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EstaPastaDeTrabalho"/>
  <mc:AlternateContent xmlns:mc="http://schemas.openxmlformats.org/markup-compatibility/2006">
    <mc:Choice Requires="x15">
      <x15ac:absPath xmlns:x15ac="http://schemas.microsoft.com/office/spreadsheetml/2010/11/ac" url="\\servidor\Orçamentos\13 - Equipamento Público\AVCB - Obras de Adequação Bombeiro\QUESTIONAMENTO\Enviados para Licitação\"/>
    </mc:Choice>
  </mc:AlternateContent>
  <xr:revisionPtr revIDLastSave="0" documentId="13_ncr:1_{29858C2D-3BD0-48AA-A111-65CC32B4016B}" xr6:coauthVersionLast="47" xr6:coauthVersionMax="47" xr10:uidLastSave="{00000000-0000-0000-0000-000000000000}"/>
  <bookViews>
    <workbookView xWindow="-120" yWindow="-120" windowWidth="24240" windowHeight="12825" tabRatio="739" xr2:uid="{00000000-000D-0000-FFFF-FFFF00000000}"/>
  </bookViews>
  <sheets>
    <sheet name="Orçamento" sheetId="1" r:id="rId1"/>
    <sheet name="Resumo" sheetId="27" r:id="rId2"/>
    <sheet name="Cronograma Mensal Fechado" sheetId="22" r:id="rId3"/>
  </sheets>
  <externalReferences>
    <externalReference r:id="rId4"/>
  </externalReferences>
  <definedNames>
    <definedName name="__xlfn_IFERROR">NA()</definedName>
    <definedName name="__xlnm_Print_Area_1">Orçamento!$A$1:$I$686</definedName>
    <definedName name="__xlnm_Print_Area_2" localSheetId="2">#REF!</definedName>
    <definedName name="__xlnm_Print_Area_2">#REF!</definedName>
    <definedName name="__xlnm_Print_Area_3" localSheetId="1">Resumo!$A$1:$E$54</definedName>
    <definedName name="__xlnm_Print_Area_3">#REF!</definedName>
    <definedName name="__xlnm_Print_Area_4" localSheetId="2">'Cronograma Mensal Fechado'!$A$1:$F$28</definedName>
    <definedName name="__xlnm_Print_Area_4">#REF!</definedName>
    <definedName name="__xlnm_Print_Titles_1">Orçamento!$1:$13</definedName>
    <definedName name="__xlnm_Print_Titles_2" localSheetId="2">#REF!</definedName>
    <definedName name="__xlnm_Print_Titles_2">#REF!</definedName>
    <definedName name="__xlnm_Print_Titles_3" localSheetId="1">Resumo!$1:$15</definedName>
    <definedName name="__xlnm_Print_Titles_3">#REF!</definedName>
    <definedName name="_xlnm._FilterDatabase" localSheetId="0" hidden="1">Orçamento!$A$13:$EJ$695</definedName>
    <definedName name="_xlnm._FilterDatabase" localSheetId="1" hidden="1">Resumo!$A$15:$E$43</definedName>
    <definedName name="_xlnm.Print_Area" localSheetId="2">'Cronograma Mensal Fechado'!$A$1:$P$35</definedName>
    <definedName name="_xlnm.Print_Area" localSheetId="0">Orçamento!$A$1:$I$695</definedName>
    <definedName name="_xlnm.Print_Area" localSheetId="1">Resumo!$A$1:$E$48</definedName>
    <definedName name="Excel_BuiltIn__FilterDatabase" localSheetId="0">Orçamento!#REF!</definedName>
    <definedName name="Excel_BuiltIn_Print_Area" localSheetId="0">Orçamento!$A$1:$I$689</definedName>
    <definedName name="SHARED_FORMULA_0_19_0_19_0" localSheetId="2">#REF!+1</definedName>
    <definedName name="SHARED_FORMULA_0_19_0_19_0">#REF!+1</definedName>
    <definedName name="SHARED_FORMULA_6_101_6_101_4" localSheetId="2">ROUND(#REF!*#REF!,2)</definedName>
    <definedName name="SHARED_FORMULA_6_101_6_101_4">ROUND(#REF!*#REF!,2)</definedName>
    <definedName name="SHARED_FORMULA_6_123_6_123_4" localSheetId="2">ROUND(#REF!*#REF!,2)</definedName>
    <definedName name="SHARED_FORMULA_6_123_6_123_4">ROUND(#REF!*#REF!,2)</definedName>
    <definedName name="SHARED_FORMULA_6_131_6_131_3" localSheetId="2">#REF!*#REF!</definedName>
    <definedName name="SHARED_FORMULA_6_131_6_131_3">#REF!*#REF!</definedName>
    <definedName name="SHARED_FORMULA_6_15_6_15_4" localSheetId="2">ROUND(#REF!*#REF!,2)</definedName>
    <definedName name="SHARED_FORMULA_6_15_6_15_4">ROUND(#REF!*#REF!,2)</definedName>
    <definedName name="SHARED_FORMULA_6_155_6_155_3" localSheetId="2">#REF!*#REF!</definedName>
    <definedName name="SHARED_FORMULA_6_155_6_155_3">#REF!*#REF!</definedName>
    <definedName name="SHARED_FORMULA_6_192_6_192_3" localSheetId="2">#REF!*#REF!</definedName>
    <definedName name="SHARED_FORMULA_6_192_6_192_3">#REF!*#REF!</definedName>
    <definedName name="SHARED_FORMULA_6_212_6_212_3" localSheetId="2">#REF!*#REF!</definedName>
    <definedName name="SHARED_FORMULA_6_212_6_212_3">#REF!*#REF!</definedName>
    <definedName name="SHARED_FORMULA_6_221_6_221_3" localSheetId="2">#REF!*#REF!</definedName>
    <definedName name="SHARED_FORMULA_6_221_6_221_3">#REF!*#REF!</definedName>
    <definedName name="SHARED_FORMULA_6_238_6_238_3" localSheetId="2">#REF!*#REF!</definedName>
    <definedName name="SHARED_FORMULA_6_238_6_238_3">#REF!*#REF!</definedName>
    <definedName name="SHARED_FORMULA_6_247_6_247_3" localSheetId="2">#REF!*#REF!</definedName>
    <definedName name="SHARED_FORMULA_6_247_6_247_3">#REF!*#REF!</definedName>
    <definedName name="SHARED_FORMULA_6_292_6_292_3" localSheetId="2">#REF!*#REF!</definedName>
    <definedName name="SHARED_FORMULA_6_292_6_292_3">#REF!*#REF!</definedName>
    <definedName name="SHARED_FORMULA_6_311_6_311_3" localSheetId="2">#REF!*#REF!</definedName>
    <definedName name="SHARED_FORMULA_6_311_6_311_3">#REF!*#REF!</definedName>
    <definedName name="SHARED_FORMULA_6_324_6_324_3" localSheetId="2">#REF!*#REF!</definedName>
    <definedName name="SHARED_FORMULA_6_324_6_324_3">#REF!*#REF!</definedName>
    <definedName name="SHARED_FORMULA_6_334_6_334_3" localSheetId="2">#REF!*#REF!</definedName>
    <definedName name="SHARED_FORMULA_6_334_6_334_3">#REF!*#REF!</definedName>
    <definedName name="SHARED_FORMULA_6_354_6_354_3" localSheetId="2">#REF!*#REF!</definedName>
    <definedName name="SHARED_FORMULA_6_354_6_354_3">#REF!*#REF!</definedName>
    <definedName name="SHARED_FORMULA_6_369_6_369_3" localSheetId="2">#REF!*#REF!</definedName>
    <definedName name="SHARED_FORMULA_6_369_6_369_3">#REF!*#REF!</definedName>
    <definedName name="SHARED_FORMULA_6_43_6_43_3" localSheetId="2">#REF!*#REF!</definedName>
    <definedName name="SHARED_FORMULA_6_43_6_43_3">#REF!*#REF!</definedName>
    <definedName name="SHARED_FORMULA_6_473_6_473_3" localSheetId="2">#REF!*#REF!</definedName>
    <definedName name="SHARED_FORMULA_6_473_6_473_3">#REF!*#REF!</definedName>
    <definedName name="SHARED_FORMULA_6_481_6_481_3" localSheetId="2">#REF!*#REF!</definedName>
    <definedName name="SHARED_FORMULA_6_481_6_481_3">#REF!*#REF!</definedName>
    <definedName name="SHARED_FORMULA_6_496_6_496_3" localSheetId="2">#REF!*#REF!</definedName>
    <definedName name="SHARED_FORMULA_6_496_6_496_3">#REF!*#REF!</definedName>
    <definedName name="SHARED_FORMULA_6_543_6_543_3" localSheetId="2">#REF!*#REF!</definedName>
    <definedName name="SHARED_FORMULA_6_543_6_543_3">#REF!*#REF!</definedName>
    <definedName name="SHARED_FORMULA_6_600_6_600_3" localSheetId="2">#REF!*#REF!</definedName>
    <definedName name="SHARED_FORMULA_6_600_6_600_3">#REF!*#REF!</definedName>
    <definedName name="SHARED_FORMULA_6_67_6_67_3" localSheetId="2">#REF!*#REF!</definedName>
    <definedName name="SHARED_FORMULA_6_67_6_67_3">#REF!*#REF!</definedName>
    <definedName name="SHARED_FORMULA_6_77_6_77_3" localSheetId="2">#REF!*#REF!</definedName>
    <definedName name="SHARED_FORMULA_6_77_6_77_3">#REF!*#REF!</definedName>
    <definedName name="SHARED_FORMULA_6_93_6_93_4" localSheetId="2">ROUND(#REF!*#REF!,2)</definedName>
    <definedName name="SHARED_FORMULA_6_93_6_93_4">ROUND(#REF!*#REF!,2)</definedName>
    <definedName name="SHARED_FORMULA_7_130_7_130_3" localSheetId="2">#REF!/#REF!*100</definedName>
    <definedName name="SHARED_FORMULA_7_130_7_130_3">#REF!/#REF!*100</definedName>
    <definedName name="SHARED_FORMULA_7_154_7_154_3" localSheetId="2">#REF!/#REF!*100</definedName>
    <definedName name="SHARED_FORMULA_7_154_7_154_3">#REF!/#REF!*100</definedName>
    <definedName name="SHARED_FORMULA_7_192_7_192_3" localSheetId="2">#REF!/#REF!*100</definedName>
    <definedName name="SHARED_FORMULA_7_192_7_192_3">#REF!/#REF!*100</definedName>
    <definedName name="SHARED_FORMULA_7_212_7_212_3" localSheetId="2">#REF!/#REF!*100</definedName>
    <definedName name="SHARED_FORMULA_7_212_7_212_3">#REF!/#REF!*100</definedName>
    <definedName name="SHARED_FORMULA_7_238_7_238_3" localSheetId="2">#REF!/#REF!*100</definedName>
    <definedName name="SHARED_FORMULA_7_238_7_238_3">#REF!/#REF!*100</definedName>
    <definedName name="SHARED_FORMULA_7_247_7_247_3" localSheetId="2">#REF!/#REF!*100</definedName>
    <definedName name="SHARED_FORMULA_7_247_7_247_3">#REF!/#REF!*100</definedName>
    <definedName name="SHARED_FORMULA_7_292_7_292_3" localSheetId="2">#REF!/#REF!*100</definedName>
    <definedName name="SHARED_FORMULA_7_292_7_292_3">#REF!/#REF!*100</definedName>
    <definedName name="SHARED_FORMULA_7_311_7_311_3" localSheetId="2">#REF!/#REF!*100</definedName>
    <definedName name="SHARED_FORMULA_7_311_7_311_3">#REF!/#REF!*100</definedName>
    <definedName name="SHARED_FORMULA_7_324_7_324_3" localSheetId="2">#REF!/#REF!*100</definedName>
    <definedName name="SHARED_FORMULA_7_324_7_324_3">#REF!/#REF!*100</definedName>
    <definedName name="SHARED_FORMULA_7_334_7_334_3" localSheetId="2">#REF!/#REF!*100</definedName>
    <definedName name="SHARED_FORMULA_7_334_7_334_3">#REF!/#REF!*100</definedName>
    <definedName name="SHARED_FORMULA_7_354_7_354_3" localSheetId="2">#REF!/#REF!*100</definedName>
    <definedName name="SHARED_FORMULA_7_354_7_354_3">#REF!/#REF!*100</definedName>
    <definedName name="SHARED_FORMULA_7_369_7_369_3" localSheetId="2">#REF!/#REF!*100</definedName>
    <definedName name="SHARED_FORMULA_7_369_7_369_3">#REF!/#REF!*100</definedName>
    <definedName name="SHARED_FORMULA_7_401_7_401_3" localSheetId="2">#REF!/#REF!*100</definedName>
    <definedName name="SHARED_FORMULA_7_401_7_401_3">#REF!/#REF!*100</definedName>
    <definedName name="SHARED_FORMULA_7_43_7_43_3" localSheetId="2">#REF!/#REF!*100</definedName>
    <definedName name="SHARED_FORMULA_7_43_7_43_3">#REF!/#REF!*100</definedName>
    <definedName name="SHARED_FORMULA_7_433_7_433_3" localSheetId="2">#REF!/#REF!*100</definedName>
    <definedName name="SHARED_FORMULA_7_433_7_433_3">#REF!/#REF!*100</definedName>
    <definedName name="SHARED_FORMULA_7_465_7_465_3" localSheetId="2">#REF!/#REF!*100</definedName>
    <definedName name="SHARED_FORMULA_7_465_7_465_3">#REF!/#REF!*100</definedName>
    <definedName name="SHARED_FORMULA_7_473_7_473_3" localSheetId="2">#REF!/#REF!*100</definedName>
    <definedName name="SHARED_FORMULA_7_473_7_473_3">#REF!/#REF!*100</definedName>
    <definedName name="SHARED_FORMULA_7_496_7_496_3" localSheetId="2">#REF!/#REF!*100</definedName>
    <definedName name="SHARED_FORMULA_7_496_7_496_3">#REF!/#REF!*100</definedName>
    <definedName name="SHARED_FORMULA_7_539_7_539_3" localSheetId="2">#REF!/#REF!*100</definedName>
    <definedName name="SHARED_FORMULA_7_539_7_539_3">#REF!/#REF!*100</definedName>
    <definedName name="SHARED_FORMULA_7_547_7_547_3" localSheetId="2">#REF!/#REF!*100</definedName>
    <definedName name="SHARED_FORMULA_7_547_7_547_3">#REF!/#REF!*100</definedName>
    <definedName name="SHARED_FORMULA_7_601_7_601_3" localSheetId="2">#REF!/#REF!*100</definedName>
    <definedName name="SHARED_FORMULA_7_601_7_601_3">#REF!/#REF!*100</definedName>
    <definedName name="SHARED_FORMULA_7_66_7_66_3" localSheetId="2">#REF!/#REF!*100</definedName>
    <definedName name="SHARED_FORMULA_7_66_7_66_3">#REF!/#REF!*100</definedName>
    <definedName name="SHARED_FORMULA_7_76_7_76_3" localSheetId="2">#REF!/#REF!*100</definedName>
    <definedName name="SHARED_FORMULA_7_76_7_76_3">#REF!/#REF!*100</definedName>
    <definedName name="SHARED_FORMULA_8_19_8_19_0" localSheetId="2">#REF!*#REF!</definedName>
    <definedName name="SHARED_FORMULA_8_19_8_19_0">#REF!*#REF!</definedName>
    <definedName name="_xlnm.Print_Titles" localSheetId="2">'Cronograma Mensal Fechado'!$A:$D,'Cronograma Mensal Fechado'!$1:$15</definedName>
    <definedName name="_xlnm.Print_Titles" localSheetId="0">Orçamento!$13:$13</definedName>
    <definedName name="_xlnm.Print_Titles" localSheetId="1">Resumo!$1:$15</definedName>
    <definedName name="Z_2483EC8A_7597_461B_9CFC_2FA94ACA4DFB_.wvu.FilterData" localSheetId="0" hidden="1">Orçamento!$A$13:$I$689</definedName>
    <definedName name="Z_29968698_A86A_456F_9240_BB3FE00129DB__wvu_FilterData" localSheetId="0">Orçamento!$A$13:$EJ$689</definedName>
    <definedName name="Z_30999B9E_2E65_4663_976F_9A54CE05102E__wvu_FilterData" localSheetId="0">Orçamento!$A$13:$EJ$689</definedName>
    <definedName name="Z_30999B9E_2E65_4663_976F_9A54CE05102E__wvu_PrintArea" localSheetId="2">'Cronograma Mensal Fechado'!$A$1:$P$34</definedName>
    <definedName name="Z_30999B9E_2E65_4663_976F_9A54CE05102E__wvu_PrintArea" localSheetId="0">Orçamento!$A$1:$I$695</definedName>
    <definedName name="Z_30999B9E_2E65_4663_976F_9A54CE05102E__wvu_PrintArea" localSheetId="1">Resumo!$A$1:$E$54</definedName>
    <definedName name="Z_30999B9E_2E65_4663_976F_9A54CE05102E__wvu_PrintTitles" localSheetId="0">Orçamento!$1:$13</definedName>
    <definedName name="Z_30999B9E_2E65_4663_976F_9A54CE05102E__wvu_PrintTitles" localSheetId="1">Resumo!$1:$15</definedName>
    <definedName name="Z_37FA8F07_9D7A_418D_BC30_0AE0C3739A19__wvu_FilterData" localSheetId="0">Orçamento!$A$13:$I$686</definedName>
    <definedName name="Z_37FA8F07_9D7A_418D_BC30_0AE0C3739A19__wvu_PrintArea" localSheetId="2">'Cronograma Mensal Fechado'!$A$1:$P$34</definedName>
    <definedName name="Z_37FA8F07_9D7A_418D_BC30_0AE0C3739A19__wvu_PrintArea" localSheetId="1">Resumo!$A$1:$E$54</definedName>
    <definedName name="Z_37FA8F07_9D7A_418D_BC30_0AE0C3739A19__wvu_PrintTitles" localSheetId="1">Resumo!$1:$15</definedName>
    <definedName name="Z_3B8348FD_7A00_44FD_ACF5_E6A19592872E_.wvu.Cols" localSheetId="2" hidden="1">'Cronograma Mensal Fechado'!$E:$H</definedName>
    <definedName name="Z_3B8348FD_7A00_44FD_ACF5_E6A19592872E_.wvu.Cols" localSheetId="0" hidden="1">Orçamento!$C:$C</definedName>
    <definedName name="Z_3B8348FD_7A00_44FD_ACF5_E6A19592872E_.wvu.FilterData" localSheetId="0" hidden="1">Orçamento!$A$13:$I$689</definedName>
    <definedName name="Z_3B8348FD_7A00_44FD_ACF5_E6A19592872E_.wvu.PrintArea" localSheetId="2" hidden="1">'Cronograma Mensal Fechado'!$A$1:$P$35</definedName>
    <definedName name="Z_3B8348FD_7A00_44FD_ACF5_E6A19592872E_.wvu.PrintArea" localSheetId="0" hidden="1">Orçamento!$A$1:$I$695</definedName>
    <definedName name="Z_3B8348FD_7A00_44FD_ACF5_E6A19592872E_.wvu.PrintArea" localSheetId="1" hidden="1">Resumo!$A$1:$E$54</definedName>
    <definedName name="Z_3B8348FD_7A00_44FD_ACF5_E6A19592872E_.wvu.PrintTitles" localSheetId="2" hidden="1">'Cronograma Mensal Fechado'!$A:$D</definedName>
    <definedName name="Z_3B8348FD_7A00_44FD_ACF5_E6A19592872E_.wvu.PrintTitles" localSheetId="0" hidden="1">Orçamento!$13:$13</definedName>
    <definedName name="Z_3B8348FD_7A00_44FD_ACF5_E6A19592872E_.wvu.PrintTitles" localSheetId="1" hidden="1">Resumo!$1:$15</definedName>
    <definedName name="Z_50160325_FDD6_4995_897D_2F4F0C6430EC__wvu_FilterData" localSheetId="0">Orçamento!$A$13:$I$686</definedName>
    <definedName name="Z_50160325_FDD6_4995_897D_2F4F0C6430EC__wvu_PrintArea" localSheetId="2">'Cronograma Mensal Fechado'!$A$1:$P$34</definedName>
    <definedName name="Z_50160325_FDD6_4995_897D_2F4F0C6430EC__wvu_PrintArea" localSheetId="0">Orçamento!$A$1:$I$695</definedName>
    <definedName name="Z_50160325_FDD6_4995_897D_2F4F0C6430EC__wvu_PrintArea" localSheetId="1">Resumo!$A$1:$E$54</definedName>
    <definedName name="Z_50160325_FDD6_4995_897D_2F4F0C6430EC__wvu_PrintTitles" localSheetId="0">Orçamento!$1:$13</definedName>
    <definedName name="Z_50160325_FDD6_4995_897D_2F4F0C6430EC__wvu_PrintTitles" localSheetId="1">Resumo!$1:$15</definedName>
    <definedName name="Z_51679F6D_52C9_495E_8CE0_A4AA589D4632__wvu_FilterData" localSheetId="0">Orçamento!$A$13:$I$686</definedName>
    <definedName name="Z_65A89EDC_E2EF_4E49_9370_82AFDB881213__wvu_FilterData" localSheetId="0">Orçamento!$A$13:$I$686</definedName>
    <definedName name="Z_8EC65F00_94CE_4AAC_901F_0F1A78C19FA2__wvu_FilterData" localSheetId="0">Orçamento!$A$13:$I$686</definedName>
    <definedName name="Z_B535EED3_096A_4559_AE37_6359A35C71B4_.wvu.Cols" localSheetId="2" hidden="1">'Cronograma Mensal Fechado'!$E:$H</definedName>
    <definedName name="Z_B535EED3_096A_4559_AE37_6359A35C71B4_.wvu.Cols" localSheetId="0" hidden="1">Orçamento!$C:$C,Orçamento!$K:$AL</definedName>
    <definedName name="Z_B535EED3_096A_4559_AE37_6359A35C71B4_.wvu.FilterData" localSheetId="0" hidden="1">Orçamento!$A$13:$EJ$689</definedName>
    <definedName name="Z_B535EED3_096A_4559_AE37_6359A35C71B4_.wvu.PrintArea" localSheetId="2" hidden="1">'Cronograma Mensal Fechado'!$A$1:$P$35</definedName>
    <definedName name="Z_B535EED3_096A_4559_AE37_6359A35C71B4_.wvu.PrintArea" localSheetId="0" hidden="1">Orçamento!$A$1:$I$695</definedName>
    <definedName name="Z_B535EED3_096A_4559_AE37_6359A35C71B4_.wvu.PrintArea" localSheetId="1" hidden="1">Resumo!$A$1:$E$54</definedName>
    <definedName name="Z_B535EED3_096A_4559_AE37_6359A35C71B4_.wvu.PrintTitles" localSheetId="2" hidden="1">'Cronograma Mensal Fechado'!$A:$D</definedName>
    <definedName name="Z_B535EED3_096A_4559_AE37_6359A35C71B4_.wvu.PrintTitles" localSheetId="0" hidden="1">Orçamento!$13:$13</definedName>
    <definedName name="Z_B535EED3_096A_4559_AE37_6359A35C71B4_.wvu.PrintTitles" localSheetId="1" hidden="1">Resumo!$1:$15</definedName>
    <definedName name="Z_CC09A366_C6A3_4857_97A0_64EABF22978D__wvu_FilterData" localSheetId="0">Orçamento!$A$13:$EJ$689</definedName>
    <definedName name="Z_CE6D2F78_279A_48FF_B90B_4CA40BF0D3DA__wvu_FilterData" localSheetId="0">Orçamento!$A$13:$EJ$689</definedName>
    <definedName name="Z_CE6D2F78_279A_48FF_B90B_4CA40BF0D3DA__wvu_PrintArea" localSheetId="2">'Cronograma Mensal Fechado'!$A$1:$P$34</definedName>
    <definedName name="Z_CE6D2F78_279A_48FF_B90B_4CA40BF0D3DA__wvu_PrintArea" localSheetId="0">Orçamento!$A$1:$I$695</definedName>
    <definedName name="Z_CE6D2F78_279A_48FF_B90B_4CA40BF0D3DA__wvu_PrintArea" localSheetId="1">Resumo!$A$1:$E$54</definedName>
    <definedName name="Z_CE6D2F78_279A_48FF_B90B_4CA40BF0D3DA__wvu_PrintTitles" localSheetId="0">Orçamento!$1:$13</definedName>
    <definedName name="Z_CE6D2F78_279A_48FF_B90B_4CA40BF0D3DA__wvu_PrintTitles" localSheetId="1">Resumo!$1:$15</definedName>
  </definedNames>
  <calcPr calcId="181029"/>
  <customWorkbookViews>
    <customWorkbookView name="User - Modo de exibição pessoal" guid="{B535EED3-096A-4559-AE37-6359A35C71B4}" mergeInterval="0" personalView="1" maximized="1" xWindow="-8" yWindow="-8" windowWidth="1936" windowHeight="1056" tabRatio="621" activeSheetId="5"/>
    <customWorkbookView name="Erica Sotto - Modo de exibição pessoal" guid="{3B8348FD-7A00-44FD-ACF5-E6A19592872E}" mergeInterval="0" personalView="1" maximized="1" xWindow="-8" yWindow="-8" windowWidth="1616" windowHeight="876" tabRatio="621" activeSheetId="1"/>
  </customWorkbookViews>
</workbook>
</file>

<file path=xl/calcChain.xml><?xml version="1.0" encoding="utf-8"?>
<calcChain xmlns="http://schemas.openxmlformats.org/spreadsheetml/2006/main">
  <c r="C685" i="1" l="1"/>
  <c r="C684" i="1"/>
  <c r="C683" i="1"/>
  <c r="C682" i="1"/>
  <c r="C680" i="1"/>
  <c r="C678" i="1"/>
  <c r="C676" i="1"/>
  <c r="C675" i="1"/>
  <c r="C673" i="1"/>
  <c r="C672" i="1"/>
  <c r="C671" i="1"/>
  <c r="C670" i="1"/>
  <c r="C669" i="1"/>
  <c r="C668" i="1"/>
  <c r="C667" i="1"/>
  <c r="C665" i="1"/>
  <c r="C664" i="1"/>
  <c r="C663" i="1"/>
  <c r="C662" i="1"/>
  <c r="C661" i="1"/>
  <c r="C660" i="1"/>
  <c r="C659" i="1"/>
  <c r="C658" i="1"/>
  <c r="C657" i="1"/>
  <c r="C656" i="1"/>
  <c r="C654" i="1"/>
  <c r="C653" i="1"/>
  <c r="C652" i="1"/>
  <c r="C650" i="1"/>
  <c r="C648" i="1"/>
  <c r="C647" i="1"/>
  <c r="C645" i="1"/>
  <c r="C644" i="1"/>
  <c r="C643" i="1"/>
  <c r="C642" i="1"/>
  <c r="C641" i="1"/>
  <c r="C640" i="1"/>
  <c r="C638" i="1"/>
  <c r="C637" i="1"/>
  <c r="C636" i="1"/>
  <c r="C635" i="1"/>
  <c r="C633" i="1"/>
  <c r="C632" i="1"/>
  <c r="C631" i="1"/>
  <c r="C629" i="1"/>
  <c r="C628" i="1"/>
  <c r="C626" i="1"/>
  <c r="C625" i="1"/>
  <c r="C622" i="1"/>
  <c r="C621" i="1"/>
  <c r="C620" i="1"/>
  <c r="C618" i="1"/>
  <c r="C616" i="1"/>
  <c r="C614" i="1"/>
  <c r="C613" i="1"/>
  <c r="C612" i="1"/>
  <c r="C611" i="1"/>
  <c r="C610" i="1"/>
  <c r="C609" i="1"/>
  <c r="C608" i="1"/>
  <c r="C606" i="1"/>
  <c r="C605" i="1"/>
  <c r="C604" i="1"/>
  <c r="C603" i="1"/>
  <c r="C602" i="1"/>
  <c r="C601" i="1"/>
  <c r="C600" i="1"/>
  <c r="C598" i="1"/>
  <c r="C597" i="1"/>
  <c r="C596" i="1"/>
  <c r="C594" i="1"/>
  <c r="C593" i="1"/>
  <c r="C591" i="1"/>
  <c r="C590" i="1"/>
  <c r="C589" i="1"/>
  <c r="C588" i="1"/>
  <c r="C587" i="1"/>
  <c r="C585" i="1"/>
  <c r="C584" i="1"/>
  <c r="C583" i="1"/>
  <c r="C582" i="1"/>
  <c r="C581" i="1"/>
  <c r="C580" i="1"/>
  <c r="C578" i="1"/>
  <c r="C577" i="1"/>
  <c r="C575" i="1"/>
  <c r="C574" i="1"/>
  <c r="C573" i="1"/>
  <c r="C571" i="1"/>
  <c r="C570" i="1"/>
  <c r="C569" i="1"/>
  <c r="C568" i="1"/>
  <c r="C567" i="1"/>
  <c r="C566" i="1"/>
  <c r="C565" i="1"/>
  <c r="C564" i="1"/>
  <c r="C563" i="1"/>
  <c r="C562" i="1"/>
  <c r="C561" i="1"/>
  <c r="C560" i="1"/>
  <c r="C559" i="1"/>
  <c r="C558" i="1"/>
  <c r="C557" i="1"/>
  <c r="C555" i="1"/>
  <c r="C554" i="1"/>
  <c r="C553" i="1"/>
  <c r="C552" i="1"/>
  <c r="C550" i="1"/>
  <c r="C549" i="1"/>
  <c r="C548" i="1"/>
  <c r="C546" i="1"/>
  <c r="C544" i="1"/>
  <c r="C543" i="1"/>
  <c r="C541" i="1"/>
  <c r="C540" i="1"/>
  <c r="C537" i="1"/>
  <c r="C536" i="1"/>
  <c r="C535" i="1"/>
  <c r="C533" i="1"/>
  <c r="C531" i="1"/>
  <c r="C529" i="1"/>
  <c r="C528" i="1"/>
  <c r="C527" i="1"/>
  <c r="C526" i="1"/>
  <c r="C525" i="1"/>
  <c r="C524" i="1"/>
  <c r="C523" i="1"/>
  <c r="C521" i="1"/>
  <c r="C520" i="1"/>
  <c r="C519" i="1"/>
  <c r="C518" i="1"/>
  <c r="C517" i="1"/>
  <c r="C516" i="1"/>
  <c r="C515" i="1"/>
  <c r="C513" i="1"/>
  <c r="C512" i="1"/>
  <c r="C511" i="1"/>
  <c r="C509" i="1"/>
  <c r="C508" i="1"/>
  <c r="C506" i="1"/>
  <c r="C505" i="1"/>
  <c r="C504" i="1"/>
  <c r="C503" i="1"/>
  <c r="C502" i="1"/>
  <c r="C500" i="1"/>
  <c r="C499" i="1"/>
  <c r="C498" i="1"/>
  <c r="C497" i="1"/>
  <c r="C496" i="1"/>
  <c r="C495" i="1"/>
  <c r="C493" i="1"/>
  <c r="C492" i="1"/>
  <c r="C490" i="1"/>
  <c r="C489" i="1"/>
  <c r="C488" i="1"/>
  <c r="C487" i="1"/>
  <c r="C486" i="1"/>
  <c r="C485" i="1"/>
  <c r="C484" i="1"/>
  <c r="C483" i="1"/>
  <c r="C482" i="1"/>
  <c r="C481" i="1"/>
  <c r="C480" i="1"/>
  <c r="C479" i="1"/>
  <c r="C478" i="1"/>
  <c r="C477" i="1"/>
  <c r="C476" i="1"/>
  <c r="C474" i="1"/>
  <c r="C473" i="1"/>
  <c r="C472" i="1"/>
  <c r="C471" i="1"/>
  <c r="C469" i="1"/>
  <c r="C468" i="1"/>
  <c r="C466" i="1"/>
  <c r="C464" i="1"/>
  <c r="C463" i="1"/>
  <c r="C461" i="1"/>
  <c r="C460" i="1"/>
  <c r="C457" i="1"/>
  <c r="C456" i="1"/>
  <c r="C455" i="1"/>
  <c r="C453" i="1"/>
  <c r="C452" i="1"/>
  <c r="C451" i="1"/>
  <c r="C450" i="1"/>
  <c r="C448" i="1"/>
  <c r="C447" i="1"/>
  <c r="C445" i="1"/>
  <c r="C442" i="1"/>
  <c r="C441" i="1"/>
  <c r="C440" i="1"/>
  <c r="C438" i="1"/>
  <c r="C437" i="1"/>
  <c r="C436" i="1"/>
  <c r="C434" i="1"/>
  <c r="C433" i="1"/>
  <c r="C432" i="1"/>
  <c r="C431" i="1"/>
  <c r="C429" i="1"/>
  <c r="C428" i="1"/>
  <c r="C426" i="1"/>
  <c r="C425" i="1"/>
  <c r="C422" i="1"/>
  <c r="C421" i="1"/>
  <c r="C420" i="1"/>
  <c r="C418" i="1"/>
  <c r="C417" i="1"/>
  <c r="C416" i="1"/>
  <c r="C414" i="1"/>
  <c r="C413" i="1"/>
  <c r="C412" i="1"/>
  <c r="C411" i="1"/>
  <c r="C409" i="1"/>
  <c r="C408" i="1"/>
  <c r="C406" i="1"/>
  <c r="C405" i="1"/>
  <c r="C402" i="1"/>
  <c r="C401" i="1"/>
  <c r="C400" i="1"/>
  <c r="C398" i="1"/>
  <c r="C397" i="1"/>
  <c r="C396" i="1"/>
  <c r="C395" i="1"/>
  <c r="C393" i="1"/>
  <c r="C391" i="1"/>
  <c r="C390" i="1"/>
  <c r="C389" i="1"/>
  <c r="C387" i="1"/>
  <c r="C386" i="1"/>
  <c r="C383" i="1"/>
  <c r="C382" i="1"/>
  <c r="C381" i="1"/>
  <c r="C379" i="1"/>
  <c r="C378" i="1"/>
  <c r="C377" i="1"/>
  <c r="C376" i="1"/>
  <c r="C374" i="1"/>
  <c r="C373" i="1"/>
  <c r="C372" i="1"/>
  <c r="C371" i="1"/>
  <c r="C369" i="1"/>
  <c r="C367" i="1"/>
  <c r="C366" i="1"/>
  <c r="C364" i="1"/>
  <c r="C363" i="1"/>
  <c r="C360" i="1"/>
  <c r="C359" i="1"/>
  <c r="C358" i="1"/>
  <c r="C356" i="1"/>
  <c r="C355" i="1"/>
  <c r="C354" i="1"/>
  <c r="C352" i="1"/>
  <c r="C351" i="1"/>
  <c r="C350" i="1"/>
  <c r="C349" i="1"/>
  <c r="C347" i="1"/>
  <c r="C345" i="1"/>
  <c r="C344" i="1"/>
  <c r="C343" i="1"/>
  <c r="C341" i="1"/>
  <c r="C340" i="1"/>
  <c r="C337" i="1"/>
  <c r="C336" i="1"/>
  <c r="C335" i="1"/>
  <c r="C333" i="1"/>
  <c r="C332" i="1"/>
  <c r="C331" i="1"/>
  <c r="C330" i="1"/>
  <c r="C328" i="1"/>
  <c r="C327" i="1"/>
  <c r="C326" i="1"/>
  <c r="C325" i="1"/>
  <c r="C323" i="1"/>
  <c r="C322" i="1"/>
  <c r="C321" i="1"/>
  <c r="C319" i="1"/>
  <c r="C316" i="1"/>
  <c r="C315" i="1"/>
  <c r="C314" i="1"/>
  <c r="C312" i="1"/>
  <c r="C311" i="1"/>
  <c r="C310" i="1"/>
  <c r="C309" i="1"/>
  <c r="C307" i="1"/>
  <c r="C306" i="1"/>
  <c r="C305" i="1"/>
  <c r="C304" i="1"/>
  <c r="C302" i="1"/>
  <c r="C301" i="1"/>
  <c r="C300" i="1"/>
  <c r="C298" i="1"/>
  <c r="C295" i="1"/>
  <c r="C294" i="1"/>
  <c r="C293" i="1"/>
  <c r="C291" i="1"/>
  <c r="C290" i="1"/>
  <c r="C288" i="1"/>
  <c r="C287" i="1"/>
  <c r="C286" i="1"/>
  <c r="C285" i="1"/>
  <c r="C283" i="1"/>
  <c r="C282" i="1"/>
  <c r="C281" i="1"/>
  <c r="C279" i="1"/>
  <c r="C275" i="1"/>
  <c r="C274" i="1"/>
  <c r="C273" i="1"/>
  <c r="C271" i="1"/>
  <c r="C270" i="1"/>
  <c r="C269" i="1"/>
  <c r="C267" i="1"/>
  <c r="C266" i="1"/>
  <c r="C265" i="1"/>
  <c r="C264" i="1"/>
  <c r="C262" i="1"/>
  <c r="C261" i="1"/>
  <c r="C256" i="1"/>
  <c r="C255" i="1"/>
  <c r="C254" i="1"/>
  <c r="C252" i="1"/>
  <c r="C251" i="1"/>
  <c r="C250" i="1"/>
  <c r="C248" i="1"/>
  <c r="C247" i="1"/>
  <c r="C246" i="1"/>
  <c r="C245" i="1"/>
  <c r="C243" i="1"/>
  <c r="C242" i="1"/>
  <c r="C240" i="1"/>
  <c r="C236" i="1"/>
  <c r="C235" i="1"/>
  <c r="C234" i="1"/>
  <c r="C232" i="1"/>
  <c r="C231" i="1"/>
  <c r="C230" i="1"/>
  <c r="C228" i="1"/>
  <c r="C227" i="1"/>
  <c r="C226" i="1"/>
  <c r="C225" i="1"/>
  <c r="C223" i="1"/>
  <c r="C222" i="1"/>
  <c r="C219" i="1"/>
  <c r="C216" i="1"/>
  <c r="C215" i="1"/>
  <c r="C214" i="1"/>
  <c r="C212" i="1"/>
  <c r="C211" i="1"/>
  <c r="C210" i="1"/>
  <c r="C209" i="1"/>
  <c r="C207" i="1"/>
  <c r="C206" i="1"/>
  <c r="C201" i="1"/>
  <c r="C200" i="1"/>
  <c r="C199" i="1"/>
  <c r="C197" i="1"/>
  <c r="C196" i="1"/>
  <c r="C195" i="1"/>
  <c r="C194" i="1"/>
  <c r="C192" i="1"/>
  <c r="C191" i="1"/>
  <c r="C189" i="1"/>
  <c r="C186" i="1"/>
  <c r="C185" i="1"/>
  <c r="C184" i="1"/>
  <c r="C182" i="1"/>
  <c r="C181" i="1"/>
  <c r="C180" i="1"/>
  <c r="C178" i="1"/>
  <c r="C177" i="1"/>
  <c r="C176" i="1"/>
  <c r="C175" i="1"/>
  <c r="C173" i="1"/>
  <c r="C170" i="1"/>
  <c r="C167" i="1"/>
  <c r="C166" i="1"/>
  <c r="C165" i="1"/>
  <c r="C163" i="1"/>
  <c r="C162" i="1"/>
  <c r="C161" i="1"/>
  <c r="C159" i="1"/>
  <c r="C158" i="1"/>
  <c r="C157" i="1"/>
  <c r="C156" i="1"/>
  <c r="C154" i="1"/>
  <c r="C153" i="1"/>
  <c r="C148" i="1"/>
  <c r="C147" i="1"/>
  <c r="C146" i="1"/>
  <c r="C144" i="1"/>
  <c r="C143" i="1"/>
  <c r="C142" i="1"/>
  <c r="C141" i="1"/>
  <c r="C139" i="1"/>
  <c r="C138" i="1"/>
  <c r="C137" i="1"/>
  <c r="C135" i="1"/>
  <c r="C132" i="1"/>
  <c r="C131" i="1"/>
  <c r="C130" i="1"/>
  <c r="C128" i="1"/>
  <c r="C127" i="1"/>
  <c r="C125" i="1"/>
  <c r="C124" i="1"/>
  <c r="C123" i="1"/>
  <c r="C122" i="1"/>
  <c r="C120" i="1"/>
  <c r="C119" i="1"/>
  <c r="C114" i="1"/>
  <c r="C113" i="1"/>
  <c r="C112" i="1"/>
  <c r="C110" i="1"/>
  <c r="C109" i="1"/>
  <c r="C108" i="1"/>
  <c r="C107" i="1"/>
  <c r="C105" i="1"/>
  <c r="C104" i="1"/>
  <c r="C99" i="1"/>
  <c r="C98" i="1"/>
  <c r="C97" i="1"/>
  <c r="C95" i="1"/>
  <c r="C94" i="1"/>
  <c r="C93" i="1"/>
  <c r="C92" i="1"/>
  <c r="C90" i="1"/>
  <c r="C89" i="1"/>
  <c r="C86" i="1"/>
  <c r="C83" i="1"/>
  <c r="C82" i="1"/>
  <c r="C81" i="1"/>
  <c r="C79" i="1"/>
  <c r="C78" i="1"/>
  <c r="C77" i="1"/>
  <c r="C76" i="1"/>
  <c r="C74" i="1"/>
  <c r="C72" i="1"/>
  <c r="C69" i="1"/>
  <c r="C68" i="1"/>
  <c r="C67" i="1"/>
  <c r="C65" i="1"/>
  <c r="C64" i="1"/>
  <c r="C63" i="1"/>
  <c r="C62" i="1"/>
  <c r="C60" i="1"/>
  <c r="C59" i="1"/>
  <c r="C58" i="1"/>
  <c r="C57" i="1"/>
  <c r="C55" i="1"/>
  <c r="C54" i="1"/>
  <c r="C49" i="1"/>
  <c r="C48" i="1"/>
  <c r="C47" i="1"/>
  <c r="C45" i="1"/>
  <c r="C44" i="1"/>
  <c r="C43" i="1"/>
  <c r="C41" i="1"/>
  <c r="C40" i="1"/>
  <c r="C39" i="1"/>
  <c r="C38" i="1"/>
  <c r="C36" i="1"/>
  <c r="C35" i="1"/>
  <c r="C32" i="1"/>
  <c r="C29" i="1"/>
  <c r="C28" i="1"/>
  <c r="C27" i="1"/>
  <c r="C25" i="1"/>
  <c r="C24" i="1"/>
  <c r="C23" i="1"/>
  <c r="C22" i="1"/>
  <c r="C20" i="1"/>
  <c r="C19" i="1"/>
  <c r="C16" i="1"/>
  <c r="B17" i="27" l="1"/>
  <c r="B18" i="27"/>
  <c r="B19" i="27"/>
  <c r="B20" i="27"/>
  <c r="B21" i="27"/>
  <c r="B22" i="27"/>
  <c r="B23" i="27"/>
  <c r="B24" i="27"/>
  <c r="B25" i="27"/>
  <c r="B26" i="27"/>
  <c r="B27" i="27"/>
  <c r="B28" i="27"/>
  <c r="B29" i="27"/>
  <c r="B30" i="27"/>
  <c r="B31" i="27"/>
  <c r="B32" i="27"/>
  <c r="B33" i="27"/>
  <c r="B34" i="27"/>
  <c r="B35" i="27"/>
  <c r="B36" i="27"/>
  <c r="B37" i="27"/>
  <c r="B38" i="27"/>
  <c r="B39" i="27"/>
  <c r="B40" i="27"/>
  <c r="B41" i="27"/>
  <c r="B42" i="27"/>
  <c r="B16" i="27"/>
  <c r="Q17" i="22" l="1"/>
  <c r="R17" i="22" s="1"/>
  <c r="A17" i="22"/>
  <c r="F14" i="22"/>
  <c r="G14" i="22" s="1"/>
  <c r="H14" i="22" s="1"/>
  <c r="I14" i="22" s="1"/>
  <c r="J14" i="22" s="1"/>
  <c r="K14" i="22" s="1"/>
  <c r="L14" i="22" s="1"/>
  <c r="M14" i="22" s="1"/>
  <c r="N14" i="22" s="1"/>
  <c r="O14" i="22" s="1"/>
  <c r="P14" i="22" s="1"/>
  <c r="B11" i="22"/>
  <c r="A9" i="22"/>
  <c r="B7" i="22"/>
  <c r="B17" i="22" s="1"/>
  <c r="DZ685" i="1"/>
  <c r="DS685" i="1"/>
  <c r="DL685" i="1"/>
  <c r="DE685" i="1"/>
  <c r="CX685" i="1"/>
  <c r="CQ685" i="1"/>
  <c r="CJ685" i="1"/>
  <c r="CC685" i="1"/>
  <c r="BV685" i="1"/>
  <c r="BO685" i="1"/>
  <c r="BH685" i="1"/>
  <c r="BA685" i="1"/>
  <c r="AT685" i="1"/>
  <c r="AM685" i="1"/>
  <c r="AF685" i="1"/>
  <c r="Y685" i="1"/>
  <c r="R685" i="1"/>
  <c r="K685" i="1"/>
  <c r="H685" i="1"/>
  <c r="DZ684" i="1"/>
  <c r="DS684" i="1"/>
  <c r="DL684" i="1"/>
  <c r="DE684" i="1"/>
  <c r="CX684" i="1"/>
  <c r="CQ684" i="1"/>
  <c r="CJ684" i="1"/>
  <c r="CC684" i="1"/>
  <c r="BV684" i="1"/>
  <c r="BO684" i="1"/>
  <c r="BH684" i="1"/>
  <c r="BA684" i="1"/>
  <c r="AT684" i="1"/>
  <c r="AM684" i="1"/>
  <c r="AF684" i="1"/>
  <c r="Y684" i="1"/>
  <c r="R684" i="1"/>
  <c r="K684" i="1"/>
  <c r="H684" i="1"/>
  <c r="DZ683" i="1"/>
  <c r="DS683" i="1"/>
  <c r="DL683" i="1"/>
  <c r="DE683" i="1"/>
  <c r="CX683" i="1"/>
  <c r="CQ683" i="1"/>
  <c r="CJ683" i="1"/>
  <c r="CC683" i="1"/>
  <c r="BV683" i="1"/>
  <c r="BO683" i="1"/>
  <c r="BH683" i="1"/>
  <c r="BA683" i="1"/>
  <c r="AT683" i="1"/>
  <c r="AM683" i="1"/>
  <c r="AF683" i="1"/>
  <c r="Y683" i="1"/>
  <c r="R683" i="1"/>
  <c r="K683" i="1"/>
  <c r="H683" i="1"/>
  <c r="DZ682" i="1"/>
  <c r="DS682" i="1"/>
  <c r="DL682" i="1"/>
  <c r="DE682" i="1"/>
  <c r="CX682" i="1"/>
  <c r="CQ682" i="1"/>
  <c r="CJ682" i="1"/>
  <c r="CC682" i="1"/>
  <c r="BV682" i="1"/>
  <c r="BO682" i="1"/>
  <c r="BH682" i="1"/>
  <c r="BA682" i="1"/>
  <c r="AT682" i="1"/>
  <c r="AM682" i="1"/>
  <c r="AF682" i="1"/>
  <c r="Y682" i="1"/>
  <c r="R682" i="1"/>
  <c r="K682" i="1"/>
  <c r="H682" i="1"/>
  <c r="DZ660" i="1"/>
  <c r="DS660" i="1"/>
  <c r="DL660" i="1"/>
  <c r="DE660" i="1"/>
  <c r="CX660" i="1"/>
  <c r="CQ660" i="1"/>
  <c r="CJ660" i="1"/>
  <c r="CC660" i="1"/>
  <c r="BV660" i="1"/>
  <c r="BO660" i="1"/>
  <c r="BH660" i="1"/>
  <c r="BA660" i="1"/>
  <c r="AT660" i="1"/>
  <c r="AM660" i="1"/>
  <c r="AF660" i="1"/>
  <c r="Y660" i="1"/>
  <c r="R660" i="1"/>
  <c r="K660" i="1"/>
  <c r="H660" i="1"/>
  <c r="DZ659" i="1"/>
  <c r="DS659" i="1"/>
  <c r="DL659" i="1"/>
  <c r="DE659" i="1"/>
  <c r="CX659" i="1"/>
  <c r="CQ659" i="1"/>
  <c r="CJ659" i="1"/>
  <c r="CC659" i="1"/>
  <c r="BV659" i="1"/>
  <c r="BO659" i="1"/>
  <c r="BH659" i="1"/>
  <c r="BA659" i="1"/>
  <c r="AT659" i="1"/>
  <c r="AM659" i="1"/>
  <c r="AF659" i="1"/>
  <c r="Y659" i="1"/>
  <c r="R659" i="1"/>
  <c r="K659" i="1"/>
  <c r="DZ658" i="1"/>
  <c r="DS658" i="1"/>
  <c r="DL658" i="1"/>
  <c r="DE658" i="1"/>
  <c r="CX658" i="1"/>
  <c r="CQ658" i="1"/>
  <c r="CJ658" i="1"/>
  <c r="CC658" i="1"/>
  <c r="BV658" i="1"/>
  <c r="BO658" i="1"/>
  <c r="BH658" i="1"/>
  <c r="BA658" i="1"/>
  <c r="AT658" i="1"/>
  <c r="AM658" i="1"/>
  <c r="AF658" i="1"/>
  <c r="Y658" i="1"/>
  <c r="R658" i="1"/>
  <c r="K658" i="1"/>
  <c r="H658" i="1"/>
  <c r="DZ657" i="1"/>
  <c r="DS657" i="1"/>
  <c r="DL657" i="1"/>
  <c r="DE657" i="1"/>
  <c r="CX657" i="1"/>
  <c r="CQ657" i="1"/>
  <c r="CJ657" i="1"/>
  <c r="CC657" i="1"/>
  <c r="BV657" i="1"/>
  <c r="BO657" i="1"/>
  <c r="BH657" i="1"/>
  <c r="BA657" i="1"/>
  <c r="AT657" i="1"/>
  <c r="AM657" i="1"/>
  <c r="AF657" i="1"/>
  <c r="Y657" i="1"/>
  <c r="R657" i="1"/>
  <c r="K657" i="1"/>
  <c r="H657" i="1"/>
  <c r="DZ637" i="1"/>
  <c r="DS637" i="1"/>
  <c r="DL637" i="1"/>
  <c r="DE637" i="1"/>
  <c r="CX637" i="1"/>
  <c r="CQ637" i="1"/>
  <c r="CJ637" i="1"/>
  <c r="CC637" i="1"/>
  <c r="BV637" i="1"/>
  <c r="BO637" i="1"/>
  <c r="BH637" i="1"/>
  <c r="BA637" i="1"/>
  <c r="AT637" i="1"/>
  <c r="AM637" i="1"/>
  <c r="AF637" i="1"/>
  <c r="Y637" i="1"/>
  <c r="R637" i="1"/>
  <c r="K637" i="1"/>
  <c r="H637" i="1"/>
  <c r="H632" i="1"/>
  <c r="K632" i="1"/>
  <c r="R632" i="1"/>
  <c r="Y632" i="1"/>
  <c r="AF632" i="1"/>
  <c r="AM632" i="1"/>
  <c r="AT632" i="1"/>
  <c r="BA632" i="1"/>
  <c r="BH632" i="1"/>
  <c r="BO632" i="1"/>
  <c r="BV632" i="1"/>
  <c r="CC632" i="1"/>
  <c r="CJ632" i="1"/>
  <c r="CQ632" i="1"/>
  <c r="CX632" i="1"/>
  <c r="DE632" i="1"/>
  <c r="DL632" i="1"/>
  <c r="DS632" i="1"/>
  <c r="DZ632" i="1"/>
  <c r="EJ681" i="1"/>
  <c r="EH681" i="1" s="1"/>
  <c r="EI681" i="1"/>
  <c r="EG681" i="1" s="1"/>
  <c r="J681" i="1" s="1"/>
  <c r="DZ680" i="1"/>
  <c r="DS680" i="1"/>
  <c r="DL680" i="1"/>
  <c r="DE680" i="1"/>
  <c r="CX680" i="1"/>
  <c r="CQ680" i="1"/>
  <c r="CJ680" i="1"/>
  <c r="CC680" i="1"/>
  <c r="BV680" i="1"/>
  <c r="BO680" i="1"/>
  <c r="BH680" i="1"/>
  <c r="BA680" i="1"/>
  <c r="AT680" i="1"/>
  <c r="AM680" i="1"/>
  <c r="AF680" i="1"/>
  <c r="Y680" i="1"/>
  <c r="R680" i="1"/>
  <c r="K680" i="1"/>
  <c r="H680" i="1"/>
  <c r="EJ679" i="1"/>
  <c r="EH679" i="1" s="1"/>
  <c r="EI679" i="1"/>
  <c r="EG679" i="1" s="1"/>
  <c r="J679" i="1" s="1"/>
  <c r="DZ678" i="1"/>
  <c r="DS678" i="1"/>
  <c r="DL678" i="1"/>
  <c r="DE678" i="1"/>
  <c r="CX678" i="1"/>
  <c r="CQ678" i="1"/>
  <c r="CJ678" i="1"/>
  <c r="CC678" i="1"/>
  <c r="BV678" i="1"/>
  <c r="BO678" i="1"/>
  <c r="BH678" i="1"/>
  <c r="BA678" i="1"/>
  <c r="AT678" i="1"/>
  <c r="AM678" i="1"/>
  <c r="AF678" i="1"/>
  <c r="Y678" i="1"/>
  <c r="R678" i="1"/>
  <c r="K678" i="1"/>
  <c r="H678" i="1"/>
  <c r="E677" i="1" s="1"/>
  <c r="EJ677" i="1"/>
  <c r="EH677" i="1" s="1"/>
  <c r="EI677" i="1"/>
  <c r="EG677" i="1" s="1"/>
  <c r="J677" i="1" s="1"/>
  <c r="DZ676" i="1"/>
  <c r="DS676" i="1"/>
  <c r="DL676" i="1"/>
  <c r="DE676" i="1"/>
  <c r="CX676" i="1"/>
  <c r="CQ676" i="1"/>
  <c r="CJ676" i="1"/>
  <c r="CC676" i="1"/>
  <c r="BV676" i="1"/>
  <c r="BO676" i="1"/>
  <c r="BH676" i="1"/>
  <c r="BA676" i="1"/>
  <c r="AT676" i="1"/>
  <c r="AM676" i="1"/>
  <c r="AF676" i="1"/>
  <c r="Y676" i="1"/>
  <c r="R676" i="1"/>
  <c r="K676" i="1"/>
  <c r="DZ675" i="1"/>
  <c r="DS675" i="1"/>
  <c r="DL675" i="1"/>
  <c r="DE675" i="1"/>
  <c r="CX675" i="1"/>
  <c r="CQ675" i="1"/>
  <c r="CJ675" i="1"/>
  <c r="CC675" i="1"/>
  <c r="BV675" i="1"/>
  <c r="BO675" i="1"/>
  <c r="BH675" i="1"/>
  <c r="BA675" i="1"/>
  <c r="AT675" i="1"/>
  <c r="AM675" i="1"/>
  <c r="AF675" i="1"/>
  <c r="Y675" i="1"/>
  <c r="R675" i="1"/>
  <c r="K675" i="1"/>
  <c r="H675" i="1"/>
  <c r="EJ674" i="1"/>
  <c r="EH674" i="1" s="1"/>
  <c r="EI674" i="1"/>
  <c r="EG674" i="1" s="1"/>
  <c r="J674" i="1" s="1"/>
  <c r="DZ673" i="1"/>
  <c r="DS673" i="1"/>
  <c r="DL673" i="1"/>
  <c r="DE673" i="1"/>
  <c r="CX673" i="1"/>
  <c r="CQ673" i="1"/>
  <c r="CJ673" i="1"/>
  <c r="CC673" i="1"/>
  <c r="BV673" i="1"/>
  <c r="BO673" i="1"/>
  <c r="BH673" i="1"/>
  <c r="BA673" i="1"/>
  <c r="AT673" i="1"/>
  <c r="AM673" i="1"/>
  <c r="AF673" i="1"/>
  <c r="Y673" i="1"/>
  <c r="R673" i="1"/>
  <c r="K673" i="1"/>
  <c r="H673" i="1"/>
  <c r="DZ672" i="1"/>
  <c r="DS672" i="1"/>
  <c r="DL672" i="1"/>
  <c r="DE672" i="1"/>
  <c r="CX672" i="1"/>
  <c r="CQ672" i="1"/>
  <c r="CJ672" i="1"/>
  <c r="CC672" i="1"/>
  <c r="BV672" i="1"/>
  <c r="BO672" i="1"/>
  <c r="BH672" i="1"/>
  <c r="BA672" i="1"/>
  <c r="AT672" i="1"/>
  <c r="AM672" i="1"/>
  <c r="AF672" i="1"/>
  <c r="Y672" i="1"/>
  <c r="R672" i="1"/>
  <c r="K672" i="1"/>
  <c r="H672" i="1"/>
  <c r="DZ671" i="1"/>
  <c r="DS671" i="1"/>
  <c r="DL671" i="1"/>
  <c r="DE671" i="1"/>
  <c r="CX671" i="1"/>
  <c r="CQ671" i="1"/>
  <c r="CJ671" i="1"/>
  <c r="CC671" i="1"/>
  <c r="BV671" i="1"/>
  <c r="BO671" i="1"/>
  <c r="BH671" i="1"/>
  <c r="BA671" i="1"/>
  <c r="AT671" i="1"/>
  <c r="AM671" i="1"/>
  <c r="AF671" i="1"/>
  <c r="Y671" i="1"/>
  <c r="R671" i="1"/>
  <c r="K671" i="1"/>
  <c r="H671" i="1"/>
  <c r="DZ670" i="1"/>
  <c r="DS670" i="1"/>
  <c r="DL670" i="1"/>
  <c r="DE670" i="1"/>
  <c r="CX670" i="1"/>
  <c r="CQ670" i="1"/>
  <c r="CJ670" i="1"/>
  <c r="CC670" i="1"/>
  <c r="BV670" i="1"/>
  <c r="BO670" i="1"/>
  <c r="BH670" i="1"/>
  <c r="BA670" i="1"/>
  <c r="AT670" i="1"/>
  <c r="AM670" i="1"/>
  <c r="AF670" i="1"/>
  <c r="Y670" i="1"/>
  <c r="R670" i="1"/>
  <c r="K670" i="1"/>
  <c r="H670" i="1"/>
  <c r="DZ669" i="1"/>
  <c r="DS669" i="1"/>
  <c r="DL669" i="1"/>
  <c r="DE669" i="1"/>
  <c r="CX669" i="1"/>
  <c r="CQ669" i="1"/>
  <c r="CJ669" i="1"/>
  <c r="CC669" i="1"/>
  <c r="BV669" i="1"/>
  <c r="BO669" i="1"/>
  <c r="BH669" i="1"/>
  <c r="BA669" i="1"/>
  <c r="AT669" i="1"/>
  <c r="AM669" i="1"/>
  <c r="AF669" i="1"/>
  <c r="Y669" i="1"/>
  <c r="R669" i="1"/>
  <c r="K669" i="1"/>
  <c r="H669" i="1"/>
  <c r="DZ668" i="1"/>
  <c r="DS668" i="1"/>
  <c r="DL668" i="1"/>
  <c r="DE668" i="1"/>
  <c r="CX668" i="1"/>
  <c r="CQ668" i="1"/>
  <c r="CJ668" i="1"/>
  <c r="CC668" i="1"/>
  <c r="BV668" i="1"/>
  <c r="BO668" i="1"/>
  <c r="BH668" i="1"/>
  <c r="BA668" i="1"/>
  <c r="AT668" i="1"/>
  <c r="AM668" i="1"/>
  <c r="AF668" i="1"/>
  <c r="Y668" i="1"/>
  <c r="R668" i="1"/>
  <c r="K668" i="1"/>
  <c r="H668" i="1"/>
  <c r="DZ667" i="1"/>
  <c r="DS667" i="1"/>
  <c r="DL667" i="1"/>
  <c r="DE667" i="1"/>
  <c r="CX667" i="1"/>
  <c r="CQ667" i="1"/>
  <c r="CJ667" i="1"/>
  <c r="CC667" i="1"/>
  <c r="BV667" i="1"/>
  <c r="BO667" i="1"/>
  <c r="BH667" i="1"/>
  <c r="BA667" i="1"/>
  <c r="AT667" i="1"/>
  <c r="AM667" i="1"/>
  <c r="AF667" i="1"/>
  <c r="Y667" i="1"/>
  <c r="R667" i="1"/>
  <c r="K667" i="1"/>
  <c r="H667" i="1"/>
  <c r="EJ666" i="1"/>
  <c r="EH666" i="1" s="1"/>
  <c r="EI666" i="1"/>
  <c r="EG666" i="1" s="1"/>
  <c r="J666" i="1" s="1"/>
  <c r="DZ665" i="1"/>
  <c r="DS665" i="1"/>
  <c r="DL665" i="1"/>
  <c r="DE665" i="1"/>
  <c r="CX665" i="1"/>
  <c r="CQ665" i="1"/>
  <c r="CJ665" i="1"/>
  <c r="CC665" i="1"/>
  <c r="BV665" i="1"/>
  <c r="BO665" i="1"/>
  <c r="BH665" i="1"/>
  <c r="BA665" i="1"/>
  <c r="AT665" i="1"/>
  <c r="AM665" i="1"/>
  <c r="AF665" i="1"/>
  <c r="Y665" i="1"/>
  <c r="R665" i="1"/>
  <c r="K665" i="1"/>
  <c r="H665" i="1"/>
  <c r="DZ664" i="1"/>
  <c r="DS664" i="1"/>
  <c r="DL664" i="1"/>
  <c r="DE664" i="1"/>
  <c r="CX664" i="1"/>
  <c r="CQ664" i="1"/>
  <c r="CJ664" i="1"/>
  <c r="CC664" i="1"/>
  <c r="BV664" i="1"/>
  <c r="BO664" i="1"/>
  <c r="BH664" i="1"/>
  <c r="BA664" i="1"/>
  <c r="AT664" i="1"/>
  <c r="AM664" i="1"/>
  <c r="AF664" i="1"/>
  <c r="Y664" i="1"/>
  <c r="R664" i="1"/>
  <c r="K664" i="1"/>
  <c r="H664" i="1"/>
  <c r="DZ663" i="1"/>
  <c r="DS663" i="1"/>
  <c r="DL663" i="1"/>
  <c r="DE663" i="1"/>
  <c r="CX663" i="1"/>
  <c r="CQ663" i="1"/>
  <c r="CJ663" i="1"/>
  <c r="CC663" i="1"/>
  <c r="BV663" i="1"/>
  <c r="BO663" i="1"/>
  <c r="BH663" i="1"/>
  <c r="BA663" i="1"/>
  <c r="AT663" i="1"/>
  <c r="AM663" i="1"/>
  <c r="AF663" i="1"/>
  <c r="Y663" i="1"/>
  <c r="R663" i="1"/>
  <c r="K663" i="1"/>
  <c r="DZ662" i="1"/>
  <c r="DS662" i="1"/>
  <c r="DL662" i="1"/>
  <c r="DE662" i="1"/>
  <c r="CX662" i="1"/>
  <c r="CQ662" i="1"/>
  <c r="CJ662" i="1"/>
  <c r="CC662" i="1"/>
  <c r="BV662" i="1"/>
  <c r="BO662" i="1"/>
  <c r="BH662" i="1"/>
  <c r="BA662" i="1"/>
  <c r="AT662" i="1"/>
  <c r="AM662" i="1"/>
  <c r="AF662" i="1"/>
  <c r="Y662" i="1"/>
  <c r="R662" i="1"/>
  <c r="K662" i="1"/>
  <c r="H662" i="1"/>
  <c r="DZ661" i="1"/>
  <c r="DS661" i="1"/>
  <c r="DL661" i="1"/>
  <c r="DE661" i="1"/>
  <c r="CX661" i="1"/>
  <c r="CQ661" i="1"/>
  <c r="CJ661" i="1"/>
  <c r="CC661" i="1"/>
  <c r="BV661" i="1"/>
  <c r="BO661" i="1"/>
  <c r="BH661" i="1"/>
  <c r="BA661" i="1"/>
  <c r="AT661" i="1"/>
  <c r="AM661" i="1"/>
  <c r="AF661" i="1"/>
  <c r="Y661" i="1"/>
  <c r="R661" i="1"/>
  <c r="K661" i="1"/>
  <c r="H661" i="1"/>
  <c r="DZ656" i="1"/>
  <c r="DS656" i="1"/>
  <c r="DL656" i="1"/>
  <c r="DE656" i="1"/>
  <c r="CX656" i="1"/>
  <c r="CQ656" i="1"/>
  <c r="CJ656" i="1"/>
  <c r="CC656" i="1"/>
  <c r="BV656" i="1"/>
  <c r="BO656" i="1"/>
  <c r="BH656" i="1"/>
  <c r="BA656" i="1"/>
  <c r="AT656" i="1"/>
  <c r="AM656" i="1"/>
  <c r="AF656" i="1"/>
  <c r="Y656" i="1"/>
  <c r="R656" i="1"/>
  <c r="K656" i="1"/>
  <c r="H656" i="1"/>
  <c r="EJ655" i="1"/>
  <c r="EH655" i="1" s="1"/>
  <c r="EI655" i="1"/>
  <c r="EG655" i="1" s="1"/>
  <c r="J655" i="1" s="1"/>
  <c r="DZ654" i="1"/>
  <c r="DS654" i="1"/>
  <c r="DL654" i="1"/>
  <c r="DE654" i="1"/>
  <c r="CX654" i="1"/>
  <c r="CQ654" i="1"/>
  <c r="CJ654" i="1"/>
  <c r="CC654" i="1"/>
  <c r="BV654" i="1"/>
  <c r="BO654" i="1"/>
  <c r="BH654" i="1"/>
  <c r="BA654" i="1"/>
  <c r="AT654" i="1"/>
  <c r="AM654" i="1"/>
  <c r="AF654" i="1"/>
  <c r="Y654" i="1"/>
  <c r="R654" i="1"/>
  <c r="K654" i="1"/>
  <c r="H654" i="1"/>
  <c r="DZ653" i="1"/>
  <c r="DS653" i="1"/>
  <c r="DL653" i="1"/>
  <c r="DE653" i="1"/>
  <c r="CX653" i="1"/>
  <c r="CQ653" i="1"/>
  <c r="CJ653" i="1"/>
  <c r="CC653" i="1"/>
  <c r="BV653" i="1"/>
  <c r="BO653" i="1"/>
  <c r="BH653" i="1"/>
  <c r="BA653" i="1"/>
  <c r="AT653" i="1"/>
  <c r="AM653" i="1"/>
  <c r="AF653" i="1"/>
  <c r="Y653" i="1"/>
  <c r="R653" i="1"/>
  <c r="K653" i="1"/>
  <c r="H653" i="1"/>
  <c r="DZ652" i="1"/>
  <c r="DS652" i="1"/>
  <c r="DL652" i="1"/>
  <c r="DE652" i="1"/>
  <c r="CX652" i="1"/>
  <c r="CQ652" i="1"/>
  <c r="CJ652" i="1"/>
  <c r="CC652" i="1"/>
  <c r="BV652" i="1"/>
  <c r="BO652" i="1"/>
  <c r="BH652" i="1"/>
  <c r="BA652" i="1"/>
  <c r="AT652" i="1"/>
  <c r="AM652" i="1"/>
  <c r="AF652" i="1"/>
  <c r="Y652" i="1"/>
  <c r="R652" i="1"/>
  <c r="K652" i="1"/>
  <c r="H652" i="1"/>
  <c r="EJ651" i="1"/>
  <c r="EH651" i="1" s="1"/>
  <c r="EI651" i="1"/>
  <c r="EG651" i="1" s="1"/>
  <c r="J651" i="1" s="1"/>
  <c r="DZ650" i="1"/>
  <c r="DS650" i="1"/>
  <c r="DL650" i="1"/>
  <c r="DE650" i="1"/>
  <c r="CX650" i="1"/>
  <c r="CQ650" i="1"/>
  <c r="CJ650" i="1"/>
  <c r="CC650" i="1"/>
  <c r="BV650" i="1"/>
  <c r="BO650" i="1"/>
  <c r="BH650" i="1"/>
  <c r="BA650" i="1"/>
  <c r="AT650" i="1"/>
  <c r="AM650" i="1"/>
  <c r="AF650" i="1"/>
  <c r="Y650" i="1"/>
  <c r="R650" i="1"/>
  <c r="K650" i="1"/>
  <c r="H650" i="1"/>
  <c r="EJ649" i="1"/>
  <c r="EH649" i="1" s="1"/>
  <c r="EI649" i="1"/>
  <c r="EG649" i="1" s="1"/>
  <c r="J649" i="1" s="1"/>
  <c r="DZ648" i="1"/>
  <c r="DS648" i="1"/>
  <c r="DL648" i="1"/>
  <c r="DE648" i="1"/>
  <c r="CX648" i="1"/>
  <c r="CQ648" i="1"/>
  <c r="CJ648" i="1"/>
  <c r="CC648" i="1"/>
  <c r="BV648" i="1"/>
  <c r="BO648" i="1"/>
  <c r="BH648" i="1"/>
  <c r="BA648" i="1"/>
  <c r="AT648" i="1"/>
  <c r="AM648" i="1"/>
  <c r="AF648" i="1"/>
  <c r="Y648" i="1"/>
  <c r="R648" i="1"/>
  <c r="K648" i="1"/>
  <c r="H648" i="1"/>
  <c r="DZ647" i="1"/>
  <c r="DS647" i="1"/>
  <c r="DL647" i="1"/>
  <c r="DE647" i="1"/>
  <c r="CX647" i="1"/>
  <c r="CQ647" i="1"/>
  <c r="CJ647" i="1"/>
  <c r="CC647" i="1"/>
  <c r="BV647" i="1"/>
  <c r="BO647" i="1"/>
  <c r="BH647" i="1"/>
  <c r="BA647" i="1"/>
  <c r="AT647" i="1"/>
  <c r="AM647" i="1"/>
  <c r="AF647" i="1"/>
  <c r="Y647" i="1"/>
  <c r="R647" i="1"/>
  <c r="K647" i="1"/>
  <c r="H647" i="1"/>
  <c r="EJ646" i="1"/>
  <c r="EH646" i="1" s="1"/>
  <c r="EI646" i="1"/>
  <c r="EG646" i="1" s="1"/>
  <c r="J646" i="1" s="1"/>
  <c r="DZ645" i="1"/>
  <c r="DS645" i="1"/>
  <c r="DL645" i="1"/>
  <c r="DE645" i="1"/>
  <c r="CX645" i="1"/>
  <c r="CQ645" i="1"/>
  <c r="CJ645" i="1"/>
  <c r="CC645" i="1"/>
  <c r="BV645" i="1"/>
  <c r="BO645" i="1"/>
  <c r="BH645" i="1"/>
  <c r="BA645" i="1"/>
  <c r="AT645" i="1"/>
  <c r="AM645" i="1"/>
  <c r="AF645" i="1"/>
  <c r="Y645" i="1"/>
  <c r="R645" i="1"/>
  <c r="K645" i="1"/>
  <c r="H645" i="1"/>
  <c r="DZ644" i="1"/>
  <c r="DS644" i="1"/>
  <c r="DL644" i="1"/>
  <c r="DE644" i="1"/>
  <c r="CX644" i="1"/>
  <c r="CQ644" i="1"/>
  <c r="CJ644" i="1"/>
  <c r="CC644" i="1"/>
  <c r="BV644" i="1"/>
  <c r="BO644" i="1"/>
  <c r="BH644" i="1"/>
  <c r="BA644" i="1"/>
  <c r="AT644" i="1"/>
  <c r="AM644" i="1"/>
  <c r="AF644" i="1"/>
  <c r="Y644" i="1"/>
  <c r="R644" i="1"/>
  <c r="K644" i="1"/>
  <c r="H644" i="1"/>
  <c r="DZ643" i="1"/>
  <c r="DS643" i="1"/>
  <c r="DL643" i="1"/>
  <c r="DE643" i="1"/>
  <c r="CX643" i="1"/>
  <c r="CQ643" i="1"/>
  <c r="CJ643" i="1"/>
  <c r="CC643" i="1"/>
  <c r="BV643" i="1"/>
  <c r="BO643" i="1"/>
  <c r="BH643" i="1"/>
  <c r="BA643" i="1"/>
  <c r="AT643" i="1"/>
  <c r="AM643" i="1"/>
  <c r="AF643" i="1"/>
  <c r="Y643" i="1"/>
  <c r="R643" i="1"/>
  <c r="K643" i="1"/>
  <c r="H643" i="1"/>
  <c r="DZ642" i="1"/>
  <c r="DS642" i="1"/>
  <c r="DL642" i="1"/>
  <c r="DE642" i="1"/>
  <c r="CX642" i="1"/>
  <c r="CQ642" i="1"/>
  <c r="CJ642" i="1"/>
  <c r="CC642" i="1"/>
  <c r="BV642" i="1"/>
  <c r="BO642" i="1"/>
  <c r="BH642" i="1"/>
  <c r="BA642" i="1"/>
  <c r="AT642" i="1"/>
  <c r="AM642" i="1"/>
  <c r="AF642" i="1"/>
  <c r="Y642" i="1"/>
  <c r="R642" i="1"/>
  <c r="K642" i="1"/>
  <c r="H642" i="1"/>
  <c r="DZ641" i="1"/>
  <c r="DS641" i="1"/>
  <c r="DL641" i="1"/>
  <c r="DE641" i="1"/>
  <c r="CX641" i="1"/>
  <c r="CQ641" i="1"/>
  <c r="CJ641" i="1"/>
  <c r="CC641" i="1"/>
  <c r="BV641" i="1"/>
  <c r="BO641" i="1"/>
  <c r="BH641" i="1"/>
  <c r="BA641" i="1"/>
  <c r="AT641" i="1"/>
  <c r="AM641" i="1"/>
  <c r="AF641" i="1"/>
  <c r="Y641" i="1"/>
  <c r="R641" i="1"/>
  <c r="K641" i="1"/>
  <c r="H641" i="1"/>
  <c r="DZ640" i="1"/>
  <c r="DS640" i="1"/>
  <c r="DL640" i="1"/>
  <c r="DE640" i="1"/>
  <c r="CX640" i="1"/>
  <c r="CQ640" i="1"/>
  <c r="CJ640" i="1"/>
  <c r="CC640" i="1"/>
  <c r="BV640" i="1"/>
  <c r="BO640" i="1"/>
  <c r="BH640" i="1"/>
  <c r="BA640" i="1"/>
  <c r="AT640" i="1"/>
  <c r="AM640" i="1"/>
  <c r="AF640" i="1"/>
  <c r="Y640" i="1"/>
  <c r="R640" i="1"/>
  <c r="K640" i="1"/>
  <c r="H640" i="1"/>
  <c r="EJ639" i="1"/>
  <c r="EH639" i="1" s="1"/>
  <c r="EI639" i="1"/>
  <c r="EG639" i="1" s="1"/>
  <c r="J639" i="1" s="1"/>
  <c r="DZ638" i="1"/>
  <c r="DS638" i="1"/>
  <c r="DL638" i="1"/>
  <c r="DE638" i="1"/>
  <c r="CX638" i="1"/>
  <c r="CQ638" i="1"/>
  <c r="CJ638" i="1"/>
  <c r="CC638" i="1"/>
  <c r="BV638" i="1"/>
  <c r="BO638" i="1"/>
  <c r="BH638" i="1"/>
  <c r="BA638" i="1"/>
  <c r="AT638" i="1"/>
  <c r="AM638" i="1"/>
  <c r="AF638" i="1"/>
  <c r="Y638" i="1"/>
  <c r="R638" i="1"/>
  <c r="K638" i="1"/>
  <c r="H638" i="1"/>
  <c r="DZ636" i="1"/>
  <c r="DS636" i="1"/>
  <c r="DL636" i="1"/>
  <c r="DE636" i="1"/>
  <c r="CX636" i="1"/>
  <c r="CQ636" i="1"/>
  <c r="CJ636" i="1"/>
  <c r="CC636" i="1"/>
  <c r="BV636" i="1"/>
  <c r="BO636" i="1"/>
  <c r="BH636" i="1"/>
  <c r="BA636" i="1"/>
  <c r="AT636" i="1"/>
  <c r="AM636" i="1"/>
  <c r="AF636" i="1"/>
  <c r="Y636" i="1"/>
  <c r="R636" i="1"/>
  <c r="K636" i="1"/>
  <c r="H636" i="1"/>
  <c r="DZ635" i="1"/>
  <c r="DS635" i="1"/>
  <c r="DL635" i="1"/>
  <c r="DE635" i="1"/>
  <c r="CX635" i="1"/>
  <c r="CQ635" i="1"/>
  <c r="CJ635" i="1"/>
  <c r="CC635" i="1"/>
  <c r="BV635" i="1"/>
  <c r="BO635" i="1"/>
  <c r="BH635" i="1"/>
  <c r="BA635" i="1"/>
  <c r="AT635" i="1"/>
  <c r="AM635" i="1"/>
  <c r="AF635" i="1"/>
  <c r="Y635" i="1"/>
  <c r="R635" i="1"/>
  <c r="K635" i="1"/>
  <c r="H635" i="1"/>
  <c r="EJ634" i="1"/>
  <c r="EH634" i="1" s="1"/>
  <c r="EI634" i="1"/>
  <c r="EG634" i="1" s="1"/>
  <c r="J634" i="1" s="1"/>
  <c r="DZ633" i="1"/>
  <c r="DS633" i="1"/>
  <c r="DL633" i="1"/>
  <c r="DE633" i="1"/>
  <c r="CX633" i="1"/>
  <c r="CQ633" i="1"/>
  <c r="CJ633" i="1"/>
  <c r="CC633" i="1"/>
  <c r="BV633" i="1"/>
  <c r="BO633" i="1"/>
  <c r="BH633" i="1"/>
  <c r="BA633" i="1"/>
  <c r="AT633" i="1"/>
  <c r="AM633" i="1"/>
  <c r="AF633" i="1"/>
  <c r="Y633" i="1"/>
  <c r="R633" i="1"/>
  <c r="K633" i="1"/>
  <c r="H633" i="1"/>
  <c r="DZ631" i="1"/>
  <c r="DS631" i="1"/>
  <c r="DL631" i="1"/>
  <c r="DE631" i="1"/>
  <c r="CX631" i="1"/>
  <c r="CQ631" i="1"/>
  <c r="CJ631" i="1"/>
  <c r="CC631" i="1"/>
  <c r="BV631" i="1"/>
  <c r="BO631" i="1"/>
  <c r="BH631" i="1"/>
  <c r="BA631" i="1"/>
  <c r="AT631" i="1"/>
  <c r="AM631" i="1"/>
  <c r="AF631" i="1"/>
  <c r="Y631" i="1"/>
  <c r="R631" i="1"/>
  <c r="K631" i="1"/>
  <c r="H631" i="1"/>
  <c r="EJ630" i="1"/>
  <c r="EH630" i="1" s="1"/>
  <c r="EI630" i="1"/>
  <c r="EG630" i="1" s="1"/>
  <c r="J630" i="1" s="1"/>
  <c r="DZ629" i="1"/>
  <c r="DS629" i="1"/>
  <c r="DL629" i="1"/>
  <c r="DE629" i="1"/>
  <c r="CX629" i="1"/>
  <c r="CQ629" i="1"/>
  <c r="CJ629" i="1"/>
  <c r="CC629" i="1"/>
  <c r="BV629" i="1"/>
  <c r="BO629" i="1"/>
  <c r="BH629" i="1"/>
  <c r="BA629" i="1"/>
  <c r="AT629" i="1"/>
  <c r="AM629" i="1"/>
  <c r="AF629" i="1"/>
  <c r="Y629" i="1"/>
  <c r="R629" i="1"/>
  <c r="K629" i="1"/>
  <c r="H629" i="1"/>
  <c r="DZ628" i="1"/>
  <c r="DS628" i="1"/>
  <c r="DL628" i="1"/>
  <c r="DE628" i="1"/>
  <c r="CX628" i="1"/>
  <c r="CQ628" i="1"/>
  <c r="CJ628" i="1"/>
  <c r="CC628" i="1"/>
  <c r="BV628" i="1"/>
  <c r="BO628" i="1"/>
  <c r="BH628" i="1"/>
  <c r="BA628" i="1"/>
  <c r="AT628" i="1"/>
  <c r="AM628" i="1"/>
  <c r="AF628" i="1"/>
  <c r="Y628" i="1"/>
  <c r="R628" i="1"/>
  <c r="K628" i="1"/>
  <c r="H628" i="1"/>
  <c r="EJ627" i="1"/>
  <c r="EH627" i="1" s="1"/>
  <c r="EI627" i="1"/>
  <c r="EG627" i="1" s="1"/>
  <c r="J627" i="1" s="1"/>
  <c r="DZ626" i="1"/>
  <c r="DS626" i="1"/>
  <c r="DL626" i="1"/>
  <c r="DE626" i="1"/>
  <c r="CX626" i="1"/>
  <c r="CQ626" i="1"/>
  <c r="CJ626" i="1"/>
  <c r="CC626" i="1"/>
  <c r="BV626" i="1"/>
  <c r="BO626" i="1"/>
  <c r="BH626" i="1"/>
  <c r="BA626" i="1"/>
  <c r="AT626" i="1"/>
  <c r="AM626" i="1"/>
  <c r="AF626" i="1"/>
  <c r="Y626" i="1"/>
  <c r="R626" i="1"/>
  <c r="K626" i="1"/>
  <c r="H626" i="1"/>
  <c r="DZ625" i="1"/>
  <c r="DS625" i="1"/>
  <c r="DL625" i="1"/>
  <c r="DE625" i="1"/>
  <c r="CX625" i="1"/>
  <c r="CQ625" i="1"/>
  <c r="CJ625" i="1"/>
  <c r="CC625" i="1"/>
  <c r="BV625" i="1"/>
  <c r="BO625" i="1"/>
  <c r="BH625" i="1"/>
  <c r="BA625" i="1"/>
  <c r="AT625" i="1"/>
  <c r="AM625" i="1"/>
  <c r="AF625" i="1"/>
  <c r="Y625" i="1"/>
  <c r="R625" i="1"/>
  <c r="K625" i="1"/>
  <c r="H625" i="1"/>
  <c r="EJ624" i="1"/>
  <c r="EI624" i="1"/>
  <c r="J624" i="1"/>
  <c r="E681" i="1" l="1"/>
  <c r="EI632" i="1"/>
  <c r="EG632" i="1" s="1"/>
  <c r="J632" i="1" s="1"/>
  <c r="Q684" i="1"/>
  <c r="AE684" i="1"/>
  <c r="AS684" i="1"/>
  <c r="BG684" i="1"/>
  <c r="EI682" i="1"/>
  <c r="EG682" i="1" s="1"/>
  <c r="J682" i="1" s="1"/>
  <c r="EI683" i="1"/>
  <c r="EG683" i="1" s="1"/>
  <c r="J683" i="1" s="1"/>
  <c r="EI684" i="1"/>
  <c r="EG684" i="1" s="1"/>
  <c r="J684" i="1" s="1"/>
  <c r="Q682" i="1"/>
  <c r="AE682" i="1"/>
  <c r="AS682" i="1"/>
  <c r="BG682" i="1"/>
  <c r="BU682" i="1"/>
  <c r="CI682" i="1"/>
  <c r="CW682" i="1"/>
  <c r="DK682" i="1"/>
  <c r="DY682" i="1"/>
  <c r="BU684" i="1"/>
  <c r="CI684" i="1"/>
  <c r="CW684" i="1"/>
  <c r="DK684" i="1"/>
  <c r="DY684" i="1"/>
  <c r="Q685" i="1"/>
  <c r="AE685" i="1"/>
  <c r="AS685" i="1"/>
  <c r="BG685" i="1"/>
  <c r="BU685" i="1"/>
  <c r="CI685" i="1"/>
  <c r="CW685" i="1"/>
  <c r="DK685" i="1"/>
  <c r="DY685" i="1"/>
  <c r="X682" i="1"/>
  <c r="AL682" i="1"/>
  <c r="AZ682" i="1"/>
  <c r="BN682" i="1"/>
  <c r="CB682" i="1"/>
  <c r="DD682" i="1"/>
  <c r="DR682" i="1"/>
  <c r="EF682" i="1"/>
  <c r="EF683" i="1"/>
  <c r="DY683" i="1"/>
  <c r="DR683" i="1"/>
  <c r="DK683" i="1"/>
  <c r="DD683" i="1"/>
  <c r="CW683" i="1"/>
  <c r="CP683" i="1"/>
  <c r="CI683" i="1"/>
  <c r="CB683" i="1"/>
  <c r="BU683" i="1"/>
  <c r="BN683" i="1"/>
  <c r="BG683" i="1"/>
  <c r="AZ683" i="1"/>
  <c r="AS683" i="1"/>
  <c r="AL683" i="1"/>
  <c r="AE683" i="1"/>
  <c r="X683" i="1"/>
  <c r="Q683" i="1"/>
  <c r="X684" i="1"/>
  <c r="AL684" i="1"/>
  <c r="AZ684" i="1"/>
  <c r="BN684" i="1"/>
  <c r="CB684" i="1"/>
  <c r="DD684" i="1"/>
  <c r="DR684" i="1"/>
  <c r="EF684" i="1"/>
  <c r="X685" i="1"/>
  <c r="AL685" i="1"/>
  <c r="AZ685" i="1"/>
  <c r="BN685" i="1"/>
  <c r="CB685" i="1"/>
  <c r="CP685" i="1"/>
  <c r="DD685" i="1"/>
  <c r="DR685" i="1"/>
  <c r="EF685" i="1"/>
  <c r="CP682" i="1"/>
  <c r="CP684" i="1"/>
  <c r="EI685" i="1"/>
  <c r="EG685" i="1" s="1"/>
  <c r="J685" i="1" s="1"/>
  <c r="EI657" i="1"/>
  <c r="EG657" i="1" s="1"/>
  <c r="J657" i="1" s="1"/>
  <c r="EI658" i="1"/>
  <c r="EG658" i="1" s="1"/>
  <c r="J658" i="1" s="1"/>
  <c r="EI659" i="1"/>
  <c r="EG659" i="1" s="1"/>
  <c r="J659" i="1" s="1"/>
  <c r="H659" i="1"/>
  <c r="DY659" i="1" s="1"/>
  <c r="Q658" i="1"/>
  <c r="Q632" i="1"/>
  <c r="X632" i="1"/>
  <c r="AE632" i="1"/>
  <c r="AL632" i="1"/>
  <c r="AS632" i="1"/>
  <c r="AZ632" i="1"/>
  <c r="BG632" i="1"/>
  <c r="BN632" i="1"/>
  <c r="BU632" i="1"/>
  <c r="CB632" i="1"/>
  <c r="CI632" i="1"/>
  <c r="CP632" i="1"/>
  <c r="CW632" i="1"/>
  <c r="DD632" i="1"/>
  <c r="DK632" i="1"/>
  <c r="DR632" i="1"/>
  <c r="DY632" i="1"/>
  <c r="EF632" i="1"/>
  <c r="X658" i="1"/>
  <c r="AL658" i="1"/>
  <c r="AZ658" i="1"/>
  <c r="BN658" i="1"/>
  <c r="CB658" i="1"/>
  <c r="DD658" i="1"/>
  <c r="DR658" i="1"/>
  <c r="EF658" i="1"/>
  <c r="EF659" i="1"/>
  <c r="Q660" i="1"/>
  <c r="AE660" i="1"/>
  <c r="AS660" i="1"/>
  <c r="BG660" i="1"/>
  <c r="BU660" i="1"/>
  <c r="CI660" i="1"/>
  <c r="CW660" i="1"/>
  <c r="DK660" i="1"/>
  <c r="DY660" i="1"/>
  <c r="AE658" i="1"/>
  <c r="AS658" i="1"/>
  <c r="BG658" i="1"/>
  <c r="BU658" i="1"/>
  <c r="CI658" i="1"/>
  <c r="CW658" i="1"/>
  <c r="DK658" i="1"/>
  <c r="DY658" i="1"/>
  <c r="X660" i="1"/>
  <c r="AL660" i="1"/>
  <c r="AZ660" i="1"/>
  <c r="BN660" i="1"/>
  <c r="CB660" i="1"/>
  <c r="CP660" i="1"/>
  <c r="DD660" i="1"/>
  <c r="DR660" i="1"/>
  <c r="EF660" i="1"/>
  <c r="CP658" i="1"/>
  <c r="EI660" i="1"/>
  <c r="EG660" i="1" s="1"/>
  <c r="J660" i="1" s="1"/>
  <c r="Q657" i="1"/>
  <c r="X657" i="1"/>
  <c r="AE657" i="1"/>
  <c r="AL657" i="1"/>
  <c r="AS657" i="1"/>
  <c r="AZ657" i="1"/>
  <c r="BG657" i="1"/>
  <c r="BN657" i="1"/>
  <c r="BU657" i="1"/>
  <c r="CB657" i="1"/>
  <c r="CI657" i="1"/>
  <c r="CP657" i="1"/>
  <c r="CW657" i="1"/>
  <c r="DD657" i="1"/>
  <c r="DK657" i="1"/>
  <c r="DR657" i="1"/>
  <c r="DY657" i="1"/>
  <c r="EF657" i="1"/>
  <c r="Q642" i="1"/>
  <c r="AE642" i="1"/>
  <c r="AS642" i="1"/>
  <c r="BG642" i="1"/>
  <c r="BU642" i="1"/>
  <c r="CI642" i="1"/>
  <c r="CW642" i="1"/>
  <c r="DK642" i="1"/>
  <c r="DY642" i="1"/>
  <c r="Q637" i="1"/>
  <c r="AE637" i="1"/>
  <c r="AS637" i="1"/>
  <c r="BG637" i="1"/>
  <c r="BU637" i="1"/>
  <c r="CI637" i="1"/>
  <c r="CW637" i="1"/>
  <c r="DK637" i="1"/>
  <c r="DY637" i="1"/>
  <c r="X637" i="1"/>
  <c r="AL637" i="1"/>
  <c r="AZ637" i="1"/>
  <c r="BN637" i="1"/>
  <c r="CB637" i="1"/>
  <c r="CP637" i="1"/>
  <c r="DD637" i="1"/>
  <c r="DR637" i="1"/>
  <c r="EF637" i="1"/>
  <c r="EI637" i="1"/>
  <c r="EG637" i="1" s="1"/>
  <c r="J637" i="1" s="1"/>
  <c r="Q667" i="1"/>
  <c r="AE667" i="1"/>
  <c r="AS667" i="1"/>
  <c r="BG667" i="1"/>
  <c r="BU667" i="1"/>
  <c r="CI667" i="1"/>
  <c r="CW667" i="1"/>
  <c r="DK667" i="1"/>
  <c r="DY667" i="1"/>
  <c r="Q647" i="1"/>
  <c r="AE647" i="1"/>
  <c r="AS647" i="1"/>
  <c r="BG647" i="1"/>
  <c r="Q665" i="1"/>
  <c r="AE665" i="1"/>
  <c r="AS665" i="1"/>
  <c r="BG665" i="1"/>
  <c r="BU665" i="1"/>
  <c r="CI665" i="1"/>
  <c r="CW665" i="1"/>
  <c r="DK665" i="1"/>
  <c r="DY665" i="1"/>
  <c r="EF644" i="1"/>
  <c r="DY644" i="1"/>
  <c r="DR644" i="1"/>
  <c r="DK644" i="1"/>
  <c r="DD644" i="1"/>
  <c r="CW644" i="1"/>
  <c r="CP644" i="1"/>
  <c r="CI644" i="1"/>
  <c r="CB644" i="1"/>
  <c r="BU644" i="1"/>
  <c r="BN644" i="1"/>
  <c r="BG644" i="1"/>
  <c r="AZ644" i="1"/>
  <c r="AS644" i="1"/>
  <c r="AL644" i="1"/>
  <c r="AE644" i="1"/>
  <c r="X644" i="1"/>
  <c r="Q644" i="1"/>
  <c r="EI625" i="1"/>
  <c r="EG625" i="1" s="1"/>
  <c r="J625" i="1" s="1"/>
  <c r="EI629" i="1"/>
  <c r="EG629" i="1" s="1"/>
  <c r="J629" i="1" s="1"/>
  <c r="EI641" i="1"/>
  <c r="EG641" i="1" s="1"/>
  <c r="J641" i="1" s="1"/>
  <c r="EI644" i="1"/>
  <c r="EG644" i="1" s="1"/>
  <c r="J644" i="1" s="1"/>
  <c r="EI650" i="1"/>
  <c r="EG650" i="1" s="1"/>
  <c r="J650" i="1" s="1"/>
  <c r="EI654" i="1"/>
  <c r="EG654" i="1" s="1"/>
  <c r="J654" i="1" s="1"/>
  <c r="EI664" i="1"/>
  <c r="EG664" i="1" s="1"/>
  <c r="J664" i="1" s="1"/>
  <c r="EI665" i="1"/>
  <c r="EG665" i="1" s="1"/>
  <c r="J665" i="1" s="1"/>
  <c r="EI667" i="1"/>
  <c r="EG667" i="1" s="1"/>
  <c r="J667" i="1" s="1"/>
  <c r="Q670" i="1"/>
  <c r="AE670" i="1"/>
  <c r="AS670" i="1"/>
  <c r="BG670" i="1"/>
  <c r="BU670" i="1"/>
  <c r="CI670" i="1"/>
  <c r="CW670" i="1"/>
  <c r="DK670" i="1"/>
  <c r="DY670" i="1"/>
  <c r="EI671" i="1"/>
  <c r="EG671" i="1" s="1"/>
  <c r="J671" i="1" s="1"/>
  <c r="EI673" i="1"/>
  <c r="EG673" i="1" s="1"/>
  <c r="J673" i="1" s="1"/>
  <c r="H676" i="1"/>
  <c r="E674" i="1" s="1"/>
  <c r="EI626" i="1"/>
  <c r="EG626" i="1" s="1"/>
  <c r="J626" i="1" s="1"/>
  <c r="EI633" i="1"/>
  <c r="EG633" i="1" s="1"/>
  <c r="J633" i="1" s="1"/>
  <c r="EI635" i="1"/>
  <c r="EG635" i="1" s="1"/>
  <c r="J635" i="1" s="1"/>
  <c r="EI643" i="1"/>
  <c r="EG643" i="1" s="1"/>
  <c r="J643" i="1" s="1"/>
  <c r="EI648" i="1"/>
  <c r="EG648" i="1" s="1"/>
  <c r="J648" i="1" s="1"/>
  <c r="EI652" i="1"/>
  <c r="EG652" i="1" s="1"/>
  <c r="J652" i="1" s="1"/>
  <c r="EI656" i="1"/>
  <c r="EG656" i="1" s="1"/>
  <c r="J656" i="1" s="1"/>
  <c r="EI668" i="1"/>
  <c r="EG668" i="1" s="1"/>
  <c r="J668" i="1" s="1"/>
  <c r="EI676" i="1"/>
  <c r="EG676" i="1" s="1"/>
  <c r="J676" i="1" s="1"/>
  <c r="EI678" i="1"/>
  <c r="EG678" i="1" s="1"/>
  <c r="J678" i="1" s="1"/>
  <c r="Q628" i="1"/>
  <c r="AE628" i="1"/>
  <c r="AS628" i="1"/>
  <c r="BG628" i="1"/>
  <c r="BU628" i="1"/>
  <c r="CI628" i="1"/>
  <c r="CW628" i="1"/>
  <c r="DK628" i="1"/>
  <c r="DY628" i="1"/>
  <c r="E624" i="1"/>
  <c r="X625" i="1"/>
  <c r="AL625" i="1"/>
  <c r="AZ625" i="1"/>
  <c r="BN625" i="1"/>
  <c r="CB625" i="1"/>
  <c r="DD625" i="1"/>
  <c r="DR625" i="1"/>
  <c r="EF625" i="1"/>
  <c r="Q625" i="1"/>
  <c r="AE625" i="1"/>
  <c r="AS625" i="1"/>
  <c r="BG625" i="1"/>
  <c r="BU625" i="1"/>
  <c r="CI625" i="1"/>
  <c r="CW625" i="1"/>
  <c r="DK625" i="1"/>
  <c r="DY625" i="1"/>
  <c r="CP625" i="1"/>
  <c r="E627" i="1"/>
  <c r="X628" i="1"/>
  <c r="AL628" i="1"/>
  <c r="AZ628" i="1"/>
  <c r="BN628" i="1"/>
  <c r="CB628" i="1"/>
  <c r="CP628" i="1"/>
  <c r="DD628" i="1"/>
  <c r="DR628" i="1"/>
  <c r="EF628" i="1"/>
  <c r="EF629" i="1"/>
  <c r="DY629" i="1"/>
  <c r="DR629" i="1"/>
  <c r="DK629" i="1"/>
  <c r="DD629" i="1"/>
  <c r="CW629" i="1"/>
  <c r="CP629" i="1"/>
  <c r="CI629" i="1"/>
  <c r="CB629" i="1"/>
  <c r="BU629" i="1"/>
  <c r="BN629" i="1"/>
  <c r="BG629" i="1"/>
  <c r="AZ629" i="1"/>
  <c r="AS629" i="1"/>
  <c r="AL629" i="1"/>
  <c r="AE629" i="1"/>
  <c r="X629" i="1"/>
  <c r="Q629" i="1"/>
  <c r="Q631" i="1"/>
  <c r="AE631" i="1"/>
  <c r="AS631" i="1"/>
  <c r="BG631" i="1"/>
  <c r="BU631" i="1"/>
  <c r="CI631" i="1"/>
  <c r="CW631" i="1"/>
  <c r="DK631" i="1"/>
  <c r="DY631" i="1"/>
  <c r="Q636" i="1"/>
  <c r="AE636" i="1"/>
  <c r="AS636" i="1"/>
  <c r="BG636" i="1"/>
  <c r="BU636" i="1"/>
  <c r="CI636" i="1"/>
  <c r="CW636" i="1"/>
  <c r="DK636" i="1"/>
  <c r="DY636" i="1"/>
  <c r="Q638" i="1"/>
  <c r="AE638" i="1"/>
  <c r="AS638" i="1"/>
  <c r="BG638" i="1"/>
  <c r="BU638" i="1"/>
  <c r="CI638" i="1"/>
  <c r="CW638" i="1"/>
  <c r="DK638" i="1"/>
  <c r="DY638" i="1"/>
  <c r="E639" i="1"/>
  <c r="X640" i="1"/>
  <c r="AL640" i="1"/>
  <c r="AZ640" i="1"/>
  <c r="BN640" i="1"/>
  <c r="CB640" i="1"/>
  <c r="CP640" i="1"/>
  <c r="DD640" i="1"/>
  <c r="DR640" i="1"/>
  <c r="EF640" i="1"/>
  <c r="EF641" i="1"/>
  <c r="DY641" i="1"/>
  <c r="DR641" i="1"/>
  <c r="DK641" i="1"/>
  <c r="DD641" i="1"/>
  <c r="CW641" i="1"/>
  <c r="CP641" i="1"/>
  <c r="CI641" i="1"/>
  <c r="CB641" i="1"/>
  <c r="BU641" i="1"/>
  <c r="BN641" i="1"/>
  <c r="BG641" i="1"/>
  <c r="AZ641" i="1"/>
  <c r="AS641" i="1"/>
  <c r="AL641" i="1"/>
  <c r="AE641" i="1"/>
  <c r="X641" i="1"/>
  <c r="Q641" i="1"/>
  <c r="X642" i="1"/>
  <c r="AL642" i="1"/>
  <c r="AZ642" i="1"/>
  <c r="BN642" i="1"/>
  <c r="CB642" i="1"/>
  <c r="CP642" i="1"/>
  <c r="DD642" i="1"/>
  <c r="DR642" i="1"/>
  <c r="EF642" i="1"/>
  <c r="Q626" i="1"/>
  <c r="X626" i="1"/>
  <c r="AE626" i="1"/>
  <c r="AL626" i="1"/>
  <c r="AS626" i="1"/>
  <c r="AZ626" i="1"/>
  <c r="BG626" i="1"/>
  <c r="BN626" i="1"/>
  <c r="BU626" i="1"/>
  <c r="CB626" i="1"/>
  <c r="CI626" i="1"/>
  <c r="CP626" i="1"/>
  <c r="CW626" i="1"/>
  <c r="DD626" i="1"/>
  <c r="DK626" i="1"/>
  <c r="DR626" i="1"/>
  <c r="DY626" i="1"/>
  <c r="EF626" i="1"/>
  <c r="E630" i="1"/>
  <c r="X631" i="1"/>
  <c r="AL631" i="1"/>
  <c r="AZ631" i="1"/>
  <c r="BN631" i="1"/>
  <c r="CB631" i="1"/>
  <c r="CP631" i="1"/>
  <c r="DD631" i="1"/>
  <c r="DR631" i="1"/>
  <c r="EF631" i="1"/>
  <c r="EF633" i="1"/>
  <c r="DY633" i="1"/>
  <c r="DR633" i="1"/>
  <c r="DK633" i="1"/>
  <c r="DD633" i="1"/>
  <c r="CW633" i="1"/>
  <c r="CP633" i="1"/>
  <c r="CI633" i="1"/>
  <c r="CB633" i="1"/>
  <c r="BU633" i="1"/>
  <c r="BN633" i="1"/>
  <c r="BG633" i="1"/>
  <c r="AZ633" i="1"/>
  <c r="AS633" i="1"/>
  <c r="AL633" i="1"/>
  <c r="AE633" i="1"/>
  <c r="X633" i="1"/>
  <c r="Q633" i="1"/>
  <c r="E634" i="1"/>
  <c r="EF635" i="1"/>
  <c r="DY635" i="1"/>
  <c r="DR635" i="1"/>
  <c r="DK635" i="1"/>
  <c r="DD635" i="1"/>
  <c r="CW635" i="1"/>
  <c r="CP635" i="1"/>
  <c r="CI635" i="1"/>
  <c r="CB635" i="1"/>
  <c r="BU635" i="1"/>
  <c r="BN635" i="1"/>
  <c r="BG635" i="1"/>
  <c r="AZ635" i="1"/>
  <c r="AS635" i="1"/>
  <c r="AL635" i="1"/>
  <c r="AE635" i="1"/>
  <c r="X635" i="1"/>
  <c r="Q635" i="1"/>
  <c r="X636" i="1"/>
  <c r="AL636" i="1"/>
  <c r="AZ636" i="1"/>
  <c r="BN636" i="1"/>
  <c r="CB636" i="1"/>
  <c r="CP636" i="1"/>
  <c r="DD636" i="1"/>
  <c r="DR636" i="1"/>
  <c r="EF636" i="1"/>
  <c r="X638" i="1"/>
  <c r="AL638" i="1"/>
  <c r="AZ638" i="1"/>
  <c r="BN638" i="1"/>
  <c r="CB638" i="1"/>
  <c r="CP638" i="1"/>
  <c r="DD638" i="1"/>
  <c r="DR638" i="1"/>
  <c r="EF638" i="1"/>
  <c r="Q640" i="1"/>
  <c r="AE640" i="1"/>
  <c r="AS640" i="1"/>
  <c r="BG640" i="1"/>
  <c r="BU640" i="1"/>
  <c r="CI640" i="1"/>
  <c r="CW640" i="1"/>
  <c r="DK640" i="1"/>
  <c r="DY640" i="1"/>
  <c r="EI628" i="1"/>
  <c r="EG628" i="1" s="1"/>
  <c r="J628" i="1" s="1"/>
  <c r="EI631" i="1"/>
  <c r="EG631" i="1" s="1"/>
  <c r="J631" i="1" s="1"/>
  <c r="EI636" i="1"/>
  <c r="EG636" i="1" s="1"/>
  <c r="J636" i="1" s="1"/>
  <c r="EI638" i="1"/>
  <c r="EG638" i="1" s="1"/>
  <c r="J638" i="1" s="1"/>
  <c r="EI640" i="1"/>
  <c r="EG640" i="1" s="1"/>
  <c r="J640" i="1" s="1"/>
  <c r="EI642" i="1"/>
  <c r="EG642" i="1" s="1"/>
  <c r="J642" i="1" s="1"/>
  <c r="Q643" i="1"/>
  <c r="X643" i="1"/>
  <c r="AE643" i="1"/>
  <c r="AL643" i="1"/>
  <c r="AS643" i="1"/>
  <c r="AZ643" i="1"/>
  <c r="BG643" i="1"/>
  <c r="BN643" i="1"/>
  <c r="BU643" i="1"/>
  <c r="CB643" i="1"/>
  <c r="CI643" i="1"/>
  <c r="CP643" i="1"/>
  <c r="CW643" i="1"/>
  <c r="DK643" i="1"/>
  <c r="DY643" i="1"/>
  <c r="Q645" i="1"/>
  <c r="AE645" i="1"/>
  <c r="AS645" i="1"/>
  <c r="BG645" i="1"/>
  <c r="BU645" i="1"/>
  <c r="CI645" i="1"/>
  <c r="CW645" i="1"/>
  <c r="DK645" i="1"/>
  <c r="DY645" i="1"/>
  <c r="E646" i="1"/>
  <c r="X647" i="1"/>
  <c r="AL647" i="1"/>
  <c r="AZ647" i="1"/>
  <c r="BN647" i="1"/>
  <c r="CB647" i="1"/>
  <c r="CP647" i="1"/>
  <c r="DD647" i="1"/>
  <c r="DR647" i="1"/>
  <c r="EF647" i="1"/>
  <c r="Q653" i="1"/>
  <c r="AE653" i="1"/>
  <c r="AS653" i="1"/>
  <c r="BG653" i="1"/>
  <c r="BU653" i="1"/>
  <c r="CI653" i="1"/>
  <c r="CW653" i="1"/>
  <c r="DK653" i="1"/>
  <c r="DY653" i="1"/>
  <c r="Q661" i="1"/>
  <c r="AE661" i="1"/>
  <c r="AS661" i="1"/>
  <c r="BG661" i="1"/>
  <c r="BU661" i="1"/>
  <c r="CI661" i="1"/>
  <c r="CW661" i="1"/>
  <c r="DK661" i="1"/>
  <c r="DY661" i="1"/>
  <c r="DD643" i="1"/>
  <c r="DR643" i="1"/>
  <c r="EF643" i="1"/>
  <c r="X645" i="1"/>
  <c r="AL645" i="1"/>
  <c r="AZ645" i="1"/>
  <c r="BN645" i="1"/>
  <c r="CB645" i="1"/>
  <c r="CP645" i="1"/>
  <c r="DD645" i="1"/>
  <c r="DR645" i="1"/>
  <c r="EF645" i="1"/>
  <c r="BU647" i="1"/>
  <c r="CI647" i="1"/>
  <c r="CW647" i="1"/>
  <c r="DK647" i="1"/>
  <c r="DY647" i="1"/>
  <c r="X653" i="1"/>
  <c r="AL653" i="1"/>
  <c r="AZ653" i="1"/>
  <c r="BN653" i="1"/>
  <c r="CB653" i="1"/>
  <c r="CP653" i="1"/>
  <c r="DD653" i="1"/>
  <c r="DR653" i="1"/>
  <c r="EF653" i="1"/>
  <c r="X661" i="1"/>
  <c r="AL661" i="1"/>
  <c r="AZ661" i="1"/>
  <c r="BN661" i="1"/>
  <c r="CB661" i="1"/>
  <c r="CP661" i="1"/>
  <c r="DD661" i="1"/>
  <c r="DR661" i="1"/>
  <c r="EF661" i="1"/>
  <c r="EI645" i="1"/>
  <c r="EG645" i="1" s="1"/>
  <c r="J645" i="1" s="1"/>
  <c r="EI647" i="1"/>
  <c r="EG647" i="1" s="1"/>
  <c r="J647" i="1" s="1"/>
  <c r="Q648" i="1"/>
  <c r="X648" i="1"/>
  <c r="AE648" i="1"/>
  <c r="AL648" i="1"/>
  <c r="AS648" i="1"/>
  <c r="AZ648" i="1"/>
  <c r="BG648" i="1"/>
  <c r="BN648" i="1"/>
  <c r="BU648" i="1"/>
  <c r="CB648" i="1"/>
  <c r="CI648" i="1"/>
  <c r="CP648" i="1"/>
  <c r="CW648" i="1"/>
  <c r="DD648" i="1"/>
  <c r="DK648" i="1"/>
  <c r="DR648" i="1"/>
  <c r="DY648" i="1"/>
  <c r="EF648" i="1"/>
  <c r="Q650" i="1"/>
  <c r="X650" i="1"/>
  <c r="AE650" i="1"/>
  <c r="AL650" i="1"/>
  <c r="AS650" i="1"/>
  <c r="AZ650" i="1"/>
  <c r="BG650" i="1"/>
  <c r="BN650" i="1"/>
  <c r="BU650" i="1"/>
  <c r="CB650" i="1"/>
  <c r="CI650" i="1"/>
  <c r="CP650" i="1"/>
  <c r="CW650" i="1"/>
  <c r="DD650" i="1"/>
  <c r="DK650" i="1"/>
  <c r="DR650" i="1"/>
  <c r="DY650" i="1"/>
  <c r="EF650" i="1"/>
  <c r="Q652" i="1"/>
  <c r="X652" i="1"/>
  <c r="AE652" i="1"/>
  <c r="AL652" i="1"/>
  <c r="AS652" i="1"/>
  <c r="AZ652" i="1"/>
  <c r="BG652" i="1"/>
  <c r="BN652" i="1"/>
  <c r="BU652" i="1"/>
  <c r="CB652" i="1"/>
  <c r="CI652" i="1"/>
  <c r="CP652" i="1"/>
  <c r="CW652" i="1"/>
  <c r="DD652" i="1"/>
  <c r="DK652" i="1"/>
  <c r="DR652" i="1"/>
  <c r="DY652" i="1"/>
  <c r="EF652" i="1"/>
  <c r="EI653" i="1"/>
  <c r="EG653" i="1" s="1"/>
  <c r="J653" i="1" s="1"/>
  <c r="Q654" i="1"/>
  <c r="X654" i="1"/>
  <c r="AE654" i="1"/>
  <c r="AL654" i="1"/>
  <c r="AS654" i="1"/>
  <c r="AZ654" i="1"/>
  <c r="BG654" i="1"/>
  <c r="BN654" i="1"/>
  <c r="BU654" i="1"/>
  <c r="CB654" i="1"/>
  <c r="CI654" i="1"/>
  <c r="CP654" i="1"/>
  <c r="CW654" i="1"/>
  <c r="DD654" i="1"/>
  <c r="DK654" i="1"/>
  <c r="DR654" i="1"/>
  <c r="DY654" i="1"/>
  <c r="EF654" i="1"/>
  <c r="Q656" i="1"/>
  <c r="X656" i="1"/>
  <c r="AE656" i="1"/>
  <c r="AL656" i="1"/>
  <c r="AS656" i="1"/>
  <c r="AZ656" i="1"/>
  <c r="BG656" i="1"/>
  <c r="BN656" i="1"/>
  <c r="BU656" i="1"/>
  <c r="CB656" i="1"/>
  <c r="CI656" i="1"/>
  <c r="CP656" i="1"/>
  <c r="CW656" i="1"/>
  <c r="DD656" i="1"/>
  <c r="DK656" i="1"/>
  <c r="DR656" i="1"/>
  <c r="DY656" i="1"/>
  <c r="EF656" i="1"/>
  <c r="EI661" i="1"/>
  <c r="EG661" i="1" s="1"/>
  <c r="J661" i="1" s="1"/>
  <c r="Q662" i="1"/>
  <c r="AE662" i="1"/>
  <c r="AS662" i="1"/>
  <c r="BG662" i="1"/>
  <c r="BU662" i="1"/>
  <c r="CI662" i="1"/>
  <c r="CW662" i="1"/>
  <c r="DK662" i="1"/>
  <c r="DY662" i="1"/>
  <c r="X665" i="1"/>
  <c r="AL665" i="1"/>
  <c r="AZ665" i="1"/>
  <c r="BN665" i="1"/>
  <c r="CB665" i="1"/>
  <c r="DD665" i="1"/>
  <c r="DR665" i="1"/>
  <c r="EF665" i="1"/>
  <c r="E666" i="1"/>
  <c r="X667" i="1"/>
  <c r="AL667" i="1"/>
  <c r="AZ667" i="1"/>
  <c r="BN667" i="1"/>
  <c r="CB667" i="1"/>
  <c r="DD667" i="1"/>
  <c r="DR667" i="1"/>
  <c r="EF667" i="1"/>
  <c r="Q669" i="1"/>
  <c r="AE669" i="1"/>
  <c r="AS669" i="1"/>
  <c r="BG669" i="1"/>
  <c r="BU669" i="1"/>
  <c r="CI669" i="1"/>
  <c r="CW669" i="1"/>
  <c r="DK669" i="1"/>
  <c r="DY669" i="1"/>
  <c r="E649" i="1"/>
  <c r="E651" i="1"/>
  <c r="X662" i="1"/>
  <c r="AL662" i="1"/>
  <c r="AZ662" i="1"/>
  <c r="BN662" i="1"/>
  <c r="CB662" i="1"/>
  <c r="CP662" i="1"/>
  <c r="DD662" i="1"/>
  <c r="DR662" i="1"/>
  <c r="EF662" i="1"/>
  <c r="EI662" i="1"/>
  <c r="EG662" i="1" s="1"/>
  <c r="J662" i="1" s="1"/>
  <c r="H663" i="1"/>
  <c r="X663" i="1" s="1"/>
  <c r="EI663" i="1"/>
  <c r="EG663" i="1" s="1"/>
  <c r="J663" i="1" s="1"/>
  <c r="EF668" i="1"/>
  <c r="DY668" i="1"/>
  <c r="DR668" i="1"/>
  <c r="DK668" i="1"/>
  <c r="DD668" i="1"/>
  <c r="CW668" i="1"/>
  <c r="CP668" i="1"/>
  <c r="CI668" i="1"/>
  <c r="CB668" i="1"/>
  <c r="BU668" i="1"/>
  <c r="BN668" i="1"/>
  <c r="BG668" i="1"/>
  <c r="AZ668" i="1"/>
  <c r="AS668" i="1"/>
  <c r="AL668" i="1"/>
  <c r="AE668" i="1"/>
  <c r="X668" i="1"/>
  <c r="Q668" i="1"/>
  <c r="X669" i="1"/>
  <c r="AL669" i="1"/>
  <c r="AZ669" i="1"/>
  <c r="BN669" i="1"/>
  <c r="CB669" i="1"/>
  <c r="CP669" i="1"/>
  <c r="DD669" i="1"/>
  <c r="DR669" i="1"/>
  <c r="EF669" i="1"/>
  <c r="CP665" i="1"/>
  <c r="CP667" i="1"/>
  <c r="X672" i="1"/>
  <c r="AL672" i="1"/>
  <c r="AZ672" i="1"/>
  <c r="BN672" i="1"/>
  <c r="CB672" i="1"/>
  <c r="CP672" i="1"/>
  <c r="DD672" i="1"/>
  <c r="DR672" i="1"/>
  <c r="EF672" i="1"/>
  <c r="EF673" i="1"/>
  <c r="DY673" i="1"/>
  <c r="DR673" i="1"/>
  <c r="DK673" i="1"/>
  <c r="DD673" i="1"/>
  <c r="CW673" i="1"/>
  <c r="CP673" i="1"/>
  <c r="CI673" i="1"/>
  <c r="CB673" i="1"/>
  <c r="BU673" i="1"/>
  <c r="BN673" i="1"/>
  <c r="BG673" i="1"/>
  <c r="AZ673" i="1"/>
  <c r="AS673" i="1"/>
  <c r="AL673" i="1"/>
  <c r="AE673" i="1"/>
  <c r="X673" i="1"/>
  <c r="Q673" i="1"/>
  <c r="Q664" i="1"/>
  <c r="X664" i="1"/>
  <c r="AE664" i="1"/>
  <c r="AL664" i="1"/>
  <c r="AS664" i="1"/>
  <c r="AZ664" i="1"/>
  <c r="BG664" i="1"/>
  <c r="BN664" i="1"/>
  <c r="BU664" i="1"/>
  <c r="CB664" i="1"/>
  <c r="CI664" i="1"/>
  <c r="CP664" i="1"/>
  <c r="CW664" i="1"/>
  <c r="DD664" i="1"/>
  <c r="DK664" i="1"/>
  <c r="DR664" i="1"/>
  <c r="DY664" i="1"/>
  <c r="EF664" i="1"/>
  <c r="EI669" i="1"/>
  <c r="EG669" i="1" s="1"/>
  <c r="J669" i="1" s="1"/>
  <c r="X670" i="1"/>
  <c r="AL670" i="1"/>
  <c r="AZ670" i="1"/>
  <c r="BN670" i="1"/>
  <c r="CB670" i="1"/>
  <c r="CP670" i="1"/>
  <c r="DD670" i="1"/>
  <c r="DR670" i="1"/>
  <c r="EF670" i="1"/>
  <c r="Q672" i="1"/>
  <c r="AE672" i="1"/>
  <c r="AS672" i="1"/>
  <c r="BG672" i="1"/>
  <c r="BU672" i="1"/>
  <c r="CI672" i="1"/>
  <c r="CW672" i="1"/>
  <c r="DK672" i="1"/>
  <c r="DY672" i="1"/>
  <c r="EI670" i="1"/>
  <c r="EG670" i="1" s="1"/>
  <c r="J670" i="1" s="1"/>
  <c r="Q671" i="1"/>
  <c r="X671" i="1"/>
  <c r="AE671" i="1"/>
  <c r="AL671" i="1"/>
  <c r="AS671" i="1"/>
  <c r="AZ671" i="1"/>
  <c r="BG671" i="1"/>
  <c r="BN671" i="1"/>
  <c r="BU671" i="1"/>
  <c r="CB671" i="1"/>
  <c r="CI671" i="1"/>
  <c r="CP671" i="1"/>
  <c r="CW671" i="1"/>
  <c r="DD671" i="1"/>
  <c r="DK671" i="1"/>
  <c r="DR671" i="1"/>
  <c r="DY671" i="1"/>
  <c r="EF671" i="1"/>
  <c r="EI672" i="1"/>
  <c r="EG672" i="1" s="1"/>
  <c r="J672" i="1" s="1"/>
  <c r="Q675" i="1"/>
  <c r="X675" i="1"/>
  <c r="AE675" i="1"/>
  <c r="AL675" i="1"/>
  <c r="AS675" i="1"/>
  <c r="AZ675" i="1"/>
  <c r="BG675" i="1"/>
  <c r="BN675" i="1"/>
  <c r="BU675" i="1"/>
  <c r="CB675" i="1"/>
  <c r="CI675" i="1"/>
  <c r="CP675" i="1"/>
  <c r="DD675" i="1"/>
  <c r="DR675" i="1"/>
  <c r="EF675" i="1"/>
  <c r="EI675" i="1"/>
  <c r="EG675" i="1" s="1"/>
  <c r="J675" i="1" s="1"/>
  <c r="DY676" i="1"/>
  <c r="E679" i="1"/>
  <c r="X680" i="1"/>
  <c r="AL680" i="1"/>
  <c r="AZ680" i="1"/>
  <c r="BN680" i="1"/>
  <c r="CB680" i="1"/>
  <c r="CP680" i="1"/>
  <c r="DD680" i="1"/>
  <c r="DR680" i="1"/>
  <c r="EF680" i="1"/>
  <c r="CW675" i="1"/>
  <c r="DK675" i="1"/>
  <c r="DY675" i="1"/>
  <c r="Q680" i="1"/>
  <c r="AE680" i="1"/>
  <c r="AS680" i="1"/>
  <c r="BG680" i="1"/>
  <c r="BU680" i="1"/>
  <c r="CI680" i="1"/>
  <c r="CW680" i="1"/>
  <c r="DK680" i="1"/>
  <c r="DY680" i="1"/>
  <c r="Q678" i="1"/>
  <c r="X678" i="1"/>
  <c r="AE678" i="1"/>
  <c r="AL678" i="1"/>
  <c r="AS678" i="1"/>
  <c r="AZ678" i="1"/>
  <c r="BG678" i="1"/>
  <c r="BN678" i="1"/>
  <c r="BU678" i="1"/>
  <c r="CB678" i="1"/>
  <c r="CI678" i="1"/>
  <c r="CP678" i="1"/>
  <c r="CW678" i="1"/>
  <c r="DD678" i="1"/>
  <c r="DK678" i="1"/>
  <c r="DR678" i="1"/>
  <c r="DY678" i="1"/>
  <c r="EF678" i="1"/>
  <c r="EI680" i="1"/>
  <c r="EG680" i="1" s="1"/>
  <c r="J680" i="1" s="1"/>
  <c r="DZ618" i="1"/>
  <c r="DS618" i="1"/>
  <c r="DL618" i="1"/>
  <c r="DE618" i="1"/>
  <c r="CX618" i="1"/>
  <c r="CQ618" i="1"/>
  <c r="CJ618" i="1"/>
  <c r="CC618" i="1"/>
  <c r="BV618" i="1"/>
  <c r="BO618" i="1"/>
  <c r="BH618" i="1"/>
  <c r="BA618" i="1"/>
  <c r="AT618" i="1"/>
  <c r="AM618" i="1"/>
  <c r="AF618" i="1"/>
  <c r="Y618" i="1"/>
  <c r="R618" i="1"/>
  <c r="K618" i="1"/>
  <c r="H618" i="1"/>
  <c r="EJ617" i="1"/>
  <c r="EH617" i="1" s="1"/>
  <c r="EI617" i="1"/>
  <c r="EG617" i="1" s="1"/>
  <c r="J617" i="1" s="1"/>
  <c r="DZ533" i="1"/>
  <c r="DS533" i="1"/>
  <c r="DL533" i="1"/>
  <c r="DE533" i="1"/>
  <c r="CX533" i="1"/>
  <c r="CQ533" i="1"/>
  <c r="CJ533" i="1"/>
  <c r="CC533" i="1"/>
  <c r="BV533" i="1"/>
  <c r="BO533" i="1"/>
  <c r="BH533" i="1"/>
  <c r="BA533" i="1"/>
  <c r="AT533" i="1"/>
  <c r="AM533" i="1"/>
  <c r="AF533" i="1"/>
  <c r="Y533" i="1"/>
  <c r="R533" i="1"/>
  <c r="K533" i="1"/>
  <c r="H533" i="1"/>
  <c r="EJ532" i="1"/>
  <c r="EH532" i="1" s="1"/>
  <c r="EI532" i="1"/>
  <c r="EG532" i="1" s="1"/>
  <c r="J532" i="1" s="1"/>
  <c r="DZ622" i="1"/>
  <c r="DS622" i="1"/>
  <c r="DL622" i="1"/>
  <c r="DE622" i="1"/>
  <c r="CX622" i="1"/>
  <c r="CQ622" i="1"/>
  <c r="CJ622" i="1"/>
  <c r="CC622" i="1"/>
  <c r="BV622" i="1"/>
  <c r="BO622" i="1"/>
  <c r="BH622" i="1"/>
  <c r="BA622" i="1"/>
  <c r="AT622" i="1"/>
  <c r="AM622" i="1"/>
  <c r="AF622" i="1"/>
  <c r="Y622" i="1"/>
  <c r="R622" i="1"/>
  <c r="K622" i="1"/>
  <c r="H622" i="1"/>
  <c r="DZ621" i="1"/>
  <c r="DS621" i="1"/>
  <c r="DL621" i="1"/>
  <c r="DE621" i="1"/>
  <c r="CX621" i="1"/>
  <c r="CQ621" i="1"/>
  <c r="CJ621" i="1"/>
  <c r="CC621" i="1"/>
  <c r="BV621" i="1"/>
  <c r="BO621" i="1"/>
  <c r="BH621" i="1"/>
  <c r="BA621" i="1"/>
  <c r="AT621" i="1"/>
  <c r="AM621" i="1"/>
  <c r="AF621" i="1"/>
  <c r="Y621" i="1"/>
  <c r="R621" i="1"/>
  <c r="K621" i="1"/>
  <c r="H621" i="1"/>
  <c r="DZ620" i="1"/>
  <c r="DS620" i="1"/>
  <c r="DL620" i="1"/>
  <c r="DE620" i="1"/>
  <c r="CX620" i="1"/>
  <c r="CQ620" i="1"/>
  <c r="CJ620" i="1"/>
  <c r="CC620" i="1"/>
  <c r="BV620" i="1"/>
  <c r="BO620" i="1"/>
  <c r="BH620" i="1"/>
  <c r="BA620" i="1"/>
  <c r="AT620" i="1"/>
  <c r="AM620" i="1"/>
  <c r="AF620" i="1"/>
  <c r="Y620" i="1"/>
  <c r="R620" i="1"/>
  <c r="K620" i="1"/>
  <c r="H620" i="1"/>
  <c r="EJ619" i="1"/>
  <c r="EH619" i="1" s="1"/>
  <c r="EI619" i="1"/>
  <c r="EG619" i="1" s="1"/>
  <c r="J619" i="1" s="1"/>
  <c r="DZ616" i="1"/>
  <c r="DS616" i="1"/>
  <c r="DL616" i="1"/>
  <c r="DE616" i="1"/>
  <c r="CX616" i="1"/>
  <c r="CQ616" i="1"/>
  <c r="CJ616" i="1"/>
  <c r="CC616" i="1"/>
  <c r="BV616" i="1"/>
  <c r="BO616" i="1"/>
  <c r="BH616" i="1"/>
  <c r="BA616" i="1"/>
  <c r="AT616" i="1"/>
  <c r="AM616" i="1"/>
  <c r="AF616" i="1"/>
  <c r="Y616" i="1"/>
  <c r="R616" i="1"/>
  <c r="K616" i="1"/>
  <c r="H616" i="1"/>
  <c r="EJ615" i="1"/>
  <c r="EH615" i="1" s="1"/>
  <c r="EI615" i="1"/>
  <c r="EG615" i="1" s="1"/>
  <c r="J615" i="1" s="1"/>
  <c r="DZ614" i="1"/>
  <c r="DS614" i="1"/>
  <c r="DL614" i="1"/>
  <c r="DE614" i="1"/>
  <c r="CX614" i="1"/>
  <c r="CQ614" i="1"/>
  <c r="CJ614" i="1"/>
  <c r="CC614" i="1"/>
  <c r="BV614" i="1"/>
  <c r="BO614" i="1"/>
  <c r="BH614" i="1"/>
  <c r="BA614" i="1"/>
  <c r="AT614" i="1"/>
  <c r="AM614" i="1"/>
  <c r="AF614" i="1"/>
  <c r="Y614" i="1"/>
  <c r="R614" i="1"/>
  <c r="K614" i="1"/>
  <c r="H614" i="1"/>
  <c r="DZ613" i="1"/>
  <c r="DS613" i="1"/>
  <c r="DL613" i="1"/>
  <c r="DE613" i="1"/>
  <c r="CX613" i="1"/>
  <c r="CQ613" i="1"/>
  <c r="CJ613" i="1"/>
  <c r="CC613" i="1"/>
  <c r="BV613" i="1"/>
  <c r="BO613" i="1"/>
  <c r="BH613" i="1"/>
  <c r="BA613" i="1"/>
  <c r="AT613" i="1"/>
  <c r="AM613" i="1"/>
  <c r="AF613" i="1"/>
  <c r="Y613" i="1"/>
  <c r="R613" i="1"/>
  <c r="K613" i="1"/>
  <c r="H613" i="1"/>
  <c r="DZ612" i="1"/>
  <c r="DS612" i="1"/>
  <c r="DL612" i="1"/>
  <c r="DE612" i="1"/>
  <c r="CX612" i="1"/>
  <c r="CQ612" i="1"/>
  <c r="CJ612" i="1"/>
  <c r="CC612" i="1"/>
  <c r="BV612" i="1"/>
  <c r="BO612" i="1"/>
  <c r="BH612" i="1"/>
  <c r="BA612" i="1"/>
  <c r="AT612" i="1"/>
  <c r="AM612" i="1"/>
  <c r="AF612" i="1"/>
  <c r="Y612" i="1"/>
  <c r="R612" i="1"/>
  <c r="K612" i="1"/>
  <c r="H612" i="1"/>
  <c r="DZ611" i="1"/>
  <c r="DS611" i="1"/>
  <c r="DL611" i="1"/>
  <c r="DE611" i="1"/>
  <c r="CX611" i="1"/>
  <c r="CQ611" i="1"/>
  <c r="CJ611" i="1"/>
  <c r="CC611" i="1"/>
  <c r="BV611" i="1"/>
  <c r="BO611" i="1"/>
  <c r="BH611" i="1"/>
  <c r="BA611" i="1"/>
  <c r="AT611" i="1"/>
  <c r="AM611" i="1"/>
  <c r="AF611" i="1"/>
  <c r="Y611" i="1"/>
  <c r="R611" i="1"/>
  <c r="K611" i="1"/>
  <c r="H611" i="1"/>
  <c r="DZ610" i="1"/>
  <c r="DS610" i="1"/>
  <c r="DL610" i="1"/>
  <c r="DE610" i="1"/>
  <c r="CX610" i="1"/>
  <c r="CQ610" i="1"/>
  <c r="CJ610" i="1"/>
  <c r="CC610" i="1"/>
  <c r="BV610" i="1"/>
  <c r="BO610" i="1"/>
  <c r="BH610" i="1"/>
  <c r="BA610" i="1"/>
  <c r="AT610" i="1"/>
  <c r="AM610" i="1"/>
  <c r="AF610" i="1"/>
  <c r="Y610" i="1"/>
  <c r="R610" i="1"/>
  <c r="K610" i="1"/>
  <c r="H610" i="1"/>
  <c r="DZ609" i="1"/>
  <c r="DS609" i="1"/>
  <c r="DL609" i="1"/>
  <c r="DE609" i="1"/>
  <c r="CX609" i="1"/>
  <c r="CQ609" i="1"/>
  <c r="CJ609" i="1"/>
  <c r="CC609" i="1"/>
  <c r="BV609" i="1"/>
  <c r="BO609" i="1"/>
  <c r="BH609" i="1"/>
  <c r="BA609" i="1"/>
  <c r="AT609" i="1"/>
  <c r="AM609" i="1"/>
  <c r="AF609" i="1"/>
  <c r="Y609" i="1"/>
  <c r="R609" i="1"/>
  <c r="K609" i="1"/>
  <c r="H609" i="1"/>
  <c r="DZ608" i="1"/>
  <c r="DS608" i="1"/>
  <c r="DL608" i="1"/>
  <c r="DE608" i="1"/>
  <c r="CX608" i="1"/>
  <c r="CQ608" i="1"/>
  <c r="CJ608" i="1"/>
  <c r="CC608" i="1"/>
  <c r="BV608" i="1"/>
  <c r="BO608" i="1"/>
  <c r="BH608" i="1"/>
  <c r="BA608" i="1"/>
  <c r="AT608" i="1"/>
  <c r="AM608" i="1"/>
  <c r="AF608" i="1"/>
  <c r="Y608" i="1"/>
  <c r="R608" i="1"/>
  <c r="K608" i="1"/>
  <c r="H608" i="1"/>
  <c r="EJ607" i="1"/>
  <c r="EH607" i="1" s="1"/>
  <c r="EI607" i="1"/>
  <c r="EG607" i="1" s="1"/>
  <c r="J607" i="1" s="1"/>
  <c r="DZ606" i="1"/>
  <c r="DS606" i="1"/>
  <c r="DL606" i="1"/>
  <c r="DE606" i="1"/>
  <c r="CX606" i="1"/>
  <c r="CQ606" i="1"/>
  <c r="CJ606" i="1"/>
  <c r="CC606" i="1"/>
  <c r="BV606" i="1"/>
  <c r="BO606" i="1"/>
  <c r="BH606" i="1"/>
  <c r="BA606" i="1"/>
  <c r="AT606" i="1"/>
  <c r="AM606" i="1"/>
  <c r="AF606" i="1"/>
  <c r="Y606" i="1"/>
  <c r="R606" i="1"/>
  <c r="K606" i="1"/>
  <c r="H606" i="1"/>
  <c r="DZ605" i="1"/>
  <c r="DS605" i="1"/>
  <c r="DL605" i="1"/>
  <c r="DE605" i="1"/>
  <c r="CX605" i="1"/>
  <c r="CQ605" i="1"/>
  <c r="CJ605" i="1"/>
  <c r="CC605" i="1"/>
  <c r="BV605" i="1"/>
  <c r="BO605" i="1"/>
  <c r="BH605" i="1"/>
  <c r="BA605" i="1"/>
  <c r="AT605" i="1"/>
  <c r="AM605" i="1"/>
  <c r="AF605" i="1"/>
  <c r="Y605" i="1"/>
  <c r="R605" i="1"/>
  <c r="K605" i="1"/>
  <c r="H605" i="1"/>
  <c r="DZ604" i="1"/>
  <c r="DS604" i="1"/>
  <c r="DL604" i="1"/>
  <c r="DE604" i="1"/>
  <c r="CX604" i="1"/>
  <c r="CQ604" i="1"/>
  <c r="CJ604" i="1"/>
  <c r="CC604" i="1"/>
  <c r="BV604" i="1"/>
  <c r="BO604" i="1"/>
  <c r="BH604" i="1"/>
  <c r="BA604" i="1"/>
  <c r="AT604" i="1"/>
  <c r="AM604" i="1"/>
  <c r="AF604" i="1"/>
  <c r="Y604" i="1"/>
  <c r="R604" i="1"/>
  <c r="K604" i="1"/>
  <c r="H604" i="1"/>
  <c r="DZ603" i="1"/>
  <c r="DS603" i="1"/>
  <c r="DL603" i="1"/>
  <c r="DE603" i="1"/>
  <c r="CX603" i="1"/>
  <c r="CQ603" i="1"/>
  <c r="CJ603" i="1"/>
  <c r="CC603" i="1"/>
  <c r="BV603" i="1"/>
  <c r="BO603" i="1"/>
  <c r="BH603" i="1"/>
  <c r="BA603" i="1"/>
  <c r="AT603" i="1"/>
  <c r="AM603" i="1"/>
  <c r="AF603" i="1"/>
  <c r="Y603" i="1"/>
  <c r="R603" i="1"/>
  <c r="K603" i="1"/>
  <c r="H603" i="1"/>
  <c r="DZ602" i="1"/>
  <c r="DS602" i="1"/>
  <c r="DL602" i="1"/>
  <c r="DE602" i="1"/>
  <c r="CX602" i="1"/>
  <c r="CQ602" i="1"/>
  <c r="CJ602" i="1"/>
  <c r="CC602" i="1"/>
  <c r="BV602" i="1"/>
  <c r="BO602" i="1"/>
  <c r="BH602" i="1"/>
  <c r="BA602" i="1"/>
  <c r="AT602" i="1"/>
  <c r="AM602" i="1"/>
  <c r="AF602" i="1"/>
  <c r="Y602" i="1"/>
  <c r="R602" i="1"/>
  <c r="K602" i="1"/>
  <c r="H602" i="1"/>
  <c r="DZ601" i="1"/>
  <c r="DS601" i="1"/>
  <c r="DL601" i="1"/>
  <c r="DE601" i="1"/>
  <c r="CX601" i="1"/>
  <c r="CQ601" i="1"/>
  <c r="CJ601" i="1"/>
  <c r="CC601" i="1"/>
  <c r="BV601" i="1"/>
  <c r="BO601" i="1"/>
  <c r="BH601" i="1"/>
  <c r="BA601" i="1"/>
  <c r="AT601" i="1"/>
  <c r="AM601" i="1"/>
  <c r="AF601" i="1"/>
  <c r="Y601" i="1"/>
  <c r="R601" i="1"/>
  <c r="K601" i="1"/>
  <c r="H601" i="1"/>
  <c r="DZ600" i="1"/>
  <c r="DS600" i="1"/>
  <c r="DL600" i="1"/>
  <c r="DE600" i="1"/>
  <c r="CX600" i="1"/>
  <c r="CQ600" i="1"/>
  <c r="CJ600" i="1"/>
  <c r="CC600" i="1"/>
  <c r="BV600" i="1"/>
  <c r="BO600" i="1"/>
  <c r="BH600" i="1"/>
  <c r="BA600" i="1"/>
  <c r="AT600" i="1"/>
  <c r="AM600" i="1"/>
  <c r="AF600" i="1"/>
  <c r="Y600" i="1"/>
  <c r="R600" i="1"/>
  <c r="K600" i="1"/>
  <c r="H600" i="1"/>
  <c r="EJ599" i="1"/>
  <c r="EH599" i="1" s="1"/>
  <c r="EI599" i="1"/>
  <c r="EG599" i="1" s="1"/>
  <c r="J599" i="1" s="1"/>
  <c r="DZ598" i="1"/>
  <c r="DS598" i="1"/>
  <c r="DL598" i="1"/>
  <c r="DE598" i="1"/>
  <c r="CX598" i="1"/>
  <c r="CQ598" i="1"/>
  <c r="CJ598" i="1"/>
  <c r="CC598" i="1"/>
  <c r="BV598" i="1"/>
  <c r="BO598" i="1"/>
  <c r="BH598" i="1"/>
  <c r="BA598" i="1"/>
  <c r="AT598" i="1"/>
  <c r="AM598" i="1"/>
  <c r="AF598" i="1"/>
  <c r="Y598" i="1"/>
  <c r="R598" i="1"/>
  <c r="K598" i="1"/>
  <c r="H598" i="1"/>
  <c r="DZ597" i="1"/>
  <c r="DS597" i="1"/>
  <c r="DL597" i="1"/>
  <c r="DE597" i="1"/>
  <c r="CX597" i="1"/>
  <c r="CQ597" i="1"/>
  <c r="CJ597" i="1"/>
  <c r="CC597" i="1"/>
  <c r="BV597" i="1"/>
  <c r="BO597" i="1"/>
  <c r="BH597" i="1"/>
  <c r="BA597" i="1"/>
  <c r="AT597" i="1"/>
  <c r="AM597" i="1"/>
  <c r="AF597" i="1"/>
  <c r="Y597" i="1"/>
  <c r="R597" i="1"/>
  <c r="K597" i="1"/>
  <c r="H597" i="1"/>
  <c r="DZ596" i="1"/>
  <c r="DS596" i="1"/>
  <c r="DL596" i="1"/>
  <c r="DE596" i="1"/>
  <c r="CX596" i="1"/>
  <c r="CQ596" i="1"/>
  <c r="CJ596" i="1"/>
  <c r="CC596" i="1"/>
  <c r="BV596" i="1"/>
  <c r="BO596" i="1"/>
  <c r="BH596" i="1"/>
  <c r="BA596" i="1"/>
  <c r="AT596" i="1"/>
  <c r="AM596" i="1"/>
  <c r="AF596" i="1"/>
  <c r="Y596" i="1"/>
  <c r="R596" i="1"/>
  <c r="K596" i="1"/>
  <c r="H596" i="1"/>
  <c r="EJ595" i="1"/>
  <c r="EH595" i="1" s="1"/>
  <c r="EI595" i="1"/>
  <c r="EG595" i="1" s="1"/>
  <c r="J595" i="1" s="1"/>
  <c r="DZ594" i="1"/>
  <c r="DS594" i="1"/>
  <c r="DL594" i="1"/>
  <c r="DE594" i="1"/>
  <c r="CX594" i="1"/>
  <c r="CQ594" i="1"/>
  <c r="CJ594" i="1"/>
  <c r="CC594" i="1"/>
  <c r="BV594" i="1"/>
  <c r="BO594" i="1"/>
  <c r="BH594" i="1"/>
  <c r="BA594" i="1"/>
  <c r="AT594" i="1"/>
  <c r="AM594" i="1"/>
  <c r="AF594" i="1"/>
  <c r="Y594" i="1"/>
  <c r="R594" i="1"/>
  <c r="K594" i="1"/>
  <c r="H594" i="1"/>
  <c r="DZ593" i="1"/>
  <c r="DS593" i="1"/>
  <c r="DL593" i="1"/>
  <c r="DE593" i="1"/>
  <c r="CX593" i="1"/>
  <c r="CQ593" i="1"/>
  <c r="CJ593" i="1"/>
  <c r="CC593" i="1"/>
  <c r="BV593" i="1"/>
  <c r="BO593" i="1"/>
  <c r="BH593" i="1"/>
  <c r="BA593" i="1"/>
  <c r="AT593" i="1"/>
  <c r="AM593" i="1"/>
  <c r="AF593" i="1"/>
  <c r="Y593" i="1"/>
  <c r="R593" i="1"/>
  <c r="K593" i="1"/>
  <c r="H593" i="1"/>
  <c r="EJ592" i="1"/>
  <c r="EH592" i="1" s="1"/>
  <c r="EI592" i="1"/>
  <c r="EG592" i="1" s="1"/>
  <c r="J592" i="1" s="1"/>
  <c r="DZ591" i="1"/>
  <c r="DS591" i="1"/>
  <c r="DL591" i="1"/>
  <c r="DE591" i="1"/>
  <c r="CX591" i="1"/>
  <c r="CQ591" i="1"/>
  <c r="CJ591" i="1"/>
  <c r="CC591" i="1"/>
  <c r="BV591" i="1"/>
  <c r="BO591" i="1"/>
  <c r="BH591" i="1"/>
  <c r="BA591" i="1"/>
  <c r="AT591" i="1"/>
  <c r="AM591" i="1"/>
  <c r="AF591" i="1"/>
  <c r="Y591" i="1"/>
  <c r="R591" i="1"/>
  <c r="K591" i="1"/>
  <c r="H591" i="1"/>
  <c r="DZ590" i="1"/>
  <c r="DS590" i="1"/>
  <c r="DL590" i="1"/>
  <c r="DE590" i="1"/>
  <c r="CX590" i="1"/>
  <c r="CQ590" i="1"/>
  <c r="CJ590" i="1"/>
  <c r="CC590" i="1"/>
  <c r="BV590" i="1"/>
  <c r="BO590" i="1"/>
  <c r="BH590" i="1"/>
  <c r="BA590" i="1"/>
  <c r="AT590" i="1"/>
  <c r="AM590" i="1"/>
  <c r="AF590" i="1"/>
  <c r="Y590" i="1"/>
  <c r="R590" i="1"/>
  <c r="K590" i="1"/>
  <c r="H590" i="1"/>
  <c r="DZ589" i="1"/>
  <c r="DS589" i="1"/>
  <c r="DL589" i="1"/>
  <c r="DE589" i="1"/>
  <c r="CX589" i="1"/>
  <c r="CQ589" i="1"/>
  <c r="CJ589" i="1"/>
  <c r="CC589" i="1"/>
  <c r="BV589" i="1"/>
  <c r="BO589" i="1"/>
  <c r="BH589" i="1"/>
  <c r="BA589" i="1"/>
  <c r="AT589" i="1"/>
  <c r="AM589" i="1"/>
  <c r="AF589" i="1"/>
  <c r="Y589" i="1"/>
  <c r="R589" i="1"/>
  <c r="K589" i="1"/>
  <c r="H589" i="1"/>
  <c r="DZ588" i="1"/>
  <c r="DS588" i="1"/>
  <c r="DL588" i="1"/>
  <c r="DE588" i="1"/>
  <c r="CX588" i="1"/>
  <c r="CQ588" i="1"/>
  <c r="CJ588" i="1"/>
  <c r="CC588" i="1"/>
  <c r="BV588" i="1"/>
  <c r="BO588" i="1"/>
  <c r="BH588" i="1"/>
  <c r="BA588" i="1"/>
  <c r="AT588" i="1"/>
  <c r="AM588" i="1"/>
  <c r="AF588" i="1"/>
  <c r="Y588" i="1"/>
  <c r="R588" i="1"/>
  <c r="K588" i="1"/>
  <c r="H588" i="1"/>
  <c r="DZ587" i="1"/>
  <c r="DS587" i="1"/>
  <c r="DL587" i="1"/>
  <c r="DE587" i="1"/>
  <c r="CX587" i="1"/>
  <c r="CQ587" i="1"/>
  <c r="CJ587" i="1"/>
  <c r="CC587" i="1"/>
  <c r="BV587" i="1"/>
  <c r="BO587" i="1"/>
  <c r="BH587" i="1"/>
  <c r="BA587" i="1"/>
  <c r="AT587" i="1"/>
  <c r="AM587" i="1"/>
  <c r="AF587" i="1"/>
  <c r="Y587" i="1"/>
  <c r="R587" i="1"/>
  <c r="K587" i="1"/>
  <c r="H587" i="1"/>
  <c r="EJ586" i="1"/>
  <c r="EH586" i="1" s="1"/>
  <c r="EI586" i="1"/>
  <c r="EG586" i="1" s="1"/>
  <c r="J586" i="1" s="1"/>
  <c r="DZ585" i="1"/>
  <c r="DS585" i="1"/>
  <c r="DL585" i="1"/>
  <c r="DE585" i="1"/>
  <c r="CX585" i="1"/>
  <c r="CQ585" i="1"/>
  <c r="CJ585" i="1"/>
  <c r="CC585" i="1"/>
  <c r="BV585" i="1"/>
  <c r="BO585" i="1"/>
  <c r="BH585" i="1"/>
  <c r="BA585" i="1"/>
  <c r="AT585" i="1"/>
  <c r="AM585" i="1"/>
  <c r="AF585" i="1"/>
  <c r="Y585" i="1"/>
  <c r="R585" i="1"/>
  <c r="K585" i="1"/>
  <c r="H585" i="1"/>
  <c r="DZ584" i="1"/>
  <c r="DS584" i="1"/>
  <c r="DL584" i="1"/>
  <c r="DE584" i="1"/>
  <c r="CX584" i="1"/>
  <c r="CQ584" i="1"/>
  <c r="CJ584" i="1"/>
  <c r="CC584" i="1"/>
  <c r="BV584" i="1"/>
  <c r="BO584" i="1"/>
  <c r="BH584" i="1"/>
  <c r="BA584" i="1"/>
  <c r="AT584" i="1"/>
  <c r="AM584" i="1"/>
  <c r="AF584" i="1"/>
  <c r="Y584" i="1"/>
  <c r="R584" i="1"/>
  <c r="K584" i="1"/>
  <c r="H584" i="1"/>
  <c r="DZ583" i="1"/>
  <c r="DS583" i="1"/>
  <c r="DL583" i="1"/>
  <c r="DE583" i="1"/>
  <c r="CX583" i="1"/>
  <c r="CQ583" i="1"/>
  <c r="CJ583" i="1"/>
  <c r="CC583" i="1"/>
  <c r="BV583" i="1"/>
  <c r="BO583" i="1"/>
  <c r="BH583" i="1"/>
  <c r="BA583" i="1"/>
  <c r="AT583" i="1"/>
  <c r="AM583" i="1"/>
  <c r="AF583" i="1"/>
  <c r="Y583" i="1"/>
  <c r="R583" i="1"/>
  <c r="K583" i="1"/>
  <c r="H583" i="1"/>
  <c r="DZ582" i="1"/>
  <c r="DS582" i="1"/>
  <c r="DL582" i="1"/>
  <c r="DE582" i="1"/>
  <c r="CX582" i="1"/>
  <c r="CQ582" i="1"/>
  <c r="CJ582" i="1"/>
  <c r="CC582" i="1"/>
  <c r="BV582" i="1"/>
  <c r="BO582" i="1"/>
  <c r="BH582" i="1"/>
  <c r="BA582" i="1"/>
  <c r="AT582" i="1"/>
  <c r="AM582" i="1"/>
  <c r="AF582" i="1"/>
  <c r="Y582" i="1"/>
  <c r="R582" i="1"/>
  <c r="K582" i="1"/>
  <c r="H582" i="1"/>
  <c r="DZ581" i="1"/>
  <c r="DS581" i="1"/>
  <c r="DL581" i="1"/>
  <c r="DE581" i="1"/>
  <c r="CX581" i="1"/>
  <c r="CQ581" i="1"/>
  <c r="CJ581" i="1"/>
  <c r="CC581" i="1"/>
  <c r="BV581" i="1"/>
  <c r="BO581" i="1"/>
  <c r="BH581" i="1"/>
  <c r="BA581" i="1"/>
  <c r="AT581" i="1"/>
  <c r="AM581" i="1"/>
  <c r="AF581" i="1"/>
  <c r="Y581" i="1"/>
  <c r="R581" i="1"/>
  <c r="K581" i="1"/>
  <c r="H581" i="1"/>
  <c r="DZ580" i="1"/>
  <c r="DS580" i="1"/>
  <c r="DL580" i="1"/>
  <c r="DE580" i="1"/>
  <c r="CX580" i="1"/>
  <c r="CQ580" i="1"/>
  <c r="CJ580" i="1"/>
  <c r="CC580" i="1"/>
  <c r="BV580" i="1"/>
  <c r="BO580" i="1"/>
  <c r="BH580" i="1"/>
  <c r="BA580" i="1"/>
  <c r="AT580" i="1"/>
  <c r="AM580" i="1"/>
  <c r="AF580" i="1"/>
  <c r="Y580" i="1"/>
  <c r="R580" i="1"/>
  <c r="K580" i="1"/>
  <c r="H580" i="1"/>
  <c r="EJ579" i="1"/>
  <c r="EH579" i="1" s="1"/>
  <c r="EI579" i="1"/>
  <c r="EG579" i="1" s="1"/>
  <c r="J579" i="1" s="1"/>
  <c r="DZ578" i="1"/>
  <c r="DS578" i="1"/>
  <c r="DL578" i="1"/>
  <c r="DE578" i="1"/>
  <c r="CX578" i="1"/>
  <c r="CQ578" i="1"/>
  <c r="CJ578" i="1"/>
  <c r="CC578" i="1"/>
  <c r="BV578" i="1"/>
  <c r="BO578" i="1"/>
  <c r="BH578" i="1"/>
  <c r="BA578" i="1"/>
  <c r="AT578" i="1"/>
  <c r="AM578" i="1"/>
  <c r="AF578" i="1"/>
  <c r="Y578" i="1"/>
  <c r="R578" i="1"/>
  <c r="K578" i="1"/>
  <c r="H578" i="1"/>
  <c r="DZ577" i="1"/>
  <c r="DS577" i="1"/>
  <c r="DL577" i="1"/>
  <c r="DE577" i="1"/>
  <c r="CX577" i="1"/>
  <c r="CQ577" i="1"/>
  <c r="CJ577" i="1"/>
  <c r="CC577" i="1"/>
  <c r="BV577" i="1"/>
  <c r="BO577" i="1"/>
  <c r="BH577" i="1"/>
  <c r="BA577" i="1"/>
  <c r="AT577" i="1"/>
  <c r="AM577" i="1"/>
  <c r="AF577" i="1"/>
  <c r="Y577" i="1"/>
  <c r="R577" i="1"/>
  <c r="K577" i="1"/>
  <c r="H577" i="1"/>
  <c r="EJ576" i="1"/>
  <c r="EH576" i="1" s="1"/>
  <c r="EI576" i="1"/>
  <c r="EG576" i="1" s="1"/>
  <c r="J576" i="1" s="1"/>
  <c r="DZ575" i="1"/>
  <c r="DS575" i="1"/>
  <c r="DL575" i="1"/>
  <c r="DE575" i="1"/>
  <c r="CX575" i="1"/>
  <c r="CQ575" i="1"/>
  <c r="CJ575" i="1"/>
  <c r="CC575" i="1"/>
  <c r="BV575" i="1"/>
  <c r="BO575" i="1"/>
  <c r="BH575" i="1"/>
  <c r="BA575" i="1"/>
  <c r="AT575" i="1"/>
  <c r="AM575" i="1"/>
  <c r="AF575" i="1"/>
  <c r="Y575" i="1"/>
  <c r="R575" i="1"/>
  <c r="K575" i="1"/>
  <c r="H575" i="1"/>
  <c r="DZ574" i="1"/>
  <c r="DS574" i="1"/>
  <c r="DL574" i="1"/>
  <c r="DE574" i="1"/>
  <c r="CX574" i="1"/>
  <c r="CQ574" i="1"/>
  <c r="CJ574" i="1"/>
  <c r="CC574" i="1"/>
  <c r="BV574" i="1"/>
  <c r="BO574" i="1"/>
  <c r="BH574" i="1"/>
  <c r="BA574" i="1"/>
  <c r="AT574" i="1"/>
  <c r="AM574" i="1"/>
  <c r="AF574" i="1"/>
  <c r="Y574" i="1"/>
  <c r="R574" i="1"/>
  <c r="K574" i="1"/>
  <c r="H574" i="1"/>
  <c r="DZ573" i="1"/>
  <c r="DS573" i="1"/>
  <c r="DL573" i="1"/>
  <c r="DE573" i="1"/>
  <c r="CX573" i="1"/>
  <c r="CQ573" i="1"/>
  <c r="CJ573" i="1"/>
  <c r="CC573" i="1"/>
  <c r="BV573" i="1"/>
  <c r="BO573" i="1"/>
  <c r="BH573" i="1"/>
  <c r="BA573" i="1"/>
  <c r="AT573" i="1"/>
  <c r="AM573" i="1"/>
  <c r="AF573" i="1"/>
  <c r="Y573" i="1"/>
  <c r="R573" i="1"/>
  <c r="K573" i="1"/>
  <c r="H573" i="1"/>
  <c r="EJ572" i="1"/>
  <c r="EH572" i="1" s="1"/>
  <c r="EI572" i="1"/>
  <c r="EG572" i="1" s="1"/>
  <c r="J572" i="1" s="1"/>
  <c r="DZ571" i="1"/>
  <c r="DS571" i="1"/>
  <c r="DL571" i="1"/>
  <c r="DE571" i="1"/>
  <c r="CX571" i="1"/>
  <c r="CQ571" i="1"/>
  <c r="CJ571" i="1"/>
  <c r="CC571" i="1"/>
  <c r="BV571" i="1"/>
  <c r="BO571" i="1"/>
  <c r="BH571" i="1"/>
  <c r="BA571" i="1"/>
  <c r="AT571" i="1"/>
  <c r="AM571" i="1"/>
  <c r="AF571" i="1"/>
  <c r="Y571" i="1"/>
  <c r="R571" i="1"/>
  <c r="K571" i="1"/>
  <c r="H571" i="1"/>
  <c r="DZ570" i="1"/>
  <c r="DS570" i="1"/>
  <c r="DL570" i="1"/>
  <c r="DE570" i="1"/>
  <c r="CX570" i="1"/>
  <c r="CQ570" i="1"/>
  <c r="CJ570" i="1"/>
  <c r="CC570" i="1"/>
  <c r="BV570" i="1"/>
  <c r="BO570" i="1"/>
  <c r="BH570" i="1"/>
  <c r="BA570" i="1"/>
  <c r="AT570" i="1"/>
  <c r="AM570" i="1"/>
  <c r="AF570" i="1"/>
  <c r="Y570" i="1"/>
  <c r="R570" i="1"/>
  <c r="K570" i="1"/>
  <c r="H570" i="1"/>
  <c r="DZ569" i="1"/>
  <c r="DS569" i="1"/>
  <c r="DL569" i="1"/>
  <c r="DE569" i="1"/>
  <c r="CX569" i="1"/>
  <c r="CQ569" i="1"/>
  <c r="CJ569" i="1"/>
  <c r="CC569" i="1"/>
  <c r="BV569" i="1"/>
  <c r="BO569" i="1"/>
  <c r="BH569" i="1"/>
  <c r="BA569" i="1"/>
  <c r="AT569" i="1"/>
  <c r="AM569" i="1"/>
  <c r="AF569" i="1"/>
  <c r="Y569" i="1"/>
  <c r="R569" i="1"/>
  <c r="K569" i="1"/>
  <c r="H569" i="1"/>
  <c r="DZ568" i="1"/>
  <c r="DS568" i="1"/>
  <c r="DL568" i="1"/>
  <c r="DE568" i="1"/>
  <c r="CX568" i="1"/>
  <c r="CQ568" i="1"/>
  <c r="CJ568" i="1"/>
  <c r="CC568" i="1"/>
  <c r="BV568" i="1"/>
  <c r="BO568" i="1"/>
  <c r="BH568" i="1"/>
  <c r="BA568" i="1"/>
  <c r="AT568" i="1"/>
  <c r="AM568" i="1"/>
  <c r="AF568" i="1"/>
  <c r="Y568" i="1"/>
  <c r="R568" i="1"/>
  <c r="K568" i="1"/>
  <c r="H568" i="1"/>
  <c r="DZ567" i="1"/>
  <c r="DS567" i="1"/>
  <c r="DL567" i="1"/>
  <c r="DE567" i="1"/>
  <c r="CX567" i="1"/>
  <c r="CQ567" i="1"/>
  <c r="CJ567" i="1"/>
  <c r="CC567" i="1"/>
  <c r="BV567" i="1"/>
  <c r="BO567" i="1"/>
  <c r="BH567" i="1"/>
  <c r="BA567" i="1"/>
  <c r="AT567" i="1"/>
  <c r="AM567" i="1"/>
  <c r="AF567" i="1"/>
  <c r="Y567" i="1"/>
  <c r="R567" i="1"/>
  <c r="K567" i="1"/>
  <c r="H567" i="1"/>
  <c r="DZ566" i="1"/>
  <c r="DS566" i="1"/>
  <c r="DL566" i="1"/>
  <c r="DE566" i="1"/>
  <c r="CX566" i="1"/>
  <c r="CQ566" i="1"/>
  <c r="CJ566" i="1"/>
  <c r="CC566" i="1"/>
  <c r="BV566" i="1"/>
  <c r="BO566" i="1"/>
  <c r="BH566" i="1"/>
  <c r="BA566" i="1"/>
  <c r="AT566" i="1"/>
  <c r="AM566" i="1"/>
  <c r="AF566" i="1"/>
  <c r="Y566" i="1"/>
  <c r="R566" i="1"/>
  <c r="K566" i="1"/>
  <c r="H566" i="1"/>
  <c r="DZ565" i="1"/>
  <c r="DS565" i="1"/>
  <c r="DL565" i="1"/>
  <c r="DE565" i="1"/>
  <c r="CX565" i="1"/>
  <c r="CQ565" i="1"/>
  <c r="CJ565" i="1"/>
  <c r="CC565" i="1"/>
  <c r="BV565" i="1"/>
  <c r="BO565" i="1"/>
  <c r="BH565" i="1"/>
  <c r="BA565" i="1"/>
  <c r="AT565" i="1"/>
  <c r="AM565" i="1"/>
  <c r="AF565" i="1"/>
  <c r="Y565" i="1"/>
  <c r="R565" i="1"/>
  <c r="K565" i="1"/>
  <c r="H565" i="1"/>
  <c r="DZ564" i="1"/>
  <c r="DS564" i="1"/>
  <c r="DL564" i="1"/>
  <c r="DE564" i="1"/>
  <c r="CX564" i="1"/>
  <c r="CQ564" i="1"/>
  <c r="CJ564" i="1"/>
  <c r="CC564" i="1"/>
  <c r="BV564" i="1"/>
  <c r="BO564" i="1"/>
  <c r="BH564" i="1"/>
  <c r="BA564" i="1"/>
  <c r="AT564" i="1"/>
  <c r="AM564" i="1"/>
  <c r="AF564" i="1"/>
  <c r="Y564" i="1"/>
  <c r="R564" i="1"/>
  <c r="K564" i="1"/>
  <c r="H564" i="1"/>
  <c r="DZ563" i="1"/>
  <c r="DS563" i="1"/>
  <c r="DL563" i="1"/>
  <c r="DE563" i="1"/>
  <c r="CX563" i="1"/>
  <c r="CQ563" i="1"/>
  <c r="CJ563" i="1"/>
  <c r="CC563" i="1"/>
  <c r="BV563" i="1"/>
  <c r="BO563" i="1"/>
  <c r="BH563" i="1"/>
  <c r="BA563" i="1"/>
  <c r="AT563" i="1"/>
  <c r="AM563" i="1"/>
  <c r="AF563" i="1"/>
  <c r="Y563" i="1"/>
  <c r="R563" i="1"/>
  <c r="K563" i="1"/>
  <c r="H563" i="1"/>
  <c r="DZ562" i="1"/>
  <c r="DS562" i="1"/>
  <c r="DL562" i="1"/>
  <c r="DE562" i="1"/>
  <c r="CX562" i="1"/>
  <c r="CQ562" i="1"/>
  <c r="CJ562" i="1"/>
  <c r="CC562" i="1"/>
  <c r="BV562" i="1"/>
  <c r="BO562" i="1"/>
  <c r="BH562" i="1"/>
  <c r="BA562" i="1"/>
  <c r="AT562" i="1"/>
  <c r="AM562" i="1"/>
  <c r="AF562" i="1"/>
  <c r="Y562" i="1"/>
  <c r="R562" i="1"/>
  <c r="K562" i="1"/>
  <c r="H562" i="1"/>
  <c r="DZ561" i="1"/>
  <c r="DS561" i="1"/>
  <c r="DL561" i="1"/>
  <c r="DE561" i="1"/>
  <c r="CX561" i="1"/>
  <c r="CQ561" i="1"/>
  <c r="CJ561" i="1"/>
  <c r="CC561" i="1"/>
  <c r="BV561" i="1"/>
  <c r="BO561" i="1"/>
  <c r="BH561" i="1"/>
  <c r="BA561" i="1"/>
  <c r="AT561" i="1"/>
  <c r="AM561" i="1"/>
  <c r="AF561" i="1"/>
  <c r="Y561" i="1"/>
  <c r="R561" i="1"/>
  <c r="K561" i="1"/>
  <c r="H561" i="1"/>
  <c r="DZ560" i="1"/>
  <c r="DS560" i="1"/>
  <c r="DL560" i="1"/>
  <c r="DE560" i="1"/>
  <c r="CX560" i="1"/>
  <c r="CQ560" i="1"/>
  <c r="CJ560" i="1"/>
  <c r="CC560" i="1"/>
  <c r="BV560" i="1"/>
  <c r="BO560" i="1"/>
  <c r="BH560" i="1"/>
  <c r="BA560" i="1"/>
  <c r="AT560" i="1"/>
  <c r="AM560" i="1"/>
  <c r="AF560" i="1"/>
  <c r="Y560" i="1"/>
  <c r="R560" i="1"/>
  <c r="K560" i="1"/>
  <c r="H560" i="1"/>
  <c r="DZ559" i="1"/>
  <c r="DS559" i="1"/>
  <c r="DL559" i="1"/>
  <c r="DE559" i="1"/>
  <c r="CX559" i="1"/>
  <c r="CQ559" i="1"/>
  <c r="CJ559" i="1"/>
  <c r="CC559" i="1"/>
  <c r="BV559" i="1"/>
  <c r="BO559" i="1"/>
  <c r="BH559" i="1"/>
  <c r="BA559" i="1"/>
  <c r="AT559" i="1"/>
  <c r="AM559" i="1"/>
  <c r="AF559" i="1"/>
  <c r="Y559" i="1"/>
  <c r="R559" i="1"/>
  <c r="K559" i="1"/>
  <c r="H559" i="1"/>
  <c r="DZ558" i="1"/>
  <c r="DS558" i="1"/>
  <c r="DL558" i="1"/>
  <c r="DE558" i="1"/>
  <c r="CX558" i="1"/>
  <c r="CQ558" i="1"/>
  <c r="CJ558" i="1"/>
  <c r="CC558" i="1"/>
  <c r="BV558" i="1"/>
  <c r="BO558" i="1"/>
  <c r="BH558" i="1"/>
  <c r="BA558" i="1"/>
  <c r="AT558" i="1"/>
  <c r="AM558" i="1"/>
  <c r="AF558" i="1"/>
  <c r="Y558" i="1"/>
  <c r="R558" i="1"/>
  <c r="K558" i="1"/>
  <c r="H558" i="1"/>
  <c r="DZ557" i="1"/>
  <c r="DS557" i="1"/>
  <c r="DL557" i="1"/>
  <c r="DE557" i="1"/>
  <c r="CX557" i="1"/>
  <c r="CQ557" i="1"/>
  <c r="CJ557" i="1"/>
  <c r="CC557" i="1"/>
  <c r="BV557" i="1"/>
  <c r="BO557" i="1"/>
  <c r="BH557" i="1"/>
  <c r="BA557" i="1"/>
  <c r="AT557" i="1"/>
  <c r="AM557" i="1"/>
  <c r="AF557" i="1"/>
  <c r="Y557" i="1"/>
  <c r="R557" i="1"/>
  <c r="K557" i="1"/>
  <c r="H557" i="1"/>
  <c r="EJ556" i="1"/>
  <c r="EH556" i="1" s="1"/>
  <c r="EI556" i="1"/>
  <c r="EG556" i="1" s="1"/>
  <c r="J556" i="1" s="1"/>
  <c r="DZ555" i="1"/>
  <c r="DS555" i="1"/>
  <c r="DL555" i="1"/>
  <c r="DE555" i="1"/>
  <c r="CX555" i="1"/>
  <c r="CQ555" i="1"/>
  <c r="CJ555" i="1"/>
  <c r="CC555" i="1"/>
  <c r="BV555" i="1"/>
  <c r="BO555" i="1"/>
  <c r="BH555" i="1"/>
  <c r="BA555" i="1"/>
  <c r="AT555" i="1"/>
  <c r="AM555" i="1"/>
  <c r="AF555" i="1"/>
  <c r="Y555" i="1"/>
  <c r="R555" i="1"/>
  <c r="K555" i="1"/>
  <c r="H555" i="1"/>
  <c r="DZ554" i="1"/>
  <c r="DS554" i="1"/>
  <c r="DL554" i="1"/>
  <c r="DE554" i="1"/>
  <c r="CX554" i="1"/>
  <c r="CQ554" i="1"/>
  <c r="CJ554" i="1"/>
  <c r="CC554" i="1"/>
  <c r="BV554" i="1"/>
  <c r="BO554" i="1"/>
  <c r="BH554" i="1"/>
  <c r="BA554" i="1"/>
  <c r="AT554" i="1"/>
  <c r="AM554" i="1"/>
  <c r="AF554" i="1"/>
  <c r="Y554" i="1"/>
  <c r="R554" i="1"/>
  <c r="K554" i="1"/>
  <c r="H554" i="1"/>
  <c r="DZ553" i="1"/>
  <c r="DS553" i="1"/>
  <c r="DL553" i="1"/>
  <c r="DE553" i="1"/>
  <c r="CX553" i="1"/>
  <c r="CQ553" i="1"/>
  <c r="CJ553" i="1"/>
  <c r="CC553" i="1"/>
  <c r="BV553" i="1"/>
  <c r="BO553" i="1"/>
  <c r="BH553" i="1"/>
  <c r="BA553" i="1"/>
  <c r="AT553" i="1"/>
  <c r="AM553" i="1"/>
  <c r="AF553" i="1"/>
  <c r="Y553" i="1"/>
  <c r="R553" i="1"/>
  <c r="K553" i="1"/>
  <c r="H553" i="1"/>
  <c r="DZ552" i="1"/>
  <c r="DS552" i="1"/>
  <c r="DL552" i="1"/>
  <c r="DE552" i="1"/>
  <c r="CX552" i="1"/>
  <c r="CQ552" i="1"/>
  <c r="CJ552" i="1"/>
  <c r="CC552" i="1"/>
  <c r="BV552" i="1"/>
  <c r="BO552" i="1"/>
  <c r="BH552" i="1"/>
  <c r="BA552" i="1"/>
  <c r="AT552" i="1"/>
  <c r="AM552" i="1"/>
  <c r="AF552" i="1"/>
  <c r="Y552" i="1"/>
  <c r="R552" i="1"/>
  <c r="K552" i="1"/>
  <c r="H552" i="1"/>
  <c r="EJ551" i="1"/>
  <c r="EH551" i="1" s="1"/>
  <c r="EI551" i="1"/>
  <c r="EG551" i="1" s="1"/>
  <c r="J551" i="1" s="1"/>
  <c r="DZ550" i="1"/>
  <c r="DS550" i="1"/>
  <c r="DL550" i="1"/>
  <c r="DE550" i="1"/>
  <c r="CX550" i="1"/>
  <c r="CQ550" i="1"/>
  <c r="CJ550" i="1"/>
  <c r="CC550" i="1"/>
  <c r="BV550" i="1"/>
  <c r="BO550" i="1"/>
  <c r="BH550" i="1"/>
  <c r="BA550" i="1"/>
  <c r="AT550" i="1"/>
  <c r="AM550" i="1"/>
  <c r="AF550" i="1"/>
  <c r="Y550" i="1"/>
  <c r="R550" i="1"/>
  <c r="K550" i="1"/>
  <c r="H550" i="1"/>
  <c r="DZ549" i="1"/>
  <c r="DS549" i="1"/>
  <c r="DL549" i="1"/>
  <c r="DE549" i="1"/>
  <c r="CX549" i="1"/>
  <c r="CQ549" i="1"/>
  <c r="CJ549" i="1"/>
  <c r="CC549" i="1"/>
  <c r="BV549" i="1"/>
  <c r="BO549" i="1"/>
  <c r="BH549" i="1"/>
  <c r="BA549" i="1"/>
  <c r="AT549" i="1"/>
  <c r="AM549" i="1"/>
  <c r="AF549" i="1"/>
  <c r="Y549" i="1"/>
  <c r="R549" i="1"/>
  <c r="K549" i="1"/>
  <c r="H549" i="1"/>
  <c r="DZ548" i="1"/>
  <c r="DS548" i="1"/>
  <c r="DL548" i="1"/>
  <c r="DE548" i="1"/>
  <c r="CX548" i="1"/>
  <c r="CQ548" i="1"/>
  <c r="CJ548" i="1"/>
  <c r="CC548" i="1"/>
  <c r="BV548" i="1"/>
  <c r="BO548" i="1"/>
  <c r="BH548" i="1"/>
  <c r="BA548" i="1"/>
  <c r="AT548" i="1"/>
  <c r="AM548" i="1"/>
  <c r="AF548" i="1"/>
  <c r="Y548" i="1"/>
  <c r="R548" i="1"/>
  <c r="K548" i="1"/>
  <c r="H548" i="1"/>
  <c r="EJ547" i="1"/>
  <c r="EH547" i="1" s="1"/>
  <c r="EI547" i="1"/>
  <c r="EG547" i="1" s="1"/>
  <c r="J547" i="1" s="1"/>
  <c r="DZ546" i="1"/>
  <c r="DS546" i="1"/>
  <c r="DL546" i="1"/>
  <c r="DE546" i="1"/>
  <c r="CX546" i="1"/>
  <c r="CQ546" i="1"/>
  <c r="CJ546" i="1"/>
  <c r="CC546" i="1"/>
  <c r="BV546" i="1"/>
  <c r="BO546" i="1"/>
  <c r="BH546" i="1"/>
  <c r="BA546" i="1"/>
  <c r="AT546" i="1"/>
  <c r="AM546" i="1"/>
  <c r="AF546" i="1"/>
  <c r="Y546" i="1"/>
  <c r="R546" i="1"/>
  <c r="K546" i="1"/>
  <c r="H546" i="1"/>
  <c r="EJ545" i="1"/>
  <c r="EH545" i="1" s="1"/>
  <c r="EI545" i="1"/>
  <c r="EG545" i="1" s="1"/>
  <c r="DZ544" i="1"/>
  <c r="DS544" i="1"/>
  <c r="DL544" i="1"/>
  <c r="DE544" i="1"/>
  <c r="CX544" i="1"/>
  <c r="CQ544" i="1"/>
  <c r="CJ544" i="1"/>
  <c r="CC544" i="1"/>
  <c r="BV544" i="1"/>
  <c r="BO544" i="1"/>
  <c r="BH544" i="1"/>
  <c r="BA544" i="1"/>
  <c r="AT544" i="1"/>
  <c r="AM544" i="1"/>
  <c r="AF544" i="1"/>
  <c r="Y544" i="1"/>
  <c r="R544" i="1"/>
  <c r="K544" i="1"/>
  <c r="H544" i="1"/>
  <c r="DZ543" i="1"/>
  <c r="DS543" i="1"/>
  <c r="DL543" i="1"/>
  <c r="DE543" i="1"/>
  <c r="CX543" i="1"/>
  <c r="CQ543" i="1"/>
  <c r="CJ543" i="1"/>
  <c r="CC543" i="1"/>
  <c r="BV543" i="1"/>
  <c r="BO543" i="1"/>
  <c r="BH543" i="1"/>
  <c r="BA543" i="1"/>
  <c r="AT543" i="1"/>
  <c r="AM543" i="1"/>
  <c r="AF543" i="1"/>
  <c r="Y543" i="1"/>
  <c r="R543" i="1"/>
  <c r="K543" i="1"/>
  <c r="H543" i="1"/>
  <c r="EJ542" i="1"/>
  <c r="EH542" i="1" s="1"/>
  <c r="EI542" i="1"/>
  <c r="EG542" i="1" s="1"/>
  <c r="J542" i="1" s="1"/>
  <c r="DZ541" i="1"/>
  <c r="DS541" i="1"/>
  <c r="DL541" i="1"/>
  <c r="DE541" i="1"/>
  <c r="CX541" i="1"/>
  <c r="CQ541" i="1"/>
  <c r="CJ541" i="1"/>
  <c r="CC541" i="1"/>
  <c r="BV541" i="1"/>
  <c r="BO541" i="1"/>
  <c r="BH541" i="1"/>
  <c r="BA541" i="1"/>
  <c r="AT541" i="1"/>
  <c r="AM541" i="1"/>
  <c r="AF541" i="1"/>
  <c r="Y541" i="1"/>
  <c r="R541" i="1"/>
  <c r="K541" i="1"/>
  <c r="H541" i="1"/>
  <c r="DZ540" i="1"/>
  <c r="DS540" i="1"/>
  <c r="DL540" i="1"/>
  <c r="DE540" i="1"/>
  <c r="CX540" i="1"/>
  <c r="CQ540" i="1"/>
  <c r="CJ540" i="1"/>
  <c r="CC540" i="1"/>
  <c r="BV540" i="1"/>
  <c r="BO540" i="1"/>
  <c r="BH540" i="1"/>
  <c r="BA540" i="1"/>
  <c r="AT540" i="1"/>
  <c r="AM540" i="1"/>
  <c r="AF540" i="1"/>
  <c r="Y540" i="1"/>
  <c r="R540" i="1"/>
  <c r="K540" i="1"/>
  <c r="H540" i="1"/>
  <c r="EJ539" i="1"/>
  <c r="EI539" i="1"/>
  <c r="J539" i="1"/>
  <c r="DZ537" i="1"/>
  <c r="DS537" i="1"/>
  <c r="DL537" i="1"/>
  <c r="DE537" i="1"/>
  <c r="CX537" i="1"/>
  <c r="CQ537" i="1"/>
  <c r="CJ537" i="1"/>
  <c r="CC537" i="1"/>
  <c r="BV537" i="1"/>
  <c r="BO537" i="1"/>
  <c r="BH537" i="1"/>
  <c r="BA537" i="1"/>
  <c r="AT537" i="1"/>
  <c r="AM537" i="1"/>
  <c r="AF537" i="1"/>
  <c r="Y537" i="1"/>
  <c r="R537" i="1"/>
  <c r="K537" i="1"/>
  <c r="H537" i="1"/>
  <c r="DZ536" i="1"/>
  <c r="DS536" i="1"/>
  <c r="DL536" i="1"/>
  <c r="DE536" i="1"/>
  <c r="CX536" i="1"/>
  <c r="CQ536" i="1"/>
  <c r="CJ536" i="1"/>
  <c r="CC536" i="1"/>
  <c r="BV536" i="1"/>
  <c r="BO536" i="1"/>
  <c r="BH536" i="1"/>
  <c r="BA536" i="1"/>
  <c r="AT536" i="1"/>
  <c r="AM536" i="1"/>
  <c r="AF536" i="1"/>
  <c r="Y536" i="1"/>
  <c r="R536" i="1"/>
  <c r="K536" i="1"/>
  <c r="H536" i="1"/>
  <c r="DZ535" i="1"/>
  <c r="DS535" i="1"/>
  <c r="DL535" i="1"/>
  <c r="DE535" i="1"/>
  <c r="CX535" i="1"/>
  <c r="CQ535" i="1"/>
  <c r="CJ535" i="1"/>
  <c r="CC535" i="1"/>
  <c r="BV535" i="1"/>
  <c r="BO535" i="1"/>
  <c r="BH535" i="1"/>
  <c r="BA535" i="1"/>
  <c r="AT535" i="1"/>
  <c r="AM535" i="1"/>
  <c r="AF535" i="1"/>
  <c r="Y535" i="1"/>
  <c r="R535" i="1"/>
  <c r="K535" i="1"/>
  <c r="H535" i="1"/>
  <c r="EJ534" i="1"/>
  <c r="EH534" i="1" s="1"/>
  <c r="EI534" i="1"/>
  <c r="EG534" i="1" s="1"/>
  <c r="J534" i="1" s="1"/>
  <c r="DZ531" i="1"/>
  <c r="DS531" i="1"/>
  <c r="DL531" i="1"/>
  <c r="DE531" i="1"/>
  <c r="CX531" i="1"/>
  <c r="CQ531" i="1"/>
  <c r="CJ531" i="1"/>
  <c r="CC531" i="1"/>
  <c r="BV531" i="1"/>
  <c r="BO531" i="1"/>
  <c r="BH531" i="1"/>
  <c r="BA531" i="1"/>
  <c r="AT531" i="1"/>
  <c r="AM531" i="1"/>
  <c r="AF531" i="1"/>
  <c r="Y531" i="1"/>
  <c r="R531" i="1"/>
  <c r="K531" i="1"/>
  <c r="H531" i="1"/>
  <c r="EJ530" i="1"/>
  <c r="EH530" i="1" s="1"/>
  <c r="EI530" i="1"/>
  <c r="EG530" i="1" s="1"/>
  <c r="J530" i="1" s="1"/>
  <c r="DZ513" i="1"/>
  <c r="DS513" i="1"/>
  <c r="DL513" i="1"/>
  <c r="DE513" i="1"/>
  <c r="CX513" i="1"/>
  <c r="CQ513" i="1"/>
  <c r="CJ513" i="1"/>
  <c r="CC513" i="1"/>
  <c r="BV513" i="1"/>
  <c r="BO513" i="1"/>
  <c r="BH513" i="1"/>
  <c r="BA513" i="1"/>
  <c r="AT513" i="1"/>
  <c r="AM513" i="1"/>
  <c r="AF513" i="1"/>
  <c r="Y513" i="1"/>
  <c r="R513" i="1"/>
  <c r="K513" i="1"/>
  <c r="H513" i="1"/>
  <c r="DZ512" i="1"/>
  <c r="DS512" i="1"/>
  <c r="DL512" i="1"/>
  <c r="DE512" i="1"/>
  <c r="CX512" i="1"/>
  <c r="CQ512" i="1"/>
  <c r="CJ512" i="1"/>
  <c r="CC512" i="1"/>
  <c r="BV512" i="1"/>
  <c r="BO512" i="1"/>
  <c r="BH512" i="1"/>
  <c r="BA512" i="1"/>
  <c r="AT512" i="1"/>
  <c r="AM512" i="1"/>
  <c r="AF512" i="1"/>
  <c r="Y512" i="1"/>
  <c r="R512" i="1"/>
  <c r="K512" i="1"/>
  <c r="H512" i="1"/>
  <c r="DZ511" i="1"/>
  <c r="DS511" i="1"/>
  <c r="DL511" i="1"/>
  <c r="DE511" i="1"/>
  <c r="CX511" i="1"/>
  <c r="CQ511" i="1"/>
  <c r="CJ511" i="1"/>
  <c r="CC511" i="1"/>
  <c r="BV511" i="1"/>
  <c r="BO511" i="1"/>
  <c r="BH511" i="1"/>
  <c r="BA511" i="1"/>
  <c r="AT511" i="1"/>
  <c r="AM511" i="1"/>
  <c r="AF511" i="1"/>
  <c r="Y511" i="1"/>
  <c r="R511" i="1"/>
  <c r="K511" i="1"/>
  <c r="H511" i="1"/>
  <c r="EJ510" i="1"/>
  <c r="EH510" i="1" s="1"/>
  <c r="EI510" i="1"/>
  <c r="EG510" i="1" s="1"/>
  <c r="J510" i="1" s="1"/>
  <c r="DZ521" i="1"/>
  <c r="DS521" i="1"/>
  <c r="DL521" i="1"/>
  <c r="DE521" i="1"/>
  <c r="CX521" i="1"/>
  <c r="CQ521" i="1"/>
  <c r="CJ521" i="1"/>
  <c r="CC521" i="1"/>
  <c r="BV521" i="1"/>
  <c r="BO521" i="1"/>
  <c r="BH521" i="1"/>
  <c r="BA521" i="1"/>
  <c r="AT521" i="1"/>
  <c r="AM521" i="1"/>
  <c r="AF521" i="1"/>
  <c r="Y521" i="1"/>
  <c r="R521" i="1"/>
  <c r="K521" i="1"/>
  <c r="H521" i="1"/>
  <c r="DZ520" i="1"/>
  <c r="DS520" i="1"/>
  <c r="DL520" i="1"/>
  <c r="DE520" i="1"/>
  <c r="CX520" i="1"/>
  <c r="CQ520" i="1"/>
  <c r="CJ520" i="1"/>
  <c r="CC520" i="1"/>
  <c r="BV520" i="1"/>
  <c r="BO520" i="1"/>
  <c r="BH520" i="1"/>
  <c r="BA520" i="1"/>
  <c r="AT520" i="1"/>
  <c r="AM520" i="1"/>
  <c r="AF520" i="1"/>
  <c r="Y520" i="1"/>
  <c r="R520" i="1"/>
  <c r="K520" i="1"/>
  <c r="H520" i="1"/>
  <c r="DZ519" i="1"/>
  <c r="DS519" i="1"/>
  <c r="DL519" i="1"/>
  <c r="DE519" i="1"/>
  <c r="CX519" i="1"/>
  <c r="CQ519" i="1"/>
  <c r="CJ519" i="1"/>
  <c r="CC519" i="1"/>
  <c r="BV519" i="1"/>
  <c r="BO519" i="1"/>
  <c r="BH519" i="1"/>
  <c r="BA519" i="1"/>
  <c r="AT519" i="1"/>
  <c r="AM519" i="1"/>
  <c r="AF519" i="1"/>
  <c r="Y519" i="1"/>
  <c r="R519" i="1"/>
  <c r="K519" i="1"/>
  <c r="H519" i="1"/>
  <c r="DZ518" i="1"/>
  <c r="DS518" i="1"/>
  <c r="DL518" i="1"/>
  <c r="DE518" i="1"/>
  <c r="CX518" i="1"/>
  <c r="CQ518" i="1"/>
  <c r="CJ518" i="1"/>
  <c r="CC518" i="1"/>
  <c r="BV518" i="1"/>
  <c r="BO518" i="1"/>
  <c r="BH518" i="1"/>
  <c r="BA518" i="1"/>
  <c r="AT518" i="1"/>
  <c r="AM518" i="1"/>
  <c r="AF518" i="1"/>
  <c r="Y518" i="1"/>
  <c r="R518" i="1"/>
  <c r="K518" i="1"/>
  <c r="H518" i="1"/>
  <c r="DZ517" i="1"/>
  <c r="DS517" i="1"/>
  <c r="DL517" i="1"/>
  <c r="DE517" i="1"/>
  <c r="CX517" i="1"/>
  <c r="CQ517" i="1"/>
  <c r="CJ517" i="1"/>
  <c r="CC517" i="1"/>
  <c r="BV517" i="1"/>
  <c r="BO517" i="1"/>
  <c r="BH517" i="1"/>
  <c r="BA517" i="1"/>
  <c r="AT517" i="1"/>
  <c r="AM517" i="1"/>
  <c r="AF517" i="1"/>
  <c r="Y517" i="1"/>
  <c r="R517" i="1"/>
  <c r="K517" i="1"/>
  <c r="H517" i="1"/>
  <c r="DZ516" i="1"/>
  <c r="DS516" i="1"/>
  <c r="DL516" i="1"/>
  <c r="DE516" i="1"/>
  <c r="CX516" i="1"/>
  <c r="CQ516" i="1"/>
  <c r="CJ516" i="1"/>
  <c r="CC516" i="1"/>
  <c r="BV516" i="1"/>
  <c r="BO516" i="1"/>
  <c r="BH516" i="1"/>
  <c r="BA516" i="1"/>
  <c r="AT516" i="1"/>
  <c r="AM516" i="1"/>
  <c r="AF516" i="1"/>
  <c r="Y516" i="1"/>
  <c r="R516" i="1"/>
  <c r="K516" i="1"/>
  <c r="H516" i="1"/>
  <c r="DZ515" i="1"/>
  <c r="DS515" i="1"/>
  <c r="DL515" i="1"/>
  <c r="DE515" i="1"/>
  <c r="CX515" i="1"/>
  <c r="CQ515" i="1"/>
  <c r="CJ515" i="1"/>
  <c r="CC515" i="1"/>
  <c r="BV515" i="1"/>
  <c r="BO515" i="1"/>
  <c r="BH515" i="1"/>
  <c r="BA515" i="1"/>
  <c r="AT515" i="1"/>
  <c r="AM515" i="1"/>
  <c r="AF515" i="1"/>
  <c r="Y515" i="1"/>
  <c r="R515" i="1"/>
  <c r="K515" i="1"/>
  <c r="H515" i="1"/>
  <c r="EJ514" i="1"/>
  <c r="EH514" i="1" s="1"/>
  <c r="EI514" i="1"/>
  <c r="EG514" i="1" s="1"/>
  <c r="J514" i="1" s="1"/>
  <c r="DZ529" i="1"/>
  <c r="DS529" i="1"/>
  <c r="DL529" i="1"/>
  <c r="DE529" i="1"/>
  <c r="CX529" i="1"/>
  <c r="CQ529" i="1"/>
  <c r="CJ529" i="1"/>
  <c r="CC529" i="1"/>
  <c r="BV529" i="1"/>
  <c r="BO529" i="1"/>
  <c r="BH529" i="1"/>
  <c r="BA529" i="1"/>
  <c r="AT529" i="1"/>
  <c r="AM529" i="1"/>
  <c r="AF529" i="1"/>
  <c r="Y529" i="1"/>
  <c r="R529" i="1"/>
  <c r="K529" i="1"/>
  <c r="H529" i="1"/>
  <c r="DZ528" i="1"/>
  <c r="DS528" i="1"/>
  <c r="DL528" i="1"/>
  <c r="DE528" i="1"/>
  <c r="CX528" i="1"/>
  <c r="CQ528" i="1"/>
  <c r="CJ528" i="1"/>
  <c r="CC528" i="1"/>
  <c r="BV528" i="1"/>
  <c r="BO528" i="1"/>
  <c r="BH528" i="1"/>
  <c r="BA528" i="1"/>
  <c r="AT528" i="1"/>
  <c r="AM528" i="1"/>
  <c r="AF528" i="1"/>
  <c r="Y528" i="1"/>
  <c r="R528" i="1"/>
  <c r="K528" i="1"/>
  <c r="H528" i="1"/>
  <c r="DZ527" i="1"/>
  <c r="DS527" i="1"/>
  <c r="DL527" i="1"/>
  <c r="DE527" i="1"/>
  <c r="CX527" i="1"/>
  <c r="CQ527" i="1"/>
  <c r="CJ527" i="1"/>
  <c r="CC527" i="1"/>
  <c r="BV527" i="1"/>
  <c r="BO527" i="1"/>
  <c r="BH527" i="1"/>
  <c r="BA527" i="1"/>
  <c r="AT527" i="1"/>
  <c r="AM527" i="1"/>
  <c r="AF527" i="1"/>
  <c r="Y527" i="1"/>
  <c r="R527" i="1"/>
  <c r="K527" i="1"/>
  <c r="H527" i="1"/>
  <c r="DZ526" i="1"/>
  <c r="DS526" i="1"/>
  <c r="DL526" i="1"/>
  <c r="DE526" i="1"/>
  <c r="CX526" i="1"/>
  <c r="CQ526" i="1"/>
  <c r="CJ526" i="1"/>
  <c r="CC526" i="1"/>
  <c r="BV526" i="1"/>
  <c r="BO526" i="1"/>
  <c r="BH526" i="1"/>
  <c r="BA526" i="1"/>
  <c r="AT526" i="1"/>
  <c r="AM526" i="1"/>
  <c r="AF526" i="1"/>
  <c r="Y526" i="1"/>
  <c r="R526" i="1"/>
  <c r="K526" i="1"/>
  <c r="H526" i="1"/>
  <c r="DZ525" i="1"/>
  <c r="DS525" i="1"/>
  <c r="DL525" i="1"/>
  <c r="DE525" i="1"/>
  <c r="CX525" i="1"/>
  <c r="CQ525" i="1"/>
  <c r="CJ525" i="1"/>
  <c r="CC525" i="1"/>
  <c r="BV525" i="1"/>
  <c r="BO525" i="1"/>
  <c r="BH525" i="1"/>
  <c r="BA525" i="1"/>
  <c r="AT525" i="1"/>
  <c r="AM525" i="1"/>
  <c r="AF525" i="1"/>
  <c r="Y525" i="1"/>
  <c r="R525" i="1"/>
  <c r="K525" i="1"/>
  <c r="H525" i="1"/>
  <c r="DZ524" i="1"/>
  <c r="DS524" i="1"/>
  <c r="DL524" i="1"/>
  <c r="DE524" i="1"/>
  <c r="CX524" i="1"/>
  <c r="CQ524" i="1"/>
  <c r="CJ524" i="1"/>
  <c r="CC524" i="1"/>
  <c r="BV524" i="1"/>
  <c r="BO524" i="1"/>
  <c r="BH524" i="1"/>
  <c r="BA524" i="1"/>
  <c r="AT524" i="1"/>
  <c r="AM524" i="1"/>
  <c r="AF524" i="1"/>
  <c r="Y524" i="1"/>
  <c r="R524" i="1"/>
  <c r="K524" i="1"/>
  <c r="H524" i="1"/>
  <c r="DZ523" i="1"/>
  <c r="DS523" i="1"/>
  <c r="DL523" i="1"/>
  <c r="DE523" i="1"/>
  <c r="CX523" i="1"/>
  <c r="CQ523" i="1"/>
  <c r="CJ523" i="1"/>
  <c r="CC523" i="1"/>
  <c r="BV523" i="1"/>
  <c r="BO523" i="1"/>
  <c r="BH523" i="1"/>
  <c r="BA523" i="1"/>
  <c r="AT523" i="1"/>
  <c r="AM523" i="1"/>
  <c r="AF523" i="1"/>
  <c r="Y523" i="1"/>
  <c r="R523" i="1"/>
  <c r="K523" i="1"/>
  <c r="H523" i="1"/>
  <c r="EJ522" i="1"/>
  <c r="EH522" i="1" s="1"/>
  <c r="EI522" i="1"/>
  <c r="EG522" i="1" s="1"/>
  <c r="J522" i="1" s="1"/>
  <c r="DZ499" i="1"/>
  <c r="DS499" i="1"/>
  <c r="DL499" i="1"/>
  <c r="DE499" i="1"/>
  <c r="CX499" i="1"/>
  <c r="CQ499" i="1"/>
  <c r="CJ499" i="1"/>
  <c r="CC499" i="1"/>
  <c r="BV499" i="1"/>
  <c r="BO499" i="1"/>
  <c r="BH499" i="1"/>
  <c r="BA499" i="1"/>
  <c r="AT499" i="1"/>
  <c r="AM499" i="1"/>
  <c r="AF499" i="1"/>
  <c r="Y499" i="1"/>
  <c r="R499" i="1"/>
  <c r="K499" i="1"/>
  <c r="H499" i="1"/>
  <c r="DZ487" i="1"/>
  <c r="DS487" i="1"/>
  <c r="DL487" i="1"/>
  <c r="DE487" i="1"/>
  <c r="CX487" i="1"/>
  <c r="CQ487" i="1"/>
  <c r="CJ487" i="1"/>
  <c r="CC487" i="1"/>
  <c r="BV487" i="1"/>
  <c r="BO487" i="1"/>
  <c r="BH487" i="1"/>
  <c r="BA487" i="1"/>
  <c r="AT487" i="1"/>
  <c r="AM487" i="1"/>
  <c r="AF487" i="1"/>
  <c r="Y487" i="1"/>
  <c r="R487" i="1"/>
  <c r="K487" i="1"/>
  <c r="H487" i="1"/>
  <c r="DZ486" i="1"/>
  <c r="DS486" i="1"/>
  <c r="DL486" i="1"/>
  <c r="DE486" i="1"/>
  <c r="CX486" i="1"/>
  <c r="CQ486" i="1"/>
  <c r="CJ486" i="1"/>
  <c r="CC486" i="1"/>
  <c r="BV486" i="1"/>
  <c r="BO486" i="1"/>
  <c r="BH486" i="1"/>
  <c r="BA486" i="1"/>
  <c r="AT486" i="1"/>
  <c r="AM486" i="1"/>
  <c r="AF486" i="1"/>
  <c r="Y486" i="1"/>
  <c r="R486" i="1"/>
  <c r="K486" i="1"/>
  <c r="H486" i="1"/>
  <c r="DZ485" i="1"/>
  <c r="DS485" i="1"/>
  <c r="DL485" i="1"/>
  <c r="DE485" i="1"/>
  <c r="CX485" i="1"/>
  <c r="CQ485" i="1"/>
  <c r="CJ485" i="1"/>
  <c r="CC485" i="1"/>
  <c r="BV485" i="1"/>
  <c r="BO485" i="1"/>
  <c r="BH485" i="1"/>
  <c r="BA485" i="1"/>
  <c r="AT485" i="1"/>
  <c r="AM485" i="1"/>
  <c r="AF485" i="1"/>
  <c r="Y485" i="1"/>
  <c r="R485" i="1"/>
  <c r="K485" i="1"/>
  <c r="H485" i="1"/>
  <c r="DZ484" i="1"/>
  <c r="DS484" i="1"/>
  <c r="DL484" i="1"/>
  <c r="DE484" i="1"/>
  <c r="CX484" i="1"/>
  <c r="CQ484" i="1"/>
  <c r="CJ484" i="1"/>
  <c r="CC484" i="1"/>
  <c r="BV484" i="1"/>
  <c r="BO484" i="1"/>
  <c r="BH484" i="1"/>
  <c r="BA484" i="1"/>
  <c r="AT484" i="1"/>
  <c r="AM484" i="1"/>
  <c r="AF484" i="1"/>
  <c r="Y484" i="1"/>
  <c r="R484" i="1"/>
  <c r="K484" i="1"/>
  <c r="H484" i="1"/>
  <c r="DZ483" i="1"/>
  <c r="DS483" i="1"/>
  <c r="DL483" i="1"/>
  <c r="DE483" i="1"/>
  <c r="CX483" i="1"/>
  <c r="CQ483" i="1"/>
  <c r="CJ483" i="1"/>
  <c r="CC483" i="1"/>
  <c r="BV483" i="1"/>
  <c r="BO483" i="1"/>
  <c r="BH483" i="1"/>
  <c r="BA483" i="1"/>
  <c r="AT483" i="1"/>
  <c r="AM483" i="1"/>
  <c r="AF483" i="1"/>
  <c r="Y483" i="1"/>
  <c r="R483" i="1"/>
  <c r="K483" i="1"/>
  <c r="H483" i="1"/>
  <c r="DZ482" i="1"/>
  <c r="DS482" i="1"/>
  <c r="DL482" i="1"/>
  <c r="DE482" i="1"/>
  <c r="CX482" i="1"/>
  <c r="CQ482" i="1"/>
  <c r="CJ482" i="1"/>
  <c r="CC482" i="1"/>
  <c r="BV482" i="1"/>
  <c r="BO482" i="1"/>
  <c r="BH482" i="1"/>
  <c r="BA482" i="1"/>
  <c r="AT482" i="1"/>
  <c r="AM482" i="1"/>
  <c r="AF482" i="1"/>
  <c r="Y482" i="1"/>
  <c r="R482" i="1"/>
  <c r="K482" i="1"/>
  <c r="H482" i="1"/>
  <c r="DZ481" i="1"/>
  <c r="DS481" i="1"/>
  <c r="DL481" i="1"/>
  <c r="DE481" i="1"/>
  <c r="CX481" i="1"/>
  <c r="CQ481" i="1"/>
  <c r="CJ481" i="1"/>
  <c r="CC481" i="1"/>
  <c r="BV481" i="1"/>
  <c r="BO481" i="1"/>
  <c r="BH481" i="1"/>
  <c r="BA481" i="1"/>
  <c r="AT481" i="1"/>
  <c r="AM481" i="1"/>
  <c r="AF481" i="1"/>
  <c r="Y481" i="1"/>
  <c r="R481" i="1"/>
  <c r="K481" i="1"/>
  <c r="H481" i="1"/>
  <c r="DZ480" i="1"/>
  <c r="DS480" i="1"/>
  <c r="DL480" i="1"/>
  <c r="DE480" i="1"/>
  <c r="CX480" i="1"/>
  <c r="CQ480" i="1"/>
  <c r="CJ480" i="1"/>
  <c r="CC480" i="1"/>
  <c r="BV480" i="1"/>
  <c r="BO480" i="1"/>
  <c r="BH480" i="1"/>
  <c r="BA480" i="1"/>
  <c r="AT480" i="1"/>
  <c r="AM480" i="1"/>
  <c r="AF480" i="1"/>
  <c r="Y480" i="1"/>
  <c r="R480" i="1"/>
  <c r="K480" i="1"/>
  <c r="H480" i="1"/>
  <c r="DZ479" i="1"/>
  <c r="DS479" i="1"/>
  <c r="DL479" i="1"/>
  <c r="DE479" i="1"/>
  <c r="CX479" i="1"/>
  <c r="CQ479" i="1"/>
  <c r="CJ479" i="1"/>
  <c r="CC479" i="1"/>
  <c r="BV479" i="1"/>
  <c r="BO479" i="1"/>
  <c r="BH479" i="1"/>
  <c r="BA479" i="1"/>
  <c r="AT479" i="1"/>
  <c r="AM479" i="1"/>
  <c r="AF479" i="1"/>
  <c r="Y479" i="1"/>
  <c r="R479" i="1"/>
  <c r="K479" i="1"/>
  <c r="H479" i="1"/>
  <c r="DZ478" i="1"/>
  <c r="DS478" i="1"/>
  <c r="DL478" i="1"/>
  <c r="DE478" i="1"/>
  <c r="CX478" i="1"/>
  <c r="CQ478" i="1"/>
  <c r="CJ478" i="1"/>
  <c r="CC478" i="1"/>
  <c r="BV478" i="1"/>
  <c r="BO478" i="1"/>
  <c r="BH478" i="1"/>
  <c r="BA478" i="1"/>
  <c r="AT478" i="1"/>
  <c r="AM478" i="1"/>
  <c r="AF478" i="1"/>
  <c r="Y478" i="1"/>
  <c r="R478" i="1"/>
  <c r="K478" i="1"/>
  <c r="H478" i="1"/>
  <c r="DZ509" i="1"/>
  <c r="DS509" i="1"/>
  <c r="DL509" i="1"/>
  <c r="DE509" i="1"/>
  <c r="CX509" i="1"/>
  <c r="CQ509" i="1"/>
  <c r="CJ509" i="1"/>
  <c r="CC509" i="1"/>
  <c r="BV509" i="1"/>
  <c r="BO509" i="1"/>
  <c r="BH509" i="1"/>
  <c r="BA509" i="1"/>
  <c r="AT509" i="1"/>
  <c r="AM509" i="1"/>
  <c r="AF509" i="1"/>
  <c r="Y509" i="1"/>
  <c r="R509" i="1"/>
  <c r="K509" i="1"/>
  <c r="H509" i="1"/>
  <c r="DZ508" i="1"/>
  <c r="DS508" i="1"/>
  <c r="DL508" i="1"/>
  <c r="DE508" i="1"/>
  <c r="CX508" i="1"/>
  <c r="CQ508" i="1"/>
  <c r="CJ508" i="1"/>
  <c r="CC508" i="1"/>
  <c r="BV508" i="1"/>
  <c r="BO508" i="1"/>
  <c r="BH508" i="1"/>
  <c r="BA508" i="1"/>
  <c r="AT508" i="1"/>
  <c r="AM508" i="1"/>
  <c r="AF508" i="1"/>
  <c r="Y508" i="1"/>
  <c r="R508" i="1"/>
  <c r="K508" i="1"/>
  <c r="H508" i="1"/>
  <c r="EJ507" i="1"/>
  <c r="EH507" i="1" s="1"/>
  <c r="EI507" i="1"/>
  <c r="EG507" i="1" s="1"/>
  <c r="J507" i="1" s="1"/>
  <c r="DZ506" i="1"/>
  <c r="DS506" i="1"/>
  <c r="DL506" i="1"/>
  <c r="DE506" i="1"/>
  <c r="CX506" i="1"/>
  <c r="CQ506" i="1"/>
  <c r="CJ506" i="1"/>
  <c r="CC506" i="1"/>
  <c r="BV506" i="1"/>
  <c r="BO506" i="1"/>
  <c r="BH506" i="1"/>
  <c r="BA506" i="1"/>
  <c r="AT506" i="1"/>
  <c r="AM506" i="1"/>
  <c r="AF506" i="1"/>
  <c r="Y506" i="1"/>
  <c r="R506" i="1"/>
  <c r="K506" i="1"/>
  <c r="H506" i="1"/>
  <c r="DZ505" i="1"/>
  <c r="DS505" i="1"/>
  <c r="DL505" i="1"/>
  <c r="DE505" i="1"/>
  <c r="CX505" i="1"/>
  <c r="CQ505" i="1"/>
  <c r="CJ505" i="1"/>
  <c r="CC505" i="1"/>
  <c r="BV505" i="1"/>
  <c r="BO505" i="1"/>
  <c r="BH505" i="1"/>
  <c r="BA505" i="1"/>
  <c r="AT505" i="1"/>
  <c r="AM505" i="1"/>
  <c r="AF505" i="1"/>
  <c r="Y505" i="1"/>
  <c r="R505" i="1"/>
  <c r="K505" i="1"/>
  <c r="H505" i="1"/>
  <c r="DZ504" i="1"/>
  <c r="DS504" i="1"/>
  <c r="DL504" i="1"/>
  <c r="DE504" i="1"/>
  <c r="CX504" i="1"/>
  <c r="CQ504" i="1"/>
  <c r="CJ504" i="1"/>
  <c r="CC504" i="1"/>
  <c r="BV504" i="1"/>
  <c r="BO504" i="1"/>
  <c r="BH504" i="1"/>
  <c r="BA504" i="1"/>
  <c r="AT504" i="1"/>
  <c r="AM504" i="1"/>
  <c r="AF504" i="1"/>
  <c r="Y504" i="1"/>
  <c r="R504" i="1"/>
  <c r="K504" i="1"/>
  <c r="H504" i="1"/>
  <c r="DZ503" i="1"/>
  <c r="DS503" i="1"/>
  <c r="DL503" i="1"/>
  <c r="DE503" i="1"/>
  <c r="CX503" i="1"/>
  <c r="CQ503" i="1"/>
  <c r="CJ503" i="1"/>
  <c r="CC503" i="1"/>
  <c r="BV503" i="1"/>
  <c r="BO503" i="1"/>
  <c r="BH503" i="1"/>
  <c r="BA503" i="1"/>
  <c r="AT503" i="1"/>
  <c r="AM503" i="1"/>
  <c r="AF503" i="1"/>
  <c r="Y503" i="1"/>
  <c r="R503" i="1"/>
  <c r="K503" i="1"/>
  <c r="H503" i="1"/>
  <c r="DZ502" i="1"/>
  <c r="DS502" i="1"/>
  <c r="DL502" i="1"/>
  <c r="DE502" i="1"/>
  <c r="CX502" i="1"/>
  <c r="CQ502" i="1"/>
  <c r="CJ502" i="1"/>
  <c r="CC502" i="1"/>
  <c r="BV502" i="1"/>
  <c r="BO502" i="1"/>
  <c r="BH502" i="1"/>
  <c r="BA502" i="1"/>
  <c r="AT502" i="1"/>
  <c r="AM502" i="1"/>
  <c r="AF502" i="1"/>
  <c r="Y502" i="1"/>
  <c r="R502" i="1"/>
  <c r="K502" i="1"/>
  <c r="H502" i="1"/>
  <c r="EJ501" i="1"/>
  <c r="EH501" i="1" s="1"/>
  <c r="EI501" i="1"/>
  <c r="EG501" i="1" s="1"/>
  <c r="J501" i="1" s="1"/>
  <c r="DZ500" i="1"/>
  <c r="DS500" i="1"/>
  <c r="DL500" i="1"/>
  <c r="DE500" i="1"/>
  <c r="CX500" i="1"/>
  <c r="CQ500" i="1"/>
  <c r="CJ500" i="1"/>
  <c r="CC500" i="1"/>
  <c r="BV500" i="1"/>
  <c r="BO500" i="1"/>
  <c r="BH500" i="1"/>
  <c r="BA500" i="1"/>
  <c r="AT500" i="1"/>
  <c r="AM500" i="1"/>
  <c r="AF500" i="1"/>
  <c r="Y500" i="1"/>
  <c r="R500" i="1"/>
  <c r="K500" i="1"/>
  <c r="H500" i="1"/>
  <c r="DZ498" i="1"/>
  <c r="DS498" i="1"/>
  <c r="DL498" i="1"/>
  <c r="DE498" i="1"/>
  <c r="CX498" i="1"/>
  <c r="CQ498" i="1"/>
  <c r="CJ498" i="1"/>
  <c r="CC498" i="1"/>
  <c r="BV498" i="1"/>
  <c r="BO498" i="1"/>
  <c r="BH498" i="1"/>
  <c r="BA498" i="1"/>
  <c r="AT498" i="1"/>
  <c r="AM498" i="1"/>
  <c r="AF498" i="1"/>
  <c r="Y498" i="1"/>
  <c r="R498" i="1"/>
  <c r="K498" i="1"/>
  <c r="H498" i="1"/>
  <c r="DZ497" i="1"/>
  <c r="DS497" i="1"/>
  <c r="DL497" i="1"/>
  <c r="DE497" i="1"/>
  <c r="CX497" i="1"/>
  <c r="CQ497" i="1"/>
  <c r="CJ497" i="1"/>
  <c r="CC497" i="1"/>
  <c r="BV497" i="1"/>
  <c r="BO497" i="1"/>
  <c r="BH497" i="1"/>
  <c r="BA497" i="1"/>
  <c r="AT497" i="1"/>
  <c r="AM497" i="1"/>
  <c r="AF497" i="1"/>
  <c r="Y497" i="1"/>
  <c r="R497" i="1"/>
  <c r="K497" i="1"/>
  <c r="H497" i="1"/>
  <c r="DZ496" i="1"/>
  <c r="DS496" i="1"/>
  <c r="DL496" i="1"/>
  <c r="DE496" i="1"/>
  <c r="CX496" i="1"/>
  <c r="CQ496" i="1"/>
  <c r="CJ496" i="1"/>
  <c r="CC496" i="1"/>
  <c r="BV496" i="1"/>
  <c r="BO496" i="1"/>
  <c r="BH496" i="1"/>
  <c r="BA496" i="1"/>
  <c r="AT496" i="1"/>
  <c r="AM496" i="1"/>
  <c r="AF496" i="1"/>
  <c r="Y496" i="1"/>
  <c r="R496" i="1"/>
  <c r="K496" i="1"/>
  <c r="H496" i="1"/>
  <c r="DZ495" i="1"/>
  <c r="DS495" i="1"/>
  <c r="DL495" i="1"/>
  <c r="DE495" i="1"/>
  <c r="CX495" i="1"/>
  <c r="CQ495" i="1"/>
  <c r="CJ495" i="1"/>
  <c r="CC495" i="1"/>
  <c r="BV495" i="1"/>
  <c r="BO495" i="1"/>
  <c r="BH495" i="1"/>
  <c r="BA495" i="1"/>
  <c r="AT495" i="1"/>
  <c r="AM495" i="1"/>
  <c r="AF495" i="1"/>
  <c r="Y495" i="1"/>
  <c r="R495" i="1"/>
  <c r="K495" i="1"/>
  <c r="H495" i="1"/>
  <c r="EJ494" i="1"/>
  <c r="EH494" i="1" s="1"/>
  <c r="EI494" i="1"/>
  <c r="EG494" i="1" s="1"/>
  <c r="J494" i="1" s="1"/>
  <c r="DZ493" i="1"/>
  <c r="DS493" i="1"/>
  <c r="DL493" i="1"/>
  <c r="DE493" i="1"/>
  <c r="CX493" i="1"/>
  <c r="CQ493" i="1"/>
  <c r="CJ493" i="1"/>
  <c r="CC493" i="1"/>
  <c r="BV493" i="1"/>
  <c r="BO493" i="1"/>
  <c r="BH493" i="1"/>
  <c r="BA493" i="1"/>
  <c r="AT493" i="1"/>
  <c r="AM493" i="1"/>
  <c r="AF493" i="1"/>
  <c r="Y493" i="1"/>
  <c r="R493" i="1"/>
  <c r="K493" i="1"/>
  <c r="H493" i="1"/>
  <c r="DZ492" i="1"/>
  <c r="DS492" i="1"/>
  <c r="DL492" i="1"/>
  <c r="DE492" i="1"/>
  <c r="CX492" i="1"/>
  <c r="CQ492" i="1"/>
  <c r="CJ492" i="1"/>
  <c r="CC492" i="1"/>
  <c r="BV492" i="1"/>
  <c r="BO492" i="1"/>
  <c r="BH492" i="1"/>
  <c r="BA492" i="1"/>
  <c r="AT492" i="1"/>
  <c r="AM492" i="1"/>
  <c r="AF492" i="1"/>
  <c r="Y492" i="1"/>
  <c r="R492" i="1"/>
  <c r="K492" i="1"/>
  <c r="H492" i="1"/>
  <c r="EJ491" i="1"/>
  <c r="EH491" i="1" s="1"/>
  <c r="EI491" i="1"/>
  <c r="EG491" i="1" s="1"/>
  <c r="J491" i="1" s="1"/>
  <c r="H477" i="1"/>
  <c r="K477" i="1"/>
  <c r="R477" i="1"/>
  <c r="Y477" i="1"/>
  <c r="AF477" i="1"/>
  <c r="AM477" i="1"/>
  <c r="AT477" i="1"/>
  <c r="BA477" i="1"/>
  <c r="BH477" i="1"/>
  <c r="BN477" i="1" s="1"/>
  <c r="BO477" i="1"/>
  <c r="BV477" i="1"/>
  <c r="CC477" i="1"/>
  <c r="CJ477" i="1"/>
  <c r="CP477" i="1" s="1"/>
  <c r="CQ477" i="1"/>
  <c r="CX477" i="1"/>
  <c r="DE477" i="1"/>
  <c r="DL477" i="1"/>
  <c r="DR477" i="1" s="1"/>
  <c r="DS477" i="1"/>
  <c r="DZ477" i="1"/>
  <c r="H488" i="1"/>
  <c r="K488" i="1"/>
  <c r="R488" i="1"/>
  <c r="Y488" i="1"/>
  <c r="AF488" i="1"/>
  <c r="AM488" i="1"/>
  <c r="AT488" i="1"/>
  <c r="BA488" i="1"/>
  <c r="BH488" i="1"/>
  <c r="BO488" i="1"/>
  <c r="BV488" i="1"/>
  <c r="CC488" i="1"/>
  <c r="CJ488" i="1"/>
  <c r="CQ488" i="1"/>
  <c r="CX488" i="1"/>
  <c r="DE488" i="1"/>
  <c r="DL488" i="1"/>
  <c r="DS488" i="1"/>
  <c r="DZ488" i="1"/>
  <c r="H489" i="1"/>
  <c r="K489" i="1"/>
  <c r="R489" i="1"/>
  <c r="Y489" i="1"/>
  <c r="AF489" i="1"/>
  <c r="AM489" i="1"/>
  <c r="AT489" i="1"/>
  <c r="BA489" i="1"/>
  <c r="BH489" i="1"/>
  <c r="BO489" i="1"/>
  <c r="BV489" i="1"/>
  <c r="CC489" i="1"/>
  <c r="CJ489" i="1"/>
  <c r="CQ489" i="1"/>
  <c r="CX489" i="1"/>
  <c r="DE489" i="1"/>
  <c r="DL489" i="1"/>
  <c r="DS489" i="1"/>
  <c r="DZ489" i="1"/>
  <c r="H490" i="1"/>
  <c r="K490" i="1"/>
  <c r="R490" i="1"/>
  <c r="Y490" i="1"/>
  <c r="AF490" i="1"/>
  <c r="AM490" i="1"/>
  <c r="AT490" i="1"/>
  <c r="BA490" i="1"/>
  <c r="BH490" i="1"/>
  <c r="BO490" i="1"/>
  <c r="BV490" i="1"/>
  <c r="CC490" i="1"/>
  <c r="CJ490" i="1"/>
  <c r="CQ490" i="1"/>
  <c r="CX490" i="1"/>
  <c r="DE490" i="1"/>
  <c r="DL490" i="1"/>
  <c r="DS490" i="1"/>
  <c r="DZ490" i="1"/>
  <c r="H472" i="1"/>
  <c r="K472" i="1"/>
  <c r="R472" i="1"/>
  <c r="Y472" i="1"/>
  <c r="AF472" i="1"/>
  <c r="AM472" i="1"/>
  <c r="AT472" i="1"/>
  <c r="BA472" i="1"/>
  <c r="BH472" i="1"/>
  <c r="BO472" i="1"/>
  <c r="BV472" i="1"/>
  <c r="CC472" i="1"/>
  <c r="CJ472" i="1"/>
  <c r="CQ472" i="1"/>
  <c r="CX472" i="1"/>
  <c r="DE472" i="1"/>
  <c r="DL472" i="1"/>
  <c r="DS472" i="1"/>
  <c r="DZ472" i="1"/>
  <c r="H473" i="1"/>
  <c r="K473" i="1"/>
  <c r="R473" i="1"/>
  <c r="Y473" i="1"/>
  <c r="AF473" i="1"/>
  <c r="AM473" i="1"/>
  <c r="AT473" i="1"/>
  <c r="BA473" i="1"/>
  <c r="BH473" i="1"/>
  <c r="BO473" i="1"/>
  <c r="BV473" i="1"/>
  <c r="CC473" i="1"/>
  <c r="CJ473" i="1"/>
  <c r="CQ473" i="1"/>
  <c r="CX473" i="1"/>
  <c r="DE473" i="1"/>
  <c r="DL473" i="1"/>
  <c r="DS473" i="1"/>
  <c r="DZ473" i="1"/>
  <c r="H469" i="1"/>
  <c r="K469" i="1"/>
  <c r="R469" i="1"/>
  <c r="Y469" i="1"/>
  <c r="AF469" i="1"/>
  <c r="AM469" i="1"/>
  <c r="AT469" i="1"/>
  <c r="BA469" i="1"/>
  <c r="BH469" i="1"/>
  <c r="BO469" i="1"/>
  <c r="BV469" i="1"/>
  <c r="CC469" i="1"/>
  <c r="CJ469" i="1"/>
  <c r="CQ469" i="1"/>
  <c r="CX469" i="1"/>
  <c r="DE469" i="1"/>
  <c r="DL469" i="1"/>
  <c r="DS469" i="1"/>
  <c r="DZ469" i="1"/>
  <c r="H445" i="1"/>
  <c r="E444" i="1" s="1"/>
  <c r="DZ457" i="1"/>
  <c r="DS457" i="1"/>
  <c r="DL457" i="1"/>
  <c r="DE457" i="1"/>
  <c r="CX457" i="1"/>
  <c r="CQ457" i="1"/>
  <c r="CJ457" i="1"/>
  <c r="CC457" i="1"/>
  <c r="BV457" i="1"/>
  <c r="BO457" i="1"/>
  <c r="BH457" i="1"/>
  <c r="BA457" i="1"/>
  <c r="AT457" i="1"/>
  <c r="AM457" i="1"/>
  <c r="AF457" i="1"/>
  <c r="Y457" i="1"/>
  <c r="R457" i="1"/>
  <c r="K457" i="1"/>
  <c r="H457" i="1"/>
  <c r="DZ456" i="1"/>
  <c r="DS456" i="1"/>
  <c r="DL456" i="1"/>
  <c r="DE456" i="1"/>
  <c r="CX456" i="1"/>
  <c r="CQ456" i="1"/>
  <c r="CJ456" i="1"/>
  <c r="CC456" i="1"/>
  <c r="BV456" i="1"/>
  <c r="BO456" i="1"/>
  <c r="BH456" i="1"/>
  <c r="BA456" i="1"/>
  <c r="AT456" i="1"/>
  <c r="AM456" i="1"/>
  <c r="AF456" i="1"/>
  <c r="Y456" i="1"/>
  <c r="R456" i="1"/>
  <c r="K456" i="1"/>
  <c r="H456" i="1"/>
  <c r="DZ455" i="1"/>
  <c r="DS455" i="1"/>
  <c r="DL455" i="1"/>
  <c r="DE455" i="1"/>
  <c r="CX455" i="1"/>
  <c r="CQ455" i="1"/>
  <c r="CJ455" i="1"/>
  <c r="CC455" i="1"/>
  <c r="BV455" i="1"/>
  <c r="BO455" i="1"/>
  <c r="BH455" i="1"/>
  <c r="BA455" i="1"/>
  <c r="AT455" i="1"/>
  <c r="AM455" i="1"/>
  <c r="AF455" i="1"/>
  <c r="Y455" i="1"/>
  <c r="R455" i="1"/>
  <c r="K455" i="1"/>
  <c r="H455" i="1"/>
  <c r="EJ454" i="1"/>
  <c r="EH454" i="1" s="1"/>
  <c r="EI454" i="1"/>
  <c r="EG454" i="1" s="1"/>
  <c r="J454" i="1" s="1"/>
  <c r="DZ453" i="1"/>
  <c r="DS453" i="1"/>
  <c r="DL453" i="1"/>
  <c r="DE453" i="1"/>
  <c r="CX453" i="1"/>
  <c r="CQ453" i="1"/>
  <c r="CJ453" i="1"/>
  <c r="CC453" i="1"/>
  <c r="BV453" i="1"/>
  <c r="BO453" i="1"/>
  <c r="BH453" i="1"/>
  <c r="BA453" i="1"/>
  <c r="AT453" i="1"/>
  <c r="AM453" i="1"/>
  <c r="AF453" i="1"/>
  <c r="Y453" i="1"/>
  <c r="R453" i="1"/>
  <c r="K453" i="1"/>
  <c r="H453" i="1"/>
  <c r="DZ452" i="1"/>
  <c r="DS452" i="1"/>
  <c r="DL452" i="1"/>
  <c r="DE452" i="1"/>
  <c r="CX452" i="1"/>
  <c r="CQ452" i="1"/>
  <c r="CJ452" i="1"/>
  <c r="CC452" i="1"/>
  <c r="BV452" i="1"/>
  <c r="BO452" i="1"/>
  <c r="BH452" i="1"/>
  <c r="BA452" i="1"/>
  <c r="AT452" i="1"/>
  <c r="AM452" i="1"/>
  <c r="AF452" i="1"/>
  <c r="Y452" i="1"/>
  <c r="R452" i="1"/>
  <c r="K452" i="1"/>
  <c r="H452" i="1"/>
  <c r="DZ451" i="1"/>
  <c r="DS451" i="1"/>
  <c r="DL451" i="1"/>
  <c r="DE451" i="1"/>
  <c r="CX451" i="1"/>
  <c r="CQ451" i="1"/>
  <c r="CJ451" i="1"/>
  <c r="CC451" i="1"/>
  <c r="BV451" i="1"/>
  <c r="BO451" i="1"/>
  <c r="BH451" i="1"/>
  <c r="BA451" i="1"/>
  <c r="AT451" i="1"/>
  <c r="AM451" i="1"/>
  <c r="AF451" i="1"/>
  <c r="Y451" i="1"/>
  <c r="R451" i="1"/>
  <c r="K451" i="1"/>
  <c r="H451" i="1"/>
  <c r="DZ450" i="1"/>
  <c r="DS450" i="1"/>
  <c r="DL450" i="1"/>
  <c r="DE450" i="1"/>
  <c r="CX450" i="1"/>
  <c r="CQ450" i="1"/>
  <c r="CJ450" i="1"/>
  <c r="CC450" i="1"/>
  <c r="BV450" i="1"/>
  <c r="BO450" i="1"/>
  <c r="BH450" i="1"/>
  <c r="BA450" i="1"/>
  <c r="AT450" i="1"/>
  <c r="AM450" i="1"/>
  <c r="AF450" i="1"/>
  <c r="Y450" i="1"/>
  <c r="R450" i="1"/>
  <c r="K450" i="1"/>
  <c r="H450" i="1"/>
  <c r="EJ449" i="1"/>
  <c r="EH449" i="1" s="1"/>
  <c r="EI449" i="1"/>
  <c r="EG449" i="1" s="1"/>
  <c r="J449" i="1" s="1"/>
  <c r="DZ448" i="1"/>
  <c r="DS448" i="1"/>
  <c r="DL448" i="1"/>
  <c r="DE448" i="1"/>
  <c r="CX448" i="1"/>
  <c r="CQ448" i="1"/>
  <c r="CJ448" i="1"/>
  <c r="CC448" i="1"/>
  <c r="BV448" i="1"/>
  <c r="BO448" i="1"/>
  <c r="BH448" i="1"/>
  <c r="BA448" i="1"/>
  <c r="AT448" i="1"/>
  <c r="AM448" i="1"/>
  <c r="AF448" i="1"/>
  <c r="Y448" i="1"/>
  <c r="R448" i="1"/>
  <c r="K448" i="1"/>
  <c r="H448" i="1"/>
  <c r="DZ447" i="1"/>
  <c r="DS447" i="1"/>
  <c r="DL447" i="1"/>
  <c r="DE447" i="1"/>
  <c r="CX447" i="1"/>
  <c r="CQ447" i="1"/>
  <c r="CJ447" i="1"/>
  <c r="CC447" i="1"/>
  <c r="BV447" i="1"/>
  <c r="BO447" i="1"/>
  <c r="BH447" i="1"/>
  <c r="BA447" i="1"/>
  <c r="AT447" i="1"/>
  <c r="AM447" i="1"/>
  <c r="AF447" i="1"/>
  <c r="Y447" i="1"/>
  <c r="R447" i="1"/>
  <c r="K447" i="1"/>
  <c r="H447" i="1"/>
  <c r="EJ446" i="1"/>
  <c r="EI446" i="1"/>
  <c r="J446" i="1"/>
  <c r="DZ445" i="1"/>
  <c r="DS445" i="1"/>
  <c r="DL445" i="1"/>
  <c r="DE445" i="1"/>
  <c r="CX445" i="1"/>
  <c r="CQ445" i="1"/>
  <c r="CJ445" i="1"/>
  <c r="CC445" i="1"/>
  <c r="BV445" i="1"/>
  <c r="BO445" i="1"/>
  <c r="BH445" i="1"/>
  <c r="BA445" i="1"/>
  <c r="AT445" i="1"/>
  <c r="AM445" i="1"/>
  <c r="AF445" i="1"/>
  <c r="Y445" i="1"/>
  <c r="R445" i="1"/>
  <c r="K445" i="1"/>
  <c r="EJ444" i="1"/>
  <c r="EI444" i="1"/>
  <c r="J444" i="1"/>
  <c r="AL477" i="1" l="1"/>
  <c r="EF477" i="1"/>
  <c r="DD477" i="1"/>
  <c r="CB477" i="1"/>
  <c r="AZ477" i="1"/>
  <c r="X477" i="1"/>
  <c r="Q676" i="1"/>
  <c r="BU676" i="1"/>
  <c r="AS676" i="1"/>
  <c r="CW676" i="1"/>
  <c r="Q659" i="1"/>
  <c r="BU659" i="1"/>
  <c r="AS659" i="1"/>
  <c r="CW659" i="1"/>
  <c r="E454" i="1"/>
  <c r="AE659" i="1"/>
  <c r="BG659" i="1"/>
  <c r="CI659" i="1"/>
  <c r="DK659" i="1"/>
  <c r="AE676" i="1"/>
  <c r="BG676" i="1"/>
  <c r="CI676" i="1"/>
  <c r="DK676" i="1"/>
  <c r="EJ682" i="1"/>
  <c r="EH682" i="1" s="1"/>
  <c r="EJ658" i="1"/>
  <c r="EH658" i="1" s="1"/>
  <c r="X659" i="1"/>
  <c r="AL659" i="1"/>
  <c r="AZ659" i="1"/>
  <c r="BN659" i="1"/>
  <c r="CB659" i="1"/>
  <c r="CP659" i="1"/>
  <c r="DD659" i="1"/>
  <c r="DR659" i="1"/>
  <c r="EJ684" i="1"/>
  <c r="EH684" i="1" s="1"/>
  <c r="DR663" i="1"/>
  <c r="EJ685" i="1"/>
  <c r="EH685" i="1" s="1"/>
  <c r="EJ683" i="1"/>
  <c r="EH683" i="1" s="1"/>
  <c r="X676" i="1"/>
  <c r="AL676" i="1"/>
  <c r="AZ676" i="1"/>
  <c r="BN676" i="1"/>
  <c r="CB676" i="1"/>
  <c r="CP676" i="1"/>
  <c r="DD676" i="1"/>
  <c r="DR676" i="1"/>
  <c r="EF676" i="1"/>
  <c r="CP663" i="1"/>
  <c r="BN663" i="1"/>
  <c r="AL663" i="1"/>
  <c r="EF663" i="1"/>
  <c r="EF623" i="1" s="1"/>
  <c r="DD663" i="1"/>
  <c r="CB663" i="1"/>
  <c r="AZ663" i="1"/>
  <c r="EJ657" i="1"/>
  <c r="EH657" i="1" s="1"/>
  <c r="EJ660" i="1"/>
  <c r="EH660" i="1" s="1"/>
  <c r="EJ632" i="1"/>
  <c r="EH632" i="1" s="1"/>
  <c r="EJ637" i="1"/>
  <c r="EH637" i="1" s="1"/>
  <c r="EJ667" i="1"/>
  <c r="EH667" i="1" s="1"/>
  <c r="EJ665" i="1"/>
  <c r="EH665" i="1" s="1"/>
  <c r="EJ644" i="1"/>
  <c r="EH644" i="1" s="1"/>
  <c r="EJ680" i="1"/>
  <c r="EH680" i="1" s="1"/>
  <c r="EJ671" i="1"/>
  <c r="EH671" i="1" s="1"/>
  <c r="EJ664" i="1"/>
  <c r="EH664" i="1" s="1"/>
  <c r="E655" i="1"/>
  <c r="E623" i="1" s="1"/>
  <c r="C42" i="27" s="1"/>
  <c r="D42" i="27" s="1"/>
  <c r="DY663" i="1"/>
  <c r="DY623" i="1" s="1"/>
  <c r="CW663" i="1"/>
  <c r="CW623" i="1" s="1"/>
  <c r="BU663" i="1"/>
  <c r="AS663" i="1"/>
  <c r="Q663" i="1"/>
  <c r="Q623" i="1" s="1"/>
  <c r="EJ654" i="1"/>
  <c r="EH654" i="1" s="1"/>
  <c r="EJ652" i="1"/>
  <c r="EH652" i="1" s="1"/>
  <c r="EJ648" i="1"/>
  <c r="EH648" i="1" s="1"/>
  <c r="EJ647" i="1"/>
  <c r="EH647" i="1" s="1"/>
  <c r="EJ635" i="1"/>
  <c r="EH635" i="1" s="1"/>
  <c r="EJ642" i="1"/>
  <c r="EH642" i="1" s="1"/>
  <c r="EJ629" i="1"/>
  <c r="EH629" i="1" s="1"/>
  <c r="EJ628" i="1"/>
  <c r="EH628" i="1" s="1"/>
  <c r="EJ625" i="1"/>
  <c r="EH625" i="1" s="1"/>
  <c r="EJ678" i="1"/>
  <c r="EH678" i="1" s="1"/>
  <c r="EJ675" i="1"/>
  <c r="EH675" i="1" s="1"/>
  <c r="EJ670" i="1"/>
  <c r="EH670" i="1" s="1"/>
  <c r="EJ673" i="1"/>
  <c r="EH673" i="1" s="1"/>
  <c r="EJ672" i="1"/>
  <c r="EH672" i="1" s="1"/>
  <c r="EJ669" i="1"/>
  <c r="EH669" i="1" s="1"/>
  <c r="EJ668" i="1"/>
  <c r="EH668" i="1" s="1"/>
  <c r="EJ662" i="1"/>
  <c r="EH662" i="1" s="1"/>
  <c r="DK663" i="1"/>
  <c r="CI663" i="1"/>
  <c r="BG663" i="1"/>
  <c r="AE663" i="1"/>
  <c r="EJ656" i="1"/>
  <c r="EH656" i="1" s="1"/>
  <c r="EJ650" i="1"/>
  <c r="EH650" i="1" s="1"/>
  <c r="EJ661" i="1"/>
  <c r="EH661" i="1" s="1"/>
  <c r="EJ653" i="1"/>
  <c r="EH653" i="1" s="1"/>
  <c r="EJ645" i="1"/>
  <c r="EH645" i="1" s="1"/>
  <c r="EJ643" i="1"/>
  <c r="EH643" i="1" s="1"/>
  <c r="EJ638" i="1"/>
  <c r="EH638" i="1" s="1"/>
  <c r="EJ636" i="1"/>
  <c r="EH636" i="1" s="1"/>
  <c r="EJ633" i="1"/>
  <c r="EH633" i="1" s="1"/>
  <c r="EJ631" i="1"/>
  <c r="EH631" i="1" s="1"/>
  <c r="EJ626" i="1"/>
  <c r="EH626" i="1" s="1"/>
  <c r="EJ641" i="1"/>
  <c r="EH641" i="1" s="1"/>
  <c r="EJ640" i="1"/>
  <c r="EH640" i="1" s="1"/>
  <c r="Q618" i="1"/>
  <c r="AE618" i="1"/>
  <c r="AS618" i="1"/>
  <c r="BG618" i="1"/>
  <c r="BU618" i="1"/>
  <c r="CI618" i="1"/>
  <c r="CW618" i="1"/>
  <c r="DK618" i="1"/>
  <c r="DY618" i="1"/>
  <c r="E617" i="1"/>
  <c r="X618" i="1"/>
  <c r="AL618" i="1"/>
  <c r="AZ618" i="1"/>
  <c r="BN618" i="1"/>
  <c r="CB618" i="1"/>
  <c r="CP618" i="1"/>
  <c r="DD618" i="1"/>
  <c r="DR618" i="1"/>
  <c r="EF618" i="1"/>
  <c r="EI618" i="1"/>
  <c r="EG618" i="1" s="1"/>
  <c r="J618" i="1" s="1"/>
  <c r="Q533" i="1"/>
  <c r="AE533" i="1"/>
  <c r="AS533" i="1"/>
  <c r="BG533" i="1"/>
  <c r="BU533" i="1"/>
  <c r="CI533" i="1"/>
  <c r="CW533" i="1"/>
  <c r="DK533" i="1"/>
  <c r="DY533" i="1"/>
  <c r="E532" i="1"/>
  <c r="X533" i="1"/>
  <c r="AL533" i="1"/>
  <c r="AZ533" i="1"/>
  <c r="BN533" i="1"/>
  <c r="CB533" i="1"/>
  <c r="CP533" i="1"/>
  <c r="DD533" i="1"/>
  <c r="DR533" i="1"/>
  <c r="EF533" i="1"/>
  <c r="EI533" i="1"/>
  <c r="EG533" i="1" s="1"/>
  <c r="J533" i="1" s="1"/>
  <c r="Q587" i="1"/>
  <c r="AE587" i="1"/>
  <c r="AS587" i="1"/>
  <c r="BG587" i="1"/>
  <c r="BU587" i="1"/>
  <c r="CI587" i="1"/>
  <c r="CW587" i="1"/>
  <c r="DK587" i="1"/>
  <c r="DY587" i="1"/>
  <c r="X589" i="1"/>
  <c r="AL589" i="1"/>
  <c r="AZ589" i="1"/>
  <c r="BN589" i="1"/>
  <c r="CB589" i="1"/>
  <c r="DD589" i="1"/>
  <c r="DR589" i="1"/>
  <c r="EF589" i="1"/>
  <c r="X613" i="1"/>
  <c r="AL613" i="1"/>
  <c r="AZ613" i="1"/>
  <c r="BN613" i="1"/>
  <c r="CB613" i="1"/>
  <c r="DD613" i="1"/>
  <c r="DR613" i="1"/>
  <c r="EF613" i="1"/>
  <c r="X587" i="1"/>
  <c r="AL587" i="1"/>
  <c r="AZ587" i="1"/>
  <c r="BN587" i="1"/>
  <c r="CB587" i="1"/>
  <c r="DD587" i="1"/>
  <c r="DR587" i="1"/>
  <c r="EF587" i="1"/>
  <c r="Q589" i="1"/>
  <c r="AE589" i="1"/>
  <c r="AS589" i="1"/>
  <c r="BG589" i="1"/>
  <c r="BU589" i="1"/>
  <c r="CI589" i="1"/>
  <c r="CW589" i="1"/>
  <c r="DK589" i="1"/>
  <c r="DY589" i="1"/>
  <c r="Q605" i="1"/>
  <c r="AE605" i="1"/>
  <c r="AS605" i="1"/>
  <c r="E607" i="1"/>
  <c r="Q613" i="1"/>
  <c r="AE613" i="1"/>
  <c r="AS613" i="1"/>
  <c r="BG613" i="1"/>
  <c r="BU613" i="1"/>
  <c r="CI613" i="1"/>
  <c r="CW613" i="1"/>
  <c r="DK613" i="1"/>
  <c r="DY613" i="1"/>
  <c r="EF569" i="1"/>
  <c r="DY569" i="1"/>
  <c r="DR569" i="1"/>
  <c r="DK569" i="1"/>
  <c r="DD569" i="1"/>
  <c r="CW569" i="1"/>
  <c r="CP569" i="1"/>
  <c r="CI569" i="1"/>
  <c r="CB569" i="1"/>
  <c r="BU569" i="1"/>
  <c r="BN569" i="1"/>
  <c r="BG569" i="1"/>
  <c r="AZ569" i="1"/>
  <c r="AS569" i="1"/>
  <c r="AL569" i="1"/>
  <c r="AE569" i="1"/>
  <c r="X569" i="1"/>
  <c r="Q569" i="1"/>
  <c r="EI548" i="1"/>
  <c r="EG548" i="1" s="1"/>
  <c r="J548" i="1" s="1"/>
  <c r="EI552" i="1"/>
  <c r="EG552" i="1" s="1"/>
  <c r="J552" i="1" s="1"/>
  <c r="EI555" i="1"/>
  <c r="EG555" i="1" s="1"/>
  <c r="J555" i="1" s="1"/>
  <c r="EI559" i="1"/>
  <c r="EG559" i="1" s="1"/>
  <c r="J559" i="1" s="1"/>
  <c r="EI560" i="1"/>
  <c r="EG560" i="1" s="1"/>
  <c r="J560" i="1" s="1"/>
  <c r="EI563" i="1"/>
  <c r="EG563" i="1" s="1"/>
  <c r="J563" i="1" s="1"/>
  <c r="EI564" i="1"/>
  <c r="EG564" i="1" s="1"/>
  <c r="J564" i="1" s="1"/>
  <c r="EI567" i="1"/>
  <c r="EG567" i="1" s="1"/>
  <c r="J567" i="1" s="1"/>
  <c r="EF571" i="1"/>
  <c r="DY571" i="1"/>
  <c r="DR571" i="1"/>
  <c r="DK571" i="1"/>
  <c r="DD571" i="1"/>
  <c r="CW571" i="1"/>
  <c r="CP571" i="1"/>
  <c r="CI571" i="1"/>
  <c r="CB571" i="1"/>
  <c r="BU571" i="1"/>
  <c r="BN571" i="1"/>
  <c r="BG571" i="1"/>
  <c r="AZ571" i="1"/>
  <c r="AS571" i="1"/>
  <c r="EF583" i="1"/>
  <c r="DY583" i="1"/>
  <c r="DR583" i="1"/>
  <c r="DK583" i="1"/>
  <c r="DD583" i="1"/>
  <c r="CW583" i="1"/>
  <c r="CP583" i="1"/>
  <c r="CI583" i="1"/>
  <c r="CB583" i="1"/>
  <c r="BU583" i="1"/>
  <c r="BN583" i="1"/>
  <c r="BG583" i="1"/>
  <c r="AZ583" i="1"/>
  <c r="AS583" i="1"/>
  <c r="AL583" i="1"/>
  <c r="AE583" i="1"/>
  <c r="X583" i="1"/>
  <c r="Q583" i="1"/>
  <c r="EF591" i="1"/>
  <c r="DY591" i="1"/>
  <c r="DR591" i="1"/>
  <c r="DK591" i="1"/>
  <c r="DD591" i="1"/>
  <c r="CW591" i="1"/>
  <c r="CP591" i="1"/>
  <c r="CI591" i="1"/>
  <c r="CB591" i="1"/>
  <c r="BU591" i="1"/>
  <c r="BN591" i="1"/>
  <c r="BG591" i="1"/>
  <c r="AZ591" i="1"/>
  <c r="AS591" i="1"/>
  <c r="AL591" i="1"/>
  <c r="AE591" i="1"/>
  <c r="X591" i="1"/>
  <c r="Q591" i="1"/>
  <c r="E507" i="1"/>
  <c r="X541" i="1"/>
  <c r="AL541" i="1"/>
  <c r="AZ541" i="1"/>
  <c r="BN541" i="1"/>
  <c r="CB541" i="1"/>
  <c r="CP541" i="1"/>
  <c r="DD541" i="1"/>
  <c r="DR541" i="1"/>
  <c r="EF541" i="1"/>
  <c r="EI544" i="1"/>
  <c r="EG544" i="1" s="1"/>
  <c r="J544" i="1" s="1"/>
  <c r="EI546" i="1"/>
  <c r="EG546" i="1" s="1"/>
  <c r="J546" i="1" s="1"/>
  <c r="Q548" i="1"/>
  <c r="AE548" i="1"/>
  <c r="AS548" i="1"/>
  <c r="BG548" i="1"/>
  <c r="BU548" i="1"/>
  <c r="CI548" i="1"/>
  <c r="CW548" i="1"/>
  <c r="DK548" i="1"/>
  <c r="DY548" i="1"/>
  <c r="EI549" i="1"/>
  <c r="EG549" i="1" s="1"/>
  <c r="J549" i="1" s="1"/>
  <c r="EI550" i="1"/>
  <c r="EG550" i="1" s="1"/>
  <c r="J550" i="1" s="1"/>
  <c r="Q552" i="1"/>
  <c r="AE552" i="1"/>
  <c r="AS552" i="1"/>
  <c r="BG552" i="1"/>
  <c r="BU552" i="1"/>
  <c r="CI552" i="1"/>
  <c r="CW552" i="1"/>
  <c r="DK552" i="1"/>
  <c r="DY552" i="1"/>
  <c r="EI553" i="1"/>
  <c r="EG553" i="1" s="1"/>
  <c r="J553" i="1" s="1"/>
  <c r="EI554" i="1"/>
  <c r="EG554" i="1" s="1"/>
  <c r="J554" i="1" s="1"/>
  <c r="EI557" i="1"/>
  <c r="EG557" i="1" s="1"/>
  <c r="J557" i="1" s="1"/>
  <c r="EI558" i="1"/>
  <c r="EG558" i="1" s="1"/>
  <c r="J558" i="1" s="1"/>
  <c r="Q560" i="1"/>
  <c r="AE560" i="1"/>
  <c r="AS560" i="1"/>
  <c r="BG560" i="1"/>
  <c r="BU560" i="1"/>
  <c r="CI560" i="1"/>
  <c r="CW560" i="1"/>
  <c r="DK560" i="1"/>
  <c r="DY560" i="1"/>
  <c r="EI561" i="1"/>
  <c r="EG561" i="1" s="1"/>
  <c r="J561" i="1" s="1"/>
  <c r="EI562" i="1"/>
  <c r="EG562" i="1" s="1"/>
  <c r="J562" i="1" s="1"/>
  <c r="Q564" i="1"/>
  <c r="AE564" i="1"/>
  <c r="AS564" i="1"/>
  <c r="BG564" i="1"/>
  <c r="BU564" i="1"/>
  <c r="CI564" i="1"/>
  <c r="CW564" i="1"/>
  <c r="DK564" i="1"/>
  <c r="DY564" i="1"/>
  <c r="EI565" i="1"/>
  <c r="EG565" i="1" s="1"/>
  <c r="J565" i="1" s="1"/>
  <c r="EI566" i="1"/>
  <c r="EG566" i="1" s="1"/>
  <c r="J566" i="1" s="1"/>
  <c r="Q568" i="1"/>
  <c r="AE568" i="1"/>
  <c r="AS568" i="1"/>
  <c r="EI569" i="1"/>
  <c r="EG569" i="1" s="1"/>
  <c r="J569" i="1" s="1"/>
  <c r="Q571" i="1"/>
  <c r="X571" i="1"/>
  <c r="AE571" i="1"/>
  <c r="AL571" i="1"/>
  <c r="EI574" i="1"/>
  <c r="EG574" i="1" s="1"/>
  <c r="J574" i="1" s="1"/>
  <c r="EI578" i="1"/>
  <c r="EG578" i="1" s="1"/>
  <c r="J578" i="1" s="1"/>
  <c r="EI581" i="1"/>
  <c r="EG581" i="1" s="1"/>
  <c r="J581" i="1" s="1"/>
  <c r="X582" i="1"/>
  <c r="AL582" i="1"/>
  <c r="AZ582" i="1"/>
  <c r="BN582" i="1"/>
  <c r="CB582" i="1"/>
  <c r="CP582" i="1"/>
  <c r="DD582" i="1"/>
  <c r="DR582" i="1"/>
  <c r="EF582" i="1"/>
  <c r="EI587" i="1"/>
  <c r="EG587" i="1" s="1"/>
  <c r="J587" i="1" s="1"/>
  <c r="EI589" i="1"/>
  <c r="EG589" i="1" s="1"/>
  <c r="J589" i="1" s="1"/>
  <c r="EI591" i="1"/>
  <c r="EG591" i="1" s="1"/>
  <c r="J591" i="1" s="1"/>
  <c r="EI593" i="1"/>
  <c r="EG593" i="1" s="1"/>
  <c r="J593" i="1" s="1"/>
  <c r="X594" i="1"/>
  <c r="AL594" i="1"/>
  <c r="AZ594" i="1"/>
  <c r="BN594" i="1"/>
  <c r="CB594" i="1"/>
  <c r="CP594" i="1"/>
  <c r="DD594" i="1"/>
  <c r="DR594" i="1"/>
  <c r="EF594" i="1"/>
  <c r="EI597" i="1"/>
  <c r="EG597" i="1" s="1"/>
  <c r="J597" i="1" s="1"/>
  <c r="X598" i="1"/>
  <c r="AL598" i="1"/>
  <c r="AZ598" i="1"/>
  <c r="X605" i="1"/>
  <c r="AL605" i="1"/>
  <c r="AZ605" i="1"/>
  <c r="BN605" i="1"/>
  <c r="CB605" i="1"/>
  <c r="CP605" i="1"/>
  <c r="DD605" i="1"/>
  <c r="DR605" i="1"/>
  <c r="EF605" i="1"/>
  <c r="Q609" i="1"/>
  <c r="AE609" i="1"/>
  <c r="AS609" i="1"/>
  <c r="BG609" i="1"/>
  <c r="BU609" i="1"/>
  <c r="CI609" i="1"/>
  <c r="CW609" i="1"/>
  <c r="DK609" i="1"/>
  <c r="DY609" i="1"/>
  <c r="EI571" i="1"/>
  <c r="EG571" i="1" s="1"/>
  <c r="J571" i="1" s="1"/>
  <c r="EI573" i="1"/>
  <c r="EG573" i="1" s="1"/>
  <c r="J573" i="1" s="1"/>
  <c r="Q575" i="1"/>
  <c r="AE575" i="1"/>
  <c r="AS575" i="1"/>
  <c r="BG575" i="1"/>
  <c r="BU575" i="1"/>
  <c r="CI575" i="1"/>
  <c r="CW575" i="1"/>
  <c r="DK575" i="1"/>
  <c r="DY575" i="1"/>
  <c r="EI583" i="1"/>
  <c r="EG583" i="1" s="1"/>
  <c r="J583" i="1" s="1"/>
  <c r="EI585" i="1"/>
  <c r="EG585" i="1" s="1"/>
  <c r="J585" i="1" s="1"/>
  <c r="CP587" i="1"/>
  <c r="CP589" i="1"/>
  <c r="X590" i="1"/>
  <c r="AL590" i="1"/>
  <c r="AZ590" i="1"/>
  <c r="BN590" i="1"/>
  <c r="CB590" i="1"/>
  <c r="CP590" i="1"/>
  <c r="DD590" i="1"/>
  <c r="DR590" i="1"/>
  <c r="EF590" i="1"/>
  <c r="BG605" i="1"/>
  <c r="BU605" i="1"/>
  <c r="CI605" i="1"/>
  <c r="CW605" i="1"/>
  <c r="DK605" i="1"/>
  <c r="DY605" i="1"/>
  <c r="X609" i="1"/>
  <c r="AL609" i="1"/>
  <c r="AZ609" i="1"/>
  <c r="BN609" i="1"/>
  <c r="CB609" i="1"/>
  <c r="DD609" i="1"/>
  <c r="DR609" i="1"/>
  <c r="EF609" i="1"/>
  <c r="EI603" i="1"/>
  <c r="EG603" i="1" s="1"/>
  <c r="J603" i="1" s="1"/>
  <c r="X604" i="1"/>
  <c r="AL604" i="1"/>
  <c r="AZ604" i="1"/>
  <c r="BN604" i="1"/>
  <c r="CB604" i="1"/>
  <c r="DD604" i="1"/>
  <c r="DR604" i="1"/>
  <c r="EF604" i="1"/>
  <c r="EI609" i="1"/>
  <c r="EG609" i="1" s="1"/>
  <c r="J609" i="1" s="1"/>
  <c r="EI613" i="1"/>
  <c r="EG613" i="1" s="1"/>
  <c r="J613" i="1" s="1"/>
  <c r="Q622" i="1"/>
  <c r="AE622" i="1"/>
  <c r="AS622" i="1"/>
  <c r="BG622" i="1"/>
  <c r="BU622" i="1"/>
  <c r="CI622" i="1"/>
  <c r="CW622" i="1"/>
  <c r="DK622" i="1"/>
  <c r="DY622" i="1"/>
  <c r="BN598" i="1"/>
  <c r="CB598" i="1"/>
  <c r="CP598" i="1"/>
  <c r="DD598" i="1"/>
  <c r="DR598" i="1"/>
  <c r="EF598" i="1"/>
  <c r="Q600" i="1"/>
  <c r="AE600" i="1"/>
  <c r="AS600" i="1"/>
  <c r="BG600" i="1"/>
  <c r="BU600" i="1"/>
  <c r="CI600" i="1"/>
  <c r="CW600" i="1"/>
  <c r="DK600" i="1"/>
  <c r="DY600" i="1"/>
  <c r="EI601" i="1"/>
  <c r="EG601" i="1" s="1"/>
  <c r="J601" i="1" s="1"/>
  <c r="X602" i="1"/>
  <c r="AL602" i="1"/>
  <c r="AZ602" i="1"/>
  <c r="BN602" i="1"/>
  <c r="EI605" i="1"/>
  <c r="EG605" i="1" s="1"/>
  <c r="J605" i="1" s="1"/>
  <c r="X608" i="1"/>
  <c r="AL608" i="1"/>
  <c r="AZ608" i="1"/>
  <c r="BN608" i="1"/>
  <c r="CB608" i="1"/>
  <c r="CP608" i="1"/>
  <c r="DD608" i="1"/>
  <c r="DR608" i="1"/>
  <c r="EF608" i="1"/>
  <c r="CP609" i="1"/>
  <c r="EI611" i="1"/>
  <c r="EG611" i="1" s="1"/>
  <c r="J611" i="1" s="1"/>
  <c r="X612" i="1"/>
  <c r="AL612" i="1"/>
  <c r="AZ612" i="1"/>
  <c r="BN612" i="1"/>
  <c r="CB612" i="1"/>
  <c r="CP612" i="1"/>
  <c r="DD612" i="1"/>
  <c r="DR612" i="1"/>
  <c r="EF612" i="1"/>
  <c r="CP613" i="1"/>
  <c r="EI620" i="1"/>
  <c r="EG620" i="1" s="1"/>
  <c r="J620" i="1" s="1"/>
  <c r="EI621" i="1"/>
  <c r="EG621" i="1" s="1"/>
  <c r="J621" i="1" s="1"/>
  <c r="E539" i="1"/>
  <c r="X540" i="1"/>
  <c r="AL540" i="1"/>
  <c r="AZ540" i="1"/>
  <c r="BN540" i="1"/>
  <c r="CB540" i="1"/>
  <c r="DD540" i="1"/>
  <c r="DR540" i="1"/>
  <c r="EF540" i="1"/>
  <c r="Q540" i="1"/>
  <c r="AE540" i="1"/>
  <c r="AS540" i="1"/>
  <c r="BG540" i="1"/>
  <c r="BU540" i="1"/>
  <c r="CI540" i="1"/>
  <c r="CW540" i="1"/>
  <c r="DK540" i="1"/>
  <c r="DY540" i="1"/>
  <c r="EI540" i="1"/>
  <c r="EG540" i="1" s="1"/>
  <c r="J540" i="1" s="1"/>
  <c r="EI541" i="1"/>
  <c r="EG541" i="1" s="1"/>
  <c r="J541" i="1" s="1"/>
  <c r="Q543" i="1"/>
  <c r="AE543" i="1"/>
  <c r="AS543" i="1"/>
  <c r="BG543" i="1"/>
  <c r="BU543" i="1"/>
  <c r="CI543" i="1"/>
  <c r="CW543" i="1"/>
  <c r="DK543" i="1"/>
  <c r="DY543" i="1"/>
  <c r="E545" i="1"/>
  <c r="X546" i="1"/>
  <c r="AL546" i="1"/>
  <c r="AZ546" i="1"/>
  <c r="BN546" i="1"/>
  <c r="CB546" i="1"/>
  <c r="DD546" i="1"/>
  <c r="DR546" i="1"/>
  <c r="EF546" i="1"/>
  <c r="X550" i="1"/>
  <c r="AL550" i="1"/>
  <c r="AZ550" i="1"/>
  <c r="BN550" i="1"/>
  <c r="CB550" i="1"/>
  <c r="DD550" i="1"/>
  <c r="DR550" i="1"/>
  <c r="EF550" i="1"/>
  <c r="X554" i="1"/>
  <c r="AL554" i="1"/>
  <c r="AZ554" i="1"/>
  <c r="BN554" i="1"/>
  <c r="CB554" i="1"/>
  <c r="DD554" i="1"/>
  <c r="DR554" i="1"/>
  <c r="EF554" i="1"/>
  <c r="X558" i="1"/>
  <c r="AL558" i="1"/>
  <c r="AZ558" i="1"/>
  <c r="BN558" i="1"/>
  <c r="CB558" i="1"/>
  <c r="DD558" i="1"/>
  <c r="DR558" i="1"/>
  <c r="EF558" i="1"/>
  <c r="X562" i="1"/>
  <c r="AL562" i="1"/>
  <c r="AZ562" i="1"/>
  <c r="BN562" i="1"/>
  <c r="CB562" i="1"/>
  <c r="DD562" i="1"/>
  <c r="DR562" i="1"/>
  <c r="EF562" i="1"/>
  <c r="X566" i="1"/>
  <c r="AL566" i="1"/>
  <c r="AZ566" i="1"/>
  <c r="BN566" i="1"/>
  <c r="CB566" i="1"/>
  <c r="DD566" i="1"/>
  <c r="DR566" i="1"/>
  <c r="EF566" i="1"/>
  <c r="BG568" i="1"/>
  <c r="CP540" i="1"/>
  <c r="Q541" i="1"/>
  <c r="AE541" i="1"/>
  <c r="AS541" i="1"/>
  <c r="BG541" i="1"/>
  <c r="BU541" i="1"/>
  <c r="CI541" i="1"/>
  <c r="CW541" i="1"/>
  <c r="DK541" i="1"/>
  <c r="DY541" i="1"/>
  <c r="E542" i="1"/>
  <c r="X543" i="1"/>
  <c r="AL543" i="1"/>
  <c r="AZ543" i="1"/>
  <c r="BN543" i="1"/>
  <c r="CB543" i="1"/>
  <c r="CP543" i="1"/>
  <c r="DD543" i="1"/>
  <c r="DR543" i="1"/>
  <c r="EF543" i="1"/>
  <c r="EI543" i="1"/>
  <c r="EG543" i="1" s="1"/>
  <c r="J543" i="1" s="1"/>
  <c r="Q544" i="1"/>
  <c r="X544" i="1"/>
  <c r="AE544" i="1"/>
  <c r="AL544" i="1"/>
  <c r="AS544" i="1"/>
  <c r="AZ544" i="1"/>
  <c r="BG544" i="1"/>
  <c r="BN544" i="1"/>
  <c r="BU544" i="1"/>
  <c r="CB544" i="1"/>
  <c r="CI544" i="1"/>
  <c r="CP544" i="1"/>
  <c r="CW544" i="1"/>
  <c r="DD544" i="1"/>
  <c r="DK544" i="1"/>
  <c r="DR544" i="1"/>
  <c r="DY544" i="1"/>
  <c r="EF544" i="1"/>
  <c r="Q546" i="1"/>
  <c r="AE546" i="1"/>
  <c r="AS546" i="1"/>
  <c r="BG546" i="1"/>
  <c r="BU546" i="1"/>
  <c r="CI546" i="1"/>
  <c r="CW546" i="1"/>
  <c r="DK546" i="1"/>
  <c r="DY546" i="1"/>
  <c r="E547" i="1"/>
  <c r="X548" i="1"/>
  <c r="AL548" i="1"/>
  <c r="AZ548" i="1"/>
  <c r="BN548" i="1"/>
  <c r="CB548" i="1"/>
  <c r="DD548" i="1"/>
  <c r="DR548" i="1"/>
  <c r="EF548" i="1"/>
  <c r="Q550" i="1"/>
  <c r="AE550" i="1"/>
  <c r="AS550" i="1"/>
  <c r="BG550" i="1"/>
  <c r="BU550" i="1"/>
  <c r="CI550" i="1"/>
  <c r="CW550" i="1"/>
  <c r="DK550" i="1"/>
  <c r="DY550" i="1"/>
  <c r="E551" i="1"/>
  <c r="X552" i="1"/>
  <c r="AL552" i="1"/>
  <c r="AZ552" i="1"/>
  <c r="BN552" i="1"/>
  <c r="CB552" i="1"/>
  <c r="DD552" i="1"/>
  <c r="DR552" i="1"/>
  <c r="EF552" i="1"/>
  <c r="Q554" i="1"/>
  <c r="AE554" i="1"/>
  <c r="AS554" i="1"/>
  <c r="BG554" i="1"/>
  <c r="BU554" i="1"/>
  <c r="CI554" i="1"/>
  <c r="CW554" i="1"/>
  <c r="DK554" i="1"/>
  <c r="DY554" i="1"/>
  <c r="Q558" i="1"/>
  <c r="AE558" i="1"/>
  <c r="AS558" i="1"/>
  <c r="BG558" i="1"/>
  <c r="BU558" i="1"/>
  <c r="CI558" i="1"/>
  <c r="CW558" i="1"/>
  <c r="DK558" i="1"/>
  <c r="DY558" i="1"/>
  <c r="X560" i="1"/>
  <c r="AL560" i="1"/>
  <c r="AZ560" i="1"/>
  <c r="BN560" i="1"/>
  <c r="CB560" i="1"/>
  <c r="DD560" i="1"/>
  <c r="DR560" i="1"/>
  <c r="EF560" i="1"/>
  <c r="Q562" i="1"/>
  <c r="AE562" i="1"/>
  <c r="AS562" i="1"/>
  <c r="BG562" i="1"/>
  <c r="BU562" i="1"/>
  <c r="CI562" i="1"/>
  <c r="CW562" i="1"/>
  <c r="DK562" i="1"/>
  <c r="DY562" i="1"/>
  <c r="X564" i="1"/>
  <c r="AL564" i="1"/>
  <c r="AZ564" i="1"/>
  <c r="BN564" i="1"/>
  <c r="CB564" i="1"/>
  <c r="DD564" i="1"/>
  <c r="DR564" i="1"/>
  <c r="EF564" i="1"/>
  <c r="Q566" i="1"/>
  <c r="AE566" i="1"/>
  <c r="AS566" i="1"/>
  <c r="BG566" i="1"/>
  <c r="BU566" i="1"/>
  <c r="CI566" i="1"/>
  <c r="CW566" i="1"/>
  <c r="DK566" i="1"/>
  <c r="DY566" i="1"/>
  <c r="X568" i="1"/>
  <c r="AL568" i="1"/>
  <c r="AZ568" i="1"/>
  <c r="CP546" i="1"/>
  <c r="CP548" i="1"/>
  <c r="CP550" i="1"/>
  <c r="CP552" i="1"/>
  <c r="CP554" i="1"/>
  <c r="E556" i="1"/>
  <c r="CP558" i="1"/>
  <c r="CP560" i="1"/>
  <c r="CP562" i="1"/>
  <c r="CP564" i="1"/>
  <c r="CP566" i="1"/>
  <c r="BU568" i="1"/>
  <c r="CI568" i="1"/>
  <c r="CW568" i="1"/>
  <c r="DK568" i="1"/>
  <c r="DY568" i="1"/>
  <c r="X570" i="1"/>
  <c r="AL570" i="1"/>
  <c r="AZ570" i="1"/>
  <c r="BN570" i="1"/>
  <c r="CB570" i="1"/>
  <c r="CP570" i="1"/>
  <c r="DD570" i="1"/>
  <c r="DR570" i="1"/>
  <c r="EF570" i="1"/>
  <c r="EI570" i="1"/>
  <c r="EG570" i="1" s="1"/>
  <c r="J570" i="1" s="1"/>
  <c r="E576" i="1"/>
  <c r="X577" i="1"/>
  <c r="AL577" i="1"/>
  <c r="AZ577" i="1"/>
  <c r="BN577" i="1"/>
  <c r="CB577" i="1"/>
  <c r="CP577" i="1"/>
  <c r="DD577" i="1"/>
  <c r="DR577" i="1"/>
  <c r="EF577" i="1"/>
  <c r="Q549" i="1"/>
  <c r="X549" i="1"/>
  <c r="AE549" i="1"/>
  <c r="AL549" i="1"/>
  <c r="AS549" i="1"/>
  <c r="AZ549" i="1"/>
  <c r="BG549" i="1"/>
  <c r="BN549" i="1"/>
  <c r="BU549" i="1"/>
  <c r="CB549" i="1"/>
  <c r="CI549" i="1"/>
  <c r="CP549" i="1"/>
  <c r="CW549" i="1"/>
  <c r="DD549" i="1"/>
  <c r="DK549" i="1"/>
  <c r="DR549" i="1"/>
  <c r="DY549" i="1"/>
  <c r="EF549" i="1"/>
  <c r="Q553" i="1"/>
  <c r="X553" i="1"/>
  <c r="AE553" i="1"/>
  <c r="AL553" i="1"/>
  <c r="AS553" i="1"/>
  <c r="AZ553" i="1"/>
  <c r="BG553" i="1"/>
  <c r="BN553" i="1"/>
  <c r="BU553" i="1"/>
  <c r="CB553" i="1"/>
  <c r="CI553" i="1"/>
  <c r="CP553" i="1"/>
  <c r="CW553" i="1"/>
  <c r="DD553" i="1"/>
  <c r="DK553" i="1"/>
  <c r="DR553" i="1"/>
  <c r="DY553" i="1"/>
  <c r="EF553" i="1"/>
  <c r="Q555" i="1"/>
  <c r="X555" i="1"/>
  <c r="AE555" i="1"/>
  <c r="AL555" i="1"/>
  <c r="AS555" i="1"/>
  <c r="AZ555" i="1"/>
  <c r="BG555" i="1"/>
  <c r="BN555" i="1"/>
  <c r="BU555" i="1"/>
  <c r="CB555" i="1"/>
  <c r="CI555" i="1"/>
  <c r="CP555" i="1"/>
  <c r="CW555" i="1"/>
  <c r="DD555" i="1"/>
  <c r="DK555" i="1"/>
  <c r="DR555" i="1"/>
  <c r="DY555" i="1"/>
  <c r="EF555" i="1"/>
  <c r="Q557" i="1"/>
  <c r="X557" i="1"/>
  <c r="AE557" i="1"/>
  <c r="AL557" i="1"/>
  <c r="AS557" i="1"/>
  <c r="AZ557" i="1"/>
  <c r="BG557" i="1"/>
  <c r="BN557" i="1"/>
  <c r="BU557" i="1"/>
  <c r="CB557" i="1"/>
  <c r="CI557" i="1"/>
  <c r="CP557" i="1"/>
  <c r="CW557" i="1"/>
  <c r="DD557" i="1"/>
  <c r="DK557" i="1"/>
  <c r="DR557" i="1"/>
  <c r="DY557" i="1"/>
  <c r="EF557" i="1"/>
  <c r="Q559" i="1"/>
  <c r="X559" i="1"/>
  <c r="AE559" i="1"/>
  <c r="AL559" i="1"/>
  <c r="AS559" i="1"/>
  <c r="AZ559" i="1"/>
  <c r="BG559" i="1"/>
  <c r="BN559" i="1"/>
  <c r="BU559" i="1"/>
  <c r="CB559" i="1"/>
  <c r="CI559" i="1"/>
  <c r="CP559" i="1"/>
  <c r="CW559" i="1"/>
  <c r="DD559" i="1"/>
  <c r="DK559" i="1"/>
  <c r="DR559" i="1"/>
  <c r="DY559" i="1"/>
  <c r="EF559" i="1"/>
  <c r="Q561" i="1"/>
  <c r="X561" i="1"/>
  <c r="AE561" i="1"/>
  <c r="AL561" i="1"/>
  <c r="AS561" i="1"/>
  <c r="AZ561" i="1"/>
  <c r="BG561" i="1"/>
  <c r="BN561" i="1"/>
  <c r="BU561" i="1"/>
  <c r="CB561" i="1"/>
  <c r="CI561" i="1"/>
  <c r="CP561" i="1"/>
  <c r="CW561" i="1"/>
  <c r="DD561" i="1"/>
  <c r="DK561" i="1"/>
  <c r="DR561" i="1"/>
  <c r="DY561" i="1"/>
  <c r="EF561" i="1"/>
  <c r="Q563" i="1"/>
  <c r="X563" i="1"/>
  <c r="AE563" i="1"/>
  <c r="AL563" i="1"/>
  <c r="AS563" i="1"/>
  <c r="AZ563" i="1"/>
  <c r="BG563" i="1"/>
  <c r="BN563" i="1"/>
  <c r="BU563" i="1"/>
  <c r="CB563" i="1"/>
  <c r="CI563" i="1"/>
  <c r="CP563" i="1"/>
  <c r="CW563" i="1"/>
  <c r="DD563" i="1"/>
  <c r="DK563" i="1"/>
  <c r="DR563" i="1"/>
  <c r="DY563" i="1"/>
  <c r="EF563" i="1"/>
  <c r="Q565" i="1"/>
  <c r="X565" i="1"/>
  <c r="AE565" i="1"/>
  <c r="AL565" i="1"/>
  <c r="AS565" i="1"/>
  <c r="AZ565" i="1"/>
  <c r="BG565" i="1"/>
  <c r="BN565" i="1"/>
  <c r="BU565" i="1"/>
  <c r="CB565" i="1"/>
  <c r="CI565" i="1"/>
  <c r="CP565" i="1"/>
  <c r="CW565" i="1"/>
  <c r="DD565" i="1"/>
  <c r="DK565" i="1"/>
  <c r="DR565" i="1"/>
  <c r="DY565" i="1"/>
  <c r="EF565" i="1"/>
  <c r="Q567" i="1"/>
  <c r="X567" i="1"/>
  <c r="AE567" i="1"/>
  <c r="AL567" i="1"/>
  <c r="AS567" i="1"/>
  <c r="AZ567" i="1"/>
  <c r="BG567" i="1"/>
  <c r="BN567" i="1"/>
  <c r="BU567" i="1"/>
  <c r="CB567" i="1"/>
  <c r="CI567" i="1"/>
  <c r="CP567" i="1"/>
  <c r="CW567" i="1"/>
  <c r="DD567" i="1"/>
  <c r="DK567" i="1"/>
  <c r="DR567" i="1"/>
  <c r="DY567" i="1"/>
  <c r="EF567" i="1"/>
  <c r="BN568" i="1"/>
  <c r="CB568" i="1"/>
  <c r="CP568" i="1"/>
  <c r="DD568" i="1"/>
  <c r="DR568" i="1"/>
  <c r="EF568" i="1"/>
  <c r="EI568" i="1"/>
  <c r="EG568" i="1" s="1"/>
  <c r="J568" i="1" s="1"/>
  <c r="Q570" i="1"/>
  <c r="AE570" i="1"/>
  <c r="AS570" i="1"/>
  <c r="BG570" i="1"/>
  <c r="BU570" i="1"/>
  <c r="CI570" i="1"/>
  <c r="CW570" i="1"/>
  <c r="DK570" i="1"/>
  <c r="DY570" i="1"/>
  <c r="X575" i="1"/>
  <c r="AL575" i="1"/>
  <c r="AZ575" i="1"/>
  <c r="BN575" i="1"/>
  <c r="CB575" i="1"/>
  <c r="CP575" i="1"/>
  <c r="DD575" i="1"/>
  <c r="DR575" i="1"/>
  <c r="EF575" i="1"/>
  <c r="Q577" i="1"/>
  <c r="AE577" i="1"/>
  <c r="AS577" i="1"/>
  <c r="BG577" i="1"/>
  <c r="BU577" i="1"/>
  <c r="CI577" i="1"/>
  <c r="CW577" i="1"/>
  <c r="DK577" i="1"/>
  <c r="DY577" i="1"/>
  <c r="E572" i="1"/>
  <c r="Q574" i="1"/>
  <c r="X574" i="1"/>
  <c r="AE574" i="1"/>
  <c r="AL574" i="1"/>
  <c r="AS574" i="1"/>
  <c r="AZ574" i="1"/>
  <c r="BG574" i="1"/>
  <c r="BN574" i="1"/>
  <c r="BU574" i="1"/>
  <c r="CB574" i="1"/>
  <c r="CI574" i="1"/>
  <c r="CP574" i="1"/>
  <c r="CW574" i="1"/>
  <c r="DD574" i="1"/>
  <c r="DK574" i="1"/>
  <c r="DR574" i="1"/>
  <c r="DY574" i="1"/>
  <c r="EF574" i="1"/>
  <c r="EI575" i="1"/>
  <c r="EG575" i="1" s="1"/>
  <c r="J575" i="1" s="1"/>
  <c r="EI577" i="1"/>
  <c r="EG577" i="1" s="1"/>
  <c r="J577" i="1" s="1"/>
  <c r="Q578" i="1"/>
  <c r="X578" i="1"/>
  <c r="AE578" i="1"/>
  <c r="AL578" i="1"/>
  <c r="AS578" i="1"/>
  <c r="AZ578" i="1"/>
  <c r="BG578" i="1"/>
  <c r="BN578" i="1"/>
  <c r="BU578" i="1"/>
  <c r="CB578" i="1"/>
  <c r="CI578" i="1"/>
  <c r="CP578" i="1"/>
  <c r="CW578" i="1"/>
  <c r="DD578" i="1"/>
  <c r="DK578" i="1"/>
  <c r="DR578" i="1"/>
  <c r="DY578" i="1"/>
  <c r="EF578" i="1"/>
  <c r="Q580" i="1"/>
  <c r="X580" i="1"/>
  <c r="AE580" i="1"/>
  <c r="AL580" i="1"/>
  <c r="AS580" i="1"/>
  <c r="AZ580" i="1"/>
  <c r="BG580" i="1"/>
  <c r="BN580" i="1"/>
  <c r="BU580" i="1"/>
  <c r="CI580" i="1"/>
  <c r="CW580" i="1"/>
  <c r="DK580" i="1"/>
  <c r="DY580" i="1"/>
  <c r="EI582" i="1"/>
  <c r="EG582" i="1" s="1"/>
  <c r="J582" i="1" s="1"/>
  <c r="Q584" i="1"/>
  <c r="AE584" i="1"/>
  <c r="AS584" i="1"/>
  <c r="BG584" i="1"/>
  <c r="BU584" i="1"/>
  <c r="CI584" i="1"/>
  <c r="CW584" i="1"/>
  <c r="DK584" i="1"/>
  <c r="DY584" i="1"/>
  <c r="Q588" i="1"/>
  <c r="AE588" i="1"/>
  <c r="AS588" i="1"/>
  <c r="BG588" i="1"/>
  <c r="BU588" i="1"/>
  <c r="CI588" i="1"/>
  <c r="CW588" i="1"/>
  <c r="DK588" i="1"/>
  <c r="DY588" i="1"/>
  <c r="EI590" i="1"/>
  <c r="EG590" i="1" s="1"/>
  <c r="J590" i="1" s="1"/>
  <c r="E592" i="1"/>
  <c r="EI594" i="1"/>
  <c r="EG594" i="1" s="1"/>
  <c r="J594" i="1" s="1"/>
  <c r="Q596" i="1"/>
  <c r="AE596" i="1"/>
  <c r="AS596" i="1"/>
  <c r="BG596" i="1"/>
  <c r="BU596" i="1"/>
  <c r="CI596" i="1"/>
  <c r="CW596" i="1"/>
  <c r="DK596" i="1"/>
  <c r="DY596" i="1"/>
  <c r="EF597" i="1"/>
  <c r="DY597" i="1"/>
  <c r="DR597" i="1"/>
  <c r="DK597" i="1"/>
  <c r="DD597" i="1"/>
  <c r="E599" i="1"/>
  <c r="EF601" i="1"/>
  <c r="DY601" i="1"/>
  <c r="DR601" i="1"/>
  <c r="DK601" i="1"/>
  <c r="DD601" i="1"/>
  <c r="CW601" i="1"/>
  <c r="CP601" i="1"/>
  <c r="CI601" i="1"/>
  <c r="CB601" i="1"/>
  <c r="BU601" i="1"/>
  <c r="BN601" i="1"/>
  <c r="BG601" i="1"/>
  <c r="AZ601" i="1"/>
  <c r="AS601" i="1"/>
  <c r="AL601" i="1"/>
  <c r="AE601" i="1"/>
  <c r="X601" i="1"/>
  <c r="Q601" i="1"/>
  <c r="CP604" i="1"/>
  <c r="EI604" i="1"/>
  <c r="EG604" i="1" s="1"/>
  <c r="J604" i="1" s="1"/>
  <c r="Q573" i="1"/>
  <c r="X573" i="1"/>
  <c r="AE573" i="1"/>
  <c r="AL573" i="1"/>
  <c r="AS573" i="1"/>
  <c r="AZ573" i="1"/>
  <c r="BG573" i="1"/>
  <c r="BN573" i="1"/>
  <c r="BU573" i="1"/>
  <c r="CB573" i="1"/>
  <c r="CI573" i="1"/>
  <c r="CP573" i="1"/>
  <c r="CW573" i="1"/>
  <c r="DD573" i="1"/>
  <c r="DK573" i="1"/>
  <c r="DR573" i="1"/>
  <c r="DY573" i="1"/>
  <c r="EF573" i="1"/>
  <c r="E579" i="1"/>
  <c r="CB580" i="1"/>
  <c r="CP580" i="1"/>
  <c r="DD580" i="1"/>
  <c r="DR580" i="1"/>
  <c r="EF580" i="1"/>
  <c r="EI580" i="1"/>
  <c r="EG580" i="1" s="1"/>
  <c r="J580" i="1" s="1"/>
  <c r="Q581" i="1"/>
  <c r="X581" i="1"/>
  <c r="AE581" i="1"/>
  <c r="AL581" i="1"/>
  <c r="AS581" i="1"/>
  <c r="AZ581" i="1"/>
  <c r="BG581" i="1"/>
  <c r="BN581" i="1"/>
  <c r="BU581" i="1"/>
  <c r="CB581" i="1"/>
  <c r="CI581" i="1"/>
  <c r="CP581" i="1"/>
  <c r="CW581" i="1"/>
  <c r="DD581" i="1"/>
  <c r="DK581" i="1"/>
  <c r="DR581" i="1"/>
  <c r="DY581" i="1"/>
  <c r="EF581" i="1"/>
  <c r="Q582" i="1"/>
  <c r="AE582" i="1"/>
  <c r="AS582" i="1"/>
  <c r="BG582" i="1"/>
  <c r="BU582" i="1"/>
  <c r="CI582" i="1"/>
  <c r="CW582" i="1"/>
  <c r="DK582" i="1"/>
  <c r="DY582" i="1"/>
  <c r="X584" i="1"/>
  <c r="AL584" i="1"/>
  <c r="AZ584" i="1"/>
  <c r="BN584" i="1"/>
  <c r="CB584" i="1"/>
  <c r="CP584" i="1"/>
  <c r="DD584" i="1"/>
  <c r="DR584" i="1"/>
  <c r="EF584" i="1"/>
  <c r="EI584" i="1"/>
  <c r="EG584" i="1" s="1"/>
  <c r="J584" i="1" s="1"/>
  <c r="Q585" i="1"/>
  <c r="X585" i="1"/>
  <c r="AE585" i="1"/>
  <c r="AL585" i="1"/>
  <c r="AS585" i="1"/>
  <c r="AZ585" i="1"/>
  <c r="BG585" i="1"/>
  <c r="BN585" i="1"/>
  <c r="BU585" i="1"/>
  <c r="CB585" i="1"/>
  <c r="CI585" i="1"/>
  <c r="CP585" i="1"/>
  <c r="CW585" i="1"/>
  <c r="DD585" i="1"/>
  <c r="DK585" i="1"/>
  <c r="DR585" i="1"/>
  <c r="DY585" i="1"/>
  <c r="EF585" i="1"/>
  <c r="E586" i="1"/>
  <c r="X588" i="1"/>
  <c r="AL588" i="1"/>
  <c r="AZ588" i="1"/>
  <c r="BN588" i="1"/>
  <c r="CB588" i="1"/>
  <c r="CP588" i="1"/>
  <c r="DD588" i="1"/>
  <c r="DR588" i="1"/>
  <c r="EF588" i="1"/>
  <c r="EI588" i="1"/>
  <c r="EG588" i="1" s="1"/>
  <c r="J588" i="1" s="1"/>
  <c r="Q590" i="1"/>
  <c r="AE590" i="1"/>
  <c r="AS590" i="1"/>
  <c r="BG590" i="1"/>
  <c r="BU590" i="1"/>
  <c r="CI590" i="1"/>
  <c r="CW590" i="1"/>
  <c r="DK590" i="1"/>
  <c r="DY590" i="1"/>
  <c r="Q593" i="1"/>
  <c r="X593" i="1"/>
  <c r="AE593" i="1"/>
  <c r="AL593" i="1"/>
  <c r="AS593" i="1"/>
  <c r="AZ593" i="1"/>
  <c r="BG593" i="1"/>
  <c r="BN593" i="1"/>
  <c r="BU593" i="1"/>
  <c r="CB593" i="1"/>
  <c r="CI593" i="1"/>
  <c r="CP593" i="1"/>
  <c r="CW593" i="1"/>
  <c r="DD593" i="1"/>
  <c r="DK593" i="1"/>
  <c r="DR593" i="1"/>
  <c r="DY593" i="1"/>
  <c r="EF593" i="1"/>
  <c r="Q594" i="1"/>
  <c r="AE594" i="1"/>
  <c r="AS594" i="1"/>
  <c r="BG594" i="1"/>
  <c r="BU594" i="1"/>
  <c r="CI594" i="1"/>
  <c r="CW594" i="1"/>
  <c r="DK594" i="1"/>
  <c r="DY594" i="1"/>
  <c r="E595" i="1"/>
  <c r="X596" i="1"/>
  <c r="AL596" i="1"/>
  <c r="AZ596" i="1"/>
  <c r="BN596" i="1"/>
  <c r="CB596" i="1"/>
  <c r="CP596" i="1"/>
  <c r="DD596" i="1"/>
  <c r="DR596" i="1"/>
  <c r="EF596" i="1"/>
  <c r="EI596" i="1"/>
  <c r="EG596" i="1" s="1"/>
  <c r="J596" i="1" s="1"/>
  <c r="Q597" i="1"/>
  <c r="X597" i="1"/>
  <c r="AE597" i="1"/>
  <c r="AL597" i="1"/>
  <c r="AS597" i="1"/>
  <c r="AZ597" i="1"/>
  <c r="BG597" i="1"/>
  <c r="BN597" i="1"/>
  <c r="BU597" i="1"/>
  <c r="CB597" i="1"/>
  <c r="CI597" i="1"/>
  <c r="CP597" i="1"/>
  <c r="CW597" i="1"/>
  <c r="EI598" i="1"/>
  <c r="EG598" i="1" s="1"/>
  <c r="J598" i="1" s="1"/>
  <c r="EF603" i="1"/>
  <c r="DY603" i="1"/>
  <c r="DR603" i="1"/>
  <c r="DK603" i="1"/>
  <c r="DD603" i="1"/>
  <c r="CW603" i="1"/>
  <c r="CP603" i="1"/>
  <c r="CI603" i="1"/>
  <c r="CB603" i="1"/>
  <c r="BU603" i="1"/>
  <c r="BN603" i="1"/>
  <c r="BG603" i="1"/>
  <c r="AZ603" i="1"/>
  <c r="AS603" i="1"/>
  <c r="AL603" i="1"/>
  <c r="AE603" i="1"/>
  <c r="X603" i="1"/>
  <c r="Q603" i="1"/>
  <c r="Q598" i="1"/>
  <c r="AE598" i="1"/>
  <c r="AS598" i="1"/>
  <c r="BG598" i="1"/>
  <c r="BU598" i="1"/>
  <c r="CI598" i="1"/>
  <c r="CW598" i="1"/>
  <c r="DK598" i="1"/>
  <c r="DY598" i="1"/>
  <c r="X600" i="1"/>
  <c r="AL600" i="1"/>
  <c r="AZ600" i="1"/>
  <c r="BN600" i="1"/>
  <c r="CB600" i="1"/>
  <c r="CP600" i="1"/>
  <c r="DD600" i="1"/>
  <c r="DR600" i="1"/>
  <c r="EF600" i="1"/>
  <c r="EI600" i="1"/>
  <c r="EG600" i="1" s="1"/>
  <c r="J600" i="1" s="1"/>
  <c r="Q602" i="1"/>
  <c r="AE602" i="1"/>
  <c r="AS602" i="1"/>
  <c r="BG602" i="1"/>
  <c r="BU602" i="1"/>
  <c r="CI602" i="1"/>
  <c r="CW602" i="1"/>
  <c r="DK602" i="1"/>
  <c r="DY602" i="1"/>
  <c r="Q606" i="1"/>
  <c r="AE606" i="1"/>
  <c r="AS606" i="1"/>
  <c r="BG606" i="1"/>
  <c r="BU606" i="1"/>
  <c r="CI606" i="1"/>
  <c r="CW606" i="1"/>
  <c r="DK606" i="1"/>
  <c r="DY606" i="1"/>
  <c r="EI608" i="1"/>
  <c r="EG608" i="1" s="1"/>
  <c r="J608" i="1" s="1"/>
  <c r="Q610" i="1"/>
  <c r="AE610" i="1"/>
  <c r="AS610" i="1"/>
  <c r="BG610" i="1"/>
  <c r="BU610" i="1"/>
  <c r="CI610" i="1"/>
  <c r="CW610" i="1"/>
  <c r="DK610" i="1"/>
  <c r="DY610" i="1"/>
  <c r="EI612" i="1"/>
  <c r="EG612" i="1" s="1"/>
  <c r="J612" i="1" s="1"/>
  <c r="EF611" i="1"/>
  <c r="DY611" i="1"/>
  <c r="DR611" i="1"/>
  <c r="DK611" i="1"/>
  <c r="DD611" i="1"/>
  <c r="CW611" i="1"/>
  <c r="CP611" i="1"/>
  <c r="CI611" i="1"/>
  <c r="CB611" i="1"/>
  <c r="BU611" i="1"/>
  <c r="BN611" i="1"/>
  <c r="BG611" i="1"/>
  <c r="AZ611" i="1"/>
  <c r="AS611" i="1"/>
  <c r="AL611" i="1"/>
  <c r="AE611" i="1"/>
  <c r="X611" i="1"/>
  <c r="Q611" i="1"/>
  <c r="Q614" i="1"/>
  <c r="AE614" i="1"/>
  <c r="AS614" i="1"/>
  <c r="BG614" i="1"/>
  <c r="BU614" i="1"/>
  <c r="CI614" i="1"/>
  <c r="CW614" i="1"/>
  <c r="DK614" i="1"/>
  <c r="DY614" i="1"/>
  <c r="E615" i="1"/>
  <c r="X616" i="1"/>
  <c r="AL616" i="1"/>
  <c r="AZ616" i="1"/>
  <c r="BN616" i="1"/>
  <c r="CB616" i="1"/>
  <c r="CP616" i="1"/>
  <c r="DD616" i="1"/>
  <c r="DR616" i="1"/>
  <c r="EF616" i="1"/>
  <c r="CB602" i="1"/>
  <c r="CP602" i="1"/>
  <c r="DD602" i="1"/>
  <c r="DR602" i="1"/>
  <c r="EF602" i="1"/>
  <c r="EI602" i="1"/>
  <c r="EG602" i="1" s="1"/>
  <c r="J602" i="1" s="1"/>
  <c r="Q604" i="1"/>
  <c r="AE604" i="1"/>
  <c r="AS604" i="1"/>
  <c r="BG604" i="1"/>
  <c r="BU604" i="1"/>
  <c r="CI604" i="1"/>
  <c r="CW604" i="1"/>
  <c r="DK604" i="1"/>
  <c r="DY604" i="1"/>
  <c r="X606" i="1"/>
  <c r="AL606" i="1"/>
  <c r="AZ606" i="1"/>
  <c r="BN606" i="1"/>
  <c r="CB606" i="1"/>
  <c r="CP606" i="1"/>
  <c r="DD606" i="1"/>
  <c r="DR606" i="1"/>
  <c r="EF606" i="1"/>
  <c r="EI606" i="1"/>
  <c r="EG606" i="1" s="1"/>
  <c r="J606" i="1" s="1"/>
  <c r="Q608" i="1"/>
  <c r="AE608" i="1"/>
  <c r="AS608" i="1"/>
  <c r="BG608" i="1"/>
  <c r="BU608" i="1"/>
  <c r="CI608" i="1"/>
  <c r="CW608" i="1"/>
  <c r="DK608" i="1"/>
  <c r="DY608" i="1"/>
  <c r="X610" i="1"/>
  <c r="AL610" i="1"/>
  <c r="AZ610" i="1"/>
  <c r="BN610" i="1"/>
  <c r="CB610" i="1"/>
  <c r="CP610" i="1"/>
  <c r="DD610" i="1"/>
  <c r="DR610" i="1"/>
  <c r="EF610" i="1"/>
  <c r="EI610" i="1"/>
  <c r="EG610" i="1" s="1"/>
  <c r="J610" i="1" s="1"/>
  <c r="Q612" i="1"/>
  <c r="AE612" i="1"/>
  <c r="AS612" i="1"/>
  <c r="BG612" i="1"/>
  <c r="BU612" i="1"/>
  <c r="CI612" i="1"/>
  <c r="CW612" i="1"/>
  <c r="DK612" i="1"/>
  <c r="DY612" i="1"/>
  <c r="X614" i="1"/>
  <c r="AL614" i="1"/>
  <c r="AZ614" i="1"/>
  <c r="BN614" i="1"/>
  <c r="CB614" i="1"/>
  <c r="CP614" i="1"/>
  <c r="EI614" i="1"/>
  <c r="EG614" i="1" s="1"/>
  <c r="J614" i="1" s="1"/>
  <c r="DD614" i="1"/>
  <c r="DR614" i="1"/>
  <c r="EF614" i="1"/>
  <c r="Q616" i="1"/>
  <c r="AE616" i="1"/>
  <c r="AS616" i="1"/>
  <c r="BG616" i="1"/>
  <c r="BU616" i="1"/>
  <c r="CI616" i="1"/>
  <c r="CW616" i="1"/>
  <c r="DK616" i="1"/>
  <c r="DY616" i="1"/>
  <c r="EF620" i="1"/>
  <c r="DY620" i="1"/>
  <c r="DR620" i="1"/>
  <c r="DK620" i="1"/>
  <c r="DD620" i="1"/>
  <c r="CW620" i="1"/>
  <c r="CP620" i="1"/>
  <c r="CI620" i="1"/>
  <c r="CB620" i="1"/>
  <c r="BU620" i="1"/>
  <c r="BN620" i="1"/>
  <c r="BG620" i="1"/>
  <c r="AZ620" i="1"/>
  <c r="AS620" i="1"/>
  <c r="AL620" i="1"/>
  <c r="AE620" i="1"/>
  <c r="X620" i="1"/>
  <c r="Q620" i="1"/>
  <c r="E619" i="1"/>
  <c r="EF621" i="1"/>
  <c r="DY621" i="1"/>
  <c r="DR621" i="1"/>
  <c r="DK621" i="1"/>
  <c r="DD621" i="1"/>
  <c r="CW621" i="1"/>
  <c r="CP621" i="1"/>
  <c r="CI621" i="1"/>
  <c r="CB621" i="1"/>
  <c r="BU621" i="1"/>
  <c r="BN621" i="1"/>
  <c r="BG621" i="1"/>
  <c r="AZ621" i="1"/>
  <c r="AS621" i="1"/>
  <c r="AL621" i="1"/>
  <c r="AE621" i="1"/>
  <c r="X621" i="1"/>
  <c r="Q621" i="1"/>
  <c r="X622" i="1"/>
  <c r="AL622" i="1"/>
  <c r="AZ622" i="1"/>
  <c r="BN622" i="1"/>
  <c r="CB622" i="1"/>
  <c r="CP622" i="1"/>
  <c r="DD622" i="1"/>
  <c r="DR622" i="1"/>
  <c r="EF622" i="1"/>
  <c r="EI616" i="1"/>
  <c r="EG616" i="1" s="1"/>
  <c r="J616" i="1" s="1"/>
  <c r="EI622" i="1"/>
  <c r="EG622" i="1" s="1"/>
  <c r="J622" i="1" s="1"/>
  <c r="Q535" i="1"/>
  <c r="AE535" i="1"/>
  <c r="AS535" i="1"/>
  <c r="BG535" i="1"/>
  <c r="BU535" i="1"/>
  <c r="CI535" i="1"/>
  <c r="CW535" i="1"/>
  <c r="CP535" i="1"/>
  <c r="E534" i="1"/>
  <c r="X535" i="1"/>
  <c r="AL535" i="1"/>
  <c r="AZ535" i="1"/>
  <c r="BN535" i="1"/>
  <c r="CB535" i="1"/>
  <c r="EI535" i="1"/>
  <c r="EG535" i="1" s="1"/>
  <c r="J535" i="1" s="1"/>
  <c r="Q536" i="1"/>
  <c r="AE536" i="1"/>
  <c r="AS536" i="1"/>
  <c r="BG536" i="1"/>
  <c r="BU536" i="1"/>
  <c r="CI536" i="1"/>
  <c r="CW536" i="1"/>
  <c r="DK536" i="1"/>
  <c r="DY536" i="1"/>
  <c r="EI537" i="1"/>
  <c r="EG537" i="1" s="1"/>
  <c r="J537" i="1" s="1"/>
  <c r="EF535" i="1"/>
  <c r="DY535" i="1"/>
  <c r="DR535" i="1"/>
  <c r="DK535" i="1"/>
  <c r="DD535" i="1"/>
  <c r="X536" i="1"/>
  <c r="AL536" i="1"/>
  <c r="AZ536" i="1"/>
  <c r="BN536" i="1"/>
  <c r="CB536" i="1"/>
  <c r="CP536" i="1"/>
  <c r="DD536" i="1"/>
  <c r="DR536" i="1"/>
  <c r="EF536" i="1"/>
  <c r="EI536" i="1"/>
  <c r="EG536" i="1" s="1"/>
  <c r="J536" i="1" s="1"/>
  <c r="Q537" i="1"/>
  <c r="X537" i="1"/>
  <c r="AE537" i="1"/>
  <c r="AL537" i="1"/>
  <c r="AS537" i="1"/>
  <c r="AZ537" i="1"/>
  <c r="BG537" i="1"/>
  <c r="BN537" i="1"/>
  <c r="BU537" i="1"/>
  <c r="CB537" i="1"/>
  <c r="CI537" i="1"/>
  <c r="CP537" i="1"/>
  <c r="CW537" i="1"/>
  <c r="DD537" i="1"/>
  <c r="DK537" i="1"/>
  <c r="DR537" i="1"/>
  <c r="DY537" i="1"/>
  <c r="EF537" i="1"/>
  <c r="Q531" i="1"/>
  <c r="AE531" i="1"/>
  <c r="AS531" i="1"/>
  <c r="BG531" i="1"/>
  <c r="BU531" i="1"/>
  <c r="CI531" i="1"/>
  <c r="CW531" i="1"/>
  <c r="DK531" i="1"/>
  <c r="DY531" i="1"/>
  <c r="E530" i="1"/>
  <c r="X531" i="1"/>
  <c r="AL531" i="1"/>
  <c r="AZ531" i="1"/>
  <c r="BN531" i="1"/>
  <c r="CB531" i="1"/>
  <c r="CP531" i="1"/>
  <c r="DD531" i="1"/>
  <c r="DR531" i="1"/>
  <c r="EF531" i="1"/>
  <c r="EI531" i="1"/>
  <c r="EG531" i="1" s="1"/>
  <c r="J531" i="1" s="1"/>
  <c r="EI519" i="1"/>
  <c r="EG519" i="1" s="1"/>
  <c r="J519" i="1" s="1"/>
  <c r="EI521" i="1"/>
  <c r="EG521" i="1" s="1"/>
  <c r="J521" i="1" s="1"/>
  <c r="EI515" i="1"/>
  <c r="EG515" i="1" s="1"/>
  <c r="J515" i="1" s="1"/>
  <c r="EI517" i="1"/>
  <c r="EG517" i="1" s="1"/>
  <c r="J517" i="1" s="1"/>
  <c r="EI511" i="1"/>
  <c r="EG511" i="1" s="1"/>
  <c r="J511" i="1" s="1"/>
  <c r="EI513" i="1"/>
  <c r="EG513" i="1" s="1"/>
  <c r="J513" i="1" s="1"/>
  <c r="Q512" i="1"/>
  <c r="AE512" i="1"/>
  <c r="AS512" i="1"/>
  <c r="BG512" i="1"/>
  <c r="BU512" i="1"/>
  <c r="CI512" i="1"/>
  <c r="CW512" i="1"/>
  <c r="DK512" i="1"/>
  <c r="DY512" i="1"/>
  <c r="Q513" i="1"/>
  <c r="AE513" i="1"/>
  <c r="AS513" i="1"/>
  <c r="BG513" i="1"/>
  <c r="BU513" i="1"/>
  <c r="CI513" i="1"/>
  <c r="CW513" i="1"/>
  <c r="DK513" i="1"/>
  <c r="DY513" i="1"/>
  <c r="E510" i="1"/>
  <c r="EF511" i="1"/>
  <c r="DY511" i="1"/>
  <c r="DR511" i="1"/>
  <c r="DK511" i="1"/>
  <c r="DD511" i="1"/>
  <c r="CW511" i="1"/>
  <c r="CP511" i="1"/>
  <c r="CI511" i="1"/>
  <c r="CB511" i="1"/>
  <c r="BU511" i="1"/>
  <c r="BN511" i="1"/>
  <c r="BG511" i="1"/>
  <c r="AZ511" i="1"/>
  <c r="AS511" i="1"/>
  <c r="AL511" i="1"/>
  <c r="AE511" i="1"/>
  <c r="X511" i="1"/>
  <c r="Q511" i="1"/>
  <c r="X512" i="1"/>
  <c r="AL512" i="1"/>
  <c r="AZ512" i="1"/>
  <c r="BN512" i="1"/>
  <c r="CB512" i="1"/>
  <c r="CP512" i="1"/>
  <c r="DD512" i="1"/>
  <c r="DR512" i="1"/>
  <c r="EF512" i="1"/>
  <c r="X513" i="1"/>
  <c r="AL513" i="1"/>
  <c r="AZ513" i="1"/>
  <c r="BN513" i="1"/>
  <c r="CB513" i="1"/>
  <c r="DD513" i="1"/>
  <c r="DR513" i="1"/>
  <c r="EF513" i="1"/>
  <c r="EI512" i="1"/>
  <c r="EG512" i="1" s="1"/>
  <c r="J512" i="1" s="1"/>
  <c r="CP513" i="1"/>
  <c r="Q515" i="1"/>
  <c r="AE515" i="1"/>
  <c r="AS515" i="1"/>
  <c r="BG515" i="1"/>
  <c r="BU515" i="1"/>
  <c r="CI515" i="1"/>
  <c r="CW515" i="1"/>
  <c r="DK515" i="1"/>
  <c r="DY515" i="1"/>
  <c r="Q516" i="1"/>
  <c r="AE516" i="1"/>
  <c r="AS516" i="1"/>
  <c r="BG516" i="1"/>
  <c r="BU516" i="1"/>
  <c r="CI516" i="1"/>
  <c r="CW516" i="1"/>
  <c r="DK516" i="1"/>
  <c r="DY516" i="1"/>
  <c r="Q517" i="1"/>
  <c r="AE517" i="1"/>
  <c r="AS517" i="1"/>
  <c r="BG517" i="1"/>
  <c r="BU517" i="1"/>
  <c r="CI517" i="1"/>
  <c r="CW517" i="1"/>
  <c r="DK517" i="1"/>
  <c r="DY517" i="1"/>
  <c r="Q518" i="1"/>
  <c r="AE518" i="1"/>
  <c r="AS518" i="1"/>
  <c r="BG518" i="1"/>
  <c r="BU518" i="1"/>
  <c r="CI518" i="1"/>
  <c r="CW518" i="1"/>
  <c r="DK518" i="1"/>
  <c r="DY518" i="1"/>
  <c r="E514" i="1"/>
  <c r="X515" i="1"/>
  <c r="AL515" i="1"/>
  <c r="AZ515" i="1"/>
  <c r="BN515" i="1"/>
  <c r="CB515" i="1"/>
  <c r="DD515" i="1"/>
  <c r="DR515" i="1"/>
  <c r="EF515" i="1"/>
  <c r="X516" i="1"/>
  <c r="AL516" i="1"/>
  <c r="AZ516" i="1"/>
  <c r="BN516" i="1"/>
  <c r="CB516" i="1"/>
  <c r="CP516" i="1"/>
  <c r="DD516" i="1"/>
  <c r="DR516" i="1"/>
  <c r="EF516" i="1"/>
  <c r="X517" i="1"/>
  <c r="AL517" i="1"/>
  <c r="AZ517" i="1"/>
  <c r="BN517" i="1"/>
  <c r="CB517" i="1"/>
  <c r="DD517" i="1"/>
  <c r="DR517" i="1"/>
  <c r="EF517" i="1"/>
  <c r="X518" i="1"/>
  <c r="AL518" i="1"/>
  <c r="AZ518" i="1"/>
  <c r="BN518" i="1"/>
  <c r="CB518" i="1"/>
  <c r="CP518" i="1"/>
  <c r="DD518" i="1"/>
  <c r="DR518" i="1"/>
  <c r="EF518" i="1"/>
  <c r="DR519" i="1"/>
  <c r="DK519" i="1"/>
  <c r="AZ519" i="1"/>
  <c r="AS519" i="1"/>
  <c r="AL519" i="1"/>
  <c r="AE519" i="1"/>
  <c r="X519" i="1"/>
  <c r="Q519" i="1"/>
  <c r="CP515" i="1"/>
  <c r="EI516" i="1"/>
  <c r="EG516" i="1" s="1"/>
  <c r="J516" i="1" s="1"/>
  <c r="CP517" i="1"/>
  <c r="EI518" i="1"/>
  <c r="EG518" i="1" s="1"/>
  <c r="J518" i="1" s="1"/>
  <c r="BN519" i="1"/>
  <c r="CB519" i="1"/>
  <c r="DD519" i="1"/>
  <c r="EF519" i="1"/>
  <c r="X520" i="1"/>
  <c r="AL520" i="1"/>
  <c r="AZ520" i="1"/>
  <c r="BN520" i="1"/>
  <c r="CB520" i="1"/>
  <c r="CP520" i="1"/>
  <c r="DD520" i="1"/>
  <c r="DR520" i="1"/>
  <c r="EF520" i="1"/>
  <c r="X521" i="1"/>
  <c r="AL521" i="1"/>
  <c r="AZ521" i="1"/>
  <c r="BN521" i="1"/>
  <c r="CB521" i="1"/>
  <c r="DD521" i="1"/>
  <c r="DR521" i="1"/>
  <c r="EF521" i="1"/>
  <c r="BG519" i="1"/>
  <c r="BU519" i="1"/>
  <c r="CI519" i="1"/>
  <c r="CW519" i="1"/>
  <c r="DY519" i="1"/>
  <c r="Q520" i="1"/>
  <c r="AE520" i="1"/>
  <c r="AS520" i="1"/>
  <c r="BG520" i="1"/>
  <c r="BU520" i="1"/>
  <c r="CI520" i="1"/>
  <c r="CW520" i="1"/>
  <c r="DK520" i="1"/>
  <c r="DY520" i="1"/>
  <c r="Q521" i="1"/>
  <c r="AE521" i="1"/>
  <c r="AS521" i="1"/>
  <c r="BG521" i="1"/>
  <c r="BU521" i="1"/>
  <c r="CI521" i="1"/>
  <c r="CW521" i="1"/>
  <c r="DK521" i="1"/>
  <c r="DY521" i="1"/>
  <c r="CP519" i="1"/>
  <c r="EI520" i="1"/>
  <c r="EG520" i="1" s="1"/>
  <c r="J520" i="1" s="1"/>
  <c r="CP521" i="1"/>
  <c r="EI523" i="1"/>
  <c r="EG523" i="1" s="1"/>
  <c r="J523" i="1" s="1"/>
  <c r="EI525" i="1"/>
  <c r="EG525" i="1" s="1"/>
  <c r="J525" i="1" s="1"/>
  <c r="EI527" i="1"/>
  <c r="EG527" i="1" s="1"/>
  <c r="J527" i="1" s="1"/>
  <c r="Q523" i="1"/>
  <c r="AE523" i="1"/>
  <c r="AS523" i="1"/>
  <c r="BG523" i="1"/>
  <c r="BU523" i="1"/>
  <c r="CI523" i="1"/>
  <c r="CW523" i="1"/>
  <c r="DK523" i="1"/>
  <c r="DY523" i="1"/>
  <c r="Q524" i="1"/>
  <c r="AE524" i="1"/>
  <c r="AS524" i="1"/>
  <c r="BG524" i="1"/>
  <c r="BU524" i="1"/>
  <c r="CI524" i="1"/>
  <c r="CW524" i="1"/>
  <c r="DK524" i="1"/>
  <c r="DY524" i="1"/>
  <c r="Q525" i="1"/>
  <c r="AE525" i="1"/>
  <c r="AS525" i="1"/>
  <c r="BG525" i="1"/>
  <c r="BU525" i="1"/>
  <c r="CI525" i="1"/>
  <c r="CW525" i="1"/>
  <c r="DK525" i="1"/>
  <c r="DY525" i="1"/>
  <c r="Q526" i="1"/>
  <c r="AE526" i="1"/>
  <c r="AS526" i="1"/>
  <c r="BG526" i="1"/>
  <c r="BU526" i="1"/>
  <c r="CI526" i="1"/>
  <c r="CW526" i="1"/>
  <c r="DK526" i="1"/>
  <c r="DY526" i="1"/>
  <c r="Q527" i="1"/>
  <c r="AE527" i="1"/>
  <c r="AS527" i="1"/>
  <c r="BG527" i="1"/>
  <c r="BU527" i="1"/>
  <c r="CI527" i="1"/>
  <c r="CW527" i="1"/>
  <c r="DK527" i="1"/>
  <c r="DY527" i="1"/>
  <c r="Q528" i="1"/>
  <c r="AE528" i="1"/>
  <c r="AS528" i="1"/>
  <c r="BG528" i="1"/>
  <c r="BU528" i="1"/>
  <c r="CI528" i="1"/>
  <c r="CW528" i="1"/>
  <c r="DK528" i="1"/>
  <c r="DY528" i="1"/>
  <c r="Q529" i="1"/>
  <c r="E522" i="1"/>
  <c r="X523" i="1"/>
  <c r="AL523" i="1"/>
  <c r="AZ523" i="1"/>
  <c r="BN523" i="1"/>
  <c r="CB523" i="1"/>
  <c r="DD523" i="1"/>
  <c r="DR523" i="1"/>
  <c r="EF523" i="1"/>
  <c r="X524" i="1"/>
  <c r="AL524" i="1"/>
  <c r="AZ524" i="1"/>
  <c r="BN524" i="1"/>
  <c r="CB524" i="1"/>
  <c r="CP524" i="1"/>
  <c r="DD524" i="1"/>
  <c r="DR524" i="1"/>
  <c r="EF524" i="1"/>
  <c r="X525" i="1"/>
  <c r="AL525" i="1"/>
  <c r="AZ525" i="1"/>
  <c r="BN525" i="1"/>
  <c r="CB525" i="1"/>
  <c r="DD525" i="1"/>
  <c r="DR525" i="1"/>
  <c r="EF525" i="1"/>
  <c r="X526" i="1"/>
  <c r="AL526" i="1"/>
  <c r="AZ526" i="1"/>
  <c r="BN526" i="1"/>
  <c r="CB526" i="1"/>
  <c r="CP526" i="1"/>
  <c r="DD526" i="1"/>
  <c r="DR526" i="1"/>
  <c r="EF526" i="1"/>
  <c r="X527" i="1"/>
  <c r="AL527" i="1"/>
  <c r="AZ527" i="1"/>
  <c r="BN527" i="1"/>
  <c r="CB527" i="1"/>
  <c r="DD527" i="1"/>
  <c r="DR527" i="1"/>
  <c r="EF527" i="1"/>
  <c r="X528" i="1"/>
  <c r="AL528" i="1"/>
  <c r="AZ528" i="1"/>
  <c r="BN528" i="1"/>
  <c r="CB528" i="1"/>
  <c r="CP528" i="1"/>
  <c r="DD528" i="1"/>
  <c r="DR528" i="1"/>
  <c r="EF528" i="1"/>
  <c r="CP523" i="1"/>
  <c r="EI524" i="1"/>
  <c r="EG524" i="1" s="1"/>
  <c r="J524" i="1" s="1"/>
  <c r="CP525" i="1"/>
  <c r="EI526" i="1"/>
  <c r="EG526" i="1" s="1"/>
  <c r="J526" i="1" s="1"/>
  <c r="CP527" i="1"/>
  <c r="EI528" i="1"/>
  <c r="EG528" i="1" s="1"/>
  <c r="J528" i="1" s="1"/>
  <c r="AE529" i="1"/>
  <c r="AS529" i="1"/>
  <c r="BG529" i="1"/>
  <c r="BU529" i="1"/>
  <c r="CI529" i="1"/>
  <c r="CW529" i="1"/>
  <c r="DK529" i="1"/>
  <c r="DY529" i="1"/>
  <c r="X529" i="1"/>
  <c r="AL529" i="1"/>
  <c r="AZ529" i="1"/>
  <c r="BN529" i="1"/>
  <c r="CB529" i="1"/>
  <c r="EI529" i="1"/>
  <c r="EG529" i="1" s="1"/>
  <c r="J529" i="1" s="1"/>
  <c r="DD529" i="1"/>
  <c r="DR529" i="1"/>
  <c r="EF529" i="1"/>
  <c r="CP529" i="1"/>
  <c r="Q499" i="1"/>
  <c r="AE499" i="1"/>
  <c r="AS499" i="1"/>
  <c r="BG499" i="1"/>
  <c r="BU499" i="1"/>
  <c r="CI499" i="1"/>
  <c r="CW499" i="1"/>
  <c r="DK499" i="1"/>
  <c r="DY499" i="1"/>
  <c r="X499" i="1"/>
  <c r="AL499" i="1"/>
  <c r="AZ499" i="1"/>
  <c r="BN499" i="1"/>
  <c r="CB499" i="1"/>
  <c r="CP499" i="1"/>
  <c r="DD499" i="1"/>
  <c r="DR499" i="1"/>
  <c r="EF499" i="1"/>
  <c r="EI499" i="1"/>
  <c r="EG499" i="1" s="1"/>
  <c r="J499" i="1" s="1"/>
  <c r="EI473" i="1"/>
  <c r="EG473" i="1" s="1"/>
  <c r="J473" i="1" s="1"/>
  <c r="E494" i="1"/>
  <c r="EI472" i="1"/>
  <c r="EG472" i="1" s="1"/>
  <c r="J472" i="1" s="1"/>
  <c r="Q486" i="1"/>
  <c r="AE486" i="1"/>
  <c r="AS486" i="1"/>
  <c r="BG486" i="1"/>
  <c r="BU486" i="1"/>
  <c r="CI486" i="1"/>
  <c r="CW486" i="1"/>
  <c r="DK486" i="1"/>
  <c r="DY486" i="1"/>
  <c r="EI452" i="1"/>
  <c r="EG452" i="1" s="1"/>
  <c r="J452" i="1" s="1"/>
  <c r="EI492" i="1"/>
  <c r="EG492" i="1" s="1"/>
  <c r="J492" i="1" s="1"/>
  <c r="EI495" i="1"/>
  <c r="EG495" i="1" s="1"/>
  <c r="J495" i="1" s="1"/>
  <c r="EI497" i="1"/>
  <c r="EG497" i="1" s="1"/>
  <c r="J497" i="1" s="1"/>
  <c r="EI508" i="1"/>
  <c r="EG508" i="1" s="1"/>
  <c r="J508" i="1" s="1"/>
  <c r="EI455" i="1"/>
  <c r="EG455" i="1" s="1"/>
  <c r="J455" i="1" s="1"/>
  <c r="EI456" i="1"/>
  <c r="EG456" i="1" s="1"/>
  <c r="J456" i="1" s="1"/>
  <c r="EI457" i="1"/>
  <c r="EG457" i="1" s="1"/>
  <c r="J457" i="1" s="1"/>
  <c r="EI477" i="1"/>
  <c r="EG477" i="1" s="1"/>
  <c r="J477" i="1" s="1"/>
  <c r="EI502" i="1"/>
  <c r="EG502" i="1" s="1"/>
  <c r="J502" i="1" s="1"/>
  <c r="EI509" i="1"/>
  <c r="EG509" i="1" s="1"/>
  <c r="J509" i="1" s="1"/>
  <c r="EI483" i="1"/>
  <c r="EG483" i="1" s="1"/>
  <c r="J483" i="1" s="1"/>
  <c r="Q480" i="1"/>
  <c r="AE480" i="1"/>
  <c r="AS480" i="1"/>
  <c r="BG480" i="1"/>
  <c r="BU480" i="1"/>
  <c r="CI480" i="1"/>
  <c r="CW480" i="1"/>
  <c r="DK480" i="1"/>
  <c r="DY480" i="1"/>
  <c r="Q478" i="1"/>
  <c r="AE478" i="1"/>
  <c r="AS478" i="1"/>
  <c r="BG478" i="1"/>
  <c r="BU478" i="1"/>
  <c r="CI478" i="1"/>
  <c r="CW478" i="1"/>
  <c r="DK478" i="1"/>
  <c r="DY478" i="1"/>
  <c r="X479" i="1"/>
  <c r="AL479" i="1"/>
  <c r="AZ479" i="1"/>
  <c r="BN479" i="1"/>
  <c r="CB479" i="1"/>
  <c r="CP479" i="1"/>
  <c r="DD479" i="1"/>
  <c r="DR479" i="1"/>
  <c r="EF479" i="1"/>
  <c r="X481" i="1"/>
  <c r="AL481" i="1"/>
  <c r="AZ481" i="1"/>
  <c r="BN481" i="1"/>
  <c r="CB481" i="1"/>
  <c r="CP481" i="1"/>
  <c r="DD481" i="1"/>
  <c r="DR481" i="1"/>
  <c r="EF481" i="1"/>
  <c r="X478" i="1"/>
  <c r="AL478" i="1"/>
  <c r="AZ478" i="1"/>
  <c r="BN478" i="1"/>
  <c r="CB478" i="1"/>
  <c r="CP478" i="1"/>
  <c r="DD478" i="1"/>
  <c r="DR478" i="1"/>
  <c r="EF478" i="1"/>
  <c r="Q479" i="1"/>
  <c r="AE479" i="1"/>
  <c r="AS479" i="1"/>
  <c r="BG479" i="1"/>
  <c r="BU479" i="1"/>
  <c r="CI479" i="1"/>
  <c r="CW479" i="1"/>
  <c r="DK479" i="1"/>
  <c r="DY479" i="1"/>
  <c r="X480" i="1"/>
  <c r="AL480" i="1"/>
  <c r="AZ480" i="1"/>
  <c r="BN480" i="1"/>
  <c r="CB480" i="1"/>
  <c r="CP480" i="1"/>
  <c r="DD480" i="1"/>
  <c r="DR480" i="1"/>
  <c r="EF480" i="1"/>
  <c r="Q481" i="1"/>
  <c r="AE481" i="1"/>
  <c r="AS481" i="1"/>
  <c r="BG481" i="1"/>
  <c r="BU481" i="1"/>
  <c r="CI481" i="1"/>
  <c r="CW481" i="1"/>
  <c r="DK481" i="1"/>
  <c r="DY481" i="1"/>
  <c r="EI478" i="1"/>
  <c r="EG478" i="1" s="1"/>
  <c r="J478" i="1" s="1"/>
  <c r="EI479" i="1"/>
  <c r="EG479" i="1" s="1"/>
  <c r="J479" i="1" s="1"/>
  <c r="EI480" i="1"/>
  <c r="EG480" i="1" s="1"/>
  <c r="J480" i="1" s="1"/>
  <c r="EI481" i="1"/>
  <c r="EG481" i="1" s="1"/>
  <c r="J481" i="1" s="1"/>
  <c r="Q482" i="1"/>
  <c r="AE482" i="1"/>
  <c r="AS482" i="1"/>
  <c r="BG482" i="1"/>
  <c r="BU482" i="1"/>
  <c r="CI482" i="1"/>
  <c r="CW482" i="1"/>
  <c r="DK482" i="1"/>
  <c r="DY482" i="1"/>
  <c r="EF483" i="1"/>
  <c r="DY483" i="1"/>
  <c r="DR483" i="1"/>
  <c r="DK483" i="1"/>
  <c r="DD483" i="1"/>
  <c r="CW483" i="1"/>
  <c r="CP483" i="1"/>
  <c r="CI483" i="1"/>
  <c r="CB483" i="1"/>
  <c r="BU483" i="1"/>
  <c r="BN483" i="1"/>
  <c r="BG483" i="1"/>
  <c r="AZ483" i="1"/>
  <c r="AS483" i="1"/>
  <c r="AL483" i="1"/>
  <c r="AE483" i="1"/>
  <c r="X483" i="1"/>
  <c r="Q483" i="1"/>
  <c r="X482" i="1"/>
  <c r="AL482" i="1"/>
  <c r="AZ482" i="1"/>
  <c r="BN482" i="1"/>
  <c r="CB482" i="1"/>
  <c r="CP482" i="1"/>
  <c r="DD482" i="1"/>
  <c r="DR482" i="1"/>
  <c r="EF482" i="1"/>
  <c r="EI482" i="1"/>
  <c r="EG482" i="1" s="1"/>
  <c r="J482" i="1" s="1"/>
  <c r="Q484" i="1"/>
  <c r="AE484" i="1"/>
  <c r="AS484" i="1"/>
  <c r="BG484" i="1"/>
  <c r="BU484" i="1"/>
  <c r="CI484" i="1"/>
  <c r="CW484" i="1"/>
  <c r="DK484" i="1"/>
  <c r="DY484" i="1"/>
  <c r="Q485" i="1"/>
  <c r="AE485" i="1"/>
  <c r="AS485" i="1"/>
  <c r="BG485" i="1"/>
  <c r="BU485" i="1"/>
  <c r="CI485" i="1"/>
  <c r="CW485" i="1"/>
  <c r="DK485" i="1"/>
  <c r="DY485" i="1"/>
  <c r="X486" i="1"/>
  <c r="AL486" i="1"/>
  <c r="AZ486" i="1"/>
  <c r="BN486" i="1"/>
  <c r="CB486" i="1"/>
  <c r="CP486" i="1"/>
  <c r="DD486" i="1"/>
  <c r="DR486" i="1"/>
  <c r="EF486" i="1"/>
  <c r="Q487" i="1"/>
  <c r="AE487" i="1"/>
  <c r="AS487" i="1"/>
  <c r="BG487" i="1"/>
  <c r="BU487" i="1"/>
  <c r="CI487" i="1"/>
  <c r="CW487" i="1"/>
  <c r="DK487" i="1"/>
  <c r="DY487" i="1"/>
  <c r="X484" i="1"/>
  <c r="AL484" i="1"/>
  <c r="AZ484" i="1"/>
  <c r="BN484" i="1"/>
  <c r="CB484" i="1"/>
  <c r="CP484" i="1"/>
  <c r="DD484" i="1"/>
  <c r="DR484" i="1"/>
  <c r="EF484" i="1"/>
  <c r="EI484" i="1"/>
  <c r="EG484" i="1" s="1"/>
  <c r="J484" i="1" s="1"/>
  <c r="X485" i="1"/>
  <c r="AL485" i="1"/>
  <c r="AZ485" i="1"/>
  <c r="BN485" i="1"/>
  <c r="CB485" i="1"/>
  <c r="CP485" i="1"/>
  <c r="DD485" i="1"/>
  <c r="DR485" i="1"/>
  <c r="EF485" i="1"/>
  <c r="EI485" i="1"/>
  <c r="EG485" i="1" s="1"/>
  <c r="J485" i="1" s="1"/>
  <c r="X487" i="1"/>
  <c r="AL487" i="1"/>
  <c r="AZ487" i="1"/>
  <c r="BN487" i="1"/>
  <c r="CB487" i="1"/>
  <c r="CP487" i="1"/>
  <c r="DD487" i="1"/>
  <c r="DR487" i="1"/>
  <c r="EF487" i="1"/>
  <c r="EI486" i="1"/>
  <c r="EG486" i="1" s="1"/>
  <c r="J486" i="1" s="1"/>
  <c r="EI487" i="1"/>
  <c r="EG487" i="1" s="1"/>
  <c r="J487" i="1" s="1"/>
  <c r="DK508" i="1"/>
  <c r="DD508" i="1"/>
  <c r="CW508" i="1"/>
  <c r="CP508" i="1"/>
  <c r="CI508" i="1"/>
  <c r="CB508" i="1"/>
  <c r="BU508" i="1"/>
  <c r="BN508" i="1"/>
  <c r="BG508" i="1"/>
  <c r="AZ508" i="1"/>
  <c r="AS508" i="1"/>
  <c r="AL508" i="1"/>
  <c r="AE508" i="1"/>
  <c r="X508" i="1"/>
  <c r="Q508" i="1"/>
  <c r="DY508" i="1"/>
  <c r="X509" i="1"/>
  <c r="AL509" i="1"/>
  <c r="AZ509" i="1"/>
  <c r="BN509" i="1"/>
  <c r="CB509" i="1"/>
  <c r="DD509" i="1"/>
  <c r="DR509" i="1"/>
  <c r="EF509" i="1"/>
  <c r="DR508" i="1"/>
  <c r="EF508" i="1"/>
  <c r="Q509" i="1"/>
  <c r="AE509" i="1"/>
  <c r="AS509" i="1"/>
  <c r="BG509" i="1"/>
  <c r="BU509" i="1"/>
  <c r="CI509" i="1"/>
  <c r="CW509" i="1"/>
  <c r="DK509" i="1"/>
  <c r="DY509" i="1"/>
  <c r="CP509" i="1"/>
  <c r="Q502" i="1"/>
  <c r="AE502" i="1"/>
  <c r="AS502" i="1"/>
  <c r="BG502" i="1"/>
  <c r="BU502" i="1"/>
  <c r="CI502" i="1"/>
  <c r="E501" i="1"/>
  <c r="X502" i="1"/>
  <c r="AL502" i="1"/>
  <c r="AZ502" i="1"/>
  <c r="BN502" i="1"/>
  <c r="CB502" i="1"/>
  <c r="E491" i="1"/>
  <c r="CW502" i="1"/>
  <c r="DK502" i="1"/>
  <c r="DY502" i="1"/>
  <c r="Q503" i="1"/>
  <c r="AE503" i="1"/>
  <c r="AS503" i="1"/>
  <c r="BG503" i="1"/>
  <c r="BU503" i="1"/>
  <c r="CI503" i="1"/>
  <c r="CW503" i="1"/>
  <c r="DK503" i="1"/>
  <c r="DY503" i="1"/>
  <c r="Q504" i="1"/>
  <c r="AE504" i="1"/>
  <c r="AS504" i="1"/>
  <c r="BG504" i="1"/>
  <c r="BU504" i="1"/>
  <c r="CI504" i="1"/>
  <c r="CW504" i="1"/>
  <c r="DK504" i="1"/>
  <c r="DY504" i="1"/>
  <c r="Q505" i="1"/>
  <c r="AE505" i="1"/>
  <c r="AS505" i="1"/>
  <c r="BG505" i="1"/>
  <c r="BU505" i="1"/>
  <c r="CI505" i="1"/>
  <c r="CW505" i="1"/>
  <c r="DK505" i="1"/>
  <c r="DY505" i="1"/>
  <c r="Q506" i="1"/>
  <c r="AE506" i="1"/>
  <c r="AS506" i="1"/>
  <c r="BG506" i="1"/>
  <c r="BU506" i="1"/>
  <c r="CI506" i="1"/>
  <c r="CW506" i="1"/>
  <c r="DK506" i="1"/>
  <c r="DY506" i="1"/>
  <c r="CP502" i="1"/>
  <c r="DD502" i="1"/>
  <c r="DR502" i="1"/>
  <c r="EF502" i="1"/>
  <c r="X503" i="1"/>
  <c r="AL503" i="1"/>
  <c r="AZ503" i="1"/>
  <c r="BN503" i="1"/>
  <c r="CB503" i="1"/>
  <c r="CP503" i="1"/>
  <c r="DD503" i="1"/>
  <c r="DR503" i="1"/>
  <c r="EF503" i="1"/>
  <c r="EI503" i="1"/>
  <c r="EG503" i="1" s="1"/>
  <c r="J503" i="1" s="1"/>
  <c r="X504" i="1"/>
  <c r="AL504" i="1"/>
  <c r="AZ504" i="1"/>
  <c r="BN504" i="1"/>
  <c r="CB504" i="1"/>
  <c r="CP504" i="1"/>
  <c r="DD504" i="1"/>
  <c r="DR504" i="1"/>
  <c r="EF504" i="1"/>
  <c r="EI504" i="1"/>
  <c r="EG504" i="1" s="1"/>
  <c r="J504" i="1" s="1"/>
  <c r="X505" i="1"/>
  <c r="AL505" i="1"/>
  <c r="AZ505" i="1"/>
  <c r="BN505" i="1"/>
  <c r="CB505" i="1"/>
  <c r="CP505" i="1"/>
  <c r="DD505" i="1"/>
  <c r="DR505" i="1"/>
  <c r="EF505" i="1"/>
  <c r="EI505" i="1"/>
  <c r="EG505" i="1" s="1"/>
  <c r="J505" i="1" s="1"/>
  <c r="X506" i="1"/>
  <c r="AL506" i="1"/>
  <c r="AZ506" i="1"/>
  <c r="BN506" i="1"/>
  <c r="CB506" i="1"/>
  <c r="CP506" i="1"/>
  <c r="DD506" i="1"/>
  <c r="DR506" i="1"/>
  <c r="EF506" i="1"/>
  <c r="EI506" i="1"/>
  <c r="EG506" i="1" s="1"/>
  <c r="J506" i="1" s="1"/>
  <c r="Q495" i="1"/>
  <c r="X495" i="1"/>
  <c r="AE495" i="1"/>
  <c r="AL495" i="1"/>
  <c r="AS495" i="1"/>
  <c r="AZ495" i="1"/>
  <c r="BG495" i="1"/>
  <c r="BN495" i="1"/>
  <c r="BU495" i="1"/>
  <c r="CB495" i="1"/>
  <c r="CI495" i="1"/>
  <c r="CP495" i="1"/>
  <c r="CW495" i="1"/>
  <c r="DD495" i="1"/>
  <c r="DK495" i="1"/>
  <c r="DR495" i="1"/>
  <c r="DY495" i="1"/>
  <c r="EF495" i="1"/>
  <c r="Q496" i="1"/>
  <c r="AE496" i="1"/>
  <c r="AS496" i="1"/>
  <c r="BG496" i="1"/>
  <c r="BU496" i="1"/>
  <c r="CI496" i="1"/>
  <c r="CW496" i="1"/>
  <c r="DK496" i="1"/>
  <c r="DY496" i="1"/>
  <c r="X496" i="1"/>
  <c r="AL496" i="1"/>
  <c r="AZ496" i="1"/>
  <c r="BN496" i="1"/>
  <c r="CB496" i="1"/>
  <c r="CP496" i="1"/>
  <c r="DD496" i="1"/>
  <c r="DR496" i="1"/>
  <c r="EF496" i="1"/>
  <c r="EI496" i="1"/>
  <c r="EG496" i="1" s="1"/>
  <c r="J496" i="1" s="1"/>
  <c r="Q497" i="1"/>
  <c r="X497" i="1"/>
  <c r="AE497" i="1"/>
  <c r="AL497" i="1"/>
  <c r="AS497" i="1"/>
  <c r="AZ497" i="1"/>
  <c r="BG497" i="1"/>
  <c r="BN497" i="1"/>
  <c r="BU497" i="1"/>
  <c r="CB497" i="1"/>
  <c r="CI497" i="1"/>
  <c r="CP497" i="1"/>
  <c r="CW497" i="1"/>
  <c r="DD497" i="1"/>
  <c r="DK497" i="1"/>
  <c r="DR497" i="1"/>
  <c r="DY497" i="1"/>
  <c r="EF497" i="1"/>
  <c r="Q498" i="1"/>
  <c r="AE498" i="1"/>
  <c r="AS498" i="1"/>
  <c r="BG498" i="1"/>
  <c r="BU498" i="1"/>
  <c r="CI498" i="1"/>
  <c r="CW498" i="1"/>
  <c r="DK498" i="1"/>
  <c r="DY498" i="1"/>
  <c r="Q500" i="1"/>
  <c r="AE500" i="1"/>
  <c r="AS500" i="1"/>
  <c r="BG500" i="1"/>
  <c r="BU500" i="1"/>
  <c r="CI500" i="1"/>
  <c r="CW500" i="1"/>
  <c r="DK500" i="1"/>
  <c r="DY500" i="1"/>
  <c r="X498" i="1"/>
  <c r="AL498" i="1"/>
  <c r="AZ498" i="1"/>
  <c r="BN498" i="1"/>
  <c r="CB498" i="1"/>
  <c r="CP498" i="1"/>
  <c r="DD498" i="1"/>
  <c r="DR498" i="1"/>
  <c r="EF498" i="1"/>
  <c r="EI498" i="1"/>
  <c r="EG498" i="1" s="1"/>
  <c r="J498" i="1" s="1"/>
  <c r="X500" i="1"/>
  <c r="AL500" i="1"/>
  <c r="AZ500" i="1"/>
  <c r="BN500" i="1"/>
  <c r="CB500" i="1"/>
  <c r="CP500" i="1"/>
  <c r="DD500" i="1"/>
  <c r="DR500" i="1"/>
  <c r="EF500" i="1"/>
  <c r="EI500" i="1"/>
  <c r="EG500" i="1" s="1"/>
  <c r="J500" i="1" s="1"/>
  <c r="DY489" i="1"/>
  <c r="DK489" i="1"/>
  <c r="CW489" i="1"/>
  <c r="CI489" i="1"/>
  <c r="BU489" i="1"/>
  <c r="BG489" i="1"/>
  <c r="AS489" i="1"/>
  <c r="AE489" i="1"/>
  <c r="Q489" i="1"/>
  <c r="EF492" i="1"/>
  <c r="X493" i="1"/>
  <c r="AL493" i="1"/>
  <c r="AZ493" i="1"/>
  <c r="BN493" i="1"/>
  <c r="CB493" i="1"/>
  <c r="CP493" i="1"/>
  <c r="DD493" i="1"/>
  <c r="DR493" i="1"/>
  <c r="EF493" i="1"/>
  <c r="EI493" i="1"/>
  <c r="EG493" i="1" s="1"/>
  <c r="J493" i="1" s="1"/>
  <c r="EF490" i="1"/>
  <c r="DY490" i="1"/>
  <c r="DK490" i="1"/>
  <c r="CW490" i="1"/>
  <c r="CI490" i="1"/>
  <c r="BU490" i="1"/>
  <c r="BG490" i="1"/>
  <c r="AS490" i="1"/>
  <c r="AE490" i="1"/>
  <c r="Q490" i="1"/>
  <c r="DY488" i="1"/>
  <c r="DK488" i="1"/>
  <c r="CW488" i="1"/>
  <c r="CI488" i="1"/>
  <c r="BU488" i="1"/>
  <c r="BG488" i="1"/>
  <c r="AS488" i="1"/>
  <c r="AE488" i="1"/>
  <c r="Q488" i="1"/>
  <c r="Q492" i="1"/>
  <c r="X492" i="1"/>
  <c r="AE492" i="1"/>
  <c r="AL492" i="1"/>
  <c r="AS492" i="1"/>
  <c r="AZ492" i="1"/>
  <c r="BG492" i="1"/>
  <c r="BN492" i="1"/>
  <c r="BU492" i="1"/>
  <c r="CB492" i="1"/>
  <c r="CI492" i="1"/>
  <c r="CP492" i="1"/>
  <c r="CW492" i="1"/>
  <c r="DD492" i="1"/>
  <c r="DK492" i="1"/>
  <c r="DR492" i="1"/>
  <c r="DY492" i="1"/>
  <c r="Q493" i="1"/>
  <c r="AE493" i="1"/>
  <c r="AS493" i="1"/>
  <c r="BG493" i="1"/>
  <c r="BU493" i="1"/>
  <c r="CI493" i="1"/>
  <c r="CW493" i="1"/>
  <c r="DK493" i="1"/>
  <c r="DY493" i="1"/>
  <c r="EI490" i="1"/>
  <c r="EG490" i="1" s="1"/>
  <c r="J490" i="1" s="1"/>
  <c r="DR490" i="1"/>
  <c r="DD490" i="1"/>
  <c r="CP490" i="1"/>
  <c r="CB490" i="1"/>
  <c r="BN490" i="1"/>
  <c r="AZ490" i="1"/>
  <c r="AL490" i="1"/>
  <c r="X490" i="1"/>
  <c r="EI489" i="1"/>
  <c r="EG489" i="1" s="1"/>
  <c r="J489" i="1" s="1"/>
  <c r="EF489" i="1"/>
  <c r="DR489" i="1"/>
  <c r="DD489" i="1"/>
  <c r="CP489" i="1"/>
  <c r="CB489" i="1"/>
  <c r="BN489" i="1"/>
  <c r="AZ489" i="1"/>
  <c r="AL489" i="1"/>
  <c r="X489" i="1"/>
  <c r="EI488" i="1"/>
  <c r="EG488" i="1" s="1"/>
  <c r="J488" i="1" s="1"/>
  <c r="EF488" i="1"/>
  <c r="DR488" i="1"/>
  <c r="DD488" i="1"/>
  <c r="CP488" i="1"/>
  <c r="CB488" i="1"/>
  <c r="BN488" i="1"/>
  <c r="AZ488" i="1"/>
  <c r="AL488" i="1"/>
  <c r="X488" i="1"/>
  <c r="DY477" i="1"/>
  <c r="DK477" i="1"/>
  <c r="CW477" i="1"/>
  <c r="CI477" i="1"/>
  <c r="BU477" i="1"/>
  <c r="BG477" i="1"/>
  <c r="AS477" i="1"/>
  <c r="AE477" i="1"/>
  <c r="Q477" i="1"/>
  <c r="Q472" i="1"/>
  <c r="X472" i="1"/>
  <c r="AE472" i="1"/>
  <c r="AL472" i="1"/>
  <c r="AS472" i="1"/>
  <c r="AZ472" i="1"/>
  <c r="BG472" i="1"/>
  <c r="BN472" i="1"/>
  <c r="BU472" i="1"/>
  <c r="CB472" i="1"/>
  <c r="CI472" i="1"/>
  <c r="CP472" i="1"/>
  <c r="CW472" i="1"/>
  <c r="DD472" i="1"/>
  <c r="DK472" i="1"/>
  <c r="DR472" i="1"/>
  <c r="DY472" i="1"/>
  <c r="EF472" i="1"/>
  <c r="DY473" i="1"/>
  <c r="DK473" i="1"/>
  <c r="CW473" i="1"/>
  <c r="CI473" i="1"/>
  <c r="BU473" i="1"/>
  <c r="BG473" i="1"/>
  <c r="AS473" i="1"/>
  <c r="AE473" i="1"/>
  <c r="Q473" i="1"/>
  <c r="EF473" i="1"/>
  <c r="DR473" i="1"/>
  <c r="DD473" i="1"/>
  <c r="CP473" i="1"/>
  <c r="CB473" i="1"/>
  <c r="BN473" i="1"/>
  <c r="AZ473" i="1"/>
  <c r="AL473" i="1"/>
  <c r="X473" i="1"/>
  <c r="Q469" i="1"/>
  <c r="X469" i="1"/>
  <c r="AE469" i="1"/>
  <c r="AL469" i="1"/>
  <c r="AS469" i="1"/>
  <c r="AZ469" i="1"/>
  <c r="BG469" i="1"/>
  <c r="BN469" i="1"/>
  <c r="BU469" i="1"/>
  <c r="CB469" i="1"/>
  <c r="CI469" i="1"/>
  <c r="CP469" i="1"/>
  <c r="CW469" i="1"/>
  <c r="DD469" i="1"/>
  <c r="DK469" i="1"/>
  <c r="DR469" i="1"/>
  <c r="EF469" i="1"/>
  <c r="EI448" i="1"/>
  <c r="EG448" i="1" s="1"/>
  <c r="J448" i="1" s="1"/>
  <c r="EI450" i="1"/>
  <c r="EG450" i="1" s="1"/>
  <c r="J450" i="1" s="1"/>
  <c r="EI469" i="1"/>
  <c r="EG469" i="1" s="1"/>
  <c r="J469" i="1" s="1"/>
  <c r="DY469" i="1"/>
  <c r="Q445" i="1"/>
  <c r="AE445" i="1"/>
  <c r="AS445" i="1"/>
  <c r="BG445" i="1"/>
  <c r="BU445" i="1"/>
  <c r="CI445" i="1"/>
  <c r="CW445" i="1"/>
  <c r="DK445" i="1"/>
  <c r="DY445" i="1"/>
  <c r="X445" i="1"/>
  <c r="AL445" i="1"/>
  <c r="AZ445" i="1"/>
  <c r="BN445" i="1"/>
  <c r="CB445" i="1"/>
  <c r="CP445" i="1"/>
  <c r="DD445" i="1"/>
  <c r="DR445" i="1"/>
  <c r="EF445" i="1"/>
  <c r="Q447" i="1"/>
  <c r="AE447" i="1"/>
  <c r="AS447" i="1"/>
  <c r="BG447" i="1"/>
  <c r="BU447" i="1"/>
  <c r="CI447" i="1"/>
  <c r="CW447" i="1"/>
  <c r="DK447" i="1"/>
  <c r="DY447" i="1"/>
  <c r="E446" i="1"/>
  <c r="X447" i="1"/>
  <c r="AL447" i="1"/>
  <c r="AZ447" i="1"/>
  <c r="BN447" i="1"/>
  <c r="CB447" i="1"/>
  <c r="CP447" i="1"/>
  <c r="DD447" i="1"/>
  <c r="DR447" i="1"/>
  <c r="EF447" i="1"/>
  <c r="EI445" i="1"/>
  <c r="EG445" i="1" s="1"/>
  <c r="J445" i="1" s="1"/>
  <c r="EI447" i="1"/>
  <c r="EG447" i="1" s="1"/>
  <c r="J447" i="1" s="1"/>
  <c r="EF448" i="1"/>
  <c r="DY448" i="1"/>
  <c r="DR448" i="1"/>
  <c r="DK448" i="1"/>
  <c r="DD448" i="1"/>
  <c r="CW448" i="1"/>
  <c r="CP448" i="1"/>
  <c r="CI448" i="1"/>
  <c r="CB448" i="1"/>
  <c r="BU448" i="1"/>
  <c r="BN448" i="1"/>
  <c r="E449" i="1"/>
  <c r="EF450" i="1"/>
  <c r="DY450" i="1"/>
  <c r="DR450" i="1"/>
  <c r="DK450" i="1"/>
  <c r="DD450" i="1"/>
  <c r="CW450" i="1"/>
  <c r="CP450" i="1"/>
  <c r="CI450" i="1"/>
  <c r="CB450" i="1"/>
  <c r="BU450" i="1"/>
  <c r="BN450" i="1"/>
  <c r="BG450" i="1"/>
  <c r="AZ450" i="1"/>
  <c r="AS450" i="1"/>
  <c r="AL450" i="1"/>
  <c r="AE450" i="1"/>
  <c r="X450" i="1"/>
  <c r="Q450" i="1"/>
  <c r="X451" i="1"/>
  <c r="AL451" i="1"/>
  <c r="AZ451" i="1"/>
  <c r="BN451" i="1"/>
  <c r="CB451" i="1"/>
  <c r="CP451" i="1"/>
  <c r="DD451" i="1"/>
  <c r="DR451" i="1"/>
  <c r="EF451" i="1"/>
  <c r="X453" i="1"/>
  <c r="AL453" i="1"/>
  <c r="AZ453" i="1"/>
  <c r="BN453" i="1"/>
  <c r="CB453" i="1"/>
  <c r="CP453" i="1"/>
  <c r="DD453" i="1"/>
  <c r="DR453" i="1"/>
  <c r="EF453" i="1"/>
  <c r="Q448" i="1"/>
  <c r="X448" i="1"/>
  <c r="AE448" i="1"/>
  <c r="AL448" i="1"/>
  <c r="AS448" i="1"/>
  <c r="AZ448" i="1"/>
  <c r="BG448" i="1"/>
  <c r="Q451" i="1"/>
  <c r="AE451" i="1"/>
  <c r="AS451" i="1"/>
  <c r="BG451" i="1"/>
  <c r="BU451" i="1"/>
  <c r="CI451" i="1"/>
  <c r="CW451" i="1"/>
  <c r="DK451" i="1"/>
  <c r="DY451" i="1"/>
  <c r="Q453" i="1"/>
  <c r="AE453" i="1"/>
  <c r="AS453" i="1"/>
  <c r="BG453" i="1"/>
  <c r="BU453" i="1"/>
  <c r="CI453" i="1"/>
  <c r="CW453" i="1"/>
  <c r="DK453" i="1"/>
  <c r="DY453" i="1"/>
  <c r="EI451" i="1"/>
  <c r="EG451" i="1" s="1"/>
  <c r="J451" i="1" s="1"/>
  <c r="Q452" i="1"/>
  <c r="X452" i="1"/>
  <c r="AE452" i="1"/>
  <c r="AL452" i="1"/>
  <c r="AS452" i="1"/>
  <c r="AZ452" i="1"/>
  <c r="BG452" i="1"/>
  <c r="BN452" i="1"/>
  <c r="BU452" i="1"/>
  <c r="CB452" i="1"/>
  <c r="CI452" i="1"/>
  <c r="CP452" i="1"/>
  <c r="CW452" i="1"/>
  <c r="DD452" i="1"/>
  <c r="DK452" i="1"/>
  <c r="DR452" i="1"/>
  <c r="DY452" i="1"/>
  <c r="EF452" i="1"/>
  <c r="EI453" i="1"/>
  <c r="EG453" i="1" s="1"/>
  <c r="J453" i="1" s="1"/>
  <c r="Q456" i="1"/>
  <c r="X456" i="1"/>
  <c r="AE456" i="1"/>
  <c r="AL456" i="1"/>
  <c r="AS456" i="1"/>
  <c r="AZ456" i="1"/>
  <c r="BG456" i="1"/>
  <c r="BN456" i="1"/>
  <c r="BU456" i="1"/>
  <c r="CB456" i="1"/>
  <c r="CI456" i="1"/>
  <c r="CP456" i="1"/>
  <c r="CW456" i="1"/>
  <c r="DD456" i="1"/>
  <c r="DK456" i="1"/>
  <c r="DR456" i="1"/>
  <c r="DY456" i="1"/>
  <c r="EF456" i="1"/>
  <c r="Q455" i="1"/>
  <c r="X455" i="1"/>
  <c r="AE455" i="1"/>
  <c r="AL455" i="1"/>
  <c r="AS455" i="1"/>
  <c r="AZ455" i="1"/>
  <c r="BG455" i="1"/>
  <c r="BN455" i="1"/>
  <c r="BU455" i="1"/>
  <c r="CB455" i="1"/>
  <c r="CI455" i="1"/>
  <c r="CP455" i="1"/>
  <c r="CW455" i="1"/>
  <c r="DD455" i="1"/>
  <c r="DK455" i="1"/>
  <c r="DR455" i="1"/>
  <c r="DY455" i="1"/>
  <c r="EF455" i="1"/>
  <c r="Q457" i="1"/>
  <c r="X457" i="1"/>
  <c r="AE457" i="1"/>
  <c r="AL457" i="1"/>
  <c r="AS457" i="1"/>
  <c r="AZ457" i="1"/>
  <c r="BG457" i="1"/>
  <c r="BN457" i="1"/>
  <c r="BU457" i="1"/>
  <c r="CB457" i="1"/>
  <c r="CI457" i="1"/>
  <c r="CP457" i="1"/>
  <c r="CW457" i="1"/>
  <c r="DD457" i="1"/>
  <c r="DK457" i="1"/>
  <c r="DR457" i="1"/>
  <c r="DY457" i="1"/>
  <c r="EF457" i="1"/>
  <c r="DZ468" i="1"/>
  <c r="DS468" i="1"/>
  <c r="DL468" i="1"/>
  <c r="DE468" i="1"/>
  <c r="CX468" i="1"/>
  <c r="CQ468" i="1"/>
  <c r="CJ468" i="1"/>
  <c r="CC468" i="1"/>
  <c r="BV468" i="1"/>
  <c r="BO468" i="1"/>
  <c r="BH468" i="1"/>
  <c r="BA468" i="1"/>
  <c r="AT468" i="1"/>
  <c r="AM468" i="1"/>
  <c r="AF468" i="1"/>
  <c r="Y468" i="1"/>
  <c r="R468" i="1"/>
  <c r="K468" i="1"/>
  <c r="H468" i="1"/>
  <c r="EJ467" i="1"/>
  <c r="EH467" i="1" s="1"/>
  <c r="EI467" i="1"/>
  <c r="EG467" i="1" s="1"/>
  <c r="J467" i="1" s="1"/>
  <c r="DZ474" i="1"/>
  <c r="DS474" i="1"/>
  <c r="DL474" i="1"/>
  <c r="DE474" i="1"/>
  <c r="CX474" i="1"/>
  <c r="CQ474" i="1"/>
  <c r="CJ474" i="1"/>
  <c r="CC474" i="1"/>
  <c r="BV474" i="1"/>
  <c r="BO474" i="1"/>
  <c r="BH474" i="1"/>
  <c r="BA474" i="1"/>
  <c r="AT474" i="1"/>
  <c r="AM474" i="1"/>
  <c r="AF474" i="1"/>
  <c r="Y474" i="1"/>
  <c r="R474" i="1"/>
  <c r="K474" i="1"/>
  <c r="H474" i="1"/>
  <c r="DZ471" i="1"/>
  <c r="DS471" i="1"/>
  <c r="DL471" i="1"/>
  <c r="DE471" i="1"/>
  <c r="CX471" i="1"/>
  <c r="CQ471" i="1"/>
  <c r="CJ471" i="1"/>
  <c r="CC471" i="1"/>
  <c r="BV471" i="1"/>
  <c r="BO471" i="1"/>
  <c r="BH471" i="1"/>
  <c r="BA471" i="1"/>
  <c r="AT471" i="1"/>
  <c r="AM471" i="1"/>
  <c r="AF471" i="1"/>
  <c r="Y471" i="1"/>
  <c r="R471" i="1"/>
  <c r="K471" i="1"/>
  <c r="H471" i="1"/>
  <c r="EJ470" i="1"/>
  <c r="EH470" i="1" s="1"/>
  <c r="EI470" i="1"/>
  <c r="EG470" i="1" s="1"/>
  <c r="J470" i="1" s="1"/>
  <c r="DZ476" i="1"/>
  <c r="DS476" i="1"/>
  <c r="DL476" i="1"/>
  <c r="DE476" i="1"/>
  <c r="CX476" i="1"/>
  <c r="CQ476" i="1"/>
  <c r="CJ476" i="1"/>
  <c r="CC476" i="1"/>
  <c r="BV476" i="1"/>
  <c r="BO476" i="1"/>
  <c r="BH476" i="1"/>
  <c r="BA476" i="1"/>
  <c r="AT476" i="1"/>
  <c r="AM476" i="1"/>
  <c r="AF476" i="1"/>
  <c r="Y476" i="1"/>
  <c r="R476" i="1"/>
  <c r="K476" i="1"/>
  <c r="H476" i="1"/>
  <c r="EJ475" i="1"/>
  <c r="EH475" i="1" s="1"/>
  <c r="EI475" i="1"/>
  <c r="EG475" i="1" s="1"/>
  <c r="J475" i="1" s="1"/>
  <c r="DZ466" i="1"/>
  <c r="DS466" i="1"/>
  <c r="DL466" i="1"/>
  <c r="DE466" i="1"/>
  <c r="CX466" i="1"/>
  <c r="CQ466" i="1"/>
  <c r="CJ466" i="1"/>
  <c r="CC466" i="1"/>
  <c r="BV466" i="1"/>
  <c r="BO466" i="1"/>
  <c r="BH466" i="1"/>
  <c r="BA466" i="1"/>
  <c r="AT466" i="1"/>
  <c r="AM466" i="1"/>
  <c r="AF466" i="1"/>
  <c r="Y466" i="1"/>
  <c r="R466" i="1"/>
  <c r="K466" i="1"/>
  <c r="H466" i="1"/>
  <c r="E465" i="1" s="1"/>
  <c r="EJ465" i="1"/>
  <c r="EH465" i="1" s="1"/>
  <c r="EI465" i="1"/>
  <c r="EG465" i="1" s="1"/>
  <c r="H461" i="1"/>
  <c r="K461" i="1"/>
  <c r="R461" i="1"/>
  <c r="Y461" i="1"/>
  <c r="AF461" i="1"/>
  <c r="AM461" i="1"/>
  <c r="AT461" i="1"/>
  <c r="BA461" i="1"/>
  <c r="BH461" i="1"/>
  <c r="BO461" i="1"/>
  <c r="BV461" i="1"/>
  <c r="CC461" i="1"/>
  <c r="CJ461" i="1"/>
  <c r="CQ461" i="1"/>
  <c r="CX461" i="1"/>
  <c r="DE461" i="1"/>
  <c r="DL461" i="1"/>
  <c r="DS461" i="1"/>
  <c r="DZ461" i="1"/>
  <c r="DZ464" i="1"/>
  <c r="DS464" i="1"/>
  <c r="DL464" i="1"/>
  <c r="DE464" i="1"/>
  <c r="CX464" i="1"/>
  <c r="CQ464" i="1"/>
  <c r="CJ464" i="1"/>
  <c r="CC464" i="1"/>
  <c r="BV464" i="1"/>
  <c r="BO464" i="1"/>
  <c r="BH464" i="1"/>
  <c r="BA464" i="1"/>
  <c r="AT464" i="1"/>
  <c r="AM464" i="1"/>
  <c r="AF464" i="1"/>
  <c r="Y464" i="1"/>
  <c r="R464" i="1"/>
  <c r="K464" i="1"/>
  <c r="H464" i="1"/>
  <c r="DZ463" i="1"/>
  <c r="DS463" i="1"/>
  <c r="DL463" i="1"/>
  <c r="DE463" i="1"/>
  <c r="CX463" i="1"/>
  <c r="CQ463" i="1"/>
  <c r="CJ463" i="1"/>
  <c r="CC463" i="1"/>
  <c r="BV463" i="1"/>
  <c r="BO463" i="1"/>
  <c r="BH463" i="1"/>
  <c r="BA463" i="1"/>
  <c r="AT463" i="1"/>
  <c r="AM463" i="1"/>
  <c r="AF463" i="1"/>
  <c r="Y463" i="1"/>
  <c r="R463" i="1"/>
  <c r="K463" i="1"/>
  <c r="H463" i="1"/>
  <c r="EJ462" i="1"/>
  <c r="EH462" i="1" s="1"/>
  <c r="EI462" i="1"/>
  <c r="EG462" i="1" s="1"/>
  <c r="J462" i="1" s="1"/>
  <c r="DZ460" i="1"/>
  <c r="DS460" i="1"/>
  <c r="DL460" i="1"/>
  <c r="DE460" i="1"/>
  <c r="CX460" i="1"/>
  <c r="CQ460" i="1"/>
  <c r="CJ460" i="1"/>
  <c r="CC460" i="1"/>
  <c r="BV460" i="1"/>
  <c r="BO460" i="1"/>
  <c r="BH460" i="1"/>
  <c r="BA460" i="1"/>
  <c r="AT460" i="1"/>
  <c r="AM460" i="1"/>
  <c r="AF460" i="1"/>
  <c r="Y460" i="1"/>
  <c r="R460" i="1"/>
  <c r="K460" i="1"/>
  <c r="H460" i="1"/>
  <c r="EJ459" i="1"/>
  <c r="EI459" i="1"/>
  <c r="J459" i="1"/>
  <c r="AL623" i="1" l="1"/>
  <c r="AF623" i="1" s="1"/>
  <c r="DR623" i="1"/>
  <c r="DL623" i="1" s="1"/>
  <c r="BU623" i="1"/>
  <c r="DK623" i="1"/>
  <c r="DE623" i="1" s="1"/>
  <c r="AS623" i="1"/>
  <c r="AM623" i="1" s="1"/>
  <c r="X623" i="1"/>
  <c r="R623" i="1" s="1"/>
  <c r="CB623" i="1"/>
  <c r="AZ623" i="1"/>
  <c r="AT623" i="1" s="1"/>
  <c r="DD623" i="1"/>
  <c r="CX623" i="1" s="1"/>
  <c r="BG623" i="1"/>
  <c r="BA623" i="1" s="1"/>
  <c r="AE623" i="1"/>
  <c r="Y623" i="1" s="1"/>
  <c r="CI623" i="1"/>
  <c r="CC623" i="1" s="1"/>
  <c r="EJ659" i="1"/>
  <c r="EH659" i="1" s="1"/>
  <c r="DZ623" i="1"/>
  <c r="EJ676" i="1"/>
  <c r="EH676" i="1" s="1"/>
  <c r="BN623" i="1"/>
  <c r="BH623" i="1" s="1"/>
  <c r="CP623" i="1"/>
  <c r="CJ623" i="1" s="1"/>
  <c r="EJ663" i="1"/>
  <c r="EH663" i="1" s="1"/>
  <c r="CQ623" i="1"/>
  <c r="EE623" i="1"/>
  <c r="EC623" i="1"/>
  <c r="EA623" i="1"/>
  <c r="DW623" i="1"/>
  <c r="DU623" i="1"/>
  <c r="DQ623" i="1"/>
  <c r="DO623" i="1"/>
  <c r="DM623" i="1"/>
  <c r="DI623" i="1"/>
  <c r="DG623" i="1"/>
  <c r="DC623" i="1"/>
  <c r="DA623" i="1"/>
  <c r="CY623" i="1"/>
  <c r="CU623" i="1"/>
  <c r="CS623" i="1"/>
  <c r="CO623" i="1"/>
  <c r="CM623" i="1"/>
  <c r="CK623" i="1"/>
  <c r="CG623" i="1"/>
  <c r="CE623" i="1"/>
  <c r="CA623" i="1"/>
  <c r="BY623" i="1"/>
  <c r="BW623" i="1"/>
  <c r="BS623" i="1"/>
  <c r="BQ623" i="1"/>
  <c r="BM623" i="1"/>
  <c r="BK623" i="1"/>
  <c r="BI623" i="1"/>
  <c r="BE623" i="1"/>
  <c r="BC623" i="1"/>
  <c r="AY623" i="1"/>
  <c r="AW623" i="1"/>
  <c r="AU623" i="1"/>
  <c r="AQ623" i="1"/>
  <c r="AO623" i="1"/>
  <c r="AK623" i="1"/>
  <c r="AI623" i="1"/>
  <c r="AG623" i="1"/>
  <c r="AC623" i="1"/>
  <c r="AA623" i="1"/>
  <c r="W623" i="1"/>
  <c r="U623" i="1"/>
  <c r="S623" i="1"/>
  <c r="O623" i="1"/>
  <c r="M623" i="1"/>
  <c r="ED623" i="1"/>
  <c r="EB623" i="1"/>
  <c r="DX623" i="1"/>
  <c r="DV623" i="1"/>
  <c r="DT623" i="1"/>
  <c r="DP623" i="1"/>
  <c r="DN623" i="1"/>
  <c r="DJ623" i="1"/>
  <c r="DH623" i="1"/>
  <c r="DF623" i="1"/>
  <c r="DB623" i="1"/>
  <c r="CZ623" i="1"/>
  <c r="CV623" i="1"/>
  <c r="CT623" i="1"/>
  <c r="CR623" i="1"/>
  <c r="CN623" i="1"/>
  <c r="CL623" i="1"/>
  <c r="CH623" i="1"/>
  <c r="CF623" i="1"/>
  <c r="CD623" i="1"/>
  <c r="BZ623" i="1"/>
  <c r="BX623" i="1"/>
  <c r="BT623" i="1"/>
  <c r="BR623" i="1"/>
  <c r="BP623" i="1"/>
  <c r="BL623" i="1"/>
  <c r="BJ623" i="1"/>
  <c r="BF623" i="1"/>
  <c r="BD623" i="1"/>
  <c r="BB623" i="1"/>
  <c r="AX623" i="1"/>
  <c r="AV623" i="1"/>
  <c r="AR623" i="1"/>
  <c r="AP623" i="1"/>
  <c r="AN623" i="1"/>
  <c r="AJ623" i="1"/>
  <c r="AH623" i="1"/>
  <c r="AD623" i="1"/>
  <c r="AB623" i="1"/>
  <c r="Z623" i="1"/>
  <c r="V623" i="1"/>
  <c r="T623" i="1"/>
  <c r="P623" i="1"/>
  <c r="N623" i="1"/>
  <c r="L623" i="1"/>
  <c r="BV623" i="1"/>
  <c r="K623" i="1"/>
  <c r="BO623" i="1"/>
  <c r="DS623" i="1"/>
  <c r="EJ564" i="1"/>
  <c r="EH564" i="1" s="1"/>
  <c r="EJ560" i="1"/>
  <c r="EH560" i="1" s="1"/>
  <c r="EJ552" i="1"/>
  <c r="EH552" i="1" s="1"/>
  <c r="EJ548" i="1"/>
  <c r="EH548" i="1" s="1"/>
  <c r="E538" i="1"/>
  <c r="C41" i="27" s="1"/>
  <c r="D41" i="27" s="1"/>
  <c r="EJ609" i="1"/>
  <c r="EH609" i="1" s="1"/>
  <c r="EJ589" i="1"/>
  <c r="EH589" i="1" s="1"/>
  <c r="EJ597" i="1"/>
  <c r="EH597" i="1" s="1"/>
  <c r="EJ566" i="1"/>
  <c r="EH566" i="1" s="1"/>
  <c r="EJ562" i="1"/>
  <c r="EH562" i="1" s="1"/>
  <c r="EJ558" i="1"/>
  <c r="EH558" i="1" s="1"/>
  <c r="EJ554" i="1"/>
  <c r="EH554" i="1" s="1"/>
  <c r="EJ550" i="1"/>
  <c r="EH550" i="1" s="1"/>
  <c r="EJ546" i="1"/>
  <c r="EH546" i="1" s="1"/>
  <c r="EJ613" i="1"/>
  <c r="EH613" i="1" s="1"/>
  <c r="EJ587" i="1"/>
  <c r="EH587" i="1" s="1"/>
  <c r="EJ618" i="1"/>
  <c r="EH618" i="1" s="1"/>
  <c r="EJ533" i="1"/>
  <c r="EH533" i="1" s="1"/>
  <c r="EJ598" i="1"/>
  <c r="EH598" i="1" s="1"/>
  <c r="EJ612" i="1"/>
  <c r="EH612" i="1" s="1"/>
  <c r="EJ608" i="1"/>
  <c r="EH608" i="1" s="1"/>
  <c r="EJ594" i="1"/>
  <c r="EH594" i="1" s="1"/>
  <c r="EJ590" i="1"/>
  <c r="EH590" i="1" s="1"/>
  <c r="EJ582" i="1"/>
  <c r="EH582" i="1" s="1"/>
  <c r="EJ541" i="1"/>
  <c r="EH541" i="1" s="1"/>
  <c r="EJ605" i="1"/>
  <c r="EH605" i="1" s="1"/>
  <c r="EJ591" i="1"/>
  <c r="EH591" i="1" s="1"/>
  <c r="EJ583" i="1"/>
  <c r="EH583" i="1" s="1"/>
  <c r="EJ571" i="1"/>
  <c r="EH571" i="1" s="1"/>
  <c r="EJ569" i="1"/>
  <c r="EH569" i="1" s="1"/>
  <c r="EJ622" i="1"/>
  <c r="EH622" i="1" s="1"/>
  <c r="EJ614" i="1"/>
  <c r="EH614" i="1" s="1"/>
  <c r="EJ616" i="1"/>
  <c r="EH616" i="1" s="1"/>
  <c r="EJ603" i="1"/>
  <c r="EH603" i="1" s="1"/>
  <c r="EJ581" i="1"/>
  <c r="EH581" i="1" s="1"/>
  <c r="EJ580" i="1"/>
  <c r="EH580" i="1" s="1"/>
  <c r="EJ573" i="1"/>
  <c r="EH573" i="1" s="1"/>
  <c r="EJ574" i="1"/>
  <c r="EH574" i="1" s="1"/>
  <c r="EJ568" i="1"/>
  <c r="EH568" i="1" s="1"/>
  <c r="EJ577" i="1"/>
  <c r="EH577" i="1" s="1"/>
  <c r="EJ570" i="1"/>
  <c r="EH570" i="1" s="1"/>
  <c r="DY538" i="1"/>
  <c r="CW538" i="1"/>
  <c r="BU538" i="1"/>
  <c r="AS538" i="1"/>
  <c r="Q538" i="1"/>
  <c r="DR538" i="1"/>
  <c r="CB538" i="1"/>
  <c r="AZ538" i="1"/>
  <c r="X538" i="1"/>
  <c r="EJ621" i="1"/>
  <c r="EH621" i="1" s="1"/>
  <c r="EJ620" i="1"/>
  <c r="EH620" i="1" s="1"/>
  <c r="EJ610" i="1"/>
  <c r="EH610" i="1" s="1"/>
  <c r="EJ606" i="1"/>
  <c r="EH606" i="1" s="1"/>
  <c r="EJ602" i="1"/>
  <c r="EH602" i="1" s="1"/>
  <c r="EJ611" i="1"/>
  <c r="EH611" i="1" s="1"/>
  <c r="EJ600" i="1"/>
  <c r="EH600" i="1" s="1"/>
  <c r="EJ596" i="1"/>
  <c r="EH596" i="1" s="1"/>
  <c r="EJ593" i="1"/>
  <c r="EH593" i="1" s="1"/>
  <c r="EJ588" i="1"/>
  <c r="EH588" i="1" s="1"/>
  <c r="EJ585" i="1"/>
  <c r="EH585" i="1" s="1"/>
  <c r="EJ584" i="1"/>
  <c r="EH584" i="1" s="1"/>
  <c r="EJ604" i="1"/>
  <c r="EH604" i="1" s="1"/>
  <c r="EJ601" i="1"/>
  <c r="EH601" i="1" s="1"/>
  <c r="EJ578" i="1"/>
  <c r="EH578" i="1" s="1"/>
  <c r="EJ575" i="1"/>
  <c r="EH575" i="1" s="1"/>
  <c r="EJ567" i="1"/>
  <c r="EH567" i="1" s="1"/>
  <c r="EJ565" i="1"/>
  <c r="EH565" i="1" s="1"/>
  <c r="EJ563" i="1"/>
  <c r="EH563" i="1" s="1"/>
  <c r="EJ561" i="1"/>
  <c r="EH561" i="1" s="1"/>
  <c r="EJ559" i="1"/>
  <c r="EH559" i="1" s="1"/>
  <c r="EJ557" i="1"/>
  <c r="EH557" i="1" s="1"/>
  <c r="EJ555" i="1"/>
  <c r="EH555" i="1" s="1"/>
  <c r="EJ553" i="1"/>
  <c r="EH553" i="1" s="1"/>
  <c r="EJ549" i="1"/>
  <c r="EH549" i="1" s="1"/>
  <c r="EJ544" i="1"/>
  <c r="EH544" i="1" s="1"/>
  <c r="EJ543" i="1"/>
  <c r="EH543" i="1" s="1"/>
  <c r="EJ540" i="1"/>
  <c r="EH540" i="1" s="1"/>
  <c r="CP538" i="1"/>
  <c r="DK538" i="1"/>
  <c r="CI538" i="1"/>
  <c r="BG538" i="1"/>
  <c r="AE538" i="1"/>
  <c r="EF538" i="1"/>
  <c r="DD538" i="1"/>
  <c r="BN538" i="1"/>
  <c r="AL538" i="1"/>
  <c r="EJ535" i="1"/>
  <c r="EH535" i="1" s="1"/>
  <c r="EJ537" i="1"/>
  <c r="EH537" i="1" s="1"/>
  <c r="EJ536" i="1"/>
  <c r="EH536" i="1" s="1"/>
  <c r="EJ531" i="1"/>
  <c r="EH531" i="1" s="1"/>
  <c r="EJ521" i="1"/>
  <c r="EH521" i="1" s="1"/>
  <c r="EJ519" i="1"/>
  <c r="EH519" i="1" s="1"/>
  <c r="EJ517" i="1"/>
  <c r="EH517" i="1" s="1"/>
  <c r="EJ515" i="1"/>
  <c r="EH515" i="1" s="1"/>
  <c r="EJ513" i="1"/>
  <c r="EH513" i="1" s="1"/>
  <c r="EJ511" i="1"/>
  <c r="EH511" i="1" s="1"/>
  <c r="EJ512" i="1"/>
  <c r="EH512" i="1" s="1"/>
  <c r="EJ518" i="1"/>
  <c r="EH518" i="1" s="1"/>
  <c r="EJ520" i="1"/>
  <c r="EH520" i="1" s="1"/>
  <c r="EJ516" i="1"/>
  <c r="EH516" i="1" s="1"/>
  <c r="EJ527" i="1"/>
  <c r="EH527" i="1" s="1"/>
  <c r="EJ525" i="1"/>
  <c r="EH525" i="1" s="1"/>
  <c r="EJ523" i="1"/>
  <c r="EH523" i="1" s="1"/>
  <c r="EJ528" i="1"/>
  <c r="EH528" i="1" s="1"/>
  <c r="EJ524" i="1"/>
  <c r="EH524" i="1" s="1"/>
  <c r="EJ529" i="1"/>
  <c r="EH529" i="1" s="1"/>
  <c r="EJ526" i="1"/>
  <c r="EH526" i="1" s="1"/>
  <c r="EJ499" i="1"/>
  <c r="EH499" i="1" s="1"/>
  <c r="EJ484" i="1"/>
  <c r="EH484" i="1" s="1"/>
  <c r="EJ483" i="1"/>
  <c r="EH483" i="1" s="1"/>
  <c r="EJ481" i="1"/>
  <c r="EH481" i="1" s="1"/>
  <c r="EJ487" i="1"/>
  <c r="EH487" i="1" s="1"/>
  <c r="EJ485" i="1"/>
  <c r="EH485" i="1" s="1"/>
  <c r="EJ486" i="1"/>
  <c r="EH486" i="1" s="1"/>
  <c r="EJ482" i="1"/>
  <c r="EH482" i="1" s="1"/>
  <c r="EJ480" i="1"/>
  <c r="EH480" i="1" s="1"/>
  <c r="EJ478" i="1"/>
  <c r="EH478" i="1" s="1"/>
  <c r="EJ479" i="1"/>
  <c r="EH479" i="1" s="1"/>
  <c r="EJ509" i="1"/>
  <c r="EH509" i="1" s="1"/>
  <c r="EJ508" i="1"/>
  <c r="EH508" i="1" s="1"/>
  <c r="E443" i="1"/>
  <c r="CA443" i="1" s="1"/>
  <c r="EJ505" i="1"/>
  <c r="EH505" i="1" s="1"/>
  <c r="EJ503" i="1"/>
  <c r="EH503" i="1" s="1"/>
  <c r="EJ502" i="1"/>
  <c r="EH502" i="1" s="1"/>
  <c r="EF461" i="1"/>
  <c r="DR461" i="1"/>
  <c r="DD461" i="1"/>
  <c r="CP461" i="1"/>
  <c r="CB461" i="1"/>
  <c r="BN461" i="1"/>
  <c r="AZ461" i="1"/>
  <c r="AL461" i="1"/>
  <c r="X461" i="1"/>
  <c r="EJ506" i="1"/>
  <c r="EH506" i="1" s="1"/>
  <c r="EJ504" i="1"/>
  <c r="EH504" i="1" s="1"/>
  <c r="EJ500" i="1"/>
  <c r="EH500" i="1" s="1"/>
  <c r="EJ497" i="1"/>
  <c r="EH497" i="1" s="1"/>
  <c r="EJ496" i="1"/>
  <c r="EH496" i="1" s="1"/>
  <c r="EJ495" i="1"/>
  <c r="EH495" i="1" s="1"/>
  <c r="EJ498" i="1"/>
  <c r="EH498" i="1" s="1"/>
  <c r="EJ492" i="1"/>
  <c r="EH492" i="1" s="1"/>
  <c r="EJ477" i="1"/>
  <c r="EH477" i="1" s="1"/>
  <c r="EJ493" i="1"/>
  <c r="EH493" i="1" s="1"/>
  <c r="EJ488" i="1"/>
  <c r="EH488" i="1" s="1"/>
  <c r="EJ489" i="1"/>
  <c r="EH489" i="1" s="1"/>
  <c r="EJ490" i="1"/>
  <c r="EH490" i="1" s="1"/>
  <c r="EJ469" i="1"/>
  <c r="EH469" i="1" s="1"/>
  <c r="EJ473" i="1"/>
  <c r="EH473" i="1" s="1"/>
  <c r="EJ472" i="1"/>
  <c r="EH472" i="1" s="1"/>
  <c r="EJ445" i="1"/>
  <c r="EH445" i="1" s="1"/>
  <c r="EI471" i="1"/>
  <c r="EG471" i="1" s="1"/>
  <c r="J471" i="1" s="1"/>
  <c r="EI466" i="1"/>
  <c r="EG466" i="1" s="1"/>
  <c r="J466" i="1" s="1"/>
  <c r="EI476" i="1"/>
  <c r="EG476" i="1" s="1"/>
  <c r="J476" i="1" s="1"/>
  <c r="EI468" i="1"/>
  <c r="EG468" i="1" s="1"/>
  <c r="J468" i="1" s="1"/>
  <c r="AS443" i="1"/>
  <c r="Q443" i="1"/>
  <c r="BU443" i="1"/>
  <c r="BO443" i="1" s="1"/>
  <c r="CW443" i="1"/>
  <c r="DY443" i="1"/>
  <c r="EF443" i="1"/>
  <c r="DD443" i="1"/>
  <c r="CX443" i="1" s="1"/>
  <c r="CB443" i="1"/>
  <c r="AZ443" i="1"/>
  <c r="X443" i="1"/>
  <c r="DR443" i="1"/>
  <c r="DL443" i="1" s="1"/>
  <c r="BN443" i="1"/>
  <c r="AL443" i="1"/>
  <c r="DK443" i="1"/>
  <c r="CI443" i="1"/>
  <c r="CC443" i="1" s="1"/>
  <c r="BG443" i="1"/>
  <c r="AE443" i="1"/>
  <c r="EJ457" i="1"/>
  <c r="EH457" i="1" s="1"/>
  <c r="EJ455" i="1"/>
  <c r="EH455" i="1" s="1"/>
  <c r="EJ452" i="1"/>
  <c r="EH452" i="1" s="1"/>
  <c r="EJ451" i="1"/>
  <c r="EH451" i="1" s="1"/>
  <c r="EJ456" i="1"/>
  <c r="EH456" i="1" s="1"/>
  <c r="EJ453" i="1"/>
  <c r="EH453" i="1" s="1"/>
  <c r="EJ450" i="1"/>
  <c r="EH450" i="1" s="1"/>
  <c r="EJ448" i="1"/>
  <c r="EH448" i="1" s="1"/>
  <c r="EJ447" i="1"/>
  <c r="EH447" i="1" s="1"/>
  <c r="CP443" i="1"/>
  <c r="Q468" i="1"/>
  <c r="AE468" i="1"/>
  <c r="AS468" i="1"/>
  <c r="BG468" i="1"/>
  <c r="BU468" i="1"/>
  <c r="CI468" i="1"/>
  <c r="CW468" i="1"/>
  <c r="DK468" i="1"/>
  <c r="DY468" i="1"/>
  <c r="E467" i="1"/>
  <c r="X468" i="1"/>
  <c r="AL468" i="1"/>
  <c r="AZ468" i="1"/>
  <c r="BN468" i="1"/>
  <c r="CB468" i="1"/>
  <c r="DD468" i="1"/>
  <c r="DR468" i="1"/>
  <c r="EF468" i="1"/>
  <c r="CP468" i="1"/>
  <c r="AS471" i="1"/>
  <c r="BG471" i="1"/>
  <c r="Q474" i="1"/>
  <c r="AE474" i="1"/>
  <c r="AS474" i="1"/>
  <c r="BG474" i="1"/>
  <c r="BU474" i="1"/>
  <c r="CI474" i="1"/>
  <c r="CW474" i="1"/>
  <c r="DK474" i="1"/>
  <c r="DY474" i="1"/>
  <c r="E470" i="1"/>
  <c r="EF471" i="1"/>
  <c r="DY471" i="1"/>
  <c r="DR471" i="1"/>
  <c r="DK471" i="1"/>
  <c r="DD471" i="1"/>
  <c r="CW471" i="1"/>
  <c r="CP471" i="1"/>
  <c r="CI471" i="1"/>
  <c r="CB471" i="1"/>
  <c r="BU471" i="1"/>
  <c r="BN471" i="1"/>
  <c r="AZ471" i="1"/>
  <c r="AE471" i="1"/>
  <c r="X471" i="1"/>
  <c r="Q471" i="1"/>
  <c r="AL471" i="1"/>
  <c r="X474" i="1"/>
  <c r="AL474" i="1"/>
  <c r="AZ474" i="1"/>
  <c r="BN474" i="1"/>
  <c r="CB474" i="1"/>
  <c r="CP474" i="1"/>
  <c r="DD474" i="1"/>
  <c r="DR474" i="1"/>
  <c r="EF474" i="1"/>
  <c r="EI474" i="1"/>
  <c r="EG474" i="1" s="1"/>
  <c r="J474" i="1" s="1"/>
  <c r="E475" i="1"/>
  <c r="EF476" i="1"/>
  <c r="DY476" i="1"/>
  <c r="DR476" i="1"/>
  <c r="DK476" i="1"/>
  <c r="DD476" i="1"/>
  <c r="CW476" i="1"/>
  <c r="CP476" i="1"/>
  <c r="CI476" i="1"/>
  <c r="CB476" i="1"/>
  <c r="BU476" i="1"/>
  <c r="BN476" i="1"/>
  <c r="BG476" i="1"/>
  <c r="AZ476" i="1"/>
  <c r="AS476" i="1"/>
  <c r="AL476" i="1"/>
  <c r="AE476" i="1"/>
  <c r="X476" i="1"/>
  <c r="Q476" i="1"/>
  <c r="EF466" i="1"/>
  <c r="DY466" i="1"/>
  <c r="DR466" i="1"/>
  <c r="DK466" i="1"/>
  <c r="DD466" i="1"/>
  <c r="CW466" i="1"/>
  <c r="CP466" i="1"/>
  <c r="CI466" i="1"/>
  <c r="CB466" i="1"/>
  <c r="BU466" i="1"/>
  <c r="BN466" i="1"/>
  <c r="BG466" i="1"/>
  <c r="AZ466" i="1"/>
  <c r="AS466" i="1"/>
  <c r="AL466" i="1"/>
  <c r="AE466" i="1"/>
  <c r="X466" i="1"/>
  <c r="Q466" i="1"/>
  <c r="EI464" i="1"/>
  <c r="EG464" i="1" s="1"/>
  <c r="J464" i="1" s="1"/>
  <c r="EI461" i="1"/>
  <c r="EG461" i="1" s="1"/>
  <c r="J461" i="1" s="1"/>
  <c r="DY461" i="1"/>
  <c r="DK461" i="1"/>
  <c r="CW461" i="1"/>
  <c r="CI461" i="1"/>
  <c r="BU461" i="1"/>
  <c r="BG461" i="1"/>
  <c r="AS461" i="1"/>
  <c r="AE461" i="1"/>
  <c r="Q461" i="1"/>
  <c r="Q463" i="1"/>
  <c r="AE463" i="1"/>
  <c r="AS463" i="1"/>
  <c r="BG463" i="1"/>
  <c r="BU463" i="1"/>
  <c r="CI463" i="1"/>
  <c r="CW463" i="1"/>
  <c r="DK463" i="1"/>
  <c r="DY463" i="1"/>
  <c r="BU460" i="1"/>
  <c r="BN460" i="1"/>
  <c r="BG460" i="1"/>
  <c r="AZ460" i="1"/>
  <c r="AS460" i="1"/>
  <c r="AL460" i="1"/>
  <c r="AE460" i="1"/>
  <c r="X460" i="1"/>
  <c r="Q460" i="1"/>
  <c r="E459" i="1"/>
  <c r="CB460" i="1"/>
  <c r="CP460" i="1"/>
  <c r="DD460" i="1"/>
  <c r="DR460" i="1"/>
  <c r="EF460" i="1"/>
  <c r="EI460" i="1"/>
  <c r="EG460" i="1" s="1"/>
  <c r="J460" i="1" s="1"/>
  <c r="E462" i="1"/>
  <c r="X463" i="1"/>
  <c r="AL463" i="1"/>
  <c r="AZ463" i="1"/>
  <c r="BN463" i="1"/>
  <c r="CB463" i="1"/>
  <c r="CP463" i="1"/>
  <c r="DD463" i="1"/>
  <c r="DR463" i="1"/>
  <c r="EF463" i="1"/>
  <c r="CI460" i="1"/>
  <c r="CW460" i="1"/>
  <c r="DK460" i="1"/>
  <c r="DY460" i="1"/>
  <c r="EI463" i="1"/>
  <c r="EG463" i="1" s="1"/>
  <c r="J463" i="1" s="1"/>
  <c r="Q464" i="1"/>
  <c r="X464" i="1"/>
  <c r="AE464" i="1"/>
  <c r="AL464" i="1"/>
  <c r="AS464" i="1"/>
  <c r="AZ464" i="1"/>
  <c r="BG464" i="1"/>
  <c r="BN464" i="1"/>
  <c r="BU464" i="1"/>
  <c r="CB464" i="1"/>
  <c r="CI464" i="1"/>
  <c r="CP464" i="1"/>
  <c r="CW464" i="1"/>
  <c r="DD464" i="1"/>
  <c r="DK464" i="1"/>
  <c r="DR464" i="1"/>
  <c r="DY464" i="1"/>
  <c r="EF464" i="1"/>
  <c r="EB443" i="1" l="1"/>
  <c r="Y443" i="1"/>
  <c r="AF443" i="1"/>
  <c r="AT443" i="1"/>
  <c r="DS443" i="1"/>
  <c r="AM443" i="1"/>
  <c r="DV443" i="1"/>
  <c r="C39" i="27"/>
  <c r="D39" i="27" s="1"/>
  <c r="AI443" i="1"/>
  <c r="AP443" i="1"/>
  <c r="M443" i="1"/>
  <c r="BE443" i="1"/>
  <c r="DU443" i="1"/>
  <c r="CH443" i="1"/>
  <c r="CY443" i="1"/>
  <c r="T443" i="1"/>
  <c r="BL443" i="1"/>
  <c r="DF443" i="1"/>
  <c r="W443" i="1"/>
  <c r="AU443" i="1"/>
  <c r="BQ443" i="1"/>
  <c r="CM443" i="1"/>
  <c r="DI443" i="1"/>
  <c r="EE443" i="1"/>
  <c r="AD443" i="1"/>
  <c r="BB443" i="1"/>
  <c r="BX443" i="1"/>
  <c r="CT443" i="1"/>
  <c r="DP443" i="1"/>
  <c r="EJ623" i="1"/>
  <c r="S443" i="1"/>
  <c r="AC443" i="1"/>
  <c r="AO443" i="1"/>
  <c r="AY443" i="1"/>
  <c r="BK443" i="1"/>
  <c r="BW443" i="1"/>
  <c r="CG443" i="1"/>
  <c r="CS443" i="1"/>
  <c r="DC443" i="1"/>
  <c r="DO443" i="1"/>
  <c r="EA443" i="1"/>
  <c r="N443" i="1"/>
  <c r="Z443" i="1"/>
  <c r="AJ443" i="1"/>
  <c r="AV443" i="1"/>
  <c r="BF443" i="1"/>
  <c r="BR443" i="1"/>
  <c r="CD443" i="1"/>
  <c r="CN443" i="1"/>
  <c r="CZ443" i="1"/>
  <c r="DJ443" i="1"/>
  <c r="CQ443" i="1"/>
  <c r="E458" i="1"/>
  <c r="O443" i="1"/>
  <c r="U443" i="1"/>
  <c r="AA443" i="1"/>
  <c r="AG443" i="1"/>
  <c r="AK443" i="1"/>
  <c r="AQ443" i="1"/>
  <c r="AW443" i="1"/>
  <c r="BC443" i="1"/>
  <c r="BI443" i="1"/>
  <c r="BM443" i="1"/>
  <c r="BS443" i="1"/>
  <c r="BY443" i="1"/>
  <c r="CE443" i="1"/>
  <c r="CK443" i="1"/>
  <c r="CO443" i="1"/>
  <c r="CU443" i="1"/>
  <c r="DA443" i="1"/>
  <c r="DG443" i="1"/>
  <c r="DM443" i="1"/>
  <c r="DQ443" i="1"/>
  <c r="DW443" i="1"/>
  <c r="EC443" i="1"/>
  <c r="L443" i="1"/>
  <c r="P443" i="1"/>
  <c r="V443" i="1"/>
  <c r="AB443" i="1"/>
  <c r="AH443" i="1"/>
  <c r="AN443" i="1"/>
  <c r="AR443" i="1"/>
  <c r="AX443" i="1"/>
  <c r="BD443" i="1"/>
  <c r="BJ443" i="1"/>
  <c r="BP443" i="1"/>
  <c r="BT443" i="1"/>
  <c r="BZ443" i="1"/>
  <c r="CF443" i="1"/>
  <c r="CL443" i="1"/>
  <c r="CR443" i="1"/>
  <c r="CV443" i="1"/>
  <c r="DB443" i="1"/>
  <c r="DH443" i="1"/>
  <c r="DN443" i="1"/>
  <c r="DT443" i="1"/>
  <c r="DX443" i="1"/>
  <c r="ED443" i="1"/>
  <c r="BA443" i="1"/>
  <c r="DE443" i="1"/>
  <c r="BH443" i="1"/>
  <c r="R443" i="1"/>
  <c r="BV443" i="1"/>
  <c r="DZ443" i="1"/>
  <c r="K443" i="1"/>
  <c r="BH538" i="1"/>
  <c r="DZ538" i="1"/>
  <c r="BA538" i="1"/>
  <c r="DE538" i="1"/>
  <c r="R538" i="1"/>
  <c r="BV538" i="1"/>
  <c r="K538" i="1"/>
  <c r="BO538" i="1"/>
  <c r="DS538" i="1"/>
  <c r="ED538" i="1"/>
  <c r="EB538" i="1"/>
  <c r="DX538" i="1"/>
  <c r="DV538" i="1"/>
  <c r="DT538" i="1"/>
  <c r="DP538" i="1"/>
  <c r="DN538" i="1"/>
  <c r="DJ538" i="1"/>
  <c r="DH538" i="1"/>
  <c r="DF538" i="1"/>
  <c r="DB538" i="1"/>
  <c r="CZ538" i="1"/>
  <c r="CV538" i="1"/>
  <c r="CT538" i="1"/>
  <c r="CR538" i="1"/>
  <c r="CN538" i="1"/>
  <c r="CL538" i="1"/>
  <c r="CH538" i="1"/>
  <c r="CF538" i="1"/>
  <c r="CD538" i="1"/>
  <c r="BZ538" i="1"/>
  <c r="BX538" i="1"/>
  <c r="BT538" i="1"/>
  <c r="BR538" i="1"/>
  <c r="BP538" i="1"/>
  <c r="BL538" i="1"/>
  <c r="BJ538" i="1"/>
  <c r="BF538" i="1"/>
  <c r="BD538" i="1"/>
  <c r="BB538" i="1"/>
  <c r="AX538" i="1"/>
  <c r="AV538" i="1"/>
  <c r="AR538" i="1"/>
  <c r="AP538" i="1"/>
  <c r="AN538" i="1"/>
  <c r="AJ538" i="1"/>
  <c r="AH538" i="1"/>
  <c r="AD538" i="1"/>
  <c r="AB538" i="1"/>
  <c r="Z538" i="1"/>
  <c r="V538" i="1"/>
  <c r="T538" i="1"/>
  <c r="P538" i="1"/>
  <c r="N538" i="1"/>
  <c r="L538" i="1"/>
  <c r="EE538" i="1"/>
  <c r="EC538" i="1"/>
  <c r="EA538" i="1"/>
  <c r="DW538" i="1"/>
  <c r="DU538" i="1"/>
  <c r="DQ538" i="1"/>
  <c r="DO538" i="1"/>
  <c r="DM538" i="1"/>
  <c r="DI538" i="1"/>
  <c r="DG538" i="1"/>
  <c r="DC538" i="1"/>
  <c r="DA538" i="1"/>
  <c r="CY538" i="1"/>
  <c r="CU538" i="1"/>
  <c r="CS538" i="1"/>
  <c r="CO538" i="1"/>
  <c r="CM538" i="1"/>
  <c r="CK538" i="1"/>
  <c r="CG538" i="1"/>
  <c r="CE538" i="1"/>
  <c r="CA538" i="1"/>
  <c r="BY538" i="1"/>
  <c r="BW538" i="1"/>
  <c r="BS538" i="1"/>
  <c r="BQ538" i="1"/>
  <c r="BM538" i="1"/>
  <c r="BK538" i="1"/>
  <c r="BI538" i="1"/>
  <c r="BE538" i="1"/>
  <c r="BC538" i="1"/>
  <c r="AY538" i="1"/>
  <c r="AW538" i="1"/>
  <c r="AU538" i="1"/>
  <c r="AQ538" i="1"/>
  <c r="AO538" i="1"/>
  <c r="AK538" i="1"/>
  <c r="AI538" i="1"/>
  <c r="AG538" i="1"/>
  <c r="AC538" i="1"/>
  <c r="AA538" i="1"/>
  <c r="W538" i="1"/>
  <c r="U538" i="1"/>
  <c r="S538" i="1"/>
  <c r="O538" i="1"/>
  <c r="M538" i="1"/>
  <c r="AF538" i="1"/>
  <c r="CX538" i="1"/>
  <c r="Y538" i="1"/>
  <c r="CC538" i="1"/>
  <c r="EJ538" i="1"/>
  <c r="EI538" i="1" s="1"/>
  <c r="CJ538" i="1"/>
  <c r="AT538" i="1"/>
  <c r="DL538" i="1"/>
  <c r="AM538" i="1"/>
  <c r="CQ538" i="1"/>
  <c r="EJ443" i="1"/>
  <c r="CJ443" i="1"/>
  <c r="EJ468" i="1"/>
  <c r="EH468" i="1" s="1"/>
  <c r="EJ474" i="1"/>
  <c r="EH474" i="1" s="1"/>
  <c r="EJ471" i="1"/>
  <c r="EH471" i="1" s="1"/>
  <c r="EJ476" i="1"/>
  <c r="EH476" i="1" s="1"/>
  <c r="EJ466" i="1"/>
  <c r="EH466" i="1" s="1"/>
  <c r="EJ461" i="1"/>
  <c r="EH461" i="1" s="1"/>
  <c r="DK458" i="1"/>
  <c r="CI458" i="1"/>
  <c r="EJ463" i="1"/>
  <c r="EH463" i="1" s="1"/>
  <c r="DR458" i="1"/>
  <c r="EJ460" i="1"/>
  <c r="EH460" i="1" s="1"/>
  <c r="CP458" i="1"/>
  <c r="Q458" i="1"/>
  <c r="AE458" i="1"/>
  <c r="AS458" i="1"/>
  <c r="BG458" i="1"/>
  <c r="BU458" i="1"/>
  <c r="EJ464" i="1"/>
  <c r="EH464" i="1" s="1"/>
  <c r="DY458" i="1"/>
  <c r="DS458" i="1" s="1"/>
  <c r="CW458" i="1"/>
  <c r="EF458" i="1"/>
  <c r="DZ458" i="1" s="1"/>
  <c r="DD458" i="1"/>
  <c r="CB458" i="1"/>
  <c r="BV458" i="1" s="1"/>
  <c r="X458" i="1"/>
  <c r="AL458" i="1"/>
  <c r="AF458" i="1" s="1"/>
  <c r="AZ458" i="1"/>
  <c r="BN458" i="1"/>
  <c r="BH458" i="1" s="1"/>
  <c r="EI623" i="1" l="1"/>
  <c r="EH623" i="1"/>
  <c r="EG623" i="1" s="1"/>
  <c r="J623" i="1" s="1"/>
  <c r="BA458" i="1"/>
  <c r="Y458" i="1"/>
  <c r="EH538" i="1"/>
  <c r="EG538" i="1" s="1"/>
  <c r="J538" i="1" s="1"/>
  <c r="EI443" i="1"/>
  <c r="EH443" i="1"/>
  <c r="EG443" i="1" s="1"/>
  <c r="J443" i="1" s="1"/>
  <c r="AT458" i="1"/>
  <c r="R458" i="1"/>
  <c r="CX458" i="1"/>
  <c r="CQ458" i="1"/>
  <c r="BO458" i="1"/>
  <c r="ED458" i="1"/>
  <c r="EB458" i="1"/>
  <c r="DX458" i="1"/>
  <c r="DV458" i="1"/>
  <c r="DT458" i="1"/>
  <c r="DP458" i="1"/>
  <c r="DN458" i="1"/>
  <c r="DJ458" i="1"/>
  <c r="DH458" i="1"/>
  <c r="DF458" i="1"/>
  <c r="DB458" i="1"/>
  <c r="CZ458" i="1"/>
  <c r="CV458" i="1"/>
  <c r="CT458" i="1"/>
  <c r="CR458" i="1"/>
  <c r="CN458" i="1"/>
  <c r="CL458" i="1"/>
  <c r="CH458" i="1"/>
  <c r="CF458" i="1"/>
  <c r="CD458" i="1"/>
  <c r="BZ458" i="1"/>
  <c r="BX458" i="1"/>
  <c r="BT458" i="1"/>
  <c r="BR458" i="1"/>
  <c r="BP458" i="1"/>
  <c r="BL458" i="1"/>
  <c r="BJ458" i="1"/>
  <c r="BF458" i="1"/>
  <c r="BD458" i="1"/>
  <c r="BB458" i="1"/>
  <c r="AX458" i="1"/>
  <c r="AV458" i="1"/>
  <c r="AR458" i="1"/>
  <c r="AP458" i="1"/>
  <c r="AN458" i="1"/>
  <c r="AJ458" i="1"/>
  <c r="AH458" i="1"/>
  <c r="AD458" i="1"/>
  <c r="AB458" i="1"/>
  <c r="Z458" i="1"/>
  <c r="V458" i="1"/>
  <c r="P458" i="1"/>
  <c r="EE458" i="1"/>
  <c r="EC458" i="1"/>
  <c r="EA458" i="1"/>
  <c r="DW458" i="1"/>
  <c r="DU458" i="1"/>
  <c r="DQ458" i="1"/>
  <c r="DO458" i="1"/>
  <c r="DM458" i="1"/>
  <c r="DI458" i="1"/>
  <c r="DG458" i="1"/>
  <c r="DC458" i="1"/>
  <c r="DA458" i="1"/>
  <c r="CY458" i="1"/>
  <c r="CU458" i="1"/>
  <c r="CS458" i="1"/>
  <c r="CO458" i="1"/>
  <c r="CM458" i="1"/>
  <c r="CK458" i="1"/>
  <c r="CG458" i="1"/>
  <c r="CE458" i="1"/>
  <c r="CA458" i="1"/>
  <c r="BY458" i="1"/>
  <c r="BW458" i="1"/>
  <c r="BS458" i="1"/>
  <c r="BQ458" i="1"/>
  <c r="BM458" i="1"/>
  <c r="BK458" i="1"/>
  <c r="BI458" i="1"/>
  <c r="BE458" i="1"/>
  <c r="BC458" i="1"/>
  <c r="AY458" i="1"/>
  <c r="AW458" i="1"/>
  <c r="AU458" i="1"/>
  <c r="AQ458" i="1"/>
  <c r="AO458" i="1"/>
  <c r="AK458" i="1"/>
  <c r="AI458" i="1"/>
  <c r="AG458" i="1"/>
  <c r="AC458" i="1"/>
  <c r="AA458" i="1"/>
  <c r="W458" i="1"/>
  <c r="U458" i="1"/>
  <c r="S458" i="1"/>
  <c r="O458" i="1"/>
  <c r="M458" i="1"/>
  <c r="T458" i="1"/>
  <c r="N458" i="1"/>
  <c r="L458" i="1"/>
  <c r="EJ458" i="1"/>
  <c r="EI458" i="1" s="1"/>
  <c r="CJ458" i="1"/>
  <c r="DL458" i="1"/>
  <c r="DE458" i="1"/>
  <c r="AM458" i="1"/>
  <c r="K458" i="1"/>
  <c r="CC458" i="1"/>
  <c r="EH458" i="1" l="1"/>
  <c r="EG458" i="1" s="1"/>
  <c r="J458" i="1" s="1"/>
  <c r="DZ442" i="1" l="1"/>
  <c r="DS442" i="1"/>
  <c r="DL442" i="1"/>
  <c r="DE442" i="1"/>
  <c r="CX442" i="1"/>
  <c r="CQ442" i="1"/>
  <c r="CJ442" i="1"/>
  <c r="CC442" i="1"/>
  <c r="BV442" i="1"/>
  <c r="BO442" i="1"/>
  <c r="BH442" i="1"/>
  <c r="BA442" i="1"/>
  <c r="AT442" i="1"/>
  <c r="AM442" i="1"/>
  <c r="AF442" i="1"/>
  <c r="Y442" i="1"/>
  <c r="R442" i="1"/>
  <c r="K442" i="1"/>
  <c r="DZ441" i="1"/>
  <c r="DS441" i="1"/>
  <c r="DL441" i="1"/>
  <c r="DE441" i="1"/>
  <c r="CX441" i="1"/>
  <c r="CQ441" i="1"/>
  <c r="CJ441" i="1"/>
  <c r="CC441" i="1"/>
  <c r="BV441" i="1"/>
  <c r="BO441" i="1"/>
  <c r="BH441" i="1"/>
  <c r="BA441" i="1"/>
  <c r="AT441" i="1"/>
  <c r="AM441" i="1"/>
  <c r="AF441" i="1"/>
  <c r="Y441" i="1"/>
  <c r="R441" i="1"/>
  <c r="K441" i="1"/>
  <c r="DZ440" i="1"/>
  <c r="DS440" i="1"/>
  <c r="DL440" i="1"/>
  <c r="DE440" i="1"/>
  <c r="CX440" i="1"/>
  <c r="CQ440" i="1"/>
  <c r="CJ440" i="1"/>
  <c r="CC440" i="1"/>
  <c r="BV440" i="1"/>
  <c r="BO440" i="1"/>
  <c r="BH440" i="1"/>
  <c r="BA440" i="1"/>
  <c r="AT440" i="1"/>
  <c r="AM440" i="1"/>
  <c r="AF440" i="1"/>
  <c r="Y440" i="1"/>
  <c r="R440" i="1"/>
  <c r="K440" i="1"/>
  <c r="H440" i="1"/>
  <c r="EJ439" i="1"/>
  <c r="EH439" i="1" s="1"/>
  <c r="EI439" i="1"/>
  <c r="EG439" i="1" s="1"/>
  <c r="J439" i="1" s="1"/>
  <c r="DZ438" i="1"/>
  <c r="DS438" i="1"/>
  <c r="DL438" i="1"/>
  <c r="DE438" i="1"/>
  <c r="CX438" i="1"/>
  <c r="CQ438" i="1"/>
  <c r="CJ438" i="1"/>
  <c r="CC438" i="1"/>
  <c r="BV438" i="1"/>
  <c r="BO438" i="1"/>
  <c r="BH438" i="1"/>
  <c r="BA438" i="1"/>
  <c r="AT438" i="1"/>
  <c r="AM438" i="1"/>
  <c r="AF438" i="1"/>
  <c r="Y438" i="1"/>
  <c r="R438" i="1"/>
  <c r="K438" i="1"/>
  <c r="DZ437" i="1"/>
  <c r="DS437" i="1"/>
  <c r="DL437" i="1"/>
  <c r="DE437" i="1"/>
  <c r="CX437" i="1"/>
  <c r="CQ437" i="1"/>
  <c r="CJ437" i="1"/>
  <c r="CC437" i="1"/>
  <c r="BV437" i="1"/>
  <c r="BO437" i="1"/>
  <c r="BH437" i="1"/>
  <c r="BA437" i="1"/>
  <c r="AT437" i="1"/>
  <c r="AM437" i="1"/>
  <c r="AF437" i="1"/>
  <c r="Y437" i="1"/>
  <c r="R437" i="1"/>
  <c r="K437" i="1"/>
  <c r="H437" i="1"/>
  <c r="DZ436" i="1"/>
  <c r="DS436" i="1"/>
  <c r="DL436" i="1"/>
  <c r="DE436" i="1"/>
  <c r="CX436" i="1"/>
  <c r="CQ436" i="1"/>
  <c r="CJ436" i="1"/>
  <c r="CC436" i="1"/>
  <c r="BV436" i="1"/>
  <c r="BO436" i="1"/>
  <c r="BH436" i="1"/>
  <c r="BA436" i="1"/>
  <c r="AT436" i="1"/>
  <c r="AM436" i="1"/>
  <c r="AF436" i="1"/>
  <c r="Y436" i="1"/>
  <c r="R436" i="1"/>
  <c r="K436" i="1"/>
  <c r="H436" i="1"/>
  <c r="EJ435" i="1"/>
  <c r="EH435" i="1" s="1"/>
  <c r="EI435" i="1"/>
  <c r="EG435" i="1" s="1"/>
  <c r="J435" i="1" s="1"/>
  <c r="DZ434" i="1"/>
  <c r="DS434" i="1"/>
  <c r="DL434" i="1"/>
  <c r="DE434" i="1"/>
  <c r="CX434" i="1"/>
  <c r="CQ434" i="1"/>
  <c r="CJ434" i="1"/>
  <c r="CC434" i="1"/>
  <c r="BV434" i="1"/>
  <c r="BO434" i="1"/>
  <c r="BH434" i="1"/>
  <c r="BA434" i="1"/>
  <c r="AT434" i="1"/>
  <c r="AM434" i="1"/>
  <c r="AF434" i="1"/>
  <c r="Y434" i="1"/>
  <c r="R434" i="1"/>
  <c r="K434" i="1"/>
  <c r="H434" i="1"/>
  <c r="DZ433" i="1"/>
  <c r="DS433" i="1"/>
  <c r="DL433" i="1"/>
  <c r="DE433" i="1"/>
  <c r="CX433" i="1"/>
  <c r="CQ433" i="1"/>
  <c r="CJ433" i="1"/>
  <c r="CC433" i="1"/>
  <c r="BV433" i="1"/>
  <c r="BO433" i="1"/>
  <c r="BH433" i="1"/>
  <c r="BA433" i="1"/>
  <c r="AT433" i="1"/>
  <c r="AM433" i="1"/>
  <c r="AF433" i="1"/>
  <c r="Y433" i="1"/>
  <c r="R433" i="1"/>
  <c r="K433" i="1"/>
  <c r="H433" i="1"/>
  <c r="DZ432" i="1"/>
  <c r="DS432" i="1"/>
  <c r="DL432" i="1"/>
  <c r="DE432" i="1"/>
  <c r="CX432" i="1"/>
  <c r="CQ432" i="1"/>
  <c r="CJ432" i="1"/>
  <c r="CC432" i="1"/>
  <c r="BV432" i="1"/>
  <c r="BO432" i="1"/>
  <c r="BH432" i="1"/>
  <c r="BA432" i="1"/>
  <c r="AT432" i="1"/>
  <c r="AM432" i="1"/>
  <c r="AF432" i="1"/>
  <c r="Y432" i="1"/>
  <c r="R432" i="1"/>
  <c r="K432" i="1"/>
  <c r="H432" i="1"/>
  <c r="DZ431" i="1"/>
  <c r="DS431" i="1"/>
  <c r="DL431" i="1"/>
  <c r="DE431" i="1"/>
  <c r="CX431" i="1"/>
  <c r="CQ431" i="1"/>
  <c r="CJ431" i="1"/>
  <c r="CC431" i="1"/>
  <c r="BV431" i="1"/>
  <c r="BO431" i="1"/>
  <c r="BH431" i="1"/>
  <c r="BA431" i="1"/>
  <c r="AT431" i="1"/>
  <c r="AM431" i="1"/>
  <c r="AF431" i="1"/>
  <c r="Y431" i="1"/>
  <c r="R431" i="1"/>
  <c r="K431" i="1"/>
  <c r="H431" i="1"/>
  <c r="EJ430" i="1"/>
  <c r="EH430" i="1" s="1"/>
  <c r="EI430" i="1"/>
  <c r="EG430" i="1" s="1"/>
  <c r="J430" i="1" s="1"/>
  <c r="DZ429" i="1"/>
  <c r="DS429" i="1"/>
  <c r="DL429" i="1"/>
  <c r="DE429" i="1"/>
  <c r="CX429" i="1"/>
  <c r="CQ429" i="1"/>
  <c r="CJ429" i="1"/>
  <c r="CC429" i="1"/>
  <c r="BV429" i="1"/>
  <c r="BO429" i="1"/>
  <c r="BH429" i="1"/>
  <c r="BA429" i="1"/>
  <c r="AT429" i="1"/>
  <c r="AM429" i="1"/>
  <c r="AF429" i="1"/>
  <c r="Y429" i="1"/>
  <c r="R429" i="1"/>
  <c r="K429" i="1"/>
  <c r="H429" i="1"/>
  <c r="DZ428" i="1"/>
  <c r="DS428" i="1"/>
  <c r="DL428" i="1"/>
  <c r="DE428" i="1"/>
  <c r="CX428" i="1"/>
  <c r="CQ428" i="1"/>
  <c r="CJ428" i="1"/>
  <c r="CC428" i="1"/>
  <c r="BV428" i="1"/>
  <c r="BO428" i="1"/>
  <c r="BH428" i="1"/>
  <c r="BA428" i="1"/>
  <c r="AT428" i="1"/>
  <c r="AM428" i="1"/>
  <c r="AF428" i="1"/>
  <c r="Y428" i="1"/>
  <c r="R428" i="1"/>
  <c r="K428" i="1"/>
  <c r="H428" i="1"/>
  <c r="EJ427" i="1"/>
  <c r="EH427" i="1" s="1"/>
  <c r="EI427" i="1"/>
  <c r="EG427" i="1" s="1"/>
  <c r="J427" i="1" s="1"/>
  <c r="DZ426" i="1"/>
  <c r="DS426" i="1"/>
  <c r="DL426" i="1"/>
  <c r="DE426" i="1"/>
  <c r="CX426" i="1"/>
  <c r="CQ426" i="1"/>
  <c r="CJ426" i="1"/>
  <c r="CC426" i="1"/>
  <c r="BV426" i="1"/>
  <c r="BO426" i="1"/>
  <c r="BH426" i="1"/>
  <c r="BA426" i="1"/>
  <c r="AT426" i="1"/>
  <c r="AM426" i="1"/>
  <c r="AF426" i="1"/>
  <c r="Y426" i="1"/>
  <c r="R426" i="1"/>
  <c r="K426" i="1"/>
  <c r="H426" i="1"/>
  <c r="DZ425" i="1"/>
  <c r="DS425" i="1"/>
  <c r="DL425" i="1"/>
  <c r="DE425" i="1"/>
  <c r="CX425" i="1"/>
  <c r="CQ425" i="1"/>
  <c r="CJ425" i="1"/>
  <c r="CC425" i="1"/>
  <c r="BV425" i="1"/>
  <c r="BO425" i="1"/>
  <c r="BH425" i="1"/>
  <c r="BA425" i="1"/>
  <c r="AT425" i="1"/>
  <c r="AM425" i="1"/>
  <c r="AF425" i="1"/>
  <c r="Y425" i="1"/>
  <c r="R425" i="1"/>
  <c r="K425" i="1"/>
  <c r="H425" i="1"/>
  <c r="DR425" i="1" s="1"/>
  <c r="EJ424" i="1"/>
  <c r="EI424" i="1"/>
  <c r="J424" i="1"/>
  <c r="DZ418" i="1"/>
  <c r="DS418" i="1"/>
  <c r="DL418" i="1"/>
  <c r="DE418" i="1"/>
  <c r="CX418" i="1"/>
  <c r="CQ418" i="1"/>
  <c r="CJ418" i="1"/>
  <c r="CC418" i="1"/>
  <c r="BV418" i="1"/>
  <c r="BO418" i="1"/>
  <c r="BH418" i="1"/>
  <c r="BA418" i="1"/>
  <c r="AT418" i="1"/>
  <c r="AM418" i="1"/>
  <c r="AF418" i="1"/>
  <c r="Y418" i="1"/>
  <c r="R418" i="1"/>
  <c r="K418" i="1"/>
  <c r="DZ417" i="1"/>
  <c r="DS417" i="1"/>
  <c r="DL417" i="1"/>
  <c r="DE417" i="1"/>
  <c r="CX417" i="1"/>
  <c r="CQ417" i="1"/>
  <c r="CJ417" i="1"/>
  <c r="CC417" i="1"/>
  <c r="BV417" i="1"/>
  <c r="BO417" i="1"/>
  <c r="BH417" i="1"/>
  <c r="BA417" i="1"/>
  <c r="AT417" i="1"/>
  <c r="AM417" i="1"/>
  <c r="AF417" i="1"/>
  <c r="Y417" i="1"/>
  <c r="R417" i="1"/>
  <c r="K417" i="1"/>
  <c r="H417" i="1"/>
  <c r="DZ416" i="1"/>
  <c r="DS416" i="1"/>
  <c r="DL416" i="1"/>
  <c r="DE416" i="1"/>
  <c r="CX416" i="1"/>
  <c r="CQ416" i="1"/>
  <c r="CJ416" i="1"/>
  <c r="CC416" i="1"/>
  <c r="BV416" i="1"/>
  <c r="BO416" i="1"/>
  <c r="BH416" i="1"/>
  <c r="BA416" i="1"/>
  <c r="AT416" i="1"/>
  <c r="AM416" i="1"/>
  <c r="AF416" i="1"/>
  <c r="Y416" i="1"/>
  <c r="R416" i="1"/>
  <c r="K416" i="1"/>
  <c r="H416" i="1"/>
  <c r="EJ415" i="1"/>
  <c r="EH415" i="1" s="1"/>
  <c r="EI415" i="1"/>
  <c r="EG415" i="1" s="1"/>
  <c r="J415" i="1" s="1"/>
  <c r="DZ422" i="1"/>
  <c r="DS422" i="1"/>
  <c r="DL422" i="1"/>
  <c r="DE422" i="1"/>
  <c r="CX422" i="1"/>
  <c r="CQ422" i="1"/>
  <c r="CJ422" i="1"/>
  <c r="CC422" i="1"/>
  <c r="BV422" i="1"/>
  <c r="BO422" i="1"/>
  <c r="BH422" i="1"/>
  <c r="BA422" i="1"/>
  <c r="AT422" i="1"/>
  <c r="AM422" i="1"/>
  <c r="AF422" i="1"/>
  <c r="Y422" i="1"/>
  <c r="R422" i="1"/>
  <c r="K422" i="1"/>
  <c r="DZ421" i="1"/>
  <c r="DS421" i="1"/>
  <c r="DL421" i="1"/>
  <c r="DE421" i="1"/>
  <c r="CX421" i="1"/>
  <c r="CQ421" i="1"/>
  <c r="CJ421" i="1"/>
  <c r="CC421" i="1"/>
  <c r="BV421" i="1"/>
  <c r="BO421" i="1"/>
  <c r="BH421" i="1"/>
  <c r="BA421" i="1"/>
  <c r="AT421" i="1"/>
  <c r="AM421" i="1"/>
  <c r="AF421" i="1"/>
  <c r="Y421" i="1"/>
  <c r="R421" i="1"/>
  <c r="K421" i="1"/>
  <c r="DZ420" i="1"/>
  <c r="DS420" i="1"/>
  <c r="DL420" i="1"/>
  <c r="DE420" i="1"/>
  <c r="CX420" i="1"/>
  <c r="CQ420" i="1"/>
  <c r="CJ420" i="1"/>
  <c r="CC420" i="1"/>
  <c r="BV420" i="1"/>
  <c r="BO420" i="1"/>
  <c r="BH420" i="1"/>
  <c r="BA420" i="1"/>
  <c r="AT420" i="1"/>
  <c r="AM420" i="1"/>
  <c r="AF420" i="1"/>
  <c r="Y420" i="1"/>
  <c r="R420" i="1"/>
  <c r="K420" i="1"/>
  <c r="H420" i="1"/>
  <c r="EJ419" i="1"/>
  <c r="EH419" i="1" s="1"/>
  <c r="EI419" i="1"/>
  <c r="EG419" i="1" s="1"/>
  <c r="J419" i="1" s="1"/>
  <c r="DZ414" i="1"/>
  <c r="DS414" i="1"/>
  <c r="DL414" i="1"/>
  <c r="DE414" i="1"/>
  <c r="CX414" i="1"/>
  <c r="CQ414" i="1"/>
  <c r="CJ414" i="1"/>
  <c r="CC414" i="1"/>
  <c r="BV414" i="1"/>
  <c r="BO414" i="1"/>
  <c r="BH414" i="1"/>
  <c r="BA414" i="1"/>
  <c r="AT414" i="1"/>
  <c r="AM414" i="1"/>
  <c r="AF414" i="1"/>
  <c r="Y414" i="1"/>
  <c r="R414" i="1"/>
  <c r="K414" i="1"/>
  <c r="H414" i="1"/>
  <c r="DZ413" i="1"/>
  <c r="DS413" i="1"/>
  <c r="DL413" i="1"/>
  <c r="DE413" i="1"/>
  <c r="CX413" i="1"/>
  <c r="CQ413" i="1"/>
  <c r="CJ413" i="1"/>
  <c r="CC413" i="1"/>
  <c r="BV413" i="1"/>
  <c r="BO413" i="1"/>
  <c r="BH413" i="1"/>
  <c r="BA413" i="1"/>
  <c r="AT413" i="1"/>
  <c r="AM413" i="1"/>
  <c r="AF413" i="1"/>
  <c r="Y413" i="1"/>
  <c r="R413" i="1"/>
  <c r="K413" i="1"/>
  <c r="H413" i="1"/>
  <c r="DZ412" i="1"/>
  <c r="DS412" i="1"/>
  <c r="DL412" i="1"/>
  <c r="DE412" i="1"/>
  <c r="CX412" i="1"/>
  <c r="CQ412" i="1"/>
  <c r="CJ412" i="1"/>
  <c r="CC412" i="1"/>
  <c r="BV412" i="1"/>
  <c r="BO412" i="1"/>
  <c r="BH412" i="1"/>
  <c r="BA412" i="1"/>
  <c r="AT412" i="1"/>
  <c r="AM412" i="1"/>
  <c r="AF412" i="1"/>
  <c r="Y412" i="1"/>
  <c r="R412" i="1"/>
  <c r="K412" i="1"/>
  <c r="H412" i="1"/>
  <c r="DZ411" i="1"/>
  <c r="DS411" i="1"/>
  <c r="DL411" i="1"/>
  <c r="DE411" i="1"/>
  <c r="CX411" i="1"/>
  <c r="CQ411" i="1"/>
  <c r="CJ411" i="1"/>
  <c r="CC411" i="1"/>
  <c r="BV411" i="1"/>
  <c r="BO411" i="1"/>
  <c r="BH411" i="1"/>
  <c r="BA411" i="1"/>
  <c r="AT411" i="1"/>
  <c r="AM411" i="1"/>
  <c r="AF411" i="1"/>
  <c r="Y411" i="1"/>
  <c r="R411" i="1"/>
  <c r="K411" i="1"/>
  <c r="H411" i="1"/>
  <c r="EJ410" i="1"/>
  <c r="EH410" i="1" s="1"/>
  <c r="EI410" i="1"/>
  <c r="EG410" i="1" s="1"/>
  <c r="J410" i="1" s="1"/>
  <c r="DZ409" i="1"/>
  <c r="DS409" i="1"/>
  <c r="DL409" i="1"/>
  <c r="DE409" i="1"/>
  <c r="CX409" i="1"/>
  <c r="CQ409" i="1"/>
  <c r="CJ409" i="1"/>
  <c r="CC409" i="1"/>
  <c r="BV409" i="1"/>
  <c r="BO409" i="1"/>
  <c r="BH409" i="1"/>
  <c r="BA409" i="1"/>
  <c r="AT409" i="1"/>
  <c r="AM409" i="1"/>
  <c r="AF409" i="1"/>
  <c r="Y409" i="1"/>
  <c r="R409" i="1"/>
  <c r="K409" i="1"/>
  <c r="H409" i="1"/>
  <c r="DZ408" i="1"/>
  <c r="DS408" i="1"/>
  <c r="DL408" i="1"/>
  <c r="DE408" i="1"/>
  <c r="CX408" i="1"/>
  <c r="CQ408" i="1"/>
  <c r="CJ408" i="1"/>
  <c r="CC408" i="1"/>
  <c r="BV408" i="1"/>
  <c r="BO408" i="1"/>
  <c r="BH408" i="1"/>
  <c r="BA408" i="1"/>
  <c r="AT408" i="1"/>
  <c r="AM408" i="1"/>
  <c r="AF408" i="1"/>
  <c r="Y408" i="1"/>
  <c r="R408" i="1"/>
  <c r="K408" i="1"/>
  <c r="H408" i="1"/>
  <c r="DR408" i="1" s="1"/>
  <c r="EJ407" i="1"/>
  <c r="EH407" i="1" s="1"/>
  <c r="EI407" i="1"/>
  <c r="EG407" i="1" s="1"/>
  <c r="J407" i="1" s="1"/>
  <c r="DZ406" i="1"/>
  <c r="DS406" i="1"/>
  <c r="DL406" i="1"/>
  <c r="DE406" i="1"/>
  <c r="CX406" i="1"/>
  <c r="CQ406" i="1"/>
  <c r="CJ406" i="1"/>
  <c r="CC406" i="1"/>
  <c r="BV406" i="1"/>
  <c r="BO406" i="1"/>
  <c r="BH406" i="1"/>
  <c r="BA406" i="1"/>
  <c r="AT406" i="1"/>
  <c r="AM406" i="1"/>
  <c r="AF406" i="1"/>
  <c r="Y406" i="1"/>
  <c r="R406" i="1"/>
  <c r="K406" i="1"/>
  <c r="H406" i="1"/>
  <c r="DZ405" i="1"/>
  <c r="DS405" i="1"/>
  <c r="DL405" i="1"/>
  <c r="DE405" i="1"/>
  <c r="CX405" i="1"/>
  <c r="CQ405" i="1"/>
  <c r="CJ405" i="1"/>
  <c r="CC405" i="1"/>
  <c r="BV405" i="1"/>
  <c r="BO405" i="1"/>
  <c r="BH405" i="1"/>
  <c r="BA405" i="1"/>
  <c r="AT405" i="1"/>
  <c r="AM405" i="1"/>
  <c r="AF405" i="1"/>
  <c r="Y405" i="1"/>
  <c r="R405" i="1"/>
  <c r="K405" i="1"/>
  <c r="H405" i="1"/>
  <c r="DR405" i="1" s="1"/>
  <c r="EJ404" i="1"/>
  <c r="EI404" i="1"/>
  <c r="J404" i="1"/>
  <c r="DZ391" i="1"/>
  <c r="DS391" i="1"/>
  <c r="DL391" i="1"/>
  <c r="DE391" i="1"/>
  <c r="CX391" i="1"/>
  <c r="CQ391" i="1"/>
  <c r="CJ391" i="1"/>
  <c r="CC391" i="1"/>
  <c r="BV391" i="1"/>
  <c r="BO391" i="1"/>
  <c r="BH391" i="1"/>
  <c r="BA391" i="1"/>
  <c r="AT391" i="1"/>
  <c r="AM391" i="1"/>
  <c r="AF391" i="1"/>
  <c r="Y391" i="1"/>
  <c r="R391" i="1"/>
  <c r="K391" i="1"/>
  <c r="H391" i="1"/>
  <c r="DZ402" i="1"/>
  <c r="DS402" i="1"/>
  <c r="DL402" i="1"/>
  <c r="DE402" i="1"/>
  <c r="CX402" i="1"/>
  <c r="CQ402" i="1"/>
  <c r="CJ402" i="1"/>
  <c r="CC402" i="1"/>
  <c r="BV402" i="1"/>
  <c r="BO402" i="1"/>
  <c r="BH402" i="1"/>
  <c r="BA402" i="1"/>
  <c r="AT402" i="1"/>
  <c r="AM402" i="1"/>
  <c r="AF402" i="1"/>
  <c r="Y402" i="1"/>
  <c r="R402" i="1"/>
  <c r="K402" i="1"/>
  <c r="DZ401" i="1"/>
  <c r="DS401" i="1"/>
  <c r="DL401" i="1"/>
  <c r="DE401" i="1"/>
  <c r="CX401" i="1"/>
  <c r="CQ401" i="1"/>
  <c r="CJ401" i="1"/>
  <c r="CC401" i="1"/>
  <c r="BV401" i="1"/>
  <c r="BO401" i="1"/>
  <c r="BH401" i="1"/>
  <c r="BA401" i="1"/>
  <c r="AT401" i="1"/>
  <c r="AM401" i="1"/>
  <c r="AF401" i="1"/>
  <c r="Y401" i="1"/>
  <c r="R401" i="1"/>
  <c r="K401" i="1"/>
  <c r="DZ400" i="1"/>
  <c r="DS400" i="1"/>
  <c r="DL400" i="1"/>
  <c r="DE400" i="1"/>
  <c r="CX400" i="1"/>
  <c r="CQ400" i="1"/>
  <c r="CJ400" i="1"/>
  <c r="CC400" i="1"/>
  <c r="BV400" i="1"/>
  <c r="BO400" i="1"/>
  <c r="BH400" i="1"/>
  <c r="BA400" i="1"/>
  <c r="AT400" i="1"/>
  <c r="AM400" i="1"/>
  <c r="AF400" i="1"/>
  <c r="Y400" i="1"/>
  <c r="R400" i="1"/>
  <c r="K400" i="1"/>
  <c r="H400" i="1"/>
  <c r="EJ399" i="1"/>
  <c r="EH399" i="1" s="1"/>
  <c r="EI399" i="1"/>
  <c r="EG399" i="1" s="1"/>
  <c r="J399" i="1" s="1"/>
  <c r="DZ398" i="1"/>
  <c r="DS398" i="1"/>
  <c r="DL398" i="1"/>
  <c r="DE398" i="1"/>
  <c r="CX398" i="1"/>
  <c r="CQ398" i="1"/>
  <c r="CJ398" i="1"/>
  <c r="CC398" i="1"/>
  <c r="BV398" i="1"/>
  <c r="BO398" i="1"/>
  <c r="BH398" i="1"/>
  <c r="BA398" i="1"/>
  <c r="AT398" i="1"/>
  <c r="AM398" i="1"/>
  <c r="AF398" i="1"/>
  <c r="Y398" i="1"/>
  <c r="R398" i="1"/>
  <c r="K398" i="1"/>
  <c r="H398" i="1"/>
  <c r="DZ397" i="1"/>
  <c r="DS397" i="1"/>
  <c r="DL397" i="1"/>
  <c r="DE397" i="1"/>
  <c r="CX397" i="1"/>
  <c r="CQ397" i="1"/>
  <c r="CJ397" i="1"/>
  <c r="CC397" i="1"/>
  <c r="BV397" i="1"/>
  <c r="BO397" i="1"/>
  <c r="BH397" i="1"/>
  <c r="BA397" i="1"/>
  <c r="AT397" i="1"/>
  <c r="AM397" i="1"/>
  <c r="AF397" i="1"/>
  <c r="Y397" i="1"/>
  <c r="R397" i="1"/>
  <c r="K397" i="1"/>
  <c r="H397" i="1"/>
  <c r="DZ396" i="1"/>
  <c r="DS396" i="1"/>
  <c r="DL396" i="1"/>
  <c r="DE396" i="1"/>
  <c r="CX396" i="1"/>
  <c r="CQ396" i="1"/>
  <c r="CJ396" i="1"/>
  <c r="CC396" i="1"/>
  <c r="BV396" i="1"/>
  <c r="BO396" i="1"/>
  <c r="BH396" i="1"/>
  <c r="BA396" i="1"/>
  <c r="AT396" i="1"/>
  <c r="AM396" i="1"/>
  <c r="AF396" i="1"/>
  <c r="Y396" i="1"/>
  <c r="R396" i="1"/>
  <c r="K396" i="1"/>
  <c r="H396" i="1"/>
  <c r="DZ395" i="1"/>
  <c r="DS395" i="1"/>
  <c r="DL395" i="1"/>
  <c r="DE395" i="1"/>
  <c r="CX395" i="1"/>
  <c r="CQ395" i="1"/>
  <c r="CJ395" i="1"/>
  <c r="CC395" i="1"/>
  <c r="BV395" i="1"/>
  <c r="BO395" i="1"/>
  <c r="BH395" i="1"/>
  <c r="BA395" i="1"/>
  <c r="AT395" i="1"/>
  <c r="AM395" i="1"/>
  <c r="AF395" i="1"/>
  <c r="Y395" i="1"/>
  <c r="R395" i="1"/>
  <c r="K395" i="1"/>
  <c r="H395" i="1"/>
  <c r="EJ394" i="1"/>
  <c r="EH394" i="1" s="1"/>
  <c r="EI394" i="1"/>
  <c r="EG394" i="1" s="1"/>
  <c r="J394" i="1" s="1"/>
  <c r="DZ393" i="1"/>
  <c r="DS393" i="1"/>
  <c r="DL393" i="1"/>
  <c r="DE393" i="1"/>
  <c r="CX393" i="1"/>
  <c r="CQ393" i="1"/>
  <c r="CJ393" i="1"/>
  <c r="CC393" i="1"/>
  <c r="BV393" i="1"/>
  <c r="BO393" i="1"/>
  <c r="BH393" i="1"/>
  <c r="BA393" i="1"/>
  <c r="AT393" i="1"/>
  <c r="AM393" i="1"/>
  <c r="AF393" i="1"/>
  <c r="Y393" i="1"/>
  <c r="R393" i="1"/>
  <c r="K393" i="1"/>
  <c r="H393" i="1"/>
  <c r="E392" i="1" s="1"/>
  <c r="EJ392" i="1"/>
  <c r="EH392" i="1" s="1"/>
  <c r="EI392" i="1"/>
  <c r="EG392" i="1" s="1"/>
  <c r="J392" i="1" s="1"/>
  <c r="DZ390" i="1"/>
  <c r="DS390" i="1"/>
  <c r="DL390" i="1"/>
  <c r="DE390" i="1"/>
  <c r="CX390" i="1"/>
  <c r="CQ390" i="1"/>
  <c r="CJ390" i="1"/>
  <c r="CC390" i="1"/>
  <c r="BV390" i="1"/>
  <c r="BO390" i="1"/>
  <c r="BH390" i="1"/>
  <c r="BA390" i="1"/>
  <c r="AT390" i="1"/>
  <c r="AM390" i="1"/>
  <c r="AF390" i="1"/>
  <c r="Y390" i="1"/>
  <c r="R390" i="1"/>
  <c r="K390" i="1"/>
  <c r="H390" i="1"/>
  <c r="DZ389" i="1"/>
  <c r="DS389" i="1"/>
  <c r="DL389" i="1"/>
  <c r="DE389" i="1"/>
  <c r="CX389" i="1"/>
  <c r="CQ389" i="1"/>
  <c r="CJ389" i="1"/>
  <c r="CC389" i="1"/>
  <c r="BV389" i="1"/>
  <c r="BO389" i="1"/>
  <c r="BH389" i="1"/>
  <c r="BA389" i="1"/>
  <c r="AT389" i="1"/>
  <c r="AM389" i="1"/>
  <c r="AF389" i="1"/>
  <c r="Y389" i="1"/>
  <c r="R389" i="1"/>
  <c r="K389" i="1"/>
  <c r="H389" i="1"/>
  <c r="EJ388" i="1"/>
  <c r="EH388" i="1" s="1"/>
  <c r="EI388" i="1"/>
  <c r="EG388" i="1" s="1"/>
  <c r="J388" i="1" s="1"/>
  <c r="DZ387" i="1"/>
  <c r="DS387" i="1"/>
  <c r="DL387" i="1"/>
  <c r="DE387" i="1"/>
  <c r="CX387" i="1"/>
  <c r="CQ387" i="1"/>
  <c r="CJ387" i="1"/>
  <c r="CC387" i="1"/>
  <c r="BV387" i="1"/>
  <c r="BO387" i="1"/>
  <c r="BH387" i="1"/>
  <c r="BA387" i="1"/>
  <c r="AT387" i="1"/>
  <c r="AM387" i="1"/>
  <c r="AF387" i="1"/>
  <c r="Y387" i="1"/>
  <c r="R387" i="1"/>
  <c r="K387" i="1"/>
  <c r="H387" i="1"/>
  <c r="DZ386" i="1"/>
  <c r="DS386" i="1"/>
  <c r="DL386" i="1"/>
  <c r="DE386" i="1"/>
  <c r="CX386" i="1"/>
  <c r="CQ386" i="1"/>
  <c r="CJ386" i="1"/>
  <c r="CC386" i="1"/>
  <c r="BV386" i="1"/>
  <c r="BO386" i="1"/>
  <c r="BH386" i="1"/>
  <c r="BA386" i="1"/>
  <c r="AT386" i="1"/>
  <c r="AM386" i="1"/>
  <c r="AF386" i="1"/>
  <c r="Y386" i="1"/>
  <c r="R386" i="1"/>
  <c r="K386" i="1"/>
  <c r="H386" i="1"/>
  <c r="DR386" i="1" s="1"/>
  <c r="EJ385" i="1"/>
  <c r="EI385" i="1"/>
  <c r="J385" i="1"/>
  <c r="DZ378" i="1"/>
  <c r="DS378" i="1"/>
  <c r="DL378" i="1"/>
  <c r="DE378" i="1"/>
  <c r="CX378" i="1"/>
  <c r="CQ378" i="1"/>
  <c r="CJ378" i="1"/>
  <c r="CC378" i="1"/>
  <c r="BV378" i="1"/>
  <c r="BO378" i="1"/>
  <c r="BH378" i="1"/>
  <c r="BA378" i="1"/>
  <c r="AT378" i="1"/>
  <c r="AM378" i="1"/>
  <c r="AF378" i="1"/>
  <c r="Y378" i="1"/>
  <c r="R378" i="1"/>
  <c r="K378" i="1"/>
  <c r="H378" i="1"/>
  <c r="DZ383" i="1"/>
  <c r="DS383" i="1"/>
  <c r="DL383" i="1"/>
  <c r="DE383" i="1"/>
  <c r="CX383" i="1"/>
  <c r="CQ383" i="1"/>
  <c r="CJ383" i="1"/>
  <c r="CC383" i="1"/>
  <c r="BV383" i="1"/>
  <c r="BO383" i="1"/>
  <c r="BH383" i="1"/>
  <c r="BA383" i="1"/>
  <c r="AT383" i="1"/>
  <c r="AM383" i="1"/>
  <c r="AF383" i="1"/>
  <c r="Y383" i="1"/>
  <c r="R383" i="1"/>
  <c r="K383" i="1"/>
  <c r="DZ382" i="1"/>
  <c r="DS382" i="1"/>
  <c r="DL382" i="1"/>
  <c r="DE382" i="1"/>
  <c r="CX382" i="1"/>
  <c r="CQ382" i="1"/>
  <c r="CJ382" i="1"/>
  <c r="CC382" i="1"/>
  <c r="BV382" i="1"/>
  <c r="BO382" i="1"/>
  <c r="BH382" i="1"/>
  <c r="BA382" i="1"/>
  <c r="AT382" i="1"/>
  <c r="AM382" i="1"/>
  <c r="AF382" i="1"/>
  <c r="Y382" i="1"/>
  <c r="R382" i="1"/>
  <c r="K382" i="1"/>
  <c r="DZ381" i="1"/>
  <c r="DS381" i="1"/>
  <c r="DL381" i="1"/>
  <c r="DE381" i="1"/>
  <c r="CX381" i="1"/>
  <c r="CQ381" i="1"/>
  <c r="CJ381" i="1"/>
  <c r="CC381" i="1"/>
  <c r="BV381" i="1"/>
  <c r="BO381" i="1"/>
  <c r="BH381" i="1"/>
  <c r="BA381" i="1"/>
  <c r="AT381" i="1"/>
  <c r="AM381" i="1"/>
  <c r="AF381" i="1"/>
  <c r="Y381" i="1"/>
  <c r="R381" i="1"/>
  <c r="K381" i="1"/>
  <c r="H381" i="1"/>
  <c r="EJ380" i="1"/>
  <c r="EH380" i="1" s="1"/>
  <c r="EI380" i="1"/>
  <c r="EG380" i="1" s="1"/>
  <c r="J380" i="1" s="1"/>
  <c r="DZ379" i="1"/>
  <c r="DS379" i="1"/>
  <c r="DL379" i="1"/>
  <c r="DE379" i="1"/>
  <c r="CX379" i="1"/>
  <c r="CQ379" i="1"/>
  <c r="CJ379" i="1"/>
  <c r="CC379" i="1"/>
  <c r="BV379" i="1"/>
  <c r="BO379" i="1"/>
  <c r="BH379" i="1"/>
  <c r="BA379" i="1"/>
  <c r="AT379" i="1"/>
  <c r="AM379" i="1"/>
  <c r="AF379" i="1"/>
  <c r="Y379" i="1"/>
  <c r="R379" i="1"/>
  <c r="K379" i="1"/>
  <c r="DZ377" i="1"/>
  <c r="DS377" i="1"/>
  <c r="DL377" i="1"/>
  <c r="DE377" i="1"/>
  <c r="CX377" i="1"/>
  <c r="CQ377" i="1"/>
  <c r="CJ377" i="1"/>
  <c r="CC377" i="1"/>
  <c r="BV377" i="1"/>
  <c r="BO377" i="1"/>
  <c r="BH377" i="1"/>
  <c r="BA377" i="1"/>
  <c r="AT377" i="1"/>
  <c r="AM377" i="1"/>
  <c r="AF377" i="1"/>
  <c r="Y377" i="1"/>
  <c r="R377" i="1"/>
  <c r="K377" i="1"/>
  <c r="H377" i="1"/>
  <c r="DZ376" i="1"/>
  <c r="DS376" i="1"/>
  <c r="DL376" i="1"/>
  <c r="DE376" i="1"/>
  <c r="CX376" i="1"/>
  <c r="CQ376" i="1"/>
  <c r="CJ376" i="1"/>
  <c r="CC376" i="1"/>
  <c r="BV376" i="1"/>
  <c r="BO376" i="1"/>
  <c r="BH376" i="1"/>
  <c r="BA376" i="1"/>
  <c r="AT376" i="1"/>
  <c r="AM376" i="1"/>
  <c r="AF376" i="1"/>
  <c r="Y376" i="1"/>
  <c r="R376" i="1"/>
  <c r="K376" i="1"/>
  <c r="H376" i="1"/>
  <c r="EJ375" i="1"/>
  <c r="EH375" i="1" s="1"/>
  <c r="EI375" i="1"/>
  <c r="EG375" i="1" s="1"/>
  <c r="J375" i="1" s="1"/>
  <c r="DZ374" i="1"/>
  <c r="DS374" i="1"/>
  <c r="DL374" i="1"/>
  <c r="DE374" i="1"/>
  <c r="CX374" i="1"/>
  <c r="CQ374" i="1"/>
  <c r="CJ374" i="1"/>
  <c r="CC374" i="1"/>
  <c r="BV374" i="1"/>
  <c r="BO374" i="1"/>
  <c r="BH374" i="1"/>
  <c r="BA374" i="1"/>
  <c r="AT374" i="1"/>
  <c r="AM374" i="1"/>
  <c r="AF374" i="1"/>
  <c r="Y374" i="1"/>
  <c r="R374" i="1"/>
  <c r="K374" i="1"/>
  <c r="H374" i="1"/>
  <c r="DZ373" i="1"/>
  <c r="DS373" i="1"/>
  <c r="DL373" i="1"/>
  <c r="DE373" i="1"/>
  <c r="CX373" i="1"/>
  <c r="CQ373" i="1"/>
  <c r="CJ373" i="1"/>
  <c r="CC373" i="1"/>
  <c r="BV373" i="1"/>
  <c r="BO373" i="1"/>
  <c r="BH373" i="1"/>
  <c r="BA373" i="1"/>
  <c r="AT373" i="1"/>
  <c r="AM373" i="1"/>
  <c r="AF373" i="1"/>
  <c r="Y373" i="1"/>
  <c r="R373" i="1"/>
  <c r="K373" i="1"/>
  <c r="H373" i="1"/>
  <c r="DZ372" i="1"/>
  <c r="DS372" i="1"/>
  <c r="DL372" i="1"/>
  <c r="DE372" i="1"/>
  <c r="CX372" i="1"/>
  <c r="CQ372" i="1"/>
  <c r="CJ372" i="1"/>
  <c r="CC372" i="1"/>
  <c r="BV372" i="1"/>
  <c r="BO372" i="1"/>
  <c r="BH372" i="1"/>
  <c r="BA372" i="1"/>
  <c r="AT372" i="1"/>
  <c r="AM372" i="1"/>
  <c r="AF372" i="1"/>
  <c r="Y372" i="1"/>
  <c r="R372" i="1"/>
  <c r="K372" i="1"/>
  <c r="H372" i="1"/>
  <c r="DZ371" i="1"/>
  <c r="DS371" i="1"/>
  <c r="DL371" i="1"/>
  <c r="DE371" i="1"/>
  <c r="CX371" i="1"/>
  <c r="CQ371" i="1"/>
  <c r="CJ371" i="1"/>
  <c r="CC371" i="1"/>
  <c r="BV371" i="1"/>
  <c r="BO371" i="1"/>
  <c r="BH371" i="1"/>
  <c r="BA371" i="1"/>
  <c r="AT371" i="1"/>
  <c r="AM371" i="1"/>
  <c r="AF371" i="1"/>
  <c r="Y371" i="1"/>
  <c r="R371" i="1"/>
  <c r="K371" i="1"/>
  <c r="H371" i="1"/>
  <c r="EJ370" i="1"/>
  <c r="EH370" i="1" s="1"/>
  <c r="EI370" i="1"/>
  <c r="EG370" i="1" s="1"/>
  <c r="J370" i="1" s="1"/>
  <c r="DZ369" i="1"/>
  <c r="DS369" i="1"/>
  <c r="DL369" i="1"/>
  <c r="DE369" i="1"/>
  <c r="CX369" i="1"/>
  <c r="CQ369" i="1"/>
  <c r="CJ369" i="1"/>
  <c r="CC369" i="1"/>
  <c r="BV369" i="1"/>
  <c r="BO369" i="1"/>
  <c r="BH369" i="1"/>
  <c r="BA369" i="1"/>
  <c r="AT369" i="1"/>
  <c r="AM369" i="1"/>
  <c r="AF369" i="1"/>
  <c r="Y369" i="1"/>
  <c r="R369" i="1"/>
  <c r="K369" i="1"/>
  <c r="H369" i="1"/>
  <c r="E368" i="1" s="1"/>
  <c r="EJ368" i="1"/>
  <c r="EH368" i="1" s="1"/>
  <c r="EI368" i="1"/>
  <c r="EG368" i="1" s="1"/>
  <c r="J368" i="1" s="1"/>
  <c r="DZ367" i="1"/>
  <c r="DS367" i="1"/>
  <c r="DL367" i="1"/>
  <c r="DE367" i="1"/>
  <c r="CX367" i="1"/>
  <c r="CQ367" i="1"/>
  <c r="CJ367" i="1"/>
  <c r="CC367" i="1"/>
  <c r="BV367" i="1"/>
  <c r="BO367" i="1"/>
  <c r="BH367" i="1"/>
  <c r="BA367" i="1"/>
  <c r="AT367" i="1"/>
  <c r="AM367" i="1"/>
  <c r="AF367" i="1"/>
  <c r="Y367" i="1"/>
  <c r="R367" i="1"/>
  <c r="K367" i="1"/>
  <c r="H367" i="1"/>
  <c r="DZ366" i="1"/>
  <c r="DS366" i="1"/>
  <c r="DL366" i="1"/>
  <c r="DE366" i="1"/>
  <c r="CX366" i="1"/>
  <c r="CQ366" i="1"/>
  <c r="CJ366" i="1"/>
  <c r="CC366" i="1"/>
  <c r="BV366" i="1"/>
  <c r="BO366" i="1"/>
  <c r="BH366" i="1"/>
  <c r="BA366" i="1"/>
  <c r="AT366" i="1"/>
  <c r="AM366" i="1"/>
  <c r="AF366" i="1"/>
  <c r="Y366" i="1"/>
  <c r="R366" i="1"/>
  <c r="K366" i="1"/>
  <c r="H366" i="1"/>
  <c r="EJ365" i="1"/>
  <c r="EH365" i="1" s="1"/>
  <c r="EI365" i="1"/>
  <c r="EG365" i="1" s="1"/>
  <c r="J365" i="1" s="1"/>
  <c r="DZ364" i="1"/>
  <c r="DS364" i="1"/>
  <c r="DL364" i="1"/>
  <c r="DE364" i="1"/>
  <c r="CX364" i="1"/>
  <c r="CQ364" i="1"/>
  <c r="CJ364" i="1"/>
  <c r="CC364" i="1"/>
  <c r="BV364" i="1"/>
  <c r="BO364" i="1"/>
  <c r="BH364" i="1"/>
  <c r="BA364" i="1"/>
  <c r="AT364" i="1"/>
  <c r="AM364" i="1"/>
  <c r="AF364" i="1"/>
  <c r="Y364" i="1"/>
  <c r="R364" i="1"/>
  <c r="K364" i="1"/>
  <c r="H364" i="1"/>
  <c r="DZ363" i="1"/>
  <c r="DS363" i="1"/>
  <c r="DL363" i="1"/>
  <c r="DE363" i="1"/>
  <c r="CX363" i="1"/>
  <c r="CQ363" i="1"/>
  <c r="CJ363" i="1"/>
  <c r="CC363" i="1"/>
  <c r="BV363" i="1"/>
  <c r="BO363" i="1"/>
  <c r="BH363" i="1"/>
  <c r="BA363" i="1"/>
  <c r="AT363" i="1"/>
  <c r="AM363" i="1"/>
  <c r="AF363" i="1"/>
  <c r="Y363" i="1"/>
  <c r="R363" i="1"/>
  <c r="K363" i="1"/>
  <c r="H363" i="1"/>
  <c r="EJ362" i="1"/>
  <c r="EI362" i="1"/>
  <c r="J362" i="1"/>
  <c r="DZ347" i="1"/>
  <c r="DS347" i="1"/>
  <c r="DL347" i="1"/>
  <c r="DE347" i="1"/>
  <c r="CX347" i="1"/>
  <c r="CQ347" i="1"/>
  <c r="CJ347" i="1"/>
  <c r="CC347" i="1"/>
  <c r="BV347" i="1"/>
  <c r="BO347" i="1"/>
  <c r="BH347" i="1"/>
  <c r="BA347" i="1"/>
  <c r="AT347" i="1"/>
  <c r="AM347" i="1"/>
  <c r="AF347" i="1"/>
  <c r="Y347" i="1"/>
  <c r="R347" i="1"/>
  <c r="K347" i="1"/>
  <c r="H347" i="1"/>
  <c r="E346" i="1" s="1"/>
  <c r="EJ346" i="1"/>
  <c r="EH346" i="1" s="1"/>
  <c r="EI346" i="1"/>
  <c r="EG346" i="1" s="1"/>
  <c r="J346" i="1" s="1"/>
  <c r="DZ341" i="1"/>
  <c r="DS341" i="1"/>
  <c r="DL341" i="1"/>
  <c r="DE341" i="1"/>
  <c r="CX341" i="1"/>
  <c r="CQ341" i="1"/>
  <c r="CJ341" i="1"/>
  <c r="CC341" i="1"/>
  <c r="BV341" i="1"/>
  <c r="BO341" i="1"/>
  <c r="BH341" i="1"/>
  <c r="BA341" i="1"/>
  <c r="AT341" i="1"/>
  <c r="AM341" i="1"/>
  <c r="AF341" i="1"/>
  <c r="Y341" i="1"/>
  <c r="R341" i="1"/>
  <c r="K341" i="1"/>
  <c r="H341" i="1"/>
  <c r="DZ360" i="1"/>
  <c r="DS360" i="1"/>
  <c r="DL360" i="1"/>
  <c r="DE360" i="1"/>
  <c r="CX360" i="1"/>
  <c r="CQ360" i="1"/>
  <c r="CJ360" i="1"/>
  <c r="CC360" i="1"/>
  <c r="BV360" i="1"/>
  <c r="BO360" i="1"/>
  <c r="BH360" i="1"/>
  <c r="BA360" i="1"/>
  <c r="AT360" i="1"/>
  <c r="AM360" i="1"/>
  <c r="AF360" i="1"/>
  <c r="Y360" i="1"/>
  <c r="R360" i="1"/>
  <c r="K360" i="1"/>
  <c r="DZ359" i="1"/>
  <c r="DS359" i="1"/>
  <c r="DL359" i="1"/>
  <c r="DE359" i="1"/>
  <c r="CX359" i="1"/>
  <c r="CQ359" i="1"/>
  <c r="CJ359" i="1"/>
  <c r="CC359" i="1"/>
  <c r="BV359" i="1"/>
  <c r="BO359" i="1"/>
  <c r="BH359" i="1"/>
  <c r="BA359" i="1"/>
  <c r="AT359" i="1"/>
  <c r="AM359" i="1"/>
  <c r="AF359" i="1"/>
  <c r="Y359" i="1"/>
  <c r="R359" i="1"/>
  <c r="K359" i="1"/>
  <c r="DZ358" i="1"/>
  <c r="DS358" i="1"/>
  <c r="DL358" i="1"/>
  <c r="DE358" i="1"/>
  <c r="CX358" i="1"/>
  <c r="CQ358" i="1"/>
  <c r="CJ358" i="1"/>
  <c r="CC358" i="1"/>
  <c r="BV358" i="1"/>
  <c r="BO358" i="1"/>
  <c r="BH358" i="1"/>
  <c r="BA358" i="1"/>
  <c r="AT358" i="1"/>
  <c r="AM358" i="1"/>
  <c r="AF358" i="1"/>
  <c r="Y358" i="1"/>
  <c r="R358" i="1"/>
  <c r="K358" i="1"/>
  <c r="H358" i="1"/>
  <c r="EJ357" i="1"/>
  <c r="EH357" i="1" s="1"/>
  <c r="EI357" i="1"/>
  <c r="EG357" i="1" s="1"/>
  <c r="J357" i="1" s="1"/>
  <c r="DZ356" i="1"/>
  <c r="DS356" i="1"/>
  <c r="DL356" i="1"/>
  <c r="DE356" i="1"/>
  <c r="CX356" i="1"/>
  <c r="CQ356" i="1"/>
  <c r="CJ356" i="1"/>
  <c r="CC356" i="1"/>
  <c r="BV356" i="1"/>
  <c r="BO356" i="1"/>
  <c r="BH356" i="1"/>
  <c r="BA356" i="1"/>
  <c r="AT356" i="1"/>
  <c r="AM356" i="1"/>
  <c r="AF356" i="1"/>
  <c r="Y356" i="1"/>
  <c r="R356" i="1"/>
  <c r="K356" i="1"/>
  <c r="DZ355" i="1"/>
  <c r="DS355" i="1"/>
  <c r="DL355" i="1"/>
  <c r="DE355" i="1"/>
  <c r="CX355" i="1"/>
  <c r="CQ355" i="1"/>
  <c r="CJ355" i="1"/>
  <c r="CC355" i="1"/>
  <c r="BV355" i="1"/>
  <c r="BO355" i="1"/>
  <c r="BH355" i="1"/>
  <c r="BA355" i="1"/>
  <c r="AT355" i="1"/>
  <c r="AM355" i="1"/>
  <c r="AF355" i="1"/>
  <c r="Y355" i="1"/>
  <c r="R355" i="1"/>
  <c r="K355" i="1"/>
  <c r="H355" i="1"/>
  <c r="DZ354" i="1"/>
  <c r="DS354" i="1"/>
  <c r="DL354" i="1"/>
  <c r="DE354" i="1"/>
  <c r="CX354" i="1"/>
  <c r="CQ354" i="1"/>
  <c r="CJ354" i="1"/>
  <c r="CC354" i="1"/>
  <c r="BV354" i="1"/>
  <c r="BO354" i="1"/>
  <c r="BH354" i="1"/>
  <c r="BA354" i="1"/>
  <c r="AT354" i="1"/>
  <c r="AM354" i="1"/>
  <c r="AF354" i="1"/>
  <c r="Y354" i="1"/>
  <c r="R354" i="1"/>
  <c r="K354" i="1"/>
  <c r="H354" i="1"/>
  <c r="EJ353" i="1"/>
  <c r="EH353" i="1" s="1"/>
  <c r="EI353" i="1"/>
  <c r="EG353" i="1" s="1"/>
  <c r="J353" i="1" s="1"/>
  <c r="DZ352" i="1"/>
  <c r="DS352" i="1"/>
  <c r="DL352" i="1"/>
  <c r="DE352" i="1"/>
  <c r="CX352" i="1"/>
  <c r="CQ352" i="1"/>
  <c r="CJ352" i="1"/>
  <c r="CC352" i="1"/>
  <c r="BV352" i="1"/>
  <c r="BO352" i="1"/>
  <c r="BH352" i="1"/>
  <c r="BA352" i="1"/>
  <c r="AT352" i="1"/>
  <c r="AM352" i="1"/>
  <c r="AF352" i="1"/>
  <c r="Y352" i="1"/>
  <c r="R352" i="1"/>
  <c r="K352" i="1"/>
  <c r="H352" i="1"/>
  <c r="DZ351" i="1"/>
  <c r="DS351" i="1"/>
  <c r="DL351" i="1"/>
  <c r="DE351" i="1"/>
  <c r="CX351" i="1"/>
  <c r="CQ351" i="1"/>
  <c r="CJ351" i="1"/>
  <c r="CC351" i="1"/>
  <c r="BV351" i="1"/>
  <c r="BO351" i="1"/>
  <c r="BH351" i="1"/>
  <c r="BA351" i="1"/>
  <c r="AT351" i="1"/>
  <c r="AM351" i="1"/>
  <c r="AF351" i="1"/>
  <c r="Y351" i="1"/>
  <c r="R351" i="1"/>
  <c r="K351" i="1"/>
  <c r="H351" i="1"/>
  <c r="DZ350" i="1"/>
  <c r="DS350" i="1"/>
  <c r="DL350" i="1"/>
  <c r="DE350" i="1"/>
  <c r="CX350" i="1"/>
  <c r="CQ350" i="1"/>
  <c r="CJ350" i="1"/>
  <c r="CC350" i="1"/>
  <c r="BV350" i="1"/>
  <c r="BO350" i="1"/>
  <c r="BH350" i="1"/>
  <c r="BA350" i="1"/>
  <c r="AT350" i="1"/>
  <c r="AM350" i="1"/>
  <c r="AF350" i="1"/>
  <c r="Y350" i="1"/>
  <c r="R350" i="1"/>
  <c r="K350" i="1"/>
  <c r="H350" i="1"/>
  <c r="DZ349" i="1"/>
  <c r="DS349" i="1"/>
  <c r="DL349" i="1"/>
  <c r="DE349" i="1"/>
  <c r="CX349" i="1"/>
  <c r="CQ349" i="1"/>
  <c r="CJ349" i="1"/>
  <c r="CC349" i="1"/>
  <c r="BV349" i="1"/>
  <c r="BO349" i="1"/>
  <c r="BH349" i="1"/>
  <c r="BA349" i="1"/>
  <c r="AT349" i="1"/>
  <c r="AM349" i="1"/>
  <c r="AF349" i="1"/>
  <c r="Y349" i="1"/>
  <c r="R349" i="1"/>
  <c r="K349" i="1"/>
  <c r="H349" i="1"/>
  <c r="EJ348" i="1"/>
  <c r="EH348" i="1" s="1"/>
  <c r="EI348" i="1"/>
  <c r="EG348" i="1" s="1"/>
  <c r="J348" i="1" s="1"/>
  <c r="DZ345" i="1"/>
  <c r="DS345" i="1"/>
  <c r="DL345" i="1"/>
  <c r="DE345" i="1"/>
  <c r="CX345" i="1"/>
  <c r="CQ345" i="1"/>
  <c r="CJ345" i="1"/>
  <c r="CC345" i="1"/>
  <c r="BV345" i="1"/>
  <c r="BO345" i="1"/>
  <c r="BH345" i="1"/>
  <c r="BA345" i="1"/>
  <c r="AT345" i="1"/>
  <c r="AM345" i="1"/>
  <c r="AF345" i="1"/>
  <c r="Y345" i="1"/>
  <c r="R345" i="1"/>
  <c r="K345" i="1"/>
  <c r="H345" i="1"/>
  <c r="DZ344" i="1"/>
  <c r="DS344" i="1"/>
  <c r="DL344" i="1"/>
  <c r="DE344" i="1"/>
  <c r="CX344" i="1"/>
  <c r="CQ344" i="1"/>
  <c r="CJ344" i="1"/>
  <c r="CC344" i="1"/>
  <c r="BV344" i="1"/>
  <c r="BO344" i="1"/>
  <c r="BH344" i="1"/>
  <c r="BA344" i="1"/>
  <c r="AT344" i="1"/>
  <c r="AM344" i="1"/>
  <c r="AF344" i="1"/>
  <c r="Y344" i="1"/>
  <c r="R344" i="1"/>
  <c r="K344" i="1"/>
  <c r="H344" i="1"/>
  <c r="DZ343" i="1"/>
  <c r="DS343" i="1"/>
  <c r="DL343" i="1"/>
  <c r="DE343" i="1"/>
  <c r="CX343" i="1"/>
  <c r="CQ343" i="1"/>
  <c r="CJ343" i="1"/>
  <c r="CC343" i="1"/>
  <c r="BV343" i="1"/>
  <c r="BO343" i="1"/>
  <c r="BH343" i="1"/>
  <c r="BA343" i="1"/>
  <c r="AT343" i="1"/>
  <c r="AM343" i="1"/>
  <c r="AF343" i="1"/>
  <c r="Y343" i="1"/>
  <c r="R343" i="1"/>
  <c r="K343" i="1"/>
  <c r="H343" i="1"/>
  <c r="EJ342" i="1"/>
  <c r="EH342" i="1" s="1"/>
  <c r="EI342" i="1"/>
  <c r="EG342" i="1" s="1"/>
  <c r="J342" i="1" s="1"/>
  <c r="DZ340" i="1"/>
  <c r="DS340" i="1"/>
  <c r="DL340" i="1"/>
  <c r="DE340" i="1"/>
  <c r="CX340" i="1"/>
  <c r="CQ340" i="1"/>
  <c r="CJ340" i="1"/>
  <c r="CC340" i="1"/>
  <c r="BV340" i="1"/>
  <c r="BO340" i="1"/>
  <c r="BH340" i="1"/>
  <c r="BA340" i="1"/>
  <c r="AT340" i="1"/>
  <c r="AM340" i="1"/>
  <c r="AF340" i="1"/>
  <c r="Y340" i="1"/>
  <c r="R340" i="1"/>
  <c r="K340" i="1"/>
  <c r="H340" i="1"/>
  <c r="EJ339" i="1"/>
  <c r="EI339" i="1"/>
  <c r="J339" i="1"/>
  <c r="DZ337" i="1"/>
  <c r="DS337" i="1"/>
  <c r="DL337" i="1"/>
  <c r="DE337" i="1"/>
  <c r="CX337" i="1"/>
  <c r="CQ337" i="1"/>
  <c r="CJ337" i="1"/>
  <c r="CC337" i="1"/>
  <c r="BV337" i="1"/>
  <c r="BO337" i="1"/>
  <c r="BH337" i="1"/>
  <c r="BA337" i="1"/>
  <c r="AT337" i="1"/>
  <c r="AM337" i="1"/>
  <c r="AF337" i="1"/>
  <c r="Y337" i="1"/>
  <c r="R337" i="1"/>
  <c r="K337" i="1"/>
  <c r="DZ336" i="1"/>
  <c r="DS336" i="1"/>
  <c r="DL336" i="1"/>
  <c r="DE336" i="1"/>
  <c r="CX336" i="1"/>
  <c r="CQ336" i="1"/>
  <c r="CJ336" i="1"/>
  <c r="CC336" i="1"/>
  <c r="BV336" i="1"/>
  <c r="BO336" i="1"/>
  <c r="BH336" i="1"/>
  <c r="BA336" i="1"/>
  <c r="AT336" i="1"/>
  <c r="AM336" i="1"/>
  <c r="AF336" i="1"/>
  <c r="Y336" i="1"/>
  <c r="R336" i="1"/>
  <c r="K336" i="1"/>
  <c r="DZ335" i="1"/>
  <c r="DS335" i="1"/>
  <c r="DL335" i="1"/>
  <c r="DE335" i="1"/>
  <c r="CX335" i="1"/>
  <c r="CQ335" i="1"/>
  <c r="CJ335" i="1"/>
  <c r="CC335" i="1"/>
  <c r="BV335" i="1"/>
  <c r="BO335" i="1"/>
  <c r="BH335" i="1"/>
  <c r="BA335" i="1"/>
  <c r="AT335" i="1"/>
  <c r="AM335" i="1"/>
  <c r="AF335" i="1"/>
  <c r="Y335" i="1"/>
  <c r="R335" i="1"/>
  <c r="K335" i="1"/>
  <c r="H335" i="1"/>
  <c r="EJ334" i="1"/>
  <c r="EH334" i="1" s="1"/>
  <c r="EI334" i="1"/>
  <c r="EG334" i="1" s="1"/>
  <c r="J334" i="1" s="1"/>
  <c r="DZ333" i="1"/>
  <c r="DS333" i="1"/>
  <c r="DL333" i="1"/>
  <c r="DE333" i="1"/>
  <c r="CX333" i="1"/>
  <c r="CQ333" i="1"/>
  <c r="CJ333" i="1"/>
  <c r="CC333" i="1"/>
  <c r="BV333" i="1"/>
  <c r="BO333" i="1"/>
  <c r="BH333" i="1"/>
  <c r="BA333" i="1"/>
  <c r="AT333" i="1"/>
  <c r="AM333" i="1"/>
  <c r="AF333" i="1"/>
  <c r="Y333" i="1"/>
  <c r="R333" i="1"/>
  <c r="K333" i="1"/>
  <c r="H333" i="1"/>
  <c r="DZ332" i="1"/>
  <c r="DS332" i="1"/>
  <c r="DL332" i="1"/>
  <c r="DE332" i="1"/>
  <c r="CX332" i="1"/>
  <c r="CQ332" i="1"/>
  <c r="CJ332" i="1"/>
  <c r="CC332" i="1"/>
  <c r="BV332" i="1"/>
  <c r="BO332" i="1"/>
  <c r="BH332" i="1"/>
  <c r="BA332" i="1"/>
  <c r="AT332" i="1"/>
  <c r="AM332" i="1"/>
  <c r="AF332" i="1"/>
  <c r="Y332" i="1"/>
  <c r="R332" i="1"/>
  <c r="K332" i="1"/>
  <c r="DZ331" i="1"/>
  <c r="DS331" i="1"/>
  <c r="DL331" i="1"/>
  <c r="DE331" i="1"/>
  <c r="CX331" i="1"/>
  <c r="CQ331" i="1"/>
  <c r="CJ331" i="1"/>
  <c r="CC331" i="1"/>
  <c r="BV331" i="1"/>
  <c r="BO331" i="1"/>
  <c r="BH331" i="1"/>
  <c r="BA331" i="1"/>
  <c r="AT331" i="1"/>
  <c r="AM331" i="1"/>
  <c r="AF331" i="1"/>
  <c r="Y331" i="1"/>
  <c r="R331" i="1"/>
  <c r="K331" i="1"/>
  <c r="H331" i="1"/>
  <c r="DZ330" i="1"/>
  <c r="DS330" i="1"/>
  <c r="DL330" i="1"/>
  <c r="DE330" i="1"/>
  <c r="CX330" i="1"/>
  <c r="CQ330" i="1"/>
  <c r="CJ330" i="1"/>
  <c r="CC330" i="1"/>
  <c r="BV330" i="1"/>
  <c r="BO330" i="1"/>
  <c r="BH330" i="1"/>
  <c r="BA330" i="1"/>
  <c r="AT330" i="1"/>
  <c r="AM330" i="1"/>
  <c r="AF330" i="1"/>
  <c r="Y330" i="1"/>
  <c r="R330" i="1"/>
  <c r="K330" i="1"/>
  <c r="H330" i="1"/>
  <c r="EJ329" i="1"/>
  <c r="EH329" i="1" s="1"/>
  <c r="EI329" i="1"/>
  <c r="EG329" i="1" s="1"/>
  <c r="J329" i="1" s="1"/>
  <c r="DZ328" i="1"/>
  <c r="DS328" i="1"/>
  <c r="DL328" i="1"/>
  <c r="DE328" i="1"/>
  <c r="CX328" i="1"/>
  <c r="CQ328" i="1"/>
  <c r="CJ328" i="1"/>
  <c r="CC328" i="1"/>
  <c r="BV328" i="1"/>
  <c r="BO328" i="1"/>
  <c r="BH328" i="1"/>
  <c r="BA328" i="1"/>
  <c r="AT328" i="1"/>
  <c r="AM328" i="1"/>
  <c r="AF328" i="1"/>
  <c r="Y328" i="1"/>
  <c r="R328" i="1"/>
  <c r="K328" i="1"/>
  <c r="H328" i="1"/>
  <c r="DZ327" i="1"/>
  <c r="DS327" i="1"/>
  <c r="DL327" i="1"/>
  <c r="DE327" i="1"/>
  <c r="CX327" i="1"/>
  <c r="CQ327" i="1"/>
  <c r="CJ327" i="1"/>
  <c r="CC327" i="1"/>
  <c r="BV327" i="1"/>
  <c r="BO327" i="1"/>
  <c r="BH327" i="1"/>
  <c r="BA327" i="1"/>
  <c r="AT327" i="1"/>
  <c r="AM327" i="1"/>
  <c r="AF327" i="1"/>
  <c r="Y327" i="1"/>
  <c r="R327" i="1"/>
  <c r="K327" i="1"/>
  <c r="H327" i="1"/>
  <c r="DZ326" i="1"/>
  <c r="DS326" i="1"/>
  <c r="DL326" i="1"/>
  <c r="DE326" i="1"/>
  <c r="CX326" i="1"/>
  <c r="CQ326" i="1"/>
  <c r="CJ326" i="1"/>
  <c r="CC326" i="1"/>
  <c r="BV326" i="1"/>
  <c r="BO326" i="1"/>
  <c r="BH326" i="1"/>
  <c r="BA326" i="1"/>
  <c r="AT326" i="1"/>
  <c r="AM326" i="1"/>
  <c r="AF326" i="1"/>
  <c r="Y326" i="1"/>
  <c r="R326" i="1"/>
  <c r="K326" i="1"/>
  <c r="H326" i="1"/>
  <c r="DZ325" i="1"/>
  <c r="DS325" i="1"/>
  <c r="DL325" i="1"/>
  <c r="DE325" i="1"/>
  <c r="CX325" i="1"/>
  <c r="CQ325" i="1"/>
  <c r="CJ325" i="1"/>
  <c r="CC325" i="1"/>
  <c r="BV325" i="1"/>
  <c r="BO325" i="1"/>
  <c r="BH325" i="1"/>
  <c r="BA325" i="1"/>
  <c r="AT325" i="1"/>
  <c r="AM325" i="1"/>
  <c r="AF325" i="1"/>
  <c r="Y325" i="1"/>
  <c r="R325" i="1"/>
  <c r="K325" i="1"/>
  <c r="H325" i="1"/>
  <c r="EJ324" i="1"/>
  <c r="EH324" i="1" s="1"/>
  <c r="EI324" i="1"/>
  <c r="EG324" i="1" s="1"/>
  <c r="J324" i="1" s="1"/>
  <c r="DZ323" i="1"/>
  <c r="DS323" i="1"/>
  <c r="DL323" i="1"/>
  <c r="DE323" i="1"/>
  <c r="CX323" i="1"/>
  <c r="CQ323" i="1"/>
  <c r="CJ323" i="1"/>
  <c r="CC323" i="1"/>
  <c r="BV323" i="1"/>
  <c r="BO323" i="1"/>
  <c r="BH323" i="1"/>
  <c r="BA323" i="1"/>
  <c r="AT323" i="1"/>
  <c r="AM323" i="1"/>
  <c r="AF323" i="1"/>
  <c r="Y323" i="1"/>
  <c r="R323" i="1"/>
  <c r="K323" i="1"/>
  <c r="H323" i="1"/>
  <c r="DZ322" i="1"/>
  <c r="DS322" i="1"/>
  <c r="DL322" i="1"/>
  <c r="DE322" i="1"/>
  <c r="CX322" i="1"/>
  <c r="CQ322" i="1"/>
  <c r="CJ322" i="1"/>
  <c r="CC322" i="1"/>
  <c r="BV322" i="1"/>
  <c r="BO322" i="1"/>
  <c r="BH322" i="1"/>
  <c r="BA322" i="1"/>
  <c r="AT322" i="1"/>
  <c r="AM322" i="1"/>
  <c r="AF322" i="1"/>
  <c r="Y322" i="1"/>
  <c r="R322" i="1"/>
  <c r="K322" i="1"/>
  <c r="H322" i="1"/>
  <c r="DZ321" i="1"/>
  <c r="DS321" i="1"/>
  <c r="DL321" i="1"/>
  <c r="DE321" i="1"/>
  <c r="CX321" i="1"/>
  <c r="CQ321" i="1"/>
  <c r="CJ321" i="1"/>
  <c r="CC321" i="1"/>
  <c r="BV321" i="1"/>
  <c r="BO321" i="1"/>
  <c r="BH321" i="1"/>
  <c r="BA321" i="1"/>
  <c r="AT321" i="1"/>
  <c r="AM321" i="1"/>
  <c r="AF321" i="1"/>
  <c r="Y321" i="1"/>
  <c r="R321" i="1"/>
  <c r="K321" i="1"/>
  <c r="H321" i="1"/>
  <c r="EJ320" i="1"/>
  <c r="EH320" i="1" s="1"/>
  <c r="EI320" i="1"/>
  <c r="EG320" i="1" s="1"/>
  <c r="J320" i="1" s="1"/>
  <c r="DZ319" i="1"/>
  <c r="DS319" i="1"/>
  <c r="DL319" i="1"/>
  <c r="DE319" i="1"/>
  <c r="CX319" i="1"/>
  <c r="CQ319" i="1"/>
  <c r="CJ319" i="1"/>
  <c r="CC319" i="1"/>
  <c r="BV319" i="1"/>
  <c r="BO319" i="1"/>
  <c r="BH319" i="1"/>
  <c r="BA319" i="1"/>
  <c r="AT319" i="1"/>
  <c r="AM319" i="1"/>
  <c r="AF319" i="1"/>
  <c r="Y319" i="1"/>
  <c r="R319" i="1"/>
  <c r="K319" i="1"/>
  <c r="H319" i="1"/>
  <c r="E318" i="1" s="1"/>
  <c r="EJ318" i="1"/>
  <c r="EI318" i="1"/>
  <c r="J318" i="1"/>
  <c r="H301" i="1"/>
  <c r="K301" i="1"/>
  <c r="R301" i="1"/>
  <c r="Y301" i="1"/>
  <c r="AF301" i="1"/>
  <c r="AM301" i="1"/>
  <c r="AT301" i="1"/>
  <c r="BA301" i="1"/>
  <c r="BH301" i="1"/>
  <c r="BO301" i="1"/>
  <c r="BV301" i="1"/>
  <c r="CC301" i="1"/>
  <c r="CJ301" i="1"/>
  <c r="CQ301" i="1"/>
  <c r="CX301" i="1"/>
  <c r="DE301" i="1"/>
  <c r="DL301" i="1"/>
  <c r="DS301" i="1"/>
  <c r="DZ301" i="1"/>
  <c r="DZ283" i="1"/>
  <c r="DS283" i="1"/>
  <c r="DL283" i="1"/>
  <c r="DE283" i="1"/>
  <c r="CX283" i="1"/>
  <c r="CQ283" i="1"/>
  <c r="CJ283" i="1"/>
  <c r="CC283" i="1"/>
  <c r="BV283" i="1"/>
  <c r="BO283" i="1"/>
  <c r="BH283" i="1"/>
  <c r="BA283" i="1"/>
  <c r="AT283" i="1"/>
  <c r="AM283" i="1"/>
  <c r="AF283" i="1"/>
  <c r="Y283" i="1"/>
  <c r="R283" i="1"/>
  <c r="K283" i="1"/>
  <c r="H283" i="1"/>
  <c r="DZ279" i="1"/>
  <c r="DS279" i="1"/>
  <c r="DL279" i="1"/>
  <c r="DE279" i="1"/>
  <c r="CX279" i="1"/>
  <c r="CQ279" i="1"/>
  <c r="CJ279" i="1"/>
  <c r="CC279" i="1"/>
  <c r="BV279" i="1"/>
  <c r="BO279" i="1"/>
  <c r="BH279" i="1"/>
  <c r="BA279" i="1"/>
  <c r="AT279" i="1"/>
  <c r="AM279" i="1"/>
  <c r="AF279" i="1"/>
  <c r="Y279" i="1"/>
  <c r="R279" i="1"/>
  <c r="K279" i="1"/>
  <c r="H279" i="1"/>
  <c r="H290" i="1"/>
  <c r="H288" i="1"/>
  <c r="H287" i="1"/>
  <c r="H286" i="1"/>
  <c r="H285" i="1"/>
  <c r="H282" i="1"/>
  <c r="H281" i="1"/>
  <c r="H278" i="1"/>
  <c r="DZ271" i="1"/>
  <c r="DS271" i="1"/>
  <c r="DL271" i="1"/>
  <c r="DE271" i="1"/>
  <c r="CX271" i="1"/>
  <c r="CQ271" i="1"/>
  <c r="CJ271" i="1"/>
  <c r="CC271" i="1"/>
  <c r="BV271" i="1"/>
  <c r="BO271" i="1"/>
  <c r="BH271" i="1"/>
  <c r="BA271" i="1"/>
  <c r="AT271" i="1"/>
  <c r="AM271" i="1"/>
  <c r="AF271" i="1"/>
  <c r="Y271" i="1"/>
  <c r="R271" i="1"/>
  <c r="K271" i="1"/>
  <c r="H271" i="1"/>
  <c r="DZ270" i="1"/>
  <c r="DS270" i="1"/>
  <c r="DL270" i="1"/>
  <c r="DE270" i="1"/>
  <c r="CX270" i="1"/>
  <c r="CQ270" i="1"/>
  <c r="CJ270" i="1"/>
  <c r="CC270" i="1"/>
  <c r="BV270" i="1"/>
  <c r="BO270" i="1"/>
  <c r="BH270" i="1"/>
  <c r="BA270" i="1"/>
  <c r="AT270" i="1"/>
  <c r="AM270" i="1"/>
  <c r="AF270" i="1"/>
  <c r="Y270" i="1"/>
  <c r="R270" i="1"/>
  <c r="K270" i="1"/>
  <c r="DZ269" i="1"/>
  <c r="DS269" i="1"/>
  <c r="DL269" i="1"/>
  <c r="DE269" i="1"/>
  <c r="CX269" i="1"/>
  <c r="CQ269" i="1"/>
  <c r="CJ269" i="1"/>
  <c r="CC269" i="1"/>
  <c r="BV269" i="1"/>
  <c r="BO269" i="1"/>
  <c r="BH269" i="1"/>
  <c r="BA269" i="1"/>
  <c r="AT269" i="1"/>
  <c r="AM269" i="1"/>
  <c r="AF269" i="1"/>
  <c r="Y269" i="1"/>
  <c r="R269" i="1"/>
  <c r="K269" i="1"/>
  <c r="H269" i="1"/>
  <c r="EJ268" i="1"/>
  <c r="EH268" i="1" s="1"/>
  <c r="EI268" i="1"/>
  <c r="EG268" i="1" s="1"/>
  <c r="J268" i="1" s="1"/>
  <c r="H251" i="1"/>
  <c r="H250" i="1"/>
  <c r="DZ240" i="1"/>
  <c r="DS240" i="1"/>
  <c r="DL240" i="1"/>
  <c r="DE240" i="1"/>
  <c r="CX240" i="1"/>
  <c r="CQ240" i="1"/>
  <c r="CJ240" i="1"/>
  <c r="CC240" i="1"/>
  <c r="BV240" i="1"/>
  <c r="BO240" i="1"/>
  <c r="BH240" i="1"/>
  <c r="BA240" i="1"/>
  <c r="AT240" i="1"/>
  <c r="AM240" i="1"/>
  <c r="AF240" i="1"/>
  <c r="Y240" i="1"/>
  <c r="R240" i="1"/>
  <c r="K240" i="1"/>
  <c r="H240" i="1"/>
  <c r="DZ220" i="1"/>
  <c r="DS220" i="1"/>
  <c r="DL220" i="1"/>
  <c r="DE220" i="1"/>
  <c r="CX220" i="1"/>
  <c r="CQ220" i="1"/>
  <c r="CJ220" i="1"/>
  <c r="CC220" i="1"/>
  <c r="BV220" i="1"/>
  <c r="BO220" i="1"/>
  <c r="BH220" i="1"/>
  <c r="BA220" i="1"/>
  <c r="AT220" i="1"/>
  <c r="AM220" i="1"/>
  <c r="AF220" i="1"/>
  <c r="Y220" i="1"/>
  <c r="R220" i="1"/>
  <c r="K220" i="1"/>
  <c r="H220" i="1"/>
  <c r="H170" i="1"/>
  <c r="DZ170" i="1"/>
  <c r="DS170" i="1"/>
  <c r="DL170" i="1"/>
  <c r="DE170" i="1"/>
  <c r="CX170" i="1"/>
  <c r="CQ170" i="1"/>
  <c r="CJ170" i="1"/>
  <c r="CC170" i="1"/>
  <c r="BV170" i="1"/>
  <c r="BO170" i="1"/>
  <c r="BH170" i="1"/>
  <c r="BA170" i="1"/>
  <c r="AT170" i="1"/>
  <c r="AM170" i="1"/>
  <c r="AF170" i="1"/>
  <c r="Y170" i="1"/>
  <c r="R170" i="1"/>
  <c r="K170" i="1"/>
  <c r="H138" i="1"/>
  <c r="K138" i="1"/>
  <c r="R138" i="1"/>
  <c r="Y138" i="1"/>
  <c r="AF138" i="1"/>
  <c r="AM138" i="1"/>
  <c r="AT138" i="1"/>
  <c r="BA138" i="1"/>
  <c r="BH138" i="1"/>
  <c r="BO138" i="1"/>
  <c r="BV138" i="1"/>
  <c r="CC138" i="1"/>
  <c r="CJ138" i="1"/>
  <c r="CQ138" i="1"/>
  <c r="CX138" i="1"/>
  <c r="DE138" i="1"/>
  <c r="DL138" i="1"/>
  <c r="DS138" i="1"/>
  <c r="DZ138" i="1"/>
  <c r="DZ132" i="1"/>
  <c r="DS132" i="1"/>
  <c r="DL132" i="1"/>
  <c r="DE132" i="1"/>
  <c r="CX132" i="1"/>
  <c r="CQ132" i="1"/>
  <c r="CJ132" i="1"/>
  <c r="CC132" i="1"/>
  <c r="BV132" i="1"/>
  <c r="BO132" i="1"/>
  <c r="BH132" i="1"/>
  <c r="BA132" i="1"/>
  <c r="AT132" i="1"/>
  <c r="AM132" i="1"/>
  <c r="AF132" i="1"/>
  <c r="Y132" i="1"/>
  <c r="R132" i="1"/>
  <c r="K132" i="1"/>
  <c r="DZ128" i="1"/>
  <c r="DS128" i="1"/>
  <c r="DL128" i="1"/>
  <c r="DE128" i="1"/>
  <c r="CX128" i="1"/>
  <c r="CQ128" i="1"/>
  <c r="CJ128" i="1"/>
  <c r="CC128" i="1"/>
  <c r="BV128" i="1"/>
  <c r="BO128" i="1"/>
  <c r="BH128" i="1"/>
  <c r="BA128" i="1"/>
  <c r="AT128" i="1"/>
  <c r="AM128" i="1"/>
  <c r="AF128" i="1"/>
  <c r="Y128" i="1"/>
  <c r="R128" i="1"/>
  <c r="K128" i="1"/>
  <c r="DZ127" i="1"/>
  <c r="DS127" i="1"/>
  <c r="DL127" i="1"/>
  <c r="DE127" i="1"/>
  <c r="CX127" i="1"/>
  <c r="CQ127" i="1"/>
  <c r="CJ127" i="1"/>
  <c r="CC127" i="1"/>
  <c r="BV127" i="1"/>
  <c r="BO127" i="1"/>
  <c r="BH127" i="1"/>
  <c r="BA127" i="1"/>
  <c r="AT127" i="1"/>
  <c r="AM127" i="1"/>
  <c r="AF127" i="1"/>
  <c r="Y127" i="1"/>
  <c r="R127" i="1"/>
  <c r="K127" i="1"/>
  <c r="H127" i="1"/>
  <c r="EJ126" i="1"/>
  <c r="EH126" i="1" s="1"/>
  <c r="EI126" i="1"/>
  <c r="EG126" i="1" s="1"/>
  <c r="J126" i="1" s="1"/>
  <c r="H270" i="1" l="1"/>
  <c r="X270" i="1" s="1"/>
  <c r="Q426" i="1"/>
  <c r="AE426" i="1"/>
  <c r="AS426" i="1"/>
  <c r="BG426" i="1"/>
  <c r="BU426" i="1"/>
  <c r="CI426" i="1"/>
  <c r="CW426" i="1"/>
  <c r="DK426" i="1"/>
  <c r="DY426" i="1"/>
  <c r="X425" i="1"/>
  <c r="AZ425" i="1"/>
  <c r="CB425" i="1"/>
  <c r="DD425" i="1"/>
  <c r="EF425" i="1"/>
  <c r="H332" i="1"/>
  <c r="DD332" i="1" s="1"/>
  <c r="AE425" i="1"/>
  <c r="AL425" i="1"/>
  <c r="BG425" i="1"/>
  <c r="BN425" i="1"/>
  <c r="CI425" i="1"/>
  <c r="CP425" i="1"/>
  <c r="DK425" i="1"/>
  <c r="Q429" i="1"/>
  <c r="AE429" i="1"/>
  <c r="AS429" i="1"/>
  <c r="BG429" i="1"/>
  <c r="BU429" i="1"/>
  <c r="CI429" i="1"/>
  <c r="CW429" i="1"/>
  <c r="DK429" i="1"/>
  <c r="DY429" i="1"/>
  <c r="Q433" i="1"/>
  <c r="AE433" i="1"/>
  <c r="AS433" i="1"/>
  <c r="BG433" i="1"/>
  <c r="BU433" i="1"/>
  <c r="CI433" i="1"/>
  <c r="CW433" i="1"/>
  <c r="DK433" i="1"/>
  <c r="DY433" i="1"/>
  <c r="EI436" i="1"/>
  <c r="EG436" i="1" s="1"/>
  <c r="J436" i="1" s="1"/>
  <c r="EI437" i="1"/>
  <c r="EG437" i="1" s="1"/>
  <c r="J437" i="1" s="1"/>
  <c r="H438" i="1"/>
  <c r="EF438" i="1" s="1"/>
  <c r="Q440" i="1"/>
  <c r="AE440" i="1"/>
  <c r="AS440" i="1"/>
  <c r="BG440" i="1"/>
  <c r="BU440" i="1"/>
  <c r="CI440" i="1"/>
  <c r="CW440" i="1"/>
  <c r="DK440" i="1"/>
  <c r="DY440" i="1"/>
  <c r="H418" i="1"/>
  <c r="X418" i="1" s="1"/>
  <c r="Q425" i="1"/>
  <c r="AS425" i="1"/>
  <c r="BU425" i="1"/>
  <c r="EI425" i="1"/>
  <c r="EG425" i="1" s="1"/>
  <c r="J425" i="1" s="1"/>
  <c r="CW425" i="1"/>
  <c r="DY425" i="1"/>
  <c r="EI426" i="1"/>
  <c r="EG426" i="1" s="1"/>
  <c r="J426" i="1" s="1"/>
  <c r="X428" i="1"/>
  <c r="AZ428" i="1"/>
  <c r="CB428" i="1"/>
  <c r="DD428" i="1"/>
  <c r="EI429" i="1"/>
  <c r="EG429" i="1" s="1"/>
  <c r="J429" i="1" s="1"/>
  <c r="EI431" i="1"/>
  <c r="EG431" i="1" s="1"/>
  <c r="J431" i="1" s="1"/>
  <c r="EI432" i="1"/>
  <c r="EG432" i="1" s="1"/>
  <c r="J432" i="1" s="1"/>
  <c r="EI433" i="1"/>
  <c r="EG433" i="1" s="1"/>
  <c r="J433" i="1" s="1"/>
  <c r="EI434" i="1"/>
  <c r="EG434" i="1" s="1"/>
  <c r="J434" i="1" s="1"/>
  <c r="EI438" i="1"/>
  <c r="EG438" i="1" s="1"/>
  <c r="J438" i="1" s="1"/>
  <c r="EI440" i="1"/>
  <c r="EG440" i="1" s="1"/>
  <c r="J440" i="1" s="1"/>
  <c r="EI442" i="1"/>
  <c r="EG442" i="1" s="1"/>
  <c r="J442" i="1" s="1"/>
  <c r="DY428" i="1"/>
  <c r="DK428" i="1"/>
  <c r="CW428" i="1"/>
  <c r="CI428" i="1"/>
  <c r="BU428" i="1"/>
  <c r="BG428" i="1"/>
  <c r="AS428" i="1"/>
  <c r="AE428" i="1"/>
  <c r="Q428" i="1"/>
  <c r="E427" i="1"/>
  <c r="E430" i="1"/>
  <c r="DY431" i="1"/>
  <c r="DK431" i="1"/>
  <c r="CW431" i="1"/>
  <c r="CI431" i="1"/>
  <c r="BU431" i="1"/>
  <c r="BG431" i="1"/>
  <c r="AS431" i="1"/>
  <c r="AE431" i="1"/>
  <c r="Q431" i="1"/>
  <c r="EF433" i="1"/>
  <c r="DR433" i="1"/>
  <c r="DD433" i="1"/>
  <c r="CP433" i="1"/>
  <c r="CB433" i="1"/>
  <c r="BN433" i="1"/>
  <c r="AZ433" i="1"/>
  <c r="AL433" i="1"/>
  <c r="X433" i="1"/>
  <c r="AL428" i="1"/>
  <c r="BN428" i="1"/>
  <c r="CP428" i="1"/>
  <c r="DR428" i="1"/>
  <c r="AL431" i="1"/>
  <c r="BN431" i="1"/>
  <c r="DR431" i="1"/>
  <c r="AZ434" i="1"/>
  <c r="CB434" i="1"/>
  <c r="DD434" i="1"/>
  <c r="EF434" i="1"/>
  <c r="AS436" i="1"/>
  <c r="BU436" i="1"/>
  <c r="CW436" i="1"/>
  <c r="DY436" i="1"/>
  <c r="AE437" i="1"/>
  <c r="BG437" i="1"/>
  <c r="CI437" i="1"/>
  <c r="DK437" i="1"/>
  <c r="X440" i="1"/>
  <c r="AZ440" i="1"/>
  <c r="CB440" i="1"/>
  <c r="DD440" i="1"/>
  <c r="EF440" i="1"/>
  <c r="EF436" i="1"/>
  <c r="DR436" i="1"/>
  <c r="DD436" i="1"/>
  <c r="CP436" i="1"/>
  <c r="CB436" i="1"/>
  <c r="BN436" i="1"/>
  <c r="AZ436" i="1"/>
  <c r="AL436" i="1"/>
  <c r="X436" i="1"/>
  <c r="Q436" i="1"/>
  <c r="E424" i="1"/>
  <c r="EF426" i="1"/>
  <c r="DR426" i="1"/>
  <c r="DD426" i="1"/>
  <c r="CP426" i="1"/>
  <c r="CB426" i="1"/>
  <c r="BN426" i="1"/>
  <c r="AZ426" i="1"/>
  <c r="AL426" i="1"/>
  <c r="X426" i="1"/>
  <c r="EF429" i="1"/>
  <c r="DR429" i="1"/>
  <c r="DD429" i="1"/>
  <c r="CP429" i="1"/>
  <c r="CB429" i="1"/>
  <c r="BN429" i="1"/>
  <c r="AZ429" i="1"/>
  <c r="AL429" i="1"/>
  <c r="X429" i="1"/>
  <c r="EF432" i="1"/>
  <c r="DR432" i="1"/>
  <c r="DD432" i="1"/>
  <c r="CP432" i="1"/>
  <c r="CB432" i="1"/>
  <c r="BN432" i="1"/>
  <c r="AZ432" i="1"/>
  <c r="AL432" i="1"/>
  <c r="X432" i="1"/>
  <c r="DY432" i="1"/>
  <c r="DK432" i="1"/>
  <c r="CW432" i="1"/>
  <c r="CI432" i="1"/>
  <c r="BU432" i="1"/>
  <c r="BG432" i="1"/>
  <c r="AS432" i="1"/>
  <c r="AE432" i="1"/>
  <c r="Q432" i="1"/>
  <c r="DY434" i="1"/>
  <c r="DK434" i="1"/>
  <c r="CW434" i="1"/>
  <c r="CI434" i="1"/>
  <c r="BU434" i="1"/>
  <c r="BG434" i="1"/>
  <c r="AS434" i="1"/>
  <c r="AE434" i="1"/>
  <c r="Q434" i="1"/>
  <c r="AL434" i="1"/>
  <c r="X434" i="1"/>
  <c r="EF428" i="1"/>
  <c r="X431" i="1"/>
  <c r="AZ431" i="1"/>
  <c r="CB431" i="1"/>
  <c r="DD431" i="1"/>
  <c r="EF431" i="1"/>
  <c r="BN434" i="1"/>
  <c r="DR434" i="1"/>
  <c r="AE436" i="1"/>
  <c r="BG436" i="1"/>
  <c r="CI436" i="1"/>
  <c r="DK436" i="1"/>
  <c r="Q437" i="1"/>
  <c r="AS437" i="1"/>
  <c r="BU437" i="1"/>
  <c r="CW437" i="1"/>
  <c r="DY437" i="1"/>
  <c r="AL440" i="1"/>
  <c r="BN440" i="1"/>
  <c r="DR440" i="1"/>
  <c r="EF437" i="1"/>
  <c r="DR437" i="1"/>
  <c r="DD437" i="1"/>
  <c r="CP437" i="1"/>
  <c r="CB437" i="1"/>
  <c r="BN437" i="1"/>
  <c r="AZ437" i="1"/>
  <c r="AL437" i="1"/>
  <c r="X437" i="1"/>
  <c r="EI428" i="1"/>
  <c r="EG428" i="1" s="1"/>
  <c r="J428" i="1" s="1"/>
  <c r="EI441" i="1"/>
  <c r="EG441" i="1" s="1"/>
  <c r="J441" i="1" s="1"/>
  <c r="CP434" i="1"/>
  <c r="CP431" i="1"/>
  <c r="CP440" i="1"/>
  <c r="AE417" i="1"/>
  <c r="BG417" i="1"/>
  <c r="CI417" i="1"/>
  <c r="DK417" i="1"/>
  <c r="EI417" i="1"/>
  <c r="EG417" i="1" s="1"/>
  <c r="J417" i="1" s="1"/>
  <c r="E404" i="1"/>
  <c r="EI418" i="1"/>
  <c r="EG418" i="1" s="1"/>
  <c r="J418" i="1" s="1"/>
  <c r="EI416" i="1"/>
  <c r="EG416" i="1" s="1"/>
  <c r="J416" i="1" s="1"/>
  <c r="X417" i="1"/>
  <c r="AZ417" i="1"/>
  <c r="CB417" i="1"/>
  <c r="DD417" i="1"/>
  <c r="EF417" i="1"/>
  <c r="AE416" i="1"/>
  <c r="BG416" i="1"/>
  <c r="CI416" i="1"/>
  <c r="DK416" i="1"/>
  <c r="Q417" i="1"/>
  <c r="AS417" i="1"/>
  <c r="BU417" i="1"/>
  <c r="CW417" i="1"/>
  <c r="DY417" i="1"/>
  <c r="AL417" i="1"/>
  <c r="BN417" i="1"/>
  <c r="DR417" i="1"/>
  <c r="Q416" i="1"/>
  <c r="AS416" i="1"/>
  <c r="BU416" i="1"/>
  <c r="CW416" i="1"/>
  <c r="DY416" i="1"/>
  <c r="EF416" i="1"/>
  <c r="DR416" i="1"/>
  <c r="DD416" i="1"/>
  <c r="CP416" i="1"/>
  <c r="CB416" i="1"/>
  <c r="BN416" i="1"/>
  <c r="AZ416" i="1"/>
  <c r="AL416" i="1"/>
  <c r="X416" i="1"/>
  <c r="CP417" i="1"/>
  <c r="Q398" i="1"/>
  <c r="AS398" i="1"/>
  <c r="BU398" i="1"/>
  <c r="CW398" i="1"/>
  <c r="DY398" i="1"/>
  <c r="AL408" i="1"/>
  <c r="CP408" i="1"/>
  <c r="X408" i="1"/>
  <c r="DD408" i="1"/>
  <c r="EF408" i="1"/>
  <c r="AZ405" i="1"/>
  <c r="DD405" i="1"/>
  <c r="AE409" i="1"/>
  <c r="BG409" i="1"/>
  <c r="CI409" i="1"/>
  <c r="DK409" i="1"/>
  <c r="AZ408" i="1"/>
  <c r="CB408" i="1"/>
  <c r="AE319" i="1"/>
  <c r="BG319" i="1"/>
  <c r="CI319" i="1"/>
  <c r="DK319" i="1"/>
  <c r="AL386" i="1"/>
  <c r="CP386" i="1"/>
  <c r="X405" i="1"/>
  <c r="AS405" i="1"/>
  <c r="CB405" i="1"/>
  <c r="CW405" i="1"/>
  <c r="EF405" i="1"/>
  <c r="EI408" i="1"/>
  <c r="EG408" i="1" s="1"/>
  <c r="J408" i="1" s="1"/>
  <c r="AL412" i="1"/>
  <c r="BN412" i="1"/>
  <c r="EI412" i="1"/>
  <c r="EG412" i="1" s="1"/>
  <c r="J412" i="1" s="1"/>
  <c r="DR412" i="1"/>
  <c r="EI414" i="1"/>
  <c r="EG414" i="1" s="1"/>
  <c r="J414" i="1" s="1"/>
  <c r="EI421" i="1"/>
  <c r="EG421" i="1" s="1"/>
  <c r="J421" i="1" s="1"/>
  <c r="X319" i="1"/>
  <c r="AZ319" i="1"/>
  <c r="CB319" i="1"/>
  <c r="DD319" i="1"/>
  <c r="EF319" i="1"/>
  <c r="AL405" i="1"/>
  <c r="BG405" i="1"/>
  <c r="CP405" i="1"/>
  <c r="DK405" i="1"/>
  <c r="BN408" i="1"/>
  <c r="X411" i="1"/>
  <c r="AZ411" i="1"/>
  <c r="CB411" i="1"/>
  <c r="DD411" i="1"/>
  <c r="EF411" i="1"/>
  <c r="AZ386" i="1"/>
  <c r="CB386" i="1"/>
  <c r="EF386" i="1"/>
  <c r="EF397" i="1"/>
  <c r="Q405" i="1"/>
  <c r="BU405" i="1"/>
  <c r="EI405" i="1"/>
  <c r="EG405" i="1" s="1"/>
  <c r="J405" i="1" s="1"/>
  <c r="DY405" i="1"/>
  <c r="EI409" i="1"/>
  <c r="EG409" i="1" s="1"/>
  <c r="J409" i="1" s="1"/>
  <c r="X412" i="1"/>
  <c r="AZ412" i="1"/>
  <c r="CB412" i="1"/>
  <c r="DD412" i="1"/>
  <c r="EF412" i="1"/>
  <c r="EI413" i="1"/>
  <c r="EG413" i="1" s="1"/>
  <c r="J413" i="1" s="1"/>
  <c r="EI420" i="1"/>
  <c r="EG420" i="1" s="1"/>
  <c r="J420" i="1" s="1"/>
  <c r="EI422" i="1"/>
  <c r="EG422" i="1" s="1"/>
  <c r="J422" i="1" s="1"/>
  <c r="AE405" i="1"/>
  <c r="BN405" i="1"/>
  <c r="CI405" i="1"/>
  <c r="EI406" i="1"/>
  <c r="EG406" i="1" s="1"/>
  <c r="J406" i="1" s="1"/>
  <c r="AL411" i="1"/>
  <c r="BN411" i="1"/>
  <c r="EI411" i="1"/>
  <c r="EG411" i="1" s="1"/>
  <c r="J411" i="1" s="1"/>
  <c r="DR411" i="1"/>
  <c r="Q409" i="1"/>
  <c r="AS409" i="1"/>
  <c r="BU409" i="1"/>
  <c r="CW409" i="1"/>
  <c r="DY409" i="1"/>
  <c r="EF414" i="1"/>
  <c r="DR414" i="1"/>
  <c r="DD414" i="1"/>
  <c r="CP414" i="1"/>
  <c r="CB414" i="1"/>
  <c r="BN414" i="1"/>
  <c r="AZ414" i="1"/>
  <c r="AL414" i="1"/>
  <c r="X414" i="1"/>
  <c r="X420" i="1"/>
  <c r="AZ420" i="1"/>
  <c r="CB420" i="1"/>
  <c r="DD420" i="1"/>
  <c r="EF420" i="1"/>
  <c r="EF409" i="1"/>
  <c r="DR409" i="1"/>
  <c r="DD409" i="1"/>
  <c r="CP409" i="1"/>
  <c r="CB409" i="1"/>
  <c r="BN409" i="1"/>
  <c r="AZ409" i="1"/>
  <c r="AL409" i="1"/>
  <c r="X409" i="1"/>
  <c r="E407" i="1"/>
  <c r="Q413" i="1"/>
  <c r="AS413" i="1"/>
  <c r="BU413" i="1"/>
  <c r="CW413" i="1"/>
  <c r="DY413" i="1"/>
  <c r="AE414" i="1"/>
  <c r="BG414" i="1"/>
  <c r="CI414" i="1"/>
  <c r="DK414" i="1"/>
  <c r="EF413" i="1"/>
  <c r="DR413" i="1"/>
  <c r="DD413" i="1"/>
  <c r="CP413" i="1"/>
  <c r="CB413" i="1"/>
  <c r="BN413" i="1"/>
  <c r="AZ413" i="1"/>
  <c r="AL413" i="1"/>
  <c r="X413" i="1"/>
  <c r="DY420" i="1"/>
  <c r="DK420" i="1"/>
  <c r="CW420" i="1"/>
  <c r="CI420" i="1"/>
  <c r="BU420" i="1"/>
  <c r="BG420" i="1"/>
  <c r="AS420" i="1"/>
  <c r="AE420" i="1"/>
  <c r="Q420" i="1"/>
  <c r="AL420" i="1"/>
  <c r="BN420" i="1"/>
  <c r="DR420" i="1"/>
  <c r="AE413" i="1"/>
  <c r="BG413" i="1"/>
  <c r="CI413" i="1"/>
  <c r="DK413" i="1"/>
  <c r="Q414" i="1"/>
  <c r="AS414" i="1"/>
  <c r="BU414" i="1"/>
  <c r="CW414" i="1"/>
  <c r="DY414" i="1"/>
  <c r="AE377" i="1"/>
  <c r="BG377" i="1"/>
  <c r="CI377" i="1"/>
  <c r="DK377" i="1"/>
  <c r="Q412" i="1"/>
  <c r="AE412" i="1"/>
  <c r="AS412" i="1"/>
  <c r="BG412" i="1"/>
  <c r="BU412" i="1"/>
  <c r="CI412" i="1"/>
  <c r="CW412" i="1"/>
  <c r="DK412" i="1"/>
  <c r="DY412" i="1"/>
  <c r="X406" i="1"/>
  <c r="AL406" i="1"/>
  <c r="AZ406" i="1"/>
  <c r="BN406" i="1"/>
  <c r="CB406" i="1"/>
  <c r="CP406" i="1"/>
  <c r="DD406" i="1"/>
  <c r="DR406" i="1"/>
  <c r="EF406" i="1"/>
  <c r="Q408" i="1"/>
  <c r="AE408" i="1"/>
  <c r="AS408" i="1"/>
  <c r="BG408" i="1"/>
  <c r="BU408" i="1"/>
  <c r="CI408" i="1"/>
  <c r="CW408" i="1"/>
  <c r="DK408" i="1"/>
  <c r="DY408" i="1"/>
  <c r="CP411" i="1"/>
  <c r="E410" i="1"/>
  <c r="CP412" i="1"/>
  <c r="CP420" i="1"/>
  <c r="Q406" i="1"/>
  <c r="AE406" i="1"/>
  <c r="AS406" i="1"/>
  <c r="BG406" i="1"/>
  <c r="BU406" i="1"/>
  <c r="CI406" i="1"/>
  <c r="CW406" i="1"/>
  <c r="DK406" i="1"/>
  <c r="DY406" i="1"/>
  <c r="Q411" i="1"/>
  <c r="AE411" i="1"/>
  <c r="AS411" i="1"/>
  <c r="BG411" i="1"/>
  <c r="BU411" i="1"/>
  <c r="CI411" i="1"/>
  <c r="CW411" i="1"/>
  <c r="DK411" i="1"/>
  <c r="DY411" i="1"/>
  <c r="AE369" i="1"/>
  <c r="BG369" i="1"/>
  <c r="CI369" i="1"/>
  <c r="DK369" i="1"/>
  <c r="X386" i="1"/>
  <c r="EI395" i="1"/>
  <c r="EG395" i="1" s="1"/>
  <c r="J395" i="1" s="1"/>
  <c r="EI397" i="1"/>
  <c r="EG397" i="1" s="1"/>
  <c r="J397" i="1" s="1"/>
  <c r="EI400" i="1"/>
  <c r="EG400" i="1" s="1"/>
  <c r="J400" i="1" s="1"/>
  <c r="EI402" i="1"/>
  <c r="EG402" i="1" s="1"/>
  <c r="J402" i="1" s="1"/>
  <c r="E362" i="1"/>
  <c r="EI378" i="1"/>
  <c r="EG378" i="1" s="1"/>
  <c r="J378" i="1" s="1"/>
  <c r="EI389" i="1"/>
  <c r="EG389" i="1" s="1"/>
  <c r="J389" i="1" s="1"/>
  <c r="EI393" i="1"/>
  <c r="EG393" i="1" s="1"/>
  <c r="J393" i="1" s="1"/>
  <c r="EI387" i="1"/>
  <c r="EG387" i="1" s="1"/>
  <c r="J387" i="1" s="1"/>
  <c r="EI390" i="1"/>
  <c r="EG390" i="1" s="1"/>
  <c r="J390" i="1" s="1"/>
  <c r="EI396" i="1"/>
  <c r="EG396" i="1" s="1"/>
  <c r="J396" i="1" s="1"/>
  <c r="EI398" i="1"/>
  <c r="EG398" i="1" s="1"/>
  <c r="J398" i="1" s="1"/>
  <c r="EI391" i="1"/>
  <c r="EG391" i="1" s="1"/>
  <c r="J391" i="1" s="1"/>
  <c r="EI386" i="1"/>
  <c r="EG386" i="1" s="1"/>
  <c r="J386" i="1" s="1"/>
  <c r="DD386" i="1"/>
  <c r="X391" i="1"/>
  <c r="AZ391" i="1"/>
  <c r="CB391" i="1"/>
  <c r="DD391" i="1"/>
  <c r="EF391" i="1"/>
  <c r="E388" i="1"/>
  <c r="AE389" i="1"/>
  <c r="BG389" i="1"/>
  <c r="CI389" i="1"/>
  <c r="DK389" i="1"/>
  <c r="Q389" i="1"/>
  <c r="AS389" i="1"/>
  <c r="BU389" i="1"/>
  <c r="CW389" i="1"/>
  <c r="DY389" i="1"/>
  <c r="EF393" i="1"/>
  <c r="CB393" i="1"/>
  <c r="X393" i="1"/>
  <c r="DR393" i="1"/>
  <c r="BN393" i="1"/>
  <c r="DD393" i="1"/>
  <c r="AZ393" i="1"/>
  <c r="CP393" i="1"/>
  <c r="AL393" i="1"/>
  <c r="DY391" i="1"/>
  <c r="DK391" i="1"/>
  <c r="CW391" i="1"/>
  <c r="CI391" i="1"/>
  <c r="BU391" i="1"/>
  <c r="BG391" i="1"/>
  <c r="AS391" i="1"/>
  <c r="AE391" i="1"/>
  <c r="Q391" i="1"/>
  <c r="AL391" i="1"/>
  <c r="BN391" i="1"/>
  <c r="DR391" i="1"/>
  <c r="X396" i="1"/>
  <c r="AZ396" i="1"/>
  <c r="CB396" i="1"/>
  <c r="DD396" i="1"/>
  <c r="EF396" i="1"/>
  <c r="CP391" i="1"/>
  <c r="X389" i="1"/>
  <c r="AZ389" i="1"/>
  <c r="CB389" i="1"/>
  <c r="DD389" i="1"/>
  <c r="EF389" i="1"/>
  <c r="BN386" i="1"/>
  <c r="Q387" i="1"/>
  <c r="AS387" i="1"/>
  <c r="BU387" i="1"/>
  <c r="CW387" i="1"/>
  <c r="DY387" i="1"/>
  <c r="AL389" i="1"/>
  <c r="BN389" i="1"/>
  <c r="DR389" i="1"/>
  <c r="AE396" i="1"/>
  <c r="BG396" i="1"/>
  <c r="CI396" i="1"/>
  <c r="DK396" i="1"/>
  <c r="X400" i="1"/>
  <c r="AZ400" i="1"/>
  <c r="CB400" i="1"/>
  <c r="DD400" i="1"/>
  <c r="EF400" i="1"/>
  <c r="DY395" i="1"/>
  <c r="DK395" i="1"/>
  <c r="CW395" i="1"/>
  <c r="CI395" i="1"/>
  <c r="BU395" i="1"/>
  <c r="BG395" i="1"/>
  <c r="AS395" i="1"/>
  <c r="AE395" i="1"/>
  <c r="Q395" i="1"/>
  <c r="E394" i="1"/>
  <c r="EF395" i="1"/>
  <c r="DR395" i="1"/>
  <c r="DD395" i="1"/>
  <c r="CP395" i="1"/>
  <c r="CB395" i="1"/>
  <c r="BN395" i="1"/>
  <c r="AZ395" i="1"/>
  <c r="AL395" i="1"/>
  <c r="X395" i="1"/>
  <c r="AL387" i="1"/>
  <c r="BN387" i="1"/>
  <c r="DR387" i="1"/>
  <c r="EF398" i="1"/>
  <c r="DR398" i="1"/>
  <c r="DD398" i="1"/>
  <c r="CP398" i="1"/>
  <c r="CB398" i="1"/>
  <c r="BN398" i="1"/>
  <c r="AZ398" i="1"/>
  <c r="AL398" i="1"/>
  <c r="X398" i="1"/>
  <c r="DY400" i="1"/>
  <c r="DK400" i="1"/>
  <c r="CW400" i="1"/>
  <c r="CI400" i="1"/>
  <c r="BU400" i="1"/>
  <c r="BG400" i="1"/>
  <c r="AS400" i="1"/>
  <c r="AE400" i="1"/>
  <c r="Q400" i="1"/>
  <c r="AE387" i="1"/>
  <c r="BG387" i="1"/>
  <c r="CI387" i="1"/>
  <c r="DK387" i="1"/>
  <c r="Q396" i="1"/>
  <c r="AS396" i="1"/>
  <c r="BU396" i="1"/>
  <c r="CW396" i="1"/>
  <c r="DY396" i="1"/>
  <c r="AL400" i="1"/>
  <c r="BN400" i="1"/>
  <c r="DR400" i="1"/>
  <c r="X387" i="1"/>
  <c r="AZ387" i="1"/>
  <c r="CB387" i="1"/>
  <c r="DD387" i="1"/>
  <c r="EF387" i="1"/>
  <c r="AL396" i="1"/>
  <c r="BN396" i="1"/>
  <c r="DR396" i="1"/>
  <c r="AE398" i="1"/>
  <c r="BG398" i="1"/>
  <c r="CI398" i="1"/>
  <c r="DK398" i="1"/>
  <c r="E385" i="1"/>
  <c r="CP389" i="1"/>
  <c r="EI401" i="1"/>
  <c r="EG401" i="1" s="1"/>
  <c r="J401" i="1" s="1"/>
  <c r="X390" i="1"/>
  <c r="AL390" i="1"/>
  <c r="AZ390" i="1"/>
  <c r="BN390" i="1"/>
  <c r="CB390" i="1"/>
  <c r="CP390" i="1"/>
  <c r="DD390" i="1"/>
  <c r="DR390" i="1"/>
  <c r="EF390" i="1"/>
  <c r="Q393" i="1"/>
  <c r="AE393" i="1"/>
  <c r="AS393" i="1"/>
  <c r="BG393" i="1"/>
  <c r="BU393" i="1"/>
  <c r="CI393" i="1"/>
  <c r="CW393" i="1"/>
  <c r="DK393" i="1"/>
  <c r="DY393" i="1"/>
  <c r="Q397" i="1"/>
  <c r="AE397" i="1"/>
  <c r="AS397" i="1"/>
  <c r="BG397" i="1"/>
  <c r="BU397" i="1"/>
  <c r="CI397" i="1"/>
  <c r="CW397" i="1"/>
  <c r="DK397" i="1"/>
  <c r="DY397" i="1"/>
  <c r="E280" i="1"/>
  <c r="CP387" i="1"/>
  <c r="CP396" i="1"/>
  <c r="CP400" i="1"/>
  <c r="Q386" i="1"/>
  <c r="AE386" i="1"/>
  <c r="AS386" i="1"/>
  <c r="BG386" i="1"/>
  <c r="BU386" i="1"/>
  <c r="CI386" i="1"/>
  <c r="CW386" i="1"/>
  <c r="DK386" i="1"/>
  <c r="DY386" i="1"/>
  <c r="Q390" i="1"/>
  <c r="AE390" i="1"/>
  <c r="AS390" i="1"/>
  <c r="BG390" i="1"/>
  <c r="BU390" i="1"/>
  <c r="CI390" i="1"/>
  <c r="CW390" i="1"/>
  <c r="DK390" i="1"/>
  <c r="DY390" i="1"/>
  <c r="X397" i="1"/>
  <c r="AL397" i="1"/>
  <c r="AZ397" i="1"/>
  <c r="BN397" i="1"/>
  <c r="CB397" i="1"/>
  <c r="CP397" i="1"/>
  <c r="DD397" i="1"/>
  <c r="DR397" i="1"/>
  <c r="Q376" i="1"/>
  <c r="AS376" i="1"/>
  <c r="BU376" i="1"/>
  <c r="CW376" i="1"/>
  <c r="DY376" i="1"/>
  <c r="AE376" i="1"/>
  <c r="BG376" i="1"/>
  <c r="CI376" i="1"/>
  <c r="DK376" i="1"/>
  <c r="X378" i="1"/>
  <c r="AZ378" i="1"/>
  <c r="CB378" i="1"/>
  <c r="DD378" i="1"/>
  <c r="EF378" i="1"/>
  <c r="DY378" i="1"/>
  <c r="DK378" i="1"/>
  <c r="CW378" i="1"/>
  <c r="CI378" i="1"/>
  <c r="BU378" i="1"/>
  <c r="BG378" i="1"/>
  <c r="AS378" i="1"/>
  <c r="AE378" i="1"/>
  <c r="Q378" i="1"/>
  <c r="AL378" i="1"/>
  <c r="BN378" i="1"/>
  <c r="DR378" i="1"/>
  <c r="CP378" i="1"/>
  <c r="X372" i="1"/>
  <c r="AZ372" i="1"/>
  <c r="CB372" i="1"/>
  <c r="DD372" i="1"/>
  <c r="EF372" i="1"/>
  <c r="X374" i="1"/>
  <c r="AZ374" i="1"/>
  <c r="CB374" i="1"/>
  <c r="DD374" i="1"/>
  <c r="EF374" i="1"/>
  <c r="H356" i="1"/>
  <c r="BN356" i="1" s="1"/>
  <c r="EI367" i="1"/>
  <c r="EG367" i="1" s="1"/>
  <c r="J367" i="1" s="1"/>
  <c r="EI369" i="1"/>
  <c r="EG369" i="1" s="1"/>
  <c r="J369" i="1" s="1"/>
  <c r="EI377" i="1"/>
  <c r="EG377" i="1" s="1"/>
  <c r="J377" i="1" s="1"/>
  <c r="X381" i="1"/>
  <c r="AZ381" i="1"/>
  <c r="CB381" i="1"/>
  <c r="DD381" i="1"/>
  <c r="EF381" i="1"/>
  <c r="EI363" i="1"/>
  <c r="EG363" i="1" s="1"/>
  <c r="J363" i="1" s="1"/>
  <c r="AL371" i="1"/>
  <c r="BN371" i="1"/>
  <c r="EI371" i="1"/>
  <c r="EG371" i="1" s="1"/>
  <c r="J371" i="1" s="1"/>
  <c r="DR371" i="1"/>
  <c r="EI373" i="1"/>
  <c r="EG373" i="1" s="1"/>
  <c r="J373" i="1" s="1"/>
  <c r="EI379" i="1"/>
  <c r="EG379" i="1" s="1"/>
  <c r="J379" i="1" s="1"/>
  <c r="DR138" i="1"/>
  <c r="CP138" i="1"/>
  <c r="BN138" i="1"/>
  <c r="AL138" i="1"/>
  <c r="Q319" i="1"/>
  <c r="AS319" i="1"/>
  <c r="BU319" i="1"/>
  <c r="CW319" i="1"/>
  <c r="DY319" i="1"/>
  <c r="AE363" i="1"/>
  <c r="BG363" i="1"/>
  <c r="CI363" i="1"/>
  <c r="DK363" i="1"/>
  <c r="EI364" i="1"/>
  <c r="EG364" i="1" s="1"/>
  <c r="J364" i="1" s="1"/>
  <c r="EI366" i="1"/>
  <c r="EG366" i="1" s="1"/>
  <c r="J366" i="1" s="1"/>
  <c r="X367" i="1"/>
  <c r="AZ367" i="1"/>
  <c r="CB367" i="1"/>
  <c r="DD367" i="1"/>
  <c r="EF367" i="1"/>
  <c r="H379" i="1"/>
  <c r="Q379" i="1" s="1"/>
  <c r="AL381" i="1"/>
  <c r="BN381" i="1"/>
  <c r="EI381" i="1"/>
  <c r="EG381" i="1" s="1"/>
  <c r="J381" i="1" s="1"/>
  <c r="DR381" i="1"/>
  <c r="EI383" i="1"/>
  <c r="EG383" i="1" s="1"/>
  <c r="J383" i="1" s="1"/>
  <c r="Q369" i="1"/>
  <c r="AS369" i="1"/>
  <c r="BU369" i="1"/>
  <c r="CW369" i="1"/>
  <c r="DY369" i="1"/>
  <c r="X371" i="1"/>
  <c r="AZ371" i="1"/>
  <c r="CB371" i="1"/>
  <c r="DD371" i="1"/>
  <c r="EF371" i="1"/>
  <c r="EI374" i="1"/>
  <c r="EG374" i="1" s="1"/>
  <c r="J374" i="1" s="1"/>
  <c r="Q377" i="1"/>
  <c r="AS377" i="1"/>
  <c r="BU377" i="1"/>
  <c r="CW377" i="1"/>
  <c r="DY377" i="1"/>
  <c r="AL363" i="1"/>
  <c r="BN363" i="1"/>
  <c r="DR363" i="1"/>
  <c r="X363" i="1"/>
  <c r="AZ363" i="1"/>
  <c r="CB363" i="1"/>
  <c r="DD363" i="1"/>
  <c r="EF363" i="1"/>
  <c r="Q363" i="1"/>
  <c r="AS363" i="1"/>
  <c r="BU363" i="1"/>
  <c r="CW363" i="1"/>
  <c r="DY363" i="1"/>
  <c r="EF373" i="1"/>
  <c r="DR373" i="1"/>
  <c r="DD373" i="1"/>
  <c r="CP373" i="1"/>
  <c r="CB373" i="1"/>
  <c r="BN373" i="1"/>
  <c r="AZ373" i="1"/>
  <c r="AL373" i="1"/>
  <c r="X373" i="1"/>
  <c r="EF369" i="1"/>
  <c r="DR369" i="1"/>
  <c r="DD369" i="1"/>
  <c r="CP369" i="1"/>
  <c r="CB369" i="1"/>
  <c r="BN369" i="1"/>
  <c r="AZ369" i="1"/>
  <c r="AL369" i="1"/>
  <c r="X369" i="1"/>
  <c r="EF377" i="1"/>
  <c r="DR377" i="1"/>
  <c r="DD377" i="1"/>
  <c r="CP377" i="1"/>
  <c r="CB377" i="1"/>
  <c r="BN377" i="1"/>
  <c r="AZ377" i="1"/>
  <c r="AL377" i="1"/>
  <c r="X377" i="1"/>
  <c r="Q366" i="1"/>
  <c r="AS366" i="1"/>
  <c r="BU366" i="1"/>
  <c r="CW366" i="1"/>
  <c r="DY366" i="1"/>
  <c r="AE367" i="1"/>
  <c r="BG367" i="1"/>
  <c r="CI367" i="1"/>
  <c r="DK367" i="1"/>
  <c r="AE372" i="1"/>
  <c r="BG372" i="1"/>
  <c r="CI372" i="1"/>
  <c r="DK372" i="1"/>
  <c r="Q373" i="1"/>
  <c r="AS373" i="1"/>
  <c r="BU373" i="1"/>
  <c r="CW373" i="1"/>
  <c r="DY373" i="1"/>
  <c r="AE374" i="1"/>
  <c r="BG374" i="1"/>
  <c r="CI374" i="1"/>
  <c r="DK374" i="1"/>
  <c r="X376" i="1"/>
  <c r="AZ376" i="1"/>
  <c r="CB376" i="1"/>
  <c r="DD376" i="1"/>
  <c r="EF376" i="1"/>
  <c r="E365" i="1"/>
  <c r="EF366" i="1"/>
  <c r="DR366" i="1"/>
  <c r="DD366" i="1"/>
  <c r="CP366" i="1"/>
  <c r="CB366" i="1"/>
  <c r="BN366" i="1"/>
  <c r="AZ366" i="1"/>
  <c r="AL366" i="1"/>
  <c r="X366" i="1"/>
  <c r="AE366" i="1"/>
  <c r="BG366" i="1"/>
  <c r="CI366" i="1"/>
  <c r="DK366" i="1"/>
  <c r="Q367" i="1"/>
  <c r="AS367" i="1"/>
  <c r="BU367" i="1"/>
  <c r="CW367" i="1"/>
  <c r="DY367" i="1"/>
  <c r="Q372" i="1"/>
  <c r="AS372" i="1"/>
  <c r="BU372" i="1"/>
  <c r="CW372" i="1"/>
  <c r="DY372" i="1"/>
  <c r="AE373" i="1"/>
  <c r="BG373" i="1"/>
  <c r="CI373" i="1"/>
  <c r="DK373" i="1"/>
  <c r="Q374" i="1"/>
  <c r="AS374" i="1"/>
  <c r="BU374" i="1"/>
  <c r="CW374" i="1"/>
  <c r="DY374" i="1"/>
  <c r="AL376" i="1"/>
  <c r="BN376" i="1"/>
  <c r="CP376" i="1"/>
  <c r="DR376" i="1"/>
  <c r="E370" i="1"/>
  <c r="AL367" i="1"/>
  <c r="BN367" i="1"/>
  <c r="DR367" i="1"/>
  <c r="AL372" i="1"/>
  <c r="BN372" i="1"/>
  <c r="CP372" i="1"/>
  <c r="DR372" i="1"/>
  <c r="AL374" i="1"/>
  <c r="BN374" i="1"/>
  <c r="DR374" i="1"/>
  <c r="Q364" i="1"/>
  <c r="AE364" i="1"/>
  <c r="AS364" i="1"/>
  <c r="BG364" i="1"/>
  <c r="BU364" i="1"/>
  <c r="CI364" i="1"/>
  <c r="CW364" i="1"/>
  <c r="DK364" i="1"/>
  <c r="DY364" i="1"/>
  <c r="Q371" i="1"/>
  <c r="AE371" i="1"/>
  <c r="AS371" i="1"/>
  <c r="BG371" i="1"/>
  <c r="BU371" i="1"/>
  <c r="CI371" i="1"/>
  <c r="CW371" i="1"/>
  <c r="DK371" i="1"/>
  <c r="DY371" i="1"/>
  <c r="EI372" i="1"/>
  <c r="EG372" i="1" s="1"/>
  <c r="J372" i="1" s="1"/>
  <c r="EI376" i="1"/>
  <c r="EG376" i="1" s="1"/>
  <c r="J376" i="1" s="1"/>
  <c r="Q381" i="1"/>
  <c r="AE381" i="1"/>
  <c r="AS381" i="1"/>
  <c r="BG381" i="1"/>
  <c r="BU381" i="1"/>
  <c r="CI381" i="1"/>
  <c r="CW381" i="1"/>
  <c r="DK381" i="1"/>
  <c r="DY381" i="1"/>
  <c r="EI382" i="1"/>
  <c r="EG382" i="1" s="1"/>
  <c r="J382" i="1" s="1"/>
  <c r="CP363" i="1"/>
  <c r="CP367" i="1"/>
  <c r="CP374" i="1"/>
  <c r="X364" i="1"/>
  <c r="AL364" i="1"/>
  <c r="AZ364" i="1"/>
  <c r="BN364" i="1"/>
  <c r="CB364" i="1"/>
  <c r="CP364" i="1"/>
  <c r="DD364" i="1"/>
  <c r="DR364" i="1"/>
  <c r="EF364" i="1"/>
  <c r="CP371" i="1"/>
  <c r="CP381" i="1"/>
  <c r="EI326" i="1"/>
  <c r="EG326" i="1" s="1"/>
  <c r="J326" i="1" s="1"/>
  <c r="EI328" i="1"/>
  <c r="EG328" i="1" s="1"/>
  <c r="J328" i="1" s="1"/>
  <c r="EI330" i="1"/>
  <c r="EG330" i="1" s="1"/>
  <c r="J330" i="1" s="1"/>
  <c r="EI343" i="1"/>
  <c r="EG343" i="1" s="1"/>
  <c r="J343" i="1" s="1"/>
  <c r="EI349" i="1"/>
  <c r="EG349" i="1" s="1"/>
  <c r="J349" i="1" s="1"/>
  <c r="EI341" i="1"/>
  <c r="EG341" i="1" s="1"/>
  <c r="J341" i="1" s="1"/>
  <c r="EI301" i="1"/>
  <c r="EG301" i="1" s="1"/>
  <c r="J301" i="1" s="1"/>
  <c r="AL319" i="1"/>
  <c r="BN319" i="1"/>
  <c r="CP319" i="1"/>
  <c r="DR319" i="1"/>
  <c r="EI322" i="1"/>
  <c r="EG322" i="1" s="1"/>
  <c r="J322" i="1" s="1"/>
  <c r="EI335" i="1"/>
  <c r="EG335" i="1" s="1"/>
  <c r="J335" i="1" s="1"/>
  <c r="EI337" i="1"/>
  <c r="EG337" i="1" s="1"/>
  <c r="J337" i="1" s="1"/>
  <c r="EI354" i="1"/>
  <c r="EG354" i="1" s="1"/>
  <c r="J354" i="1" s="1"/>
  <c r="EI325" i="1"/>
  <c r="EG325" i="1" s="1"/>
  <c r="J325" i="1" s="1"/>
  <c r="EI333" i="1"/>
  <c r="EG333" i="1" s="1"/>
  <c r="J333" i="1" s="1"/>
  <c r="EI344" i="1"/>
  <c r="EG344" i="1" s="1"/>
  <c r="J344" i="1" s="1"/>
  <c r="EI350" i="1"/>
  <c r="EG350" i="1" s="1"/>
  <c r="J350" i="1" s="1"/>
  <c r="EI352" i="1"/>
  <c r="EG352" i="1" s="1"/>
  <c r="J352" i="1" s="1"/>
  <c r="EI358" i="1"/>
  <c r="EG358" i="1" s="1"/>
  <c r="J358" i="1" s="1"/>
  <c r="EI360" i="1"/>
  <c r="EG360" i="1" s="1"/>
  <c r="J360" i="1" s="1"/>
  <c r="EI347" i="1"/>
  <c r="EG347" i="1" s="1"/>
  <c r="J347" i="1" s="1"/>
  <c r="H252" i="1"/>
  <c r="E249" i="1" s="1"/>
  <c r="H291" i="1"/>
  <c r="E289" i="1" s="1"/>
  <c r="EI321" i="1"/>
  <c r="EG321" i="1" s="1"/>
  <c r="J321" i="1" s="1"/>
  <c r="X347" i="1"/>
  <c r="AZ347" i="1"/>
  <c r="CB347" i="1"/>
  <c r="DD347" i="1"/>
  <c r="EF347" i="1"/>
  <c r="DY347" i="1"/>
  <c r="DK347" i="1"/>
  <c r="CW347" i="1"/>
  <c r="CI347" i="1"/>
  <c r="BU347" i="1"/>
  <c r="BG347" i="1"/>
  <c r="AS347" i="1"/>
  <c r="AE347" i="1"/>
  <c r="Q347" i="1"/>
  <c r="AL347" i="1"/>
  <c r="BN347" i="1"/>
  <c r="DR347" i="1"/>
  <c r="CP347" i="1"/>
  <c r="Q335" i="1"/>
  <c r="AS335" i="1"/>
  <c r="BU335" i="1"/>
  <c r="CW335" i="1"/>
  <c r="DY335" i="1"/>
  <c r="X340" i="1"/>
  <c r="AZ340" i="1"/>
  <c r="CB340" i="1"/>
  <c r="DD340" i="1"/>
  <c r="EF340" i="1"/>
  <c r="Q340" i="1"/>
  <c r="AS340" i="1"/>
  <c r="BU340" i="1"/>
  <c r="CW340" i="1"/>
  <c r="DY340" i="1"/>
  <c r="AL340" i="1"/>
  <c r="BN340" i="1"/>
  <c r="CP340" i="1"/>
  <c r="DR340" i="1"/>
  <c r="E339" i="1"/>
  <c r="AE340" i="1"/>
  <c r="BG340" i="1"/>
  <c r="CI340" i="1"/>
  <c r="DK340" i="1"/>
  <c r="CP352" i="1"/>
  <c r="AL352" i="1"/>
  <c r="EF352" i="1"/>
  <c r="CB352" i="1"/>
  <c r="X352" i="1"/>
  <c r="DR352" i="1"/>
  <c r="BN352" i="1"/>
  <c r="DD352" i="1"/>
  <c r="AZ352" i="1"/>
  <c r="DY341" i="1"/>
  <c r="DK341" i="1"/>
  <c r="CW341" i="1"/>
  <c r="CI341" i="1"/>
  <c r="BU341" i="1"/>
  <c r="BG341" i="1"/>
  <c r="AS341" i="1"/>
  <c r="AE341" i="1"/>
  <c r="Q341" i="1"/>
  <c r="EF341" i="1"/>
  <c r="DR341" i="1"/>
  <c r="DD341" i="1"/>
  <c r="CP341" i="1"/>
  <c r="CB341" i="1"/>
  <c r="BN341" i="1"/>
  <c r="AZ341" i="1"/>
  <c r="AL341" i="1"/>
  <c r="X341" i="1"/>
  <c r="AE323" i="1"/>
  <c r="BG323" i="1"/>
  <c r="CI323" i="1"/>
  <c r="DK323" i="1"/>
  <c r="X323" i="1"/>
  <c r="AZ323" i="1"/>
  <c r="CB323" i="1"/>
  <c r="DD323" i="1"/>
  <c r="EF323" i="1"/>
  <c r="Q343" i="1"/>
  <c r="AS343" i="1"/>
  <c r="BU343" i="1"/>
  <c r="CW343" i="1"/>
  <c r="DY343" i="1"/>
  <c r="X344" i="1"/>
  <c r="AZ344" i="1"/>
  <c r="CB344" i="1"/>
  <c r="DD344" i="1"/>
  <c r="EF344" i="1"/>
  <c r="AE351" i="1"/>
  <c r="BG351" i="1"/>
  <c r="CI351" i="1"/>
  <c r="DK351" i="1"/>
  <c r="AE355" i="1"/>
  <c r="BG355" i="1"/>
  <c r="CI355" i="1"/>
  <c r="DK355" i="1"/>
  <c r="Q323" i="1"/>
  <c r="AS323" i="1"/>
  <c r="BU323" i="1"/>
  <c r="CW323" i="1"/>
  <c r="DY323" i="1"/>
  <c r="AL344" i="1"/>
  <c r="BN344" i="1"/>
  <c r="DR344" i="1"/>
  <c r="Q351" i="1"/>
  <c r="AS351" i="1"/>
  <c r="BU351" i="1"/>
  <c r="CW351" i="1"/>
  <c r="Q355" i="1"/>
  <c r="AS355" i="1"/>
  <c r="BU355" i="1"/>
  <c r="CW355" i="1"/>
  <c r="DY355" i="1"/>
  <c r="DD330" i="1"/>
  <c r="AL330" i="1"/>
  <c r="EF330" i="1"/>
  <c r="X330" i="1"/>
  <c r="CP330" i="1"/>
  <c r="CB330" i="1"/>
  <c r="AE343" i="1"/>
  <c r="BG343" i="1"/>
  <c r="CI343" i="1"/>
  <c r="DK343" i="1"/>
  <c r="X345" i="1"/>
  <c r="AZ345" i="1"/>
  <c r="CB345" i="1"/>
  <c r="DD345" i="1"/>
  <c r="EF345" i="1"/>
  <c r="X349" i="1"/>
  <c r="AZ349" i="1"/>
  <c r="CB349" i="1"/>
  <c r="DD349" i="1"/>
  <c r="EF349" i="1"/>
  <c r="DY351" i="1"/>
  <c r="X358" i="1"/>
  <c r="AZ358" i="1"/>
  <c r="CB358" i="1"/>
  <c r="DD358" i="1"/>
  <c r="EF358" i="1"/>
  <c r="EF326" i="1"/>
  <c r="AZ326" i="1"/>
  <c r="AL326" i="1"/>
  <c r="DD326" i="1"/>
  <c r="CP326" i="1"/>
  <c r="X343" i="1"/>
  <c r="AZ343" i="1"/>
  <c r="CB343" i="1"/>
  <c r="DD343" i="1"/>
  <c r="EF343" i="1"/>
  <c r="Q345" i="1"/>
  <c r="AS345" i="1"/>
  <c r="BU345" i="1"/>
  <c r="CW345" i="1"/>
  <c r="DY345" i="1"/>
  <c r="Q349" i="1"/>
  <c r="AS349" i="1"/>
  <c r="BU349" i="1"/>
  <c r="CW349" i="1"/>
  <c r="DY349" i="1"/>
  <c r="AL351" i="1"/>
  <c r="BN351" i="1"/>
  <c r="CP351" i="1"/>
  <c r="DR351" i="1"/>
  <c r="AL355" i="1"/>
  <c r="BN355" i="1"/>
  <c r="CP355" i="1"/>
  <c r="DR355" i="1"/>
  <c r="DD333" i="1"/>
  <c r="AL333" i="1"/>
  <c r="EF333" i="1"/>
  <c r="X333" i="1"/>
  <c r="CP333" i="1"/>
  <c r="CB333" i="1"/>
  <c r="E348" i="1"/>
  <c r="DY358" i="1"/>
  <c r="DK358" i="1"/>
  <c r="CW358" i="1"/>
  <c r="CI358" i="1"/>
  <c r="BU358" i="1"/>
  <c r="BG358" i="1"/>
  <c r="AS358" i="1"/>
  <c r="AE358" i="1"/>
  <c r="Q358" i="1"/>
  <c r="AL345" i="1"/>
  <c r="BN345" i="1"/>
  <c r="CP345" i="1"/>
  <c r="DR345" i="1"/>
  <c r="AL349" i="1"/>
  <c r="BN349" i="1"/>
  <c r="DR349" i="1"/>
  <c r="AL358" i="1"/>
  <c r="BN358" i="1"/>
  <c r="DR358" i="1"/>
  <c r="E342" i="1"/>
  <c r="AL343" i="1"/>
  <c r="BN343" i="1"/>
  <c r="DR343" i="1"/>
  <c r="AE345" i="1"/>
  <c r="BG345" i="1"/>
  <c r="CI345" i="1"/>
  <c r="DK345" i="1"/>
  <c r="AE349" i="1"/>
  <c r="BG349" i="1"/>
  <c r="CI349" i="1"/>
  <c r="DK349" i="1"/>
  <c r="X351" i="1"/>
  <c r="AZ351" i="1"/>
  <c r="CB351" i="1"/>
  <c r="DD351" i="1"/>
  <c r="EF351" i="1"/>
  <c r="X355" i="1"/>
  <c r="AZ355" i="1"/>
  <c r="CB355" i="1"/>
  <c r="DD355" i="1"/>
  <c r="EF355" i="1"/>
  <c r="X325" i="1"/>
  <c r="AZ325" i="1"/>
  <c r="CB325" i="1"/>
  <c r="DD325" i="1"/>
  <c r="EF325" i="1"/>
  <c r="EI340" i="1"/>
  <c r="EG340" i="1" s="1"/>
  <c r="J340" i="1" s="1"/>
  <c r="Q344" i="1"/>
  <c r="AE344" i="1"/>
  <c r="AS344" i="1"/>
  <c r="BG344" i="1"/>
  <c r="BU344" i="1"/>
  <c r="CI344" i="1"/>
  <c r="CW344" i="1"/>
  <c r="DK344" i="1"/>
  <c r="DY344" i="1"/>
  <c r="EI345" i="1"/>
  <c r="EG345" i="1" s="1"/>
  <c r="J345" i="1" s="1"/>
  <c r="Q350" i="1"/>
  <c r="AE350" i="1"/>
  <c r="AS350" i="1"/>
  <c r="BG350" i="1"/>
  <c r="BU350" i="1"/>
  <c r="CI350" i="1"/>
  <c r="CW350" i="1"/>
  <c r="DK350" i="1"/>
  <c r="DY350" i="1"/>
  <c r="EI351" i="1"/>
  <c r="EG351" i="1" s="1"/>
  <c r="J351" i="1" s="1"/>
  <c r="Q354" i="1"/>
  <c r="AE354" i="1"/>
  <c r="AS354" i="1"/>
  <c r="BG354" i="1"/>
  <c r="BU354" i="1"/>
  <c r="CI354" i="1"/>
  <c r="CW354" i="1"/>
  <c r="DK354" i="1"/>
  <c r="DY354" i="1"/>
  <c r="EI355" i="1"/>
  <c r="EG355" i="1" s="1"/>
  <c r="J355" i="1" s="1"/>
  <c r="EI356" i="1"/>
  <c r="EG356" i="1" s="1"/>
  <c r="J356" i="1" s="1"/>
  <c r="EI359" i="1"/>
  <c r="EG359" i="1" s="1"/>
  <c r="J359" i="1" s="1"/>
  <c r="Q325" i="1"/>
  <c r="AS325" i="1"/>
  <c r="BU325" i="1"/>
  <c r="CW325" i="1"/>
  <c r="DY325" i="1"/>
  <c r="AL327" i="1"/>
  <c r="CP343" i="1"/>
  <c r="CP349" i="1"/>
  <c r="CP344" i="1"/>
  <c r="X350" i="1"/>
  <c r="AL350" i="1"/>
  <c r="AZ350" i="1"/>
  <c r="BN350" i="1"/>
  <c r="CB350" i="1"/>
  <c r="CP350" i="1"/>
  <c r="DD350" i="1"/>
  <c r="DR350" i="1"/>
  <c r="EF350" i="1"/>
  <c r="Q352" i="1"/>
  <c r="AE352" i="1"/>
  <c r="AS352" i="1"/>
  <c r="BG352" i="1"/>
  <c r="BU352" i="1"/>
  <c r="CI352" i="1"/>
  <c r="CW352" i="1"/>
  <c r="DK352" i="1"/>
  <c r="DY352" i="1"/>
  <c r="X354" i="1"/>
  <c r="AL354" i="1"/>
  <c r="AZ354" i="1"/>
  <c r="BN354" i="1"/>
  <c r="CB354" i="1"/>
  <c r="CP354" i="1"/>
  <c r="DD354" i="1"/>
  <c r="DR354" i="1"/>
  <c r="EF354" i="1"/>
  <c r="CP358" i="1"/>
  <c r="BN330" i="1"/>
  <c r="DR330" i="1"/>
  <c r="Q331" i="1"/>
  <c r="AS331" i="1"/>
  <c r="BU331" i="1"/>
  <c r="CW331" i="1"/>
  <c r="DY331" i="1"/>
  <c r="BN333" i="1"/>
  <c r="DR333" i="1"/>
  <c r="AZ330" i="1"/>
  <c r="AZ333" i="1"/>
  <c r="BN326" i="1"/>
  <c r="DR326" i="1"/>
  <c r="X326" i="1"/>
  <c r="CB326" i="1"/>
  <c r="E320" i="1"/>
  <c r="AL321" i="1"/>
  <c r="DR321" i="1"/>
  <c r="BN327" i="1"/>
  <c r="DR327" i="1"/>
  <c r="AE321" i="1"/>
  <c r="BG321" i="1"/>
  <c r="DK321" i="1"/>
  <c r="X321" i="1"/>
  <c r="AZ321" i="1"/>
  <c r="DD321" i="1"/>
  <c r="EF321" i="1"/>
  <c r="AZ327" i="1"/>
  <c r="CB327" i="1"/>
  <c r="EF327" i="1"/>
  <c r="AE331" i="1"/>
  <c r="CI331" i="1"/>
  <c r="BG335" i="1"/>
  <c r="Q321" i="1"/>
  <c r="AS321" i="1"/>
  <c r="BU321" i="1"/>
  <c r="CW321" i="1"/>
  <c r="DY321" i="1"/>
  <c r="AL323" i="1"/>
  <c r="BN323" i="1"/>
  <c r="CP323" i="1"/>
  <c r="DR323" i="1"/>
  <c r="AE325" i="1"/>
  <c r="BG325" i="1"/>
  <c r="CI325" i="1"/>
  <c r="DK325" i="1"/>
  <c r="Q327" i="1"/>
  <c r="AS327" i="1"/>
  <c r="BU327" i="1"/>
  <c r="CW327" i="1"/>
  <c r="DY327" i="1"/>
  <c r="X331" i="1"/>
  <c r="AZ331" i="1"/>
  <c r="CB331" i="1"/>
  <c r="DD331" i="1"/>
  <c r="EF331" i="1"/>
  <c r="EF335" i="1"/>
  <c r="DR335" i="1"/>
  <c r="DD335" i="1"/>
  <c r="CP335" i="1"/>
  <c r="CB335" i="1"/>
  <c r="BN335" i="1"/>
  <c r="AZ335" i="1"/>
  <c r="AL335" i="1"/>
  <c r="X335" i="1"/>
  <c r="BN321" i="1"/>
  <c r="CI321" i="1"/>
  <c r="AE327" i="1"/>
  <c r="BG327" i="1"/>
  <c r="CI327" i="1"/>
  <c r="DK327" i="1"/>
  <c r="AL331" i="1"/>
  <c r="BN331" i="1"/>
  <c r="CP331" i="1"/>
  <c r="DR331" i="1"/>
  <c r="E324" i="1"/>
  <c r="CP327" i="1"/>
  <c r="CB321" i="1"/>
  <c r="AL325" i="1"/>
  <c r="BN325" i="1"/>
  <c r="DR325" i="1"/>
  <c r="X327" i="1"/>
  <c r="DD327" i="1"/>
  <c r="BG331" i="1"/>
  <c r="DK331" i="1"/>
  <c r="AE335" i="1"/>
  <c r="CI335" i="1"/>
  <c r="DK335" i="1"/>
  <c r="EI319" i="1"/>
  <c r="EG319" i="1" s="1"/>
  <c r="J319" i="1" s="1"/>
  <c r="Q322" i="1"/>
  <c r="AE322" i="1"/>
  <c r="AS322" i="1"/>
  <c r="BG322" i="1"/>
  <c r="BU322" i="1"/>
  <c r="CI322" i="1"/>
  <c r="CW322" i="1"/>
  <c r="DK322" i="1"/>
  <c r="DY322" i="1"/>
  <c r="EI323" i="1"/>
  <c r="EG323" i="1" s="1"/>
  <c r="J323" i="1" s="1"/>
  <c r="Q326" i="1"/>
  <c r="AE326" i="1"/>
  <c r="AS326" i="1"/>
  <c r="BG326" i="1"/>
  <c r="BU326" i="1"/>
  <c r="CI326" i="1"/>
  <c r="CW326" i="1"/>
  <c r="DK326" i="1"/>
  <c r="DY326" i="1"/>
  <c r="EI327" i="1"/>
  <c r="EG327" i="1" s="1"/>
  <c r="J327" i="1" s="1"/>
  <c r="X328" i="1"/>
  <c r="AL328" i="1"/>
  <c r="AZ328" i="1"/>
  <c r="BN328" i="1"/>
  <c r="CB328" i="1"/>
  <c r="CP328" i="1"/>
  <c r="DD328" i="1"/>
  <c r="DR328" i="1"/>
  <c r="EF328" i="1"/>
  <c r="Q330" i="1"/>
  <c r="AE330" i="1"/>
  <c r="AS330" i="1"/>
  <c r="BG330" i="1"/>
  <c r="BU330" i="1"/>
  <c r="CI330" i="1"/>
  <c r="CW330" i="1"/>
  <c r="DK330" i="1"/>
  <c r="DY330" i="1"/>
  <c r="EI331" i="1"/>
  <c r="EG331" i="1" s="1"/>
  <c r="J331" i="1" s="1"/>
  <c r="EI332" i="1"/>
  <c r="EG332" i="1" s="1"/>
  <c r="J332" i="1" s="1"/>
  <c r="EI336" i="1"/>
  <c r="EG336" i="1" s="1"/>
  <c r="J336" i="1" s="1"/>
  <c r="CP321" i="1"/>
  <c r="CP325" i="1"/>
  <c r="X322" i="1"/>
  <c r="AL322" i="1"/>
  <c r="AZ322" i="1"/>
  <c r="BN322" i="1"/>
  <c r="CB322" i="1"/>
  <c r="CP322" i="1"/>
  <c r="DD322" i="1"/>
  <c r="DR322" i="1"/>
  <c r="EF322" i="1"/>
  <c r="Q328" i="1"/>
  <c r="AE328" i="1"/>
  <c r="AS328" i="1"/>
  <c r="BG328" i="1"/>
  <c r="BU328" i="1"/>
  <c r="CI328" i="1"/>
  <c r="CW328" i="1"/>
  <c r="DK328" i="1"/>
  <c r="DY328" i="1"/>
  <c r="Q333" i="1"/>
  <c r="AE333" i="1"/>
  <c r="AS333" i="1"/>
  <c r="BG333" i="1"/>
  <c r="BU333" i="1"/>
  <c r="CI333" i="1"/>
  <c r="CW333" i="1"/>
  <c r="DK333" i="1"/>
  <c r="DY333" i="1"/>
  <c r="E277" i="1"/>
  <c r="AS301" i="1"/>
  <c r="BU301" i="1"/>
  <c r="DK301" i="1"/>
  <c r="DY301" i="1"/>
  <c r="BG301" i="1"/>
  <c r="Q301" i="1"/>
  <c r="AE301" i="1"/>
  <c r="CI301" i="1"/>
  <c r="EF301" i="1"/>
  <c r="CP301" i="1"/>
  <c r="DR301" i="1"/>
  <c r="CW301" i="1"/>
  <c r="CB301" i="1"/>
  <c r="X301" i="1"/>
  <c r="AZ301" i="1"/>
  <c r="AL301" i="1"/>
  <c r="DD301" i="1"/>
  <c r="BN301" i="1"/>
  <c r="EI279" i="1"/>
  <c r="EG279" i="1" s="1"/>
  <c r="J279" i="1" s="1"/>
  <c r="Q283" i="1"/>
  <c r="AS283" i="1"/>
  <c r="BU283" i="1"/>
  <c r="EI283" i="1"/>
  <c r="EG283" i="1" s="1"/>
  <c r="J283" i="1" s="1"/>
  <c r="X283" i="1"/>
  <c r="AZ283" i="1"/>
  <c r="CB283" i="1"/>
  <c r="DD283" i="1"/>
  <c r="EF283" i="1"/>
  <c r="CW283" i="1"/>
  <c r="DY283" i="1"/>
  <c r="AL283" i="1"/>
  <c r="BN283" i="1"/>
  <c r="DR283" i="1"/>
  <c r="AE283" i="1"/>
  <c r="BG283" i="1"/>
  <c r="CI283" i="1"/>
  <c r="DK283" i="1"/>
  <c r="CP283" i="1"/>
  <c r="X279" i="1"/>
  <c r="AZ279" i="1"/>
  <c r="CB279" i="1"/>
  <c r="DD279" i="1"/>
  <c r="EF279" i="1"/>
  <c r="Q279" i="1"/>
  <c r="AS279" i="1"/>
  <c r="BU279" i="1"/>
  <c r="CW279" i="1"/>
  <c r="DY279" i="1"/>
  <c r="AL279" i="1"/>
  <c r="BN279" i="1"/>
  <c r="DR279" i="1"/>
  <c r="AE279" i="1"/>
  <c r="BG279" i="1"/>
  <c r="CI279" i="1"/>
  <c r="DK279" i="1"/>
  <c r="CP279" i="1"/>
  <c r="E284" i="1"/>
  <c r="EI269" i="1"/>
  <c r="EG269" i="1" s="1"/>
  <c r="J269" i="1" s="1"/>
  <c r="EI270" i="1"/>
  <c r="EG270" i="1" s="1"/>
  <c r="J270" i="1" s="1"/>
  <c r="EI271" i="1"/>
  <c r="EG271" i="1" s="1"/>
  <c r="J271" i="1" s="1"/>
  <c r="AZ270" i="1"/>
  <c r="DD270" i="1"/>
  <c r="AL270" i="1"/>
  <c r="DR270" i="1"/>
  <c r="EF269" i="1"/>
  <c r="DR269" i="1"/>
  <c r="DD269" i="1"/>
  <c r="CP269" i="1"/>
  <c r="CB269" i="1"/>
  <c r="BN269" i="1"/>
  <c r="AZ269" i="1"/>
  <c r="AL269" i="1"/>
  <c r="X269" i="1"/>
  <c r="E268" i="1"/>
  <c r="Q269" i="1"/>
  <c r="AS269" i="1"/>
  <c r="BU269" i="1"/>
  <c r="CW269" i="1"/>
  <c r="DY269" i="1"/>
  <c r="AE269" i="1"/>
  <c r="BG269" i="1"/>
  <c r="CI269" i="1"/>
  <c r="DK269" i="1"/>
  <c r="Q270" i="1"/>
  <c r="AS270" i="1"/>
  <c r="BU270" i="1"/>
  <c r="CW270" i="1"/>
  <c r="DY270" i="1"/>
  <c r="X271" i="1"/>
  <c r="AL271" i="1"/>
  <c r="AZ271" i="1"/>
  <c r="BN271" i="1"/>
  <c r="CB271" i="1"/>
  <c r="CP271" i="1"/>
  <c r="DD271" i="1"/>
  <c r="DR271" i="1"/>
  <c r="EF271" i="1"/>
  <c r="Q271" i="1"/>
  <c r="AE271" i="1"/>
  <c r="AS271" i="1"/>
  <c r="BG271" i="1"/>
  <c r="BU271" i="1"/>
  <c r="CI271" i="1"/>
  <c r="CW271" i="1"/>
  <c r="DK271" i="1"/>
  <c r="DY271" i="1"/>
  <c r="H128" i="1"/>
  <c r="EF128" i="1" s="1"/>
  <c r="Q240" i="1"/>
  <c r="AS240" i="1"/>
  <c r="BU240" i="1"/>
  <c r="CW240" i="1"/>
  <c r="DY240" i="1"/>
  <c r="EI240" i="1"/>
  <c r="EG240" i="1" s="1"/>
  <c r="J240" i="1" s="1"/>
  <c r="AL240" i="1"/>
  <c r="BN240" i="1"/>
  <c r="DR240" i="1"/>
  <c r="AE240" i="1"/>
  <c r="BG240" i="1"/>
  <c r="CI240" i="1"/>
  <c r="DK240" i="1"/>
  <c r="X240" i="1"/>
  <c r="AZ240" i="1"/>
  <c r="CB240" i="1"/>
  <c r="DD240" i="1"/>
  <c r="EF240" i="1"/>
  <c r="CP240" i="1"/>
  <c r="EI220" i="1"/>
  <c r="EG220" i="1" s="1"/>
  <c r="J220" i="1" s="1"/>
  <c r="BG220" i="1"/>
  <c r="CI220" i="1"/>
  <c r="X220" i="1"/>
  <c r="AZ220" i="1"/>
  <c r="CB220" i="1"/>
  <c r="DD220" i="1"/>
  <c r="EF220" i="1"/>
  <c r="AL220" i="1"/>
  <c r="BN220" i="1"/>
  <c r="DR220" i="1"/>
  <c r="AE220" i="1"/>
  <c r="DK220" i="1"/>
  <c r="Q220" i="1"/>
  <c r="AS220" i="1"/>
  <c r="BU220" i="1"/>
  <c r="CW220" i="1"/>
  <c r="DY220" i="1"/>
  <c r="CP220" i="1"/>
  <c r="DK138" i="1"/>
  <c r="CI138" i="1"/>
  <c r="BG138" i="1"/>
  <c r="AE138" i="1"/>
  <c r="EI170" i="1"/>
  <c r="EG170" i="1" s="1"/>
  <c r="J170" i="1" s="1"/>
  <c r="X170" i="1"/>
  <c r="AZ170" i="1"/>
  <c r="CB170" i="1"/>
  <c r="DD170" i="1"/>
  <c r="EF170" i="1"/>
  <c r="Q170" i="1"/>
  <c r="AS170" i="1"/>
  <c r="BU170" i="1"/>
  <c r="CW170" i="1"/>
  <c r="DY170" i="1"/>
  <c r="AL170" i="1"/>
  <c r="BN170" i="1"/>
  <c r="DR170" i="1"/>
  <c r="AE170" i="1"/>
  <c r="BG170" i="1"/>
  <c r="CI170" i="1"/>
  <c r="DK170" i="1"/>
  <c r="CP170" i="1"/>
  <c r="EI138" i="1"/>
  <c r="EG138" i="1" s="1"/>
  <c r="J138" i="1" s="1"/>
  <c r="DY138" i="1"/>
  <c r="CW138" i="1"/>
  <c r="BU138" i="1"/>
  <c r="AS138" i="1"/>
  <c r="Q138" i="1"/>
  <c r="EF138" i="1"/>
  <c r="DD138" i="1"/>
  <c r="CB138" i="1"/>
  <c r="AZ138" i="1"/>
  <c r="X138" i="1"/>
  <c r="EI132" i="1"/>
  <c r="EG132" i="1" s="1"/>
  <c r="J132" i="1" s="1"/>
  <c r="X127" i="1"/>
  <c r="AZ127" i="1"/>
  <c r="CB127" i="1"/>
  <c r="DD127" i="1"/>
  <c r="EF127" i="1"/>
  <c r="AL127" i="1"/>
  <c r="BN127" i="1"/>
  <c r="EI127" i="1"/>
  <c r="EG127" i="1" s="1"/>
  <c r="J127" i="1" s="1"/>
  <c r="DR127" i="1"/>
  <c r="EI128" i="1"/>
  <c r="EG128" i="1" s="1"/>
  <c r="J128" i="1" s="1"/>
  <c r="CP127" i="1"/>
  <c r="Q127" i="1"/>
  <c r="AE127" i="1"/>
  <c r="AS127" i="1"/>
  <c r="BG127" i="1"/>
  <c r="BU127" i="1"/>
  <c r="CI127" i="1"/>
  <c r="CW127" i="1"/>
  <c r="DK127" i="1"/>
  <c r="DY127" i="1"/>
  <c r="DZ87" i="1"/>
  <c r="DS87" i="1"/>
  <c r="DL87" i="1"/>
  <c r="DE87" i="1"/>
  <c r="CX87" i="1"/>
  <c r="CQ87" i="1"/>
  <c r="CJ87" i="1"/>
  <c r="CC87" i="1"/>
  <c r="BV87" i="1"/>
  <c r="BO87" i="1"/>
  <c r="BH87" i="1"/>
  <c r="BA87" i="1"/>
  <c r="AT87" i="1"/>
  <c r="AM87" i="1"/>
  <c r="AF87" i="1"/>
  <c r="Y87" i="1"/>
  <c r="R87" i="1"/>
  <c r="K87" i="1"/>
  <c r="H87" i="1"/>
  <c r="DZ86" i="1"/>
  <c r="DS86" i="1"/>
  <c r="DL86" i="1"/>
  <c r="DE86" i="1"/>
  <c r="CX86" i="1"/>
  <c r="CQ86" i="1"/>
  <c r="CJ86" i="1"/>
  <c r="CC86" i="1"/>
  <c r="BV86" i="1"/>
  <c r="BO86" i="1"/>
  <c r="BH86" i="1"/>
  <c r="BA86" i="1"/>
  <c r="AT86" i="1"/>
  <c r="AM86" i="1"/>
  <c r="AF86" i="1"/>
  <c r="Y86" i="1"/>
  <c r="R86" i="1"/>
  <c r="K86" i="1"/>
  <c r="H86" i="1"/>
  <c r="H74" i="1"/>
  <c r="H72" i="1"/>
  <c r="DZ74" i="1"/>
  <c r="DS74" i="1"/>
  <c r="DL74" i="1"/>
  <c r="DE74" i="1"/>
  <c r="CX74" i="1"/>
  <c r="CQ74" i="1"/>
  <c r="CJ74" i="1"/>
  <c r="CC74" i="1"/>
  <c r="BV74" i="1"/>
  <c r="BO74" i="1"/>
  <c r="BH74" i="1"/>
  <c r="BA74" i="1"/>
  <c r="AT74" i="1"/>
  <c r="AM74" i="1"/>
  <c r="AF74" i="1"/>
  <c r="Y74" i="1"/>
  <c r="R74" i="1"/>
  <c r="K74" i="1"/>
  <c r="DZ73" i="1"/>
  <c r="DS73" i="1"/>
  <c r="DL73" i="1"/>
  <c r="DE73" i="1"/>
  <c r="CX73" i="1"/>
  <c r="CQ73" i="1"/>
  <c r="CJ73" i="1"/>
  <c r="CC73" i="1"/>
  <c r="BV73" i="1"/>
  <c r="BO73" i="1"/>
  <c r="BH73" i="1"/>
  <c r="BA73" i="1"/>
  <c r="AT73" i="1"/>
  <c r="AM73" i="1"/>
  <c r="AF73" i="1"/>
  <c r="Y73" i="1"/>
  <c r="R73" i="1"/>
  <c r="K73" i="1"/>
  <c r="H73" i="1"/>
  <c r="DZ316" i="1"/>
  <c r="DS316" i="1"/>
  <c r="DL316" i="1"/>
  <c r="DE316" i="1"/>
  <c r="CX316" i="1"/>
  <c r="CQ316" i="1"/>
  <c r="CJ316" i="1"/>
  <c r="CC316" i="1"/>
  <c r="BV316" i="1"/>
  <c r="BO316" i="1"/>
  <c r="BH316" i="1"/>
  <c r="BA316" i="1"/>
  <c r="AT316" i="1"/>
  <c r="AM316" i="1"/>
  <c r="AF316" i="1"/>
  <c r="Y316" i="1"/>
  <c r="R316" i="1"/>
  <c r="K316" i="1"/>
  <c r="DZ315" i="1"/>
  <c r="DS315" i="1"/>
  <c r="DL315" i="1"/>
  <c r="DE315" i="1"/>
  <c r="CX315" i="1"/>
  <c r="CQ315" i="1"/>
  <c r="CJ315" i="1"/>
  <c r="CC315" i="1"/>
  <c r="BV315" i="1"/>
  <c r="BO315" i="1"/>
  <c r="BH315" i="1"/>
  <c r="BA315" i="1"/>
  <c r="AT315" i="1"/>
  <c r="AM315" i="1"/>
  <c r="AF315" i="1"/>
  <c r="Y315" i="1"/>
  <c r="R315" i="1"/>
  <c r="K315" i="1"/>
  <c r="DZ314" i="1"/>
  <c r="DS314" i="1"/>
  <c r="DL314" i="1"/>
  <c r="DE314" i="1"/>
  <c r="CX314" i="1"/>
  <c r="CQ314" i="1"/>
  <c r="CJ314" i="1"/>
  <c r="CC314" i="1"/>
  <c r="BV314" i="1"/>
  <c r="BO314" i="1"/>
  <c r="BH314" i="1"/>
  <c r="BA314" i="1"/>
  <c r="AT314" i="1"/>
  <c r="AM314" i="1"/>
  <c r="AF314" i="1"/>
  <c r="Y314" i="1"/>
  <c r="R314" i="1"/>
  <c r="K314" i="1"/>
  <c r="H314" i="1"/>
  <c r="EJ313" i="1"/>
  <c r="EH313" i="1" s="1"/>
  <c r="EI313" i="1"/>
  <c r="EG313" i="1" s="1"/>
  <c r="J313" i="1" s="1"/>
  <c r="DZ312" i="1"/>
  <c r="DS312" i="1"/>
  <c r="DL312" i="1"/>
  <c r="DE312" i="1"/>
  <c r="CX312" i="1"/>
  <c r="CQ312" i="1"/>
  <c r="CJ312" i="1"/>
  <c r="CC312" i="1"/>
  <c r="BV312" i="1"/>
  <c r="BO312" i="1"/>
  <c r="BH312" i="1"/>
  <c r="BA312" i="1"/>
  <c r="AT312" i="1"/>
  <c r="AM312" i="1"/>
  <c r="AF312" i="1"/>
  <c r="Y312" i="1"/>
  <c r="R312" i="1"/>
  <c r="K312" i="1"/>
  <c r="H312" i="1"/>
  <c r="DZ311" i="1"/>
  <c r="DS311" i="1"/>
  <c r="DL311" i="1"/>
  <c r="DE311" i="1"/>
  <c r="CX311" i="1"/>
  <c r="CQ311" i="1"/>
  <c r="CJ311" i="1"/>
  <c r="CC311" i="1"/>
  <c r="BV311" i="1"/>
  <c r="BO311" i="1"/>
  <c r="BH311" i="1"/>
  <c r="BA311" i="1"/>
  <c r="AT311" i="1"/>
  <c r="AM311" i="1"/>
  <c r="AF311" i="1"/>
  <c r="Y311" i="1"/>
  <c r="R311" i="1"/>
  <c r="K311" i="1"/>
  <c r="H311" i="1"/>
  <c r="DZ310" i="1"/>
  <c r="DS310" i="1"/>
  <c r="DL310" i="1"/>
  <c r="DE310" i="1"/>
  <c r="CX310" i="1"/>
  <c r="CQ310" i="1"/>
  <c r="CJ310" i="1"/>
  <c r="CC310" i="1"/>
  <c r="BV310" i="1"/>
  <c r="BO310" i="1"/>
  <c r="BH310" i="1"/>
  <c r="BA310" i="1"/>
  <c r="AT310" i="1"/>
  <c r="AM310" i="1"/>
  <c r="AF310" i="1"/>
  <c r="Y310" i="1"/>
  <c r="R310" i="1"/>
  <c r="K310" i="1"/>
  <c r="H310" i="1"/>
  <c r="DZ309" i="1"/>
  <c r="DS309" i="1"/>
  <c r="DL309" i="1"/>
  <c r="DE309" i="1"/>
  <c r="CX309" i="1"/>
  <c r="CQ309" i="1"/>
  <c r="CJ309" i="1"/>
  <c r="CC309" i="1"/>
  <c r="BV309" i="1"/>
  <c r="BO309" i="1"/>
  <c r="BH309" i="1"/>
  <c r="BA309" i="1"/>
  <c r="AT309" i="1"/>
  <c r="AM309" i="1"/>
  <c r="AF309" i="1"/>
  <c r="Y309" i="1"/>
  <c r="R309" i="1"/>
  <c r="K309" i="1"/>
  <c r="H309" i="1"/>
  <c r="EJ308" i="1"/>
  <c r="EH308" i="1" s="1"/>
  <c r="EI308" i="1"/>
  <c r="EG308" i="1" s="1"/>
  <c r="J308" i="1" s="1"/>
  <c r="DZ307" i="1"/>
  <c r="DS307" i="1"/>
  <c r="DL307" i="1"/>
  <c r="DE307" i="1"/>
  <c r="CX307" i="1"/>
  <c r="CQ307" i="1"/>
  <c r="CJ307" i="1"/>
  <c r="CC307" i="1"/>
  <c r="BV307" i="1"/>
  <c r="BO307" i="1"/>
  <c r="BH307" i="1"/>
  <c r="BA307" i="1"/>
  <c r="AT307" i="1"/>
  <c r="AM307" i="1"/>
  <c r="AF307" i="1"/>
  <c r="Y307" i="1"/>
  <c r="R307" i="1"/>
  <c r="K307" i="1"/>
  <c r="H307" i="1"/>
  <c r="DZ306" i="1"/>
  <c r="DS306" i="1"/>
  <c r="DL306" i="1"/>
  <c r="DE306" i="1"/>
  <c r="CX306" i="1"/>
  <c r="CQ306" i="1"/>
  <c r="CJ306" i="1"/>
  <c r="CC306" i="1"/>
  <c r="BV306" i="1"/>
  <c r="BO306" i="1"/>
  <c r="BH306" i="1"/>
  <c r="BA306" i="1"/>
  <c r="AT306" i="1"/>
  <c r="AM306" i="1"/>
  <c r="AF306" i="1"/>
  <c r="Y306" i="1"/>
  <c r="R306" i="1"/>
  <c r="K306" i="1"/>
  <c r="H306" i="1"/>
  <c r="DZ305" i="1"/>
  <c r="DS305" i="1"/>
  <c r="DL305" i="1"/>
  <c r="DE305" i="1"/>
  <c r="CX305" i="1"/>
  <c r="CQ305" i="1"/>
  <c r="CJ305" i="1"/>
  <c r="CC305" i="1"/>
  <c r="BV305" i="1"/>
  <c r="BO305" i="1"/>
  <c r="BH305" i="1"/>
  <c r="BA305" i="1"/>
  <c r="AT305" i="1"/>
  <c r="AM305" i="1"/>
  <c r="AF305" i="1"/>
  <c r="Y305" i="1"/>
  <c r="R305" i="1"/>
  <c r="K305" i="1"/>
  <c r="H305" i="1"/>
  <c r="DZ304" i="1"/>
  <c r="DS304" i="1"/>
  <c r="DL304" i="1"/>
  <c r="DE304" i="1"/>
  <c r="CX304" i="1"/>
  <c r="CQ304" i="1"/>
  <c r="CJ304" i="1"/>
  <c r="CC304" i="1"/>
  <c r="BV304" i="1"/>
  <c r="BO304" i="1"/>
  <c r="BH304" i="1"/>
  <c r="BA304" i="1"/>
  <c r="AT304" i="1"/>
  <c r="AM304" i="1"/>
  <c r="AF304" i="1"/>
  <c r="Y304" i="1"/>
  <c r="R304" i="1"/>
  <c r="K304" i="1"/>
  <c r="H304" i="1"/>
  <c r="EJ303" i="1"/>
  <c r="EH303" i="1" s="1"/>
  <c r="EI303" i="1"/>
  <c r="EG303" i="1" s="1"/>
  <c r="J303" i="1" s="1"/>
  <c r="DZ302" i="1"/>
  <c r="DS302" i="1"/>
  <c r="DL302" i="1"/>
  <c r="DE302" i="1"/>
  <c r="CX302" i="1"/>
  <c r="CQ302" i="1"/>
  <c r="CJ302" i="1"/>
  <c r="CC302" i="1"/>
  <c r="BV302" i="1"/>
  <c r="BO302" i="1"/>
  <c r="BH302" i="1"/>
  <c r="BA302" i="1"/>
  <c r="AT302" i="1"/>
  <c r="AM302" i="1"/>
  <c r="AF302" i="1"/>
  <c r="Y302" i="1"/>
  <c r="R302" i="1"/>
  <c r="K302" i="1"/>
  <c r="H302" i="1"/>
  <c r="DZ300" i="1"/>
  <c r="DS300" i="1"/>
  <c r="DL300" i="1"/>
  <c r="DE300" i="1"/>
  <c r="CX300" i="1"/>
  <c r="CQ300" i="1"/>
  <c r="CJ300" i="1"/>
  <c r="CC300" i="1"/>
  <c r="BV300" i="1"/>
  <c r="BO300" i="1"/>
  <c r="BH300" i="1"/>
  <c r="BA300" i="1"/>
  <c r="AT300" i="1"/>
  <c r="AM300" i="1"/>
  <c r="AF300" i="1"/>
  <c r="Y300" i="1"/>
  <c r="R300" i="1"/>
  <c r="K300" i="1"/>
  <c r="H300" i="1"/>
  <c r="EJ299" i="1"/>
  <c r="EH299" i="1" s="1"/>
  <c r="EI299" i="1"/>
  <c r="EG299" i="1" s="1"/>
  <c r="J299" i="1" s="1"/>
  <c r="DZ298" i="1"/>
  <c r="DS298" i="1"/>
  <c r="DL298" i="1"/>
  <c r="DE298" i="1"/>
  <c r="CX298" i="1"/>
  <c r="CQ298" i="1"/>
  <c r="CJ298" i="1"/>
  <c r="CC298" i="1"/>
  <c r="BV298" i="1"/>
  <c r="BO298" i="1"/>
  <c r="BH298" i="1"/>
  <c r="BA298" i="1"/>
  <c r="AT298" i="1"/>
  <c r="AM298" i="1"/>
  <c r="AF298" i="1"/>
  <c r="Y298" i="1"/>
  <c r="R298" i="1"/>
  <c r="K298" i="1"/>
  <c r="H298" i="1"/>
  <c r="E297" i="1" s="1"/>
  <c r="EJ297" i="1"/>
  <c r="EI297" i="1"/>
  <c r="J297" i="1"/>
  <c r="DZ295" i="1"/>
  <c r="DS295" i="1"/>
  <c r="DL295" i="1"/>
  <c r="DE295" i="1"/>
  <c r="CX295" i="1"/>
  <c r="CQ295" i="1"/>
  <c r="CJ295" i="1"/>
  <c r="CC295" i="1"/>
  <c r="BV295" i="1"/>
  <c r="BO295" i="1"/>
  <c r="BH295" i="1"/>
  <c r="BA295" i="1"/>
  <c r="AT295" i="1"/>
  <c r="AM295" i="1"/>
  <c r="AF295" i="1"/>
  <c r="Y295" i="1"/>
  <c r="R295" i="1"/>
  <c r="K295" i="1"/>
  <c r="DZ294" i="1"/>
  <c r="DS294" i="1"/>
  <c r="DL294" i="1"/>
  <c r="DE294" i="1"/>
  <c r="CX294" i="1"/>
  <c r="CQ294" i="1"/>
  <c r="CJ294" i="1"/>
  <c r="CC294" i="1"/>
  <c r="BV294" i="1"/>
  <c r="BO294" i="1"/>
  <c r="BH294" i="1"/>
  <c r="BA294" i="1"/>
  <c r="AT294" i="1"/>
  <c r="AM294" i="1"/>
  <c r="AF294" i="1"/>
  <c r="Y294" i="1"/>
  <c r="R294" i="1"/>
  <c r="K294" i="1"/>
  <c r="EJ293" i="1"/>
  <c r="EI293" i="1"/>
  <c r="EG293" i="1" s="1"/>
  <c r="J293" i="1" s="1"/>
  <c r="DZ292" i="1"/>
  <c r="DS292" i="1"/>
  <c r="DL292" i="1"/>
  <c r="DE292" i="1"/>
  <c r="CX292" i="1"/>
  <c r="CQ292" i="1"/>
  <c r="CJ292" i="1"/>
  <c r="CC292" i="1"/>
  <c r="BV292" i="1"/>
  <c r="BO292" i="1"/>
  <c r="BH292" i="1"/>
  <c r="BA292" i="1"/>
  <c r="AT292" i="1"/>
  <c r="AM292" i="1"/>
  <c r="AF292" i="1"/>
  <c r="Y292" i="1"/>
  <c r="R292" i="1"/>
  <c r="K292" i="1"/>
  <c r="DZ291" i="1"/>
  <c r="DS291" i="1"/>
  <c r="DL291" i="1"/>
  <c r="DE291" i="1"/>
  <c r="CX291" i="1"/>
  <c r="CQ291" i="1"/>
  <c r="CJ291" i="1"/>
  <c r="CC291" i="1"/>
  <c r="BV291" i="1"/>
  <c r="BO291" i="1"/>
  <c r="BH291" i="1"/>
  <c r="BA291" i="1"/>
  <c r="AT291" i="1"/>
  <c r="AM291" i="1"/>
  <c r="AF291" i="1"/>
  <c r="Y291" i="1"/>
  <c r="R291" i="1"/>
  <c r="K291" i="1"/>
  <c r="DZ290" i="1"/>
  <c r="DS290" i="1"/>
  <c r="DL290" i="1"/>
  <c r="DE290" i="1"/>
  <c r="CX290" i="1"/>
  <c r="CQ290" i="1"/>
  <c r="CJ290" i="1"/>
  <c r="CC290" i="1"/>
  <c r="BV290" i="1"/>
  <c r="BO290" i="1"/>
  <c r="BH290" i="1"/>
  <c r="BA290" i="1"/>
  <c r="AT290" i="1"/>
  <c r="AM290" i="1"/>
  <c r="AF290" i="1"/>
  <c r="Y290" i="1"/>
  <c r="R290" i="1"/>
  <c r="K290" i="1"/>
  <c r="EJ289" i="1"/>
  <c r="EH289" i="1" s="1"/>
  <c r="EI289" i="1"/>
  <c r="EG289" i="1" s="1"/>
  <c r="J289" i="1" s="1"/>
  <c r="DZ288" i="1"/>
  <c r="DS288" i="1"/>
  <c r="DL288" i="1"/>
  <c r="DE288" i="1"/>
  <c r="CX288" i="1"/>
  <c r="CQ288" i="1"/>
  <c r="CJ288" i="1"/>
  <c r="CC288" i="1"/>
  <c r="BV288" i="1"/>
  <c r="BO288" i="1"/>
  <c r="BH288" i="1"/>
  <c r="BA288" i="1"/>
  <c r="AT288" i="1"/>
  <c r="AM288" i="1"/>
  <c r="AF288" i="1"/>
  <c r="Y288" i="1"/>
  <c r="R288" i="1"/>
  <c r="K288" i="1"/>
  <c r="DZ287" i="1"/>
  <c r="DS287" i="1"/>
  <c r="DL287" i="1"/>
  <c r="DE287" i="1"/>
  <c r="CX287" i="1"/>
  <c r="CQ287" i="1"/>
  <c r="CJ287" i="1"/>
  <c r="CC287" i="1"/>
  <c r="BV287" i="1"/>
  <c r="BO287" i="1"/>
  <c r="BH287" i="1"/>
  <c r="BA287" i="1"/>
  <c r="AT287" i="1"/>
  <c r="AM287" i="1"/>
  <c r="AF287" i="1"/>
  <c r="Y287" i="1"/>
  <c r="R287" i="1"/>
  <c r="K287" i="1"/>
  <c r="DR287" i="1"/>
  <c r="DZ286" i="1"/>
  <c r="DS286" i="1"/>
  <c r="DL286" i="1"/>
  <c r="DE286" i="1"/>
  <c r="CX286" i="1"/>
  <c r="CQ286" i="1"/>
  <c r="CJ286" i="1"/>
  <c r="CC286" i="1"/>
  <c r="BV286" i="1"/>
  <c r="BO286" i="1"/>
  <c r="BH286" i="1"/>
  <c r="BA286" i="1"/>
  <c r="AT286" i="1"/>
  <c r="AM286" i="1"/>
  <c r="AF286" i="1"/>
  <c r="Y286" i="1"/>
  <c r="R286" i="1"/>
  <c r="K286" i="1"/>
  <c r="DZ285" i="1"/>
  <c r="DS285" i="1"/>
  <c r="DL285" i="1"/>
  <c r="DE285" i="1"/>
  <c r="CX285" i="1"/>
  <c r="CQ285" i="1"/>
  <c r="CJ285" i="1"/>
  <c r="CC285" i="1"/>
  <c r="BV285" i="1"/>
  <c r="BO285" i="1"/>
  <c r="BH285" i="1"/>
  <c r="BA285" i="1"/>
  <c r="AT285" i="1"/>
  <c r="AM285" i="1"/>
  <c r="AF285" i="1"/>
  <c r="Y285" i="1"/>
  <c r="R285" i="1"/>
  <c r="K285" i="1"/>
  <c r="EJ284" i="1"/>
  <c r="EH284" i="1" s="1"/>
  <c r="EI284" i="1"/>
  <c r="EG284" i="1" s="1"/>
  <c r="J284" i="1" s="1"/>
  <c r="DZ282" i="1"/>
  <c r="DS282" i="1"/>
  <c r="DL282" i="1"/>
  <c r="DE282" i="1"/>
  <c r="CX282" i="1"/>
  <c r="CQ282" i="1"/>
  <c r="CJ282" i="1"/>
  <c r="CC282" i="1"/>
  <c r="BV282" i="1"/>
  <c r="BO282" i="1"/>
  <c r="BH282" i="1"/>
  <c r="BA282" i="1"/>
  <c r="AT282" i="1"/>
  <c r="AM282" i="1"/>
  <c r="AF282" i="1"/>
  <c r="Y282" i="1"/>
  <c r="R282" i="1"/>
  <c r="K282" i="1"/>
  <c r="DZ281" i="1"/>
  <c r="DS281" i="1"/>
  <c r="DL281" i="1"/>
  <c r="DE281" i="1"/>
  <c r="CX281" i="1"/>
  <c r="CQ281" i="1"/>
  <c r="CJ281" i="1"/>
  <c r="CC281" i="1"/>
  <c r="BV281" i="1"/>
  <c r="BO281" i="1"/>
  <c r="BH281" i="1"/>
  <c r="BA281" i="1"/>
  <c r="AT281" i="1"/>
  <c r="AM281" i="1"/>
  <c r="AF281" i="1"/>
  <c r="Y281" i="1"/>
  <c r="R281" i="1"/>
  <c r="K281" i="1"/>
  <c r="EJ280" i="1"/>
  <c r="EH280" i="1" s="1"/>
  <c r="EI280" i="1"/>
  <c r="EG280" i="1" s="1"/>
  <c r="J280" i="1" s="1"/>
  <c r="DZ278" i="1"/>
  <c r="DS278" i="1"/>
  <c r="DL278" i="1"/>
  <c r="DE278" i="1"/>
  <c r="CX278" i="1"/>
  <c r="CQ278" i="1"/>
  <c r="CJ278" i="1"/>
  <c r="CC278" i="1"/>
  <c r="BV278" i="1"/>
  <c r="BO278" i="1"/>
  <c r="BH278" i="1"/>
  <c r="BA278" i="1"/>
  <c r="AT278" i="1"/>
  <c r="AM278" i="1"/>
  <c r="AF278" i="1"/>
  <c r="Y278" i="1"/>
  <c r="R278" i="1"/>
  <c r="K278" i="1"/>
  <c r="BN278" i="1"/>
  <c r="EJ277" i="1"/>
  <c r="EI277" i="1"/>
  <c r="J277" i="1"/>
  <c r="DZ275" i="1"/>
  <c r="DS275" i="1"/>
  <c r="DL275" i="1"/>
  <c r="DE275" i="1"/>
  <c r="CX275" i="1"/>
  <c r="CQ275" i="1"/>
  <c r="CJ275" i="1"/>
  <c r="CC275" i="1"/>
  <c r="BV275" i="1"/>
  <c r="BO275" i="1"/>
  <c r="BH275" i="1"/>
  <c r="BA275" i="1"/>
  <c r="AT275" i="1"/>
  <c r="AM275" i="1"/>
  <c r="AF275" i="1"/>
  <c r="Y275" i="1"/>
  <c r="R275" i="1"/>
  <c r="K275" i="1"/>
  <c r="DZ274" i="1"/>
  <c r="DS274" i="1"/>
  <c r="DL274" i="1"/>
  <c r="DE274" i="1"/>
  <c r="CX274" i="1"/>
  <c r="CQ274" i="1"/>
  <c r="CJ274" i="1"/>
  <c r="CC274" i="1"/>
  <c r="BV274" i="1"/>
  <c r="BO274" i="1"/>
  <c r="BH274" i="1"/>
  <c r="BA274" i="1"/>
  <c r="AT274" i="1"/>
  <c r="AM274" i="1"/>
  <c r="AF274" i="1"/>
  <c r="Y274" i="1"/>
  <c r="R274" i="1"/>
  <c r="K274" i="1"/>
  <c r="DZ273" i="1"/>
  <c r="DS273" i="1"/>
  <c r="DL273" i="1"/>
  <c r="DE273" i="1"/>
  <c r="CX273" i="1"/>
  <c r="CQ273" i="1"/>
  <c r="CJ273" i="1"/>
  <c r="CC273" i="1"/>
  <c r="BV273" i="1"/>
  <c r="BO273" i="1"/>
  <c r="BH273" i="1"/>
  <c r="BA273" i="1"/>
  <c r="AT273" i="1"/>
  <c r="AM273" i="1"/>
  <c r="AF273" i="1"/>
  <c r="Y273" i="1"/>
  <c r="R273" i="1"/>
  <c r="K273" i="1"/>
  <c r="H273" i="1"/>
  <c r="DR273" i="1" s="1"/>
  <c r="EJ272" i="1"/>
  <c r="EH272" i="1" s="1"/>
  <c r="EI272" i="1"/>
  <c r="EG272" i="1" s="1"/>
  <c r="J272" i="1" s="1"/>
  <c r="DZ267" i="1"/>
  <c r="DS267" i="1"/>
  <c r="DL267" i="1"/>
  <c r="DE267" i="1"/>
  <c r="CX267" i="1"/>
  <c r="CQ267" i="1"/>
  <c r="CJ267" i="1"/>
  <c r="CC267" i="1"/>
  <c r="BV267" i="1"/>
  <c r="BO267" i="1"/>
  <c r="BH267" i="1"/>
  <c r="BA267" i="1"/>
  <c r="AT267" i="1"/>
  <c r="AM267" i="1"/>
  <c r="AF267" i="1"/>
  <c r="Y267" i="1"/>
  <c r="R267" i="1"/>
  <c r="K267" i="1"/>
  <c r="H267" i="1"/>
  <c r="DZ266" i="1"/>
  <c r="DS266" i="1"/>
  <c r="DL266" i="1"/>
  <c r="DE266" i="1"/>
  <c r="CX266" i="1"/>
  <c r="CQ266" i="1"/>
  <c r="CJ266" i="1"/>
  <c r="CC266" i="1"/>
  <c r="BV266" i="1"/>
  <c r="BO266" i="1"/>
  <c r="BH266" i="1"/>
  <c r="BA266" i="1"/>
  <c r="AT266" i="1"/>
  <c r="AM266" i="1"/>
  <c r="AF266" i="1"/>
  <c r="Y266" i="1"/>
  <c r="R266" i="1"/>
  <c r="K266" i="1"/>
  <c r="H266" i="1"/>
  <c r="DZ265" i="1"/>
  <c r="DS265" i="1"/>
  <c r="DL265" i="1"/>
  <c r="DE265" i="1"/>
  <c r="CX265" i="1"/>
  <c r="CQ265" i="1"/>
  <c r="CJ265" i="1"/>
  <c r="CC265" i="1"/>
  <c r="BV265" i="1"/>
  <c r="BO265" i="1"/>
  <c r="BH265" i="1"/>
  <c r="BA265" i="1"/>
  <c r="AT265" i="1"/>
  <c r="AM265" i="1"/>
  <c r="AF265" i="1"/>
  <c r="Y265" i="1"/>
  <c r="R265" i="1"/>
  <c r="K265" i="1"/>
  <c r="H265" i="1"/>
  <c r="DZ264" i="1"/>
  <c r="DS264" i="1"/>
  <c r="DL264" i="1"/>
  <c r="DE264" i="1"/>
  <c r="CX264" i="1"/>
  <c r="CQ264" i="1"/>
  <c r="CJ264" i="1"/>
  <c r="CC264" i="1"/>
  <c r="BV264" i="1"/>
  <c r="BO264" i="1"/>
  <c r="BH264" i="1"/>
  <c r="BA264" i="1"/>
  <c r="AT264" i="1"/>
  <c r="AM264" i="1"/>
  <c r="AF264" i="1"/>
  <c r="Y264" i="1"/>
  <c r="R264" i="1"/>
  <c r="K264" i="1"/>
  <c r="H264" i="1"/>
  <c r="EJ263" i="1"/>
  <c r="EH263" i="1" s="1"/>
  <c r="EI263" i="1"/>
  <c r="EG263" i="1" s="1"/>
  <c r="J263" i="1" s="1"/>
  <c r="DZ262" i="1"/>
  <c r="DS262" i="1"/>
  <c r="DL262" i="1"/>
  <c r="DE262" i="1"/>
  <c r="CX262" i="1"/>
  <c r="CQ262" i="1"/>
  <c r="CJ262" i="1"/>
  <c r="CC262" i="1"/>
  <c r="BV262" i="1"/>
  <c r="BO262" i="1"/>
  <c r="BH262" i="1"/>
  <c r="BA262" i="1"/>
  <c r="AT262" i="1"/>
  <c r="AM262" i="1"/>
  <c r="AF262" i="1"/>
  <c r="Y262" i="1"/>
  <c r="R262" i="1"/>
  <c r="K262" i="1"/>
  <c r="H262" i="1"/>
  <c r="DZ261" i="1"/>
  <c r="DS261" i="1"/>
  <c r="DL261" i="1"/>
  <c r="DE261" i="1"/>
  <c r="CX261" i="1"/>
  <c r="CQ261" i="1"/>
  <c r="CJ261" i="1"/>
  <c r="CC261" i="1"/>
  <c r="BV261" i="1"/>
  <c r="BO261" i="1"/>
  <c r="BH261" i="1"/>
  <c r="BA261" i="1"/>
  <c r="AT261" i="1"/>
  <c r="AM261" i="1"/>
  <c r="AF261" i="1"/>
  <c r="Y261" i="1"/>
  <c r="R261" i="1"/>
  <c r="K261" i="1"/>
  <c r="H261" i="1"/>
  <c r="EJ260" i="1"/>
  <c r="EH260" i="1" s="1"/>
  <c r="EI260" i="1"/>
  <c r="EG260" i="1" s="1"/>
  <c r="J260" i="1" s="1"/>
  <c r="DZ259" i="1"/>
  <c r="DS259" i="1"/>
  <c r="DL259" i="1"/>
  <c r="DE259" i="1"/>
  <c r="CX259" i="1"/>
  <c r="CQ259" i="1"/>
  <c r="CJ259" i="1"/>
  <c r="CC259" i="1"/>
  <c r="BV259" i="1"/>
  <c r="BO259" i="1"/>
  <c r="BH259" i="1"/>
  <c r="BA259" i="1"/>
  <c r="AT259" i="1"/>
  <c r="AM259" i="1"/>
  <c r="AF259" i="1"/>
  <c r="Y259" i="1"/>
  <c r="R259" i="1"/>
  <c r="K259" i="1"/>
  <c r="H259" i="1"/>
  <c r="E258" i="1" s="1"/>
  <c r="EJ258" i="1"/>
  <c r="EI258" i="1"/>
  <c r="J258" i="1"/>
  <c r="DZ256" i="1"/>
  <c r="DS256" i="1"/>
  <c r="DL256" i="1"/>
  <c r="DE256" i="1"/>
  <c r="CX256" i="1"/>
  <c r="CQ256" i="1"/>
  <c r="CJ256" i="1"/>
  <c r="CC256" i="1"/>
  <c r="BV256" i="1"/>
  <c r="BO256" i="1"/>
  <c r="BH256" i="1"/>
  <c r="BA256" i="1"/>
  <c r="AT256" i="1"/>
  <c r="AM256" i="1"/>
  <c r="AF256" i="1"/>
  <c r="Y256" i="1"/>
  <c r="R256" i="1"/>
  <c r="K256" i="1"/>
  <c r="DZ255" i="1"/>
  <c r="DS255" i="1"/>
  <c r="DL255" i="1"/>
  <c r="DE255" i="1"/>
  <c r="CX255" i="1"/>
  <c r="CQ255" i="1"/>
  <c r="CJ255" i="1"/>
  <c r="CC255" i="1"/>
  <c r="BV255" i="1"/>
  <c r="BO255" i="1"/>
  <c r="BH255" i="1"/>
  <c r="BA255" i="1"/>
  <c r="AT255" i="1"/>
  <c r="AM255" i="1"/>
  <c r="AF255" i="1"/>
  <c r="Y255" i="1"/>
  <c r="R255" i="1"/>
  <c r="K255" i="1"/>
  <c r="DZ254" i="1"/>
  <c r="DS254" i="1"/>
  <c r="DL254" i="1"/>
  <c r="DE254" i="1"/>
  <c r="CX254" i="1"/>
  <c r="CQ254" i="1"/>
  <c r="CJ254" i="1"/>
  <c r="CC254" i="1"/>
  <c r="BV254" i="1"/>
  <c r="BO254" i="1"/>
  <c r="BH254" i="1"/>
  <c r="BA254" i="1"/>
  <c r="AT254" i="1"/>
  <c r="AM254" i="1"/>
  <c r="AF254" i="1"/>
  <c r="Y254" i="1"/>
  <c r="R254" i="1"/>
  <c r="K254" i="1"/>
  <c r="EJ253" i="1"/>
  <c r="EH253" i="1" s="1"/>
  <c r="EI253" i="1"/>
  <c r="EG253" i="1" s="1"/>
  <c r="J253" i="1" s="1"/>
  <c r="DZ252" i="1"/>
  <c r="DS252" i="1"/>
  <c r="DL252" i="1"/>
  <c r="DE252" i="1"/>
  <c r="CX252" i="1"/>
  <c r="CQ252" i="1"/>
  <c r="CJ252" i="1"/>
  <c r="CC252" i="1"/>
  <c r="BV252" i="1"/>
  <c r="BO252" i="1"/>
  <c r="BH252" i="1"/>
  <c r="BA252" i="1"/>
  <c r="AT252" i="1"/>
  <c r="AM252" i="1"/>
  <c r="AF252" i="1"/>
  <c r="Y252" i="1"/>
  <c r="R252" i="1"/>
  <c r="K252" i="1"/>
  <c r="DZ251" i="1"/>
  <c r="DS251" i="1"/>
  <c r="DL251" i="1"/>
  <c r="DE251" i="1"/>
  <c r="CX251" i="1"/>
  <c r="CQ251" i="1"/>
  <c r="CJ251" i="1"/>
  <c r="CC251" i="1"/>
  <c r="BV251" i="1"/>
  <c r="BO251" i="1"/>
  <c r="BH251" i="1"/>
  <c r="BA251" i="1"/>
  <c r="AT251" i="1"/>
  <c r="AM251" i="1"/>
  <c r="AF251" i="1"/>
  <c r="Y251" i="1"/>
  <c r="R251" i="1"/>
  <c r="K251" i="1"/>
  <c r="DZ250" i="1"/>
  <c r="DS250" i="1"/>
  <c r="DL250" i="1"/>
  <c r="DE250" i="1"/>
  <c r="CX250" i="1"/>
  <c r="CQ250" i="1"/>
  <c r="CJ250" i="1"/>
  <c r="CC250" i="1"/>
  <c r="BV250" i="1"/>
  <c r="BO250" i="1"/>
  <c r="BH250" i="1"/>
  <c r="BA250" i="1"/>
  <c r="AT250" i="1"/>
  <c r="AM250" i="1"/>
  <c r="AF250" i="1"/>
  <c r="Y250" i="1"/>
  <c r="R250" i="1"/>
  <c r="K250" i="1"/>
  <c r="EJ249" i="1"/>
  <c r="EH249" i="1" s="1"/>
  <c r="EI249" i="1"/>
  <c r="EG249" i="1" s="1"/>
  <c r="J249" i="1" s="1"/>
  <c r="DZ248" i="1"/>
  <c r="DS248" i="1"/>
  <c r="DL248" i="1"/>
  <c r="DE248" i="1"/>
  <c r="CX248" i="1"/>
  <c r="CQ248" i="1"/>
  <c r="CJ248" i="1"/>
  <c r="CC248" i="1"/>
  <c r="BV248" i="1"/>
  <c r="BO248" i="1"/>
  <c r="BH248" i="1"/>
  <c r="BA248" i="1"/>
  <c r="AT248" i="1"/>
  <c r="AM248" i="1"/>
  <c r="AF248" i="1"/>
  <c r="Y248" i="1"/>
  <c r="R248" i="1"/>
  <c r="K248" i="1"/>
  <c r="H248" i="1"/>
  <c r="DZ247" i="1"/>
  <c r="DS247" i="1"/>
  <c r="DL247" i="1"/>
  <c r="DE247" i="1"/>
  <c r="CX247" i="1"/>
  <c r="CQ247" i="1"/>
  <c r="CJ247" i="1"/>
  <c r="CC247" i="1"/>
  <c r="BV247" i="1"/>
  <c r="BO247" i="1"/>
  <c r="BH247" i="1"/>
  <c r="BA247" i="1"/>
  <c r="AT247" i="1"/>
  <c r="AM247" i="1"/>
  <c r="AF247" i="1"/>
  <c r="Y247" i="1"/>
  <c r="R247" i="1"/>
  <c r="K247" i="1"/>
  <c r="H247" i="1"/>
  <c r="DZ246" i="1"/>
  <c r="DS246" i="1"/>
  <c r="DL246" i="1"/>
  <c r="DE246" i="1"/>
  <c r="CX246" i="1"/>
  <c r="CQ246" i="1"/>
  <c r="CJ246" i="1"/>
  <c r="CC246" i="1"/>
  <c r="BV246" i="1"/>
  <c r="BO246" i="1"/>
  <c r="BH246" i="1"/>
  <c r="BA246" i="1"/>
  <c r="AT246" i="1"/>
  <c r="AM246" i="1"/>
  <c r="AF246" i="1"/>
  <c r="Y246" i="1"/>
  <c r="R246" i="1"/>
  <c r="K246" i="1"/>
  <c r="H246" i="1"/>
  <c r="DZ245" i="1"/>
  <c r="DS245" i="1"/>
  <c r="DL245" i="1"/>
  <c r="DE245" i="1"/>
  <c r="CX245" i="1"/>
  <c r="CQ245" i="1"/>
  <c r="CJ245" i="1"/>
  <c r="CC245" i="1"/>
  <c r="BV245" i="1"/>
  <c r="BO245" i="1"/>
  <c r="BH245" i="1"/>
  <c r="BA245" i="1"/>
  <c r="AT245" i="1"/>
  <c r="AM245" i="1"/>
  <c r="AF245" i="1"/>
  <c r="Y245" i="1"/>
  <c r="R245" i="1"/>
  <c r="K245" i="1"/>
  <c r="H245" i="1"/>
  <c r="EJ244" i="1"/>
  <c r="EH244" i="1" s="1"/>
  <c r="EI244" i="1"/>
  <c r="EG244" i="1" s="1"/>
  <c r="J244" i="1" s="1"/>
  <c r="DZ243" i="1"/>
  <c r="DS243" i="1"/>
  <c r="DL243" i="1"/>
  <c r="DE243" i="1"/>
  <c r="CX243" i="1"/>
  <c r="CQ243" i="1"/>
  <c r="CJ243" i="1"/>
  <c r="CC243" i="1"/>
  <c r="BV243" i="1"/>
  <c r="BO243" i="1"/>
  <c r="BH243" i="1"/>
  <c r="BA243" i="1"/>
  <c r="AT243" i="1"/>
  <c r="AM243" i="1"/>
  <c r="AF243" i="1"/>
  <c r="Y243" i="1"/>
  <c r="R243" i="1"/>
  <c r="K243" i="1"/>
  <c r="H243" i="1"/>
  <c r="DZ242" i="1"/>
  <c r="DS242" i="1"/>
  <c r="DL242" i="1"/>
  <c r="DE242" i="1"/>
  <c r="CX242" i="1"/>
  <c r="CQ242" i="1"/>
  <c r="CJ242" i="1"/>
  <c r="CC242" i="1"/>
  <c r="BV242" i="1"/>
  <c r="BO242" i="1"/>
  <c r="BH242" i="1"/>
  <c r="BA242" i="1"/>
  <c r="AT242" i="1"/>
  <c r="AM242" i="1"/>
  <c r="AF242" i="1"/>
  <c r="Y242" i="1"/>
  <c r="R242" i="1"/>
  <c r="K242" i="1"/>
  <c r="H242" i="1"/>
  <c r="EJ241" i="1"/>
  <c r="EH241" i="1" s="1"/>
  <c r="EI241" i="1"/>
  <c r="EG241" i="1" s="1"/>
  <c r="J241" i="1" s="1"/>
  <c r="DZ239" i="1"/>
  <c r="DS239" i="1"/>
  <c r="DL239" i="1"/>
  <c r="DE239" i="1"/>
  <c r="CX239" i="1"/>
  <c r="CQ239" i="1"/>
  <c r="CJ239" i="1"/>
  <c r="CC239" i="1"/>
  <c r="BV239" i="1"/>
  <c r="BO239" i="1"/>
  <c r="BH239" i="1"/>
  <c r="BA239" i="1"/>
  <c r="AT239" i="1"/>
  <c r="AM239" i="1"/>
  <c r="AF239" i="1"/>
  <c r="Y239" i="1"/>
  <c r="R239" i="1"/>
  <c r="K239" i="1"/>
  <c r="H239" i="1"/>
  <c r="E238" i="1" s="1"/>
  <c r="EJ238" i="1"/>
  <c r="EI238" i="1"/>
  <c r="J238" i="1"/>
  <c r="DZ236" i="1"/>
  <c r="DS236" i="1"/>
  <c r="DL236" i="1"/>
  <c r="DE236" i="1"/>
  <c r="CX236" i="1"/>
  <c r="CQ236" i="1"/>
  <c r="CJ236" i="1"/>
  <c r="CC236" i="1"/>
  <c r="BV236" i="1"/>
  <c r="BO236" i="1"/>
  <c r="BH236" i="1"/>
  <c r="BA236" i="1"/>
  <c r="AT236" i="1"/>
  <c r="AM236" i="1"/>
  <c r="AF236" i="1"/>
  <c r="Y236" i="1"/>
  <c r="R236" i="1"/>
  <c r="K236" i="1"/>
  <c r="DZ235" i="1"/>
  <c r="DS235" i="1"/>
  <c r="DL235" i="1"/>
  <c r="DE235" i="1"/>
  <c r="CX235" i="1"/>
  <c r="CQ235" i="1"/>
  <c r="CJ235" i="1"/>
  <c r="CC235" i="1"/>
  <c r="BV235" i="1"/>
  <c r="BO235" i="1"/>
  <c r="BH235" i="1"/>
  <c r="BA235" i="1"/>
  <c r="AT235" i="1"/>
  <c r="AM235" i="1"/>
  <c r="AF235" i="1"/>
  <c r="Y235" i="1"/>
  <c r="R235" i="1"/>
  <c r="K235" i="1"/>
  <c r="DZ234" i="1"/>
  <c r="DS234" i="1"/>
  <c r="DL234" i="1"/>
  <c r="DE234" i="1"/>
  <c r="CX234" i="1"/>
  <c r="CQ234" i="1"/>
  <c r="CJ234" i="1"/>
  <c r="CC234" i="1"/>
  <c r="BV234" i="1"/>
  <c r="BO234" i="1"/>
  <c r="BH234" i="1"/>
  <c r="BA234" i="1"/>
  <c r="AT234" i="1"/>
  <c r="AM234" i="1"/>
  <c r="AF234" i="1"/>
  <c r="Y234" i="1"/>
  <c r="R234" i="1"/>
  <c r="K234" i="1"/>
  <c r="H234" i="1"/>
  <c r="CP234" i="1" s="1"/>
  <c r="EJ233" i="1"/>
  <c r="EH233" i="1" s="1"/>
  <c r="EI233" i="1"/>
  <c r="EG233" i="1" s="1"/>
  <c r="J233" i="1" s="1"/>
  <c r="DZ232" i="1"/>
  <c r="DS232" i="1"/>
  <c r="DL232" i="1"/>
  <c r="DE232" i="1"/>
  <c r="CX232" i="1"/>
  <c r="CQ232" i="1"/>
  <c r="CJ232" i="1"/>
  <c r="CC232" i="1"/>
  <c r="BV232" i="1"/>
  <c r="BO232" i="1"/>
  <c r="BH232" i="1"/>
  <c r="BA232" i="1"/>
  <c r="AT232" i="1"/>
  <c r="AM232" i="1"/>
  <c r="AF232" i="1"/>
  <c r="Y232" i="1"/>
  <c r="R232" i="1"/>
  <c r="K232" i="1"/>
  <c r="H232" i="1"/>
  <c r="DZ231" i="1"/>
  <c r="DS231" i="1"/>
  <c r="DL231" i="1"/>
  <c r="DE231" i="1"/>
  <c r="CX231" i="1"/>
  <c r="CQ231" i="1"/>
  <c r="CJ231" i="1"/>
  <c r="CC231" i="1"/>
  <c r="BV231" i="1"/>
  <c r="BO231" i="1"/>
  <c r="BH231" i="1"/>
  <c r="BA231" i="1"/>
  <c r="AT231" i="1"/>
  <c r="AM231" i="1"/>
  <c r="AF231" i="1"/>
  <c r="Y231" i="1"/>
  <c r="R231" i="1"/>
  <c r="K231" i="1"/>
  <c r="H231" i="1"/>
  <c r="DZ230" i="1"/>
  <c r="DS230" i="1"/>
  <c r="DL230" i="1"/>
  <c r="DE230" i="1"/>
  <c r="CX230" i="1"/>
  <c r="CQ230" i="1"/>
  <c r="CJ230" i="1"/>
  <c r="CC230" i="1"/>
  <c r="BV230" i="1"/>
  <c r="BO230" i="1"/>
  <c r="BH230" i="1"/>
  <c r="BA230" i="1"/>
  <c r="AT230" i="1"/>
  <c r="AM230" i="1"/>
  <c r="AF230" i="1"/>
  <c r="Y230" i="1"/>
  <c r="R230" i="1"/>
  <c r="K230" i="1"/>
  <c r="H230" i="1"/>
  <c r="EJ229" i="1"/>
  <c r="EH229" i="1" s="1"/>
  <c r="EI229" i="1"/>
  <c r="EG229" i="1" s="1"/>
  <c r="J229" i="1" s="1"/>
  <c r="DZ228" i="1"/>
  <c r="DS228" i="1"/>
  <c r="DL228" i="1"/>
  <c r="DE228" i="1"/>
  <c r="CX228" i="1"/>
  <c r="CQ228" i="1"/>
  <c r="CJ228" i="1"/>
  <c r="CC228" i="1"/>
  <c r="BV228" i="1"/>
  <c r="BO228" i="1"/>
  <c r="BH228" i="1"/>
  <c r="BA228" i="1"/>
  <c r="AT228" i="1"/>
  <c r="AM228" i="1"/>
  <c r="AF228" i="1"/>
  <c r="Y228" i="1"/>
  <c r="R228" i="1"/>
  <c r="K228" i="1"/>
  <c r="H228" i="1"/>
  <c r="DZ227" i="1"/>
  <c r="DS227" i="1"/>
  <c r="DL227" i="1"/>
  <c r="DE227" i="1"/>
  <c r="CX227" i="1"/>
  <c r="CQ227" i="1"/>
  <c r="CJ227" i="1"/>
  <c r="CC227" i="1"/>
  <c r="BV227" i="1"/>
  <c r="BO227" i="1"/>
  <c r="BH227" i="1"/>
  <c r="BA227" i="1"/>
  <c r="AT227" i="1"/>
  <c r="AM227" i="1"/>
  <c r="AF227" i="1"/>
  <c r="Y227" i="1"/>
  <c r="R227" i="1"/>
  <c r="K227" i="1"/>
  <c r="H227" i="1"/>
  <c r="DZ226" i="1"/>
  <c r="DS226" i="1"/>
  <c r="DL226" i="1"/>
  <c r="DE226" i="1"/>
  <c r="CX226" i="1"/>
  <c r="CQ226" i="1"/>
  <c r="CJ226" i="1"/>
  <c r="CC226" i="1"/>
  <c r="BV226" i="1"/>
  <c r="BO226" i="1"/>
  <c r="BH226" i="1"/>
  <c r="BA226" i="1"/>
  <c r="AT226" i="1"/>
  <c r="AM226" i="1"/>
  <c r="AF226" i="1"/>
  <c r="Y226" i="1"/>
  <c r="R226" i="1"/>
  <c r="K226" i="1"/>
  <c r="H226" i="1"/>
  <c r="DZ225" i="1"/>
  <c r="DS225" i="1"/>
  <c r="DL225" i="1"/>
  <c r="DE225" i="1"/>
  <c r="CX225" i="1"/>
  <c r="CQ225" i="1"/>
  <c r="CJ225" i="1"/>
  <c r="CC225" i="1"/>
  <c r="BV225" i="1"/>
  <c r="BO225" i="1"/>
  <c r="BH225" i="1"/>
  <c r="BA225" i="1"/>
  <c r="AT225" i="1"/>
  <c r="AM225" i="1"/>
  <c r="AF225" i="1"/>
  <c r="Y225" i="1"/>
  <c r="R225" i="1"/>
  <c r="K225" i="1"/>
  <c r="H225" i="1"/>
  <c r="EJ224" i="1"/>
  <c r="EH224" i="1" s="1"/>
  <c r="EI224" i="1"/>
  <c r="EG224" i="1" s="1"/>
  <c r="J224" i="1" s="1"/>
  <c r="DZ223" i="1"/>
  <c r="DS223" i="1"/>
  <c r="DL223" i="1"/>
  <c r="DE223" i="1"/>
  <c r="CX223" i="1"/>
  <c r="CQ223" i="1"/>
  <c r="CJ223" i="1"/>
  <c r="CC223" i="1"/>
  <c r="BV223" i="1"/>
  <c r="BO223" i="1"/>
  <c r="BH223" i="1"/>
  <c r="BA223" i="1"/>
  <c r="AT223" i="1"/>
  <c r="AM223" i="1"/>
  <c r="AF223" i="1"/>
  <c r="Y223" i="1"/>
  <c r="R223" i="1"/>
  <c r="K223" i="1"/>
  <c r="H223" i="1"/>
  <c r="DZ222" i="1"/>
  <c r="DS222" i="1"/>
  <c r="DL222" i="1"/>
  <c r="DE222" i="1"/>
  <c r="CX222" i="1"/>
  <c r="CQ222" i="1"/>
  <c r="CJ222" i="1"/>
  <c r="CC222" i="1"/>
  <c r="BV222" i="1"/>
  <c r="BO222" i="1"/>
  <c r="BH222" i="1"/>
  <c r="BA222" i="1"/>
  <c r="AT222" i="1"/>
  <c r="AM222" i="1"/>
  <c r="AF222" i="1"/>
  <c r="Y222" i="1"/>
  <c r="R222" i="1"/>
  <c r="K222" i="1"/>
  <c r="H222" i="1"/>
  <c r="EJ221" i="1"/>
  <c r="EH221" i="1" s="1"/>
  <c r="EI221" i="1"/>
  <c r="EG221" i="1" s="1"/>
  <c r="J221" i="1" s="1"/>
  <c r="DZ219" i="1"/>
  <c r="DS219" i="1"/>
  <c r="DL219" i="1"/>
  <c r="DE219" i="1"/>
  <c r="CX219" i="1"/>
  <c r="CQ219" i="1"/>
  <c r="CJ219" i="1"/>
  <c r="CC219" i="1"/>
  <c r="BV219" i="1"/>
  <c r="BO219" i="1"/>
  <c r="BH219" i="1"/>
  <c r="BA219" i="1"/>
  <c r="AT219" i="1"/>
  <c r="AM219" i="1"/>
  <c r="AF219" i="1"/>
  <c r="Y219" i="1"/>
  <c r="R219" i="1"/>
  <c r="K219" i="1"/>
  <c r="H219" i="1"/>
  <c r="E218" i="1" s="1"/>
  <c r="EJ218" i="1"/>
  <c r="EI218" i="1"/>
  <c r="J218" i="1"/>
  <c r="DZ216" i="1"/>
  <c r="DS216" i="1"/>
  <c r="DL216" i="1"/>
  <c r="DE216" i="1"/>
  <c r="CX216" i="1"/>
  <c r="CQ216" i="1"/>
  <c r="CJ216" i="1"/>
  <c r="CC216" i="1"/>
  <c r="BV216" i="1"/>
  <c r="BO216" i="1"/>
  <c r="BH216" i="1"/>
  <c r="BA216" i="1"/>
  <c r="AT216" i="1"/>
  <c r="AM216" i="1"/>
  <c r="AF216" i="1"/>
  <c r="Y216" i="1"/>
  <c r="R216" i="1"/>
  <c r="K216" i="1"/>
  <c r="DZ215" i="1"/>
  <c r="DS215" i="1"/>
  <c r="DL215" i="1"/>
  <c r="DE215" i="1"/>
  <c r="CX215" i="1"/>
  <c r="CQ215" i="1"/>
  <c r="CJ215" i="1"/>
  <c r="CC215" i="1"/>
  <c r="BV215" i="1"/>
  <c r="BO215" i="1"/>
  <c r="BH215" i="1"/>
  <c r="BA215" i="1"/>
  <c r="AT215" i="1"/>
  <c r="AM215" i="1"/>
  <c r="AF215" i="1"/>
  <c r="Y215" i="1"/>
  <c r="R215" i="1"/>
  <c r="K215" i="1"/>
  <c r="DZ214" i="1"/>
  <c r="DS214" i="1"/>
  <c r="DL214" i="1"/>
  <c r="DE214" i="1"/>
  <c r="CX214" i="1"/>
  <c r="CQ214" i="1"/>
  <c r="CJ214" i="1"/>
  <c r="CC214" i="1"/>
  <c r="BV214" i="1"/>
  <c r="BO214" i="1"/>
  <c r="BH214" i="1"/>
  <c r="BA214" i="1"/>
  <c r="AT214" i="1"/>
  <c r="AM214" i="1"/>
  <c r="AF214" i="1"/>
  <c r="Y214" i="1"/>
  <c r="R214" i="1"/>
  <c r="K214" i="1"/>
  <c r="EJ213" i="1"/>
  <c r="EH213" i="1" s="1"/>
  <c r="EI213" i="1"/>
  <c r="EG213" i="1" s="1"/>
  <c r="J213" i="1" s="1"/>
  <c r="DZ212" i="1"/>
  <c r="DS212" i="1"/>
  <c r="DL212" i="1"/>
  <c r="DE212" i="1"/>
  <c r="CX212" i="1"/>
  <c r="CQ212" i="1"/>
  <c r="CJ212" i="1"/>
  <c r="CC212" i="1"/>
  <c r="BV212" i="1"/>
  <c r="BO212" i="1"/>
  <c r="BH212" i="1"/>
  <c r="BA212" i="1"/>
  <c r="AT212" i="1"/>
  <c r="AM212" i="1"/>
  <c r="AF212" i="1"/>
  <c r="Y212" i="1"/>
  <c r="R212" i="1"/>
  <c r="K212" i="1"/>
  <c r="H212" i="1"/>
  <c r="DZ211" i="1"/>
  <c r="DS211" i="1"/>
  <c r="DL211" i="1"/>
  <c r="DE211" i="1"/>
  <c r="CX211" i="1"/>
  <c r="CQ211" i="1"/>
  <c r="CJ211" i="1"/>
  <c r="CC211" i="1"/>
  <c r="BV211" i="1"/>
  <c r="BO211" i="1"/>
  <c r="BH211" i="1"/>
  <c r="BA211" i="1"/>
  <c r="AT211" i="1"/>
  <c r="AM211" i="1"/>
  <c r="AF211" i="1"/>
  <c r="Y211" i="1"/>
  <c r="R211" i="1"/>
  <c r="K211" i="1"/>
  <c r="H211" i="1"/>
  <c r="DZ210" i="1"/>
  <c r="DS210" i="1"/>
  <c r="DL210" i="1"/>
  <c r="DE210" i="1"/>
  <c r="CX210" i="1"/>
  <c r="CQ210" i="1"/>
  <c r="CJ210" i="1"/>
  <c r="CC210" i="1"/>
  <c r="BV210" i="1"/>
  <c r="BO210" i="1"/>
  <c r="BH210" i="1"/>
  <c r="BA210" i="1"/>
  <c r="AT210" i="1"/>
  <c r="AM210" i="1"/>
  <c r="AF210" i="1"/>
  <c r="Y210" i="1"/>
  <c r="R210" i="1"/>
  <c r="K210" i="1"/>
  <c r="H210" i="1"/>
  <c r="DZ209" i="1"/>
  <c r="DS209" i="1"/>
  <c r="DL209" i="1"/>
  <c r="DE209" i="1"/>
  <c r="CX209" i="1"/>
  <c r="CQ209" i="1"/>
  <c r="CJ209" i="1"/>
  <c r="CC209" i="1"/>
  <c r="BV209" i="1"/>
  <c r="BO209" i="1"/>
  <c r="BH209" i="1"/>
  <c r="BA209" i="1"/>
  <c r="AT209" i="1"/>
  <c r="AM209" i="1"/>
  <c r="AF209" i="1"/>
  <c r="Y209" i="1"/>
  <c r="R209" i="1"/>
  <c r="K209" i="1"/>
  <c r="H209" i="1"/>
  <c r="EJ208" i="1"/>
  <c r="EH208" i="1" s="1"/>
  <c r="EI208" i="1"/>
  <c r="EG208" i="1" s="1"/>
  <c r="J208" i="1" s="1"/>
  <c r="DZ207" i="1"/>
  <c r="DS207" i="1"/>
  <c r="DL207" i="1"/>
  <c r="DE207" i="1"/>
  <c r="CX207" i="1"/>
  <c r="CQ207" i="1"/>
  <c r="CJ207" i="1"/>
  <c r="CC207" i="1"/>
  <c r="BV207" i="1"/>
  <c r="BO207" i="1"/>
  <c r="BH207" i="1"/>
  <c r="BA207" i="1"/>
  <c r="AT207" i="1"/>
  <c r="AM207" i="1"/>
  <c r="AF207" i="1"/>
  <c r="Y207" i="1"/>
  <c r="R207" i="1"/>
  <c r="K207" i="1"/>
  <c r="H207" i="1"/>
  <c r="DZ206" i="1"/>
  <c r="DS206" i="1"/>
  <c r="DL206" i="1"/>
  <c r="DE206" i="1"/>
  <c r="CX206" i="1"/>
  <c r="CQ206" i="1"/>
  <c r="CJ206" i="1"/>
  <c r="CC206" i="1"/>
  <c r="BV206" i="1"/>
  <c r="BO206" i="1"/>
  <c r="BH206" i="1"/>
  <c r="BA206" i="1"/>
  <c r="AT206" i="1"/>
  <c r="AM206" i="1"/>
  <c r="AF206" i="1"/>
  <c r="Y206" i="1"/>
  <c r="R206" i="1"/>
  <c r="K206" i="1"/>
  <c r="H206" i="1"/>
  <c r="EJ205" i="1"/>
  <c r="EH205" i="1" s="1"/>
  <c r="EI205" i="1"/>
  <c r="EG205" i="1" s="1"/>
  <c r="J205" i="1" s="1"/>
  <c r="DZ204" i="1"/>
  <c r="DS204" i="1"/>
  <c r="DL204" i="1"/>
  <c r="DE204" i="1"/>
  <c r="CX204" i="1"/>
  <c r="CQ204" i="1"/>
  <c r="CJ204" i="1"/>
  <c r="CC204" i="1"/>
  <c r="BV204" i="1"/>
  <c r="BO204" i="1"/>
  <c r="BH204" i="1"/>
  <c r="BA204" i="1"/>
  <c r="AT204" i="1"/>
  <c r="AM204" i="1"/>
  <c r="AF204" i="1"/>
  <c r="Y204" i="1"/>
  <c r="R204" i="1"/>
  <c r="K204" i="1"/>
  <c r="H204" i="1"/>
  <c r="EJ203" i="1"/>
  <c r="EI203" i="1"/>
  <c r="J203" i="1"/>
  <c r="DZ201" i="1"/>
  <c r="DS201" i="1"/>
  <c r="DL201" i="1"/>
  <c r="DE201" i="1"/>
  <c r="CX201" i="1"/>
  <c r="CQ201" i="1"/>
  <c r="CJ201" i="1"/>
  <c r="CC201" i="1"/>
  <c r="BV201" i="1"/>
  <c r="BO201" i="1"/>
  <c r="BH201" i="1"/>
  <c r="BA201" i="1"/>
  <c r="AT201" i="1"/>
  <c r="AM201" i="1"/>
  <c r="AF201" i="1"/>
  <c r="Y201" i="1"/>
  <c r="R201" i="1"/>
  <c r="K201" i="1"/>
  <c r="DZ200" i="1"/>
  <c r="DS200" i="1"/>
  <c r="DL200" i="1"/>
  <c r="DE200" i="1"/>
  <c r="CX200" i="1"/>
  <c r="CQ200" i="1"/>
  <c r="CJ200" i="1"/>
  <c r="CC200" i="1"/>
  <c r="BV200" i="1"/>
  <c r="BO200" i="1"/>
  <c r="BH200" i="1"/>
  <c r="BA200" i="1"/>
  <c r="AT200" i="1"/>
  <c r="AM200" i="1"/>
  <c r="AF200" i="1"/>
  <c r="Y200" i="1"/>
  <c r="R200" i="1"/>
  <c r="K200" i="1"/>
  <c r="DZ199" i="1"/>
  <c r="DS199" i="1"/>
  <c r="DL199" i="1"/>
  <c r="DE199" i="1"/>
  <c r="CX199" i="1"/>
  <c r="CQ199" i="1"/>
  <c r="CJ199" i="1"/>
  <c r="CC199" i="1"/>
  <c r="BV199" i="1"/>
  <c r="BO199" i="1"/>
  <c r="BH199" i="1"/>
  <c r="BA199" i="1"/>
  <c r="AT199" i="1"/>
  <c r="AM199" i="1"/>
  <c r="AF199" i="1"/>
  <c r="Y199" i="1"/>
  <c r="R199" i="1"/>
  <c r="K199" i="1"/>
  <c r="H199" i="1"/>
  <c r="EJ198" i="1"/>
  <c r="EH198" i="1" s="1"/>
  <c r="EI198" i="1"/>
  <c r="EG198" i="1" s="1"/>
  <c r="J198" i="1" s="1"/>
  <c r="DZ197" i="1"/>
  <c r="DS197" i="1"/>
  <c r="DL197" i="1"/>
  <c r="DE197" i="1"/>
  <c r="CX197" i="1"/>
  <c r="CQ197" i="1"/>
  <c r="CJ197" i="1"/>
  <c r="CC197" i="1"/>
  <c r="BV197" i="1"/>
  <c r="BO197" i="1"/>
  <c r="BH197" i="1"/>
  <c r="BA197" i="1"/>
  <c r="AT197" i="1"/>
  <c r="AM197" i="1"/>
  <c r="AF197" i="1"/>
  <c r="Y197" i="1"/>
  <c r="R197" i="1"/>
  <c r="K197" i="1"/>
  <c r="H197" i="1"/>
  <c r="DZ196" i="1"/>
  <c r="DS196" i="1"/>
  <c r="DL196" i="1"/>
  <c r="DE196" i="1"/>
  <c r="CX196" i="1"/>
  <c r="CQ196" i="1"/>
  <c r="CJ196" i="1"/>
  <c r="CC196" i="1"/>
  <c r="BV196" i="1"/>
  <c r="BO196" i="1"/>
  <c r="BH196" i="1"/>
  <c r="BA196" i="1"/>
  <c r="AT196" i="1"/>
  <c r="AM196" i="1"/>
  <c r="AF196" i="1"/>
  <c r="Y196" i="1"/>
  <c r="R196" i="1"/>
  <c r="K196" i="1"/>
  <c r="H196" i="1"/>
  <c r="DZ195" i="1"/>
  <c r="DS195" i="1"/>
  <c r="DL195" i="1"/>
  <c r="DE195" i="1"/>
  <c r="CX195" i="1"/>
  <c r="CQ195" i="1"/>
  <c r="CJ195" i="1"/>
  <c r="CC195" i="1"/>
  <c r="BV195" i="1"/>
  <c r="BO195" i="1"/>
  <c r="BH195" i="1"/>
  <c r="BA195" i="1"/>
  <c r="AT195" i="1"/>
  <c r="AM195" i="1"/>
  <c r="AF195" i="1"/>
  <c r="Y195" i="1"/>
  <c r="R195" i="1"/>
  <c r="K195" i="1"/>
  <c r="H195" i="1"/>
  <c r="DZ194" i="1"/>
  <c r="DS194" i="1"/>
  <c r="DL194" i="1"/>
  <c r="DE194" i="1"/>
  <c r="CX194" i="1"/>
  <c r="CQ194" i="1"/>
  <c r="CJ194" i="1"/>
  <c r="CC194" i="1"/>
  <c r="BV194" i="1"/>
  <c r="BO194" i="1"/>
  <c r="BH194" i="1"/>
  <c r="BA194" i="1"/>
  <c r="AT194" i="1"/>
  <c r="AM194" i="1"/>
  <c r="AF194" i="1"/>
  <c r="Y194" i="1"/>
  <c r="R194" i="1"/>
  <c r="K194" i="1"/>
  <c r="H194" i="1"/>
  <c r="EJ193" i="1"/>
  <c r="EH193" i="1" s="1"/>
  <c r="EI193" i="1"/>
  <c r="EG193" i="1" s="1"/>
  <c r="J193" i="1" s="1"/>
  <c r="DZ192" i="1"/>
  <c r="DS192" i="1"/>
  <c r="DL192" i="1"/>
  <c r="DE192" i="1"/>
  <c r="CX192" i="1"/>
  <c r="CQ192" i="1"/>
  <c r="CJ192" i="1"/>
  <c r="CC192" i="1"/>
  <c r="BV192" i="1"/>
  <c r="BO192" i="1"/>
  <c r="BH192" i="1"/>
  <c r="BA192" i="1"/>
  <c r="AT192" i="1"/>
  <c r="AM192" i="1"/>
  <c r="AF192" i="1"/>
  <c r="Y192" i="1"/>
  <c r="R192" i="1"/>
  <c r="K192" i="1"/>
  <c r="H192" i="1"/>
  <c r="DZ191" i="1"/>
  <c r="DS191" i="1"/>
  <c r="DL191" i="1"/>
  <c r="DE191" i="1"/>
  <c r="CX191" i="1"/>
  <c r="CQ191" i="1"/>
  <c r="CJ191" i="1"/>
  <c r="CC191" i="1"/>
  <c r="BV191" i="1"/>
  <c r="BO191" i="1"/>
  <c r="BH191" i="1"/>
  <c r="BA191" i="1"/>
  <c r="AT191" i="1"/>
  <c r="AM191" i="1"/>
  <c r="AF191" i="1"/>
  <c r="Y191" i="1"/>
  <c r="R191" i="1"/>
  <c r="K191" i="1"/>
  <c r="H191" i="1"/>
  <c r="EJ190" i="1"/>
  <c r="EH190" i="1" s="1"/>
  <c r="EI190" i="1"/>
  <c r="EG190" i="1" s="1"/>
  <c r="J190" i="1" s="1"/>
  <c r="DZ189" i="1"/>
  <c r="DS189" i="1"/>
  <c r="DL189" i="1"/>
  <c r="DE189" i="1"/>
  <c r="CX189" i="1"/>
  <c r="CQ189" i="1"/>
  <c r="CJ189" i="1"/>
  <c r="CC189" i="1"/>
  <c r="BV189" i="1"/>
  <c r="BO189" i="1"/>
  <c r="BH189" i="1"/>
  <c r="BA189" i="1"/>
  <c r="AT189" i="1"/>
  <c r="AM189" i="1"/>
  <c r="AF189" i="1"/>
  <c r="Y189" i="1"/>
  <c r="R189" i="1"/>
  <c r="K189" i="1"/>
  <c r="H189" i="1"/>
  <c r="E188" i="1" s="1"/>
  <c r="EJ188" i="1"/>
  <c r="EI188" i="1"/>
  <c r="J188" i="1"/>
  <c r="DZ186" i="1"/>
  <c r="DS186" i="1"/>
  <c r="DL186" i="1"/>
  <c r="DE186" i="1"/>
  <c r="CX186" i="1"/>
  <c r="CQ186" i="1"/>
  <c r="CJ186" i="1"/>
  <c r="CC186" i="1"/>
  <c r="BV186" i="1"/>
  <c r="BO186" i="1"/>
  <c r="BH186" i="1"/>
  <c r="BA186" i="1"/>
  <c r="AT186" i="1"/>
  <c r="AM186" i="1"/>
  <c r="AF186" i="1"/>
  <c r="Y186" i="1"/>
  <c r="R186" i="1"/>
  <c r="K186" i="1"/>
  <c r="DZ185" i="1"/>
  <c r="DS185" i="1"/>
  <c r="DL185" i="1"/>
  <c r="DE185" i="1"/>
  <c r="CX185" i="1"/>
  <c r="CQ185" i="1"/>
  <c r="CJ185" i="1"/>
  <c r="CC185" i="1"/>
  <c r="BV185" i="1"/>
  <c r="BO185" i="1"/>
  <c r="BH185" i="1"/>
  <c r="BA185" i="1"/>
  <c r="AT185" i="1"/>
  <c r="AM185" i="1"/>
  <c r="AF185" i="1"/>
  <c r="Y185" i="1"/>
  <c r="R185" i="1"/>
  <c r="K185" i="1"/>
  <c r="DZ184" i="1"/>
  <c r="DS184" i="1"/>
  <c r="DL184" i="1"/>
  <c r="DE184" i="1"/>
  <c r="CX184" i="1"/>
  <c r="CQ184" i="1"/>
  <c r="CJ184" i="1"/>
  <c r="CC184" i="1"/>
  <c r="BV184" i="1"/>
  <c r="BO184" i="1"/>
  <c r="BH184" i="1"/>
  <c r="BA184" i="1"/>
  <c r="AT184" i="1"/>
  <c r="AM184" i="1"/>
  <c r="AF184" i="1"/>
  <c r="Y184" i="1"/>
  <c r="R184" i="1"/>
  <c r="K184" i="1"/>
  <c r="H184" i="1"/>
  <c r="CP184" i="1" s="1"/>
  <c r="EJ183" i="1"/>
  <c r="EH183" i="1" s="1"/>
  <c r="EI183" i="1"/>
  <c r="EG183" i="1" s="1"/>
  <c r="J183" i="1" s="1"/>
  <c r="DZ182" i="1"/>
  <c r="DS182" i="1"/>
  <c r="DL182" i="1"/>
  <c r="DE182" i="1"/>
  <c r="CX182" i="1"/>
  <c r="CQ182" i="1"/>
  <c r="CJ182" i="1"/>
  <c r="CC182" i="1"/>
  <c r="BV182" i="1"/>
  <c r="BO182" i="1"/>
  <c r="BH182" i="1"/>
  <c r="BA182" i="1"/>
  <c r="AT182" i="1"/>
  <c r="AM182" i="1"/>
  <c r="AF182" i="1"/>
  <c r="Y182" i="1"/>
  <c r="R182" i="1"/>
  <c r="K182" i="1"/>
  <c r="H182" i="1"/>
  <c r="DZ181" i="1"/>
  <c r="DS181" i="1"/>
  <c r="DL181" i="1"/>
  <c r="DE181" i="1"/>
  <c r="CX181" i="1"/>
  <c r="CQ181" i="1"/>
  <c r="CJ181" i="1"/>
  <c r="CC181" i="1"/>
  <c r="BV181" i="1"/>
  <c r="BO181" i="1"/>
  <c r="BH181" i="1"/>
  <c r="BA181" i="1"/>
  <c r="AT181" i="1"/>
  <c r="AM181" i="1"/>
  <c r="AF181" i="1"/>
  <c r="Y181" i="1"/>
  <c r="R181" i="1"/>
  <c r="K181" i="1"/>
  <c r="H181" i="1"/>
  <c r="DZ180" i="1"/>
  <c r="DS180" i="1"/>
  <c r="DL180" i="1"/>
  <c r="DE180" i="1"/>
  <c r="CX180" i="1"/>
  <c r="CQ180" i="1"/>
  <c r="CJ180" i="1"/>
  <c r="CC180" i="1"/>
  <c r="BV180" i="1"/>
  <c r="BO180" i="1"/>
  <c r="BH180" i="1"/>
  <c r="BA180" i="1"/>
  <c r="AT180" i="1"/>
  <c r="AM180" i="1"/>
  <c r="AF180" i="1"/>
  <c r="Y180" i="1"/>
  <c r="R180" i="1"/>
  <c r="K180" i="1"/>
  <c r="H180" i="1"/>
  <c r="EJ179" i="1"/>
  <c r="EH179" i="1" s="1"/>
  <c r="EI179" i="1"/>
  <c r="EG179" i="1" s="1"/>
  <c r="J179" i="1" s="1"/>
  <c r="DZ178" i="1"/>
  <c r="DS178" i="1"/>
  <c r="DL178" i="1"/>
  <c r="DE178" i="1"/>
  <c r="CX178" i="1"/>
  <c r="CQ178" i="1"/>
  <c r="CJ178" i="1"/>
  <c r="CC178" i="1"/>
  <c r="BV178" i="1"/>
  <c r="BO178" i="1"/>
  <c r="BH178" i="1"/>
  <c r="BA178" i="1"/>
  <c r="AT178" i="1"/>
  <c r="AM178" i="1"/>
  <c r="AF178" i="1"/>
  <c r="Y178" i="1"/>
  <c r="R178" i="1"/>
  <c r="K178" i="1"/>
  <c r="H178" i="1"/>
  <c r="DZ177" i="1"/>
  <c r="DS177" i="1"/>
  <c r="DL177" i="1"/>
  <c r="DE177" i="1"/>
  <c r="CX177" i="1"/>
  <c r="CQ177" i="1"/>
  <c r="CJ177" i="1"/>
  <c r="CC177" i="1"/>
  <c r="BV177" i="1"/>
  <c r="BO177" i="1"/>
  <c r="BH177" i="1"/>
  <c r="BA177" i="1"/>
  <c r="AT177" i="1"/>
  <c r="AM177" i="1"/>
  <c r="AF177" i="1"/>
  <c r="Y177" i="1"/>
  <c r="R177" i="1"/>
  <c r="K177" i="1"/>
  <c r="H177" i="1"/>
  <c r="DZ176" i="1"/>
  <c r="DS176" i="1"/>
  <c r="DL176" i="1"/>
  <c r="DE176" i="1"/>
  <c r="CX176" i="1"/>
  <c r="CQ176" i="1"/>
  <c r="CJ176" i="1"/>
  <c r="CC176" i="1"/>
  <c r="BV176" i="1"/>
  <c r="BO176" i="1"/>
  <c r="BH176" i="1"/>
  <c r="BA176" i="1"/>
  <c r="AT176" i="1"/>
  <c r="AM176" i="1"/>
  <c r="AF176" i="1"/>
  <c r="Y176" i="1"/>
  <c r="R176" i="1"/>
  <c r="K176" i="1"/>
  <c r="H176" i="1"/>
  <c r="DZ175" i="1"/>
  <c r="DS175" i="1"/>
  <c r="DL175" i="1"/>
  <c r="DE175" i="1"/>
  <c r="CX175" i="1"/>
  <c r="CQ175" i="1"/>
  <c r="CJ175" i="1"/>
  <c r="CC175" i="1"/>
  <c r="BV175" i="1"/>
  <c r="BO175" i="1"/>
  <c r="BH175" i="1"/>
  <c r="BA175" i="1"/>
  <c r="AT175" i="1"/>
  <c r="AM175" i="1"/>
  <c r="AF175" i="1"/>
  <c r="Y175" i="1"/>
  <c r="R175" i="1"/>
  <c r="K175" i="1"/>
  <c r="H175" i="1"/>
  <c r="EJ174" i="1"/>
  <c r="EH174" i="1" s="1"/>
  <c r="EI174" i="1"/>
  <c r="EG174" i="1" s="1"/>
  <c r="J174" i="1" s="1"/>
  <c r="DZ173" i="1"/>
  <c r="DS173" i="1"/>
  <c r="DL173" i="1"/>
  <c r="DE173" i="1"/>
  <c r="CX173" i="1"/>
  <c r="CQ173" i="1"/>
  <c r="CJ173" i="1"/>
  <c r="CC173" i="1"/>
  <c r="BV173" i="1"/>
  <c r="BO173" i="1"/>
  <c r="BH173" i="1"/>
  <c r="BA173" i="1"/>
  <c r="AT173" i="1"/>
  <c r="AM173" i="1"/>
  <c r="AF173" i="1"/>
  <c r="Y173" i="1"/>
  <c r="R173" i="1"/>
  <c r="K173" i="1"/>
  <c r="H173" i="1"/>
  <c r="EJ172" i="1"/>
  <c r="EH172" i="1" s="1"/>
  <c r="EI172" i="1"/>
  <c r="EG172" i="1" s="1"/>
  <c r="J172" i="1" s="1"/>
  <c r="DZ171" i="1"/>
  <c r="DS171" i="1"/>
  <c r="DL171" i="1"/>
  <c r="DE171" i="1"/>
  <c r="CX171" i="1"/>
  <c r="CQ171" i="1"/>
  <c r="CJ171" i="1"/>
  <c r="CC171" i="1"/>
  <c r="BV171" i="1"/>
  <c r="BO171" i="1"/>
  <c r="BH171" i="1"/>
  <c r="BA171" i="1"/>
  <c r="AT171" i="1"/>
  <c r="AM171" i="1"/>
  <c r="AF171" i="1"/>
  <c r="Y171" i="1"/>
  <c r="R171" i="1"/>
  <c r="K171" i="1"/>
  <c r="H171" i="1"/>
  <c r="E169" i="1" s="1"/>
  <c r="EJ169" i="1"/>
  <c r="EI169" i="1"/>
  <c r="J169" i="1"/>
  <c r="DZ167" i="1"/>
  <c r="DS167" i="1"/>
  <c r="DL167" i="1"/>
  <c r="DE167" i="1"/>
  <c r="CX167" i="1"/>
  <c r="CQ167" i="1"/>
  <c r="CJ167" i="1"/>
  <c r="CC167" i="1"/>
  <c r="BV167" i="1"/>
  <c r="BO167" i="1"/>
  <c r="BH167" i="1"/>
  <c r="BA167" i="1"/>
  <c r="AT167" i="1"/>
  <c r="AM167" i="1"/>
  <c r="AF167" i="1"/>
  <c r="Y167" i="1"/>
  <c r="R167" i="1"/>
  <c r="K167" i="1"/>
  <c r="DZ166" i="1"/>
  <c r="DS166" i="1"/>
  <c r="DL166" i="1"/>
  <c r="DE166" i="1"/>
  <c r="CX166" i="1"/>
  <c r="CQ166" i="1"/>
  <c r="CJ166" i="1"/>
  <c r="CC166" i="1"/>
  <c r="BV166" i="1"/>
  <c r="BO166" i="1"/>
  <c r="BH166" i="1"/>
  <c r="BA166" i="1"/>
  <c r="AT166" i="1"/>
  <c r="AM166" i="1"/>
  <c r="AF166" i="1"/>
  <c r="Y166" i="1"/>
  <c r="R166" i="1"/>
  <c r="K166" i="1"/>
  <c r="DZ165" i="1"/>
  <c r="DS165" i="1"/>
  <c r="DL165" i="1"/>
  <c r="DE165" i="1"/>
  <c r="CX165" i="1"/>
  <c r="CQ165" i="1"/>
  <c r="CJ165" i="1"/>
  <c r="CC165" i="1"/>
  <c r="BV165" i="1"/>
  <c r="BO165" i="1"/>
  <c r="BH165" i="1"/>
  <c r="BA165" i="1"/>
  <c r="AT165" i="1"/>
  <c r="AM165" i="1"/>
  <c r="AF165" i="1"/>
  <c r="Y165" i="1"/>
  <c r="R165" i="1"/>
  <c r="K165" i="1"/>
  <c r="EJ164" i="1"/>
  <c r="EH164" i="1" s="1"/>
  <c r="EI164" i="1"/>
  <c r="EG164" i="1" s="1"/>
  <c r="J164" i="1" s="1"/>
  <c r="DZ163" i="1"/>
  <c r="DS163" i="1"/>
  <c r="DL163" i="1"/>
  <c r="DE163" i="1"/>
  <c r="CX163" i="1"/>
  <c r="CQ163" i="1"/>
  <c r="CJ163" i="1"/>
  <c r="CC163" i="1"/>
  <c r="BV163" i="1"/>
  <c r="BO163" i="1"/>
  <c r="BH163" i="1"/>
  <c r="BA163" i="1"/>
  <c r="AT163" i="1"/>
  <c r="AM163" i="1"/>
  <c r="AF163" i="1"/>
  <c r="Y163" i="1"/>
  <c r="R163" i="1"/>
  <c r="K163" i="1"/>
  <c r="H163" i="1"/>
  <c r="DZ162" i="1"/>
  <c r="DS162" i="1"/>
  <c r="DL162" i="1"/>
  <c r="DE162" i="1"/>
  <c r="CX162" i="1"/>
  <c r="CQ162" i="1"/>
  <c r="CJ162" i="1"/>
  <c r="CC162" i="1"/>
  <c r="BV162" i="1"/>
  <c r="BO162" i="1"/>
  <c r="BH162" i="1"/>
  <c r="BA162" i="1"/>
  <c r="AT162" i="1"/>
  <c r="AM162" i="1"/>
  <c r="AF162" i="1"/>
  <c r="Y162" i="1"/>
  <c r="R162" i="1"/>
  <c r="K162" i="1"/>
  <c r="H162" i="1"/>
  <c r="DZ161" i="1"/>
  <c r="DS161" i="1"/>
  <c r="DL161" i="1"/>
  <c r="DE161" i="1"/>
  <c r="CX161" i="1"/>
  <c r="CQ161" i="1"/>
  <c r="CJ161" i="1"/>
  <c r="CC161" i="1"/>
  <c r="BV161" i="1"/>
  <c r="BO161" i="1"/>
  <c r="BH161" i="1"/>
  <c r="BA161" i="1"/>
  <c r="AT161" i="1"/>
  <c r="AM161" i="1"/>
  <c r="AF161" i="1"/>
  <c r="Y161" i="1"/>
  <c r="R161" i="1"/>
  <c r="K161" i="1"/>
  <c r="H161" i="1"/>
  <c r="EJ160" i="1"/>
  <c r="EH160" i="1" s="1"/>
  <c r="EI160" i="1"/>
  <c r="EG160" i="1" s="1"/>
  <c r="J160" i="1" s="1"/>
  <c r="DZ159" i="1"/>
  <c r="DS159" i="1"/>
  <c r="DL159" i="1"/>
  <c r="DE159" i="1"/>
  <c r="CX159" i="1"/>
  <c r="CQ159" i="1"/>
  <c r="CJ159" i="1"/>
  <c r="CC159" i="1"/>
  <c r="BV159" i="1"/>
  <c r="BO159" i="1"/>
  <c r="BH159" i="1"/>
  <c r="BA159" i="1"/>
  <c r="AT159" i="1"/>
  <c r="AM159" i="1"/>
  <c r="AF159" i="1"/>
  <c r="Y159" i="1"/>
  <c r="R159" i="1"/>
  <c r="K159" i="1"/>
  <c r="H159" i="1"/>
  <c r="DZ158" i="1"/>
  <c r="DS158" i="1"/>
  <c r="DL158" i="1"/>
  <c r="DE158" i="1"/>
  <c r="CX158" i="1"/>
  <c r="CQ158" i="1"/>
  <c r="CJ158" i="1"/>
  <c r="CC158" i="1"/>
  <c r="BV158" i="1"/>
  <c r="BO158" i="1"/>
  <c r="BH158" i="1"/>
  <c r="BA158" i="1"/>
  <c r="AT158" i="1"/>
  <c r="AM158" i="1"/>
  <c r="AF158" i="1"/>
  <c r="Y158" i="1"/>
  <c r="R158" i="1"/>
  <c r="K158" i="1"/>
  <c r="H158" i="1"/>
  <c r="DZ157" i="1"/>
  <c r="DS157" i="1"/>
  <c r="DL157" i="1"/>
  <c r="DE157" i="1"/>
  <c r="CX157" i="1"/>
  <c r="CQ157" i="1"/>
  <c r="CJ157" i="1"/>
  <c r="CC157" i="1"/>
  <c r="BV157" i="1"/>
  <c r="BO157" i="1"/>
  <c r="BH157" i="1"/>
  <c r="BA157" i="1"/>
  <c r="AT157" i="1"/>
  <c r="AM157" i="1"/>
  <c r="AF157" i="1"/>
  <c r="Y157" i="1"/>
  <c r="R157" i="1"/>
  <c r="K157" i="1"/>
  <c r="H157" i="1"/>
  <c r="DZ156" i="1"/>
  <c r="DS156" i="1"/>
  <c r="DL156" i="1"/>
  <c r="DE156" i="1"/>
  <c r="CX156" i="1"/>
  <c r="CQ156" i="1"/>
  <c r="CJ156" i="1"/>
  <c r="CC156" i="1"/>
  <c r="BV156" i="1"/>
  <c r="BO156" i="1"/>
  <c r="BH156" i="1"/>
  <c r="BA156" i="1"/>
  <c r="AT156" i="1"/>
  <c r="AM156" i="1"/>
  <c r="AF156" i="1"/>
  <c r="Y156" i="1"/>
  <c r="R156" i="1"/>
  <c r="K156" i="1"/>
  <c r="H156" i="1"/>
  <c r="EJ155" i="1"/>
  <c r="EH155" i="1" s="1"/>
  <c r="EI155" i="1"/>
  <c r="EG155" i="1" s="1"/>
  <c r="J155" i="1" s="1"/>
  <c r="DZ154" i="1"/>
  <c r="DS154" i="1"/>
  <c r="DL154" i="1"/>
  <c r="DE154" i="1"/>
  <c r="CX154" i="1"/>
  <c r="CQ154" i="1"/>
  <c r="CJ154" i="1"/>
  <c r="CC154" i="1"/>
  <c r="BV154" i="1"/>
  <c r="BO154" i="1"/>
  <c r="BH154" i="1"/>
  <c r="BA154" i="1"/>
  <c r="AT154" i="1"/>
  <c r="AM154" i="1"/>
  <c r="AF154" i="1"/>
  <c r="Y154" i="1"/>
  <c r="R154" i="1"/>
  <c r="K154" i="1"/>
  <c r="H154" i="1"/>
  <c r="DZ153" i="1"/>
  <c r="DS153" i="1"/>
  <c r="DL153" i="1"/>
  <c r="DE153" i="1"/>
  <c r="CX153" i="1"/>
  <c r="CQ153" i="1"/>
  <c r="CJ153" i="1"/>
  <c r="CC153" i="1"/>
  <c r="BV153" i="1"/>
  <c r="BO153" i="1"/>
  <c r="BH153" i="1"/>
  <c r="BA153" i="1"/>
  <c r="AT153" i="1"/>
  <c r="AM153" i="1"/>
  <c r="AF153" i="1"/>
  <c r="Y153" i="1"/>
  <c r="R153" i="1"/>
  <c r="K153" i="1"/>
  <c r="H153" i="1"/>
  <c r="EJ152" i="1"/>
  <c r="EH152" i="1" s="1"/>
  <c r="EI152" i="1"/>
  <c r="EG152" i="1" s="1"/>
  <c r="J152" i="1" s="1"/>
  <c r="DZ151" i="1"/>
  <c r="DS151" i="1"/>
  <c r="DL151" i="1"/>
  <c r="DE151" i="1"/>
  <c r="CX151" i="1"/>
  <c r="CQ151" i="1"/>
  <c r="CJ151" i="1"/>
  <c r="CC151" i="1"/>
  <c r="BV151" i="1"/>
  <c r="BO151" i="1"/>
  <c r="BH151" i="1"/>
  <c r="BA151" i="1"/>
  <c r="AT151" i="1"/>
  <c r="AM151" i="1"/>
  <c r="AF151" i="1"/>
  <c r="Y151" i="1"/>
  <c r="R151" i="1"/>
  <c r="K151" i="1"/>
  <c r="H151" i="1"/>
  <c r="EJ150" i="1"/>
  <c r="EI150" i="1"/>
  <c r="J150" i="1"/>
  <c r="DZ148" i="1"/>
  <c r="DS148" i="1"/>
  <c r="DL148" i="1"/>
  <c r="DE148" i="1"/>
  <c r="CX148" i="1"/>
  <c r="CQ148" i="1"/>
  <c r="CJ148" i="1"/>
  <c r="CC148" i="1"/>
  <c r="BV148" i="1"/>
  <c r="BO148" i="1"/>
  <c r="BH148" i="1"/>
  <c r="BA148" i="1"/>
  <c r="AT148" i="1"/>
  <c r="AM148" i="1"/>
  <c r="AF148" i="1"/>
  <c r="Y148" i="1"/>
  <c r="R148" i="1"/>
  <c r="K148" i="1"/>
  <c r="DZ147" i="1"/>
  <c r="DS147" i="1"/>
  <c r="DL147" i="1"/>
  <c r="DE147" i="1"/>
  <c r="CX147" i="1"/>
  <c r="CQ147" i="1"/>
  <c r="CJ147" i="1"/>
  <c r="CC147" i="1"/>
  <c r="BV147" i="1"/>
  <c r="BO147" i="1"/>
  <c r="BH147" i="1"/>
  <c r="BA147" i="1"/>
  <c r="AT147" i="1"/>
  <c r="AM147" i="1"/>
  <c r="AF147" i="1"/>
  <c r="Y147" i="1"/>
  <c r="R147" i="1"/>
  <c r="K147" i="1"/>
  <c r="DZ146" i="1"/>
  <c r="DS146" i="1"/>
  <c r="DL146" i="1"/>
  <c r="DE146" i="1"/>
  <c r="CX146" i="1"/>
  <c r="CQ146" i="1"/>
  <c r="CJ146" i="1"/>
  <c r="CC146" i="1"/>
  <c r="BV146" i="1"/>
  <c r="BO146" i="1"/>
  <c r="BH146" i="1"/>
  <c r="BA146" i="1"/>
  <c r="AT146" i="1"/>
  <c r="AM146" i="1"/>
  <c r="AF146" i="1"/>
  <c r="Y146" i="1"/>
  <c r="R146" i="1"/>
  <c r="K146" i="1"/>
  <c r="EJ145" i="1"/>
  <c r="EH145" i="1" s="1"/>
  <c r="EI145" i="1"/>
  <c r="EG145" i="1" s="1"/>
  <c r="J145" i="1" s="1"/>
  <c r="DZ144" i="1"/>
  <c r="DS144" i="1"/>
  <c r="DL144" i="1"/>
  <c r="DE144" i="1"/>
  <c r="CX144" i="1"/>
  <c r="CQ144" i="1"/>
  <c r="CJ144" i="1"/>
  <c r="CC144" i="1"/>
  <c r="BV144" i="1"/>
  <c r="BO144" i="1"/>
  <c r="BH144" i="1"/>
  <c r="BA144" i="1"/>
  <c r="AT144" i="1"/>
  <c r="AM144" i="1"/>
  <c r="AF144" i="1"/>
  <c r="Y144" i="1"/>
  <c r="R144" i="1"/>
  <c r="K144" i="1"/>
  <c r="H144" i="1"/>
  <c r="DZ143" i="1"/>
  <c r="DS143" i="1"/>
  <c r="DL143" i="1"/>
  <c r="DE143" i="1"/>
  <c r="CX143" i="1"/>
  <c r="CQ143" i="1"/>
  <c r="CJ143" i="1"/>
  <c r="CC143" i="1"/>
  <c r="BV143" i="1"/>
  <c r="BO143" i="1"/>
  <c r="BH143" i="1"/>
  <c r="BA143" i="1"/>
  <c r="AT143" i="1"/>
  <c r="AM143" i="1"/>
  <c r="AF143" i="1"/>
  <c r="Y143" i="1"/>
  <c r="R143" i="1"/>
  <c r="K143" i="1"/>
  <c r="H143" i="1"/>
  <c r="DZ142" i="1"/>
  <c r="DS142" i="1"/>
  <c r="DL142" i="1"/>
  <c r="DE142" i="1"/>
  <c r="CX142" i="1"/>
  <c r="CQ142" i="1"/>
  <c r="CJ142" i="1"/>
  <c r="CC142" i="1"/>
  <c r="BV142" i="1"/>
  <c r="BO142" i="1"/>
  <c r="BH142" i="1"/>
  <c r="BA142" i="1"/>
  <c r="AT142" i="1"/>
  <c r="AM142" i="1"/>
  <c r="AF142" i="1"/>
  <c r="Y142" i="1"/>
  <c r="R142" i="1"/>
  <c r="K142" i="1"/>
  <c r="H142" i="1"/>
  <c r="DZ141" i="1"/>
  <c r="DS141" i="1"/>
  <c r="DL141" i="1"/>
  <c r="DE141" i="1"/>
  <c r="CX141" i="1"/>
  <c r="CQ141" i="1"/>
  <c r="CJ141" i="1"/>
  <c r="CC141" i="1"/>
  <c r="BV141" i="1"/>
  <c r="BO141" i="1"/>
  <c r="BH141" i="1"/>
  <c r="BA141" i="1"/>
  <c r="AT141" i="1"/>
  <c r="AM141" i="1"/>
  <c r="AF141" i="1"/>
  <c r="Y141" i="1"/>
  <c r="R141" i="1"/>
  <c r="K141" i="1"/>
  <c r="H141" i="1"/>
  <c r="EJ140" i="1"/>
  <c r="EH140" i="1" s="1"/>
  <c r="EI140" i="1"/>
  <c r="EG140" i="1" s="1"/>
  <c r="J140" i="1" s="1"/>
  <c r="DZ139" i="1"/>
  <c r="DS139" i="1"/>
  <c r="DL139" i="1"/>
  <c r="DE139" i="1"/>
  <c r="CX139" i="1"/>
  <c r="CQ139" i="1"/>
  <c r="CJ139" i="1"/>
  <c r="CC139" i="1"/>
  <c r="BV139" i="1"/>
  <c r="BO139" i="1"/>
  <c r="BH139" i="1"/>
  <c r="BA139" i="1"/>
  <c r="AT139" i="1"/>
  <c r="AM139" i="1"/>
  <c r="AF139" i="1"/>
  <c r="Y139" i="1"/>
  <c r="R139" i="1"/>
  <c r="K139" i="1"/>
  <c r="H139" i="1"/>
  <c r="DZ137" i="1"/>
  <c r="DS137" i="1"/>
  <c r="DL137" i="1"/>
  <c r="DE137" i="1"/>
  <c r="CX137" i="1"/>
  <c r="CQ137" i="1"/>
  <c r="CJ137" i="1"/>
  <c r="CC137" i="1"/>
  <c r="BV137" i="1"/>
  <c r="BO137" i="1"/>
  <c r="BH137" i="1"/>
  <c r="BA137" i="1"/>
  <c r="AT137" i="1"/>
  <c r="AM137" i="1"/>
  <c r="AF137" i="1"/>
  <c r="Y137" i="1"/>
  <c r="R137" i="1"/>
  <c r="K137" i="1"/>
  <c r="H137" i="1"/>
  <c r="EJ136" i="1"/>
  <c r="EH136" i="1" s="1"/>
  <c r="EI136" i="1"/>
  <c r="EG136" i="1" s="1"/>
  <c r="J136" i="1" s="1"/>
  <c r="DZ135" i="1"/>
  <c r="DS135" i="1"/>
  <c r="DL135" i="1"/>
  <c r="DE135" i="1"/>
  <c r="CX135" i="1"/>
  <c r="CQ135" i="1"/>
  <c r="CJ135" i="1"/>
  <c r="CC135" i="1"/>
  <c r="BV135" i="1"/>
  <c r="BO135" i="1"/>
  <c r="BH135" i="1"/>
  <c r="BA135" i="1"/>
  <c r="AT135" i="1"/>
  <c r="AM135" i="1"/>
  <c r="AF135" i="1"/>
  <c r="Y135" i="1"/>
  <c r="R135" i="1"/>
  <c r="K135" i="1"/>
  <c r="H135" i="1"/>
  <c r="EJ134" i="1"/>
  <c r="EI134" i="1"/>
  <c r="J134" i="1"/>
  <c r="DZ131" i="1"/>
  <c r="DS131" i="1"/>
  <c r="DL131" i="1"/>
  <c r="DE131" i="1"/>
  <c r="CX131" i="1"/>
  <c r="CQ131" i="1"/>
  <c r="CJ131" i="1"/>
  <c r="CC131" i="1"/>
  <c r="BV131" i="1"/>
  <c r="BO131" i="1"/>
  <c r="BH131" i="1"/>
  <c r="BA131" i="1"/>
  <c r="AT131" i="1"/>
  <c r="AM131" i="1"/>
  <c r="AF131" i="1"/>
  <c r="Y131" i="1"/>
  <c r="R131" i="1"/>
  <c r="K131" i="1"/>
  <c r="DZ130" i="1"/>
  <c r="DS130" i="1"/>
  <c r="DL130" i="1"/>
  <c r="DE130" i="1"/>
  <c r="CX130" i="1"/>
  <c r="CQ130" i="1"/>
  <c r="CJ130" i="1"/>
  <c r="CC130" i="1"/>
  <c r="BV130" i="1"/>
  <c r="BO130" i="1"/>
  <c r="BH130" i="1"/>
  <c r="BA130" i="1"/>
  <c r="AT130" i="1"/>
  <c r="AM130" i="1"/>
  <c r="AF130" i="1"/>
  <c r="Y130" i="1"/>
  <c r="R130" i="1"/>
  <c r="K130" i="1"/>
  <c r="EJ129" i="1"/>
  <c r="EH129" i="1" s="1"/>
  <c r="EI129" i="1"/>
  <c r="EG129" i="1" s="1"/>
  <c r="J129" i="1" s="1"/>
  <c r="DZ125" i="1"/>
  <c r="DS125" i="1"/>
  <c r="DL125" i="1"/>
  <c r="DE125" i="1"/>
  <c r="CX125" i="1"/>
  <c r="CQ125" i="1"/>
  <c r="CJ125" i="1"/>
  <c r="CC125" i="1"/>
  <c r="BV125" i="1"/>
  <c r="BO125" i="1"/>
  <c r="BH125" i="1"/>
  <c r="BA125" i="1"/>
  <c r="AT125" i="1"/>
  <c r="AM125" i="1"/>
  <c r="AF125" i="1"/>
  <c r="Y125" i="1"/>
  <c r="R125" i="1"/>
  <c r="K125" i="1"/>
  <c r="H125" i="1"/>
  <c r="DZ124" i="1"/>
  <c r="DS124" i="1"/>
  <c r="DL124" i="1"/>
  <c r="DE124" i="1"/>
  <c r="CX124" i="1"/>
  <c r="CQ124" i="1"/>
  <c r="CJ124" i="1"/>
  <c r="CC124" i="1"/>
  <c r="BV124" i="1"/>
  <c r="BO124" i="1"/>
  <c r="BH124" i="1"/>
  <c r="BA124" i="1"/>
  <c r="AT124" i="1"/>
  <c r="AM124" i="1"/>
  <c r="AF124" i="1"/>
  <c r="Y124" i="1"/>
  <c r="R124" i="1"/>
  <c r="K124" i="1"/>
  <c r="H124" i="1"/>
  <c r="DZ123" i="1"/>
  <c r="DS123" i="1"/>
  <c r="DL123" i="1"/>
  <c r="DE123" i="1"/>
  <c r="CX123" i="1"/>
  <c r="CQ123" i="1"/>
  <c r="CJ123" i="1"/>
  <c r="CC123" i="1"/>
  <c r="BV123" i="1"/>
  <c r="BO123" i="1"/>
  <c r="BH123" i="1"/>
  <c r="BA123" i="1"/>
  <c r="AT123" i="1"/>
  <c r="AM123" i="1"/>
  <c r="AF123" i="1"/>
  <c r="Y123" i="1"/>
  <c r="R123" i="1"/>
  <c r="K123" i="1"/>
  <c r="H123" i="1"/>
  <c r="DZ122" i="1"/>
  <c r="DS122" i="1"/>
  <c r="DL122" i="1"/>
  <c r="DE122" i="1"/>
  <c r="CX122" i="1"/>
  <c r="CQ122" i="1"/>
  <c r="CJ122" i="1"/>
  <c r="CC122" i="1"/>
  <c r="BV122" i="1"/>
  <c r="BO122" i="1"/>
  <c r="BH122" i="1"/>
  <c r="BA122" i="1"/>
  <c r="AT122" i="1"/>
  <c r="AM122" i="1"/>
  <c r="AF122" i="1"/>
  <c r="Y122" i="1"/>
  <c r="R122" i="1"/>
  <c r="K122" i="1"/>
  <c r="H122" i="1"/>
  <c r="EJ121" i="1"/>
  <c r="EH121" i="1" s="1"/>
  <c r="EI121" i="1"/>
  <c r="EG121" i="1" s="1"/>
  <c r="J121" i="1" s="1"/>
  <c r="DZ120" i="1"/>
  <c r="DS120" i="1"/>
  <c r="DL120" i="1"/>
  <c r="DE120" i="1"/>
  <c r="CX120" i="1"/>
  <c r="CQ120" i="1"/>
  <c r="CJ120" i="1"/>
  <c r="CC120" i="1"/>
  <c r="BV120" i="1"/>
  <c r="BO120" i="1"/>
  <c r="BH120" i="1"/>
  <c r="BA120" i="1"/>
  <c r="AT120" i="1"/>
  <c r="AM120" i="1"/>
  <c r="AF120" i="1"/>
  <c r="Y120" i="1"/>
  <c r="R120" i="1"/>
  <c r="K120" i="1"/>
  <c r="H120" i="1"/>
  <c r="DZ119" i="1"/>
  <c r="DS119" i="1"/>
  <c r="DL119" i="1"/>
  <c r="DE119" i="1"/>
  <c r="CX119" i="1"/>
  <c r="CQ119" i="1"/>
  <c r="CJ119" i="1"/>
  <c r="CC119" i="1"/>
  <c r="BV119" i="1"/>
  <c r="BO119" i="1"/>
  <c r="BH119" i="1"/>
  <c r="BA119" i="1"/>
  <c r="AT119" i="1"/>
  <c r="AM119" i="1"/>
  <c r="AF119" i="1"/>
  <c r="Y119" i="1"/>
  <c r="R119" i="1"/>
  <c r="K119" i="1"/>
  <c r="H119" i="1"/>
  <c r="EJ118" i="1"/>
  <c r="EH118" i="1" s="1"/>
  <c r="EI118" i="1"/>
  <c r="EG118" i="1" s="1"/>
  <c r="J118" i="1" s="1"/>
  <c r="DZ117" i="1"/>
  <c r="DS117" i="1"/>
  <c r="DL117" i="1"/>
  <c r="DE117" i="1"/>
  <c r="CX117" i="1"/>
  <c r="CQ117" i="1"/>
  <c r="CJ117" i="1"/>
  <c r="CC117" i="1"/>
  <c r="BV117" i="1"/>
  <c r="BO117" i="1"/>
  <c r="BH117" i="1"/>
  <c r="BA117" i="1"/>
  <c r="AT117" i="1"/>
  <c r="AM117" i="1"/>
  <c r="AF117" i="1"/>
  <c r="Y117" i="1"/>
  <c r="R117" i="1"/>
  <c r="K117" i="1"/>
  <c r="H117" i="1"/>
  <c r="EJ116" i="1"/>
  <c r="EI116" i="1"/>
  <c r="J116" i="1"/>
  <c r="E116" i="1"/>
  <c r="DZ114" i="1"/>
  <c r="DS114" i="1"/>
  <c r="DL114" i="1"/>
  <c r="DE114" i="1"/>
  <c r="CX114" i="1"/>
  <c r="CQ114" i="1"/>
  <c r="CJ114" i="1"/>
  <c r="CC114" i="1"/>
  <c r="BV114" i="1"/>
  <c r="BO114" i="1"/>
  <c r="BH114" i="1"/>
  <c r="BA114" i="1"/>
  <c r="AT114" i="1"/>
  <c r="AM114" i="1"/>
  <c r="AF114" i="1"/>
  <c r="Y114" i="1"/>
  <c r="R114" i="1"/>
  <c r="K114" i="1"/>
  <c r="DZ113" i="1"/>
  <c r="DS113" i="1"/>
  <c r="DL113" i="1"/>
  <c r="DE113" i="1"/>
  <c r="CX113" i="1"/>
  <c r="CQ113" i="1"/>
  <c r="CJ113" i="1"/>
  <c r="CC113" i="1"/>
  <c r="BV113" i="1"/>
  <c r="BO113" i="1"/>
  <c r="BH113" i="1"/>
  <c r="BA113" i="1"/>
  <c r="AT113" i="1"/>
  <c r="AM113" i="1"/>
  <c r="AF113" i="1"/>
  <c r="Y113" i="1"/>
  <c r="R113" i="1"/>
  <c r="K113" i="1"/>
  <c r="DZ112" i="1"/>
  <c r="DS112" i="1"/>
  <c r="DL112" i="1"/>
  <c r="DE112" i="1"/>
  <c r="CX112" i="1"/>
  <c r="CQ112" i="1"/>
  <c r="CJ112" i="1"/>
  <c r="CC112" i="1"/>
  <c r="BV112" i="1"/>
  <c r="BO112" i="1"/>
  <c r="BH112" i="1"/>
  <c r="BA112" i="1"/>
  <c r="AT112" i="1"/>
  <c r="AM112" i="1"/>
  <c r="AF112" i="1"/>
  <c r="Y112" i="1"/>
  <c r="R112" i="1"/>
  <c r="K112" i="1"/>
  <c r="H112" i="1"/>
  <c r="DR112" i="1" s="1"/>
  <c r="EJ111" i="1"/>
  <c r="EH111" i="1" s="1"/>
  <c r="EI111" i="1"/>
  <c r="EG111" i="1" s="1"/>
  <c r="J111" i="1" s="1"/>
  <c r="DZ110" i="1"/>
  <c r="DS110" i="1"/>
  <c r="DL110" i="1"/>
  <c r="DE110" i="1"/>
  <c r="CX110" i="1"/>
  <c r="CQ110" i="1"/>
  <c r="CJ110" i="1"/>
  <c r="CC110" i="1"/>
  <c r="BV110" i="1"/>
  <c r="BO110" i="1"/>
  <c r="BH110" i="1"/>
  <c r="BA110" i="1"/>
  <c r="AT110" i="1"/>
  <c r="AM110" i="1"/>
  <c r="AF110" i="1"/>
  <c r="Y110" i="1"/>
  <c r="R110" i="1"/>
  <c r="K110" i="1"/>
  <c r="H110" i="1"/>
  <c r="DZ109" i="1"/>
  <c r="DS109" i="1"/>
  <c r="DL109" i="1"/>
  <c r="DE109" i="1"/>
  <c r="CX109" i="1"/>
  <c r="CQ109" i="1"/>
  <c r="CJ109" i="1"/>
  <c r="CC109" i="1"/>
  <c r="BV109" i="1"/>
  <c r="BO109" i="1"/>
  <c r="BH109" i="1"/>
  <c r="BA109" i="1"/>
  <c r="AT109" i="1"/>
  <c r="AM109" i="1"/>
  <c r="AF109" i="1"/>
  <c r="Y109" i="1"/>
  <c r="R109" i="1"/>
  <c r="K109" i="1"/>
  <c r="H109" i="1"/>
  <c r="DZ108" i="1"/>
  <c r="DS108" i="1"/>
  <c r="DL108" i="1"/>
  <c r="DE108" i="1"/>
  <c r="CX108" i="1"/>
  <c r="CQ108" i="1"/>
  <c r="CJ108" i="1"/>
  <c r="CC108" i="1"/>
  <c r="BV108" i="1"/>
  <c r="BO108" i="1"/>
  <c r="BH108" i="1"/>
  <c r="BA108" i="1"/>
  <c r="AT108" i="1"/>
  <c r="AM108" i="1"/>
  <c r="AF108" i="1"/>
  <c r="Y108" i="1"/>
  <c r="R108" i="1"/>
  <c r="K108" i="1"/>
  <c r="H108" i="1"/>
  <c r="DZ107" i="1"/>
  <c r="DS107" i="1"/>
  <c r="DL107" i="1"/>
  <c r="DE107" i="1"/>
  <c r="CX107" i="1"/>
  <c r="CQ107" i="1"/>
  <c r="CJ107" i="1"/>
  <c r="CC107" i="1"/>
  <c r="BV107" i="1"/>
  <c r="BO107" i="1"/>
  <c r="BH107" i="1"/>
  <c r="BA107" i="1"/>
  <c r="AT107" i="1"/>
  <c r="AM107" i="1"/>
  <c r="AF107" i="1"/>
  <c r="Y107" i="1"/>
  <c r="R107" i="1"/>
  <c r="K107" i="1"/>
  <c r="H107" i="1"/>
  <c r="EJ106" i="1"/>
  <c r="EH106" i="1" s="1"/>
  <c r="EI106" i="1"/>
  <c r="EG106" i="1" s="1"/>
  <c r="J106" i="1" s="1"/>
  <c r="DZ105" i="1"/>
  <c r="DS105" i="1"/>
  <c r="DL105" i="1"/>
  <c r="DE105" i="1"/>
  <c r="CX105" i="1"/>
  <c r="CQ105" i="1"/>
  <c r="CJ105" i="1"/>
  <c r="CC105" i="1"/>
  <c r="BV105" i="1"/>
  <c r="BO105" i="1"/>
  <c r="BH105" i="1"/>
  <c r="BA105" i="1"/>
  <c r="AT105" i="1"/>
  <c r="AM105" i="1"/>
  <c r="AF105" i="1"/>
  <c r="Y105" i="1"/>
  <c r="R105" i="1"/>
  <c r="K105" i="1"/>
  <c r="H105" i="1"/>
  <c r="DZ104" i="1"/>
  <c r="DS104" i="1"/>
  <c r="DL104" i="1"/>
  <c r="DE104" i="1"/>
  <c r="CX104" i="1"/>
  <c r="CQ104" i="1"/>
  <c r="CJ104" i="1"/>
  <c r="CC104" i="1"/>
  <c r="BV104" i="1"/>
  <c r="BO104" i="1"/>
  <c r="BH104" i="1"/>
  <c r="BA104" i="1"/>
  <c r="AT104" i="1"/>
  <c r="AM104" i="1"/>
  <c r="AF104" i="1"/>
  <c r="Y104" i="1"/>
  <c r="R104" i="1"/>
  <c r="K104" i="1"/>
  <c r="H104" i="1"/>
  <c r="EJ103" i="1"/>
  <c r="EH103" i="1" s="1"/>
  <c r="EI103" i="1"/>
  <c r="EG103" i="1" s="1"/>
  <c r="J103" i="1" s="1"/>
  <c r="DZ102" i="1"/>
  <c r="DS102" i="1"/>
  <c r="DL102" i="1"/>
  <c r="DE102" i="1"/>
  <c r="CX102" i="1"/>
  <c r="CQ102" i="1"/>
  <c r="CJ102" i="1"/>
  <c r="CC102" i="1"/>
  <c r="BV102" i="1"/>
  <c r="BO102" i="1"/>
  <c r="BH102" i="1"/>
  <c r="BA102" i="1"/>
  <c r="AT102" i="1"/>
  <c r="AM102" i="1"/>
  <c r="AF102" i="1"/>
  <c r="Y102" i="1"/>
  <c r="R102" i="1"/>
  <c r="K102" i="1"/>
  <c r="H102" i="1"/>
  <c r="E101" i="1" s="1"/>
  <c r="EJ101" i="1"/>
  <c r="EI101" i="1"/>
  <c r="J101" i="1"/>
  <c r="DZ99" i="1"/>
  <c r="DS99" i="1"/>
  <c r="DL99" i="1"/>
  <c r="DE99" i="1"/>
  <c r="CX99" i="1"/>
  <c r="CQ99" i="1"/>
  <c r="CJ99" i="1"/>
  <c r="CC99" i="1"/>
  <c r="BV99" i="1"/>
  <c r="BO99" i="1"/>
  <c r="BH99" i="1"/>
  <c r="BA99" i="1"/>
  <c r="AT99" i="1"/>
  <c r="AM99" i="1"/>
  <c r="AF99" i="1"/>
  <c r="Y99" i="1"/>
  <c r="R99" i="1"/>
  <c r="K99" i="1"/>
  <c r="DZ98" i="1"/>
  <c r="DS98" i="1"/>
  <c r="DL98" i="1"/>
  <c r="DE98" i="1"/>
  <c r="CX98" i="1"/>
  <c r="CQ98" i="1"/>
  <c r="CJ98" i="1"/>
  <c r="CC98" i="1"/>
  <c r="BV98" i="1"/>
  <c r="BO98" i="1"/>
  <c r="BH98" i="1"/>
  <c r="BA98" i="1"/>
  <c r="AT98" i="1"/>
  <c r="AM98" i="1"/>
  <c r="AF98" i="1"/>
  <c r="Y98" i="1"/>
  <c r="R98" i="1"/>
  <c r="K98" i="1"/>
  <c r="DZ97" i="1"/>
  <c r="DS97" i="1"/>
  <c r="DL97" i="1"/>
  <c r="DE97" i="1"/>
  <c r="CX97" i="1"/>
  <c r="CQ97" i="1"/>
  <c r="CJ97" i="1"/>
  <c r="CC97" i="1"/>
  <c r="BV97" i="1"/>
  <c r="BO97" i="1"/>
  <c r="BH97" i="1"/>
  <c r="BA97" i="1"/>
  <c r="AT97" i="1"/>
  <c r="AM97" i="1"/>
  <c r="AF97" i="1"/>
  <c r="Y97" i="1"/>
  <c r="R97" i="1"/>
  <c r="K97" i="1"/>
  <c r="H97" i="1"/>
  <c r="EJ96" i="1"/>
  <c r="EH96" i="1" s="1"/>
  <c r="EI96" i="1"/>
  <c r="EG96" i="1" s="1"/>
  <c r="J96" i="1" s="1"/>
  <c r="DZ95" i="1"/>
  <c r="DS95" i="1"/>
  <c r="DL95" i="1"/>
  <c r="DE95" i="1"/>
  <c r="CX95" i="1"/>
  <c r="CQ95" i="1"/>
  <c r="CJ95" i="1"/>
  <c r="CC95" i="1"/>
  <c r="BV95" i="1"/>
  <c r="BO95" i="1"/>
  <c r="BH95" i="1"/>
  <c r="BA95" i="1"/>
  <c r="AT95" i="1"/>
  <c r="AM95" i="1"/>
  <c r="AF95" i="1"/>
  <c r="Y95" i="1"/>
  <c r="R95" i="1"/>
  <c r="K95" i="1"/>
  <c r="H95" i="1"/>
  <c r="DR95" i="1" s="1"/>
  <c r="DZ94" i="1"/>
  <c r="DS94" i="1"/>
  <c r="DL94" i="1"/>
  <c r="DE94" i="1"/>
  <c r="CX94" i="1"/>
  <c r="CQ94" i="1"/>
  <c r="CJ94" i="1"/>
  <c r="CC94" i="1"/>
  <c r="BV94" i="1"/>
  <c r="BO94" i="1"/>
  <c r="BH94" i="1"/>
  <c r="BA94" i="1"/>
  <c r="AT94" i="1"/>
  <c r="AM94" i="1"/>
  <c r="AF94" i="1"/>
  <c r="Y94" i="1"/>
  <c r="R94" i="1"/>
  <c r="K94" i="1"/>
  <c r="H94" i="1"/>
  <c r="DZ93" i="1"/>
  <c r="DS93" i="1"/>
  <c r="DL93" i="1"/>
  <c r="DE93" i="1"/>
  <c r="CX93" i="1"/>
  <c r="CQ93" i="1"/>
  <c r="CJ93" i="1"/>
  <c r="CC93" i="1"/>
  <c r="BV93" i="1"/>
  <c r="BO93" i="1"/>
  <c r="BH93" i="1"/>
  <c r="BA93" i="1"/>
  <c r="AT93" i="1"/>
  <c r="AM93" i="1"/>
  <c r="AF93" i="1"/>
  <c r="Y93" i="1"/>
  <c r="R93" i="1"/>
  <c r="K93" i="1"/>
  <c r="H93" i="1"/>
  <c r="DZ92" i="1"/>
  <c r="DS92" i="1"/>
  <c r="DL92" i="1"/>
  <c r="DE92" i="1"/>
  <c r="CX92" i="1"/>
  <c r="CQ92" i="1"/>
  <c r="CJ92" i="1"/>
  <c r="CC92" i="1"/>
  <c r="BV92" i="1"/>
  <c r="BO92" i="1"/>
  <c r="BH92" i="1"/>
  <c r="BA92" i="1"/>
  <c r="AT92" i="1"/>
  <c r="AM92" i="1"/>
  <c r="AF92" i="1"/>
  <c r="Y92" i="1"/>
  <c r="R92" i="1"/>
  <c r="K92" i="1"/>
  <c r="H92" i="1"/>
  <c r="EJ91" i="1"/>
  <c r="EH91" i="1" s="1"/>
  <c r="EI91" i="1"/>
  <c r="EG91" i="1" s="1"/>
  <c r="J91" i="1" s="1"/>
  <c r="DZ90" i="1"/>
  <c r="DS90" i="1"/>
  <c r="DL90" i="1"/>
  <c r="DE90" i="1"/>
  <c r="CX90" i="1"/>
  <c r="CQ90" i="1"/>
  <c r="CJ90" i="1"/>
  <c r="CC90" i="1"/>
  <c r="BV90" i="1"/>
  <c r="BO90" i="1"/>
  <c r="BH90" i="1"/>
  <c r="BA90" i="1"/>
  <c r="AT90" i="1"/>
  <c r="AM90" i="1"/>
  <c r="AF90" i="1"/>
  <c r="Y90" i="1"/>
  <c r="R90" i="1"/>
  <c r="K90" i="1"/>
  <c r="H90" i="1"/>
  <c r="DZ89" i="1"/>
  <c r="DS89" i="1"/>
  <c r="DL89" i="1"/>
  <c r="DE89" i="1"/>
  <c r="CX89" i="1"/>
  <c r="CQ89" i="1"/>
  <c r="CJ89" i="1"/>
  <c r="CC89" i="1"/>
  <c r="BV89" i="1"/>
  <c r="BO89" i="1"/>
  <c r="BH89" i="1"/>
  <c r="BA89" i="1"/>
  <c r="AT89" i="1"/>
  <c r="AM89" i="1"/>
  <c r="AF89" i="1"/>
  <c r="Y89" i="1"/>
  <c r="R89" i="1"/>
  <c r="K89" i="1"/>
  <c r="H89" i="1"/>
  <c r="EJ88" i="1"/>
  <c r="EH88" i="1" s="1"/>
  <c r="EI88" i="1"/>
  <c r="EG88" i="1" s="1"/>
  <c r="J88" i="1" s="1"/>
  <c r="EJ85" i="1"/>
  <c r="EI85" i="1"/>
  <c r="J85" i="1"/>
  <c r="DZ82" i="1"/>
  <c r="DS82" i="1"/>
  <c r="DL82" i="1"/>
  <c r="DE82" i="1"/>
  <c r="CX82" i="1"/>
  <c r="CQ82" i="1"/>
  <c r="CJ82" i="1"/>
  <c r="CC82" i="1"/>
  <c r="BV82" i="1"/>
  <c r="BO82" i="1"/>
  <c r="BH82" i="1"/>
  <c r="BA82" i="1"/>
  <c r="AT82" i="1"/>
  <c r="AM82" i="1"/>
  <c r="AF82" i="1"/>
  <c r="Y82" i="1"/>
  <c r="R82" i="1"/>
  <c r="K82" i="1"/>
  <c r="DZ81" i="1"/>
  <c r="DS81" i="1"/>
  <c r="DL81" i="1"/>
  <c r="DE81" i="1"/>
  <c r="CX81" i="1"/>
  <c r="CQ81" i="1"/>
  <c r="CJ81" i="1"/>
  <c r="CC81" i="1"/>
  <c r="BV81" i="1"/>
  <c r="BO81" i="1"/>
  <c r="BH81" i="1"/>
  <c r="BA81" i="1"/>
  <c r="AT81" i="1"/>
  <c r="AM81" i="1"/>
  <c r="AF81" i="1"/>
  <c r="Y81" i="1"/>
  <c r="R81" i="1"/>
  <c r="K81" i="1"/>
  <c r="H81" i="1"/>
  <c r="EJ80" i="1"/>
  <c r="EH80" i="1" s="1"/>
  <c r="EI80" i="1"/>
  <c r="EG80" i="1" s="1"/>
  <c r="J80" i="1" s="1"/>
  <c r="DZ79" i="1"/>
  <c r="DS79" i="1"/>
  <c r="DL79" i="1"/>
  <c r="DE79" i="1"/>
  <c r="CX79" i="1"/>
  <c r="CQ79" i="1"/>
  <c r="CJ79" i="1"/>
  <c r="CC79" i="1"/>
  <c r="BV79" i="1"/>
  <c r="BO79" i="1"/>
  <c r="BH79" i="1"/>
  <c r="BA79" i="1"/>
  <c r="AT79" i="1"/>
  <c r="AM79" i="1"/>
  <c r="AF79" i="1"/>
  <c r="Y79" i="1"/>
  <c r="R79" i="1"/>
  <c r="K79" i="1"/>
  <c r="H79" i="1"/>
  <c r="DZ78" i="1"/>
  <c r="DS78" i="1"/>
  <c r="DL78" i="1"/>
  <c r="DE78" i="1"/>
  <c r="CX78" i="1"/>
  <c r="CQ78" i="1"/>
  <c r="CJ78" i="1"/>
  <c r="CC78" i="1"/>
  <c r="BV78" i="1"/>
  <c r="BO78" i="1"/>
  <c r="BH78" i="1"/>
  <c r="BA78" i="1"/>
  <c r="AT78" i="1"/>
  <c r="AM78" i="1"/>
  <c r="AF78" i="1"/>
  <c r="Y78" i="1"/>
  <c r="R78" i="1"/>
  <c r="K78" i="1"/>
  <c r="H78" i="1"/>
  <c r="DZ77" i="1"/>
  <c r="DS77" i="1"/>
  <c r="DL77" i="1"/>
  <c r="DE77" i="1"/>
  <c r="CX77" i="1"/>
  <c r="CQ77" i="1"/>
  <c r="CJ77" i="1"/>
  <c r="CC77" i="1"/>
  <c r="BV77" i="1"/>
  <c r="BO77" i="1"/>
  <c r="BH77" i="1"/>
  <c r="BA77" i="1"/>
  <c r="AT77" i="1"/>
  <c r="AM77" i="1"/>
  <c r="AF77" i="1"/>
  <c r="Y77" i="1"/>
  <c r="R77" i="1"/>
  <c r="K77" i="1"/>
  <c r="H77" i="1"/>
  <c r="DZ76" i="1"/>
  <c r="DS76" i="1"/>
  <c r="DL76" i="1"/>
  <c r="DE76" i="1"/>
  <c r="CX76" i="1"/>
  <c r="CQ76" i="1"/>
  <c r="CJ76" i="1"/>
  <c r="CC76" i="1"/>
  <c r="BV76" i="1"/>
  <c r="BO76" i="1"/>
  <c r="BH76" i="1"/>
  <c r="BA76" i="1"/>
  <c r="AT76" i="1"/>
  <c r="AM76" i="1"/>
  <c r="AF76" i="1"/>
  <c r="Y76" i="1"/>
  <c r="R76" i="1"/>
  <c r="K76" i="1"/>
  <c r="H76" i="1"/>
  <c r="EJ75" i="1"/>
  <c r="EH75" i="1" s="1"/>
  <c r="EI75" i="1"/>
  <c r="EG75" i="1" s="1"/>
  <c r="J75" i="1" s="1"/>
  <c r="DZ72" i="1"/>
  <c r="DS72" i="1"/>
  <c r="DL72" i="1"/>
  <c r="DE72" i="1"/>
  <c r="CX72" i="1"/>
  <c r="CQ72" i="1"/>
  <c r="CJ72" i="1"/>
  <c r="CC72" i="1"/>
  <c r="BV72" i="1"/>
  <c r="BO72" i="1"/>
  <c r="BH72" i="1"/>
  <c r="BA72" i="1"/>
  <c r="AT72" i="1"/>
  <c r="AM72" i="1"/>
  <c r="AF72" i="1"/>
  <c r="Y72" i="1"/>
  <c r="R72" i="1"/>
  <c r="K72" i="1"/>
  <c r="EJ71" i="1"/>
  <c r="EI71" i="1"/>
  <c r="J71" i="1"/>
  <c r="DR332" i="1" l="1"/>
  <c r="CP270" i="1"/>
  <c r="DK270" i="1"/>
  <c r="CI270" i="1"/>
  <c r="BG270" i="1"/>
  <c r="AE270" i="1"/>
  <c r="BN270" i="1"/>
  <c r="EF270" i="1"/>
  <c r="CB270" i="1"/>
  <c r="DR379" i="1"/>
  <c r="CP332" i="1"/>
  <c r="DK332" i="1"/>
  <c r="CW332" i="1"/>
  <c r="AZ332" i="1"/>
  <c r="BG332" i="1"/>
  <c r="AL332" i="1"/>
  <c r="AZ438" i="1"/>
  <c r="BG418" i="1"/>
  <c r="BN418" i="1"/>
  <c r="CW418" i="1"/>
  <c r="CB418" i="1"/>
  <c r="BU438" i="1"/>
  <c r="BG438" i="1"/>
  <c r="DD438" i="1"/>
  <c r="E329" i="1"/>
  <c r="CI332" i="1"/>
  <c r="AE332" i="1"/>
  <c r="BN332" i="1"/>
  <c r="DY332" i="1"/>
  <c r="AS332" i="1"/>
  <c r="CP418" i="1"/>
  <c r="DK418" i="1"/>
  <c r="AS418" i="1"/>
  <c r="EF418" i="1"/>
  <c r="DY438" i="1"/>
  <c r="Q438" i="1"/>
  <c r="DK438" i="1"/>
  <c r="X438" i="1"/>
  <c r="CB438" i="1"/>
  <c r="E353" i="1"/>
  <c r="AZ418" i="1"/>
  <c r="DD418" i="1"/>
  <c r="E415" i="1"/>
  <c r="Q418" i="1"/>
  <c r="BU418" i="1"/>
  <c r="DY418" i="1"/>
  <c r="AL418" i="1"/>
  <c r="DR418" i="1"/>
  <c r="AE418" i="1"/>
  <c r="CI418" i="1"/>
  <c r="E435" i="1"/>
  <c r="DR438" i="1"/>
  <c r="CP438" i="1"/>
  <c r="BN438" i="1"/>
  <c r="AL438" i="1"/>
  <c r="AE438" i="1"/>
  <c r="CI438" i="1"/>
  <c r="AS438" i="1"/>
  <c r="CW438" i="1"/>
  <c r="X332" i="1"/>
  <c r="CB332" i="1"/>
  <c r="EF332" i="1"/>
  <c r="Q332" i="1"/>
  <c r="BU332" i="1"/>
  <c r="EJ440" i="1"/>
  <c r="EH440" i="1" s="1"/>
  <c r="EJ434" i="1"/>
  <c r="EH434" i="1" s="1"/>
  <c r="EJ425" i="1"/>
  <c r="EH425" i="1" s="1"/>
  <c r="EJ431" i="1"/>
  <c r="EH431" i="1" s="1"/>
  <c r="EJ437" i="1"/>
  <c r="EH437" i="1" s="1"/>
  <c r="EJ426" i="1"/>
  <c r="EH426" i="1" s="1"/>
  <c r="EJ436" i="1"/>
  <c r="EH436" i="1" s="1"/>
  <c r="EJ433" i="1"/>
  <c r="EH433" i="1" s="1"/>
  <c r="EJ429" i="1"/>
  <c r="EH429" i="1" s="1"/>
  <c r="EJ432" i="1"/>
  <c r="EH432" i="1" s="1"/>
  <c r="EJ428" i="1"/>
  <c r="EH428" i="1" s="1"/>
  <c r="EJ417" i="1"/>
  <c r="EH417" i="1" s="1"/>
  <c r="EJ416" i="1"/>
  <c r="EH416" i="1" s="1"/>
  <c r="EJ412" i="1"/>
  <c r="EH412" i="1" s="1"/>
  <c r="EJ405" i="1"/>
  <c r="EH405" i="1" s="1"/>
  <c r="EJ319" i="1"/>
  <c r="EH319" i="1" s="1"/>
  <c r="EJ420" i="1"/>
  <c r="EH420" i="1" s="1"/>
  <c r="EJ408" i="1"/>
  <c r="EH408" i="1" s="1"/>
  <c r="X356" i="1"/>
  <c r="Q356" i="1"/>
  <c r="CP356" i="1"/>
  <c r="EJ406" i="1"/>
  <c r="EH406" i="1" s="1"/>
  <c r="EJ413" i="1"/>
  <c r="EH413" i="1" s="1"/>
  <c r="EJ414" i="1"/>
  <c r="EH414" i="1" s="1"/>
  <c r="EJ409" i="1"/>
  <c r="EH409" i="1" s="1"/>
  <c r="EJ411" i="1"/>
  <c r="EH411" i="1" s="1"/>
  <c r="EJ340" i="1"/>
  <c r="EH340" i="1" s="1"/>
  <c r="EJ391" i="1"/>
  <c r="EH391" i="1" s="1"/>
  <c r="DK356" i="1"/>
  <c r="DY356" i="1"/>
  <c r="EF356" i="1"/>
  <c r="AL356" i="1"/>
  <c r="EJ393" i="1"/>
  <c r="EH393" i="1" s="1"/>
  <c r="BG356" i="1"/>
  <c r="AS356" i="1"/>
  <c r="AZ356" i="1"/>
  <c r="DR356" i="1"/>
  <c r="EJ389" i="1"/>
  <c r="EH389" i="1" s="1"/>
  <c r="CI356" i="1"/>
  <c r="CW356" i="1"/>
  <c r="CB356" i="1"/>
  <c r="EJ396" i="1"/>
  <c r="EH396" i="1" s="1"/>
  <c r="EJ386" i="1"/>
  <c r="EH386" i="1" s="1"/>
  <c r="EJ398" i="1"/>
  <c r="EH398" i="1" s="1"/>
  <c r="EJ395" i="1"/>
  <c r="EH395" i="1" s="1"/>
  <c r="EJ397" i="1"/>
  <c r="EH397" i="1" s="1"/>
  <c r="EJ400" i="1"/>
  <c r="EH400" i="1" s="1"/>
  <c r="EJ387" i="1"/>
  <c r="EH387" i="1" s="1"/>
  <c r="EJ390" i="1"/>
  <c r="EH390" i="1" s="1"/>
  <c r="AZ379" i="1"/>
  <c r="BG379" i="1"/>
  <c r="CB379" i="1"/>
  <c r="BU379" i="1"/>
  <c r="CI379" i="1"/>
  <c r="BN379" i="1"/>
  <c r="EF379" i="1"/>
  <c r="CW379" i="1"/>
  <c r="AE379" i="1"/>
  <c r="X379" i="1"/>
  <c r="DD379" i="1"/>
  <c r="AS379" i="1"/>
  <c r="EJ378" i="1"/>
  <c r="EH378" i="1" s="1"/>
  <c r="AE356" i="1"/>
  <c r="BU356" i="1"/>
  <c r="DD356" i="1"/>
  <c r="DK379" i="1"/>
  <c r="AL379" i="1"/>
  <c r="CP379" i="1"/>
  <c r="E375" i="1"/>
  <c r="DY379" i="1"/>
  <c r="EJ371" i="1"/>
  <c r="EH371" i="1" s="1"/>
  <c r="EJ367" i="1"/>
  <c r="EH367" i="1" s="1"/>
  <c r="EJ381" i="1"/>
  <c r="EH381" i="1" s="1"/>
  <c r="EJ374" i="1"/>
  <c r="EH374" i="1" s="1"/>
  <c r="EJ366" i="1"/>
  <c r="EH366" i="1" s="1"/>
  <c r="EJ377" i="1"/>
  <c r="EH377" i="1" s="1"/>
  <c r="EJ372" i="1"/>
  <c r="EH372" i="1" s="1"/>
  <c r="EJ376" i="1"/>
  <c r="EH376" i="1" s="1"/>
  <c r="EJ369" i="1"/>
  <c r="EH369" i="1" s="1"/>
  <c r="EJ373" i="1"/>
  <c r="EH373" i="1" s="1"/>
  <c r="EJ363" i="1"/>
  <c r="EH363" i="1" s="1"/>
  <c r="EJ364" i="1"/>
  <c r="EH364" i="1" s="1"/>
  <c r="EJ343" i="1"/>
  <c r="EH343" i="1" s="1"/>
  <c r="EJ347" i="1"/>
  <c r="EH347" i="1" s="1"/>
  <c r="EJ358" i="1"/>
  <c r="EH358" i="1" s="1"/>
  <c r="EJ354" i="1"/>
  <c r="EH354" i="1" s="1"/>
  <c r="EJ344" i="1"/>
  <c r="EH344" i="1" s="1"/>
  <c r="EJ349" i="1"/>
  <c r="EH349" i="1" s="1"/>
  <c r="EJ352" i="1"/>
  <c r="EH352" i="1" s="1"/>
  <c r="EJ341" i="1"/>
  <c r="EH341" i="1" s="1"/>
  <c r="EJ345" i="1"/>
  <c r="EH345" i="1" s="1"/>
  <c r="EJ355" i="1"/>
  <c r="EH355" i="1" s="1"/>
  <c r="EJ351" i="1"/>
  <c r="EH351" i="1" s="1"/>
  <c r="EJ333" i="1"/>
  <c r="EH333" i="1" s="1"/>
  <c r="EJ325" i="1"/>
  <c r="EH325" i="1" s="1"/>
  <c r="EJ326" i="1"/>
  <c r="EH326" i="1" s="1"/>
  <c r="EJ323" i="1"/>
  <c r="EH323" i="1" s="1"/>
  <c r="EJ350" i="1"/>
  <c r="EH350" i="1" s="1"/>
  <c r="EJ330" i="1"/>
  <c r="EH330" i="1" s="1"/>
  <c r="EJ322" i="1"/>
  <c r="EH322" i="1" s="1"/>
  <c r="EJ321" i="1"/>
  <c r="EH321" i="1" s="1"/>
  <c r="EJ335" i="1"/>
  <c r="EH335" i="1" s="1"/>
  <c r="EJ328" i="1"/>
  <c r="EH328" i="1" s="1"/>
  <c r="EJ331" i="1"/>
  <c r="EH331" i="1" s="1"/>
  <c r="EJ301" i="1"/>
  <c r="EH301" i="1" s="1"/>
  <c r="EJ327" i="1"/>
  <c r="EH327" i="1" s="1"/>
  <c r="Q128" i="1"/>
  <c r="DY128" i="1"/>
  <c r="EJ283" i="1"/>
  <c r="EH283" i="1" s="1"/>
  <c r="EJ279" i="1"/>
  <c r="EH279" i="1" s="1"/>
  <c r="X128" i="1"/>
  <c r="AE128" i="1"/>
  <c r="AL128" i="1"/>
  <c r="CP128" i="1"/>
  <c r="CI128" i="1"/>
  <c r="CB128" i="1"/>
  <c r="BU128" i="1"/>
  <c r="EJ271" i="1"/>
  <c r="EH271" i="1" s="1"/>
  <c r="EJ269" i="1"/>
  <c r="EH269" i="1" s="1"/>
  <c r="BN128" i="1"/>
  <c r="DR128" i="1"/>
  <c r="BG128" i="1"/>
  <c r="DK128" i="1"/>
  <c r="E126" i="1"/>
  <c r="AZ128" i="1"/>
  <c r="DD128" i="1"/>
  <c r="AS128" i="1"/>
  <c r="CW128" i="1"/>
  <c r="EJ240" i="1"/>
  <c r="EH240" i="1" s="1"/>
  <c r="E229" i="1"/>
  <c r="EJ220" i="1"/>
  <c r="EH220" i="1" s="1"/>
  <c r="EJ170" i="1"/>
  <c r="EH170" i="1" s="1"/>
  <c r="EJ138" i="1"/>
  <c r="EH138" i="1" s="1"/>
  <c r="EJ127" i="1"/>
  <c r="EH127" i="1" s="1"/>
  <c r="AE117" i="1"/>
  <c r="CI117" i="1"/>
  <c r="AE73" i="1"/>
  <c r="BG73" i="1"/>
  <c r="CI73" i="1"/>
  <c r="DK73" i="1"/>
  <c r="E71" i="1"/>
  <c r="EF86" i="1"/>
  <c r="E85" i="1"/>
  <c r="AL87" i="1"/>
  <c r="BN87" i="1"/>
  <c r="CP87" i="1"/>
  <c r="DR87" i="1"/>
  <c r="DK312" i="1"/>
  <c r="EI86" i="1"/>
  <c r="EG86" i="1" s="1"/>
  <c r="J86" i="1" s="1"/>
  <c r="Q87" i="1"/>
  <c r="AS87" i="1"/>
  <c r="BU87" i="1"/>
  <c r="CW87" i="1"/>
  <c r="DY87" i="1"/>
  <c r="X87" i="1"/>
  <c r="AZ87" i="1"/>
  <c r="CB87" i="1"/>
  <c r="DD87" i="1"/>
  <c r="EF87" i="1"/>
  <c r="AE87" i="1"/>
  <c r="BG87" i="1"/>
  <c r="CI87" i="1"/>
  <c r="DK87" i="1"/>
  <c r="Q86" i="1"/>
  <c r="AE86" i="1"/>
  <c r="AS86" i="1"/>
  <c r="BG86" i="1"/>
  <c r="BU86" i="1"/>
  <c r="CI86" i="1"/>
  <c r="CW86" i="1"/>
  <c r="DK86" i="1"/>
  <c r="DY86" i="1"/>
  <c r="EI87" i="1"/>
  <c r="EG87" i="1" s="1"/>
  <c r="J87" i="1" s="1"/>
  <c r="X86" i="1"/>
  <c r="AL86" i="1"/>
  <c r="AZ86" i="1"/>
  <c r="BN86" i="1"/>
  <c r="CB86" i="1"/>
  <c r="CP86" i="1"/>
  <c r="DD86" i="1"/>
  <c r="DR86" i="1"/>
  <c r="DD248" i="1"/>
  <c r="X189" i="1"/>
  <c r="AZ189" i="1"/>
  <c r="CB189" i="1"/>
  <c r="DD189" i="1"/>
  <c r="EF189" i="1"/>
  <c r="DY192" i="1"/>
  <c r="Q73" i="1"/>
  <c r="AS73" i="1"/>
  <c r="BU73" i="1"/>
  <c r="CW73" i="1"/>
  <c r="Q171" i="1"/>
  <c r="AS171" i="1"/>
  <c r="CW171" i="1"/>
  <c r="AS117" i="1"/>
  <c r="BU117" i="1"/>
  <c r="X171" i="1"/>
  <c r="CB171" i="1"/>
  <c r="DD171" i="1"/>
  <c r="EF171" i="1"/>
  <c r="DK222" i="1"/>
  <c r="Q239" i="1"/>
  <c r="AS239" i="1"/>
  <c r="BU239" i="1"/>
  <c r="CW239" i="1"/>
  <c r="DY239" i="1"/>
  <c r="EF309" i="1"/>
  <c r="CB219" i="1"/>
  <c r="AL219" i="1"/>
  <c r="X259" i="1"/>
  <c r="AZ259" i="1"/>
  <c r="CB259" i="1"/>
  <c r="DD259" i="1"/>
  <c r="EF259" i="1"/>
  <c r="AL278" i="1"/>
  <c r="EF73" i="1"/>
  <c r="EI73" i="1"/>
  <c r="EG73" i="1" s="1"/>
  <c r="J73" i="1" s="1"/>
  <c r="X102" i="1"/>
  <c r="AZ102" i="1"/>
  <c r="CB102" i="1"/>
  <c r="DD102" i="1"/>
  <c r="EF102" i="1"/>
  <c r="DY117" i="1"/>
  <c r="DK117" i="1"/>
  <c r="BG171" i="1"/>
  <c r="EI74" i="1"/>
  <c r="EG74" i="1" s="1"/>
  <c r="J74" i="1" s="1"/>
  <c r="DY73" i="1"/>
  <c r="DR74" i="1"/>
  <c r="BN74" i="1"/>
  <c r="EF74" i="1"/>
  <c r="CB74" i="1"/>
  <c r="X74" i="1"/>
  <c r="CP74" i="1"/>
  <c r="AL74" i="1"/>
  <c r="DD74" i="1"/>
  <c r="AZ74" i="1"/>
  <c r="Q74" i="1"/>
  <c r="BU74" i="1"/>
  <c r="DY74" i="1"/>
  <c r="BG74" i="1"/>
  <c r="DK74" i="1"/>
  <c r="AS74" i="1"/>
  <c r="CW74" i="1"/>
  <c r="AE74" i="1"/>
  <c r="CI74" i="1"/>
  <c r="X73" i="1"/>
  <c r="AL73" i="1"/>
  <c r="AZ73" i="1"/>
  <c r="BN73" i="1"/>
  <c r="CB73" i="1"/>
  <c r="CP73" i="1"/>
  <c r="DD73" i="1"/>
  <c r="DR73" i="1"/>
  <c r="DY90" i="1"/>
  <c r="BG117" i="1"/>
  <c r="CW117" i="1"/>
  <c r="AZ171" i="1"/>
  <c r="AL171" i="1"/>
  <c r="BN171" i="1"/>
  <c r="DR171" i="1"/>
  <c r="X219" i="1"/>
  <c r="AS219" i="1"/>
  <c r="DK219" i="1"/>
  <c r="DY223" i="1"/>
  <c r="DD278" i="1"/>
  <c r="EF278" i="1"/>
  <c r="BN314" i="1"/>
  <c r="DR314" i="1"/>
  <c r="Q117" i="1"/>
  <c r="X204" i="1"/>
  <c r="AZ204" i="1"/>
  <c r="CB204" i="1"/>
  <c r="DD204" i="1"/>
  <c r="EF204" i="1"/>
  <c r="AZ219" i="1"/>
  <c r="CP219" i="1"/>
  <c r="DR219" i="1"/>
  <c r="EF239" i="1"/>
  <c r="DK265" i="1"/>
  <c r="Q278" i="1"/>
  <c r="CI278" i="1"/>
  <c r="DK278" i="1"/>
  <c r="EF298" i="1"/>
  <c r="BG300" i="1"/>
  <c r="DK300" i="1"/>
  <c r="AS305" i="1"/>
  <c r="BG219" i="1"/>
  <c r="CW219" i="1"/>
  <c r="X278" i="1"/>
  <c r="AS278" i="1"/>
  <c r="DR278" i="1"/>
  <c r="Q285" i="1"/>
  <c r="BU285" i="1"/>
  <c r="BN219" i="1"/>
  <c r="DD219" i="1"/>
  <c r="EF219" i="1"/>
  <c r="AE278" i="1"/>
  <c r="AZ278" i="1"/>
  <c r="BU278" i="1"/>
  <c r="DY278" i="1"/>
  <c r="AS300" i="1"/>
  <c r="CW300" i="1"/>
  <c r="EI105" i="1"/>
  <c r="EG105" i="1" s="1"/>
  <c r="J105" i="1" s="1"/>
  <c r="EI117" i="1"/>
  <c r="EG117" i="1" s="1"/>
  <c r="J117" i="1" s="1"/>
  <c r="AL151" i="1"/>
  <c r="BN151" i="1"/>
  <c r="EI151" i="1"/>
  <c r="EG151" i="1" s="1"/>
  <c r="J151" i="1" s="1"/>
  <c r="DR151" i="1"/>
  <c r="EI153" i="1"/>
  <c r="EG153" i="1" s="1"/>
  <c r="J153" i="1" s="1"/>
  <c r="EI222" i="1"/>
  <c r="EG222" i="1" s="1"/>
  <c r="J222" i="1" s="1"/>
  <c r="BN248" i="1"/>
  <c r="EI90" i="1"/>
  <c r="EG90" i="1" s="1"/>
  <c r="J90" i="1" s="1"/>
  <c r="EI112" i="1"/>
  <c r="EG112" i="1" s="1"/>
  <c r="J112" i="1" s="1"/>
  <c r="EI119" i="1"/>
  <c r="EG119" i="1" s="1"/>
  <c r="J119" i="1" s="1"/>
  <c r="EI192" i="1"/>
  <c r="EG192" i="1" s="1"/>
  <c r="J192" i="1" s="1"/>
  <c r="EI214" i="1"/>
  <c r="EG214" i="1" s="1"/>
  <c r="J214" i="1" s="1"/>
  <c r="DD302" i="1"/>
  <c r="EF306" i="1"/>
  <c r="CB306" i="1"/>
  <c r="X306" i="1"/>
  <c r="CP306" i="1"/>
  <c r="AL306" i="1"/>
  <c r="BN306" i="1"/>
  <c r="DR306" i="1"/>
  <c r="CB97" i="1"/>
  <c r="AE72" i="1"/>
  <c r="BG72" i="1"/>
  <c r="CI72" i="1"/>
  <c r="DK72" i="1"/>
  <c r="EI97" i="1"/>
  <c r="EG97" i="1" s="1"/>
  <c r="J97" i="1" s="1"/>
  <c r="AL102" i="1"/>
  <c r="BN102" i="1"/>
  <c r="CP102" i="1"/>
  <c r="DR102" i="1"/>
  <c r="EF117" i="1"/>
  <c r="X151" i="1"/>
  <c r="AZ151" i="1"/>
  <c r="CB151" i="1"/>
  <c r="DD151" i="1"/>
  <c r="EF151" i="1"/>
  <c r="DY154" i="1"/>
  <c r="EI154" i="1"/>
  <c r="EG154" i="1" s="1"/>
  <c r="J154" i="1" s="1"/>
  <c r="EI162" i="1"/>
  <c r="EG162" i="1" s="1"/>
  <c r="J162" i="1" s="1"/>
  <c r="EI165" i="1"/>
  <c r="EG165" i="1" s="1"/>
  <c r="J165" i="1" s="1"/>
  <c r="CI171" i="1"/>
  <c r="DY171" i="1"/>
  <c r="EI199" i="1"/>
  <c r="EG199" i="1" s="1"/>
  <c r="J199" i="1" s="1"/>
  <c r="AE305" i="1"/>
  <c r="EI130" i="1"/>
  <c r="EG130" i="1" s="1"/>
  <c r="J130" i="1" s="1"/>
  <c r="EF135" i="1"/>
  <c r="EI135" i="1"/>
  <c r="EG135" i="1" s="1"/>
  <c r="J135" i="1" s="1"/>
  <c r="EI137" i="1"/>
  <c r="EG137" i="1" s="1"/>
  <c r="J137" i="1" s="1"/>
  <c r="EI146" i="1"/>
  <c r="EG146" i="1" s="1"/>
  <c r="J146" i="1" s="1"/>
  <c r="AE171" i="1"/>
  <c r="BU171" i="1"/>
  <c r="CP171" i="1"/>
  <c r="DK171" i="1"/>
  <c r="EI173" i="1"/>
  <c r="EG173" i="1" s="1"/>
  <c r="J173" i="1" s="1"/>
  <c r="EI181" i="1"/>
  <c r="EG181" i="1" s="1"/>
  <c r="J181" i="1" s="1"/>
  <c r="EI184" i="1"/>
  <c r="EG184" i="1" s="1"/>
  <c r="J184" i="1" s="1"/>
  <c r="AL189" i="1"/>
  <c r="BN189" i="1"/>
  <c r="CP189" i="1"/>
  <c r="DR189" i="1"/>
  <c r="EI239" i="1"/>
  <c r="EG239" i="1" s="1"/>
  <c r="J239" i="1" s="1"/>
  <c r="EI242" i="1"/>
  <c r="EG242" i="1" s="1"/>
  <c r="J242" i="1" s="1"/>
  <c r="EI254" i="1"/>
  <c r="EG254" i="1" s="1"/>
  <c r="J254" i="1" s="1"/>
  <c r="AZ302" i="1"/>
  <c r="BN302" i="1"/>
  <c r="DR302" i="1"/>
  <c r="DK305" i="1"/>
  <c r="CI305" i="1"/>
  <c r="CW305" i="1"/>
  <c r="AZ306" i="1"/>
  <c r="DD306" i="1"/>
  <c r="EI251" i="1"/>
  <c r="EG251" i="1" s="1"/>
  <c r="J251" i="1" s="1"/>
  <c r="DY285" i="1"/>
  <c r="EI294" i="1"/>
  <c r="EG294" i="1" s="1"/>
  <c r="J294" i="1" s="1"/>
  <c r="AE298" i="1"/>
  <c r="BG298" i="1"/>
  <c r="EI298" i="1"/>
  <c r="EG298" i="1" s="1"/>
  <c r="J298" i="1" s="1"/>
  <c r="DK298" i="1"/>
  <c r="X302" i="1"/>
  <c r="CP302" i="1"/>
  <c r="EF302" i="1"/>
  <c r="AE307" i="1"/>
  <c r="BG307" i="1"/>
  <c r="CI307" i="1"/>
  <c r="E308" i="1"/>
  <c r="CB309" i="1"/>
  <c r="EI262" i="1"/>
  <c r="EG262" i="1" s="1"/>
  <c r="J262" i="1" s="1"/>
  <c r="EI278" i="1"/>
  <c r="EG278" i="1" s="1"/>
  <c r="J278" i="1" s="1"/>
  <c r="AL287" i="1"/>
  <c r="BN305" i="1"/>
  <c r="DD305" i="1"/>
  <c r="EI307" i="1"/>
  <c r="EG307" i="1" s="1"/>
  <c r="J307" i="1" s="1"/>
  <c r="AL309" i="1"/>
  <c r="BN309" i="1"/>
  <c r="EI314" i="1"/>
  <c r="EG314" i="1" s="1"/>
  <c r="J314" i="1" s="1"/>
  <c r="AL204" i="1"/>
  <c r="BN204" i="1"/>
  <c r="CP204" i="1"/>
  <c r="DR204" i="1"/>
  <c r="AE219" i="1"/>
  <c r="CI219" i="1"/>
  <c r="EI223" i="1"/>
  <c r="EG223" i="1" s="1"/>
  <c r="J223" i="1" s="1"/>
  <c r="DR248" i="1"/>
  <c r="AL259" i="1"/>
  <c r="BN259" i="1"/>
  <c r="CP259" i="1"/>
  <c r="DR259" i="1"/>
  <c r="EI273" i="1"/>
  <c r="EG273" i="1" s="1"/>
  <c r="J273" i="1" s="1"/>
  <c r="CP278" i="1"/>
  <c r="EI291" i="1"/>
  <c r="EG291" i="1" s="1"/>
  <c r="J291" i="1" s="1"/>
  <c r="EI292" i="1"/>
  <c r="EG292" i="1" s="1"/>
  <c r="J292" i="1" s="1"/>
  <c r="Q298" i="1"/>
  <c r="AS298" i="1"/>
  <c r="BU298" i="1"/>
  <c r="CW298" i="1"/>
  <c r="DY298" i="1"/>
  <c r="AL302" i="1"/>
  <c r="CB302" i="1"/>
  <c r="Q307" i="1"/>
  <c r="AS307" i="1"/>
  <c r="BU307" i="1"/>
  <c r="CW307" i="1"/>
  <c r="DY307" i="1"/>
  <c r="EI309" i="1"/>
  <c r="EG309" i="1" s="1"/>
  <c r="J309" i="1" s="1"/>
  <c r="DR309" i="1"/>
  <c r="EI310" i="1"/>
  <c r="EG310" i="1" s="1"/>
  <c r="J310" i="1" s="1"/>
  <c r="Q219" i="1"/>
  <c r="BU219" i="1"/>
  <c r="EI219" i="1"/>
  <c r="EG219" i="1" s="1"/>
  <c r="J219" i="1" s="1"/>
  <c r="DY219" i="1"/>
  <c r="EI231" i="1"/>
  <c r="EG231" i="1" s="1"/>
  <c r="J231" i="1" s="1"/>
  <c r="EI234" i="1"/>
  <c r="EG234" i="1" s="1"/>
  <c r="J234" i="1" s="1"/>
  <c r="AE239" i="1"/>
  <c r="BG239" i="1"/>
  <c r="CI239" i="1"/>
  <c r="DK239" i="1"/>
  <c r="EI261" i="1"/>
  <c r="EG261" i="1" s="1"/>
  <c r="J261" i="1" s="1"/>
  <c r="BG278" i="1"/>
  <c r="CB278" i="1"/>
  <c r="CW278" i="1"/>
  <c r="DY282" i="1"/>
  <c r="EI282" i="1"/>
  <c r="EG282" i="1" s="1"/>
  <c r="J282" i="1" s="1"/>
  <c r="AE285" i="1"/>
  <c r="BG285" i="1"/>
  <c r="DK285" i="1"/>
  <c r="X287" i="1"/>
  <c r="AZ287" i="1"/>
  <c r="CB287" i="1"/>
  <c r="DD287" i="1"/>
  <c r="EF287" i="1"/>
  <c r="AZ305" i="1"/>
  <c r="DR305" i="1"/>
  <c r="EI306" i="1"/>
  <c r="EG306" i="1" s="1"/>
  <c r="J306" i="1" s="1"/>
  <c r="X309" i="1"/>
  <c r="AZ309" i="1"/>
  <c r="CW309" i="1"/>
  <c r="EI312" i="1"/>
  <c r="EG312" i="1" s="1"/>
  <c r="J312" i="1" s="1"/>
  <c r="DY210" i="1"/>
  <c r="X266" i="1"/>
  <c r="AZ266" i="1"/>
  <c r="CI285" i="1"/>
  <c r="BN287" i="1"/>
  <c r="EF304" i="1"/>
  <c r="DR304" i="1"/>
  <c r="DD304" i="1"/>
  <c r="CP304" i="1"/>
  <c r="CB304" i="1"/>
  <c r="BN304" i="1"/>
  <c r="AZ304" i="1"/>
  <c r="AL304" i="1"/>
  <c r="X304" i="1"/>
  <c r="E303" i="1"/>
  <c r="DK304" i="1"/>
  <c r="BG304" i="1"/>
  <c r="DY304" i="1"/>
  <c r="BU304" i="1"/>
  <c r="Q304" i="1"/>
  <c r="CW265" i="1"/>
  <c r="EI285" i="1"/>
  <c r="EG285" i="1" s="1"/>
  <c r="J285" i="1" s="1"/>
  <c r="AL286" i="1"/>
  <c r="BN286" i="1"/>
  <c r="CP286" i="1"/>
  <c r="DR286" i="1"/>
  <c r="EI287" i="1"/>
  <c r="EG287" i="1" s="1"/>
  <c r="J287" i="1" s="1"/>
  <c r="AS304" i="1"/>
  <c r="CW304" i="1"/>
  <c r="Q286" i="1"/>
  <c r="AS286" i="1"/>
  <c r="BU286" i="1"/>
  <c r="CW286" i="1"/>
  <c r="DY286" i="1"/>
  <c r="CP287" i="1"/>
  <c r="DK292" i="1"/>
  <c r="Q292" i="1"/>
  <c r="DY292" i="1"/>
  <c r="BU292" i="1"/>
  <c r="CI273" i="1"/>
  <c r="X286" i="1"/>
  <c r="AZ286" i="1"/>
  <c r="CB286" i="1"/>
  <c r="DD286" i="1"/>
  <c r="EF286" i="1"/>
  <c r="DY300" i="1"/>
  <c r="BU300" i="1"/>
  <c r="Q300" i="1"/>
  <c r="CI300" i="1"/>
  <c r="AE300" i="1"/>
  <c r="E299" i="1"/>
  <c r="AE304" i="1"/>
  <c r="CI304" i="1"/>
  <c r="X288" i="1"/>
  <c r="AZ288" i="1"/>
  <c r="CB288" i="1"/>
  <c r="DD288" i="1"/>
  <c r="EF288" i="1"/>
  <c r="AE290" i="1"/>
  <c r="BG290" i="1"/>
  <c r="BN300" i="1"/>
  <c r="DR300" i="1"/>
  <c r="Q305" i="1"/>
  <c r="AL305" i="1"/>
  <c r="BU305" i="1"/>
  <c r="CP305" i="1"/>
  <c r="DY305" i="1"/>
  <c r="DK307" i="1"/>
  <c r="AE288" i="1"/>
  <c r="BG288" i="1"/>
  <c r="CI288" i="1"/>
  <c r="DK288" i="1"/>
  <c r="Q291" i="1"/>
  <c r="AS291" i="1"/>
  <c r="BU291" i="1"/>
  <c r="CW291" i="1"/>
  <c r="DY291" i="1"/>
  <c r="X298" i="1"/>
  <c r="AL298" i="1"/>
  <c r="AZ298" i="1"/>
  <c r="BN298" i="1"/>
  <c r="CB298" i="1"/>
  <c r="CP298" i="1"/>
  <c r="DD298" i="1"/>
  <c r="DR298" i="1"/>
  <c r="AZ300" i="1"/>
  <c r="DD300" i="1"/>
  <c r="EI302" i="1"/>
  <c r="EG302" i="1" s="1"/>
  <c r="J302" i="1" s="1"/>
  <c r="EI304" i="1"/>
  <c r="EG304" i="1" s="1"/>
  <c r="J304" i="1" s="1"/>
  <c r="X305" i="1"/>
  <c r="BG305" i="1"/>
  <c r="CB305" i="1"/>
  <c r="EF305" i="1"/>
  <c r="EF307" i="1"/>
  <c r="DR307" i="1"/>
  <c r="DD307" i="1"/>
  <c r="CP307" i="1"/>
  <c r="CB307" i="1"/>
  <c r="BN307" i="1"/>
  <c r="AZ307" i="1"/>
  <c r="AL307" i="1"/>
  <c r="X307" i="1"/>
  <c r="AL300" i="1"/>
  <c r="CP300" i="1"/>
  <c r="EI300" i="1"/>
  <c r="EG300" i="1" s="1"/>
  <c r="J300" i="1" s="1"/>
  <c r="Q288" i="1"/>
  <c r="AS288" i="1"/>
  <c r="BU288" i="1"/>
  <c r="CW288" i="1"/>
  <c r="DY288" i="1"/>
  <c r="X290" i="1"/>
  <c r="AZ290" i="1"/>
  <c r="AE291" i="1"/>
  <c r="BG291" i="1"/>
  <c r="CI291" i="1"/>
  <c r="DK291" i="1"/>
  <c r="CI298" i="1"/>
  <c r="X300" i="1"/>
  <c r="CB300" i="1"/>
  <c r="EF300" i="1"/>
  <c r="EI305" i="1"/>
  <c r="EG305" i="1" s="1"/>
  <c r="J305" i="1" s="1"/>
  <c r="Q309" i="1"/>
  <c r="AE309" i="1"/>
  <c r="AS309" i="1"/>
  <c r="BG309" i="1"/>
  <c r="CP309" i="1"/>
  <c r="DK309" i="1"/>
  <c r="Q310" i="1"/>
  <c r="AE310" i="1"/>
  <c r="AS310" i="1"/>
  <c r="BG310" i="1"/>
  <c r="BU310" i="1"/>
  <c r="CI310" i="1"/>
  <c r="CW310" i="1"/>
  <c r="DK310" i="1"/>
  <c r="DY310" i="1"/>
  <c r="AE311" i="1"/>
  <c r="BG311" i="1"/>
  <c r="CI311" i="1"/>
  <c r="DK311" i="1"/>
  <c r="BG312" i="1"/>
  <c r="DY314" i="1"/>
  <c r="DK314" i="1"/>
  <c r="CW314" i="1"/>
  <c r="CI314" i="1"/>
  <c r="BU314" i="1"/>
  <c r="BG314" i="1"/>
  <c r="AS314" i="1"/>
  <c r="AE314" i="1"/>
  <c r="Q314" i="1"/>
  <c r="X314" i="1"/>
  <c r="CB314" i="1"/>
  <c r="EF314" i="1"/>
  <c r="AL311" i="1"/>
  <c r="BN311" i="1"/>
  <c r="CP311" i="1"/>
  <c r="DR311" i="1"/>
  <c r="EF312" i="1"/>
  <c r="DR312" i="1"/>
  <c r="DD312" i="1"/>
  <c r="CP312" i="1"/>
  <c r="CB312" i="1"/>
  <c r="BN312" i="1"/>
  <c r="AZ312" i="1"/>
  <c r="AL312" i="1"/>
  <c r="X312" i="1"/>
  <c r="AS312" i="1"/>
  <c r="CW312" i="1"/>
  <c r="CI309" i="1"/>
  <c r="X310" i="1"/>
  <c r="AL310" i="1"/>
  <c r="AZ310" i="1"/>
  <c r="BN310" i="1"/>
  <c r="CB310" i="1"/>
  <c r="CP310" i="1"/>
  <c r="DD310" i="1"/>
  <c r="DR310" i="1"/>
  <c r="EF310" i="1"/>
  <c r="Q311" i="1"/>
  <c r="AS311" i="1"/>
  <c r="BU311" i="1"/>
  <c r="CW311" i="1"/>
  <c r="DY311" i="1"/>
  <c r="AE312" i="1"/>
  <c r="CI312" i="1"/>
  <c r="AZ314" i="1"/>
  <c r="DD314" i="1"/>
  <c r="Q302" i="1"/>
  <c r="AE302" i="1"/>
  <c r="AS302" i="1"/>
  <c r="BG302" i="1"/>
  <c r="BU302" i="1"/>
  <c r="CI302" i="1"/>
  <c r="CW302" i="1"/>
  <c r="DK302" i="1"/>
  <c r="DY302" i="1"/>
  <c r="Q306" i="1"/>
  <c r="AE306" i="1"/>
  <c r="AS306" i="1"/>
  <c r="BG306" i="1"/>
  <c r="BU306" i="1"/>
  <c r="CI306" i="1"/>
  <c r="CW306" i="1"/>
  <c r="DK306" i="1"/>
  <c r="DY306" i="1"/>
  <c r="BU309" i="1"/>
  <c r="DD309" i="1"/>
  <c r="DY309" i="1"/>
  <c r="X311" i="1"/>
  <c r="AZ311" i="1"/>
  <c r="CB311" i="1"/>
  <c r="DD311" i="1"/>
  <c r="EF311" i="1"/>
  <c r="Q312" i="1"/>
  <c r="BU312" i="1"/>
  <c r="DY312" i="1"/>
  <c r="AL314" i="1"/>
  <c r="CP314" i="1"/>
  <c r="EI311" i="1"/>
  <c r="EG311" i="1" s="1"/>
  <c r="J311" i="1" s="1"/>
  <c r="EI315" i="1"/>
  <c r="EG315" i="1" s="1"/>
  <c r="J315" i="1" s="1"/>
  <c r="EI316" i="1"/>
  <c r="EG316" i="1" s="1"/>
  <c r="J316" i="1" s="1"/>
  <c r="CP266" i="1"/>
  <c r="AL266" i="1"/>
  <c r="DR266" i="1"/>
  <c r="BN266" i="1"/>
  <c r="CB266" i="1"/>
  <c r="DD266" i="1"/>
  <c r="EF266" i="1"/>
  <c r="Q281" i="1"/>
  <c r="DY262" i="1"/>
  <c r="DR262" i="1"/>
  <c r="BN262" i="1"/>
  <c r="EF262" i="1"/>
  <c r="CB262" i="1"/>
  <c r="X262" i="1"/>
  <c r="CP262" i="1"/>
  <c r="AL262" i="1"/>
  <c r="DD262" i="1"/>
  <c r="AZ262" i="1"/>
  <c r="CI157" i="1"/>
  <c r="Q226" i="1"/>
  <c r="AS226" i="1"/>
  <c r="BU226" i="1"/>
  <c r="CW226" i="1"/>
  <c r="DY226" i="1"/>
  <c r="BN265" i="1"/>
  <c r="BN273" i="1"/>
  <c r="AL281" i="1"/>
  <c r="BN281" i="1"/>
  <c r="CP281" i="1"/>
  <c r="DR281" i="1"/>
  <c r="EI281" i="1"/>
  <c r="EG281" i="1" s="1"/>
  <c r="J281" i="1" s="1"/>
  <c r="Q282" i="1"/>
  <c r="AE282" i="1"/>
  <c r="AS282" i="1"/>
  <c r="BG282" i="1"/>
  <c r="BU282" i="1"/>
  <c r="CI282" i="1"/>
  <c r="CW282" i="1"/>
  <c r="DK282" i="1"/>
  <c r="EF290" i="1"/>
  <c r="CB290" i="1"/>
  <c r="DD290" i="1"/>
  <c r="AL290" i="1"/>
  <c r="BN290" i="1"/>
  <c r="CP290" i="1"/>
  <c r="DR290" i="1"/>
  <c r="DD211" i="1"/>
  <c r="AS265" i="1"/>
  <c r="DR265" i="1"/>
  <c r="AS281" i="1"/>
  <c r="BU281" i="1"/>
  <c r="CW281" i="1"/>
  <c r="DY281" i="1"/>
  <c r="EF285" i="1"/>
  <c r="DR285" i="1"/>
  <c r="DD285" i="1"/>
  <c r="CP285" i="1"/>
  <c r="CB285" i="1"/>
  <c r="BN285" i="1"/>
  <c r="AZ285" i="1"/>
  <c r="AL285" i="1"/>
  <c r="X285" i="1"/>
  <c r="AS285" i="1"/>
  <c r="CW285" i="1"/>
  <c r="AE286" i="1"/>
  <c r="BG286" i="1"/>
  <c r="CI286" i="1"/>
  <c r="DK286" i="1"/>
  <c r="EI286" i="1"/>
  <c r="EG286" i="1" s="1"/>
  <c r="J286" i="1" s="1"/>
  <c r="AL288" i="1"/>
  <c r="BN288" i="1"/>
  <c r="CP288" i="1"/>
  <c r="DR288" i="1"/>
  <c r="Q290" i="1"/>
  <c r="AS290" i="1"/>
  <c r="EI265" i="1"/>
  <c r="EG265" i="1" s="1"/>
  <c r="J265" i="1" s="1"/>
  <c r="EI266" i="1"/>
  <c r="EG266" i="1" s="1"/>
  <c r="J266" i="1" s="1"/>
  <c r="AE273" i="1"/>
  <c r="X281" i="1"/>
  <c r="AZ281" i="1"/>
  <c r="CB281" i="1"/>
  <c r="DD281" i="1"/>
  <c r="EF281" i="1"/>
  <c r="X282" i="1"/>
  <c r="AL282" i="1"/>
  <c r="AZ282" i="1"/>
  <c r="BN282" i="1"/>
  <c r="CB282" i="1"/>
  <c r="CP282" i="1"/>
  <c r="DD282" i="1"/>
  <c r="DR282" i="1"/>
  <c r="EF282" i="1"/>
  <c r="AE281" i="1"/>
  <c r="BG281" i="1"/>
  <c r="CI281" i="1"/>
  <c r="DK281" i="1"/>
  <c r="Q287" i="1"/>
  <c r="AE287" i="1"/>
  <c r="AS287" i="1"/>
  <c r="BG287" i="1"/>
  <c r="BU287" i="1"/>
  <c r="CI287" i="1"/>
  <c r="CW287" i="1"/>
  <c r="DK287" i="1"/>
  <c r="DY287" i="1"/>
  <c r="EI288" i="1"/>
  <c r="EG288" i="1" s="1"/>
  <c r="J288" i="1" s="1"/>
  <c r="BU290" i="1"/>
  <c r="DY290" i="1"/>
  <c r="EI290" i="1"/>
  <c r="EG290" i="1" s="1"/>
  <c r="J290" i="1" s="1"/>
  <c r="DK290" i="1"/>
  <c r="BG292" i="1"/>
  <c r="CW290" i="1"/>
  <c r="EF292" i="1"/>
  <c r="DR292" i="1"/>
  <c r="DD292" i="1"/>
  <c r="CP292" i="1"/>
  <c r="CB292" i="1"/>
  <c r="BN292" i="1"/>
  <c r="AZ292" i="1"/>
  <c r="AL292" i="1"/>
  <c r="X292" i="1"/>
  <c r="AS292" i="1"/>
  <c r="CW292" i="1"/>
  <c r="CI290" i="1"/>
  <c r="X291" i="1"/>
  <c r="AL291" i="1"/>
  <c r="AZ291" i="1"/>
  <c r="BN291" i="1"/>
  <c r="CB291" i="1"/>
  <c r="CP291" i="1"/>
  <c r="DD291" i="1"/>
  <c r="DR291" i="1"/>
  <c r="EF291" i="1"/>
  <c r="AE292" i="1"/>
  <c r="CI292" i="1"/>
  <c r="EI295" i="1"/>
  <c r="EG295" i="1" s="1"/>
  <c r="J295" i="1" s="1"/>
  <c r="AZ227" i="1"/>
  <c r="AE261" i="1"/>
  <c r="BG261" i="1"/>
  <c r="CI261" i="1"/>
  <c r="DK261" i="1"/>
  <c r="AE264" i="1"/>
  <c r="CI264" i="1"/>
  <c r="CI246" i="1"/>
  <c r="E260" i="1"/>
  <c r="DD261" i="1"/>
  <c r="CP261" i="1"/>
  <c r="CB261" i="1"/>
  <c r="BN261" i="1"/>
  <c r="AZ261" i="1"/>
  <c r="AL261" i="1"/>
  <c r="X261" i="1"/>
  <c r="EF264" i="1"/>
  <c r="DR264" i="1"/>
  <c r="DD264" i="1"/>
  <c r="CP264" i="1"/>
  <c r="CB264" i="1"/>
  <c r="BN264" i="1"/>
  <c r="AZ264" i="1"/>
  <c r="AL264" i="1"/>
  <c r="X264" i="1"/>
  <c r="E263" i="1"/>
  <c r="DY264" i="1"/>
  <c r="BU264" i="1"/>
  <c r="Q264" i="1"/>
  <c r="DK264" i="1"/>
  <c r="BG264" i="1"/>
  <c r="X227" i="1"/>
  <c r="CB227" i="1"/>
  <c r="EF227" i="1"/>
  <c r="DR227" i="1"/>
  <c r="DK246" i="1"/>
  <c r="BU246" i="1"/>
  <c r="AE246" i="1"/>
  <c r="BG246" i="1"/>
  <c r="Q246" i="1"/>
  <c r="Q261" i="1"/>
  <c r="AS261" i="1"/>
  <c r="BU261" i="1"/>
  <c r="CW261" i="1"/>
  <c r="DY261" i="1"/>
  <c r="AS264" i="1"/>
  <c r="CW264" i="1"/>
  <c r="DY246" i="1"/>
  <c r="X225" i="1"/>
  <c r="AZ225" i="1"/>
  <c r="CB225" i="1"/>
  <c r="DD225" i="1"/>
  <c r="EF225" i="1"/>
  <c r="BN227" i="1"/>
  <c r="EI248" i="1"/>
  <c r="EG248" i="1" s="1"/>
  <c r="J248" i="1" s="1"/>
  <c r="Q259" i="1"/>
  <c r="AE259" i="1"/>
  <c r="AS259" i="1"/>
  <c r="BG259" i="1"/>
  <c r="BU259" i="1"/>
  <c r="CI259" i="1"/>
  <c r="CW259" i="1"/>
  <c r="DK259" i="1"/>
  <c r="DY259" i="1"/>
  <c r="Q267" i="1"/>
  <c r="AS267" i="1"/>
  <c r="BU267" i="1"/>
  <c r="CW267" i="1"/>
  <c r="DY267" i="1"/>
  <c r="X222" i="1"/>
  <c r="AZ222" i="1"/>
  <c r="CB222" i="1"/>
  <c r="DD222" i="1"/>
  <c r="AE225" i="1"/>
  <c r="BG225" i="1"/>
  <c r="CI225" i="1"/>
  <c r="DK225" i="1"/>
  <c r="X247" i="1"/>
  <c r="AZ247" i="1"/>
  <c r="CB247" i="1"/>
  <c r="DD247" i="1"/>
  <c r="EF247" i="1"/>
  <c r="CP248" i="1"/>
  <c r="EI259" i="1"/>
  <c r="EG259" i="1" s="1"/>
  <c r="J259" i="1" s="1"/>
  <c r="AE265" i="1"/>
  <c r="AZ265" i="1"/>
  <c r="CI265" i="1"/>
  <c r="DD265" i="1"/>
  <c r="AL225" i="1"/>
  <c r="BN225" i="1"/>
  <c r="DR225" i="1"/>
  <c r="BN234" i="1"/>
  <c r="X242" i="1"/>
  <c r="AZ242" i="1"/>
  <c r="CB242" i="1"/>
  <c r="DD242" i="1"/>
  <c r="EF242" i="1"/>
  <c r="AE251" i="1"/>
  <c r="BG251" i="1"/>
  <c r="CI251" i="1"/>
  <c r="DK251" i="1"/>
  <c r="EF261" i="1"/>
  <c r="Q262" i="1"/>
  <c r="AE262" i="1"/>
  <c r="AS262" i="1"/>
  <c r="BG262" i="1"/>
  <c r="BU262" i="1"/>
  <c r="CI262" i="1"/>
  <c r="CW262" i="1"/>
  <c r="DK262" i="1"/>
  <c r="Q265" i="1"/>
  <c r="AL265" i="1"/>
  <c r="BU265" i="1"/>
  <c r="CP265" i="1"/>
  <c r="DY265" i="1"/>
  <c r="AE267" i="1"/>
  <c r="BG267" i="1"/>
  <c r="CI267" i="1"/>
  <c r="DK267" i="1"/>
  <c r="Q225" i="1"/>
  <c r="AS225" i="1"/>
  <c r="BU225" i="1"/>
  <c r="CW225" i="1"/>
  <c r="DY225" i="1"/>
  <c r="AL227" i="1"/>
  <c r="DD227" i="1"/>
  <c r="E244" i="1"/>
  <c r="EI246" i="1"/>
  <c r="EG246" i="1" s="1"/>
  <c r="J246" i="1" s="1"/>
  <c r="AL247" i="1"/>
  <c r="BN247" i="1"/>
  <c r="CP247" i="1"/>
  <c r="DR247" i="1"/>
  <c r="AL248" i="1"/>
  <c r="DR261" i="1"/>
  <c r="EI264" i="1"/>
  <c r="EG264" i="1" s="1"/>
  <c r="J264" i="1" s="1"/>
  <c r="X265" i="1"/>
  <c r="BG265" i="1"/>
  <c r="CB265" i="1"/>
  <c r="EF265" i="1"/>
  <c r="EF267" i="1"/>
  <c r="DR267" i="1"/>
  <c r="DD267" i="1"/>
  <c r="CP267" i="1"/>
  <c r="CB267" i="1"/>
  <c r="BN267" i="1"/>
  <c r="AZ267" i="1"/>
  <c r="AL267" i="1"/>
  <c r="X267" i="1"/>
  <c r="EI267" i="1"/>
  <c r="EG267" i="1" s="1"/>
  <c r="J267" i="1" s="1"/>
  <c r="X273" i="1"/>
  <c r="AS273" i="1"/>
  <c r="CB273" i="1"/>
  <c r="CW273" i="1"/>
  <c r="EF273" i="1"/>
  <c r="Q273" i="1"/>
  <c r="AZ273" i="1"/>
  <c r="BU273" i="1"/>
  <c r="DD273" i="1"/>
  <c r="DY273" i="1"/>
  <c r="Q266" i="1"/>
  <c r="AE266" i="1"/>
  <c r="AS266" i="1"/>
  <c r="BG266" i="1"/>
  <c r="BU266" i="1"/>
  <c r="CI266" i="1"/>
  <c r="CW266" i="1"/>
  <c r="DK266" i="1"/>
  <c r="DY266" i="1"/>
  <c r="AL273" i="1"/>
  <c r="BG273" i="1"/>
  <c r="CP273" i="1"/>
  <c r="DK273" i="1"/>
  <c r="EI274" i="1"/>
  <c r="EG274" i="1" s="1"/>
  <c r="J274" i="1" s="1"/>
  <c r="EI275" i="1"/>
  <c r="EG275" i="1" s="1"/>
  <c r="J275" i="1" s="1"/>
  <c r="AS210" i="1"/>
  <c r="CW243" i="1"/>
  <c r="BN243" i="1"/>
  <c r="AZ243" i="1"/>
  <c r="AL243" i="1"/>
  <c r="X243" i="1"/>
  <c r="DK243" i="1"/>
  <c r="CI195" i="1"/>
  <c r="AS206" i="1"/>
  <c r="CW206" i="1"/>
  <c r="E221" i="1"/>
  <c r="AL223" i="1"/>
  <c r="BN223" i="1"/>
  <c r="DR223" i="1"/>
  <c r="X226" i="1"/>
  <c r="AZ226" i="1"/>
  <c r="CB226" i="1"/>
  <c r="DD226" i="1"/>
  <c r="EF226" i="1"/>
  <c r="Q243" i="1"/>
  <c r="AS243" i="1"/>
  <c r="BU243" i="1"/>
  <c r="DY243" i="1"/>
  <c r="BN211" i="1"/>
  <c r="DR211" i="1"/>
  <c r="AL222" i="1"/>
  <c r="BN222" i="1"/>
  <c r="DR222" i="1"/>
  <c r="EI225" i="1"/>
  <c r="EG225" i="1" s="1"/>
  <c r="J225" i="1" s="1"/>
  <c r="E241" i="1"/>
  <c r="DY242" i="1"/>
  <c r="DK242" i="1"/>
  <c r="CW242" i="1"/>
  <c r="CI242" i="1"/>
  <c r="BU242" i="1"/>
  <c r="BG242" i="1"/>
  <c r="AS242" i="1"/>
  <c r="AE242" i="1"/>
  <c r="Q242" i="1"/>
  <c r="AL242" i="1"/>
  <c r="BN242" i="1"/>
  <c r="DR242" i="1"/>
  <c r="BN210" i="1"/>
  <c r="DY222" i="1"/>
  <c r="X223" i="1"/>
  <c r="AZ223" i="1"/>
  <c r="CB223" i="1"/>
  <c r="DD223" i="1"/>
  <c r="EF223" i="1"/>
  <c r="CP225" i="1"/>
  <c r="EI227" i="1"/>
  <c r="EG227" i="1" s="1"/>
  <c r="J227" i="1" s="1"/>
  <c r="CP227" i="1"/>
  <c r="AE243" i="1"/>
  <c r="BG243" i="1"/>
  <c r="CI243" i="1"/>
  <c r="DR234" i="1"/>
  <c r="CP242" i="1"/>
  <c r="DD243" i="1"/>
  <c r="Q245" i="1"/>
  <c r="AS245" i="1"/>
  <c r="BU245" i="1"/>
  <c r="CW245" i="1"/>
  <c r="DY245" i="1"/>
  <c r="DD250" i="1"/>
  <c r="AZ250" i="1"/>
  <c r="AL250" i="1"/>
  <c r="X250" i="1"/>
  <c r="AS250" i="1"/>
  <c r="CP250" i="1"/>
  <c r="DR250" i="1"/>
  <c r="EF251" i="1"/>
  <c r="DR251" i="1"/>
  <c r="DD251" i="1"/>
  <c r="CP251" i="1"/>
  <c r="CB251" i="1"/>
  <c r="BN251" i="1"/>
  <c r="AZ251" i="1"/>
  <c r="AL251" i="1"/>
  <c r="X251" i="1"/>
  <c r="AE234" i="1"/>
  <c r="CP243" i="1"/>
  <c r="EI243" i="1"/>
  <c r="EG243" i="1" s="1"/>
  <c r="J243" i="1" s="1"/>
  <c r="X245" i="1"/>
  <c r="AZ245" i="1"/>
  <c r="CB245" i="1"/>
  <c r="DD245" i="1"/>
  <c r="EF245" i="1"/>
  <c r="Q247" i="1"/>
  <c r="AS247" i="1"/>
  <c r="BU247" i="1"/>
  <c r="CW247" i="1"/>
  <c r="DY247" i="1"/>
  <c r="AZ248" i="1"/>
  <c r="AE250" i="1"/>
  <c r="CW250" i="1"/>
  <c r="Q251" i="1"/>
  <c r="AS251" i="1"/>
  <c r="BU251" i="1"/>
  <c r="CW251" i="1"/>
  <c r="DY251" i="1"/>
  <c r="Q230" i="1"/>
  <c r="AS230" i="1"/>
  <c r="CI234" i="1"/>
  <c r="X239" i="1"/>
  <c r="AL239" i="1"/>
  <c r="AZ239" i="1"/>
  <c r="BN239" i="1"/>
  <c r="CB239" i="1"/>
  <c r="CP239" i="1"/>
  <c r="DD239" i="1"/>
  <c r="DR239" i="1"/>
  <c r="CB243" i="1"/>
  <c r="EF243" i="1"/>
  <c r="AE245" i="1"/>
  <c r="BG245" i="1"/>
  <c r="CI245" i="1"/>
  <c r="DK245" i="1"/>
  <c r="Q250" i="1"/>
  <c r="CB250" i="1"/>
  <c r="DR243" i="1"/>
  <c r="AL245" i="1"/>
  <c r="BN245" i="1"/>
  <c r="CP245" i="1"/>
  <c r="DR245" i="1"/>
  <c r="EF246" i="1"/>
  <c r="DR246" i="1"/>
  <c r="DD246" i="1"/>
  <c r="CP246" i="1"/>
  <c r="CB246" i="1"/>
  <c r="BN246" i="1"/>
  <c r="AZ246" i="1"/>
  <c r="AL246" i="1"/>
  <c r="X246" i="1"/>
  <c r="AS246" i="1"/>
  <c r="CW246" i="1"/>
  <c r="AE247" i="1"/>
  <c r="BG247" i="1"/>
  <c r="CI247" i="1"/>
  <c r="DK247" i="1"/>
  <c r="EI247" i="1"/>
  <c r="EG247" i="1" s="1"/>
  <c r="J247" i="1" s="1"/>
  <c r="DY248" i="1"/>
  <c r="DK248" i="1"/>
  <c r="CW248" i="1"/>
  <c r="CI248" i="1"/>
  <c r="BU248" i="1"/>
  <c r="BG248" i="1"/>
  <c r="AS248" i="1"/>
  <c r="AE248" i="1"/>
  <c r="Q248" i="1"/>
  <c r="X248" i="1"/>
  <c r="CB248" i="1"/>
  <c r="EF248" i="1"/>
  <c r="BN250" i="1"/>
  <c r="EF250" i="1"/>
  <c r="AL252" i="1"/>
  <c r="BN252" i="1"/>
  <c r="CP252" i="1"/>
  <c r="DR252" i="1"/>
  <c r="CI250" i="1"/>
  <c r="Q252" i="1"/>
  <c r="AS252" i="1"/>
  <c r="BU252" i="1"/>
  <c r="CW252" i="1"/>
  <c r="DY252" i="1"/>
  <c r="EI245" i="1"/>
  <c r="EG245" i="1" s="1"/>
  <c r="J245" i="1" s="1"/>
  <c r="BU250" i="1"/>
  <c r="DY250" i="1"/>
  <c r="EI250" i="1"/>
  <c r="EG250" i="1" s="1"/>
  <c r="J250" i="1" s="1"/>
  <c r="X252" i="1"/>
  <c r="AZ252" i="1"/>
  <c r="CB252" i="1"/>
  <c r="DD252" i="1"/>
  <c r="EF252" i="1"/>
  <c r="BG250" i="1"/>
  <c r="DK250" i="1"/>
  <c r="AE252" i="1"/>
  <c r="BG252" i="1"/>
  <c r="CI252" i="1"/>
  <c r="DK252" i="1"/>
  <c r="EI252" i="1"/>
  <c r="EG252" i="1" s="1"/>
  <c r="J252" i="1" s="1"/>
  <c r="EI255" i="1"/>
  <c r="EG255" i="1" s="1"/>
  <c r="J255" i="1" s="1"/>
  <c r="EI256" i="1"/>
  <c r="EG256" i="1" s="1"/>
  <c r="J256" i="1" s="1"/>
  <c r="DR207" i="1"/>
  <c r="AZ207" i="1"/>
  <c r="BN207" i="1"/>
  <c r="DD207" i="1"/>
  <c r="AL211" i="1"/>
  <c r="CP211" i="1"/>
  <c r="X207" i="1"/>
  <c r="CP207" i="1"/>
  <c r="EF207" i="1"/>
  <c r="X211" i="1"/>
  <c r="CB211" i="1"/>
  <c r="EF211" i="1"/>
  <c r="Q178" i="1"/>
  <c r="AS178" i="1"/>
  <c r="BU178" i="1"/>
  <c r="CW178" i="1"/>
  <c r="DY178" i="1"/>
  <c r="AS209" i="1"/>
  <c r="CW209" i="1"/>
  <c r="DR210" i="1"/>
  <c r="BG206" i="1"/>
  <c r="AL207" i="1"/>
  <c r="CB207" i="1"/>
  <c r="CW210" i="1"/>
  <c r="AZ211" i="1"/>
  <c r="EI211" i="1"/>
  <c r="EG211" i="1" s="1"/>
  <c r="J211" i="1" s="1"/>
  <c r="CP222" i="1"/>
  <c r="CP223" i="1"/>
  <c r="AE226" i="1"/>
  <c r="BG226" i="1"/>
  <c r="CI226" i="1"/>
  <c r="DK226" i="1"/>
  <c r="EI226" i="1"/>
  <c r="EG226" i="1" s="1"/>
  <c r="J226" i="1" s="1"/>
  <c r="X228" i="1"/>
  <c r="AZ228" i="1"/>
  <c r="CB228" i="1"/>
  <c r="DD228" i="1"/>
  <c r="EF228" i="1"/>
  <c r="E224" i="1"/>
  <c r="AL226" i="1"/>
  <c r="BN226" i="1"/>
  <c r="CP226" i="1"/>
  <c r="DR226" i="1"/>
  <c r="AE228" i="1"/>
  <c r="BG228" i="1"/>
  <c r="CI228" i="1"/>
  <c r="DK228" i="1"/>
  <c r="X230" i="1"/>
  <c r="AZ230" i="1"/>
  <c r="Q222" i="1"/>
  <c r="AE222" i="1"/>
  <c r="AS222" i="1"/>
  <c r="BG222" i="1"/>
  <c r="BU222" i="1"/>
  <c r="CI222" i="1"/>
  <c r="CW222" i="1"/>
  <c r="EF222" i="1"/>
  <c r="Q223" i="1"/>
  <c r="AE223" i="1"/>
  <c r="AS223" i="1"/>
  <c r="BG223" i="1"/>
  <c r="BU223" i="1"/>
  <c r="CI223" i="1"/>
  <c r="CW223" i="1"/>
  <c r="DK223" i="1"/>
  <c r="AL228" i="1"/>
  <c r="BN228" i="1"/>
  <c r="CP228" i="1"/>
  <c r="DR228" i="1"/>
  <c r="AE230" i="1"/>
  <c r="BG230" i="1"/>
  <c r="Q228" i="1"/>
  <c r="AS228" i="1"/>
  <c r="BU228" i="1"/>
  <c r="CW228" i="1"/>
  <c r="DY228" i="1"/>
  <c r="DD230" i="1"/>
  <c r="EF230" i="1"/>
  <c r="CB230" i="1"/>
  <c r="AL230" i="1"/>
  <c r="BN230" i="1"/>
  <c r="CP230" i="1"/>
  <c r="DR230" i="1"/>
  <c r="CW230" i="1"/>
  <c r="AL232" i="1"/>
  <c r="BN232" i="1"/>
  <c r="CP232" i="1"/>
  <c r="DR232" i="1"/>
  <c r="CI230" i="1"/>
  <c r="X231" i="1"/>
  <c r="AL231" i="1"/>
  <c r="AZ231" i="1"/>
  <c r="BN231" i="1"/>
  <c r="CB231" i="1"/>
  <c r="CP231" i="1"/>
  <c r="DD231" i="1"/>
  <c r="DR231" i="1"/>
  <c r="EF231" i="1"/>
  <c r="Q232" i="1"/>
  <c r="AS232" i="1"/>
  <c r="BU232" i="1"/>
  <c r="CW232" i="1"/>
  <c r="DY232" i="1"/>
  <c r="Q234" i="1"/>
  <c r="AZ234" i="1"/>
  <c r="BU234" i="1"/>
  <c r="DD234" i="1"/>
  <c r="DY234" i="1"/>
  <c r="Q227" i="1"/>
  <c r="AE227" i="1"/>
  <c r="AS227" i="1"/>
  <c r="BG227" i="1"/>
  <c r="BU227" i="1"/>
  <c r="CI227" i="1"/>
  <c r="CW227" i="1"/>
  <c r="DK227" i="1"/>
  <c r="DY227" i="1"/>
  <c r="EI228" i="1"/>
  <c r="EG228" i="1" s="1"/>
  <c r="J228" i="1" s="1"/>
  <c r="BU230" i="1"/>
  <c r="DY230" i="1"/>
  <c r="EI230" i="1"/>
  <c r="EG230" i="1" s="1"/>
  <c r="J230" i="1" s="1"/>
  <c r="X232" i="1"/>
  <c r="AZ232" i="1"/>
  <c r="CB232" i="1"/>
  <c r="DD232" i="1"/>
  <c r="EF232" i="1"/>
  <c r="AL234" i="1"/>
  <c r="BG234" i="1"/>
  <c r="DK234" i="1"/>
  <c r="DK230" i="1"/>
  <c r="Q231" i="1"/>
  <c r="AE231" i="1"/>
  <c r="AS231" i="1"/>
  <c r="BG231" i="1"/>
  <c r="BU231" i="1"/>
  <c r="CI231" i="1"/>
  <c r="CW231" i="1"/>
  <c r="DK231" i="1"/>
  <c r="DY231" i="1"/>
  <c r="AE232" i="1"/>
  <c r="BG232" i="1"/>
  <c r="CI232" i="1"/>
  <c r="DK232" i="1"/>
  <c r="X234" i="1"/>
  <c r="AS234" i="1"/>
  <c r="CB234" i="1"/>
  <c r="CW234" i="1"/>
  <c r="EF234" i="1"/>
  <c r="EI232" i="1"/>
  <c r="EG232" i="1" s="1"/>
  <c r="J232" i="1" s="1"/>
  <c r="EI235" i="1"/>
  <c r="EG235" i="1" s="1"/>
  <c r="J235" i="1" s="1"/>
  <c r="EI236" i="1"/>
  <c r="EG236" i="1" s="1"/>
  <c r="J236" i="1" s="1"/>
  <c r="DY206" i="1"/>
  <c r="BU206" i="1"/>
  <c r="Q206" i="1"/>
  <c r="CI206" i="1"/>
  <c r="AE206" i="1"/>
  <c r="E205" i="1"/>
  <c r="AE209" i="1"/>
  <c r="CI209" i="1"/>
  <c r="DD177" i="1"/>
  <c r="CB196" i="1"/>
  <c r="EF209" i="1"/>
  <c r="DR209" i="1"/>
  <c r="DD209" i="1"/>
  <c r="CP209" i="1"/>
  <c r="CB209" i="1"/>
  <c r="BN209" i="1"/>
  <c r="AZ209" i="1"/>
  <c r="AL209" i="1"/>
  <c r="X209" i="1"/>
  <c r="E208" i="1"/>
  <c r="DK209" i="1"/>
  <c r="BG209" i="1"/>
  <c r="DY209" i="1"/>
  <c r="BU209" i="1"/>
  <c r="Q209" i="1"/>
  <c r="DR177" i="1"/>
  <c r="AZ177" i="1"/>
  <c r="DD196" i="1"/>
  <c r="AZ196" i="1"/>
  <c r="EF196" i="1"/>
  <c r="X196" i="1"/>
  <c r="DK206" i="1"/>
  <c r="AE180" i="1"/>
  <c r="BG180" i="1"/>
  <c r="AL192" i="1"/>
  <c r="CP192" i="1"/>
  <c r="EI196" i="1"/>
  <c r="EG196" i="1" s="1"/>
  <c r="J196" i="1" s="1"/>
  <c r="E203" i="1"/>
  <c r="AZ206" i="1"/>
  <c r="DD206" i="1"/>
  <c r="EI207" i="1"/>
  <c r="EG207" i="1" s="1"/>
  <c r="J207" i="1" s="1"/>
  <c r="EI209" i="1"/>
  <c r="EG209" i="1" s="1"/>
  <c r="J209" i="1" s="1"/>
  <c r="X210" i="1"/>
  <c r="BG210" i="1"/>
  <c r="CB210" i="1"/>
  <c r="DK210" i="1"/>
  <c r="EF210" i="1"/>
  <c r="EF212" i="1"/>
  <c r="DR212" i="1"/>
  <c r="DD212" i="1"/>
  <c r="CP212" i="1"/>
  <c r="CB212" i="1"/>
  <c r="BN212" i="1"/>
  <c r="AZ212" i="1"/>
  <c r="AL212" i="1"/>
  <c r="X212" i="1"/>
  <c r="EI212" i="1"/>
  <c r="EG212" i="1" s="1"/>
  <c r="J212" i="1" s="1"/>
  <c r="X192" i="1"/>
  <c r="CB192" i="1"/>
  <c r="EF192" i="1"/>
  <c r="DR196" i="1"/>
  <c r="Q204" i="1"/>
  <c r="AE204" i="1"/>
  <c r="AS204" i="1"/>
  <c r="BG204" i="1"/>
  <c r="BU204" i="1"/>
  <c r="CI204" i="1"/>
  <c r="CW204" i="1"/>
  <c r="DK204" i="1"/>
  <c r="DY204" i="1"/>
  <c r="AL206" i="1"/>
  <c r="CP206" i="1"/>
  <c r="EI206" i="1"/>
  <c r="EG206" i="1" s="1"/>
  <c r="J206" i="1" s="1"/>
  <c r="Q212" i="1"/>
  <c r="AS212" i="1"/>
  <c r="BU212" i="1"/>
  <c r="CW212" i="1"/>
  <c r="DY212" i="1"/>
  <c r="DD141" i="1"/>
  <c r="X178" i="1"/>
  <c r="AZ178" i="1"/>
  <c r="CB178" i="1"/>
  <c r="DD178" i="1"/>
  <c r="EF178" i="1"/>
  <c r="BN192" i="1"/>
  <c r="DR192" i="1"/>
  <c r="AL196" i="1"/>
  <c r="EI204" i="1"/>
  <c r="EG204" i="1" s="1"/>
  <c r="J204" i="1" s="1"/>
  <c r="X206" i="1"/>
  <c r="CB206" i="1"/>
  <c r="EF206" i="1"/>
  <c r="AE210" i="1"/>
  <c r="AZ210" i="1"/>
  <c r="CI210" i="1"/>
  <c r="DD210" i="1"/>
  <c r="EI210" i="1"/>
  <c r="EG210" i="1" s="1"/>
  <c r="J210" i="1" s="1"/>
  <c r="AZ192" i="1"/>
  <c r="DD192" i="1"/>
  <c r="BN196" i="1"/>
  <c r="BN206" i="1"/>
  <c r="DR206" i="1"/>
  <c r="Q210" i="1"/>
  <c r="AL210" i="1"/>
  <c r="BU210" i="1"/>
  <c r="CP210" i="1"/>
  <c r="AE212" i="1"/>
  <c r="BG212" i="1"/>
  <c r="CI212" i="1"/>
  <c r="DK212" i="1"/>
  <c r="Q207" i="1"/>
  <c r="AE207" i="1"/>
  <c r="AS207" i="1"/>
  <c r="BG207" i="1"/>
  <c r="BU207" i="1"/>
  <c r="CI207" i="1"/>
  <c r="CW207" i="1"/>
  <c r="DK207" i="1"/>
  <c r="DY207" i="1"/>
  <c r="Q211" i="1"/>
  <c r="AE211" i="1"/>
  <c r="AS211" i="1"/>
  <c r="BG211" i="1"/>
  <c r="BU211" i="1"/>
  <c r="CI211" i="1"/>
  <c r="CW211" i="1"/>
  <c r="DK211" i="1"/>
  <c r="DY211" i="1"/>
  <c r="EI215" i="1"/>
  <c r="EG215" i="1" s="1"/>
  <c r="J215" i="1" s="1"/>
  <c r="EI216" i="1"/>
  <c r="EG216" i="1" s="1"/>
  <c r="J216" i="1" s="1"/>
  <c r="DY175" i="1"/>
  <c r="AZ175" i="1"/>
  <c r="EF175" i="1"/>
  <c r="CP175" i="1"/>
  <c r="AL175" i="1"/>
  <c r="BN175" i="1"/>
  <c r="DR175" i="1"/>
  <c r="X175" i="1"/>
  <c r="CB175" i="1"/>
  <c r="DD154" i="1"/>
  <c r="AL176" i="1"/>
  <c r="BN176" i="1"/>
  <c r="CP176" i="1"/>
  <c r="DR176" i="1"/>
  <c r="CI191" i="1"/>
  <c r="CW191" i="1"/>
  <c r="BN191" i="1"/>
  <c r="AZ191" i="1"/>
  <c r="AL191" i="1"/>
  <c r="X191" i="1"/>
  <c r="E190" i="1"/>
  <c r="EF194" i="1"/>
  <c r="DR194" i="1"/>
  <c r="DD194" i="1"/>
  <c r="CP194" i="1"/>
  <c r="CB194" i="1"/>
  <c r="BN194" i="1"/>
  <c r="AZ194" i="1"/>
  <c r="AL194" i="1"/>
  <c r="X194" i="1"/>
  <c r="E193" i="1"/>
  <c r="DY194" i="1"/>
  <c r="BU194" i="1"/>
  <c r="Q194" i="1"/>
  <c r="AL141" i="1"/>
  <c r="BN141" i="1"/>
  <c r="DK143" i="1"/>
  <c r="X158" i="1"/>
  <c r="AZ158" i="1"/>
  <c r="EF158" i="1"/>
  <c r="Q176" i="1"/>
  <c r="AS176" i="1"/>
  <c r="BU176" i="1"/>
  <c r="CW176" i="1"/>
  <c r="DY176" i="1"/>
  <c r="X177" i="1"/>
  <c r="BN177" i="1"/>
  <c r="EI177" i="1"/>
  <c r="EG177" i="1" s="1"/>
  <c r="J177" i="1" s="1"/>
  <c r="CP177" i="1"/>
  <c r="EF177" i="1"/>
  <c r="Q191" i="1"/>
  <c r="AS191" i="1"/>
  <c r="BU191" i="1"/>
  <c r="DY191" i="1"/>
  <c r="AS194" i="1"/>
  <c r="CW194" i="1"/>
  <c r="DD175" i="1"/>
  <c r="AZ154" i="1"/>
  <c r="EI175" i="1"/>
  <c r="EG175" i="1" s="1"/>
  <c r="J175" i="1" s="1"/>
  <c r="AL177" i="1"/>
  <c r="CB177" i="1"/>
  <c r="AE191" i="1"/>
  <c r="BG191" i="1"/>
  <c r="DK191" i="1"/>
  <c r="AE194" i="1"/>
  <c r="BG194" i="1"/>
  <c r="CI194" i="1"/>
  <c r="DK194" i="1"/>
  <c r="AL184" i="1"/>
  <c r="CB191" i="1"/>
  <c r="EF191" i="1"/>
  <c r="Q192" i="1"/>
  <c r="AE192" i="1"/>
  <c r="AS192" i="1"/>
  <c r="BG192" i="1"/>
  <c r="BU192" i="1"/>
  <c r="CI192" i="1"/>
  <c r="CW192" i="1"/>
  <c r="DK192" i="1"/>
  <c r="Q195" i="1"/>
  <c r="AL195" i="1"/>
  <c r="BU195" i="1"/>
  <c r="CP195" i="1"/>
  <c r="DY195" i="1"/>
  <c r="CP196" i="1"/>
  <c r="Q197" i="1"/>
  <c r="AS197" i="1"/>
  <c r="BU197" i="1"/>
  <c r="CW197" i="1"/>
  <c r="DY197" i="1"/>
  <c r="X180" i="1"/>
  <c r="AZ180" i="1"/>
  <c r="AE181" i="1"/>
  <c r="BG181" i="1"/>
  <c r="CI181" i="1"/>
  <c r="DK181" i="1"/>
  <c r="DR184" i="1"/>
  <c r="Q189" i="1"/>
  <c r="AE189" i="1"/>
  <c r="AS189" i="1"/>
  <c r="BG189" i="1"/>
  <c r="BU189" i="1"/>
  <c r="CI189" i="1"/>
  <c r="CW189" i="1"/>
  <c r="DK189" i="1"/>
  <c r="DY189" i="1"/>
  <c r="DR191" i="1"/>
  <c r="EI194" i="1"/>
  <c r="EG194" i="1" s="1"/>
  <c r="J194" i="1" s="1"/>
  <c r="X195" i="1"/>
  <c r="BG195" i="1"/>
  <c r="CB195" i="1"/>
  <c r="DK195" i="1"/>
  <c r="EF195" i="1"/>
  <c r="BN184" i="1"/>
  <c r="DD184" i="1"/>
  <c r="EI189" i="1"/>
  <c r="EG189" i="1" s="1"/>
  <c r="J189" i="1" s="1"/>
  <c r="DD191" i="1"/>
  <c r="AS195" i="1"/>
  <c r="BN195" i="1"/>
  <c r="CW195" i="1"/>
  <c r="DR195" i="1"/>
  <c r="AE197" i="1"/>
  <c r="BG197" i="1"/>
  <c r="CI197" i="1"/>
  <c r="DK197" i="1"/>
  <c r="Q181" i="1"/>
  <c r="AS181" i="1"/>
  <c r="BU181" i="1"/>
  <c r="CW181" i="1"/>
  <c r="DY181" i="1"/>
  <c r="AZ184" i="1"/>
  <c r="CP191" i="1"/>
  <c r="EI191" i="1"/>
  <c r="EG191" i="1" s="1"/>
  <c r="J191" i="1" s="1"/>
  <c r="AE195" i="1"/>
  <c r="AZ195" i="1"/>
  <c r="DD195" i="1"/>
  <c r="EI195" i="1"/>
  <c r="EG195" i="1" s="1"/>
  <c r="J195" i="1" s="1"/>
  <c r="EF197" i="1"/>
  <c r="DR197" i="1"/>
  <c r="DD197" i="1"/>
  <c r="CP197" i="1"/>
  <c r="CB197" i="1"/>
  <c r="BN197" i="1"/>
  <c r="AZ197" i="1"/>
  <c r="AL197" i="1"/>
  <c r="X197" i="1"/>
  <c r="EI197" i="1"/>
  <c r="EG197" i="1" s="1"/>
  <c r="J197" i="1" s="1"/>
  <c r="X199" i="1"/>
  <c r="AS199" i="1"/>
  <c r="CB199" i="1"/>
  <c r="CW199" i="1"/>
  <c r="EF199" i="1"/>
  <c r="AE199" i="1"/>
  <c r="BN199" i="1"/>
  <c r="CI199" i="1"/>
  <c r="DR199" i="1"/>
  <c r="Q199" i="1"/>
  <c r="AZ199" i="1"/>
  <c r="BU199" i="1"/>
  <c r="DD199" i="1"/>
  <c r="DY199" i="1"/>
  <c r="Q196" i="1"/>
  <c r="AE196" i="1"/>
  <c r="AS196" i="1"/>
  <c r="BG196" i="1"/>
  <c r="BU196" i="1"/>
  <c r="CI196" i="1"/>
  <c r="CW196" i="1"/>
  <c r="DK196" i="1"/>
  <c r="DY196" i="1"/>
  <c r="AL199" i="1"/>
  <c r="BG199" i="1"/>
  <c r="CP199" i="1"/>
  <c r="DK199" i="1"/>
  <c r="EI200" i="1"/>
  <c r="EG200" i="1" s="1"/>
  <c r="J200" i="1" s="1"/>
  <c r="EI201" i="1"/>
  <c r="EG201" i="1" s="1"/>
  <c r="J201" i="1" s="1"/>
  <c r="CI173" i="1"/>
  <c r="AE173" i="1"/>
  <c r="E172" i="1"/>
  <c r="DK173" i="1"/>
  <c r="BG173" i="1"/>
  <c r="DD158" i="1"/>
  <c r="CB158" i="1"/>
  <c r="Q173" i="1"/>
  <c r="AS173" i="1"/>
  <c r="BU173" i="1"/>
  <c r="CW173" i="1"/>
  <c r="EF161" i="1"/>
  <c r="CB161" i="1"/>
  <c r="E160" i="1"/>
  <c r="EF76" i="1"/>
  <c r="DY93" i="1"/>
  <c r="AE124" i="1"/>
  <c r="BG124" i="1"/>
  <c r="CI124" i="1"/>
  <c r="DK124" i="1"/>
  <c r="AE141" i="1"/>
  <c r="AZ141" i="1"/>
  <c r="DR141" i="1"/>
  <c r="AE153" i="1"/>
  <c r="BG153" i="1"/>
  <c r="CI153" i="1"/>
  <c r="DK153" i="1"/>
  <c r="BN154" i="1"/>
  <c r="DR154" i="1"/>
  <c r="AE156" i="1"/>
  <c r="BG156" i="1"/>
  <c r="CI156" i="1"/>
  <c r="DK156" i="1"/>
  <c r="AL158" i="1"/>
  <c r="X161" i="1"/>
  <c r="AZ161" i="1"/>
  <c r="CW161" i="1"/>
  <c r="EI171" i="1"/>
  <c r="EG171" i="1" s="1"/>
  <c r="J171" i="1" s="1"/>
  <c r="X173" i="1"/>
  <c r="CB173" i="1"/>
  <c r="X176" i="1"/>
  <c r="AZ176" i="1"/>
  <c r="CB176" i="1"/>
  <c r="DD176" i="1"/>
  <c r="EF176" i="1"/>
  <c r="AE178" i="1"/>
  <c r="BG178" i="1"/>
  <c r="CI178" i="1"/>
  <c r="DK178" i="1"/>
  <c r="EF180" i="1"/>
  <c r="CB180" i="1"/>
  <c r="E179" i="1"/>
  <c r="DD180" i="1"/>
  <c r="AL180" i="1"/>
  <c r="BN180" i="1"/>
  <c r="CP180" i="1"/>
  <c r="DR180" i="1"/>
  <c r="BG141" i="1"/>
  <c r="DY141" i="1"/>
  <c r="BN158" i="1"/>
  <c r="BN173" i="1"/>
  <c r="DR173" i="1"/>
  <c r="Q175" i="1"/>
  <c r="AE175" i="1"/>
  <c r="AS175" i="1"/>
  <c r="BG175" i="1"/>
  <c r="BU175" i="1"/>
  <c r="CI175" i="1"/>
  <c r="CW175" i="1"/>
  <c r="DK175" i="1"/>
  <c r="AE176" i="1"/>
  <c r="BG176" i="1"/>
  <c r="CI176" i="1"/>
  <c r="DK176" i="1"/>
  <c r="EI176" i="1"/>
  <c r="EG176" i="1" s="1"/>
  <c r="J176" i="1" s="1"/>
  <c r="AL178" i="1"/>
  <c r="BN178" i="1"/>
  <c r="CP178" i="1"/>
  <c r="DR178" i="1"/>
  <c r="Q180" i="1"/>
  <c r="AS180" i="1"/>
  <c r="Q141" i="1"/>
  <c r="CI141" i="1"/>
  <c r="Q153" i="1"/>
  <c r="AS153" i="1"/>
  <c r="BU153" i="1"/>
  <c r="CW153" i="1"/>
  <c r="DY153" i="1"/>
  <c r="AL154" i="1"/>
  <c r="CP154" i="1"/>
  <c r="AS156" i="1"/>
  <c r="CW156" i="1"/>
  <c r="EI158" i="1"/>
  <c r="EG158" i="1" s="1"/>
  <c r="J158" i="1" s="1"/>
  <c r="AL161" i="1"/>
  <c r="BN161" i="1"/>
  <c r="AZ173" i="1"/>
  <c r="DD173" i="1"/>
  <c r="DY173" i="1"/>
  <c r="E174" i="1"/>
  <c r="CP141" i="1"/>
  <c r="AE143" i="1"/>
  <c r="CI143" i="1"/>
  <c r="X154" i="1"/>
  <c r="CB154" i="1"/>
  <c r="EF154" i="1"/>
  <c r="DR158" i="1"/>
  <c r="DR161" i="1"/>
  <c r="AL173" i="1"/>
  <c r="CP173" i="1"/>
  <c r="EF173" i="1"/>
  <c r="Q177" i="1"/>
  <c r="AE177" i="1"/>
  <c r="AS177" i="1"/>
  <c r="BG177" i="1"/>
  <c r="BU177" i="1"/>
  <c r="CI177" i="1"/>
  <c r="CW177" i="1"/>
  <c r="DK177" i="1"/>
  <c r="DY177" i="1"/>
  <c r="EI178" i="1"/>
  <c r="EG178" i="1" s="1"/>
  <c r="J178" i="1" s="1"/>
  <c r="BU180" i="1"/>
  <c r="DY180" i="1"/>
  <c r="EI180" i="1"/>
  <c r="EG180" i="1" s="1"/>
  <c r="J180" i="1" s="1"/>
  <c r="X182" i="1"/>
  <c r="AZ182" i="1"/>
  <c r="CB182" i="1"/>
  <c r="DD182" i="1"/>
  <c r="EF182" i="1"/>
  <c r="DK180" i="1"/>
  <c r="AE182" i="1"/>
  <c r="BG182" i="1"/>
  <c r="CI182" i="1"/>
  <c r="DK182" i="1"/>
  <c r="DY184" i="1"/>
  <c r="DK184" i="1"/>
  <c r="CW184" i="1"/>
  <c r="CI184" i="1"/>
  <c r="BU184" i="1"/>
  <c r="BG184" i="1"/>
  <c r="AS184" i="1"/>
  <c r="AE184" i="1"/>
  <c r="Q184" i="1"/>
  <c r="X184" i="1"/>
  <c r="CB184" i="1"/>
  <c r="EF184" i="1"/>
  <c r="CW180" i="1"/>
  <c r="AL182" i="1"/>
  <c r="BN182" i="1"/>
  <c r="CP182" i="1"/>
  <c r="DR182" i="1"/>
  <c r="CI180" i="1"/>
  <c r="X181" i="1"/>
  <c r="AL181" i="1"/>
  <c r="AZ181" i="1"/>
  <c r="BN181" i="1"/>
  <c r="CB181" i="1"/>
  <c r="CP181" i="1"/>
  <c r="DD181" i="1"/>
  <c r="DR181" i="1"/>
  <c r="EF181" i="1"/>
  <c r="Q182" i="1"/>
  <c r="AS182" i="1"/>
  <c r="BU182" i="1"/>
  <c r="CW182" i="1"/>
  <c r="DY182" i="1"/>
  <c r="EI182" i="1"/>
  <c r="EG182" i="1" s="1"/>
  <c r="J182" i="1" s="1"/>
  <c r="EI185" i="1"/>
  <c r="EG185" i="1" s="1"/>
  <c r="J185" i="1" s="1"/>
  <c r="EI186" i="1"/>
  <c r="EG186" i="1" s="1"/>
  <c r="J186" i="1" s="1"/>
  <c r="E121" i="1"/>
  <c r="DD143" i="1"/>
  <c r="DD153" i="1"/>
  <c r="CP153" i="1"/>
  <c r="CB153" i="1"/>
  <c r="BN153" i="1"/>
  <c r="AZ153" i="1"/>
  <c r="AL153" i="1"/>
  <c r="X153" i="1"/>
  <c r="E152" i="1"/>
  <c r="EF156" i="1"/>
  <c r="DR156" i="1"/>
  <c r="DD156" i="1"/>
  <c r="CP156" i="1"/>
  <c r="CB156" i="1"/>
  <c r="BN156" i="1"/>
  <c r="AZ156" i="1"/>
  <c r="AL156" i="1"/>
  <c r="X156" i="1"/>
  <c r="E155" i="1"/>
  <c r="DY156" i="1"/>
  <c r="BU156" i="1"/>
  <c r="Q156" i="1"/>
  <c r="Q139" i="1"/>
  <c r="AS139" i="1"/>
  <c r="BU139" i="1"/>
  <c r="CW139" i="1"/>
  <c r="BU141" i="1"/>
  <c r="DK141" i="1"/>
  <c r="Q125" i="1"/>
  <c r="AE139" i="1"/>
  <c r="BG139" i="1"/>
  <c r="CI139" i="1"/>
  <c r="AZ143" i="1"/>
  <c r="CP151" i="1"/>
  <c r="EF153" i="1"/>
  <c r="Q154" i="1"/>
  <c r="AE154" i="1"/>
  <c r="AS154" i="1"/>
  <c r="BG154" i="1"/>
  <c r="BU154" i="1"/>
  <c r="CI154" i="1"/>
  <c r="CW154" i="1"/>
  <c r="DK154" i="1"/>
  <c r="Q157" i="1"/>
  <c r="AL157" i="1"/>
  <c r="BU157" i="1"/>
  <c r="CP157" i="1"/>
  <c r="DY157" i="1"/>
  <c r="CP158" i="1"/>
  <c r="Q159" i="1"/>
  <c r="AS159" i="1"/>
  <c r="BU159" i="1"/>
  <c r="CW159" i="1"/>
  <c r="DY159" i="1"/>
  <c r="E150" i="1"/>
  <c r="DR153" i="1"/>
  <c r="EI156" i="1"/>
  <c r="EG156" i="1" s="1"/>
  <c r="J156" i="1" s="1"/>
  <c r="X157" i="1"/>
  <c r="BG157" i="1"/>
  <c r="CB157" i="1"/>
  <c r="DK157" i="1"/>
  <c r="EF157" i="1"/>
  <c r="Q151" i="1"/>
  <c r="AE151" i="1"/>
  <c r="AS151" i="1"/>
  <c r="BG151" i="1"/>
  <c r="BU151" i="1"/>
  <c r="CI151" i="1"/>
  <c r="CW151" i="1"/>
  <c r="DK151" i="1"/>
  <c r="DY151" i="1"/>
  <c r="AS157" i="1"/>
  <c r="BN157" i="1"/>
  <c r="CW157" i="1"/>
  <c r="DR157" i="1"/>
  <c r="AE159" i="1"/>
  <c r="BG159" i="1"/>
  <c r="CI159" i="1"/>
  <c r="DK159" i="1"/>
  <c r="EI161" i="1"/>
  <c r="EG161" i="1" s="1"/>
  <c r="J161" i="1" s="1"/>
  <c r="AE157" i="1"/>
  <c r="AZ157" i="1"/>
  <c r="DD157" i="1"/>
  <c r="EI157" i="1"/>
  <c r="EG157" i="1" s="1"/>
  <c r="J157" i="1" s="1"/>
  <c r="EF159" i="1"/>
  <c r="DR159" i="1"/>
  <c r="DD159" i="1"/>
  <c r="CP159" i="1"/>
  <c r="CB159" i="1"/>
  <c r="BN159" i="1"/>
  <c r="AZ159" i="1"/>
  <c r="AL159" i="1"/>
  <c r="X159" i="1"/>
  <c r="EI159" i="1"/>
  <c r="EG159" i="1" s="1"/>
  <c r="J159" i="1" s="1"/>
  <c r="Q161" i="1"/>
  <c r="AE161" i="1"/>
  <c r="AS161" i="1"/>
  <c r="BG161" i="1"/>
  <c r="CP161" i="1"/>
  <c r="DK161" i="1"/>
  <c r="Q162" i="1"/>
  <c r="AE162" i="1"/>
  <c r="AS162" i="1"/>
  <c r="BG162" i="1"/>
  <c r="BU162" i="1"/>
  <c r="CI162" i="1"/>
  <c r="CW162" i="1"/>
  <c r="DK162" i="1"/>
  <c r="DY162" i="1"/>
  <c r="AE163" i="1"/>
  <c r="BG163" i="1"/>
  <c r="CI163" i="1"/>
  <c r="DK163" i="1"/>
  <c r="AL163" i="1"/>
  <c r="BN163" i="1"/>
  <c r="CP163" i="1"/>
  <c r="DR163" i="1"/>
  <c r="CI161" i="1"/>
  <c r="X162" i="1"/>
  <c r="AL162" i="1"/>
  <c r="AZ162" i="1"/>
  <c r="BN162" i="1"/>
  <c r="CB162" i="1"/>
  <c r="CP162" i="1"/>
  <c r="DD162" i="1"/>
  <c r="DR162" i="1"/>
  <c r="EF162" i="1"/>
  <c r="Q163" i="1"/>
  <c r="AS163" i="1"/>
  <c r="BU163" i="1"/>
  <c r="CW163" i="1"/>
  <c r="DY163" i="1"/>
  <c r="Q158" i="1"/>
  <c r="AE158" i="1"/>
  <c r="AS158" i="1"/>
  <c r="BG158" i="1"/>
  <c r="BU158" i="1"/>
  <c r="CI158" i="1"/>
  <c r="CW158" i="1"/>
  <c r="DK158" i="1"/>
  <c r="DY158" i="1"/>
  <c r="BU161" i="1"/>
  <c r="DD161" i="1"/>
  <c r="DY161" i="1"/>
  <c r="X163" i="1"/>
  <c r="AZ163" i="1"/>
  <c r="CB163" i="1"/>
  <c r="DD163" i="1"/>
  <c r="EF163" i="1"/>
  <c r="EI163" i="1"/>
  <c r="EG163" i="1" s="1"/>
  <c r="J163" i="1" s="1"/>
  <c r="EI166" i="1"/>
  <c r="EG166" i="1" s="1"/>
  <c r="J166" i="1" s="1"/>
  <c r="EI167" i="1"/>
  <c r="EG167" i="1" s="1"/>
  <c r="J167" i="1" s="1"/>
  <c r="EF119" i="1"/>
  <c r="DR119" i="1"/>
  <c r="DD119" i="1"/>
  <c r="CP119" i="1"/>
  <c r="CB119" i="1"/>
  <c r="BN119" i="1"/>
  <c r="AZ119" i="1"/>
  <c r="AL119" i="1"/>
  <c r="X119" i="1"/>
  <c r="DY119" i="1"/>
  <c r="DK119" i="1"/>
  <c r="CW119" i="1"/>
  <c r="CI119" i="1"/>
  <c r="BU119" i="1"/>
  <c r="BG119" i="1"/>
  <c r="AS119" i="1"/>
  <c r="AE119" i="1"/>
  <c r="Q119" i="1"/>
  <c r="E118" i="1"/>
  <c r="EF142" i="1"/>
  <c r="DR142" i="1"/>
  <c r="DD142" i="1"/>
  <c r="CP142" i="1"/>
  <c r="CB142" i="1"/>
  <c r="BN142" i="1"/>
  <c r="AZ142" i="1"/>
  <c r="AL142" i="1"/>
  <c r="X142" i="1"/>
  <c r="DY142" i="1"/>
  <c r="BU142" i="1"/>
  <c r="Q142" i="1"/>
  <c r="CI142" i="1"/>
  <c r="AE142" i="1"/>
  <c r="E140" i="1"/>
  <c r="EI123" i="1"/>
  <c r="EG123" i="1" s="1"/>
  <c r="J123" i="1" s="1"/>
  <c r="DY137" i="1"/>
  <c r="DK137" i="1"/>
  <c r="CW137" i="1"/>
  <c r="CI137" i="1"/>
  <c r="BU137" i="1"/>
  <c r="BG137" i="1"/>
  <c r="AS137" i="1"/>
  <c r="AE137" i="1"/>
  <c r="Q137" i="1"/>
  <c r="EF137" i="1"/>
  <c r="DR137" i="1"/>
  <c r="DD137" i="1"/>
  <c r="CP137" i="1"/>
  <c r="CB137" i="1"/>
  <c r="BN137" i="1"/>
  <c r="AZ137" i="1"/>
  <c r="AL137" i="1"/>
  <c r="X137" i="1"/>
  <c r="E136" i="1"/>
  <c r="AS142" i="1"/>
  <c r="CW142" i="1"/>
  <c r="AL90" i="1"/>
  <c r="DY108" i="1"/>
  <c r="X109" i="1"/>
  <c r="CB109" i="1"/>
  <c r="EF109" i="1"/>
  <c r="EI124" i="1"/>
  <c r="EG124" i="1" s="1"/>
  <c r="J124" i="1" s="1"/>
  <c r="DK139" i="1"/>
  <c r="DY139" i="1"/>
  <c r="CP139" i="1"/>
  <c r="CB139" i="1"/>
  <c r="BN139" i="1"/>
  <c r="AZ139" i="1"/>
  <c r="AL139" i="1"/>
  <c r="X139" i="1"/>
  <c r="BG142" i="1"/>
  <c r="DK142" i="1"/>
  <c r="EI125" i="1"/>
  <c r="EG125" i="1" s="1"/>
  <c r="J125" i="1" s="1"/>
  <c r="E134" i="1"/>
  <c r="EI139" i="1"/>
  <c r="EG139" i="1" s="1"/>
  <c r="J139" i="1" s="1"/>
  <c r="EI141" i="1"/>
  <c r="EG141" i="1" s="1"/>
  <c r="J141" i="1" s="1"/>
  <c r="AS125" i="1"/>
  <c r="BU125" i="1"/>
  <c r="CW125" i="1"/>
  <c r="DY125" i="1"/>
  <c r="Q135" i="1"/>
  <c r="AE135" i="1"/>
  <c r="AS135" i="1"/>
  <c r="BG135" i="1"/>
  <c r="BU135" i="1"/>
  <c r="CI135" i="1"/>
  <c r="CW135" i="1"/>
  <c r="DK135" i="1"/>
  <c r="DY135" i="1"/>
  <c r="EF139" i="1"/>
  <c r="Q143" i="1"/>
  <c r="AL143" i="1"/>
  <c r="BU143" i="1"/>
  <c r="CP143" i="1"/>
  <c r="DY143" i="1"/>
  <c r="X144" i="1"/>
  <c r="AZ144" i="1"/>
  <c r="CB144" i="1"/>
  <c r="DD144" i="1"/>
  <c r="EF144" i="1"/>
  <c r="DR139" i="1"/>
  <c r="X141" i="1"/>
  <c r="AS141" i="1"/>
  <c r="CB141" i="1"/>
  <c r="CW141" i="1"/>
  <c r="EF141" i="1"/>
  <c r="X143" i="1"/>
  <c r="BG143" i="1"/>
  <c r="CB143" i="1"/>
  <c r="EF143" i="1"/>
  <c r="X135" i="1"/>
  <c r="AL135" i="1"/>
  <c r="AZ135" i="1"/>
  <c r="BN135" i="1"/>
  <c r="CB135" i="1"/>
  <c r="CP135" i="1"/>
  <c r="DD135" i="1"/>
  <c r="DR135" i="1"/>
  <c r="DD139" i="1"/>
  <c r="EI142" i="1"/>
  <c r="EG142" i="1" s="1"/>
  <c r="J142" i="1" s="1"/>
  <c r="AS143" i="1"/>
  <c r="BN143" i="1"/>
  <c r="CW143" i="1"/>
  <c r="DR143" i="1"/>
  <c r="DY144" i="1"/>
  <c r="DK144" i="1"/>
  <c r="CW144" i="1"/>
  <c r="CI144" i="1"/>
  <c r="BU144" i="1"/>
  <c r="BG144" i="1"/>
  <c r="AS144" i="1"/>
  <c r="AE144" i="1"/>
  <c r="Q144" i="1"/>
  <c r="AL144" i="1"/>
  <c r="BN144" i="1"/>
  <c r="CP144" i="1"/>
  <c r="DR144" i="1"/>
  <c r="EI144" i="1"/>
  <c r="EG144" i="1" s="1"/>
  <c r="J144" i="1" s="1"/>
  <c r="EI143" i="1"/>
  <c r="EG143" i="1" s="1"/>
  <c r="J143" i="1" s="1"/>
  <c r="EI147" i="1"/>
  <c r="EG147" i="1" s="1"/>
  <c r="J147" i="1" s="1"/>
  <c r="EI148" i="1"/>
  <c r="EG148" i="1" s="1"/>
  <c r="J148" i="1" s="1"/>
  <c r="DY105" i="1"/>
  <c r="CP105" i="1"/>
  <c r="AL105" i="1"/>
  <c r="DD105" i="1"/>
  <c r="AZ105" i="1"/>
  <c r="DR105" i="1"/>
  <c r="BN105" i="1"/>
  <c r="EF105" i="1"/>
  <c r="CB105" i="1"/>
  <c r="X105" i="1"/>
  <c r="CP109" i="1"/>
  <c r="AL109" i="1"/>
  <c r="DD109" i="1"/>
  <c r="AZ109" i="1"/>
  <c r="BN109" i="1"/>
  <c r="DR109" i="1"/>
  <c r="CP90" i="1"/>
  <c r="Q93" i="1"/>
  <c r="BU93" i="1"/>
  <c r="EI94" i="1"/>
  <c r="EG94" i="1" s="1"/>
  <c r="J94" i="1" s="1"/>
  <c r="BN112" i="1"/>
  <c r="X117" i="1"/>
  <c r="AL117" i="1"/>
  <c r="AZ117" i="1"/>
  <c r="BN117" i="1"/>
  <c r="CB117" i="1"/>
  <c r="CP117" i="1"/>
  <c r="DD117" i="1"/>
  <c r="DR117" i="1"/>
  <c r="X120" i="1"/>
  <c r="AZ120" i="1"/>
  <c r="CB120" i="1"/>
  <c r="DD120" i="1"/>
  <c r="EF120" i="1"/>
  <c r="Q124" i="1"/>
  <c r="AS124" i="1"/>
  <c r="BU124" i="1"/>
  <c r="CW124" i="1"/>
  <c r="DY124" i="1"/>
  <c r="AE125" i="1"/>
  <c r="BG125" i="1"/>
  <c r="CI125" i="1"/>
  <c r="DK125" i="1"/>
  <c r="AE107" i="1"/>
  <c r="BG107" i="1"/>
  <c r="CI107" i="1"/>
  <c r="DK107" i="1"/>
  <c r="AE120" i="1"/>
  <c r="BG120" i="1"/>
  <c r="CI120" i="1"/>
  <c r="DK120" i="1"/>
  <c r="X122" i="1"/>
  <c r="AZ122" i="1"/>
  <c r="CB122" i="1"/>
  <c r="DD122" i="1"/>
  <c r="EF122" i="1"/>
  <c r="DY123" i="1"/>
  <c r="DK123" i="1"/>
  <c r="CW123" i="1"/>
  <c r="CI123" i="1"/>
  <c r="BU123" i="1"/>
  <c r="BG123" i="1"/>
  <c r="AS123" i="1"/>
  <c r="AE123" i="1"/>
  <c r="Q123" i="1"/>
  <c r="EF123" i="1"/>
  <c r="DR123" i="1"/>
  <c r="DD123" i="1"/>
  <c r="CP123" i="1"/>
  <c r="CB123" i="1"/>
  <c r="BN123" i="1"/>
  <c r="AZ123" i="1"/>
  <c r="AL123" i="1"/>
  <c r="X123" i="1"/>
  <c r="EF125" i="1"/>
  <c r="DR125" i="1"/>
  <c r="DD125" i="1"/>
  <c r="CP125" i="1"/>
  <c r="CB125" i="1"/>
  <c r="BN125" i="1"/>
  <c r="AZ125" i="1"/>
  <c r="AL125" i="1"/>
  <c r="X125" i="1"/>
  <c r="AE93" i="1"/>
  <c r="BG93" i="1"/>
  <c r="DK93" i="1"/>
  <c r="EI109" i="1"/>
  <c r="EG109" i="1" s="1"/>
  <c r="J109" i="1" s="1"/>
  <c r="AL120" i="1"/>
  <c r="BN120" i="1"/>
  <c r="CP120" i="1"/>
  <c r="DR120" i="1"/>
  <c r="EI120" i="1"/>
  <c r="EG120" i="1" s="1"/>
  <c r="J120" i="1" s="1"/>
  <c r="Q120" i="1"/>
  <c r="AS120" i="1"/>
  <c r="BU120" i="1"/>
  <c r="CW120" i="1"/>
  <c r="DY120" i="1"/>
  <c r="DY122" i="1"/>
  <c r="DK122" i="1"/>
  <c r="CW122" i="1"/>
  <c r="CI122" i="1"/>
  <c r="BU122" i="1"/>
  <c r="BG122" i="1"/>
  <c r="AS122" i="1"/>
  <c r="AE122" i="1"/>
  <c r="Q122" i="1"/>
  <c r="AL122" i="1"/>
  <c r="BN122" i="1"/>
  <c r="CP122" i="1"/>
  <c r="DR122" i="1"/>
  <c r="EF124" i="1"/>
  <c r="DR124" i="1"/>
  <c r="DD124" i="1"/>
  <c r="CP124" i="1"/>
  <c r="CB124" i="1"/>
  <c r="BN124" i="1"/>
  <c r="AZ124" i="1"/>
  <c r="AL124" i="1"/>
  <c r="X124" i="1"/>
  <c r="EI122" i="1"/>
  <c r="EG122" i="1" s="1"/>
  <c r="J122" i="1" s="1"/>
  <c r="EI131" i="1"/>
  <c r="EG131" i="1" s="1"/>
  <c r="J131" i="1" s="1"/>
  <c r="BN90" i="1"/>
  <c r="DR90" i="1"/>
  <c r="AZ93" i="1"/>
  <c r="CI93" i="1"/>
  <c r="EI95" i="1"/>
  <c r="EG95" i="1" s="1"/>
  <c r="J95" i="1" s="1"/>
  <c r="Q104" i="1"/>
  <c r="AS104" i="1"/>
  <c r="BU104" i="1"/>
  <c r="DY104" i="1"/>
  <c r="AS107" i="1"/>
  <c r="CW107" i="1"/>
  <c r="AZ90" i="1"/>
  <c r="DD90" i="1"/>
  <c r="CP93" i="1"/>
  <c r="EF93" i="1"/>
  <c r="AL93" i="1"/>
  <c r="CB93" i="1"/>
  <c r="AE104" i="1"/>
  <c r="BG104" i="1"/>
  <c r="DK104" i="1"/>
  <c r="X90" i="1"/>
  <c r="CB90" i="1"/>
  <c r="EF90" i="1"/>
  <c r="X94" i="1"/>
  <c r="E103" i="1"/>
  <c r="CI104" i="1"/>
  <c r="CW104" i="1"/>
  <c r="BN104" i="1"/>
  <c r="AZ104" i="1"/>
  <c r="AL104" i="1"/>
  <c r="X104" i="1"/>
  <c r="EF107" i="1"/>
  <c r="DR107" i="1"/>
  <c r="DD107" i="1"/>
  <c r="CP107" i="1"/>
  <c r="CB107" i="1"/>
  <c r="BN107" i="1"/>
  <c r="AZ107" i="1"/>
  <c r="AL107" i="1"/>
  <c r="X107" i="1"/>
  <c r="E106" i="1"/>
  <c r="DY107" i="1"/>
  <c r="BU107" i="1"/>
  <c r="Q107" i="1"/>
  <c r="AZ94" i="1"/>
  <c r="CB94" i="1"/>
  <c r="DD94" i="1"/>
  <c r="EF94" i="1"/>
  <c r="Q102" i="1"/>
  <c r="AE102" i="1"/>
  <c r="AS102" i="1"/>
  <c r="BG102" i="1"/>
  <c r="BU102" i="1"/>
  <c r="CI102" i="1"/>
  <c r="CW102" i="1"/>
  <c r="DK102" i="1"/>
  <c r="DY102" i="1"/>
  <c r="DR104" i="1"/>
  <c r="EI107" i="1"/>
  <c r="EG107" i="1" s="1"/>
  <c r="J107" i="1" s="1"/>
  <c r="X108" i="1"/>
  <c r="BG108" i="1"/>
  <c r="CB108" i="1"/>
  <c r="DK108" i="1"/>
  <c r="EF108" i="1"/>
  <c r="EF110" i="1"/>
  <c r="DR110" i="1"/>
  <c r="DD110" i="1"/>
  <c r="CP110" i="1"/>
  <c r="CB110" i="1"/>
  <c r="BN110" i="1"/>
  <c r="AZ110" i="1"/>
  <c r="AL110" i="1"/>
  <c r="X110" i="1"/>
  <c r="EI110" i="1"/>
  <c r="EG110" i="1" s="1"/>
  <c r="J110" i="1" s="1"/>
  <c r="EI102" i="1"/>
  <c r="EG102" i="1" s="1"/>
  <c r="J102" i="1" s="1"/>
  <c r="DD104" i="1"/>
  <c r="AS108" i="1"/>
  <c r="BN108" i="1"/>
  <c r="CW108" i="1"/>
  <c r="DR108" i="1"/>
  <c r="Q110" i="1"/>
  <c r="AS110" i="1"/>
  <c r="BU110" i="1"/>
  <c r="CW110" i="1"/>
  <c r="DY110" i="1"/>
  <c r="AL94" i="1"/>
  <c r="BN94" i="1"/>
  <c r="CP94" i="1"/>
  <c r="DR94" i="1"/>
  <c r="CP104" i="1"/>
  <c r="EI104" i="1"/>
  <c r="EG104" i="1" s="1"/>
  <c r="J104" i="1" s="1"/>
  <c r="AE108" i="1"/>
  <c r="AZ108" i="1"/>
  <c r="CI108" i="1"/>
  <c r="DD108" i="1"/>
  <c r="EI108" i="1"/>
  <c r="EG108" i="1" s="1"/>
  <c r="J108" i="1" s="1"/>
  <c r="X93" i="1"/>
  <c r="DD93" i="1"/>
  <c r="CB104" i="1"/>
  <c r="EF104" i="1"/>
  <c r="Q105" i="1"/>
  <c r="AE105" i="1"/>
  <c r="AS105" i="1"/>
  <c r="BG105" i="1"/>
  <c r="BU105" i="1"/>
  <c r="CI105" i="1"/>
  <c r="CW105" i="1"/>
  <c r="DK105" i="1"/>
  <c r="Q108" i="1"/>
  <c r="AL108" i="1"/>
  <c r="BU108" i="1"/>
  <c r="CP108" i="1"/>
  <c r="AE110" i="1"/>
  <c r="BG110" i="1"/>
  <c r="CI110" i="1"/>
  <c r="DK110" i="1"/>
  <c r="DY112" i="1"/>
  <c r="DK112" i="1"/>
  <c r="CW112" i="1"/>
  <c r="CI112" i="1"/>
  <c r="BU112" i="1"/>
  <c r="BG112" i="1"/>
  <c r="AS112" i="1"/>
  <c r="AE112" i="1"/>
  <c r="Q112" i="1"/>
  <c r="X112" i="1"/>
  <c r="CB112" i="1"/>
  <c r="EF112" i="1"/>
  <c r="AZ112" i="1"/>
  <c r="DD112" i="1"/>
  <c r="Q109" i="1"/>
  <c r="AE109" i="1"/>
  <c r="AS109" i="1"/>
  <c r="BG109" i="1"/>
  <c r="BU109" i="1"/>
  <c r="CI109" i="1"/>
  <c r="CW109" i="1"/>
  <c r="DK109" i="1"/>
  <c r="DY109" i="1"/>
  <c r="AL112" i="1"/>
  <c r="CP112" i="1"/>
  <c r="EI113" i="1"/>
  <c r="EG113" i="1" s="1"/>
  <c r="J113" i="1" s="1"/>
  <c r="EI114" i="1"/>
  <c r="EG114" i="1" s="1"/>
  <c r="J114" i="1" s="1"/>
  <c r="CW89" i="1"/>
  <c r="AS89" i="1"/>
  <c r="E88" i="1"/>
  <c r="CI89" i="1"/>
  <c r="AE89" i="1"/>
  <c r="Q89" i="1"/>
  <c r="BU89" i="1"/>
  <c r="DY89" i="1"/>
  <c r="AS92" i="1"/>
  <c r="CW92" i="1"/>
  <c r="BG89" i="1"/>
  <c r="DK89" i="1"/>
  <c r="EF92" i="1"/>
  <c r="DR92" i="1"/>
  <c r="DD92" i="1"/>
  <c r="CP92" i="1"/>
  <c r="CB92" i="1"/>
  <c r="BN92" i="1"/>
  <c r="AZ92" i="1"/>
  <c r="AL92" i="1"/>
  <c r="X92" i="1"/>
  <c r="E91" i="1"/>
  <c r="DY92" i="1"/>
  <c r="BU92" i="1"/>
  <c r="Q92" i="1"/>
  <c r="CI92" i="1"/>
  <c r="AE92" i="1"/>
  <c r="DK92" i="1"/>
  <c r="BG92" i="1"/>
  <c r="AL89" i="1"/>
  <c r="CP89" i="1"/>
  <c r="EI89" i="1"/>
  <c r="EG89" i="1" s="1"/>
  <c r="J89" i="1" s="1"/>
  <c r="AE95" i="1"/>
  <c r="BN95" i="1"/>
  <c r="CI95" i="1"/>
  <c r="X95" i="1"/>
  <c r="AS95" i="1"/>
  <c r="CB95" i="1"/>
  <c r="CW95" i="1"/>
  <c r="EF95" i="1"/>
  <c r="CP97" i="1"/>
  <c r="AL97" i="1"/>
  <c r="DD97" i="1"/>
  <c r="AZ97" i="1"/>
  <c r="DR97" i="1"/>
  <c r="BN97" i="1"/>
  <c r="X97" i="1"/>
  <c r="CW97" i="1"/>
  <c r="X89" i="1"/>
  <c r="CB89" i="1"/>
  <c r="EF89" i="1"/>
  <c r="Q90" i="1"/>
  <c r="AE90" i="1"/>
  <c r="AS90" i="1"/>
  <c r="BG90" i="1"/>
  <c r="BU90" i="1"/>
  <c r="CI90" i="1"/>
  <c r="CW90" i="1"/>
  <c r="DK90" i="1"/>
  <c r="Q95" i="1"/>
  <c r="AZ95" i="1"/>
  <c r="BU95" i="1"/>
  <c r="DD95" i="1"/>
  <c r="DY95" i="1"/>
  <c r="EF97" i="1"/>
  <c r="AZ89" i="1"/>
  <c r="DD89" i="1"/>
  <c r="BN89" i="1"/>
  <c r="DR89" i="1"/>
  <c r="EI92" i="1"/>
  <c r="EG92" i="1" s="1"/>
  <c r="J92" i="1" s="1"/>
  <c r="AS93" i="1"/>
  <c r="BN93" i="1"/>
  <c r="CW93" i="1"/>
  <c r="DR93" i="1"/>
  <c r="AL95" i="1"/>
  <c r="BG95" i="1"/>
  <c r="CP95" i="1"/>
  <c r="DK95" i="1"/>
  <c r="AS97" i="1"/>
  <c r="EI93" i="1"/>
  <c r="EG93" i="1" s="1"/>
  <c r="J93" i="1" s="1"/>
  <c r="AE97" i="1"/>
  <c r="CI97" i="1"/>
  <c r="Q97" i="1"/>
  <c r="BU97" i="1"/>
  <c r="DY97" i="1"/>
  <c r="Q94" i="1"/>
  <c r="AE94" i="1"/>
  <c r="AS94" i="1"/>
  <c r="BG94" i="1"/>
  <c r="BU94" i="1"/>
  <c r="CI94" i="1"/>
  <c r="CW94" i="1"/>
  <c r="DK94" i="1"/>
  <c r="DY94" i="1"/>
  <c r="BG97" i="1"/>
  <c r="DK97" i="1"/>
  <c r="EI98" i="1"/>
  <c r="EG98" i="1" s="1"/>
  <c r="J98" i="1" s="1"/>
  <c r="EI99" i="1"/>
  <c r="EG99" i="1" s="1"/>
  <c r="J99" i="1" s="1"/>
  <c r="AL72" i="1"/>
  <c r="BN72" i="1"/>
  <c r="EI72" i="1"/>
  <c r="EG72" i="1" s="1"/>
  <c r="J72" i="1" s="1"/>
  <c r="Q77" i="1"/>
  <c r="AS77" i="1"/>
  <c r="BU77" i="1"/>
  <c r="CW77" i="1"/>
  <c r="DY77" i="1"/>
  <c r="Q79" i="1"/>
  <c r="AS79" i="1"/>
  <c r="BU79" i="1"/>
  <c r="CW79" i="1"/>
  <c r="DY79" i="1"/>
  <c r="Q72" i="1"/>
  <c r="AS72" i="1"/>
  <c r="BU72" i="1"/>
  <c r="CW72" i="1"/>
  <c r="DY72" i="1"/>
  <c r="EI76" i="1"/>
  <c r="EG76" i="1" s="1"/>
  <c r="J76" i="1" s="1"/>
  <c r="EI78" i="1"/>
  <c r="EG78" i="1" s="1"/>
  <c r="J78" i="1" s="1"/>
  <c r="X72" i="1"/>
  <c r="AZ72" i="1"/>
  <c r="CB72" i="1"/>
  <c r="DD72" i="1"/>
  <c r="EF72" i="1"/>
  <c r="AE77" i="1"/>
  <c r="BG77" i="1"/>
  <c r="CI77" i="1"/>
  <c r="DK77" i="1"/>
  <c r="AE79" i="1"/>
  <c r="BG79" i="1"/>
  <c r="CI79" i="1"/>
  <c r="DK79" i="1"/>
  <c r="EI81" i="1"/>
  <c r="EG81" i="1" s="1"/>
  <c r="J81" i="1" s="1"/>
  <c r="X77" i="1"/>
  <c r="AZ77" i="1"/>
  <c r="CB77" i="1"/>
  <c r="DD77" i="1"/>
  <c r="EF77" i="1"/>
  <c r="DY78" i="1"/>
  <c r="DK78" i="1"/>
  <c r="CW78" i="1"/>
  <c r="CI78" i="1"/>
  <c r="BU78" i="1"/>
  <c r="BG78" i="1"/>
  <c r="AS78" i="1"/>
  <c r="AE78" i="1"/>
  <c r="Q78" i="1"/>
  <c r="EF78" i="1"/>
  <c r="DR78" i="1"/>
  <c r="DD78" i="1"/>
  <c r="CP78" i="1"/>
  <c r="CB78" i="1"/>
  <c r="BN78" i="1"/>
  <c r="AZ78" i="1"/>
  <c r="AL78" i="1"/>
  <c r="X78" i="1"/>
  <c r="X79" i="1"/>
  <c r="AZ79" i="1"/>
  <c r="CB79" i="1"/>
  <c r="DD79" i="1"/>
  <c r="CP72" i="1"/>
  <c r="DR72" i="1"/>
  <c r="AL77" i="1"/>
  <c r="BN77" i="1"/>
  <c r="CP77" i="1"/>
  <c r="DR77" i="1"/>
  <c r="EF79" i="1"/>
  <c r="DR79" i="1"/>
  <c r="AL79" i="1"/>
  <c r="BN79" i="1"/>
  <c r="CP79" i="1"/>
  <c r="DY81" i="1"/>
  <c r="DK81" i="1"/>
  <c r="CW81" i="1"/>
  <c r="CI81" i="1"/>
  <c r="BU81" i="1"/>
  <c r="BG81" i="1"/>
  <c r="AS81" i="1"/>
  <c r="AE81" i="1"/>
  <c r="Q81" i="1"/>
  <c r="EF81" i="1"/>
  <c r="DR81" i="1"/>
  <c r="DD81" i="1"/>
  <c r="CP81" i="1"/>
  <c r="CB81" i="1"/>
  <c r="BN81" i="1"/>
  <c r="AZ81" i="1"/>
  <c r="AL81" i="1"/>
  <c r="X81" i="1"/>
  <c r="Q76" i="1"/>
  <c r="AE76" i="1"/>
  <c r="AS76" i="1"/>
  <c r="BG76" i="1"/>
  <c r="BU76" i="1"/>
  <c r="CI76" i="1"/>
  <c r="CW76" i="1"/>
  <c r="DK76" i="1"/>
  <c r="DY76" i="1"/>
  <c r="EI77" i="1"/>
  <c r="EG77" i="1" s="1"/>
  <c r="J77" i="1" s="1"/>
  <c r="E75" i="1"/>
  <c r="X76" i="1"/>
  <c r="AL76" i="1"/>
  <c r="AZ76" i="1"/>
  <c r="BN76" i="1"/>
  <c r="CB76" i="1"/>
  <c r="CP76" i="1"/>
  <c r="DD76" i="1"/>
  <c r="DR76" i="1"/>
  <c r="EI79" i="1"/>
  <c r="EG79" i="1" s="1"/>
  <c r="J79" i="1" s="1"/>
  <c r="EI82" i="1"/>
  <c r="EG82" i="1" s="1"/>
  <c r="J82" i="1" s="1"/>
  <c r="DZ69" i="1"/>
  <c r="DZ68" i="1"/>
  <c r="DZ67" i="1"/>
  <c r="DZ65" i="1"/>
  <c r="DZ64" i="1"/>
  <c r="DZ63" i="1"/>
  <c r="DZ62" i="1"/>
  <c r="DZ60" i="1"/>
  <c r="DZ59" i="1"/>
  <c r="DZ58" i="1"/>
  <c r="DZ57" i="1"/>
  <c r="DZ55" i="1"/>
  <c r="DZ54" i="1"/>
  <c r="DZ52" i="1"/>
  <c r="DZ49" i="1"/>
  <c r="DZ48" i="1"/>
  <c r="DZ47" i="1"/>
  <c r="DZ45" i="1"/>
  <c r="DZ44" i="1"/>
  <c r="DZ43" i="1"/>
  <c r="DZ41" i="1"/>
  <c r="DZ40" i="1"/>
  <c r="DZ39" i="1"/>
  <c r="DZ38" i="1"/>
  <c r="DZ36" i="1"/>
  <c r="DZ35" i="1"/>
  <c r="DZ33" i="1"/>
  <c r="DZ32" i="1"/>
  <c r="DZ29" i="1"/>
  <c r="DZ28" i="1"/>
  <c r="DZ27" i="1"/>
  <c r="DZ25" i="1"/>
  <c r="DZ24" i="1"/>
  <c r="DZ23" i="1"/>
  <c r="DZ22" i="1"/>
  <c r="DZ20" i="1"/>
  <c r="DZ19" i="1"/>
  <c r="DZ17" i="1"/>
  <c r="DZ16" i="1"/>
  <c r="DS69" i="1"/>
  <c r="DS68" i="1"/>
  <c r="DS67" i="1"/>
  <c r="DS65" i="1"/>
  <c r="DS64" i="1"/>
  <c r="DS63" i="1"/>
  <c r="DS62" i="1"/>
  <c r="DS60" i="1"/>
  <c r="DS59" i="1"/>
  <c r="DS58" i="1"/>
  <c r="DS57" i="1"/>
  <c r="DS55" i="1"/>
  <c r="DS54" i="1"/>
  <c r="DS52" i="1"/>
  <c r="DS49" i="1"/>
  <c r="DS48" i="1"/>
  <c r="DS47" i="1"/>
  <c r="DS45" i="1"/>
  <c r="DS44" i="1"/>
  <c r="DS43" i="1"/>
  <c r="DS41" i="1"/>
  <c r="DS40" i="1"/>
  <c r="DS39" i="1"/>
  <c r="DS38" i="1"/>
  <c r="DS36" i="1"/>
  <c r="DS35" i="1"/>
  <c r="DS33" i="1"/>
  <c r="DS32" i="1"/>
  <c r="DS29" i="1"/>
  <c r="DS28" i="1"/>
  <c r="DS27" i="1"/>
  <c r="DS25" i="1"/>
  <c r="DS24" i="1"/>
  <c r="DS23" i="1"/>
  <c r="DS22" i="1"/>
  <c r="DS20" i="1"/>
  <c r="DS19" i="1"/>
  <c r="DS17" i="1"/>
  <c r="DS16" i="1"/>
  <c r="DL69" i="1"/>
  <c r="DL68" i="1"/>
  <c r="DL67" i="1"/>
  <c r="DL65" i="1"/>
  <c r="DL64" i="1"/>
  <c r="DL63" i="1"/>
  <c r="DL62" i="1"/>
  <c r="DL60" i="1"/>
  <c r="DL59" i="1"/>
  <c r="DL58" i="1"/>
  <c r="DL57" i="1"/>
  <c r="DL55" i="1"/>
  <c r="DL54" i="1"/>
  <c r="DL52" i="1"/>
  <c r="DL49" i="1"/>
  <c r="DL48" i="1"/>
  <c r="DL47" i="1"/>
  <c r="DL45" i="1"/>
  <c r="DL44" i="1"/>
  <c r="DL43" i="1"/>
  <c r="DL41" i="1"/>
  <c r="DL40" i="1"/>
  <c r="DL39" i="1"/>
  <c r="DL38" i="1"/>
  <c r="DL36" i="1"/>
  <c r="DL35" i="1"/>
  <c r="DL33" i="1"/>
  <c r="DL32" i="1"/>
  <c r="DL29" i="1"/>
  <c r="DL28" i="1"/>
  <c r="DL27" i="1"/>
  <c r="DL25" i="1"/>
  <c r="DL24" i="1"/>
  <c r="DL23" i="1"/>
  <c r="DL22" i="1"/>
  <c r="DL20" i="1"/>
  <c r="DL19" i="1"/>
  <c r="DL17" i="1"/>
  <c r="DL16" i="1"/>
  <c r="DE69" i="1"/>
  <c r="DE68" i="1"/>
  <c r="DE67" i="1"/>
  <c r="DE65" i="1"/>
  <c r="DE64" i="1"/>
  <c r="DE63" i="1"/>
  <c r="DE62" i="1"/>
  <c r="DE60" i="1"/>
  <c r="DE59" i="1"/>
  <c r="DE58" i="1"/>
  <c r="DE57" i="1"/>
  <c r="DE55" i="1"/>
  <c r="DE54" i="1"/>
  <c r="DE52" i="1"/>
  <c r="DE49" i="1"/>
  <c r="DE48" i="1"/>
  <c r="DE47" i="1"/>
  <c r="DE45" i="1"/>
  <c r="DE44" i="1"/>
  <c r="DE43" i="1"/>
  <c r="DE41" i="1"/>
  <c r="DE40" i="1"/>
  <c r="DE39" i="1"/>
  <c r="DE38" i="1"/>
  <c r="DE36" i="1"/>
  <c r="DE35" i="1"/>
  <c r="DE33" i="1"/>
  <c r="DE32" i="1"/>
  <c r="DE29" i="1"/>
  <c r="DE28" i="1"/>
  <c r="DE27" i="1"/>
  <c r="DE25" i="1"/>
  <c r="DE24" i="1"/>
  <c r="DE23" i="1"/>
  <c r="DE22" i="1"/>
  <c r="DE20" i="1"/>
  <c r="DE19" i="1"/>
  <c r="DE17" i="1"/>
  <c r="DE16" i="1"/>
  <c r="CX69" i="1"/>
  <c r="CX68" i="1"/>
  <c r="CX67" i="1"/>
  <c r="CX65" i="1"/>
  <c r="CX64" i="1"/>
  <c r="CX63" i="1"/>
  <c r="CX62" i="1"/>
  <c r="CX60" i="1"/>
  <c r="CX59" i="1"/>
  <c r="CX58" i="1"/>
  <c r="CX57" i="1"/>
  <c r="CX55" i="1"/>
  <c r="CX54" i="1"/>
  <c r="CX52" i="1"/>
  <c r="CX49" i="1"/>
  <c r="CX48" i="1"/>
  <c r="CX47" i="1"/>
  <c r="CX45" i="1"/>
  <c r="CX44" i="1"/>
  <c r="CX43" i="1"/>
  <c r="CX41" i="1"/>
  <c r="CX40" i="1"/>
  <c r="CX39" i="1"/>
  <c r="CX38" i="1"/>
  <c r="CX36" i="1"/>
  <c r="CX35" i="1"/>
  <c r="CX33" i="1"/>
  <c r="CX32" i="1"/>
  <c r="CX29" i="1"/>
  <c r="CX28" i="1"/>
  <c r="CX27" i="1"/>
  <c r="CX25" i="1"/>
  <c r="CX24" i="1"/>
  <c r="CX23" i="1"/>
  <c r="CX22" i="1"/>
  <c r="CX20" i="1"/>
  <c r="CX19" i="1"/>
  <c r="CX17" i="1"/>
  <c r="CX16" i="1"/>
  <c r="CQ69" i="1"/>
  <c r="CQ68" i="1"/>
  <c r="CQ67" i="1"/>
  <c r="CQ65" i="1"/>
  <c r="CQ64" i="1"/>
  <c r="CQ63" i="1"/>
  <c r="CQ62" i="1"/>
  <c r="CQ60" i="1"/>
  <c r="CQ59" i="1"/>
  <c r="CQ58" i="1"/>
  <c r="CQ57" i="1"/>
  <c r="CQ55" i="1"/>
  <c r="CQ54" i="1"/>
  <c r="CQ52" i="1"/>
  <c r="CQ49" i="1"/>
  <c r="CQ48" i="1"/>
  <c r="CQ47" i="1"/>
  <c r="CQ45" i="1"/>
  <c r="CQ44" i="1"/>
  <c r="CQ43" i="1"/>
  <c r="CQ41" i="1"/>
  <c r="CQ40" i="1"/>
  <c r="CQ39" i="1"/>
  <c r="CQ38" i="1"/>
  <c r="CQ36" i="1"/>
  <c r="CQ35" i="1"/>
  <c r="CQ33" i="1"/>
  <c r="CQ32" i="1"/>
  <c r="CQ29" i="1"/>
  <c r="CQ28" i="1"/>
  <c r="CQ27" i="1"/>
  <c r="CQ25" i="1"/>
  <c r="CQ24" i="1"/>
  <c r="CQ23" i="1"/>
  <c r="CQ22" i="1"/>
  <c r="CQ20" i="1"/>
  <c r="CQ19" i="1"/>
  <c r="CQ17" i="1"/>
  <c r="CQ16" i="1"/>
  <c r="CJ69" i="1"/>
  <c r="CJ68" i="1"/>
  <c r="CJ67" i="1"/>
  <c r="CJ65" i="1"/>
  <c r="CJ64" i="1"/>
  <c r="CJ63" i="1"/>
  <c r="CJ62" i="1"/>
  <c r="CJ60" i="1"/>
  <c r="CJ59" i="1"/>
  <c r="CJ58" i="1"/>
  <c r="CJ57" i="1"/>
  <c r="CJ55" i="1"/>
  <c r="CJ54" i="1"/>
  <c r="CJ52" i="1"/>
  <c r="CJ49" i="1"/>
  <c r="CJ48" i="1"/>
  <c r="CJ47" i="1"/>
  <c r="CJ45" i="1"/>
  <c r="CJ44" i="1"/>
  <c r="CJ43" i="1"/>
  <c r="CJ41" i="1"/>
  <c r="CJ40" i="1"/>
  <c r="CJ39" i="1"/>
  <c r="CJ38" i="1"/>
  <c r="CJ36" i="1"/>
  <c r="CJ35" i="1"/>
  <c r="CJ33" i="1"/>
  <c r="CJ32" i="1"/>
  <c r="CJ29" i="1"/>
  <c r="CJ28" i="1"/>
  <c r="CJ27" i="1"/>
  <c r="CJ25" i="1"/>
  <c r="CJ24" i="1"/>
  <c r="CJ23" i="1"/>
  <c r="CJ22" i="1"/>
  <c r="CJ20" i="1"/>
  <c r="CJ19" i="1"/>
  <c r="CJ17" i="1"/>
  <c r="CJ16" i="1"/>
  <c r="CC69" i="1"/>
  <c r="CC68" i="1"/>
  <c r="CC67" i="1"/>
  <c r="CC65" i="1"/>
  <c r="CC64" i="1"/>
  <c r="CC63" i="1"/>
  <c r="CC62" i="1"/>
  <c r="CC60" i="1"/>
  <c r="CC59" i="1"/>
  <c r="CC58" i="1"/>
  <c r="CC57" i="1"/>
  <c r="CC55" i="1"/>
  <c r="CC54" i="1"/>
  <c r="CC52" i="1"/>
  <c r="CC49" i="1"/>
  <c r="CC48" i="1"/>
  <c r="CC47" i="1"/>
  <c r="CC45" i="1"/>
  <c r="CC44" i="1"/>
  <c r="CC43" i="1"/>
  <c r="CC41" i="1"/>
  <c r="CC40" i="1"/>
  <c r="CC39" i="1"/>
  <c r="CC38" i="1"/>
  <c r="CC36" i="1"/>
  <c r="CC35" i="1"/>
  <c r="CC33" i="1"/>
  <c r="CC32" i="1"/>
  <c r="CC29" i="1"/>
  <c r="CC28" i="1"/>
  <c r="CC27" i="1"/>
  <c r="CC25" i="1"/>
  <c r="CC24" i="1"/>
  <c r="CC23" i="1"/>
  <c r="CC22" i="1"/>
  <c r="CC20" i="1"/>
  <c r="CC19" i="1"/>
  <c r="CC17" i="1"/>
  <c r="CC16" i="1"/>
  <c r="BV69" i="1"/>
  <c r="BV68" i="1"/>
  <c r="BV67" i="1"/>
  <c r="BV65" i="1"/>
  <c r="BV64" i="1"/>
  <c r="BV63" i="1"/>
  <c r="BV62" i="1"/>
  <c r="BV60" i="1"/>
  <c r="BV59" i="1"/>
  <c r="BV58" i="1"/>
  <c r="BV57" i="1"/>
  <c r="BV55" i="1"/>
  <c r="BV54" i="1"/>
  <c r="BV52" i="1"/>
  <c r="BV49" i="1"/>
  <c r="BV48" i="1"/>
  <c r="BV47" i="1"/>
  <c r="BV45" i="1"/>
  <c r="BV44" i="1"/>
  <c r="BV43" i="1"/>
  <c r="BV41" i="1"/>
  <c r="BV40" i="1"/>
  <c r="BV39" i="1"/>
  <c r="BV38" i="1"/>
  <c r="BV36" i="1"/>
  <c r="BV35" i="1"/>
  <c r="BV33" i="1"/>
  <c r="BV32" i="1"/>
  <c r="BV29" i="1"/>
  <c r="BV28" i="1"/>
  <c r="BV27" i="1"/>
  <c r="BV25" i="1"/>
  <c r="BV24" i="1"/>
  <c r="BV23" i="1"/>
  <c r="BV22" i="1"/>
  <c r="BV20" i="1"/>
  <c r="BV19" i="1"/>
  <c r="BV17" i="1"/>
  <c r="BV16" i="1"/>
  <c r="BO69" i="1"/>
  <c r="BO68" i="1"/>
  <c r="BO67" i="1"/>
  <c r="BO65" i="1"/>
  <c r="BO64" i="1"/>
  <c r="BO63" i="1"/>
  <c r="BO62" i="1"/>
  <c r="BO60" i="1"/>
  <c r="BO59" i="1"/>
  <c r="BO58" i="1"/>
  <c r="BO57" i="1"/>
  <c r="BO55" i="1"/>
  <c r="BO54" i="1"/>
  <c r="BO52" i="1"/>
  <c r="BO49" i="1"/>
  <c r="BO48" i="1"/>
  <c r="BO47" i="1"/>
  <c r="BO45" i="1"/>
  <c r="BO44" i="1"/>
  <c r="BO43" i="1"/>
  <c r="BO41" i="1"/>
  <c r="BO40" i="1"/>
  <c r="BO39" i="1"/>
  <c r="BO38" i="1"/>
  <c r="BO36" i="1"/>
  <c r="BO35" i="1"/>
  <c r="BO33" i="1"/>
  <c r="BO32" i="1"/>
  <c r="BO29" i="1"/>
  <c r="BO28" i="1"/>
  <c r="BO27" i="1"/>
  <c r="BO25" i="1"/>
  <c r="BO24" i="1"/>
  <c r="BO23" i="1"/>
  <c r="BO22" i="1"/>
  <c r="BO20" i="1"/>
  <c r="BO19" i="1"/>
  <c r="BO17" i="1"/>
  <c r="BO16" i="1"/>
  <c r="BH69" i="1"/>
  <c r="BH68" i="1"/>
  <c r="BH67" i="1"/>
  <c r="BH65" i="1"/>
  <c r="BH64" i="1"/>
  <c r="BH63" i="1"/>
  <c r="BH62" i="1"/>
  <c r="BH60" i="1"/>
  <c r="BH59" i="1"/>
  <c r="BH58" i="1"/>
  <c r="BH57" i="1"/>
  <c r="BH55" i="1"/>
  <c r="BH54" i="1"/>
  <c r="BH52" i="1"/>
  <c r="BH49" i="1"/>
  <c r="BH48" i="1"/>
  <c r="BH47" i="1"/>
  <c r="BH45" i="1"/>
  <c r="BH44" i="1"/>
  <c r="BH43" i="1"/>
  <c r="BH41" i="1"/>
  <c r="BH40" i="1"/>
  <c r="BH39" i="1"/>
  <c r="BH38" i="1"/>
  <c r="BH36" i="1"/>
  <c r="BH35" i="1"/>
  <c r="BH33" i="1"/>
  <c r="BH32" i="1"/>
  <c r="BH29" i="1"/>
  <c r="BH28" i="1"/>
  <c r="BH27" i="1"/>
  <c r="BH25" i="1"/>
  <c r="BH24" i="1"/>
  <c r="BH23" i="1"/>
  <c r="BH22" i="1"/>
  <c r="BH20" i="1"/>
  <c r="BH19" i="1"/>
  <c r="BH17" i="1"/>
  <c r="BH16" i="1"/>
  <c r="BA69" i="1"/>
  <c r="BA68" i="1"/>
  <c r="BA67" i="1"/>
  <c r="BA65" i="1"/>
  <c r="BA64" i="1"/>
  <c r="BA63" i="1"/>
  <c r="BA62" i="1"/>
  <c r="BA60" i="1"/>
  <c r="BA59" i="1"/>
  <c r="BA58" i="1"/>
  <c r="BA57" i="1"/>
  <c r="BA55" i="1"/>
  <c r="BA54" i="1"/>
  <c r="BA52" i="1"/>
  <c r="BA49" i="1"/>
  <c r="BA48" i="1"/>
  <c r="BA47" i="1"/>
  <c r="BA45" i="1"/>
  <c r="BA44" i="1"/>
  <c r="BA43" i="1"/>
  <c r="BA41" i="1"/>
  <c r="BA40" i="1"/>
  <c r="BA39" i="1"/>
  <c r="BA38" i="1"/>
  <c r="BA36" i="1"/>
  <c r="BA35" i="1"/>
  <c r="BA33" i="1"/>
  <c r="BA32" i="1"/>
  <c r="BA29" i="1"/>
  <c r="BA28" i="1"/>
  <c r="BA27" i="1"/>
  <c r="BA25" i="1"/>
  <c r="BA24" i="1"/>
  <c r="BA23" i="1"/>
  <c r="BA22" i="1"/>
  <c r="BA20" i="1"/>
  <c r="BA19" i="1"/>
  <c r="BA17" i="1"/>
  <c r="BA16" i="1"/>
  <c r="AT69" i="1"/>
  <c r="AT68" i="1"/>
  <c r="AT67" i="1"/>
  <c r="AT65" i="1"/>
  <c r="AT64" i="1"/>
  <c r="AT63" i="1"/>
  <c r="AT62" i="1"/>
  <c r="AT60" i="1"/>
  <c r="AT59" i="1"/>
  <c r="AT58" i="1"/>
  <c r="AT57" i="1"/>
  <c r="AT55" i="1"/>
  <c r="AT54" i="1"/>
  <c r="AT52" i="1"/>
  <c r="AT49" i="1"/>
  <c r="AT48" i="1"/>
  <c r="AT47" i="1"/>
  <c r="AT45" i="1"/>
  <c r="AT44" i="1"/>
  <c r="AT43" i="1"/>
  <c r="AT41" i="1"/>
  <c r="AT40" i="1"/>
  <c r="AT39" i="1"/>
  <c r="AT38" i="1"/>
  <c r="AT36" i="1"/>
  <c r="AT35" i="1"/>
  <c r="AT33" i="1"/>
  <c r="AT32" i="1"/>
  <c r="AT29" i="1"/>
  <c r="AT28" i="1"/>
  <c r="AT27" i="1"/>
  <c r="AT25" i="1"/>
  <c r="AT24" i="1"/>
  <c r="AT23" i="1"/>
  <c r="AT22" i="1"/>
  <c r="AT20" i="1"/>
  <c r="AT19" i="1"/>
  <c r="AT17" i="1"/>
  <c r="AT16" i="1"/>
  <c r="AM69" i="1"/>
  <c r="AM68" i="1"/>
  <c r="AM67" i="1"/>
  <c r="AM65" i="1"/>
  <c r="AM64" i="1"/>
  <c r="AM63" i="1"/>
  <c r="AM62" i="1"/>
  <c r="AM60" i="1"/>
  <c r="AM59" i="1"/>
  <c r="AM58" i="1"/>
  <c r="AM57" i="1"/>
  <c r="AM55" i="1"/>
  <c r="AM54" i="1"/>
  <c r="AM52" i="1"/>
  <c r="AM49" i="1"/>
  <c r="AM48" i="1"/>
  <c r="AM47" i="1"/>
  <c r="AM45" i="1"/>
  <c r="AM44" i="1"/>
  <c r="AM43" i="1"/>
  <c r="AM41" i="1"/>
  <c r="AM40" i="1"/>
  <c r="AM39" i="1"/>
  <c r="AM38" i="1"/>
  <c r="AM36" i="1"/>
  <c r="AM35" i="1"/>
  <c r="AM33" i="1"/>
  <c r="AM32" i="1"/>
  <c r="AM29" i="1"/>
  <c r="AM28" i="1"/>
  <c r="AM27" i="1"/>
  <c r="AM25" i="1"/>
  <c r="AM24" i="1"/>
  <c r="AM23" i="1"/>
  <c r="AM22" i="1"/>
  <c r="AM20" i="1"/>
  <c r="AM19" i="1"/>
  <c r="AM17" i="1"/>
  <c r="AM16" i="1"/>
  <c r="AF69" i="1"/>
  <c r="AF68" i="1"/>
  <c r="AF67" i="1"/>
  <c r="AF65" i="1"/>
  <c r="AF64" i="1"/>
  <c r="AF63" i="1"/>
  <c r="AF62" i="1"/>
  <c r="AF60" i="1"/>
  <c r="AF59" i="1"/>
  <c r="AF58" i="1"/>
  <c r="AF57" i="1"/>
  <c r="AF55" i="1"/>
  <c r="AF54" i="1"/>
  <c r="AF52" i="1"/>
  <c r="AF49" i="1"/>
  <c r="AF48" i="1"/>
  <c r="AF47" i="1"/>
  <c r="AF45" i="1"/>
  <c r="AF44" i="1"/>
  <c r="AF43" i="1"/>
  <c r="AF41" i="1"/>
  <c r="AF40" i="1"/>
  <c r="AF39" i="1"/>
  <c r="AF38" i="1"/>
  <c r="AF36" i="1"/>
  <c r="AF35" i="1"/>
  <c r="AF33" i="1"/>
  <c r="AF32" i="1"/>
  <c r="AF29" i="1"/>
  <c r="AF28" i="1"/>
  <c r="AF27" i="1"/>
  <c r="AF25" i="1"/>
  <c r="AF24" i="1"/>
  <c r="AF23" i="1"/>
  <c r="AF22" i="1"/>
  <c r="AF20" i="1"/>
  <c r="AF19" i="1"/>
  <c r="AF17" i="1"/>
  <c r="AF16" i="1"/>
  <c r="Y69" i="1"/>
  <c r="Y68" i="1"/>
  <c r="Y67" i="1"/>
  <c r="Y65" i="1"/>
  <c r="Y64" i="1"/>
  <c r="Y63" i="1"/>
  <c r="Y62" i="1"/>
  <c r="Y60" i="1"/>
  <c r="Y59" i="1"/>
  <c r="Y58" i="1"/>
  <c r="Y57" i="1"/>
  <c r="Y55" i="1"/>
  <c r="Y54" i="1"/>
  <c r="Y52" i="1"/>
  <c r="Y49" i="1"/>
  <c r="Y48" i="1"/>
  <c r="Y47" i="1"/>
  <c r="Y45" i="1"/>
  <c r="Y44" i="1"/>
  <c r="Y43" i="1"/>
  <c r="Y41" i="1"/>
  <c r="Y40" i="1"/>
  <c r="Y39" i="1"/>
  <c r="Y38" i="1"/>
  <c r="Y36" i="1"/>
  <c r="Y35" i="1"/>
  <c r="Y33" i="1"/>
  <c r="Y32" i="1"/>
  <c r="Y29" i="1"/>
  <c r="Y28" i="1"/>
  <c r="Y27" i="1"/>
  <c r="Y25" i="1"/>
  <c r="Y24" i="1"/>
  <c r="Y23" i="1"/>
  <c r="Y22" i="1"/>
  <c r="Y20" i="1"/>
  <c r="Y19" i="1"/>
  <c r="Y17" i="1"/>
  <c r="Y16" i="1"/>
  <c r="R69" i="1"/>
  <c r="R68" i="1"/>
  <c r="R67" i="1"/>
  <c r="R65" i="1"/>
  <c r="R64" i="1"/>
  <c r="R63" i="1"/>
  <c r="R62" i="1"/>
  <c r="R60" i="1"/>
  <c r="R59" i="1"/>
  <c r="R58" i="1"/>
  <c r="R57" i="1"/>
  <c r="R55" i="1"/>
  <c r="R54" i="1"/>
  <c r="R52" i="1"/>
  <c r="R49" i="1"/>
  <c r="R48" i="1"/>
  <c r="R47" i="1"/>
  <c r="R45" i="1"/>
  <c r="R44" i="1"/>
  <c r="R43" i="1"/>
  <c r="R41" i="1"/>
  <c r="R40" i="1"/>
  <c r="R39" i="1"/>
  <c r="R38" i="1"/>
  <c r="R36" i="1"/>
  <c r="R35" i="1"/>
  <c r="R33" i="1"/>
  <c r="R32" i="1"/>
  <c r="H64" i="1"/>
  <c r="K64" i="1"/>
  <c r="K69" i="1"/>
  <c r="K68" i="1"/>
  <c r="K67" i="1"/>
  <c r="EJ66" i="1"/>
  <c r="EH66" i="1" s="1"/>
  <c r="EI66" i="1"/>
  <c r="EG66" i="1" s="1"/>
  <c r="J66" i="1" s="1"/>
  <c r="K65" i="1"/>
  <c r="H65" i="1"/>
  <c r="K63" i="1"/>
  <c r="H63" i="1"/>
  <c r="K62" i="1"/>
  <c r="H62" i="1"/>
  <c r="EJ61" i="1"/>
  <c r="EH61" i="1" s="1"/>
  <c r="EI61" i="1"/>
  <c r="EG61" i="1" s="1"/>
  <c r="J61" i="1" s="1"/>
  <c r="K60" i="1"/>
  <c r="H60" i="1"/>
  <c r="K59" i="1"/>
  <c r="H59" i="1"/>
  <c r="K58" i="1"/>
  <c r="H58" i="1"/>
  <c r="K57" i="1"/>
  <c r="H57" i="1"/>
  <c r="EJ56" i="1"/>
  <c r="EH56" i="1" s="1"/>
  <c r="EI56" i="1"/>
  <c r="EG56" i="1" s="1"/>
  <c r="J56" i="1" s="1"/>
  <c r="K55" i="1"/>
  <c r="H55" i="1"/>
  <c r="K54" i="1"/>
  <c r="H54" i="1"/>
  <c r="EJ53" i="1"/>
  <c r="EH53" i="1" s="1"/>
  <c r="EI53" i="1"/>
  <c r="EG53" i="1" s="1"/>
  <c r="J53" i="1" s="1"/>
  <c r="K52" i="1"/>
  <c r="H52" i="1"/>
  <c r="EJ51" i="1"/>
  <c r="EI51" i="1"/>
  <c r="J51" i="1"/>
  <c r="K48" i="1"/>
  <c r="K44" i="1"/>
  <c r="EJ42" i="1"/>
  <c r="EH42" i="1" s="1"/>
  <c r="EI42" i="1"/>
  <c r="EG42" i="1" s="1"/>
  <c r="J42" i="1" s="1"/>
  <c r="K41" i="1"/>
  <c r="H41" i="1"/>
  <c r="K40" i="1"/>
  <c r="H40" i="1"/>
  <c r="K39" i="1"/>
  <c r="H39" i="1"/>
  <c r="K38" i="1"/>
  <c r="H38" i="1"/>
  <c r="EJ37" i="1"/>
  <c r="EH37" i="1" s="1"/>
  <c r="EI37" i="1"/>
  <c r="EG37" i="1" s="1"/>
  <c r="J37" i="1" s="1"/>
  <c r="K36" i="1"/>
  <c r="H36" i="1"/>
  <c r="K35" i="1"/>
  <c r="H35" i="1"/>
  <c r="X35" i="1" s="1"/>
  <c r="EJ34" i="1"/>
  <c r="EH34" i="1" s="1"/>
  <c r="EI34" i="1"/>
  <c r="EG34" i="1" s="1"/>
  <c r="J34" i="1" s="1"/>
  <c r="K33" i="1"/>
  <c r="H33" i="1"/>
  <c r="K32" i="1"/>
  <c r="H32" i="1"/>
  <c r="EJ31" i="1"/>
  <c r="EI31" i="1"/>
  <c r="J31" i="1"/>
  <c r="AE59" i="1" l="1"/>
  <c r="EJ270" i="1"/>
  <c r="EH270" i="1" s="1"/>
  <c r="EJ332" i="1"/>
  <c r="EH332" i="1" s="1"/>
  <c r="EJ418" i="1"/>
  <c r="EH418" i="1" s="1"/>
  <c r="EJ438" i="1"/>
  <c r="EH438" i="1" s="1"/>
  <c r="EJ356" i="1"/>
  <c r="EH356" i="1" s="1"/>
  <c r="EJ379" i="1"/>
  <c r="EH379" i="1" s="1"/>
  <c r="EJ128" i="1"/>
  <c r="EH128" i="1" s="1"/>
  <c r="CP33" i="1"/>
  <c r="BN39" i="1"/>
  <c r="AE64" i="1"/>
  <c r="EJ219" i="1"/>
  <c r="EH219" i="1" s="1"/>
  <c r="EJ278" i="1"/>
  <c r="EH278" i="1" s="1"/>
  <c r="EJ171" i="1"/>
  <c r="EH171" i="1" s="1"/>
  <c r="EJ86" i="1"/>
  <c r="EH86" i="1" s="1"/>
  <c r="EJ87" i="1"/>
  <c r="EH87" i="1" s="1"/>
  <c r="AZ40" i="1"/>
  <c r="EJ74" i="1"/>
  <c r="EH74" i="1" s="1"/>
  <c r="EJ302" i="1"/>
  <c r="EH302" i="1" s="1"/>
  <c r="EJ73" i="1"/>
  <c r="EH73" i="1" s="1"/>
  <c r="BN33" i="1"/>
  <c r="DR33" i="1"/>
  <c r="EJ310" i="1"/>
  <c r="EH310" i="1" s="1"/>
  <c r="AE33" i="1"/>
  <c r="BG33" i="1"/>
  <c r="CI33" i="1"/>
  <c r="DK33" i="1"/>
  <c r="EJ286" i="1"/>
  <c r="EH286" i="1" s="1"/>
  <c r="X33" i="1"/>
  <c r="AZ33" i="1"/>
  <c r="CB33" i="1"/>
  <c r="DD33" i="1"/>
  <c r="EF33" i="1"/>
  <c r="EJ287" i="1"/>
  <c r="EH287" i="1" s="1"/>
  <c r="EJ306" i="1"/>
  <c r="EH306" i="1" s="1"/>
  <c r="AS33" i="1"/>
  <c r="BU33" i="1"/>
  <c r="CW33" i="1"/>
  <c r="DY33" i="1"/>
  <c r="EJ72" i="1"/>
  <c r="EH72" i="1" s="1"/>
  <c r="EJ225" i="1"/>
  <c r="EH225" i="1" s="1"/>
  <c r="EJ314" i="1"/>
  <c r="EH314" i="1" s="1"/>
  <c r="EJ309" i="1"/>
  <c r="EH309" i="1" s="1"/>
  <c r="EJ305" i="1"/>
  <c r="EH305" i="1" s="1"/>
  <c r="EJ312" i="1"/>
  <c r="EH312" i="1" s="1"/>
  <c r="EJ247" i="1"/>
  <c r="EH247" i="1" s="1"/>
  <c r="EJ242" i="1"/>
  <c r="EH242" i="1" s="1"/>
  <c r="EJ311" i="1"/>
  <c r="EH311" i="1" s="1"/>
  <c r="EJ300" i="1"/>
  <c r="EH300" i="1" s="1"/>
  <c r="EJ307" i="1"/>
  <c r="EH307" i="1" s="1"/>
  <c r="EJ298" i="1"/>
  <c r="EH298" i="1" s="1"/>
  <c r="EJ304" i="1"/>
  <c r="EH304" i="1" s="1"/>
  <c r="EJ291" i="1"/>
  <c r="EH291" i="1" s="1"/>
  <c r="EJ282" i="1"/>
  <c r="EH282" i="1" s="1"/>
  <c r="EJ288" i="1"/>
  <c r="EH288" i="1" s="1"/>
  <c r="EJ262" i="1"/>
  <c r="EH262" i="1" s="1"/>
  <c r="EJ290" i="1"/>
  <c r="EH290" i="1" s="1"/>
  <c r="EJ281" i="1"/>
  <c r="EH281" i="1" s="1"/>
  <c r="EJ292" i="1"/>
  <c r="EH292" i="1" s="1"/>
  <c r="EJ285" i="1"/>
  <c r="EH285" i="1" s="1"/>
  <c r="EJ266" i="1"/>
  <c r="EH266" i="1" s="1"/>
  <c r="EJ261" i="1"/>
  <c r="EH261" i="1" s="1"/>
  <c r="EJ227" i="1"/>
  <c r="EH227" i="1" s="1"/>
  <c r="EJ273" i="1"/>
  <c r="EH273" i="1" s="1"/>
  <c r="EJ267" i="1"/>
  <c r="EH267" i="1" s="1"/>
  <c r="EJ265" i="1"/>
  <c r="EH265" i="1" s="1"/>
  <c r="EJ259" i="1"/>
  <c r="EH259" i="1" s="1"/>
  <c r="EJ264" i="1"/>
  <c r="EH264" i="1" s="1"/>
  <c r="EJ248" i="1"/>
  <c r="EH248" i="1" s="1"/>
  <c r="EJ239" i="1"/>
  <c r="EH239" i="1" s="1"/>
  <c r="EJ243" i="1"/>
  <c r="EH243" i="1" s="1"/>
  <c r="EJ250" i="1"/>
  <c r="EH250" i="1" s="1"/>
  <c r="EJ177" i="1"/>
  <c r="EH177" i="1" s="1"/>
  <c r="EJ252" i="1"/>
  <c r="EH252" i="1" s="1"/>
  <c r="EJ246" i="1"/>
  <c r="EH246" i="1" s="1"/>
  <c r="EJ251" i="1"/>
  <c r="EH251" i="1" s="1"/>
  <c r="EJ176" i="1"/>
  <c r="EH176" i="1" s="1"/>
  <c r="EJ234" i="1"/>
  <c r="EH234" i="1" s="1"/>
  <c r="EJ245" i="1"/>
  <c r="EH245" i="1" s="1"/>
  <c r="EJ232" i="1"/>
  <c r="EH232" i="1" s="1"/>
  <c r="EJ222" i="1"/>
  <c r="EH222" i="1" s="1"/>
  <c r="EJ230" i="1"/>
  <c r="EH230" i="1" s="1"/>
  <c r="EJ228" i="1"/>
  <c r="EH228" i="1" s="1"/>
  <c r="EJ211" i="1"/>
  <c r="EH211" i="1" s="1"/>
  <c r="EJ231" i="1"/>
  <c r="EH231" i="1" s="1"/>
  <c r="EJ226" i="1"/>
  <c r="EH226" i="1" s="1"/>
  <c r="EJ223" i="1"/>
  <c r="EH223" i="1" s="1"/>
  <c r="EJ191" i="1"/>
  <c r="EH191" i="1" s="1"/>
  <c r="EJ207" i="1"/>
  <c r="EH207" i="1" s="1"/>
  <c r="EJ209" i="1"/>
  <c r="EH209" i="1" s="1"/>
  <c r="EJ206" i="1"/>
  <c r="EH206" i="1" s="1"/>
  <c r="EJ192" i="1"/>
  <c r="EH192" i="1" s="1"/>
  <c r="EJ212" i="1"/>
  <c r="EH212" i="1" s="1"/>
  <c r="EJ210" i="1"/>
  <c r="EH210" i="1" s="1"/>
  <c r="EJ204" i="1"/>
  <c r="EH204" i="1" s="1"/>
  <c r="EJ196" i="1"/>
  <c r="EH196" i="1" s="1"/>
  <c r="EJ189" i="1"/>
  <c r="EH189" i="1" s="1"/>
  <c r="EJ194" i="1"/>
  <c r="EH194" i="1" s="1"/>
  <c r="EJ199" i="1"/>
  <c r="EH199" i="1" s="1"/>
  <c r="EJ181" i="1"/>
  <c r="EH181" i="1" s="1"/>
  <c r="EJ175" i="1"/>
  <c r="EH175" i="1" s="1"/>
  <c r="EJ197" i="1"/>
  <c r="EH197" i="1" s="1"/>
  <c r="EJ195" i="1"/>
  <c r="EH195" i="1" s="1"/>
  <c r="EJ141" i="1"/>
  <c r="EH141" i="1" s="1"/>
  <c r="EJ154" i="1"/>
  <c r="EH154" i="1" s="1"/>
  <c r="EJ173" i="1"/>
  <c r="EH173" i="1" s="1"/>
  <c r="EJ178" i="1"/>
  <c r="EH178" i="1" s="1"/>
  <c r="EJ180" i="1"/>
  <c r="EH180" i="1" s="1"/>
  <c r="EJ182" i="1"/>
  <c r="EH182" i="1" s="1"/>
  <c r="EJ184" i="1"/>
  <c r="EH184" i="1" s="1"/>
  <c r="EJ163" i="1"/>
  <c r="EH163" i="1" s="1"/>
  <c r="EJ161" i="1"/>
  <c r="EH161" i="1" s="1"/>
  <c r="EJ157" i="1"/>
  <c r="EH157" i="1" s="1"/>
  <c r="EJ162" i="1"/>
  <c r="EH162" i="1" s="1"/>
  <c r="EJ159" i="1"/>
  <c r="EH159" i="1" s="1"/>
  <c r="EJ158" i="1"/>
  <c r="EH158" i="1" s="1"/>
  <c r="EJ151" i="1"/>
  <c r="EH151" i="1" s="1"/>
  <c r="EJ153" i="1"/>
  <c r="EH153" i="1" s="1"/>
  <c r="EJ156" i="1"/>
  <c r="EH156" i="1" s="1"/>
  <c r="EJ139" i="1"/>
  <c r="EH139" i="1" s="1"/>
  <c r="EJ119" i="1"/>
  <c r="EH119" i="1" s="1"/>
  <c r="EJ144" i="1"/>
  <c r="EH144" i="1" s="1"/>
  <c r="EJ135" i="1"/>
  <c r="EH135" i="1" s="1"/>
  <c r="EJ143" i="1"/>
  <c r="EH143" i="1" s="1"/>
  <c r="EJ137" i="1"/>
  <c r="EH137" i="1" s="1"/>
  <c r="EJ142" i="1"/>
  <c r="EH142" i="1" s="1"/>
  <c r="EJ112" i="1"/>
  <c r="EH112" i="1" s="1"/>
  <c r="EJ94" i="1"/>
  <c r="EH94" i="1" s="1"/>
  <c r="EJ105" i="1"/>
  <c r="EH105" i="1" s="1"/>
  <c r="EJ124" i="1"/>
  <c r="EH124" i="1" s="1"/>
  <c r="EJ117" i="1"/>
  <c r="EH117" i="1" s="1"/>
  <c r="EJ122" i="1"/>
  <c r="EH122" i="1" s="1"/>
  <c r="EJ120" i="1"/>
  <c r="EH120" i="1" s="1"/>
  <c r="EJ125" i="1"/>
  <c r="EH125" i="1" s="1"/>
  <c r="EJ123" i="1"/>
  <c r="EH123" i="1" s="1"/>
  <c r="EJ109" i="1"/>
  <c r="EH109" i="1" s="1"/>
  <c r="EJ108" i="1"/>
  <c r="EH108" i="1" s="1"/>
  <c r="EJ104" i="1"/>
  <c r="EH104" i="1" s="1"/>
  <c r="EJ107" i="1"/>
  <c r="EH107" i="1" s="1"/>
  <c r="EJ90" i="1"/>
  <c r="EH90" i="1" s="1"/>
  <c r="EJ110" i="1"/>
  <c r="EH110" i="1" s="1"/>
  <c r="EJ93" i="1"/>
  <c r="EH93" i="1" s="1"/>
  <c r="EJ102" i="1"/>
  <c r="EH102" i="1" s="1"/>
  <c r="EJ97" i="1"/>
  <c r="EH97" i="1" s="1"/>
  <c r="EJ92" i="1"/>
  <c r="EH92" i="1" s="1"/>
  <c r="AZ41" i="1"/>
  <c r="EJ95" i="1"/>
  <c r="EH95" i="1" s="1"/>
  <c r="EJ89" i="1"/>
  <c r="EH89" i="1" s="1"/>
  <c r="AS52" i="1"/>
  <c r="CW52" i="1"/>
  <c r="DD52" i="1"/>
  <c r="X40" i="1"/>
  <c r="X52" i="1"/>
  <c r="AE57" i="1"/>
  <c r="AZ52" i="1"/>
  <c r="BG40" i="1"/>
  <c r="BG52" i="1"/>
  <c r="BN52" i="1"/>
  <c r="BU52" i="1"/>
  <c r="DK52" i="1"/>
  <c r="AE52" i="1"/>
  <c r="AL33" i="1"/>
  <c r="CB52" i="1"/>
  <c r="CI52" i="1"/>
  <c r="DR52" i="1"/>
  <c r="DY52" i="1"/>
  <c r="EF52" i="1"/>
  <c r="X38" i="1"/>
  <c r="AL52" i="1"/>
  <c r="BG38" i="1"/>
  <c r="CP52" i="1"/>
  <c r="EF32" i="1"/>
  <c r="DR32" i="1"/>
  <c r="CW32" i="1"/>
  <c r="DY32" i="1"/>
  <c r="BU32" i="1"/>
  <c r="DD32" i="1"/>
  <c r="CI32" i="1"/>
  <c r="CB32" i="1"/>
  <c r="EF36" i="1"/>
  <c r="DR36" i="1"/>
  <c r="DD36" i="1"/>
  <c r="CP36" i="1"/>
  <c r="CW36" i="1"/>
  <c r="CI36" i="1"/>
  <c r="DY36" i="1"/>
  <c r="CB36" i="1"/>
  <c r="DK36" i="1"/>
  <c r="BU36" i="1"/>
  <c r="CW38" i="1"/>
  <c r="DY38" i="1"/>
  <c r="CI38" i="1"/>
  <c r="DD38" i="1"/>
  <c r="DR62" i="1"/>
  <c r="X36" i="1"/>
  <c r="X39" i="1"/>
  <c r="X41" i="1"/>
  <c r="X55" i="1"/>
  <c r="X60" i="1"/>
  <c r="X65" i="1"/>
  <c r="AE32" i="1"/>
  <c r="AE35" i="1"/>
  <c r="AE38" i="1"/>
  <c r="AE40" i="1"/>
  <c r="AE63" i="1"/>
  <c r="AL32" i="1"/>
  <c r="AL35" i="1"/>
  <c r="AL38" i="1"/>
  <c r="AL40" i="1"/>
  <c r="AL58" i="1"/>
  <c r="AL63" i="1"/>
  <c r="AS32" i="1"/>
  <c r="AS39" i="1"/>
  <c r="AS55" i="1"/>
  <c r="AS60" i="1"/>
  <c r="AS65" i="1"/>
  <c r="AZ32" i="1"/>
  <c r="AZ35" i="1"/>
  <c r="AZ38" i="1"/>
  <c r="AZ58" i="1"/>
  <c r="AZ63" i="1"/>
  <c r="BG57" i="1"/>
  <c r="BG62" i="1"/>
  <c r="BN38" i="1"/>
  <c r="BU40" i="1"/>
  <c r="CB38" i="1"/>
  <c r="DR54" i="1"/>
  <c r="CP54" i="1"/>
  <c r="DR57" i="1"/>
  <c r="CP57" i="1"/>
  <c r="X57" i="1"/>
  <c r="X62" i="1"/>
  <c r="AE60" i="1"/>
  <c r="AL54" i="1"/>
  <c r="AL59" i="1"/>
  <c r="AL64" i="1"/>
  <c r="AS36" i="1"/>
  <c r="AS40" i="1"/>
  <c r="AS57" i="1"/>
  <c r="AS62" i="1"/>
  <c r="AZ54" i="1"/>
  <c r="AZ59" i="1"/>
  <c r="AZ64" i="1"/>
  <c r="BG32" i="1"/>
  <c r="BG35" i="1"/>
  <c r="BG58" i="1"/>
  <c r="BG63" i="1"/>
  <c r="BN32" i="1"/>
  <c r="BN35" i="1"/>
  <c r="BN41" i="1"/>
  <c r="BU41" i="1"/>
  <c r="CB39" i="1"/>
  <c r="CW40" i="1"/>
  <c r="DY40" i="1"/>
  <c r="DD40" i="1"/>
  <c r="CI40" i="1"/>
  <c r="X32" i="1"/>
  <c r="X58" i="1"/>
  <c r="X63" i="1"/>
  <c r="AE36" i="1"/>
  <c r="AE39" i="1"/>
  <c r="AE41" i="1"/>
  <c r="AE54" i="1"/>
  <c r="AE58" i="1"/>
  <c r="AL36" i="1"/>
  <c r="AL39" i="1"/>
  <c r="AL41" i="1"/>
  <c r="AL55" i="1"/>
  <c r="AL60" i="1"/>
  <c r="AL65" i="1"/>
  <c r="AS38" i="1"/>
  <c r="AS58" i="1"/>
  <c r="AS63" i="1"/>
  <c r="AZ36" i="1"/>
  <c r="AZ39" i="1"/>
  <c r="AZ55" i="1"/>
  <c r="AZ60" i="1"/>
  <c r="AZ65" i="1"/>
  <c r="BG54" i="1"/>
  <c r="BG59" i="1"/>
  <c r="BG64" i="1"/>
  <c r="BN55" i="1"/>
  <c r="BN60" i="1"/>
  <c r="BN65" i="1"/>
  <c r="BU38" i="1"/>
  <c r="BU54" i="1"/>
  <c r="BU59" i="1"/>
  <c r="CB40" i="1"/>
  <c r="CI39" i="1"/>
  <c r="DY39" i="1"/>
  <c r="CP39" i="1"/>
  <c r="EF35" i="1"/>
  <c r="DR35" i="1"/>
  <c r="CW35" i="1"/>
  <c r="DY35" i="1"/>
  <c r="BU35" i="1"/>
  <c r="DD35" i="1"/>
  <c r="CI35" i="1"/>
  <c r="CB35" i="1"/>
  <c r="CI41" i="1"/>
  <c r="DK41" i="1"/>
  <c r="CW41" i="1"/>
  <c r="DY41" i="1"/>
  <c r="CP41" i="1"/>
  <c r="DR64" i="1"/>
  <c r="X54" i="1"/>
  <c r="X59" i="1"/>
  <c r="X64" i="1"/>
  <c r="AE55" i="1"/>
  <c r="AE62" i="1"/>
  <c r="AE65" i="1"/>
  <c r="AL57" i="1"/>
  <c r="AL62" i="1"/>
  <c r="AS35" i="1"/>
  <c r="AS41" i="1"/>
  <c r="AS54" i="1"/>
  <c r="AS59" i="1"/>
  <c r="AS64" i="1"/>
  <c r="AZ57" i="1"/>
  <c r="AZ62" i="1"/>
  <c r="BG36" i="1"/>
  <c r="BG39" i="1"/>
  <c r="BG41" i="1"/>
  <c r="BG55" i="1"/>
  <c r="BG60" i="1"/>
  <c r="BG65" i="1"/>
  <c r="BN36" i="1"/>
  <c r="BN40" i="1"/>
  <c r="BU39" i="1"/>
  <c r="CB41" i="1"/>
  <c r="CW39" i="1"/>
  <c r="BN57" i="1"/>
  <c r="BN62" i="1"/>
  <c r="BU55" i="1"/>
  <c r="BU60" i="1"/>
  <c r="BU65" i="1"/>
  <c r="CB58" i="1"/>
  <c r="CB63" i="1"/>
  <c r="CI57" i="1"/>
  <c r="CI62" i="1"/>
  <c r="CP58" i="1"/>
  <c r="CP63" i="1"/>
  <c r="DD41" i="1"/>
  <c r="DD58" i="1"/>
  <c r="DD63" i="1"/>
  <c r="DR59" i="1"/>
  <c r="EF39" i="1"/>
  <c r="EJ78" i="1"/>
  <c r="EH78" i="1" s="1"/>
  <c r="BN58" i="1"/>
  <c r="BN63" i="1"/>
  <c r="BU57" i="1"/>
  <c r="BU62" i="1"/>
  <c r="CB54" i="1"/>
  <c r="CB59" i="1"/>
  <c r="CB64" i="1"/>
  <c r="CI58" i="1"/>
  <c r="CI63" i="1"/>
  <c r="CP35" i="1"/>
  <c r="DD39" i="1"/>
  <c r="DD54" i="1"/>
  <c r="DD59" i="1"/>
  <c r="DD64" i="1"/>
  <c r="DR40" i="1"/>
  <c r="DR55" i="1"/>
  <c r="DY55" i="1"/>
  <c r="DY60" i="1"/>
  <c r="DY65" i="1"/>
  <c r="BN54" i="1"/>
  <c r="BN59" i="1"/>
  <c r="BN64" i="1"/>
  <c r="BU58" i="1"/>
  <c r="BU63" i="1"/>
  <c r="CB55" i="1"/>
  <c r="CB60" i="1"/>
  <c r="CB65" i="1"/>
  <c r="CI54" i="1"/>
  <c r="CI59" i="1"/>
  <c r="CP32" i="1"/>
  <c r="CW54" i="1"/>
  <c r="CW59" i="1"/>
  <c r="CW64" i="1"/>
  <c r="DR41" i="1"/>
  <c r="BU64" i="1"/>
  <c r="CB57" i="1"/>
  <c r="CB62" i="1"/>
  <c r="CI55" i="1"/>
  <c r="CI60" i="1"/>
  <c r="CI65" i="1"/>
  <c r="CP62" i="1"/>
  <c r="CW55" i="1"/>
  <c r="CW60" i="1"/>
  <c r="CW65" i="1"/>
  <c r="DK54" i="1"/>
  <c r="DK59" i="1"/>
  <c r="DK64" i="1"/>
  <c r="EJ81" i="1"/>
  <c r="EH81" i="1" s="1"/>
  <c r="EF40" i="1"/>
  <c r="EF54" i="1"/>
  <c r="EF59" i="1"/>
  <c r="EF64" i="1"/>
  <c r="CI64" i="1"/>
  <c r="CP40" i="1"/>
  <c r="CP55" i="1"/>
  <c r="CP59" i="1"/>
  <c r="CP64" i="1"/>
  <c r="CW57" i="1"/>
  <c r="CW62" i="1"/>
  <c r="DD55" i="1"/>
  <c r="DD60" i="1"/>
  <c r="DD65" i="1"/>
  <c r="DK35" i="1"/>
  <c r="DK39" i="1"/>
  <c r="DR38" i="1"/>
  <c r="DR60" i="1"/>
  <c r="EF41" i="1"/>
  <c r="CP38" i="1"/>
  <c r="CP60" i="1"/>
  <c r="CP65" i="1"/>
  <c r="CW58" i="1"/>
  <c r="CW63" i="1"/>
  <c r="DD57" i="1"/>
  <c r="DD62" i="1"/>
  <c r="DK40" i="1"/>
  <c r="DK57" i="1"/>
  <c r="DK62" i="1"/>
  <c r="DR39" i="1"/>
  <c r="DR65" i="1"/>
  <c r="DY58" i="1"/>
  <c r="DY63" i="1"/>
  <c r="EF38" i="1"/>
  <c r="EF57" i="1"/>
  <c r="EF62" i="1"/>
  <c r="EJ76" i="1"/>
  <c r="EH76" i="1" s="1"/>
  <c r="DK38" i="1"/>
  <c r="DK58" i="1"/>
  <c r="DK63" i="1"/>
  <c r="DR58" i="1"/>
  <c r="DY57" i="1"/>
  <c r="DY62" i="1"/>
  <c r="EF55" i="1"/>
  <c r="EF60" i="1"/>
  <c r="EF65" i="1"/>
  <c r="EJ79" i="1"/>
  <c r="EH79" i="1" s="1"/>
  <c r="EJ77" i="1"/>
  <c r="EH77" i="1" s="1"/>
  <c r="DK32" i="1"/>
  <c r="DK55" i="1"/>
  <c r="DK60" i="1"/>
  <c r="DK65" i="1"/>
  <c r="DR63" i="1"/>
  <c r="DY54" i="1"/>
  <c r="DY59" i="1"/>
  <c r="DY64" i="1"/>
  <c r="EF58" i="1"/>
  <c r="EF63" i="1"/>
  <c r="Q64" i="1"/>
  <c r="EI64" i="1"/>
  <c r="Q55" i="1"/>
  <c r="Q62" i="1"/>
  <c r="Q57" i="1"/>
  <c r="EI59" i="1"/>
  <c r="EI36" i="1"/>
  <c r="EI55" i="1"/>
  <c r="EI60" i="1"/>
  <c r="EI57" i="1"/>
  <c r="EI62" i="1"/>
  <c r="EI68" i="1"/>
  <c r="E53" i="1"/>
  <c r="E51" i="1"/>
  <c r="Q54" i="1"/>
  <c r="EI54" i="1"/>
  <c r="Q59" i="1"/>
  <c r="Q52" i="1"/>
  <c r="Q65" i="1"/>
  <c r="EI52" i="1"/>
  <c r="EG52" i="1" s="1"/>
  <c r="J52" i="1" s="1"/>
  <c r="E56" i="1"/>
  <c r="Q58" i="1"/>
  <c r="Q60" i="1"/>
  <c r="E61" i="1"/>
  <c r="EI58" i="1"/>
  <c r="Q63" i="1"/>
  <c r="EI65" i="1"/>
  <c r="EI67" i="1"/>
  <c r="EI63" i="1"/>
  <c r="EI69" i="1"/>
  <c r="EI48" i="1"/>
  <c r="H44" i="1"/>
  <c r="EI44" i="1"/>
  <c r="Q40" i="1"/>
  <c r="EI39" i="1"/>
  <c r="EI32" i="1"/>
  <c r="EG32" i="1" s="1"/>
  <c r="J32" i="1" s="1"/>
  <c r="Q32" i="1"/>
  <c r="Q36" i="1"/>
  <c r="E31" i="1"/>
  <c r="Q39" i="1"/>
  <c r="E34" i="1"/>
  <c r="Q38" i="1"/>
  <c r="E37" i="1"/>
  <c r="EI38" i="1"/>
  <c r="Q41" i="1"/>
  <c r="Q35" i="1"/>
  <c r="EI33" i="1"/>
  <c r="EI35" i="1"/>
  <c r="EI41" i="1"/>
  <c r="EI40" i="1"/>
  <c r="Q33" i="1"/>
  <c r="EJ18" i="1"/>
  <c r="EH18" i="1" s="1"/>
  <c r="EI18" i="1"/>
  <c r="EG18" i="1" s="1"/>
  <c r="J18" i="1" s="1"/>
  <c r="EJ21" i="1"/>
  <c r="EH21" i="1" s="1"/>
  <c r="EI21" i="1"/>
  <c r="EG21" i="1" s="1"/>
  <c r="J21" i="1" s="1"/>
  <c r="EJ26" i="1"/>
  <c r="EH26" i="1" s="1"/>
  <c r="EI26" i="1"/>
  <c r="EG26" i="1" s="1"/>
  <c r="J26" i="1" s="1"/>
  <c r="H27" i="1"/>
  <c r="AE27" i="1" s="1"/>
  <c r="K27" i="1"/>
  <c r="R27" i="1"/>
  <c r="K28" i="1"/>
  <c r="R28" i="1"/>
  <c r="K29" i="1"/>
  <c r="R29" i="1"/>
  <c r="H20" i="1"/>
  <c r="BG20" i="1" s="1"/>
  <c r="K20" i="1"/>
  <c r="R20" i="1"/>
  <c r="H22" i="1"/>
  <c r="AL22" i="1" s="1"/>
  <c r="K22" i="1"/>
  <c r="R22" i="1"/>
  <c r="H23" i="1"/>
  <c r="CI23" i="1" s="1"/>
  <c r="K23" i="1"/>
  <c r="R23" i="1"/>
  <c r="H24" i="1"/>
  <c r="BN24" i="1" s="1"/>
  <c r="K24" i="1"/>
  <c r="R24" i="1"/>
  <c r="H25" i="1"/>
  <c r="CI25" i="1" s="1"/>
  <c r="K25" i="1"/>
  <c r="R25" i="1"/>
  <c r="K47" i="1"/>
  <c r="H47" i="1"/>
  <c r="K45" i="1"/>
  <c r="K43" i="1"/>
  <c r="K49" i="1"/>
  <c r="EJ46" i="1"/>
  <c r="EH46" i="1" s="1"/>
  <c r="EI46" i="1"/>
  <c r="EG46" i="1" s="1"/>
  <c r="J46" i="1" s="1"/>
  <c r="EG33" i="1" l="1"/>
  <c r="J33" i="1" s="1"/>
  <c r="EG48" i="1"/>
  <c r="J48" i="1" s="1"/>
  <c r="EG55" i="1"/>
  <c r="J55" i="1" s="1"/>
  <c r="EG36" i="1"/>
  <c r="J36" i="1" s="1"/>
  <c r="EG44" i="1"/>
  <c r="J44" i="1" s="1"/>
  <c r="EG64" i="1"/>
  <c r="J64" i="1" s="1"/>
  <c r="EG35" i="1"/>
  <c r="J35" i="1" s="1"/>
  <c r="EG54" i="1"/>
  <c r="J54" i="1" s="1"/>
  <c r="EG41" i="1"/>
  <c r="J41" i="1" s="1"/>
  <c r="EG69" i="1"/>
  <c r="J69" i="1" s="1"/>
  <c r="EG59" i="1"/>
  <c r="J59" i="1" s="1"/>
  <c r="EF27" i="1"/>
  <c r="CW27" i="1"/>
  <c r="CP25" i="1"/>
  <c r="CI27" i="1"/>
  <c r="DK22" i="1"/>
  <c r="DK25" i="1"/>
  <c r="CW24" i="1"/>
  <c r="DR25" i="1"/>
  <c r="BN25" i="1"/>
  <c r="AZ24" i="1"/>
  <c r="BG24" i="1"/>
  <c r="AS25" i="1"/>
  <c r="DR23" i="1"/>
  <c r="DK23" i="1"/>
  <c r="CP23" i="1"/>
  <c r="CB23" i="1"/>
  <c r="CW23" i="1"/>
  <c r="AS23" i="1"/>
  <c r="AL23" i="1"/>
  <c r="DK20" i="1"/>
  <c r="CW20" i="1"/>
  <c r="AL20" i="1"/>
  <c r="AS20" i="1"/>
  <c r="EG38" i="1"/>
  <c r="J38" i="1" s="1"/>
  <c r="EF44" i="1"/>
  <c r="DR44" i="1"/>
  <c r="DK44" i="1"/>
  <c r="CP44" i="1"/>
  <c r="DD44" i="1"/>
  <c r="DY44" i="1"/>
  <c r="CI44" i="1"/>
  <c r="CB44" i="1"/>
  <c r="CW44" i="1"/>
  <c r="BU44" i="1"/>
  <c r="BG44" i="1"/>
  <c r="AZ44" i="1"/>
  <c r="AS44" i="1"/>
  <c r="AL44" i="1"/>
  <c r="AE44" i="1"/>
  <c r="BN44" i="1"/>
  <c r="X44" i="1"/>
  <c r="EG63" i="1"/>
  <c r="J63" i="1" s="1"/>
  <c r="EG58" i="1"/>
  <c r="J58" i="1" s="1"/>
  <c r="EG68" i="1"/>
  <c r="J68" i="1" s="1"/>
  <c r="EG60" i="1"/>
  <c r="J60" i="1" s="1"/>
  <c r="EF22" i="1"/>
  <c r="DK27" i="1"/>
  <c r="DY25" i="1"/>
  <c r="DR27" i="1"/>
  <c r="DD27" i="1"/>
  <c r="CP22" i="1"/>
  <c r="CI22" i="1"/>
  <c r="CI24" i="1"/>
  <c r="BU23" i="1"/>
  <c r="DR20" i="1"/>
  <c r="DD24" i="1"/>
  <c r="BN20" i="1"/>
  <c r="AE22" i="1"/>
  <c r="AE24" i="1"/>
  <c r="AZ27" i="1"/>
  <c r="BN27" i="1"/>
  <c r="AE20" i="1"/>
  <c r="AE23" i="1"/>
  <c r="CW25" i="1"/>
  <c r="AZ25" i="1"/>
  <c r="AE25" i="1"/>
  <c r="EF47" i="1"/>
  <c r="DR47" i="1"/>
  <c r="DK47" i="1"/>
  <c r="DD47" i="1"/>
  <c r="CP47" i="1"/>
  <c r="CW47" i="1"/>
  <c r="CI47" i="1"/>
  <c r="DY47" i="1"/>
  <c r="CB47" i="1"/>
  <c r="BU47" i="1"/>
  <c r="BN47" i="1"/>
  <c r="BG47" i="1"/>
  <c r="AZ47" i="1"/>
  <c r="AL47" i="1"/>
  <c r="AE47" i="1"/>
  <c r="AS47" i="1"/>
  <c r="X47" i="1"/>
  <c r="EG39" i="1"/>
  <c r="J39" i="1" s="1"/>
  <c r="EG67" i="1"/>
  <c r="J67" i="1" s="1"/>
  <c r="EG62" i="1"/>
  <c r="J62" i="1" s="1"/>
  <c r="DY24" i="1"/>
  <c r="DY27" i="1"/>
  <c r="EF25" i="1"/>
  <c r="DY20" i="1"/>
  <c r="DD22" i="1"/>
  <c r="CB22" i="1"/>
  <c r="DY23" i="1"/>
  <c r="CP24" i="1"/>
  <c r="CI20" i="1"/>
  <c r="CB24" i="1"/>
  <c r="DR22" i="1"/>
  <c r="DD25" i="1"/>
  <c r="BU27" i="1"/>
  <c r="CB25" i="1"/>
  <c r="BU25" i="1"/>
  <c r="BG27" i="1"/>
  <c r="AS27" i="1"/>
  <c r="AL24" i="1"/>
  <c r="BN23" i="1"/>
  <c r="BN22" i="1"/>
  <c r="AZ20" i="1"/>
  <c r="EG40" i="1"/>
  <c r="J40" i="1" s="1"/>
  <c r="EG65" i="1"/>
  <c r="J65" i="1" s="1"/>
  <c r="EG57" i="1"/>
  <c r="J57" i="1" s="1"/>
  <c r="EF24" i="1"/>
  <c r="DY22" i="1"/>
  <c r="DR24" i="1"/>
  <c r="EF20" i="1"/>
  <c r="DD23" i="1"/>
  <c r="CW22" i="1"/>
  <c r="EF23" i="1"/>
  <c r="BU24" i="1"/>
  <c r="DD20" i="1"/>
  <c r="CB27" i="1"/>
  <c r="DK24" i="1"/>
  <c r="CP27" i="1"/>
  <c r="BU22" i="1"/>
  <c r="CB20" i="1"/>
  <c r="BU20" i="1"/>
  <c r="BG22" i="1"/>
  <c r="AZ22" i="1"/>
  <c r="BG25" i="1"/>
  <c r="AL27" i="1"/>
  <c r="AS22" i="1"/>
  <c r="CP20" i="1"/>
  <c r="BG23" i="1"/>
  <c r="AS24" i="1"/>
  <c r="AZ23" i="1"/>
  <c r="AL25" i="1"/>
  <c r="EJ64" i="1"/>
  <c r="EH64" i="1" s="1"/>
  <c r="EJ52" i="1"/>
  <c r="EH52" i="1" s="1"/>
  <c r="EJ63" i="1"/>
  <c r="EH63" i="1" s="1"/>
  <c r="EI24" i="1"/>
  <c r="EJ60" i="1"/>
  <c r="EH60" i="1" s="1"/>
  <c r="EJ57" i="1"/>
  <c r="EH57" i="1" s="1"/>
  <c r="EJ59" i="1"/>
  <c r="EH59" i="1" s="1"/>
  <c r="EJ58" i="1"/>
  <c r="EH58" i="1" s="1"/>
  <c r="EJ55" i="1"/>
  <c r="EH55" i="1" s="1"/>
  <c r="EJ54" i="1"/>
  <c r="EH54" i="1" s="1"/>
  <c r="EJ65" i="1"/>
  <c r="EH65" i="1" s="1"/>
  <c r="EJ62" i="1"/>
  <c r="EH62" i="1" s="1"/>
  <c r="Q44" i="1"/>
  <c r="EJ41" i="1"/>
  <c r="EH41" i="1" s="1"/>
  <c r="EJ40" i="1"/>
  <c r="EH40" i="1" s="1"/>
  <c r="EJ33" i="1"/>
  <c r="EH33" i="1" s="1"/>
  <c r="EJ35" i="1"/>
  <c r="EH35" i="1" s="1"/>
  <c r="E21" i="1"/>
  <c r="EJ32" i="1"/>
  <c r="EH32" i="1" s="1"/>
  <c r="EJ36" i="1"/>
  <c r="EH36" i="1" s="1"/>
  <c r="EJ38" i="1"/>
  <c r="EH38" i="1" s="1"/>
  <c r="EJ39" i="1"/>
  <c r="EH39" i="1" s="1"/>
  <c r="EI23" i="1"/>
  <c r="EI29" i="1"/>
  <c r="EI22" i="1"/>
  <c r="EI28" i="1"/>
  <c r="Q25" i="1"/>
  <c r="Q23" i="1"/>
  <c r="X27" i="1"/>
  <c r="Q27" i="1"/>
  <c r="EI27" i="1"/>
  <c r="Q24" i="1"/>
  <c r="X23" i="1"/>
  <c r="Q22" i="1"/>
  <c r="X20" i="1"/>
  <c r="Q20" i="1"/>
  <c r="X24" i="1"/>
  <c r="X25" i="1"/>
  <c r="EI25" i="1"/>
  <c r="X22" i="1"/>
  <c r="EI20" i="1"/>
  <c r="EI47" i="1"/>
  <c r="Q47" i="1"/>
  <c r="EI43" i="1"/>
  <c r="H45" i="1"/>
  <c r="EI45" i="1"/>
  <c r="EI49" i="1"/>
  <c r="EG28" i="1" l="1"/>
  <c r="J28" i="1" s="1"/>
  <c r="EG29" i="1"/>
  <c r="J29" i="1" s="1"/>
  <c r="EG27" i="1"/>
  <c r="J27" i="1" s="1"/>
  <c r="EG49" i="1"/>
  <c r="J49" i="1" s="1"/>
  <c r="EG22" i="1"/>
  <c r="J22" i="1" s="1"/>
  <c r="EG24" i="1"/>
  <c r="J24" i="1" s="1"/>
  <c r="EG45" i="1"/>
  <c r="J45" i="1" s="1"/>
  <c r="EF45" i="1"/>
  <c r="DR45" i="1"/>
  <c r="CW45" i="1"/>
  <c r="DY45" i="1"/>
  <c r="BU45" i="1"/>
  <c r="DD45" i="1"/>
  <c r="CI45" i="1"/>
  <c r="BN45" i="1"/>
  <c r="CB45" i="1"/>
  <c r="X45" i="1"/>
  <c r="BG45" i="1"/>
  <c r="AZ45" i="1"/>
  <c r="AL45" i="1"/>
  <c r="AE45" i="1"/>
  <c r="DK45" i="1"/>
  <c r="CP45" i="1"/>
  <c r="AS45" i="1"/>
  <c r="EG25" i="1"/>
  <c r="J25" i="1" s="1"/>
  <c r="EG43" i="1"/>
  <c r="J43" i="1" s="1"/>
  <c r="EG47" i="1"/>
  <c r="J47" i="1" s="1"/>
  <c r="EG23" i="1"/>
  <c r="J23" i="1" s="1"/>
  <c r="EG20" i="1"/>
  <c r="J20" i="1" s="1"/>
  <c r="EJ44" i="1"/>
  <c r="EH44" i="1" s="1"/>
  <c r="EJ27" i="1"/>
  <c r="EH27" i="1" s="1"/>
  <c r="EJ23" i="1"/>
  <c r="EH23" i="1" s="1"/>
  <c r="EJ20" i="1"/>
  <c r="EH20" i="1" s="1"/>
  <c r="EJ22" i="1"/>
  <c r="EH22" i="1" s="1"/>
  <c r="EJ25" i="1"/>
  <c r="EH25" i="1" s="1"/>
  <c r="EJ24" i="1"/>
  <c r="EH24" i="1" s="1"/>
  <c r="EJ47" i="1"/>
  <c r="EH47" i="1" s="1"/>
  <c r="Q45" i="1"/>
  <c r="H43" i="1"/>
  <c r="E42" i="1" l="1"/>
  <c r="EF43" i="1"/>
  <c r="DR43" i="1"/>
  <c r="CW43" i="1"/>
  <c r="DY43" i="1"/>
  <c r="DD43" i="1"/>
  <c r="BU43" i="1"/>
  <c r="CI43" i="1"/>
  <c r="BN43" i="1"/>
  <c r="CB43" i="1"/>
  <c r="X43" i="1"/>
  <c r="BG43" i="1"/>
  <c r="AZ43" i="1"/>
  <c r="AL43" i="1"/>
  <c r="AE43" i="1"/>
  <c r="AS43" i="1"/>
  <c r="DK43" i="1"/>
  <c r="CP43" i="1"/>
  <c r="EJ45" i="1"/>
  <c r="EH45" i="1" s="1"/>
  <c r="Q43" i="1"/>
  <c r="EJ43" i="1" l="1"/>
  <c r="EH43" i="1" s="1"/>
  <c r="DZ83" i="1" l="1"/>
  <c r="DS83" i="1"/>
  <c r="DL83" i="1"/>
  <c r="DE83" i="1"/>
  <c r="CX83" i="1"/>
  <c r="CQ83" i="1"/>
  <c r="CJ83" i="1"/>
  <c r="CC83" i="1"/>
  <c r="BV83" i="1"/>
  <c r="BO83" i="1"/>
  <c r="BH83" i="1"/>
  <c r="BA83" i="1"/>
  <c r="AT83" i="1"/>
  <c r="AM83" i="1"/>
  <c r="AF83" i="1"/>
  <c r="Y83" i="1"/>
  <c r="R83" i="1"/>
  <c r="K83" i="1"/>
  <c r="EI83" i="1" l="1"/>
  <c r="EG83" i="1" l="1"/>
  <c r="J83" i="1" s="1"/>
  <c r="H19" i="1" l="1"/>
  <c r="K19" i="1"/>
  <c r="R19" i="1"/>
  <c r="H17" i="1"/>
  <c r="H16" i="1"/>
  <c r="EJ15" i="1"/>
  <c r="R17" i="1"/>
  <c r="R16" i="1"/>
  <c r="R11" i="1"/>
  <c r="Y11" i="1" s="1"/>
  <c r="AF11" i="1" s="1"/>
  <c r="AM11" i="1" s="1"/>
  <c r="AT11" i="1" s="1"/>
  <c r="BA11" i="1" s="1"/>
  <c r="BH11" i="1" s="1"/>
  <c r="BO11" i="1" s="1"/>
  <c r="BV11" i="1" s="1"/>
  <c r="CC11" i="1" s="1"/>
  <c r="CJ11" i="1" s="1"/>
  <c r="CQ11" i="1" s="1"/>
  <c r="CX11" i="1" s="1"/>
  <c r="DE11" i="1" s="1"/>
  <c r="DL11" i="1" s="1"/>
  <c r="DS11" i="1" s="1"/>
  <c r="DZ11" i="1" s="1"/>
  <c r="EI15" i="1"/>
  <c r="J15" i="1"/>
  <c r="K16" i="1"/>
  <c r="K17" i="1"/>
  <c r="H295" i="1" l="1"/>
  <c r="H132" i="1"/>
  <c r="H256" i="1"/>
  <c r="H216" i="1"/>
  <c r="H167" i="1"/>
  <c r="H148" i="1"/>
  <c r="H69" i="1"/>
  <c r="H28" i="1"/>
  <c r="CW28" i="1" s="1"/>
  <c r="H441" i="1"/>
  <c r="H421" i="1"/>
  <c r="H382" i="1"/>
  <c r="H401" i="1"/>
  <c r="H359" i="1"/>
  <c r="H336" i="1"/>
  <c r="H293" i="1"/>
  <c r="H274" i="1"/>
  <c r="H254" i="1"/>
  <c r="H235" i="1"/>
  <c r="H113" i="1"/>
  <c r="H98" i="1"/>
  <c r="H315" i="1"/>
  <c r="H214" i="1"/>
  <c r="H200" i="1"/>
  <c r="H185" i="1"/>
  <c r="H165" i="1"/>
  <c r="H146" i="1"/>
  <c r="H130" i="1"/>
  <c r="H82" i="1"/>
  <c r="H67" i="1"/>
  <c r="H48" i="1"/>
  <c r="H29" i="1"/>
  <c r="BG29" i="1" s="1"/>
  <c r="H442" i="1"/>
  <c r="H422" i="1"/>
  <c r="H383" i="1"/>
  <c r="H402" i="1"/>
  <c r="H360" i="1"/>
  <c r="H337" i="1"/>
  <c r="H294" i="1"/>
  <c r="H316" i="1"/>
  <c r="H275" i="1"/>
  <c r="H255" i="1"/>
  <c r="H236" i="1"/>
  <c r="H114" i="1"/>
  <c r="H99" i="1"/>
  <c r="H215" i="1"/>
  <c r="H201" i="1"/>
  <c r="H186" i="1"/>
  <c r="H166" i="1"/>
  <c r="H147" i="1"/>
  <c r="H131" i="1"/>
  <c r="H68" i="1"/>
  <c r="H49" i="1"/>
  <c r="H83" i="1"/>
  <c r="CP17" i="1"/>
  <c r="AL17" i="1"/>
  <c r="AE17" i="1"/>
  <c r="AZ17" i="1"/>
  <c r="DR17" i="1"/>
  <c r="BN17" i="1"/>
  <c r="EF17" i="1"/>
  <c r="CB17" i="1"/>
  <c r="DK17" i="1"/>
  <c r="BU17" i="1"/>
  <c r="CI17" i="1"/>
  <c r="DD17" i="1"/>
  <c r="AS17" i="1"/>
  <c r="CW17" i="1"/>
  <c r="BG17" i="1"/>
  <c r="DY17" i="1"/>
  <c r="BN16" i="1"/>
  <c r="AS16" i="1"/>
  <c r="CW16" i="1"/>
  <c r="CP16" i="1"/>
  <c r="DD16" i="1"/>
  <c r="AZ16" i="1"/>
  <c r="DR16" i="1"/>
  <c r="CI16" i="1"/>
  <c r="DK16" i="1"/>
  <c r="EF16" i="1"/>
  <c r="AE16" i="1"/>
  <c r="AL16" i="1"/>
  <c r="BG16" i="1"/>
  <c r="BU16" i="1"/>
  <c r="CB16" i="1"/>
  <c r="DY16" i="1"/>
  <c r="E18" i="1"/>
  <c r="C40" i="27" s="1"/>
  <c r="D40" i="27" s="1"/>
  <c r="AL19" i="1"/>
  <c r="BN19" i="1"/>
  <c r="DY19" i="1"/>
  <c r="AZ19" i="1"/>
  <c r="CB19" i="1"/>
  <c r="DD19" i="1"/>
  <c r="CI19" i="1"/>
  <c r="CP19" i="1"/>
  <c r="DR19" i="1"/>
  <c r="AE19" i="1"/>
  <c r="BG19" i="1"/>
  <c r="AS19" i="1"/>
  <c r="DK19" i="1"/>
  <c r="BU19" i="1"/>
  <c r="CW19" i="1"/>
  <c r="EF19" i="1"/>
  <c r="E15" i="1"/>
  <c r="X19" i="1"/>
  <c r="EI16" i="1"/>
  <c r="EG16" i="1" s="1"/>
  <c r="J16" i="1" s="1"/>
  <c r="EI19" i="1"/>
  <c r="Q19" i="1"/>
  <c r="X17" i="1"/>
  <c r="Q17" i="1"/>
  <c r="X16" i="1"/>
  <c r="Q16" i="1"/>
  <c r="EI17" i="1"/>
  <c r="DY28" i="1" l="1"/>
  <c r="X28" i="1"/>
  <c r="AE28" i="1"/>
  <c r="Q29" i="1"/>
  <c r="DK29" i="1"/>
  <c r="CB29" i="1"/>
  <c r="BG28" i="1"/>
  <c r="BG14" i="1" s="1"/>
  <c r="DR28" i="1"/>
  <c r="DD28" i="1"/>
  <c r="AL28" i="1"/>
  <c r="DK28" i="1"/>
  <c r="E26" i="1"/>
  <c r="E14" i="1" s="1"/>
  <c r="C16" i="27" s="1"/>
  <c r="Q28" i="1"/>
  <c r="BU28" i="1"/>
  <c r="BN28" i="1"/>
  <c r="EF28" i="1"/>
  <c r="CI28" i="1"/>
  <c r="AS28" i="1"/>
  <c r="AZ28" i="1"/>
  <c r="CB28" i="1"/>
  <c r="CB14" i="1" s="1"/>
  <c r="CP28" i="1"/>
  <c r="AE29" i="1"/>
  <c r="BU29" i="1"/>
  <c r="DD29" i="1"/>
  <c r="DR29" i="1"/>
  <c r="AZ29" i="1"/>
  <c r="CW29" i="1"/>
  <c r="CW14" i="1" s="1"/>
  <c r="X29" i="1"/>
  <c r="CI29" i="1"/>
  <c r="CI14" i="1" s="1"/>
  <c r="AS29" i="1"/>
  <c r="DY29" i="1"/>
  <c r="CP29" i="1"/>
  <c r="BN29" i="1"/>
  <c r="EF29" i="1"/>
  <c r="AL29" i="1"/>
  <c r="BG83" i="1"/>
  <c r="DK83" i="1"/>
  <c r="AS83" i="1"/>
  <c r="CW83" i="1"/>
  <c r="X83" i="1"/>
  <c r="AZ83" i="1"/>
  <c r="CB83" i="1"/>
  <c r="DD83" i="1"/>
  <c r="EF83" i="1"/>
  <c r="AE83" i="1"/>
  <c r="CI83" i="1"/>
  <c r="Q83" i="1"/>
  <c r="BU83" i="1"/>
  <c r="DY83" i="1"/>
  <c r="AL83" i="1"/>
  <c r="BN83" i="1"/>
  <c r="CP83" i="1"/>
  <c r="DR83" i="1"/>
  <c r="AL68" i="1"/>
  <c r="AZ68" i="1"/>
  <c r="BG68" i="1"/>
  <c r="X68" i="1"/>
  <c r="AE68" i="1"/>
  <c r="CW68" i="1"/>
  <c r="DY68" i="1"/>
  <c r="DK68" i="1"/>
  <c r="DR68" i="1"/>
  <c r="AS68" i="1"/>
  <c r="CB68" i="1"/>
  <c r="CP68" i="1"/>
  <c r="DD68" i="1"/>
  <c r="BN68" i="1"/>
  <c r="CI68" i="1"/>
  <c r="BU68" i="1"/>
  <c r="EF68" i="1"/>
  <c r="Q68" i="1"/>
  <c r="BG147" i="1"/>
  <c r="DK147" i="1"/>
  <c r="AL147" i="1"/>
  <c r="CP147" i="1"/>
  <c r="AS147" i="1"/>
  <c r="CW147" i="1"/>
  <c r="AZ147" i="1"/>
  <c r="DD147" i="1"/>
  <c r="AE147" i="1"/>
  <c r="CI147" i="1"/>
  <c r="BN147" i="1"/>
  <c r="DR147" i="1"/>
  <c r="Q147" i="1"/>
  <c r="BU147" i="1"/>
  <c r="DY147" i="1"/>
  <c r="X147" i="1"/>
  <c r="CB147" i="1"/>
  <c r="EF147" i="1"/>
  <c r="AZ186" i="1"/>
  <c r="CW186" i="1"/>
  <c r="DK186" i="1"/>
  <c r="BN186" i="1"/>
  <c r="DY186" i="1"/>
  <c r="DD186" i="1"/>
  <c r="EF186" i="1"/>
  <c r="BU186" i="1"/>
  <c r="CI186" i="1"/>
  <c r="CB186" i="1"/>
  <c r="DR186" i="1"/>
  <c r="X186" i="1"/>
  <c r="CP186" i="1"/>
  <c r="Q186" i="1"/>
  <c r="AE186" i="1"/>
  <c r="AL186" i="1"/>
  <c r="AS186" i="1"/>
  <c r="BG186" i="1"/>
  <c r="AE215" i="1"/>
  <c r="CI215" i="1"/>
  <c r="AL215" i="1"/>
  <c r="CP215" i="1"/>
  <c r="Q215" i="1"/>
  <c r="BU215" i="1"/>
  <c r="DY215" i="1"/>
  <c r="AZ215" i="1"/>
  <c r="DD215" i="1"/>
  <c r="BG215" i="1"/>
  <c r="DK215" i="1"/>
  <c r="BN215" i="1"/>
  <c r="DR215" i="1"/>
  <c r="AS215" i="1"/>
  <c r="CW215" i="1"/>
  <c r="X215" i="1"/>
  <c r="CB215" i="1"/>
  <c r="EF215" i="1"/>
  <c r="DK114" i="1"/>
  <c r="BG114" i="1"/>
  <c r="CP114" i="1"/>
  <c r="CW114" i="1"/>
  <c r="DD114" i="1"/>
  <c r="CI114" i="1"/>
  <c r="DR114" i="1"/>
  <c r="BU114" i="1"/>
  <c r="X114" i="1"/>
  <c r="EF114" i="1"/>
  <c r="AS114" i="1"/>
  <c r="AZ114" i="1"/>
  <c r="Q114" i="1"/>
  <c r="CB114" i="1"/>
  <c r="BN114" i="1"/>
  <c r="AE114" i="1"/>
  <c r="DY114" i="1"/>
  <c r="AL114" i="1"/>
  <c r="BN255" i="1"/>
  <c r="DR255" i="1"/>
  <c r="AS255" i="1"/>
  <c r="CW255" i="1"/>
  <c r="X255" i="1"/>
  <c r="CB255" i="1"/>
  <c r="EF255" i="1"/>
  <c r="AE255" i="1"/>
  <c r="CI255" i="1"/>
  <c r="AL255" i="1"/>
  <c r="CP255" i="1"/>
  <c r="Q255" i="1"/>
  <c r="BU255" i="1"/>
  <c r="DY255" i="1"/>
  <c r="AZ255" i="1"/>
  <c r="DD255" i="1"/>
  <c r="BG255" i="1"/>
  <c r="DK255" i="1"/>
  <c r="DK316" i="1"/>
  <c r="DR316" i="1"/>
  <c r="EF316" i="1"/>
  <c r="CW316" i="1"/>
  <c r="DY316" i="1"/>
  <c r="CP316" i="1"/>
  <c r="BU316" i="1"/>
  <c r="BG316" i="1"/>
  <c r="AS316" i="1"/>
  <c r="CB316" i="1"/>
  <c r="X316" i="1"/>
  <c r="BN316" i="1"/>
  <c r="AZ316" i="1"/>
  <c r="Q316" i="1"/>
  <c r="DD316" i="1"/>
  <c r="AL316" i="1"/>
  <c r="CI316" i="1"/>
  <c r="AE316" i="1"/>
  <c r="X337" i="1"/>
  <c r="CB337" i="1"/>
  <c r="EF337" i="1"/>
  <c r="DK337" i="1"/>
  <c r="CI337" i="1"/>
  <c r="BG337" i="1"/>
  <c r="AE337" i="1"/>
  <c r="AL337" i="1"/>
  <c r="DR337" i="1"/>
  <c r="AZ337" i="1"/>
  <c r="DD337" i="1"/>
  <c r="DY337" i="1"/>
  <c r="CW337" i="1"/>
  <c r="BU337" i="1"/>
  <c r="AS337" i="1"/>
  <c r="Q337" i="1"/>
  <c r="BN337" i="1"/>
  <c r="CP337" i="1"/>
  <c r="X402" i="1"/>
  <c r="CB402" i="1"/>
  <c r="EF402" i="1"/>
  <c r="DY402" i="1"/>
  <c r="CW402" i="1"/>
  <c r="BU402" i="1"/>
  <c r="AS402" i="1"/>
  <c r="Q402" i="1"/>
  <c r="BN402" i="1"/>
  <c r="AZ402" i="1"/>
  <c r="DD402" i="1"/>
  <c r="DK402" i="1"/>
  <c r="CI402" i="1"/>
  <c r="BG402" i="1"/>
  <c r="AE402" i="1"/>
  <c r="AL402" i="1"/>
  <c r="DR402" i="1"/>
  <c r="CP402" i="1"/>
  <c r="X422" i="1"/>
  <c r="CB422" i="1"/>
  <c r="EF422" i="1"/>
  <c r="Q422" i="1"/>
  <c r="BU422" i="1"/>
  <c r="DY422" i="1"/>
  <c r="BN422" i="1"/>
  <c r="BG422" i="1"/>
  <c r="DK422" i="1"/>
  <c r="CP422" i="1"/>
  <c r="AZ422" i="1"/>
  <c r="DD422" i="1"/>
  <c r="AS422" i="1"/>
  <c r="CW422" i="1"/>
  <c r="AL422" i="1"/>
  <c r="DR422" i="1"/>
  <c r="AE422" i="1"/>
  <c r="CI422" i="1"/>
  <c r="AE67" i="1"/>
  <c r="AL67" i="1"/>
  <c r="CI67" i="1"/>
  <c r="BU67" i="1"/>
  <c r="CP67" i="1"/>
  <c r="EF67" i="1"/>
  <c r="Q67" i="1"/>
  <c r="BG67" i="1"/>
  <c r="X67" i="1"/>
  <c r="AS67" i="1"/>
  <c r="DR67" i="1"/>
  <c r="AZ67" i="1"/>
  <c r="BN67" i="1"/>
  <c r="CB67" i="1"/>
  <c r="CW67" i="1"/>
  <c r="DD67" i="1"/>
  <c r="DK67" i="1"/>
  <c r="DY67" i="1"/>
  <c r="E66" i="1"/>
  <c r="E50" i="1" s="1"/>
  <c r="C18" i="27" s="1"/>
  <c r="D18" i="27" s="1"/>
  <c r="CP130" i="1"/>
  <c r="AL130" i="1"/>
  <c r="BN130" i="1"/>
  <c r="AZ130" i="1"/>
  <c r="E129" i="1"/>
  <c r="E115" i="1" s="1"/>
  <c r="C22" i="27" s="1"/>
  <c r="D22" i="27" s="1"/>
  <c r="DK130" i="1"/>
  <c r="CI130" i="1"/>
  <c r="BG130" i="1"/>
  <c r="AE130" i="1"/>
  <c r="X130" i="1"/>
  <c r="EF130" i="1"/>
  <c r="DR130" i="1"/>
  <c r="DD130" i="1"/>
  <c r="DY130" i="1"/>
  <c r="CW130" i="1"/>
  <c r="BU130" i="1"/>
  <c r="AS130" i="1"/>
  <c r="Q130" i="1"/>
  <c r="CB130" i="1"/>
  <c r="DR165" i="1"/>
  <c r="E164" i="1"/>
  <c r="E149" i="1" s="1"/>
  <c r="C24" i="27" s="1"/>
  <c r="D24" i="27" s="1"/>
  <c r="AS165" i="1"/>
  <c r="CW165" i="1"/>
  <c r="Q165" i="1"/>
  <c r="BU165" i="1"/>
  <c r="DY165" i="1"/>
  <c r="AL165" i="1"/>
  <c r="CP165" i="1"/>
  <c r="AE165" i="1"/>
  <c r="CI165" i="1"/>
  <c r="BN165" i="1"/>
  <c r="X165" i="1"/>
  <c r="CB165" i="1"/>
  <c r="EF165" i="1"/>
  <c r="AZ165" i="1"/>
  <c r="DD165" i="1"/>
  <c r="BG165" i="1"/>
  <c r="DK165" i="1"/>
  <c r="AE200" i="1"/>
  <c r="CI200" i="1"/>
  <c r="AL200" i="1"/>
  <c r="CP200" i="1"/>
  <c r="AS200" i="1"/>
  <c r="CW200" i="1"/>
  <c r="AZ200" i="1"/>
  <c r="DD200" i="1"/>
  <c r="BG200" i="1"/>
  <c r="DK200" i="1"/>
  <c r="BN200" i="1"/>
  <c r="DR200" i="1"/>
  <c r="Q200" i="1"/>
  <c r="BU200" i="1"/>
  <c r="DY200" i="1"/>
  <c r="X200" i="1"/>
  <c r="CB200" i="1"/>
  <c r="EF200" i="1"/>
  <c r="E198" i="1"/>
  <c r="E187" i="1" s="1"/>
  <c r="C26" i="27" s="1"/>
  <c r="D26" i="27" s="1"/>
  <c r="AE315" i="1"/>
  <c r="CI315" i="1"/>
  <c r="BN315" i="1"/>
  <c r="DR315" i="1"/>
  <c r="Q315" i="1"/>
  <c r="BU315" i="1"/>
  <c r="DY315" i="1"/>
  <c r="DY296" i="1" s="1"/>
  <c r="X315" i="1"/>
  <c r="CB315" i="1"/>
  <c r="EF315" i="1"/>
  <c r="BG315" i="1"/>
  <c r="DK315" i="1"/>
  <c r="AL315" i="1"/>
  <c r="CP315" i="1"/>
  <c r="AS315" i="1"/>
  <c r="AS296" i="1" s="1"/>
  <c r="CW315" i="1"/>
  <c r="CW296" i="1" s="1"/>
  <c r="AZ315" i="1"/>
  <c r="AZ296" i="1" s="1"/>
  <c r="DD315" i="1"/>
  <c r="E313" i="1"/>
  <c r="E296" i="1" s="1"/>
  <c r="C32" i="27" s="1"/>
  <c r="D32" i="27" s="1"/>
  <c r="AE113" i="1"/>
  <c r="AE100" i="1" s="1"/>
  <c r="CI113" i="1"/>
  <c r="AL113" i="1"/>
  <c r="AL100" i="1" s="1"/>
  <c r="CP113" i="1"/>
  <c r="Q113" i="1"/>
  <c r="BU113" i="1"/>
  <c r="DY113" i="1"/>
  <c r="X113" i="1"/>
  <c r="X100" i="1" s="1"/>
  <c r="CB113" i="1"/>
  <c r="EF113" i="1"/>
  <c r="E111" i="1"/>
  <c r="E100" i="1" s="1"/>
  <c r="C21" i="27" s="1"/>
  <c r="D21" i="27" s="1"/>
  <c r="BG113" i="1"/>
  <c r="DK113" i="1"/>
  <c r="BN113" i="1"/>
  <c r="DR113" i="1"/>
  <c r="AS113" i="1"/>
  <c r="CW113" i="1"/>
  <c r="CW100" i="1" s="1"/>
  <c r="AZ113" i="1"/>
  <c r="DD113" i="1"/>
  <c r="CP254" i="1"/>
  <c r="BN254" i="1"/>
  <c r="DD254" i="1"/>
  <c r="DY254" i="1"/>
  <c r="CW254" i="1"/>
  <c r="BU254" i="1"/>
  <c r="AS254" i="1"/>
  <c r="Q254" i="1"/>
  <c r="CB254" i="1"/>
  <c r="DR254" i="1"/>
  <c r="AZ254" i="1"/>
  <c r="AL254" i="1"/>
  <c r="E253" i="1"/>
  <c r="E237" i="1" s="1"/>
  <c r="C29" i="27" s="1"/>
  <c r="D29" i="27" s="1"/>
  <c r="DK254" i="1"/>
  <c r="CI254" i="1"/>
  <c r="BG254" i="1"/>
  <c r="AE254" i="1"/>
  <c r="X254" i="1"/>
  <c r="EF254" i="1"/>
  <c r="E292" i="1"/>
  <c r="E276" i="1" s="1"/>
  <c r="C31" i="27" s="1"/>
  <c r="D31" i="27" s="1"/>
  <c r="EH293" i="1"/>
  <c r="AZ359" i="1"/>
  <c r="X359" i="1"/>
  <c r="CB359" i="1"/>
  <c r="EF359" i="1"/>
  <c r="DK359" i="1"/>
  <c r="CI359" i="1"/>
  <c r="BG359" i="1"/>
  <c r="AE359" i="1"/>
  <c r="AL359" i="1"/>
  <c r="CP359" i="1"/>
  <c r="DD359" i="1"/>
  <c r="DY359" i="1"/>
  <c r="CW359" i="1"/>
  <c r="BU359" i="1"/>
  <c r="AS359" i="1"/>
  <c r="Q359" i="1"/>
  <c r="BN359" i="1"/>
  <c r="DR359" i="1"/>
  <c r="E357" i="1"/>
  <c r="E338" i="1" s="1"/>
  <c r="C34" i="27" s="1"/>
  <c r="D34" i="27" s="1"/>
  <c r="X382" i="1"/>
  <c r="CB382" i="1"/>
  <c r="EF382" i="1"/>
  <c r="DY382" i="1"/>
  <c r="CW382" i="1"/>
  <c r="BU382" i="1"/>
  <c r="AS382" i="1"/>
  <c r="Q382" i="1"/>
  <c r="AL382" i="1"/>
  <c r="CP382" i="1"/>
  <c r="AZ382" i="1"/>
  <c r="DD382" i="1"/>
  <c r="E380" i="1"/>
  <c r="E361" i="1" s="1"/>
  <c r="C35" i="27" s="1"/>
  <c r="D35" i="27" s="1"/>
  <c r="DK382" i="1"/>
  <c r="CI382" i="1"/>
  <c r="BG382" i="1"/>
  <c r="AE382" i="1"/>
  <c r="BN382" i="1"/>
  <c r="DR382" i="1"/>
  <c r="X441" i="1"/>
  <c r="CB441" i="1"/>
  <c r="EF441" i="1"/>
  <c r="DK441" i="1"/>
  <c r="CI441" i="1"/>
  <c r="BG441" i="1"/>
  <c r="AE441" i="1"/>
  <c r="AL441" i="1"/>
  <c r="CP441" i="1"/>
  <c r="AZ441" i="1"/>
  <c r="DD441" i="1"/>
  <c r="DY441" i="1"/>
  <c r="CW441" i="1"/>
  <c r="BU441" i="1"/>
  <c r="AS441" i="1"/>
  <c r="Q441" i="1"/>
  <c r="BN441" i="1"/>
  <c r="DR441" i="1"/>
  <c r="E439" i="1"/>
  <c r="E423" i="1" s="1"/>
  <c r="C38" i="27" s="1"/>
  <c r="D38" i="27" s="1"/>
  <c r="AE69" i="1"/>
  <c r="AL69" i="1"/>
  <c r="BG69" i="1"/>
  <c r="X69" i="1"/>
  <c r="AS69" i="1"/>
  <c r="CB69" i="1"/>
  <c r="BN69" i="1"/>
  <c r="BU69" i="1"/>
  <c r="CP69" i="1"/>
  <c r="DY69" i="1"/>
  <c r="DR69" i="1"/>
  <c r="AZ69" i="1"/>
  <c r="DD69" i="1"/>
  <c r="CW69" i="1"/>
  <c r="DK69" i="1"/>
  <c r="EF69" i="1"/>
  <c r="CI69" i="1"/>
  <c r="Q69" i="1"/>
  <c r="DK167" i="1"/>
  <c r="BG167" i="1"/>
  <c r="BN167" i="1"/>
  <c r="CW167" i="1"/>
  <c r="DD167" i="1"/>
  <c r="CB167" i="1"/>
  <c r="AL167" i="1"/>
  <c r="AE167" i="1"/>
  <c r="X167" i="1"/>
  <c r="Q167" i="1"/>
  <c r="AZ167" i="1"/>
  <c r="DR167" i="1"/>
  <c r="BU167" i="1"/>
  <c r="EF167" i="1"/>
  <c r="DY167" i="1"/>
  <c r="CP167" i="1"/>
  <c r="CI167" i="1"/>
  <c r="AS167" i="1"/>
  <c r="BN256" i="1"/>
  <c r="CW256" i="1"/>
  <c r="EF256" i="1"/>
  <c r="AL256" i="1"/>
  <c r="DD256" i="1"/>
  <c r="DR256" i="1"/>
  <c r="CB256" i="1"/>
  <c r="CP256" i="1"/>
  <c r="AZ256" i="1"/>
  <c r="Q256" i="1"/>
  <c r="X256" i="1"/>
  <c r="DK256" i="1"/>
  <c r="CI256" i="1"/>
  <c r="BU256" i="1"/>
  <c r="BG256" i="1"/>
  <c r="AS256" i="1"/>
  <c r="AE256" i="1"/>
  <c r="DY256" i="1"/>
  <c r="AZ295" i="1"/>
  <c r="DD295" i="1"/>
  <c r="X295" i="1"/>
  <c r="CB295" i="1"/>
  <c r="EF295" i="1"/>
  <c r="BG295" i="1"/>
  <c r="DK295" i="1"/>
  <c r="BN295" i="1"/>
  <c r="DR295" i="1"/>
  <c r="AS295" i="1"/>
  <c r="CW295" i="1"/>
  <c r="AE295" i="1"/>
  <c r="CI295" i="1"/>
  <c r="AL295" i="1"/>
  <c r="CP295" i="1"/>
  <c r="Q295" i="1"/>
  <c r="BU295" i="1"/>
  <c r="DY295" i="1"/>
  <c r="DK49" i="1"/>
  <c r="DR49" i="1"/>
  <c r="CP49" i="1"/>
  <c r="CW49" i="1"/>
  <c r="DY49" i="1"/>
  <c r="BG49" i="1"/>
  <c r="AZ49" i="1"/>
  <c r="AE49" i="1"/>
  <c r="X49" i="1"/>
  <c r="Q49" i="1"/>
  <c r="EF49" i="1"/>
  <c r="DD49" i="1"/>
  <c r="CI49" i="1"/>
  <c r="CB49" i="1"/>
  <c r="BU49" i="1"/>
  <c r="BN49" i="1"/>
  <c r="AL49" i="1"/>
  <c r="AS49" i="1"/>
  <c r="AS131" i="1"/>
  <c r="CW131" i="1"/>
  <c r="AZ131" i="1"/>
  <c r="DD131" i="1"/>
  <c r="BG131" i="1"/>
  <c r="DK131" i="1"/>
  <c r="BN131" i="1"/>
  <c r="DR131" i="1"/>
  <c r="Q131" i="1"/>
  <c r="BU131" i="1"/>
  <c r="DY131" i="1"/>
  <c r="X131" i="1"/>
  <c r="CB131" i="1"/>
  <c r="EF131" i="1"/>
  <c r="AE131" i="1"/>
  <c r="CI131" i="1"/>
  <c r="AL131" i="1"/>
  <c r="CP131" i="1"/>
  <c r="AE166" i="1"/>
  <c r="CI166" i="1"/>
  <c r="AL166" i="1"/>
  <c r="CP166" i="1"/>
  <c r="AS166" i="1"/>
  <c r="CW166" i="1"/>
  <c r="X166" i="1"/>
  <c r="CB166" i="1"/>
  <c r="EF166" i="1"/>
  <c r="BG166" i="1"/>
  <c r="DK166" i="1"/>
  <c r="BN166" i="1"/>
  <c r="DR166" i="1"/>
  <c r="Q166" i="1"/>
  <c r="BU166" i="1"/>
  <c r="DY166" i="1"/>
  <c r="AZ166" i="1"/>
  <c r="DD166" i="1"/>
  <c r="CI201" i="1"/>
  <c r="DD201" i="1"/>
  <c r="AZ201" i="1"/>
  <c r="BG201" i="1"/>
  <c r="DY201" i="1"/>
  <c r="X201" i="1"/>
  <c r="CP201" i="1"/>
  <c r="AS201" i="1"/>
  <c r="Q201" i="1"/>
  <c r="DR201" i="1"/>
  <c r="BN201" i="1"/>
  <c r="BU201" i="1"/>
  <c r="EF201" i="1"/>
  <c r="CW201" i="1"/>
  <c r="AE201" i="1"/>
  <c r="DK201" i="1"/>
  <c r="CB201" i="1"/>
  <c r="AL201" i="1"/>
  <c r="AE99" i="1"/>
  <c r="DK99" i="1"/>
  <c r="BN99" i="1"/>
  <c r="DD99" i="1"/>
  <c r="Q99" i="1"/>
  <c r="DY99" i="1"/>
  <c r="CW99" i="1"/>
  <c r="BU99" i="1"/>
  <c r="BG99" i="1"/>
  <c r="EF99" i="1"/>
  <c r="AS99" i="1"/>
  <c r="CB99" i="1"/>
  <c r="AL99" i="1"/>
  <c r="CI99" i="1"/>
  <c r="AZ99" i="1"/>
  <c r="DR99" i="1"/>
  <c r="X99" i="1"/>
  <c r="CP99" i="1"/>
  <c r="CP236" i="1"/>
  <c r="AL236" i="1"/>
  <c r="CW236" i="1"/>
  <c r="X236" i="1"/>
  <c r="BN236" i="1"/>
  <c r="Q236" i="1"/>
  <c r="DY236" i="1"/>
  <c r="DD236" i="1"/>
  <c r="DK236" i="1"/>
  <c r="AE236" i="1"/>
  <c r="CI236" i="1"/>
  <c r="CB236" i="1"/>
  <c r="DR236" i="1"/>
  <c r="BG236" i="1"/>
  <c r="AS236" i="1"/>
  <c r="EF236" i="1"/>
  <c r="BU236" i="1"/>
  <c r="AZ236" i="1"/>
  <c r="AE275" i="1"/>
  <c r="BU275" i="1"/>
  <c r="Q275" i="1"/>
  <c r="CW275" i="1"/>
  <c r="DY275" i="1"/>
  <c r="DD275" i="1"/>
  <c r="AL275" i="1"/>
  <c r="DK275" i="1"/>
  <c r="BG275" i="1"/>
  <c r="CB275" i="1"/>
  <c r="AZ275" i="1"/>
  <c r="DR275" i="1"/>
  <c r="EF275" i="1"/>
  <c r="BN275" i="1"/>
  <c r="X275" i="1"/>
  <c r="CP275" i="1"/>
  <c r="AS275" i="1"/>
  <c r="CI275" i="1"/>
  <c r="AL294" i="1"/>
  <c r="DR294" i="1"/>
  <c r="DD294" i="1"/>
  <c r="AZ294" i="1"/>
  <c r="DY294" i="1"/>
  <c r="CW294" i="1"/>
  <c r="BN294" i="1"/>
  <c r="CP294" i="1"/>
  <c r="CI294" i="1"/>
  <c r="CI276" i="1" s="1"/>
  <c r="BG294" i="1"/>
  <c r="BG276" i="1" s="1"/>
  <c r="AE294" i="1"/>
  <c r="X294" i="1"/>
  <c r="EF294" i="1"/>
  <c r="EF276" i="1" s="1"/>
  <c r="DK294" i="1"/>
  <c r="BU294" i="1"/>
  <c r="AS294" i="1"/>
  <c r="Q294" i="1"/>
  <c r="CB294" i="1"/>
  <c r="X360" i="1"/>
  <c r="CB360" i="1"/>
  <c r="EF360" i="1"/>
  <c r="AS360" i="1"/>
  <c r="CW360" i="1"/>
  <c r="BN360" i="1"/>
  <c r="AE360" i="1"/>
  <c r="CI360" i="1"/>
  <c r="CP360" i="1"/>
  <c r="AZ360" i="1"/>
  <c r="DD360" i="1"/>
  <c r="Q360" i="1"/>
  <c r="BU360" i="1"/>
  <c r="DY360" i="1"/>
  <c r="AL360" i="1"/>
  <c r="DR360" i="1"/>
  <c r="BG360" i="1"/>
  <c r="DK360" i="1"/>
  <c r="Q383" i="1"/>
  <c r="BU383" i="1"/>
  <c r="DY383" i="1"/>
  <c r="AE383" i="1"/>
  <c r="CI383" i="1"/>
  <c r="X383" i="1"/>
  <c r="CB383" i="1"/>
  <c r="EF383" i="1"/>
  <c r="BN383" i="1"/>
  <c r="AS383" i="1"/>
  <c r="CW383" i="1"/>
  <c r="BG383" i="1"/>
  <c r="DK383" i="1"/>
  <c r="AZ383" i="1"/>
  <c r="DD383" i="1"/>
  <c r="AL383" i="1"/>
  <c r="DR383" i="1"/>
  <c r="CP383" i="1"/>
  <c r="Q442" i="1"/>
  <c r="AS442" i="1"/>
  <c r="BU442" i="1"/>
  <c r="CW442" i="1"/>
  <c r="DY442" i="1"/>
  <c r="X442" i="1"/>
  <c r="CB442" i="1"/>
  <c r="EF442" i="1"/>
  <c r="AL442" i="1"/>
  <c r="DR442" i="1"/>
  <c r="CP442" i="1"/>
  <c r="AE442" i="1"/>
  <c r="BG442" i="1"/>
  <c r="CI442" i="1"/>
  <c r="DK442" i="1"/>
  <c r="AZ442" i="1"/>
  <c r="DD442" i="1"/>
  <c r="BN442" i="1"/>
  <c r="AE48" i="1"/>
  <c r="EF48" i="1"/>
  <c r="CW48" i="1"/>
  <c r="BU48" i="1"/>
  <c r="BN48" i="1"/>
  <c r="CB48" i="1"/>
  <c r="AS48" i="1"/>
  <c r="Q48" i="1"/>
  <c r="Q30" i="1" s="1"/>
  <c r="BG48" i="1"/>
  <c r="AL48" i="1"/>
  <c r="AZ48" i="1"/>
  <c r="DR48" i="1"/>
  <c r="DR30" i="1" s="1"/>
  <c r="DY48" i="1"/>
  <c r="DY30" i="1" s="1"/>
  <c r="CI48" i="1"/>
  <c r="DD48" i="1"/>
  <c r="X48" i="1"/>
  <c r="CP48" i="1"/>
  <c r="DK48" i="1"/>
  <c r="E46" i="1"/>
  <c r="E30" i="1" s="1"/>
  <c r="C17" i="27" s="1"/>
  <c r="D17" i="27" s="1"/>
  <c r="BG82" i="1"/>
  <c r="DK82" i="1"/>
  <c r="AE82" i="1"/>
  <c r="CI82" i="1"/>
  <c r="Q82" i="1"/>
  <c r="BU82" i="1"/>
  <c r="DY82" i="1"/>
  <c r="X82" i="1"/>
  <c r="CB82" i="1"/>
  <c r="EF82" i="1"/>
  <c r="AL82" i="1"/>
  <c r="CP82" i="1"/>
  <c r="AS82" i="1"/>
  <c r="CW82" i="1"/>
  <c r="AZ82" i="1"/>
  <c r="DD82" i="1"/>
  <c r="BN82" i="1"/>
  <c r="DR82" i="1"/>
  <c r="E80" i="1"/>
  <c r="E70" i="1" s="1"/>
  <c r="C19" i="27" s="1"/>
  <c r="D19" i="27" s="1"/>
  <c r="X146" i="1"/>
  <c r="CB146" i="1"/>
  <c r="EF146" i="1"/>
  <c r="AE146" i="1"/>
  <c r="CI146" i="1"/>
  <c r="Q146" i="1"/>
  <c r="BU146" i="1"/>
  <c r="DY146" i="1"/>
  <c r="BG146" i="1"/>
  <c r="DK146" i="1"/>
  <c r="E145" i="1"/>
  <c r="E133" i="1" s="1"/>
  <c r="C23" i="27" s="1"/>
  <c r="D23" i="27" s="1"/>
  <c r="AS146" i="1"/>
  <c r="CW146" i="1"/>
  <c r="BN146" i="1"/>
  <c r="DR146" i="1"/>
  <c r="AZ146" i="1"/>
  <c r="DD146" i="1"/>
  <c r="AL146" i="1"/>
  <c r="CP146" i="1"/>
  <c r="X185" i="1"/>
  <c r="CB185" i="1"/>
  <c r="EF185" i="1"/>
  <c r="AE185" i="1"/>
  <c r="AE168" i="1" s="1"/>
  <c r="CI185" i="1"/>
  <c r="BN185" i="1"/>
  <c r="DR185" i="1"/>
  <c r="Q185" i="1"/>
  <c r="BU185" i="1"/>
  <c r="BU168" i="1" s="1"/>
  <c r="DY185" i="1"/>
  <c r="DY168" i="1" s="1"/>
  <c r="AZ185" i="1"/>
  <c r="DD185" i="1"/>
  <c r="BG185" i="1"/>
  <c r="DK185" i="1"/>
  <c r="AL185" i="1"/>
  <c r="AL168" i="1" s="1"/>
  <c r="CP185" i="1"/>
  <c r="AS185" i="1"/>
  <c r="CW185" i="1"/>
  <c r="E183" i="1"/>
  <c r="E168" i="1" s="1"/>
  <c r="C25" i="27" s="1"/>
  <c r="D25" i="27" s="1"/>
  <c r="DR214" i="1"/>
  <c r="DY214" i="1"/>
  <c r="CW214" i="1"/>
  <c r="BU214" i="1"/>
  <c r="AS214" i="1"/>
  <c r="Q214" i="1"/>
  <c r="CB214" i="1"/>
  <c r="AZ214" i="1"/>
  <c r="CP214" i="1"/>
  <c r="BN214" i="1"/>
  <c r="DK214" i="1"/>
  <c r="CI214" i="1"/>
  <c r="BG214" i="1"/>
  <c r="AE214" i="1"/>
  <c r="X214" i="1"/>
  <c r="EF214" i="1"/>
  <c r="DD214" i="1"/>
  <c r="AL214" i="1"/>
  <c r="E213" i="1"/>
  <c r="E202" i="1" s="1"/>
  <c r="C27" i="27" s="1"/>
  <c r="D27" i="27" s="1"/>
  <c r="BG98" i="1"/>
  <c r="DK98" i="1"/>
  <c r="AL98" i="1"/>
  <c r="CP98" i="1"/>
  <c r="Q98" i="1"/>
  <c r="AE98" i="1"/>
  <c r="AE84" i="1" s="1"/>
  <c r="CI98" i="1"/>
  <c r="BN98" i="1"/>
  <c r="BU98" i="1"/>
  <c r="DY98" i="1"/>
  <c r="X98" i="1"/>
  <c r="CB98" i="1"/>
  <c r="EF98" i="1"/>
  <c r="DR98" i="1"/>
  <c r="AS98" i="1"/>
  <c r="CW98" i="1"/>
  <c r="AZ98" i="1"/>
  <c r="DD98" i="1"/>
  <c r="E96" i="1"/>
  <c r="E84" i="1" s="1"/>
  <c r="C20" i="27" s="1"/>
  <c r="D20" i="27" s="1"/>
  <c r="AL235" i="1"/>
  <c r="CP235" i="1"/>
  <c r="Q235" i="1"/>
  <c r="BU235" i="1"/>
  <c r="DY235" i="1"/>
  <c r="DY217" i="1" s="1"/>
  <c r="AZ235" i="1"/>
  <c r="DD235" i="1"/>
  <c r="BG235" i="1"/>
  <c r="BG217" i="1" s="1"/>
  <c r="DK235" i="1"/>
  <c r="BN235" i="1"/>
  <c r="DR235" i="1"/>
  <c r="DR217" i="1" s="1"/>
  <c r="AS235" i="1"/>
  <c r="CW235" i="1"/>
  <c r="CW217" i="1" s="1"/>
  <c r="X235" i="1"/>
  <c r="X217" i="1" s="1"/>
  <c r="CB235" i="1"/>
  <c r="EF235" i="1"/>
  <c r="AE235" i="1"/>
  <c r="CI235" i="1"/>
  <c r="E233" i="1"/>
  <c r="E217" i="1" s="1"/>
  <c r="C28" i="27" s="1"/>
  <c r="D28" i="27" s="1"/>
  <c r="BG274" i="1"/>
  <c r="DK274" i="1"/>
  <c r="BN274" i="1"/>
  <c r="BN257" i="1" s="1"/>
  <c r="DR274" i="1"/>
  <c r="Q274" i="1"/>
  <c r="BU274" i="1"/>
  <c r="DY274" i="1"/>
  <c r="X274" i="1"/>
  <c r="X257" i="1" s="1"/>
  <c r="CB274" i="1"/>
  <c r="EF274" i="1"/>
  <c r="EF257" i="1" s="1"/>
  <c r="AE274" i="1"/>
  <c r="CI274" i="1"/>
  <c r="AL274" i="1"/>
  <c r="CP274" i="1"/>
  <c r="AS274" i="1"/>
  <c r="CW274" i="1"/>
  <c r="AZ274" i="1"/>
  <c r="DD274" i="1"/>
  <c r="E272" i="1"/>
  <c r="E257" i="1" s="1"/>
  <c r="C30" i="27" s="1"/>
  <c r="D30" i="27" s="1"/>
  <c r="X336" i="1"/>
  <c r="X317" i="1" s="1"/>
  <c r="CB336" i="1"/>
  <c r="CB317" i="1" s="1"/>
  <c r="EF336" i="1"/>
  <c r="EF317" i="1" s="1"/>
  <c r="DY336" i="1"/>
  <c r="DY317" i="1" s="1"/>
  <c r="CW336" i="1"/>
  <c r="CW317" i="1" s="1"/>
  <c r="BU336" i="1"/>
  <c r="BU317" i="1" s="1"/>
  <c r="AS336" i="1"/>
  <c r="AS317" i="1" s="1"/>
  <c r="Q336" i="1"/>
  <c r="Q317" i="1" s="1"/>
  <c r="AL336" i="1"/>
  <c r="CP336" i="1"/>
  <c r="AZ336" i="1"/>
  <c r="DD336" i="1"/>
  <c r="DK336" i="1"/>
  <c r="CI336" i="1"/>
  <c r="BG336" i="1"/>
  <c r="AE336" i="1"/>
  <c r="BN336" i="1"/>
  <c r="BN317" i="1" s="1"/>
  <c r="DR336" i="1"/>
  <c r="E334" i="1"/>
  <c r="E317" i="1" s="1"/>
  <c r="C33" i="27" s="1"/>
  <c r="D33" i="27" s="1"/>
  <c r="X401" i="1"/>
  <c r="CB401" i="1"/>
  <c r="EF401" i="1"/>
  <c r="DY401" i="1"/>
  <c r="CW401" i="1"/>
  <c r="BU401" i="1"/>
  <c r="AS401" i="1"/>
  <c r="Q401" i="1"/>
  <c r="AL401" i="1"/>
  <c r="AL384" i="1" s="1"/>
  <c r="CP401" i="1"/>
  <c r="E399" i="1"/>
  <c r="E384" i="1" s="1"/>
  <c r="C36" i="27" s="1"/>
  <c r="D36" i="27" s="1"/>
  <c r="AZ401" i="1"/>
  <c r="DD401" i="1"/>
  <c r="DK401" i="1"/>
  <c r="CI401" i="1"/>
  <c r="BG401" i="1"/>
  <c r="AE401" i="1"/>
  <c r="BN401" i="1"/>
  <c r="BN384" i="1" s="1"/>
  <c r="DR401" i="1"/>
  <c r="DR421" i="1"/>
  <c r="CP421" i="1"/>
  <c r="BN421" i="1"/>
  <c r="BN403" i="1" s="1"/>
  <c r="AL421" i="1"/>
  <c r="DY421" i="1"/>
  <c r="CW421" i="1"/>
  <c r="CW403" i="1" s="1"/>
  <c r="BU421" i="1"/>
  <c r="BU403" i="1" s="1"/>
  <c r="AS421" i="1"/>
  <c r="Q421" i="1"/>
  <c r="E419" i="1"/>
  <c r="E403" i="1" s="1"/>
  <c r="C37" i="27" s="1"/>
  <c r="D37" i="27" s="1"/>
  <c r="EF421" i="1"/>
  <c r="EF403" i="1" s="1"/>
  <c r="DD421" i="1"/>
  <c r="DD403" i="1" s="1"/>
  <c r="CB421" i="1"/>
  <c r="AZ421" i="1"/>
  <c r="X421" i="1"/>
  <c r="X403" i="1" s="1"/>
  <c r="DK421" i="1"/>
  <c r="CI421" i="1"/>
  <c r="BG421" i="1"/>
  <c r="BG403" i="1" s="1"/>
  <c r="AE421" i="1"/>
  <c r="AE403" i="1" s="1"/>
  <c r="DK148" i="1"/>
  <c r="CI148" i="1"/>
  <c r="BN148" i="1"/>
  <c r="Q148" i="1"/>
  <c r="DY148" i="1"/>
  <c r="X148" i="1"/>
  <c r="EF148" i="1"/>
  <c r="BG148" i="1"/>
  <c r="CP148" i="1"/>
  <c r="CW148" i="1"/>
  <c r="AZ148" i="1"/>
  <c r="DD148" i="1"/>
  <c r="AL148" i="1"/>
  <c r="CB148" i="1"/>
  <c r="DR148" i="1"/>
  <c r="BU148" i="1"/>
  <c r="AE148" i="1"/>
  <c r="AS148" i="1"/>
  <c r="DK216" i="1"/>
  <c r="AE216" i="1"/>
  <c r="Q216" i="1"/>
  <c r="DY216" i="1"/>
  <c r="CI216" i="1"/>
  <c r="EF216" i="1"/>
  <c r="AS216" i="1"/>
  <c r="BG216" i="1"/>
  <c r="CW216" i="1"/>
  <c r="BU216" i="1"/>
  <c r="BN216" i="1"/>
  <c r="DD216" i="1"/>
  <c r="AZ216" i="1"/>
  <c r="DR216" i="1"/>
  <c r="X216" i="1"/>
  <c r="CP216" i="1"/>
  <c r="CB216" i="1"/>
  <c r="AL216" i="1"/>
  <c r="Q132" i="1"/>
  <c r="BU132" i="1"/>
  <c r="DY132" i="1"/>
  <c r="AL132" i="1"/>
  <c r="DR132" i="1"/>
  <c r="BG132" i="1"/>
  <c r="DK132" i="1"/>
  <c r="AZ132" i="1"/>
  <c r="DD132" i="1"/>
  <c r="CP132" i="1"/>
  <c r="AS132" i="1"/>
  <c r="CW132" i="1"/>
  <c r="BN132" i="1"/>
  <c r="AE132" i="1"/>
  <c r="CI132" i="1"/>
  <c r="X132" i="1"/>
  <c r="CB132" i="1"/>
  <c r="EF132" i="1"/>
  <c r="EG17" i="1"/>
  <c r="J17" i="1" s="1"/>
  <c r="EG19" i="1"/>
  <c r="J19" i="1" s="1"/>
  <c r="AE14" i="1"/>
  <c r="EJ19" i="1"/>
  <c r="EH19" i="1" s="1"/>
  <c r="EJ17" i="1"/>
  <c r="EH17" i="1" s="1"/>
  <c r="EJ16" i="1"/>
  <c r="EH16" i="1" s="1"/>
  <c r="BG168" i="1" l="1"/>
  <c r="CB257" i="1"/>
  <c r="CI84" i="1"/>
  <c r="BA276" i="1"/>
  <c r="CQ100" i="1"/>
  <c r="CB100" i="1"/>
  <c r="DR296" i="1"/>
  <c r="CB30" i="1"/>
  <c r="CB276" i="1"/>
  <c r="BV276" i="1" s="1"/>
  <c r="DY14" i="1"/>
  <c r="AS276" i="1"/>
  <c r="AM276" i="1" s="1"/>
  <c r="AZ217" i="1"/>
  <c r="BU84" i="1"/>
  <c r="DK217" i="1"/>
  <c r="BN84" i="1"/>
  <c r="DK168" i="1"/>
  <c r="AZ30" i="1"/>
  <c r="BU276" i="1"/>
  <c r="BO276" i="1" s="1"/>
  <c r="BN14" i="1"/>
  <c r="DR14" i="1"/>
  <c r="EJ28" i="1"/>
  <c r="EH28" i="1" s="1"/>
  <c r="AL14" i="1"/>
  <c r="AF14" i="1" s="1"/>
  <c r="DK14" i="1"/>
  <c r="CP14" i="1"/>
  <c r="AZ14" i="1"/>
  <c r="AT14" i="1" s="1"/>
  <c r="DD14" i="1"/>
  <c r="D16" i="27"/>
  <c r="D43" i="27" s="1"/>
  <c r="C43" i="27"/>
  <c r="BU14" i="1"/>
  <c r="BO14" i="1" s="1"/>
  <c r="G686" i="1"/>
  <c r="EF14" i="1"/>
  <c r="DZ14" i="1" s="1"/>
  <c r="AS14" i="1"/>
  <c r="DK403" i="1"/>
  <c r="DE403" i="1" s="1"/>
  <c r="AZ403" i="1"/>
  <c r="AT403" i="1" s="1"/>
  <c r="AS403" i="1"/>
  <c r="AM403" i="1" s="1"/>
  <c r="AL403" i="1"/>
  <c r="AF403" i="1" s="1"/>
  <c r="DR384" i="1"/>
  <c r="DL384" i="1" s="1"/>
  <c r="AE384" i="1"/>
  <c r="Y384" i="1" s="1"/>
  <c r="CI384" i="1"/>
  <c r="CC384" i="1" s="1"/>
  <c r="DD384" i="1"/>
  <c r="CX384" i="1" s="1"/>
  <c r="AS384" i="1"/>
  <c r="AM384" i="1" s="1"/>
  <c r="CW384" i="1"/>
  <c r="CQ384" i="1" s="1"/>
  <c r="EF384" i="1"/>
  <c r="DZ384" i="1" s="1"/>
  <c r="X384" i="1"/>
  <c r="R384" i="1" s="1"/>
  <c r="DR317" i="1"/>
  <c r="DL317" i="1" s="1"/>
  <c r="AE317" i="1"/>
  <c r="Y317" i="1" s="1"/>
  <c r="CI317" i="1"/>
  <c r="CC317" i="1" s="1"/>
  <c r="DD317" i="1"/>
  <c r="CX317" i="1" s="1"/>
  <c r="AZ257" i="1"/>
  <c r="AT257" i="1" s="1"/>
  <c r="AS257" i="1"/>
  <c r="AM257" i="1" s="1"/>
  <c r="AE257" i="1"/>
  <c r="Y257" i="1" s="1"/>
  <c r="DY257" i="1"/>
  <c r="DS257" i="1" s="1"/>
  <c r="Q257" i="1"/>
  <c r="K257" i="1" s="1"/>
  <c r="BG257" i="1"/>
  <c r="BA257" i="1" s="1"/>
  <c r="AS217" i="1"/>
  <c r="AM217" i="1" s="1"/>
  <c r="BN217" i="1"/>
  <c r="BH217" i="1" s="1"/>
  <c r="BU217" i="1"/>
  <c r="BO217" i="1" s="1"/>
  <c r="AS84" i="1"/>
  <c r="AM84" i="1" s="1"/>
  <c r="AL84" i="1"/>
  <c r="AF84" i="1" s="1"/>
  <c r="AZ168" i="1"/>
  <c r="DR168" i="1"/>
  <c r="DL168" i="1" s="1"/>
  <c r="CI168" i="1"/>
  <c r="CC168" i="1" s="1"/>
  <c r="EF168" i="1"/>
  <c r="DZ168" i="1" s="1"/>
  <c r="DK30" i="1"/>
  <c r="DE30" i="1" s="1"/>
  <c r="X30" i="1"/>
  <c r="CI30" i="1"/>
  <c r="CC30" i="1" s="1"/>
  <c r="AL30" i="1"/>
  <c r="AF30" i="1" s="1"/>
  <c r="BU30" i="1"/>
  <c r="BO30" i="1" s="1"/>
  <c r="EF30" i="1"/>
  <c r="DZ30" i="1" s="1"/>
  <c r="DK276" i="1"/>
  <c r="DE276" i="1" s="1"/>
  <c r="X276" i="1"/>
  <c r="R276" i="1" s="1"/>
  <c r="CW276" i="1"/>
  <c r="CQ276" i="1" s="1"/>
  <c r="AZ276" i="1"/>
  <c r="AT276" i="1" s="1"/>
  <c r="DR276" i="1"/>
  <c r="DL276" i="1" s="1"/>
  <c r="DD100" i="1"/>
  <c r="CX100" i="1" s="1"/>
  <c r="DR100" i="1"/>
  <c r="DL100" i="1" s="1"/>
  <c r="DK100" i="1"/>
  <c r="DE100" i="1" s="1"/>
  <c r="Q100" i="1"/>
  <c r="K100" i="1" s="1"/>
  <c r="DD296" i="1"/>
  <c r="DK296" i="1"/>
  <c r="DE296" i="1" s="1"/>
  <c r="EF296" i="1"/>
  <c r="X296" i="1"/>
  <c r="R296" i="1" s="1"/>
  <c r="BU296" i="1"/>
  <c r="BO296" i="1" s="1"/>
  <c r="CI296" i="1"/>
  <c r="CC296" i="1" s="1"/>
  <c r="R30" i="1"/>
  <c r="DL30" i="1"/>
  <c r="EJ383" i="1"/>
  <c r="EH383" i="1" s="1"/>
  <c r="BA403" i="1"/>
  <c r="CX403" i="1"/>
  <c r="EJ29" i="1"/>
  <c r="EH29" i="1" s="1"/>
  <c r="EJ402" i="1"/>
  <c r="EH402" i="1" s="1"/>
  <c r="Y403" i="1"/>
  <c r="CI403" i="1"/>
  <c r="CC403" i="1" s="1"/>
  <c r="R403" i="1"/>
  <c r="CB403" i="1"/>
  <c r="BV403" i="1" s="1"/>
  <c r="DZ403" i="1"/>
  <c r="Q403" i="1"/>
  <c r="K403" i="1" s="1"/>
  <c r="BO403" i="1"/>
  <c r="DY403" i="1"/>
  <c r="DS403" i="1" s="1"/>
  <c r="BH403" i="1"/>
  <c r="DR403" i="1"/>
  <c r="DL403" i="1" s="1"/>
  <c r="BH384" i="1"/>
  <c r="BG384" i="1"/>
  <c r="BA384" i="1" s="1"/>
  <c r="DK384" i="1"/>
  <c r="DE384" i="1" s="1"/>
  <c r="AZ384" i="1"/>
  <c r="AT384" i="1" s="1"/>
  <c r="Q384" i="1"/>
  <c r="K384" i="1" s="1"/>
  <c r="BU384" i="1"/>
  <c r="BO384" i="1" s="1"/>
  <c r="DY384" i="1"/>
  <c r="DS384" i="1" s="1"/>
  <c r="CB384" i="1"/>
  <c r="BV384" i="1" s="1"/>
  <c r="BG317" i="1"/>
  <c r="BA317" i="1" s="1"/>
  <c r="DK317" i="1"/>
  <c r="DE317" i="1" s="1"/>
  <c r="AZ317" i="1"/>
  <c r="AT317" i="1" s="1"/>
  <c r="AL317" i="1"/>
  <c r="AF317" i="1" s="1"/>
  <c r="DD257" i="1"/>
  <c r="CX257" i="1" s="1"/>
  <c r="CW257" i="1"/>
  <c r="CQ257" i="1" s="1"/>
  <c r="CI257" i="1"/>
  <c r="CC257" i="1" s="1"/>
  <c r="BU257" i="1"/>
  <c r="BO257" i="1" s="1"/>
  <c r="DR257" i="1"/>
  <c r="DL257" i="1" s="1"/>
  <c r="DK257" i="1"/>
  <c r="DE257" i="1" s="1"/>
  <c r="CB217" i="1"/>
  <c r="BV217" i="1" s="1"/>
  <c r="DD217" i="1"/>
  <c r="CX217" i="1" s="1"/>
  <c r="Q217" i="1"/>
  <c r="K217" i="1" s="1"/>
  <c r="AL217" i="1"/>
  <c r="AF217" i="1" s="1"/>
  <c r="DR84" i="1"/>
  <c r="DL84" i="1" s="1"/>
  <c r="CB84" i="1"/>
  <c r="BV84" i="1" s="1"/>
  <c r="DK84" i="1"/>
  <c r="DE84" i="1" s="1"/>
  <c r="CW168" i="1"/>
  <c r="DD168" i="1"/>
  <c r="CX168" i="1" s="1"/>
  <c r="Q168" i="1"/>
  <c r="K168" i="1" s="1"/>
  <c r="BN168" i="1"/>
  <c r="BH168" i="1" s="1"/>
  <c r="CB168" i="1"/>
  <c r="BV168" i="1" s="1"/>
  <c r="DD30" i="1"/>
  <c r="CX30" i="1" s="1"/>
  <c r="BG30" i="1"/>
  <c r="BA30" i="1" s="1"/>
  <c r="AS30" i="1"/>
  <c r="AM30" i="1" s="1"/>
  <c r="BN30" i="1"/>
  <c r="CW30" i="1"/>
  <c r="CQ30" i="1" s="1"/>
  <c r="AE30" i="1"/>
  <c r="Y30" i="1" s="1"/>
  <c r="Q276" i="1"/>
  <c r="K276" i="1" s="1"/>
  <c r="DZ276" i="1"/>
  <c r="AE276" i="1"/>
  <c r="Y276" i="1" s="1"/>
  <c r="CC276" i="1"/>
  <c r="BN276" i="1"/>
  <c r="BH276" i="1" s="1"/>
  <c r="DY276" i="1"/>
  <c r="DS276" i="1" s="1"/>
  <c r="DD276" i="1"/>
  <c r="CX276" i="1" s="1"/>
  <c r="AL276" i="1"/>
  <c r="AF276" i="1" s="1"/>
  <c r="BG100" i="1"/>
  <c r="BA100" i="1" s="1"/>
  <c r="EF100" i="1"/>
  <c r="DZ100" i="1" s="1"/>
  <c r="BU100" i="1"/>
  <c r="BO100" i="1" s="1"/>
  <c r="CI100" i="1"/>
  <c r="CC100" i="1" s="1"/>
  <c r="AL296" i="1"/>
  <c r="AF296" i="1" s="1"/>
  <c r="BG296" i="1"/>
  <c r="BA296" i="1" s="1"/>
  <c r="CB296" i="1"/>
  <c r="BV296" i="1" s="1"/>
  <c r="Q296" i="1"/>
  <c r="BN296" i="1"/>
  <c r="AE296" i="1"/>
  <c r="EJ83" i="1"/>
  <c r="EH83" i="1" s="1"/>
  <c r="EJ148" i="1"/>
  <c r="EH148" i="1" s="1"/>
  <c r="DI403" i="1"/>
  <c r="BM403" i="1"/>
  <c r="U403" i="1"/>
  <c r="AJ403" i="1"/>
  <c r="BX403" i="1"/>
  <c r="DT403" i="1"/>
  <c r="AU403" i="1"/>
  <c r="CM403" i="1"/>
  <c r="EE403" i="1"/>
  <c r="BB403" i="1"/>
  <c r="CT403" i="1"/>
  <c r="DM403" i="1"/>
  <c r="BQ403" i="1"/>
  <c r="AC403" i="1"/>
  <c r="AV403" i="1"/>
  <c r="CR403" i="1"/>
  <c r="S403" i="1"/>
  <c r="BK403" i="1"/>
  <c r="DC403" i="1"/>
  <c r="Z403" i="1"/>
  <c r="BR403" i="1"/>
  <c r="DJ403" i="1"/>
  <c r="CS403" i="1"/>
  <c r="BE403" i="1"/>
  <c r="T403" i="1"/>
  <c r="BP403" i="1"/>
  <c r="DH403" i="1"/>
  <c r="O403" i="1"/>
  <c r="BC403" i="1"/>
  <c r="CY403" i="1"/>
  <c r="V403" i="1"/>
  <c r="BJ403" i="1"/>
  <c r="DF403" i="1"/>
  <c r="DU403" i="1"/>
  <c r="CG403" i="1"/>
  <c r="AK403" i="1"/>
  <c r="P403" i="1"/>
  <c r="BL403" i="1"/>
  <c r="CZ403" i="1"/>
  <c r="AA403" i="1"/>
  <c r="BW403" i="1"/>
  <c r="DO403" i="1"/>
  <c r="AH403" i="1"/>
  <c r="CD403" i="1"/>
  <c r="DV403" i="1"/>
  <c r="EC403" i="1"/>
  <c r="CK403" i="1"/>
  <c r="AO403" i="1"/>
  <c r="L403" i="1"/>
  <c r="BD403" i="1"/>
  <c r="CV403" i="1"/>
  <c r="W403" i="1"/>
  <c r="BS403" i="1"/>
  <c r="DG403" i="1"/>
  <c r="AD403" i="1"/>
  <c r="BZ403" i="1"/>
  <c r="DN403" i="1"/>
  <c r="CO403" i="1"/>
  <c r="AW403" i="1"/>
  <c r="AB403" i="1"/>
  <c r="BT403" i="1"/>
  <c r="DP403" i="1"/>
  <c r="AQ403" i="1"/>
  <c r="CE403" i="1"/>
  <c r="EA403" i="1"/>
  <c r="AX403" i="1"/>
  <c r="CL403" i="1"/>
  <c r="DQ403" i="1"/>
  <c r="BY403" i="1"/>
  <c r="AG403" i="1"/>
  <c r="AR403" i="1"/>
  <c r="CN403" i="1"/>
  <c r="EB403" i="1"/>
  <c r="AI403" i="1"/>
  <c r="CA403" i="1"/>
  <c r="DW403" i="1"/>
  <c r="AP403" i="1"/>
  <c r="CH403" i="1"/>
  <c r="ED403" i="1"/>
  <c r="DA403" i="1"/>
  <c r="BI403" i="1"/>
  <c r="M403" i="1"/>
  <c r="AN403" i="1"/>
  <c r="CF403" i="1"/>
  <c r="DX403" i="1"/>
  <c r="AY403" i="1"/>
  <c r="CU403" i="1"/>
  <c r="N403" i="1"/>
  <c r="BF403" i="1"/>
  <c r="DB403" i="1"/>
  <c r="CQ403" i="1"/>
  <c r="CP403" i="1"/>
  <c r="EJ421" i="1"/>
  <c r="EH421" i="1" s="1"/>
  <c r="DN384" i="1"/>
  <c r="BZ384" i="1"/>
  <c r="AD384" i="1"/>
  <c r="DH384" i="1"/>
  <c r="BP384" i="1"/>
  <c r="T384" i="1"/>
  <c r="BE384" i="1"/>
  <c r="CS384" i="1"/>
  <c r="O384" i="1"/>
  <c r="BC384" i="1"/>
  <c r="CY384" i="1"/>
  <c r="DV384" i="1"/>
  <c r="CD384" i="1"/>
  <c r="AH384" i="1"/>
  <c r="DP384" i="1"/>
  <c r="BT384" i="1"/>
  <c r="AB384" i="1"/>
  <c r="AW384" i="1"/>
  <c r="CO384" i="1"/>
  <c r="AA384" i="1"/>
  <c r="BW384" i="1"/>
  <c r="DO384" i="1"/>
  <c r="DF384" i="1"/>
  <c r="BJ384" i="1"/>
  <c r="V384" i="1"/>
  <c r="CV384" i="1"/>
  <c r="BD384" i="1"/>
  <c r="L384" i="1"/>
  <c r="AO384" i="1"/>
  <c r="CK384" i="1"/>
  <c r="EC384" i="1"/>
  <c r="AU384" i="1"/>
  <c r="CM384" i="1"/>
  <c r="EE384" i="1"/>
  <c r="CL384" i="1"/>
  <c r="AX384" i="1"/>
  <c r="DX384" i="1"/>
  <c r="CF384" i="1"/>
  <c r="AN384" i="1"/>
  <c r="M384" i="1"/>
  <c r="BI384" i="1"/>
  <c r="DA384" i="1"/>
  <c r="S384" i="1"/>
  <c r="BK384" i="1"/>
  <c r="DC384" i="1"/>
  <c r="CT384" i="1"/>
  <c r="BB384" i="1"/>
  <c r="EB384" i="1"/>
  <c r="CN384" i="1"/>
  <c r="AR384" i="1"/>
  <c r="AG384" i="1"/>
  <c r="BY384" i="1"/>
  <c r="DQ384" i="1"/>
  <c r="AI384" i="1"/>
  <c r="CA384" i="1"/>
  <c r="DW384" i="1"/>
  <c r="DB384" i="1"/>
  <c r="BF384" i="1"/>
  <c r="N384" i="1"/>
  <c r="CR384" i="1"/>
  <c r="AV384" i="1"/>
  <c r="AC384" i="1"/>
  <c r="BQ384" i="1"/>
  <c r="DM384" i="1"/>
  <c r="AY384" i="1"/>
  <c r="CU384" i="1"/>
  <c r="ED384" i="1"/>
  <c r="CH384" i="1"/>
  <c r="AP384" i="1"/>
  <c r="DT384" i="1"/>
  <c r="BX384" i="1"/>
  <c r="AJ384" i="1"/>
  <c r="U384" i="1"/>
  <c r="BM384" i="1"/>
  <c r="DI384" i="1"/>
  <c r="W384" i="1"/>
  <c r="BS384" i="1"/>
  <c r="DG384" i="1"/>
  <c r="DJ384" i="1"/>
  <c r="BR384" i="1"/>
  <c r="Z384" i="1"/>
  <c r="CZ384" i="1"/>
  <c r="BL384" i="1"/>
  <c r="P384" i="1"/>
  <c r="AK384" i="1"/>
  <c r="CG384" i="1"/>
  <c r="DU384" i="1"/>
  <c r="AQ384" i="1"/>
  <c r="CE384" i="1"/>
  <c r="EA384" i="1"/>
  <c r="AF384" i="1"/>
  <c r="EJ336" i="1"/>
  <c r="EH336" i="1" s="1"/>
  <c r="CP317" i="1"/>
  <c r="K317" i="1"/>
  <c r="BO317" i="1"/>
  <c r="DS317" i="1"/>
  <c r="BV317" i="1"/>
  <c r="EC257" i="1"/>
  <c r="CN257" i="1"/>
  <c r="N257" i="1"/>
  <c r="V257" i="1"/>
  <c r="DH257" i="1"/>
  <c r="BZ257" i="1"/>
  <c r="BE257" i="1"/>
  <c r="T257" i="1"/>
  <c r="AD257" i="1"/>
  <c r="CE257" i="1"/>
  <c r="EB257" i="1"/>
  <c r="S257" i="1"/>
  <c r="BP257" i="1"/>
  <c r="DQ257" i="1"/>
  <c r="Z257" i="1"/>
  <c r="BR257" i="1"/>
  <c r="DJ257" i="1"/>
  <c r="AI257" i="1"/>
  <c r="CA257" i="1"/>
  <c r="DW257" i="1"/>
  <c r="AN257" i="1"/>
  <c r="CF257" i="1"/>
  <c r="DX257" i="1"/>
  <c r="AW257" i="1"/>
  <c r="CO257" i="1"/>
  <c r="AH257" i="1"/>
  <c r="CD257" i="1"/>
  <c r="DV257" i="1"/>
  <c r="AU257" i="1"/>
  <c r="CM257" i="1"/>
  <c r="EE257" i="1"/>
  <c r="AV257" i="1"/>
  <c r="CR257" i="1"/>
  <c r="M257" i="1"/>
  <c r="BI257" i="1"/>
  <c r="DA257" i="1"/>
  <c r="AP257" i="1"/>
  <c r="CH257" i="1"/>
  <c r="ED257" i="1"/>
  <c r="AY257" i="1"/>
  <c r="CU257" i="1"/>
  <c r="L257" i="1"/>
  <c r="BD257" i="1"/>
  <c r="CV257" i="1"/>
  <c r="U257" i="1"/>
  <c r="BM257" i="1"/>
  <c r="DI257" i="1"/>
  <c r="AQ257" i="1"/>
  <c r="BK257" i="1"/>
  <c r="EA257" i="1"/>
  <c r="CT257" i="1"/>
  <c r="BY257" i="1"/>
  <c r="DN257" i="1"/>
  <c r="AR257" i="1"/>
  <c r="CS257" i="1"/>
  <c r="BB257" i="1"/>
  <c r="DC257" i="1"/>
  <c r="AG257" i="1"/>
  <c r="AX257" i="1"/>
  <c r="CL257" i="1"/>
  <c r="O257" i="1"/>
  <c r="BC257" i="1"/>
  <c r="CY257" i="1"/>
  <c r="P257" i="1"/>
  <c r="BL257" i="1"/>
  <c r="CZ257" i="1"/>
  <c r="AC257" i="1"/>
  <c r="BQ257" i="1"/>
  <c r="DM257" i="1"/>
  <c r="BF257" i="1"/>
  <c r="DB257" i="1"/>
  <c r="W257" i="1"/>
  <c r="BS257" i="1"/>
  <c r="DG257" i="1"/>
  <c r="AB257" i="1"/>
  <c r="BT257" i="1"/>
  <c r="DP257" i="1"/>
  <c r="AK257" i="1"/>
  <c r="CG257" i="1"/>
  <c r="DU257" i="1"/>
  <c r="BJ257" i="1"/>
  <c r="DF257" i="1"/>
  <c r="AA257" i="1"/>
  <c r="BW257" i="1"/>
  <c r="DO257" i="1"/>
  <c r="AJ257" i="1"/>
  <c r="BX257" i="1"/>
  <c r="DT257" i="1"/>
  <c r="AO257" i="1"/>
  <c r="CK257" i="1"/>
  <c r="BV257" i="1"/>
  <c r="BH257" i="1"/>
  <c r="R217" i="1"/>
  <c r="BA217" i="1"/>
  <c r="AT217" i="1"/>
  <c r="CP217" i="1"/>
  <c r="EJ235" i="1"/>
  <c r="EH235" i="1" s="1"/>
  <c r="DU84" i="1"/>
  <c r="DM84" i="1"/>
  <c r="DA84" i="1"/>
  <c r="CO84" i="1"/>
  <c r="CG84" i="1"/>
  <c r="BQ84" i="1"/>
  <c r="BI84" i="1"/>
  <c r="AW84" i="1"/>
  <c r="AK84" i="1"/>
  <c r="AC84" i="1"/>
  <c r="M84" i="1"/>
  <c r="DX84" i="1"/>
  <c r="DP84" i="1"/>
  <c r="CZ84" i="1"/>
  <c r="CR84" i="1"/>
  <c r="CF84" i="1"/>
  <c r="BT84" i="1"/>
  <c r="BL84" i="1"/>
  <c r="AV84" i="1"/>
  <c r="AN84" i="1"/>
  <c r="AB84" i="1"/>
  <c r="P84" i="1"/>
  <c r="ED84" i="1"/>
  <c r="DN84" i="1"/>
  <c r="DF84" i="1"/>
  <c r="CT84" i="1"/>
  <c r="CH84" i="1"/>
  <c r="BZ84" i="1"/>
  <c r="BJ84" i="1"/>
  <c r="BB84" i="1"/>
  <c r="AP84" i="1"/>
  <c r="AD84" i="1"/>
  <c r="V84" i="1"/>
  <c r="EE84" i="1"/>
  <c r="DW84" i="1"/>
  <c r="DG84" i="1"/>
  <c r="CY84" i="1"/>
  <c r="CM84" i="1"/>
  <c r="CA84" i="1"/>
  <c r="BS84" i="1"/>
  <c r="BC84" i="1"/>
  <c r="AU84" i="1"/>
  <c r="AI84" i="1"/>
  <c r="W84" i="1"/>
  <c r="O84" i="1"/>
  <c r="EC84" i="1"/>
  <c r="DQ84" i="1"/>
  <c r="DI84" i="1"/>
  <c r="CS84" i="1"/>
  <c r="CK84" i="1"/>
  <c r="BY84" i="1"/>
  <c r="BM84" i="1"/>
  <c r="BE84" i="1"/>
  <c r="AO84" i="1"/>
  <c r="AG84" i="1"/>
  <c r="U84" i="1"/>
  <c r="EB84" i="1"/>
  <c r="DT84" i="1"/>
  <c r="DH84" i="1"/>
  <c r="CV84" i="1"/>
  <c r="CN84" i="1"/>
  <c r="BX84" i="1"/>
  <c r="BP84" i="1"/>
  <c r="BD84" i="1"/>
  <c r="AR84" i="1"/>
  <c r="AJ84" i="1"/>
  <c r="T84" i="1"/>
  <c r="L84" i="1"/>
  <c r="DV84" i="1"/>
  <c r="DJ84" i="1"/>
  <c r="DB84" i="1"/>
  <c r="CL84" i="1"/>
  <c r="CD84" i="1"/>
  <c r="BR84" i="1"/>
  <c r="BF84" i="1"/>
  <c r="AX84" i="1"/>
  <c r="AH84" i="1"/>
  <c r="Z84" i="1"/>
  <c r="N84" i="1"/>
  <c r="EA84" i="1"/>
  <c r="DO84" i="1"/>
  <c r="DC84" i="1"/>
  <c r="CU84" i="1"/>
  <c r="CE84" i="1"/>
  <c r="BW84" i="1"/>
  <c r="BK84" i="1"/>
  <c r="AY84" i="1"/>
  <c r="AQ84" i="1"/>
  <c r="AA84" i="1"/>
  <c r="S84" i="1"/>
  <c r="BO84" i="1"/>
  <c r="CC84" i="1"/>
  <c r="AL202" i="1"/>
  <c r="AF202" i="1" s="1"/>
  <c r="EF202" i="1"/>
  <c r="DZ202" i="1" s="1"/>
  <c r="AE202" i="1"/>
  <c r="Y202" i="1" s="1"/>
  <c r="CI202" i="1"/>
  <c r="CC202" i="1" s="1"/>
  <c r="BN202" i="1"/>
  <c r="BH202" i="1" s="1"/>
  <c r="AZ202" i="1"/>
  <c r="AT202" i="1" s="1"/>
  <c r="Q202" i="1"/>
  <c r="K202" i="1" s="1"/>
  <c r="BU202" i="1"/>
  <c r="BO202" i="1" s="1"/>
  <c r="DY202" i="1"/>
  <c r="DS202" i="1" s="1"/>
  <c r="DV168" i="1"/>
  <c r="DJ168" i="1"/>
  <c r="DB168" i="1"/>
  <c r="CL168" i="1"/>
  <c r="CD168" i="1"/>
  <c r="BR168" i="1"/>
  <c r="BF168" i="1"/>
  <c r="AX168" i="1"/>
  <c r="AH168" i="1"/>
  <c r="Z168" i="1"/>
  <c r="N168" i="1"/>
  <c r="DX168" i="1"/>
  <c r="DH168" i="1"/>
  <c r="CR168" i="1"/>
  <c r="CG168" i="1"/>
  <c r="BQ168" i="1"/>
  <c r="AV168" i="1"/>
  <c r="AK168" i="1"/>
  <c r="U168" i="1"/>
  <c r="EB168" i="1"/>
  <c r="DQ168" i="1"/>
  <c r="DA168" i="1"/>
  <c r="CK168" i="1"/>
  <c r="CA168" i="1"/>
  <c r="BK168" i="1"/>
  <c r="AU168" i="1"/>
  <c r="AJ168" i="1"/>
  <c r="O168" i="1"/>
  <c r="DU168" i="1"/>
  <c r="CZ168" i="1"/>
  <c r="CO168" i="1"/>
  <c r="BY168" i="1"/>
  <c r="BI168" i="1"/>
  <c r="AY168" i="1"/>
  <c r="AI168" i="1"/>
  <c r="S168" i="1"/>
  <c r="EE168" i="1"/>
  <c r="DO168" i="1"/>
  <c r="CY168" i="1"/>
  <c r="CN168" i="1"/>
  <c r="BS168" i="1"/>
  <c r="BC168" i="1"/>
  <c r="AR168" i="1"/>
  <c r="AB168" i="1"/>
  <c r="L168" i="1"/>
  <c r="ED168" i="1"/>
  <c r="DN168" i="1"/>
  <c r="DF168" i="1"/>
  <c r="CT168" i="1"/>
  <c r="CH168" i="1"/>
  <c r="BZ168" i="1"/>
  <c r="BJ168" i="1"/>
  <c r="BB168" i="1"/>
  <c r="AP168" i="1"/>
  <c r="AD168" i="1"/>
  <c r="V168" i="1"/>
  <c r="EC168" i="1"/>
  <c r="DM168" i="1"/>
  <c r="DC168" i="1"/>
  <c r="CM168" i="1"/>
  <c r="BW168" i="1"/>
  <c r="BL168" i="1"/>
  <c r="AQ168" i="1"/>
  <c r="AA168" i="1"/>
  <c r="P168" i="1"/>
  <c r="DW168" i="1"/>
  <c r="DG168" i="1"/>
  <c r="CV168" i="1"/>
  <c r="CF168" i="1"/>
  <c r="BP168" i="1"/>
  <c r="BE168" i="1"/>
  <c r="AO168" i="1"/>
  <c r="T168" i="1"/>
  <c r="EA168" i="1"/>
  <c r="DP168" i="1"/>
  <c r="CU168" i="1"/>
  <c r="CE168" i="1"/>
  <c r="BT168" i="1"/>
  <c r="BD168" i="1"/>
  <c r="AN168" i="1"/>
  <c r="AC168" i="1"/>
  <c r="M168" i="1"/>
  <c r="DT168" i="1"/>
  <c r="DI168" i="1"/>
  <c r="CS168" i="1"/>
  <c r="BX168" i="1"/>
  <c r="BM168" i="1"/>
  <c r="AW168" i="1"/>
  <c r="AG168" i="1"/>
  <c r="W168" i="1"/>
  <c r="AF168" i="1"/>
  <c r="BA168" i="1"/>
  <c r="AT168" i="1"/>
  <c r="BO168" i="1"/>
  <c r="AL133" i="1"/>
  <c r="AF133" i="1" s="1"/>
  <c r="AZ133" i="1"/>
  <c r="AT133" i="1" s="1"/>
  <c r="BN133" i="1"/>
  <c r="BH133" i="1" s="1"/>
  <c r="AS133" i="1"/>
  <c r="AM133" i="1" s="1"/>
  <c r="DK133" i="1"/>
  <c r="DE133" i="1" s="1"/>
  <c r="DY133" i="1"/>
  <c r="DS133" i="1" s="1"/>
  <c r="Q133" i="1"/>
  <c r="K133" i="1" s="1"/>
  <c r="AE133" i="1"/>
  <c r="Y133" i="1" s="1"/>
  <c r="CB133" i="1"/>
  <c r="BV133" i="1" s="1"/>
  <c r="BV30" i="1"/>
  <c r="EJ294" i="1"/>
  <c r="EH294" i="1" s="1"/>
  <c r="CP276" i="1"/>
  <c r="EJ275" i="1"/>
  <c r="EH275" i="1" s="1"/>
  <c r="EF217" i="1"/>
  <c r="DZ217" i="1" s="1"/>
  <c r="AE217" i="1"/>
  <c r="Y217" i="1" s="1"/>
  <c r="CP84" i="1"/>
  <c r="EJ99" i="1"/>
  <c r="EH99" i="1" s="1"/>
  <c r="EF84" i="1"/>
  <c r="DZ84" i="1" s="1"/>
  <c r="DY84" i="1"/>
  <c r="DS84" i="1" s="1"/>
  <c r="DD84" i="1"/>
  <c r="CX84" i="1" s="1"/>
  <c r="EJ166" i="1"/>
  <c r="EH166" i="1" s="1"/>
  <c r="EJ131" i="1"/>
  <c r="EH131" i="1" s="1"/>
  <c r="EJ256" i="1"/>
  <c r="EH256" i="1" s="1"/>
  <c r="CP149" i="1"/>
  <c r="EJ167" i="1"/>
  <c r="EH167" i="1" s="1"/>
  <c r="Q149" i="1"/>
  <c r="K149" i="1" s="1"/>
  <c r="DQ423" i="1"/>
  <c r="BY423" i="1"/>
  <c r="AG423" i="1"/>
  <c r="CL423" i="1"/>
  <c r="AX423" i="1"/>
  <c r="EE423" i="1"/>
  <c r="CM423" i="1"/>
  <c r="AU423" i="1"/>
  <c r="DX423" i="1"/>
  <c r="CF423" i="1"/>
  <c r="AN423" i="1"/>
  <c r="DU423" i="1"/>
  <c r="CG423" i="1"/>
  <c r="AK423" i="1"/>
  <c r="DN423" i="1"/>
  <c r="BZ423" i="1"/>
  <c r="AD423" i="1"/>
  <c r="CU423" i="1"/>
  <c r="AY423" i="1"/>
  <c r="EB423" i="1"/>
  <c r="CN423" i="1"/>
  <c r="AR423" i="1"/>
  <c r="EC423" i="1"/>
  <c r="CK423" i="1"/>
  <c r="AO423" i="1"/>
  <c r="DV423" i="1"/>
  <c r="CD423" i="1"/>
  <c r="AH423" i="1"/>
  <c r="DW423" i="1"/>
  <c r="CA423" i="1"/>
  <c r="AI423" i="1"/>
  <c r="DP423" i="1"/>
  <c r="BT423" i="1"/>
  <c r="AB423" i="1"/>
  <c r="CO423" i="1"/>
  <c r="AW423" i="1"/>
  <c r="ED423" i="1"/>
  <c r="CH423" i="1"/>
  <c r="AP423" i="1"/>
  <c r="EA423" i="1"/>
  <c r="CE423" i="1"/>
  <c r="AQ423" i="1"/>
  <c r="DT423" i="1"/>
  <c r="BX423" i="1"/>
  <c r="AJ423" i="1"/>
  <c r="CS423" i="1"/>
  <c r="BE423" i="1"/>
  <c r="DJ423" i="1"/>
  <c r="BR423" i="1"/>
  <c r="Z423" i="1"/>
  <c r="DG423" i="1"/>
  <c r="BS423" i="1"/>
  <c r="W423" i="1"/>
  <c r="CZ423" i="1"/>
  <c r="BL423" i="1"/>
  <c r="P423" i="1"/>
  <c r="DA423" i="1"/>
  <c r="BI423" i="1"/>
  <c r="M423" i="1"/>
  <c r="CT423" i="1"/>
  <c r="BB423" i="1"/>
  <c r="DO423" i="1"/>
  <c r="BW423" i="1"/>
  <c r="AA423" i="1"/>
  <c r="DH423" i="1"/>
  <c r="BP423" i="1"/>
  <c r="T423" i="1"/>
  <c r="DI423" i="1"/>
  <c r="BM423" i="1"/>
  <c r="U423" i="1"/>
  <c r="DB423" i="1"/>
  <c r="BF423" i="1"/>
  <c r="N423" i="1"/>
  <c r="CY423" i="1"/>
  <c r="BC423" i="1"/>
  <c r="O423" i="1"/>
  <c r="CR423" i="1"/>
  <c r="AV423" i="1"/>
  <c r="DM423" i="1"/>
  <c r="BQ423" i="1"/>
  <c r="AC423" i="1"/>
  <c r="DF423" i="1"/>
  <c r="BJ423" i="1"/>
  <c r="V423" i="1"/>
  <c r="DC423" i="1"/>
  <c r="BK423" i="1"/>
  <c r="S423" i="1"/>
  <c r="CV423" i="1"/>
  <c r="BD423" i="1"/>
  <c r="L423" i="1"/>
  <c r="BN423" i="1"/>
  <c r="BH423" i="1" s="1"/>
  <c r="AS423" i="1"/>
  <c r="AM423" i="1" s="1"/>
  <c r="CW423" i="1"/>
  <c r="CQ423" i="1" s="1"/>
  <c r="DD423" i="1"/>
  <c r="CX423" i="1" s="1"/>
  <c r="EJ441" i="1"/>
  <c r="EH441" i="1" s="1"/>
  <c r="CP423" i="1"/>
  <c r="AE423" i="1"/>
  <c r="Y423" i="1" s="1"/>
  <c r="CI423" i="1"/>
  <c r="CC423" i="1" s="1"/>
  <c r="EF423" i="1"/>
  <c r="DZ423" i="1" s="1"/>
  <c r="X423" i="1"/>
  <c r="R423" i="1" s="1"/>
  <c r="BN361" i="1"/>
  <c r="BH361" i="1" s="1"/>
  <c r="BG361" i="1"/>
  <c r="BA361" i="1" s="1"/>
  <c r="DK361" i="1"/>
  <c r="DE361" i="1" s="1"/>
  <c r="DD361" i="1"/>
  <c r="CX361" i="1" s="1"/>
  <c r="EJ382" i="1"/>
  <c r="EH382" i="1" s="1"/>
  <c r="CP361" i="1"/>
  <c r="Q361" i="1"/>
  <c r="K361" i="1" s="1"/>
  <c r="BU361" i="1"/>
  <c r="BO361" i="1" s="1"/>
  <c r="DY361" i="1"/>
  <c r="DS361" i="1" s="1"/>
  <c r="CB361" i="1"/>
  <c r="BV361" i="1" s="1"/>
  <c r="CZ338" i="1"/>
  <c r="BL338" i="1"/>
  <c r="P338" i="1"/>
  <c r="DI338" i="1"/>
  <c r="BM338" i="1"/>
  <c r="U338" i="1"/>
  <c r="CT338" i="1"/>
  <c r="BB338" i="1"/>
  <c r="EE338" i="1"/>
  <c r="CM338" i="1"/>
  <c r="AU338" i="1"/>
  <c r="EB338" i="1"/>
  <c r="CN338" i="1"/>
  <c r="AR338" i="1"/>
  <c r="DM338" i="1"/>
  <c r="BQ338" i="1"/>
  <c r="AC338" i="1"/>
  <c r="DB338" i="1"/>
  <c r="BF338" i="1"/>
  <c r="N338" i="1"/>
  <c r="CU338" i="1"/>
  <c r="AY338" i="1"/>
  <c r="DP338" i="1"/>
  <c r="BT338" i="1"/>
  <c r="AB338" i="1"/>
  <c r="CS338" i="1"/>
  <c r="BE338" i="1"/>
  <c r="ED338" i="1"/>
  <c r="CH338" i="1"/>
  <c r="AP338" i="1"/>
  <c r="DW338" i="1"/>
  <c r="CA338" i="1"/>
  <c r="AI338" i="1"/>
  <c r="DT338" i="1"/>
  <c r="BX338" i="1"/>
  <c r="AJ338" i="1"/>
  <c r="DU338" i="1"/>
  <c r="CG338" i="1"/>
  <c r="AK338" i="1"/>
  <c r="DJ338" i="1"/>
  <c r="BR338" i="1"/>
  <c r="Z338" i="1"/>
  <c r="DC338" i="1"/>
  <c r="BK338" i="1"/>
  <c r="S338" i="1"/>
  <c r="DX338" i="1"/>
  <c r="CF338" i="1"/>
  <c r="AN338" i="1"/>
  <c r="EC338" i="1"/>
  <c r="CK338" i="1"/>
  <c r="AO338" i="1"/>
  <c r="DN338" i="1"/>
  <c r="BZ338" i="1"/>
  <c r="AD338" i="1"/>
  <c r="DG338" i="1"/>
  <c r="BS338" i="1"/>
  <c r="W338" i="1"/>
  <c r="DH338" i="1"/>
  <c r="BP338" i="1"/>
  <c r="T338" i="1"/>
  <c r="CO338" i="1"/>
  <c r="AW338" i="1"/>
  <c r="DV338" i="1"/>
  <c r="CD338" i="1"/>
  <c r="AH338" i="1"/>
  <c r="DO338" i="1"/>
  <c r="BW338" i="1"/>
  <c r="AA338" i="1"/>
  <c r="CR338" i="1"/>
  <c r="AV338" i="1"/>
  <c r="DQ338" i="1"/>
  <c r="BY338" i="1"/>
  <c r="AG338" i="1"/>
  <c r="DF338" i="1"/>
  <c r="BJ338" i="1"/>
  <c r="V338" i="1"/>
  <c r="CY338" i="1"/>
  <c r="BC338" i="1"/>
  <c r="O338" i="1"/>
  <c r="CV338" i="1"/>
  <c r="BD338" i="1"/>
  <c r="L338" i="1"/>
  <c r="DA338" i="1"/>
  <c r="BI338" i="1"/>
  <c r="M338" i="1"/>
  <c r="CL338" i="1"/>
  <c r="AX338" i="1"/>
  <c r="EA338" i="1"/>
  <c r="CE338" i="1"/>
  <c r="AQ338" i="1"/>
  <c r="BN338" i="1"/>
  <c r="BH338" i="1" s="1"/>
  <c r="AS338" i="1"/>
  <c r="AM338" i="1" s="1"/>
  <c r="CW338" i="1"/>
  <c r="CQ338" i="1" s="1"/>
  <c r="DD338" i="1"/>
  <c r="CX338" i="1" s="1"/>
  <c r="AL338" i="1"/>
  <c r="AF338" i="1" s="1"/>
  <c r="BG338" i="1"/>
  <c r="BA338" i="1" s="1"/>
  <c r="DK338" i="1"/>
  <c r="DE338" i="1" s="1"/>
  <c r="CB338" i="1"/>
  <c r="BV338" i="1" s="1"/>
  <c r="AZ338" i="1"/>
  <c r="AT338" i="1" s="1"/>
  <c r="ED276" i="1"/>
  <c r="DN276" i="1"/>
  <c r="DF276" i="1"/>
  <c r="CT276" i="1"/>
  <c r="CH276" i="1"/>
  <c r="BZ276" i="1"/>
  <c r="BJ276" i="1"/>
  <c r="BB276" i="1"/>
  <c r="AP276" i="1"/>
  <c r="AD276" i="1"/>
  <c r="V276" i="1"/>
  <c r="EA276" i="1"/>
  <c r="DP276" i="1"/>
  <c r="CU276" i="1"/>
  <c r="CE276" i="1"/>
  <c r="BT276" i="1"/>
  <c r="BD276" i="1"/>
  <c r="AN276" i="1"/>
  <c r="AC276" i="1"/>
  <c r="M276" i="1"/>
  <c r="DT276" i="1"/>
  <c r="DI276" i="1"/>
  <c r="CS276" i="1"/>
  <c r="BX276" i="1"/>
  <c r="BM276" i="1"/>
  <c r="AW276" i="1"/>
  <c r="AG276" i="1"/>
  <c r="W276" i="1"/>
  <c r="EC276" i="1"/>
  <c r="DM276" i="1"/>
  <c r="DC276" i="1"/>
  <c r="CM276" i="1"/>
  <c r="BW276" i="1"/>
  <c r="BL276" i="1"/>
  <c r="AQ276" i="1"/>
  <c r="AA276" i="1"/>
  <c r="P276" i="1"/>
  <c r="DW276" i="1"/>
  <c r="DG276" i="1"/>
  <c r="CV276" i="1"/>
  <c r="CF276" i="1"/>
  <c r="BP276" i="1"/>
  <c r="BE276" i="1"/>
  <c r="AO276" i="1"/>
  <c r="T276" i="1"/>
  <c r="DV276" i="1"/>
  <c r="DJ276" i="1"/>
  <c r="DB276" i="1"/>
  <c r="CL276" i="1"/>
  <c r="CD276" i="1"/>
  <c r="BR276" i="1"/>
  <c r="BF276" i="1"/>
  <c r="AX276" i="1"/>
  <c r="AH276" i="1"/>
  <c r="Z276" i="1"/>
  <c r="N276" i="1"/>
  <c r="DU276" i="1"/>
  <c r="CZ276" i="1"/>
  <c r="CO276" i="1"/>
  <c r="BY276" i="1"/>
  <c r="BI276" i="1"/>
  <c r="AY276" i="1"/>
  <c r="AI276" i="1"/>
  <c r="S276" i="1"/>
  <c r="EE276" i="1"/>
  <c r="DO276" i="1"/>
  <c r="CY276" i="1"/>
  <c r="CN276" i="1"/>
  <c r="BS276" i="1"/>
  <c r="BC276" i="1"/>
  <c r="AR276" i="1"/>
  <c r="AB276" i="1"/>
  <c r="L276" i="1"/>
  <c r="DX276" i="1"/>
  <c r="DH276" i="1"/>
  <c r="CR276" i="1"/>
  <c r="CG276" i="1"/>
  <c r="BQ276" i="1"/>
  <c r="AV276" i="1"/>
  <c r="AK276" i="1"/>
  <c r="U276" i="1"/>
  <c r="EB276" i="1"/>
  <c r="DQ276" i="1"/>
  <c r="DA276" i="1"/>
  <c r="CK276" i="1"/>
  <c r="CA276" i="1"/>
  <c r="BK276" i="1"/>
  <c r="AU276" i="1"/>
  <c r="AJ276" i="1"/>
  <c r="O276" i="1"/>
  <c r="X237" i="1"/>
  <c r="R237" i="1" s="1"/>
  <c r="BG237" i="1"/>
  <c r="BA237" i="1" s="1"/>
  <c r="DK237" i="1"/>
  <c r="DE237" i="1" s="1"/>
  <c r="AL237" i="1"/>
  <c r="AF237" i="1" s="1"/>
  <c r="DR237" i="1"/>
  <c r="DL237" i="1" s="1"/>
  <c r="Q237" i="1"/>
  <c r="K237" i="1" s="1"/>
  <c r="BU237" i="1"/>
  <c r="BO237" i="1" s="1"/>
  <c r="DY237" i="1"/>
  <c r="DS237" i="1" s="1"/>
  <c r="BN237" i="1"/>
  <c r="BH237" i="1" s="1"/>
  <c r="DU100" i="1"/>
  <c r="DM100" i="1"/>
  <c r="DA100" i="1"/>
  <c r="CO100" i="1"/>
  <c r="CG100" i="1"/>
  <c r="BQ100" i="1"/>
  <c r="BI100" i="1"/>
  <c r="AW100" i="1"/>
  <c r="AK100" i="1"/>
  <c r="AC100" i="1"/>
  <c r="M100" i="1"/>
  <c r="DX100" i="1"/>
  <c r="DP100" i="1"/>
  <c r="CZ100" i="1"/>
  <c r="CR100" i="1"/>
  <c r="CF100" i="1"/>
  <c r="BT100" i="1"/>
  <c r="BL100" i="1"/>
  <c r="AV100" i="1"/>
  <c r="AN100" i="1"/>
  <c r="AB100" i="1"/>
  <c r="P100" i="1"/>
  <c r="EE100" i="1"/>
  <c r="DW100" i="1"/>
  <c r="DG100" i="1"/>
  <c r="CY100" i="1"/>
  <c r="CM100" i="1"/>
  <c r="CA100" i="1"/>
  <c r="BS100" i="1"/>
  <c r="BC100" i="1"/>
  <c r="AU100" i="1"/>
  <c r="AI100" i="1"/>
  <c r="W100" i="1"/>
  <c r="O100" i="1"/>
  <c r="DV100" i="1"/>
  <c r="DJ100" i="1"/>
  <c r="DB100" i="1"/>
  <c r="CL100" i="1"/>
  <c r="CD100" i="1"/>
  <c r="BR100" i="1"/>
  <c r="BF100" i="1"/>
  <c r="AX100" i="1"/>
  <c r="AH100" i="1"/>
  <c r="Z100" i="1"/>
  <c r="N100" i="1"/>
  <c r="EC100" i="1"/>
  <c r="DQ100" i="1"/>
  <c r="DI100" i="1"/>
  <c r="CS100" i="1"/>
  <c r="CK100" i="1"/>
  <c r="BY100" i="1"/>
  <c r="BM100" i="1"/>
  <c r="BE100" i="1"/>
  <c r="AO100" i="1"/>
  <c r="AG100" i="1"/>
  <c r="U100" i="1"/>
  <c r="EB100" i="1"/>
  <c r="DT100" i="1"/>
  <c r="DH100" i="1"/>
  <c r="CV100" i="1"/>
  <c r="CN100" i="1"/>
  <c r="BX100" i="1"/>
  <c r="BP100" i="1"/>
  <c r="BD100" i="1"/>
  <c r="AR100" i="1"/>
  <c r="AJ100" i="1"/>
  <c r="T100" i="1"/>
  <c r="L100" i="1"/>
  <c r="EA100" i="1"/>
  <c r="DO100" i="1"/>
  <c r="DC100" i="1"/>
  <c r="CU100" i="1"/>
  <c r="CE100" i="1"/>
  <c r="BW100" i="1"/>
  <c r="BK100" i="1"/>
  <c r="AY100" i="1"/>
  <c r="AQ100" i="1"/>
  <c r="AA100" i="1"/>
  <c r="S100" i="1"/>
  <c r="ED100" i="1"/>
  <c r="DN100" i="1"/>
  <c r="DF100" i="1"/>
  <c r="CT100" i="1"/>
  <c r="CH100" i="1"/>
  <c r="BZ100" i="1"/>
  <c r="BJ100" i="1"/>
  <c r="BB100" i="1"/>
  <c r="AP100" i="1"/>
  <c r="AD100" i="1"/>
  <c r="V100" i="1"/>
  <c r="BV100" i="1"/>
  <c r="AF100" i="1"/>
  <c r="Y100" i="1"/>
  <c r="CX296" i="1"/>
  <c r="CQ296" i="1"/>
  <c r="EJ315" i="1"/>
  <c r="EH315" i="1" s="1"/>
  <c r="CP296" i="1"/>
  <c r="DZ296" i="1"/>
  <c r="DL296" i="1"/>
  <c r="EB187" i="1"/>
  <c r="DT187" i="1"/>
  <c r="DH187" i="1"/>
  <c r="CV187" i="1"/>
  <c r="CN187" i="1"/>
  <c r="BX187" i="1"/>
  <c r="BP187" i="1"/>
  <c r="BD187" i="1"/>
  <c r="AR187" i="1"/>
  <c r="DP187" i="1"/>
  <c r="CR187" i="1"/>
  <c r="BT187" i="1"/>
  <c r="AV187" i="1"/>
  <c r="AJ187" i="1"/>
  <c r="T187" i="1"/>
  <c r="L187" i="1"/>
  <c r="EA187" i="1"/>
  <c r="DO187" i="1"/>
  <c r="DC187" i="1"/>
  <c r="CU187" i="1"/>
  <c r="CE187" i="1"/>
  <c r="BW187" i="1"/>
  <c r="BK187" i="1"/>
  <c r="AY187" i="1"/>
  <c r="AQ187" i="1"/>
  <c r="AA187" i="1"/>
  <c r="S187" i="1"/>
  <c r="ED187" i="1"/>
  <c r="DN187" i="1"/>
  <c r="DF187" i="1"/>
  <c r="CT187" i="1"/>
  <c r="CH187" i="1"/>
  <c r="BZ187" i="1"/>
  <c r="BJ187" i="1"/>
  <c r="BB187" i="1"/>
  <c r="AP187" i="1"/>
  <c r="AD187" i="1"/>
  <c r="V187" i="1"/>
  <c r="EC187" i="1"/>
  <c r="DQ187" i="1"/>
  <c r="DI187" i="1"/>
  <c r="CS187" i="1"/>
  <c r="CK187" i="1"/>
  <c r="BY187" i="1"/>
  <c r="BM187" i="1"/>
  <c r="BE187" i="1"/>
  <c r="AO187" i="1"/>
  <c r="AG187" i="1"/>
  <c r="U187" i="1"/>
  <c r="DX187" i="1"/>
  <c r="CZ187" i="1"/>
  <c r="CF187" i="1"/>
  <c r="BL187" i="1"/>
  <c r="AN187" i="1"/>
  <c r="AB187" i="1"/>
  <c r="P187" i="1"/>
  <c r="EE187" i="1"/>
  <c r="DW187" i="1"/>
  <c r="DG187" i="1"/>
  <c r="CY187" i="1"/>
  <c r="CM187" i="1"/>
  <c r="CA187" i="1"/>
  <c r="BS187" i="1"/>
  <c r="BC187" i="1"/>
  <c r="AU187" i="1"/>
  <c r="AI187" i="1"/>
  <c r="W187" i="1"/>
  <c r="O187" i="1"/>
  <c r="DV187" i="1"/>
  <c r="DJ187" i="1"/>
  <c r="DB187" i="1"/>
  <c r="CL187" i="1"/>
  <c r="CD187" i="1"/>
  <c r="BR187" i="1"/>
  <c r="BF187" i="1"/>
  <c r="AX187" i="1"/>
  <c r="AH187" i="1"/>
  <c r="Z187" i="1"/>
  <c r="N187" i="1"/>
  <c r="DU187" i="1"/>
  <c r="DM187" i="1"/>
  <c r="DA187" i="1"/>
  <c r="CO187" i="1"/>
  <c r="CG187" i="1"/>
  <c r="BQ187" i="1"/>
  <c r="BI187" i="1"/>
  <c r="AW187" i="1"/>
  <c r="AK187" i="1"/>
  <c r="AC187" i="1"/>
  <c r="M187" i="1"/>
  <c r="CB187" i="1"/>
  <c r="BV187" i="1" s="1"/>
  <c r="DY187" i="1"/>
  <c r="DS187" i="1" s="1"/>
  <c r="Q187" i="1"/>
  <c r="K187" i="1" s="1"/>
  <c r="BN187" i="1"/>
  <c r="BH187" i="1" s="1"/>
  <c r="BG187" i="1"/>
  <c r="BA187" i="1" s="1"/>
  <c r="AZ187" i="1"/>
  <c r="AT187" i="1" s="1"/>
  <c r="AS187" i="1"/>
  <c r="AM187" i="1" s="1"/>
  <c r="AL187" i="1"/>
  <c r="AF187" i="1" s="1"/>
  <c r="AE187" i="1"/>
  <c r="Y187" i="1" s="1"/>
  <c r="BG149" i="1"/>
  <c r="BA149" i="1" s="1"/>
  <c r="AZ149" i="1"/>
  <c r="AT149" i="1" s="1"/>
  <c r="CB149" i="1"/>
  <c r="BV149" i="1" s="1"/>
  <c r="BN149" i="1"/>
  <c r="BH149" i="1" s="1"/>
  <c r="AE149" i="1"/>
  <c r="Y149" i="1" s="1"/>
  <c r="AL149" i="1"/>
  <c r="AF149" i="1" s="1"/>
  <c r="BU149" i="1"/>
  <c r="BO149" i="1" s="1"/>
  <c r="CW149" i="1"/>
  <c r="CQ149" i="1" s="1"/>
  <c r="EE149" i="1"/>
  <c r="DW149" i="1"/>
  <c r="DG149" i="1"/>
  <c r="CY149" i="1"/>
  <c r="CM149" i="1"/>
  <c r="CA149" i="1"/>
  <c r="BS149" i="1"/>
  <c r="BC149" i="1"/>
  <c r="AU149" i="1"/>
  <c r="AI149" i="1"/>
  <c r="W149" i="1"/>
  <c r="O149" i="1"/>
  <c r="DV149" i="1"/>
  <c r="DJ149" i="1"/>
  <c r="DB149" i="1"/>
  <c r="CL149" i="1"/>
  <c r="CD149" i="1"/>
  <c r="BR149" i="1"/>
  <c r="BF149" i="1"/>
  <c r="AX149" i="1"/>
  <c r="AH149" i="1"/>
  <c r="Z149" i="1"/>
  <c r="N149" i="1"/>
  <c r="DU149" i="1"/>
  <c r="DM149" i="1"/>
  <c r="DA149" i="1"/>
  <c r="CO149" i="1"/>
  <c r="CG149" i="1"/>
  <c r="BQ149" i="1"/>
  <c r="BI149" i="1"/>
  <c r="AW149" i="1"/>
  <c r="AK149" i="1"/>
  <c r="AC149" i="1"/>
  <c r="M149" i="1"/>
  <c r="DX149" i="1"/>
  <c r="DP149" i="1"/>
  <c r="CZ149" i="1"/>
  <c r="CR149" i="1"/>
  <c r="CF149" i="1"/>
  <c r="BT149" i="1"/>
  <c r="BL149" i="1"/>
  <c r="AV149" i="1"/>
  <c r="AN149" i="1"/>
  <c r="AB149" i="1"/>
  <c r="P149" i="1"/>
  <c r="EA149" i="1"/>
  <c r="DO149" i="1"/>
  <c r="DC149" i="1"/>
  <c r="CU149" i="1"/>
  <c r="CE149" i="1"/>
  <c r="BW149" i="1"/>
  <c r="BK149" i="1"/>
  <c r="AY149" i="1"/>
  <c r="AQ149" i="1"/>
  <c r="AA149" i="1"/>
  <c r="S149" i="1"/>
  <c r="ED149" i="1"/>
  <c r="DN149" i="1"/>
  <c r="DF149" i="1"/>
  <c r="CT149" i="1"/>
  <c r="CH149" i="1"/>
  <c r="BZ149" i="1"/>
  <c r="BJ149" i="1"/>
  <c r="BB149" i="1"/>
  <c r="AP149" i="1"/>
  <c r="AD149" i="1"/>
  <c r="V149" i="1"/>
  <c r="EC149" i="1"/>
  <c r="DQ149" i="1"/>
  <c r="DI149" i="1"/>
  <c r="CS149" i="1"/>
  <c r="CK149" i="1"/>
  <c r="BY149" i="1"/>
  <c r="BM149" i="1"/>
  <c r="BE149" i="1"/>
  <c r="AO149" i="1"/>
  <c r="AG149" i="1"/>
  <c r="U149" i="1"/>
  <c r="EB149" i="1"/>
  <c r="DT149" i="1"/>
  <c r="DH149" i="1"/>
  <c r="CV149" i="1"/>
  <c r="CN149" i="1"/>
  <c r="BX149" i="1"/>
  <c r="BP149" i="1"/>
  <c r="BD149" i="1"/>
  <c r="AR149" i="1"/>
  <c r="AJ149" i="1"/>
  <c r="T149" i="1"/>
  <c r="L149" i="1"/>
  <c r="CB115" i="1"/>
  <c r="BV115" i="1" s="1"/>
  <c r="AS115" i="1"/>
  <c r="AM115" i="1" s="1"/>
  <c r="CW115" i="1"/>
  <c r="CQ115" i="1" s="1"/>
  <c r="DD115" i="1"/>
  <c r="CX115" i="1" s="1"/>
  <c r="EF115" i="1"/>
  <c r="DZ115" i="1" s="1"/>
  <c r="AE115" i="1"/>
  <c r="Y115" i="1" s="1"/>
  <c r="CI115" i="1"/>
  <c r="CC115" i="1" s="1"/>
  <c r="EE115" i="1"/>
  <c r="DW115" i="1"/>
  <c r="DG115" i="1"/>
  <c r="CY115" i="1"/>
  <c r="DV115" i="1"/>
  <c r="DF115" i="1"/>
  <c r="CV115" i="1"/>
  <c r="CN115" i="1"/>
  <c r="BX115" i="1"/>
  <c r="BP115" i="1"/>
  <c r="BD115" i="1"/>
  <c r="AR115" i="1"/>
  <c r="AJ115" i="1"/>
  <c r="T115" i="1"/>
  <c r="L115" i="1"/>
  <c r="DP115" i="1"/>
  <c r="CZ115" i="1"/>
  <c r="CM115" i="1"/>
  <c r="CA115" i="1"/>
  <c r="BS115" i="1"/>
  <c r="BC115" i="1"/>
  <c r="AU115" i="1"/>
  <c r="AI115" i="1"/>
  <c r="W115" i="1"/>
  <c r="O115" i="1"/>
  <c r="DT115" i="1"/>
  <c r="DI115" i="1"/>
  <c r="CL115" i="1"/>
  <c r="CD115" i="1"/>
  <c r="BR115" i="1"/>
  <c r="BF115" i="1"/>
  <c r="AX115" i="1"/>
  <c r="AH115" i="1"/>
  <c r="Z115" i="1"/>
  <c r="N115" i="1"/>
  <c r="DX115" i="1"/>
  <c r="DH115" i="1"/>
  <c r="CS115" i="1"/>
  <c r="CK115" i="1"/>
  <c r="BY115" i="1"/>
  <c r="BM115" i="1"/>
  <c r="BE115" i="1"/>
  <c r="AO115" i="1"/>
  <c r="AG115" i="1"/>
  <c r="U115" i="1"/>
  <c r="EA115" i="1"/>
  <c r="DO115" i="1"/>
  <c r="DC115" i="1"/>
  <c r="EB115" i="1"/>
  <c r="DQ115" i="1"/>
  <c r="DA115" i="1"/>
  <c r="CR115" i="1"/>
  <c r="CF115" i="1"/>
  <c r="BT115" i="1"/>
  <c r="BL115" i="1"/>
  <c r="AV115" i="1"/>
  <c r="AN115" i="1"/>
  <c r="AB115" i="1"/>
  <c r="P115" i="1"/>
  <c r="DU115" i="1"/>
  <c r="DJ115" i="1"/>
  <c r="CU115" i="1"/>
  <c r="CE115" i="1"/>
  <c r="BW115" i="1"/>
  <c r="BK115" i="1"/>
  <c r="AY115" i="1"/>
  <c r="AQ115" i="1"/>
  <c r="AA115" i="1"/>
  <c r="S115" i="1"/>
  <c r="ED115" i="1"/>
  <c r="DN115" i="1"/>
  <c r="CT115" i="1"/>
  <c r="CH115" i="1"/>
  <c r="BZ115" i="1"/>
  <c r="BJ115" i="1"/>
  <c r="BB115" i="1"/>
  <c r="AP115" i="1"/>
  <c r="AD115" i="1"/>
  <c r="V115" i="1"/>
  <c r="EC115" i="1"/>
  <c r="DM115" i="1"/>
  <c r="DB115" i="1"/>
  <c r="CO115" i="1"/>
  <c r="CG115" i="1"/>
  <c r="BQ115" i="1"/>
  <c r="BI115" i="1"/>
  <c r="AW115" i="1"/>
  <c r="AK115" i="1"/>
  <c r="AC115" i="1"/>
  <c r="M115" i="1"/>
  <c r="BN115" i="1"/>
  <c r="BH115" i="1" s="1"/>
  <c r="EJ130" i="1"/>
  <c r="EH130" i="1" s="1"/>
  <c r="CP115" i="1"/>
  <c r="DY50" i="1"/>
  <c r="DS50" i="1" s="1"/>
  <c r="DD50" i="1"/>
  <c r="CX50" i="1" s="1"/>
  <c r="CB50" i="1"/>
  <c r="BV50" i="1" s="1"/>
  <c r="AZ50" i="1"/>
  <c r="AT50" i="1" s="1"/>
  <c r="AS50" i="1"/>
  <c r="AM50" i="1" s="1"/>
  <c r="BG50" i="1"/>
  <c r="BA50" i="1" s="1"/>
  <c r="EF50" i="1"/>
  <c r="DZ50" i="1" s="1"/>
  <c r="BU50" i="1"/>
  <c r="BO50" i="1" s="1"/>
  <c r="AL50" i="1"/>
  <c r="AF50" i="1" s="1"/>
  <c r="EJ422" i="1"/>
  <c r="EH422" i="1" s="1"/>
  <c r="EJ337" i="1"/>
  <c r="EH337" i="1" s="1"/>
  <c r="EJ316" i="1"/>
  <c r="EH316" i="1" s="1"/>
  <c r="AZ100" i="1"/>
  <c r="AT100" i="1" s="1"/>
  <c r="EJ215" i="1"/>
  <c r="EH215" i="1" s="1"/>
  <c r="X168" i="1"/>
  <c r="R168" i="1" s="1"/>
  <c r="EJ147" i="1"/>
  <c r="EH147" i="1" s="1"/>
  <c r="EJ68" i="1"/>
  <c r="EH68" i="1" s="1"/>
  <c r="EJ132" i="1"/>
  <c r="EH132" i="1" s="1"/>
  <c r="EJ216" i="1"/>
  <c r="EH216" i="1" s="1"/>
  <c r="CP384" i="1"/>
  <c r="EJ401" i="1"/>
  <c r="EH401" i="1" s="1"/>
  <c r="DT317" i="1"/>
  <c r="BX317" i="1"/>
  <c r="AJ317" i="1"/>
  <c r="DU317" i="1"/>
  <c r="CG317" i="1"/>
  <c r="AK317" i="1"/>
  <c r="DJ317" i="1"/>
  <c r="BR317" i="1"/>
  <c r="Z317" i="1"/>
  <c r="DC317" i="1"/>
  <c r="BK317" i="1"/>
  <c r="S317" i="1"/>
  <c r="CZ317" i="1"/>
  <c r="BL317" i="1"/>
  <c r="P317" i="1"/>
  <c r="DI317" i="1"/>
  <c r="BM317" i="1"/>
  <c r="U317" i="1"/>
  <c r="CT317" i="1"/>
  <c r="BB317" i="1"/>
  <c r="EE317" i="1"/>
  <c r="CM317" i="1"/>
  <c r="AU317" i="1"/>
  <c r="EB317" i="1"/>
  <c r="CN317" i="1"/>
  <c r="AR317" i="1"/>
  <c r="DM317" i="1"/>
  <c r="BQ317" i="1"/>
  <c r="AC317" i="1"/>
  <c r="DB317" i="1"/>
  <c r="BF317" i="1"/>
  <c r="N317" i="1"/>
  <c r="CU317" i="1"/>
  <c r="AY317" i="1"/>
  <c r="DP317" i="1"/>
  <c r="BT317" i="1"/>
  <c r="AB317" i="1"/>
  <c r="CS317" i="1"/>
  <c r="BE317" i="1"/>
  <c r="ED317" i="1"/>
  <c r="CH317" i="1"/>
  <c r="AP317" i="1"/>
  <c r="DW317" i="1"/>
  <c r="CA317" i="1"/>
  <c r="AI317" i="1"/>
  <c r="CV317" i="1"/>
  <c r="BD317" i="1"/>
  <c r="L317" i="1"/>
  <c r="DA317" i="1"/>
  <c r="BI317" i="1"/>
  <c r="M317" i="1"/>
  <c r="CL317" i="1"/>
  <c r="AX317" i="1"/>
  <c r="EA317" i="1"/>
  <c r="CE317" i="1"/>
  <c r="AQ317" i="1"/>
  <c r="DX317" i="1"/>
  <c r="CF317" i="1"/>
  <c r="AN317" i="1"/>
  <c r="EC317" i="1"/>
  <c r="CK317" i="1"/>
  <c r="AO317" i="1"/>
  <c r="DN317" i="1"/>
  <c r="BZ317" i="1"/>
  <c r="AD317" i="1"/>
  <c r="DG317" i="1"/>
  <c r="BS317" i="1"/>
  <c r="W317" i="1"/>
  <c r="DH317" i="1"/>
  <c r="BP317" i="1"/>
  <c r="T317" i="1"/>
  <c r="CO317" i="1"/>
  <c r="AW317" i="1"/>
  <c r="DV317" i="1"/>
  <c r="CD317" i="1"/>
  <c r="AH317" i="1"/>
  <c r="DO317" i="1"/>
  <c r="BW317" i="1"/>
  <c r="AA317" i="1"/>
  <c r="CR317" i="1"/>
  <c r="AV317" i="1"/>
  <c r="DQ317" i="1"/>
  <c r="BY317" i="1"/>
  <c r="AG317" i="1"/>
  <c r="DF317" i="1"/>
  <c r="BJ317" i="1"/>
  <c r="V317" i="1"/>
  <c r="CY317" i="1"/>
  <c r="BC317" i="1"/>
  <c r="O317" i="1"/>
  <c r="BH317" i="1"/>
  <c r="AM317" i="1"/>
  <c r="CQ317" i="1"/>
  <c r="DZ317" i="1"/>
  <c r="R317" i="1"/>
  <c r="EJ274" i="1"/>
  <c r="EH274" i="1" s="1"/>
  <c r="CP257" i="1"/>
  <c r="DZ257" i="1"/>
  <c r="R257" i="1"/>
  <c r="DU217" i="1"/>
  <c r="DM217" i="1"/>
  <c r="DA217" i="1"/>
  <c r="CO217" i="1"/>
  <c r="CG217" i="1"/>
  <c r="BQ217" i="1"/>
  <c r="BI217" i="1"/>
  <c r="AW217" i="1"/>
  <c r="AK217" i="1"/>
  <c r="AC217" i="1"/>
  <c r="M217" i="1"/>
  <c r="DX217" i="1"/>
  <c r="DP217" i="1"/>
  <c r="CZ217" i="1"/>
  <c r="CR217" i="1"/>
  <c r="CF217" i="1"/>
  <c r="BT217" i="1"/>
  <c r="BL217" i="1"/>
  <c r="AV217" i="1"/>
  <c r="AN217" i="1"/>
  <c r="AB217" i="1"/>
  <c r="P217" i="1"/>
  <c r="EE217" i="1"/>
  <c r="DW217" i="1"/>
  <c r="DG217" i="1"/>
  <c r="CY217" i="1"/>
  <c r="CM217" i="1"/>
  <c r="CA217" i="1"/>
  <c r="BS217" i="1"/>
  <c r="BC217" i="1"/>
  <c r="AU217" i="1"/>
  <c r="AI217" i="1"/>
  <c r="W217" i="1"/>
  <c r="O217" i="1"/>
  <c r="DV217" i="1"/>
  <c r="DJ217" i="1"/>
  <c r="DB217" i="1"/>
  <c r="CL217" i="1"/>
  <c r="CD217" i="1"/>
  <c r="BR217" i="1"/>
  <c r="BF217" i="1"/>
  <c r="AX217" i="1"/>
  <c r="AH217" i="1"/>
  <c r="Z217" i="1"/>
  <c r="N217" i="1"/>
  <c r="EC217" i="1"/>
  <c r="DQ217" i="1"/>
  <c r="DI217" i="1"/>
  <c r="CS217" i="1"/>
  <c r="CK217" i="1"/>
  <c r="BY217" i="1"/>
  <c r="BM217" i="1"/>
  <c r="BE217" i="1"/>
  <c r="AO217" i="1"/>
  <c r="AG217" i="1"/>
  <c r="U217" i="1"/>
  <c r="EB217" i="1"/>
  <c r="DT217" i="1"/>
  <c r="DH217" i="1"/>
  <c r="CV217" i="1"/>
  <c r="CN217" i="1"/>
  <c r="BX217" i="1"/>
  <c r="BP217" i="1"/>
  <c r="BD217" i="1"/>
  <c r="AR217" i="1"/>
  <c r="AJ217" i="1"/>
  <c r="T217" i="1"/>
  <c r="L217" i="1"/>
  <c r="EA217" i="1"/>
  <c r="DO217" i="1"/>
  <c r="DC217" i="1"/>
  <c r="CU217" i="1"/>
  <c r="CE217" i="1"/>
  <c r="BW217" i="1"/>
  <c r="BK217" i="1"/>
  <c r="AY217" i="1"/>
  <c r="AQ217" i="1"/>
  <c r="AA217" i="1"/>
  <c r="S217" i="1"/>
  <c r="ED217" i="1"/>
  <c r="DN217" i="1"/>
  <c r="DF217" i="1"/>
  <c r="CT217" i="1"/>
  <c r="CH217" i="1"/>
  <c r="BZ217" i="1"/>
  <c r="BJ217" i="1"/>
  <c r="BB217" i="1"/>
  <c r="AP217" i="1"/>
  <c r="AD217" i="1"/>
  <c r="V217" i="1"/>
  <c r="CQ217" i="1"/>
  <c r="DL217" i="1"/>
  <c r="DE217" i="1"/>
  <c r="DS217" i="1"/>
  <c r="BH84" i="1"/>
  <c r="Y84" i="1"/>
  <c r="EJ98" i="1"/>
  <c r="EH98" i="1" s="1"/>
  <c r="DX202" i="1"/>
  <c r="DP202" i="1"/>
  <c r="CZ202" i="1"/>
  <c r="CR202" i="1"/>
  <c r="CF202" i="1"/>
  <c r="BT202" i="1"/>
  <c r="BL202" i="1"/>
  <c r="AV202" i="1"/>
  <c r="AN202" i="1"/>
  <c r="AB202" i="1"/>
  <c r="P202" i="1"/>
  <c r="EE202" i="1"/>
  <c r="DW202" i="1"/>
  <c r="DG202" i="1"/>
  <c r="CY202" i="1"/>
  <c r="CM202" i="1"/>
  <c r="CA202" i="1"/>
  <c r="BS202" i="1"/>
  <c r="BC202" i="1"/>
  <c r="AU202" i="1"/>
  <c r="AI202" i="1"/>
  <c r="W202" i="1"/>
  <c r="O202" i="1"/>
  <c r="DV202" i="1"/>
  <c r="DJ202" i="1"/>
  <c r="DB202" i="1"/>
  <c r="CL202" i="1"/>
  <c r="CD202" i="1"/>
  <c r="BR202" i="1"/>
  <c r="BF202" i="1"/>
  <c r="AX202" i="1"/>
  <c r="AH202" i="1"/>
  <c r="Z202" i="1"/>
  <c r="N202" i="1"/>
  <c r="DU202" i="1"/>
  <c r="DM202" i="1"/>
  <c r="DA202" i="1"/>
  <c r="CO202" i="1"/>
  <c r="CG202" i="1"/>
  <c r="BQ202" i="1"/>
  <c r="EB202" i="1"/>
  <c r="DT202" i="1"/>
  <c r="DH202" i="1"/>
  <c r="CV202" i="1"/>
  <c r="CN202" i="1"/>
  <c r="BX202" i="1"/>
  <c r="BP202" i="1"/>
  <c r="BD202" i="1"/>
  <c r="AR202" i="1"/>
  <c r="AJ202" i="1"/>
  <c r="T202" i="1"/>
  <c r="L202" i="1"/>
  <c r="EA202" i="1"/>
  <c r="DO202" i="1"/>
  <c r="DC202" i="1"/>
  <c r="CU202" i="1"/>
  <c r="CE202" i="1"/>
  <c r="BW202" i="1"/>
  <c r="BK202" i="1"/>
  <c r="AY202" i="1"/>
  <c r="AQ202" i="1"/>
  <c r="AA202" i="1"/>
  <c r="S202" i="1"/>
  <c r="ED202" i="1"/>
  <c r="DN202" i="1"/>
  <c r="DF202" i="1"/>
  <c r="CT202" i="1"/>
  <c r="CH202" i="1"/>
  <c r="BZ202" i="1"/>
  <c r="BJ202" i="1"/>
  <c r="BB202" i="1"/>
  <c r="AP202" i="1"/>
  <c r="AD202" i="1"/>
  <c r="V202" i="1"/>
  <c r="EC202" i="1"/>
  <c r="DQ202" i="1"/>
  <c r="DI202" i="1"/>
  <c r="CS202" i="1"/>
  <c r="CK202" i="1"/>
  <c r="BY202" i="1"/>
  <c r="BM202" i="1"/>
  <c r="BE202" i="1"/>
  <c r="AO202" i="1"/>
  <c r="AG202" i="1"/>
  <c r="U202" i="1"/>
  <c r="BI202" i="1"/>
  <c r="AK202" i="1"/>
  <c r="M202" i="1"/>
  <c r="AW202" i="1"/>
  <c r="AC202" i="1"/>
  <c r="DD202" i="1"/>
  <c r="CX202" i="1" s="1"/>
  <c r="X202" i="1"/>
  <c r="R202" i="1" s="1"/>
  <c r="BG202" i="1"/>
  <c r="BA202" i="1" s="1"/>
  <c r="DK202" i="1"/>
  <c r="DE202" i="1" s="1"/>
  <c r="EJ214" i="1"/>
  <c r="EH214" i="1" s="1"/>
  <c r="CP202" i="1"/>
  <c r="CB202" i="1"/>
  <c r="BV202" i="1" s="1"/>
  <c r="AS202" i="1"/>
  <c r="AM202" i="1" s="1"/>
  <c r="CW202" i="1"/>
  <c r="CQ202" i="1" s="1"/>
  <c r="DR202" i="1"/>
  <c r="DL202" i="1" s="1"/>
  <c r="CQ168" i="1"/>
  <c r="EJ185" i="1"/>
  <c r="EH185" i="1" s="1"/>
  <c r="CP168" i="1"/>
  <c r="DE168" i="1"/>
  <c r="DS168" i="1"/>
  <c r="Y168" i="1"/>
  <c r="CP133" i="1"/>
  <c r="EJ146" i="1"/>
  <c r="EH146" i="1" s="1"/>
  <c r="DD133" i="1"/>
  <c r="CX133" i="1" s="1"/>
  <c r="DR133" i="1"/>
  <c r="DL133" i="1" s="1"/>
  <c r="CW133" i="1"/>
  <c r="CQ133" i="1" s="1"/>
  <c r="EB133" i="1"/>
  <c r="DT133" i="1"/>
  <c r="DH133" i="1"/>
  <c r="CV133" i="1"/>
  <c r="CN133" i="1"/>
  <c r="BX133" i="1"/>
  <c r="BP133" i="1"/>
  <c r="BD133" i="1"/>
  <c r="AR133" i="1"/>
  <c r="AJ133" i="1"/>
  <c r="T133" i="1"/>
  <c r="L133" i="1"/>
  <c r="EA133" i="1"/>
  <c r="DO133" i="1"/>
  <c r="DC133" i="1"/>
  <c r="CU133" i="1"/>
  <c r="CE133" i="1"/>
  <c r="BW133" i="1"/>
  <c r="BK133" i="1"/>
  <c r="AY133" i="1"/>
  <c r="AQ133" i="1"/>
  <c r="AA133" i="1"/>
  <c r="S133" i="1"/>
  <c r="ED133" i="1"/>
  <c r="DN133" i="1"/>
  <c r="DF133" i="1"/>
  <c r="CT133" i="1"/>
  <c r="CH133" i="1"/>
  <c r="BZ133" i="1"/>
  <c r="BJ133" i="1"/>
  <c r="BB133" i="1"/>
  <c r="AP133" i="1"/>
  <c r="AD133" i="1"/>
  <c r="V133" i="1"/>
  <c r="EC133" i="1"/>
  <c r="DQ133" i="1"/>
  <c r="DI133" i="1"/>
  <c r="CS133" i="1"/>
  <c r="CK133" i="1"/>
  <c r="BY133" i="1"/>
  <c r="BM133" i="1"/>
  <c r="BE133" i="1"/>
  <c r="AO133" i="1"/>
  <c r="AG133" i="1"/>
  <c r="U133" i="1"/>
  <c r="DX133" i="1"/>
  <c r="DP133" i="1"/>
  <c r="CZ133" i="1"/>
  <c r="CR133" i="1"/>
  <c r="CF133" i="1"/>
  <c r="BT133" i="1"/>
  <c r="BL133" i="1"/>
  <c r="AV133" i="1"/>
  <c r="AN133" i="1"/>
  <c r="AB133" i="1"/>
  <c r="P133" i="1"/>
  <c r="EE133" i="1"/>
  <c r="DW133" i="1"/>
  <c r="DG133" i="1"/>
  <c r="CY133" i="1"/>
  <c r="CM133" i="1"/>
  <c r="CA133" i="1"/>
  <c r="BS133" i="1"/>
  <c r="BC133" i="1"/>
  <c r="AU133" i="1"/>
  <c r="AI133" i="1"/>
  <c r="W133" i="1"/>
  <c r="O133" i="1"/>
  <c r="DV133" i="1"/>
  <c r="DJ133" i="1"/>
  <c r="DB133" i="1"/>
  <c r="CL133" i="1"/>
  <c r="CD133" i="1"/>
  <c r="BR133" i="1"/>
  <c r="BF133" i="1"/>
  <c r="AX133" i="1"/>
  <c r="AH133" i="1"/>
  <c r="Z133" i="1"/>
  <c r="N133" i="1"/>
  <c r="DU133" i="1"/>
  <c r="DM133" i="1"/>
  <c r="DA133" i="1"/>
  <c r="CO133" i="1"/>
  <c r="CG133" i="1"/>
  <c r="BQ133" i="1"/>
  <c r="BI133" i="1"/>
  <c r="AW133" i="1"/>
  <c r="AK133" i="1"/>
  <c r="AC133" i="1"/>
  <c r="M133" i="1"/>
  <c r="BG133" i="1"/>
  <c r="BA133" i="1" s="1"/>
  <c r="BU133" i="1"/>
  <c r="BO133" i="1" s="1"/>
  <c r="CI133" i="1"/>
  <c r="CC133" i="1" s="1"/>
  <c r="EF133" i="1"/>
  <c r="DZ133" i="1" s="1"/>
  <c r="X133" i="1"/>
  <c r="R133" i="1" s="1"/>
  <c r="EJ82" i="1"/>
  <c r="EH82" i="1" s="1"/>
  <c r="BK30" i="1"/>
  <c r="P30" i="1"/>
  <c r="AA30" i="1"/>
  <c r="AB30" i="1"/>
  <c r="AX30" i="1"/>
  <c r="DB30" i="1"/>
  <c r="AJ30" i="1"/>
  <c r="BM30" i="1"/>
  <c r="DU30" i="1"/>
  <c r="BT30" i="1"/>
  <c r="BY30" i="1"/>
  <c r="V30" i="1"/>
  <c r="S30" i="1"/>
  <c r="DA30" i="1"/>
  <c r="CK30" i="1"/>
  <c r="BP30" i="1"/>
  <c r="O30" i="1"/>
  <c r="CD30" i="1"/>
  <c r="AO30" i="1"/>
  <c r="DC30" i="1"/>
  <c r="AV30" i="1"/>
  <c r="CF30" i="1"/>
  <c r="EA30" i="1"/>
  <c r="AU30" i="1"/>
  <c r="EC30" i="1"/>
  <c r="DN30" i="1"/>
  <c r="AK30" i="1"/>
  <c r="CA30" i="1"/>
  <c r="CU30" i="1"/>
  <c r="AP30" i="1"/>
  <c r="BS30" i="1"/>
  <c r="DW30" i="1"/>
  <c r="DI30" i="1"/>
  <c r="BJ30" i="1"/>
  <c r="DJ30" i="1"/>
  <c r="AN30" i="1"/>
  <c r="AI30" i="1"/>
  <c r="CS30" i="1"/>
  <c r="BB30" i="1"/>
  <c r="L30" i="1"/>
  <c r="DT30" i="1"/>
  <c r="AY30" i="1"/>
  <c r="DQ30" i="1"/>
  <c r="CL30" i="1"/>
  <c r="DP30" i="1"/>
  <c r="N30" i="1"/>
  <c r="CY30" i="1"/>
  <c r="DO30" i="1"/>
  <c r="AD30" i="1"/>
  <c r="CH30" i="1"/>
  <c r="BI30" i="1"/>
  <c r="AC30" i="1"/>
  <c r="CZ30" i="1"/>
  <c r="ED30" i="1"/>
  <c r="AR30" i="1"/>
  <c r="M30" i="1"/>
  <c r="BX30" i="1"/>
  <c r="U30" i="1"/>
  <c r="BW30" i="1"/>
  <c r="CN30" i="1"/>
  <c r="AH30" i="1"/>
  <c r="BZ30" i="1"/>
  <c r="CM30" i="1"/>
  <c r="AG30" i="1"/>
  <c r="DX30" i="1"/>
  <c r="DV30" i="1"/>
  <c r="Z30" i="1"/>
  <c r="CR30" i="1"/>
  <c r="CO30" i="1"/>
  <c r="DF30" i="1"/>
  <c r="BF30" i="1"/>
  <c r="CV30" i="1"/>
  <c r="DM30" i="1"/>
  <c r="BE30" i="1"/>
  <c r="CG30" i="1"/>
  <c r="EB30" i="1"/>
  <c r="T30" i="1"/>
  <c r="CE30" i="1"/>
  <c r="BL30" i="1"/>
  <c r="BQ30" i="1"/>
  <c r="EE30" i="1"/>
  <c r="BC30" i="1"/>
  <c r="BD30" i="1"/>
  <c r="DH30" i="1"/>
  <c r="AW30" i="1"/>
  <c r="W30" i="1"/>
  <c r="CT30" i="1"/>
  <c r="AQ30" i="1"/>
  <c r="BR30" i="1"/>
  <c r="DG30" i="1"/>
  <c r="EJ48" i="1"/>
  <c r="EH48" i="1" s="1"/>
  <c r="CP30" i="1"/>
  <c r="CJ30" i="1" s="1"/>
  <c r="DS30" i="1"/>
  <c r="AT30" i="1"/>
  <c r="BH30" i="1"/>
  <c r="EJ442" i="1"/>
  <c r="EH442" i="1" s="1"/>
  <c r="EJ360" i="1"/>
  <c r="EH360" i="1" s="1"/>
  <c r="AL257" i="1"/>
  <c r="AF257" i="1" s="1"/>
  <c r="CI217" i="1"/>
  <c r="CC217" i="1" s="1"/>
  <c r="EJ236" i="1"/>
  <c r="EH236" i="1" s="1"/>
  <c r="X84" i="1"/>
  <c r="R84" i="1" s="1"/>
  <c r="AZ84" i="1"/>
  <c r="AT84" i="1" s="1"/>
  <c r="BG84" i="1"/>
  <c r="BA84" i="1" s="1"/>
  <c r="CW84" i="1"/>
  <c r="CQ84" i="1" s="1"/>
  <c r="Q84" i="1"/>
  <c r="K84" i="1" s="1"/>
  <c r="EJ201" i="1"/>
  <c r="EH201" i="1" s="1"/>
  <c r="EJ49" i="1"/>
  <c r="EH49" i="1" s="1"/>
  <c r="EJ295" i="1"/>
  <c r="EH295" i="1" s="1"/>
  <c r="EJ69" i="1"/>
  <c r="EH69" i="1" s="1"/>
  <c r="DR423" i="1"/>
  <c r="DL423" i="1" s="1"/>
  <c r="Q423" i="1"/>
  <c r="K423" i="1" s="1"/>
  <c r="BU423" i="1"/>
  <c r="BO423" i="1" s="1"/>
  <c r="DY423" i="1"/>
  <c r="DS423" i="1" s="1"/>
  <c r="AZ423" i="1"/>
  <c r="AT423" i="1" s="1"/>
  <c r="AL423" i="1"/>
  <c r="AF423" i="1" s="1"/>
  <c r="BG423" i="1"/>
  <c r="BA423" i="1" s="1"/>
  <c r="DK423" i="1"/>
  <c r="DE423" i="1" s="1"/>
  <c r="CB423" i="1"/>
  <c r="BV423" i="1" s="1"/>
  <c r="DR361" i="1"/>
  <c r="DL361" i="1" s="1"/>
  <c r="AE361" i="1"/>
  <c r="Y361" i="1" s="1"/>
  <c r="CI361" i="1"/>
  <c r="CC361" i="1" s="1"/>
  <c r="DX361" i="1"/>
  <c r="AN361" i="1"/>
  <c r="DN361" i="1"/>
  <c r="BR361" i="1"/>
  <c r="V361" i="1"/>
  <c r="AV361" i="1"/>
  <c r="L361" i="1"/>
  <c r="CD361" i="1"/>
  <c r="AD361" i="1"/>
  <c r="CN361" i="1"/>
  <c r="BD361" i="1"/>
  <c r="DF361" i="1"/>
  <c r="BE361" i="1"/>
  <c r="AW361" i="1"/>
  <c r="DC361" i="1"/>
  <c r="O361" i="1"/>
  <c r="AY361" i="1"/>
  <c r="DU361" i="1"/>
  <c r="W361" i="1"/>
  <c r="DW361" i="1"/>
  <c r="CZ361" i="1"/>
  <c r="AK361" i="1"/>
  <c r="CT361" i="1"/>
  <c r="AX361" i="1"/>
  <c r="EB361" i="1"/>
  <c r="T361" i="1"/>
  <c r="AG361" i="1"/>
  <c r="BS361" i="1"/>
  <c r="DM361" i="1"/>
  <c r="AO361" i="1"/>
  <c r="CA361" i="1"/>
  <c r="DO361" i="1"/>
  <c r="BP361" i="1"/>
  <c r="AP361" i="1"/>
  <c r="DG361" i="1"/>
  <c r="BW361" i="1"/>
  <c r="AH361" i="1"/>
  <c r="CV361" i="1"/>
  <c r="AJ361" i="1"/>
  <c r="DJ361" i="1"/>
  <c r="BJ361" i="1"/>
  <c r="CR361" i="1"/>
  <c r="CS361" i="1"/>
  <c r="EE361" i="1"/>
  <c r="BK361" i="1"/>
  <c r="DI361" i="1"/>
  <c r="CU361" i="1"/>
  <c r="BB361" i="1"/>
  <c r="ED361" i="1"/>
  <c r="BQ361" i="1"/>
  <c r="DA361" i="1"/>
  <c r="CM361" i="1"/>
  <c r="S361" i="1"/>
  <c r="BM361" i="1"/>
  <c r="CY361" i="1"/>
  <c r="DB361" i="1"/>
  <c r="CF361" i="1"/>
  <c r="AB361" i="1"/>
  <c r="AQ361" i="1"/>
  <c r="EA361" i="1"/>
  <c r="BF361" i="1"/>
  <c r="DT361" i="1"/>
  <c r="BL361" i="1"/>
  <c r="P361" i="1"/>
  <c r="CH361" i="1"/>
  <c r="BT361" i="1"/>
  <c r="BI361" i="1"/>
  <c r="DQ361" i="1"/>
  <c r="AC361" i="1"/>
  <c r="CE361" i="1"/>
  <c r="EC361" i="1"/>
  <c r="AA361" i="1"/>
  <c r="AR361" i="1"/>
  <c r="DP361" i="1"/>
  <c r="CG361" i="1"/>
  <c r="CK361" i="1"/>
  <c r="BX361" i="1"/>
  <c r="DV361" i="1"/>
  <c r="BZ361" i="1"/>
  <c r="Z361" i="1"/>
  <c r="DH361" i="1"/>
  <c r="M361" i="1"/>
  <c r="AU361" i="1"/>
  <c r="CO361" i="1"/>
  <c r="U361" i="1"/>
  <c r="BC361" i="1"/>
  <c r="N361" i="1"/>
  <c r="CL361" i="1"/>
  <c r="BY361" i="1"/>
  <c r="AI361" i="1"/>
  <c r="AZ361" i="1"/>
  <c r="AT361" i="1" s="1"/>
  <c r="AL361" i="1"/>
  <c r="AF361" i="1" s="1"/>
  <c r="AS361" i="1"/>
  <c r="AM361" i="1" s="1"/>
  <c r="CW361" i="1"/>
  <c r="CQ361" i="1" s="1"/>
  <c r="EF361" i="1"/>
  <c r="DZ361" i="1" s="1"/>
  <c r="X361" i="1"/>
  <c r="R361" i="1" s="1"/>
  <c r="DR338" i="1"/>
  <c r="DL338" i="1" s="1"/>
  <c r="Q338" i="1"/>
  <c r="K338" i="1" s="1"/>
  <c r="BU338" i="1"/>
  <c r="BO338" i="1" s="1"/>
  <c r="DY338" i="1"/>
  <c r="DS338" i="1" s="1"/>
  <c r="EJ359" i="1"/>
  <c r="EH359" i="1" s="1"/>
  <c r="CP338" i="1"/>
  <c r="AE338" i="1"/>
  <c r="Y338" i="1" s="1"/>
  <c r="CI338" i="1"/>
  <c r="CC338" i="1" s="1"/>
  <c r="EF338" i="1"/>
  <c r="DZ338" i="1" s="1"/>
  <c r="X338" i="1"/>
  <c r="R338" i="1" s="1"/>
  <c r="EF237" i="1"/>
  <c r="DZ237" i="1" s="1"/>
  <c r="AE237" i="1"/>
  <c r="Y237" i="1" s="1"/>
  <c r="CI237" i="1"/>
  <c r="CC237" i="1" s="1"/>
  <c r="EC237" i="1"/>
  <c r="DQ237" i="1"/>
  <c r="DI237" i="1"/>
  <c r="CS237" i="1"/>
  <c r="CK237" i="1"/>
  <c r="BY237" i="1"/>
  <c r="BM237" i="1"/>
  <c r="BE237" i="1"/>
  <c r="AO237" i="1"/>
  <c r="AG237" i="1"/>
  <c r="U237" i="1"/>
  <c r="EB237" i="1"/>
  <c r="DT237" i="1"/>
  <c r="DH237" i="1"/>
  <c r="CV237" i="1"/>
  <c r="CN237" i="1"/>
  <c r="BX237" i="1"/>
  <c r="BP237" i="1"/>
  <c r="BD237" i="1"/>
  <c r="AR237" i="1"/>
  <c r="AJ237" i="1"/>
  <c r="T237" i="1"/>
  <c r="L237" i="1"/>
  <c r="EA237" i="1"/>
  <c r="DO237" i="1"/>
  <c r="DC237" i="1"/>
  <c r="CU237" i="1"/>
  <c r="CE237" i="1"/>
  <c r="BW237" i="1"/>
  <c r="BK237" i="1"/>
  <c r="AY237" i="1"/>
  <c r="AQ237" i="1"/>
  <c r="AA237" i="1"/>
  <c r="S237" i="1"/>
  <c r="ED237" i="1"/>
  <c r="DN237" i="1"/>
  <c r="DF237" i="1"/>
  <c r="CT237" i="1"/>
  <c r="CH237" i="1"/>
  <c r="BZ237" i="1"/>
  <c r="BJ237" i="1"/>
  <c r="BB237" i="1"/>
  <c r="AP237" i="1"/>
  <c r="AD237" i="1"/>
  <c r="V237" i="1"/>
  <c r="DU237" i="1"/>
  <c r="DM237" i="1"/>
  <c r="DA237" i="1"/>
  <c r="CO237" i="1"/>
  <c r="CG237" i="1"/>
  <c r="BQ237" i="1"/>
  <c r="BI237" i="1"/>
  <c r="AW237" i="1"/>
  <c r="AK237" i="1"/>
  <c r="AC237" i="1"/>
  <c r="M237" i="1"/>
  <c r="DX237" i="1"/>
  <c r="DP237" i="1"/>
  <c r="CZ237" i="1"/>
  <c r="CR237" i="1"/>
  <c r="CF237" i="1"/>
  <c r="BT237" i="1"/>
  <c r="BL237" i="1"/>
  <c r="AV237" i="1"/>
  <c r="AN237" i="1"/>
  <c r="AB237" i="1"/>
  <c r="P237" i="1"/>
  <c r="EE237" i="1"/>
  <c r="DW237" i="1"/>
  <c r="DG237" i="1"/>
  <c r="CY237" i="1"/>
  <c r="CM237" i="1"/>
  <c r="CA237" i="1"/>
  <c r="BS237" i="1"/>
  <c r="BC237" i="1"/>
  <c r="AU237" i="1"/>
  <c r="AI237" i="1"/>
  <c r="W237" i="1"/>
  <c r="O237" i="1"/>
  <c r="DV237" i="1"/>
  <c r="DJ237" i="1"/>
  <c r="DB237" i="1"/>
  <c r="CL237" i="1"/>
  <c r="CD237" i="1"/>
  <c r="BR237" i="1"/>
  <c r="BF237" i="1"/>
  <c r="AX237" i="1"/>
  <c r="AH237" i="1"/>
  <c r="Z237" i="1"/>
  <c r="N237" i="1"/>
  <c r="AZ237" i="1"/>
  <c r="AT237" i="1" s="1"/>
  <c r="CB237" i="1"/>
  <c r="BV237" i="1" s="1"/>
  <c r="AS237" i="1"/>
  <c r="AM237" i="1" s="1"/>
  <c r="CW237" i="1"/>
  <c r="CQ237" i="1" s="1"/>
  <c r="DD237" i="1"/>
  <c r="CX237" i="1" s="1"/>
  <c r="EJ254" i="1"/>
  <c r="EH254" i="1" s="1"/>
  <c r="CP237" i="1"/>
  <c r="R100" i="1"/>
  <c r="CP100" i="1"/>
  <c r="EJ113" i="1"/>
  <c r="EH113" i="1" s="1"/>
  <c r="DV296" i="1"/>
  <c r="CL296" i="1"/>
  <c r="CU296" i="1"/>
  <c r="CG296" i="1"/>
  <c r="S296" i="1"/>
  <c r="BZ296" i="1"/>
  <c r="DP296" i="1"/>
  <c r="DQ296" i="1"/>
  <c r="BS296" i="1"/>
  <c r="EA296" i="1"/>
  <c r="CD296" i="1"/>
  <c r="U296" i="1"/>
  <c r="CF296" i="1"/>
  <c r="DB296" i="1"/>
  <c r="DA296" i="1"/>
  <c r="AV296" i="1"/>
  <c r="DF296" i="1"/>
  <c r="AO296" i="1"/>
  <c r="DO296" i="1"/>
  <c r="DN296" i="1"/>
  <c r="AG296" i="1"/>
  <c r="AQ296" i="1"/>
  <c r="BQ296" i="1"/>
  <c r="O296" i="1"/>
  <c r="DU296" i="1"/>
  <c r="BT296" i="1"/>
  <c r="W296" i="1"/>
  <c r="BM296" i="1"/>
  <c r="L296" i="1"/>
  <c r="AP296" i="1"/>
  <c r="BP296" i="1"/>
  <c r="DJ296" i="1"/>
  <c r="CY296" i="1"/>
  <c r="Z296" i="1"/>
  <c r="CR296" i="1"/>
  <c r="AU296" i="1"/>
  <c r="CK296" i="1"/>
  <c r="AJ296" i="1"/>
  <c r="BJ296" i="1"/>
  <c r="CN296" i="1"/>
  <c r="DW296" i="1"/>
  <c r="BL296" i="1"/>
  <c r="CS296" i="1"/>
  <c r="AR296" i="1"/>
  <c r="AW296" i="1"/>
  <c r="BC296" i="1"/>
  <c r="BF296" i="1"/>
  <c r="DI296" i="1"/>
  <c r="DM296" i="1"/>
  <c r="AX296" i="1"/>
  <c r="BD296" i="1"/>
  <c r="CZ296" i="1"/>
  <c r="AB296" i="1"/>
  <c r="DH296" i="1"/>
  <c r="CA296" i="1"/>
  <c r="BR296" i="1"/>
  <c r="M296" i="1"/>
  <c r="CM296" i="1"/>
  <c r="EC296" i="1"/>
  <c r="BX296" i="1"/>
  <c r="AA296" i="1"/>
  <c r="V296" i="1"/>
  <c r="T296" i="1"/>
  <c r="N296" i="1"/>
  <c r="CH296" i="1"/>
  <c r="CT296" i="1"/>
  <c r="AK296" i="1"/>
  <c r="DG296" i="1"/>
  <c r="AD296" i="1"/>
  <c r="CV296" i="1"/>
  <c r="AY296" i="1"/>
  <c r="BE296" i="1"/>
  <c r="BK296" i="1"/>
  <c r="AI296" i="1"/>
  <c r="CO296" i="1"/>
  <c r="ED296" i="1"/>
  <c r="BI296" i="1"/>
  <c r="EE296" i="1"/>
  <c r="BB296" i="1"/>
  <c r="DT296" i="1"/>
  <c r="BW296" i="1"/>
  <c r="BY296" i="1"/>
  <c r="DC296" i="1"/>
  <c r="P296" i="1"/>
  <c r="AN296" i="1"/>
  <c r="EB296" i="1"/>
  <c r="CE296" i="1"/>
  <c r="AH296" i="1"/>
  <c r="AC296" i="1"/>
  <c r="DX296" i="1"/>
  <c r="AT296" i="1"/>
  <c r="AM296" i="1"/>
  <c r="DS296" i="1"/>
  <c r="K296" i="1"/>
  <c r="BH296" i="1"/>
  <c r="Y296" i="1"/>
  <c r="EF187" i="1"/>
  <c r="DZ187" i="1" s="1"/>
  <c r="X187" i="1"/>
  <c r="R187" i="1" s="1"/>
  <c r="BU187" i="1"/>
  <c r="BO187" i="1" s="1"/>
  <c r="DR187" i="1"/>
  <c r="DL187" i="1" s="1"/>
  <c r="DK187" i="1"/>
  <c r="DE187" i="1" s="1"/>
  <c r="DD187" i="1"/>
  <c r="CX187" i="1" s="1"/>
  <c r="CW187" i="1"/>
  <c r="CQ187" i="1" s="1"/>
  <c r="EJ200" i="1"/>
  <c r="EH200" i="1" s="1"/>
  <c r="CP187" i="1"/>
  <c r="CI187" i="1"/>
  <c r="CC187" i="1" s="1"/>
  <c r="DK149" i="1"/>
  <c r="DE149" i="1" s="1"/>
  <c r="DD149" i="1"/>
  <c r="CX149" i="1" s="1"/>
  <c r="EF149" i="1"/>
  <c r="DZ149" i="1" s="1"/>
  <c r="X149" i="1"/>
  <c r="R149" i="1" s="1"/>
  <c r="CI149" i="1"/>
  <c r="CC149" i="1" s="1"/>
  <c r="EJ165" i="1"/>
  <c r="EH165" i="1" s="1"/>
  <c r="DY149" i="1"/>
  <c r="DS149" i="1" s="1"/>
  <c r="AS149" i="1"/>
  <c r="AM149" i="1" s="1"/>
  <c r="DR149" i="1"/>
  <c r="DL149" i="1" s="1"/>
  <c r="Q115" i="1"/>
  <c r="K115" i="1" s="1"/>
  <c r="BU115" i="1"/>
  <c r="BO115" i="1" s="1"/>
  <c r="DY115" i="1"/>
  <c r="DS115" i="1" s="1"/>
  <c r="DR115" i="1"/>
  <c r="DL115" i="1" s="1"/>
  <c r="X115" i="1"/>
  <c r="R115" i="1" s="1"/>
  <c r="BG115" i="1"/>
  <c r="BA115" i="1" s="1"/>
  <c r="DK115" i="1"/>
  <c r="DE115" i="1" s="1"/>
  <c r="AZ115" i="1"/>
  <c r="AT115" i="1" s="1"/>
  <c r="AL115" i="1"/>
  <c r="AF115" i="1" s="1"/>
  <c r="AH50" i="1"/>
  <c r="BF50" i="1"/>
  <c r="DT50" i="1"/>
  <c r="CS50" i="1"/>
  <c r="CR50" i="1"/>
  <c r="BW50" i="1"/>
  <c r="DM50" i="1"/>
  <c r="CU50" i="1"/>
  <c r="BI50" i="1"/>
  <c r="BC50" i="1"/>
  <c r="AK50" i="1"/>
  <c r="AQ50" i="1"/>
  <c r="DJ50" i="1"/>
  <c r="DH50" i="1"/>
  <c r="CT50" i="1"/>
  <c r="BZ50" i="1"/>
  <c r="BT50" i="1"/>
  <c r="L50" i="1"/>
  <c r="AR50" i="1"/>
  <c r="O50" i="1"/>
  <c r="AD50" i="1"/>
  <c r="V50" i="1"/>
  <c r="DV50" i="1"/>
  <c r="DP50" i="1"/>
  <c r="EC50" i="1"/>
  <c r="CK50" i="1"/>
  <c r="DO50" i="1"/>
  <c r="CN50" i="1"/>
  <c r="CM50" i="1"/>
  <c r="W50" i="1"/>
  <c r="T50" i="1"/>
  <c r="N50" i="1"/>
  <c r="BE50" i="1"/>
  <c r="DN50" i="1"/>
  <c r="DG50" i="1"/>
  <c r="DW50" i="1"/>
  <c r="EA50" i="1"/>
  <c r="CZ50" i="1"/>
  <c r="CE50" i="1"/>
  <c r="CH50" i="1"/>
  <c r="P50" i="1"/>
  <c r="AC50" i="1"/>
  <c r="AX50" i="1"/>
  <c r="AG50" i="1"/>
  <c r="AY50" i="1"/>
  <c r="AV50" i="1"/>
  <c r="DI50" i="1"/>
  <c r="EE50" i="1"/>
  <c r="DQ50" i="1"/>
  <c r="DA50" i="1"/>
  <c r="CF50" i="1"/>
  <c r="BY50" i="1"/>
  <c r="CD50" i="1"/>
  <c r="AN50" i="1"/>
  <c r="Z50" i="1"/>
  <c r="BR50" i="1"/>
  <c r="EB50" i="1"/>
  <c r="CL50" i="1"/>
  <c r="CO50" i="1"/>
  <c r="DU50" i="1"/>
  <c r="DF50" i="1"/>
  <c r="BX50" i="1"/>
  <c r="S50" i="1"/>
  <c r="AW50" i="1"/>
  <c r="U50" i="1"/>
  <c r="M50" i="1"/>
  <c r="AA50" i="1"/>
  <c r="ED50" i="1"/>
  <c r="DC50" i="1"/>
  <c r="DB50" i="1"/>
  <c r="CG50" i="1"/>
  <c r="BQ50" i="1"/>
  <c r="BP50" i="1"/>
  <c r="BS50" i="1"/>
  <c r="AB50" i="1"/>
  <c r="AJ50" i="1"/>
  <c r="AU50" i="1"/>
  <c r="BB50" i="1"/>
  <c r="DX50" i="1"/>
  <c r="CY50" i="1"/>
  <c r="CV50" i="1"/>
  <c r="CA50" i="1"/>
  <c r="BK50" i="1"/>
  <c r="BJ50" i="1"/>
  <c r="BM50" i="1"/>
  <c r="AI50" i="1"/>
  <c r="AO50" i="1"/>
  <c r="BD50" i="1"/>
  <c r="AP50" i="1"/>
  <c r="BL50" i="1"/>
  <c r="DK50" i="1"/>
  <c r="DE50" i="1" s="1"/>
  <c r="CW50" i="1"/>
  <c r="CQ50" i="1" s="1"/>
  <c r="BN50" i="1"/>
  <c r="BH50" i="1" s="1"/>
  <c r="DR50" i="1"/>
  <c r="DL50" i="1" s="1"/>
  <c r="X50" i="1"/>
  <c r="R50" i="1" s="1"/>
  <c r="Q50" i="1"/>
  <c r="K50" i="1" s="1"/>
  <c r="CP50" i="1"/>
  <c r="EJ67" i="1"/>
  <c r="EH67" i="1" s="1"/>
  <c r="CI50" i="1"/>
  <c r="CC50" i="1" s="1"/>
  <c r="AE50" i="1"/>
  <c r="Y50" i="1" s="1"/>
  <c r="EJ255" i="1"/>
  <c r="EH255" i="1" s="1"/>
  <c r="DY100" i="1"/>
  <c r="DS100" i="1" s="1"/>
  <c r="BN100" i="1"/>
  <c r="BH100" i="1" s="1"/>
  <c r="AS100" i="1"/>
  <c r="AM100" i="1" s="1"/>
  <c r="EJ114" i="1"/>
  <c r="EH114" i="1" s="1"/>
  <c r="AS168" i="1"/>
  <c r="AM168" i="1" s="1"/>
  <c r="EJ186" i="1"/>
  <c r="EH186" i="1" s="1"/>
  <c r="BH14" i="1"/>
  <c r="Y14" i="1"/>
  <c r="AM14" i="1"/>
  <c r="DM14" i="1"/>
  <c r="EE14" i="1"/>
  <c r="CV14" i="1"/>
  <c r="EC14" i="1"/>
  <c r="DF14" i="1"/>
  <c r="DT14" i="1"/>
  <c r="CL14" i="1"/>
  <c r="CS14" i="1"/>
  <c r="BS14" i="1"/>
  <c r="BX14" i="1"/>
  <c r="CM14" i="1"/>
  <c r="BQ14" i="1"/>
  <c r="BC14" i="1"/>
  <c r="AC14" i="1"/>
  <c r="BB14" i="1"/>
  <c r="AH14" i="1"/>
  <c r="AV14" i="1"/>
  <c r="AA14" i="1"/>
  <c r="AU14" i="1"/>
  <c r="Z14" i="1"/>
  <c r="ED14" i="1"/>
  <c r="EB14" i="1"/>
  <c r="DP14" i="1"/>
  <c r="CR14" i="1"/>
  <c r="DX14" i="1"/>
  <c r="CZ14" i="1"/>
  <c r="DI14" i="1"/>
  <c r="CE14" i="1"/>
  <c r="CH14" i="1"/>
  <c r="EA14" i="1"/>
  <c r="BR14" i="1"/>
  <c r="CF14" i="1"/>
  <c r="BT14" i="1"/>
  <c r="AX14" i="1"/>
  <c r="BP14" i="1"/>
  <c r="AW14" i="1"/>
  <c r="AB14" i="1"/>
  <c r="AQ14" i="1"/>
  <c r="BJ14" i="1"/>
  <c r="AP14" i="1"/>
  <c r="DW14" i="1"/>
  <c r="DU14" i="1"/>
  <c r="DG14" i="1"/>
  <c r="CO14" i="1"/>
  <c r="DN14" i="1"/>
  <c r="CU14" i="1"/>
  <c r="CY14" i="1"/>
  <c r="BZ14" i="1"/>
  <c r="CD14" i="1"/>
  <c r="DC14" i="1"/>
  <c r="DV14" i="1"/>
  <c r="CA14" i="1"/>
  <c r="BM14" i="1"/>
  <c r="AO14" i="1"/>
  <c r="BL14" i="1"/>
  <c r="AR14" i="1"/>
  <c r="BK14" i="1"/>
  <c r="AK14" i="1"/>
  <c r="BD14" i="1"/>
  <c r="AJ14" i="1"/>
  <c r="DQ14" i="1"/>
  <c r="DO14" i="1"/>
  <c r="DA14" i="1"/>
  <c r="CK14" i="1"/>
  <c r="DJ14" i="1"/>
  <c r="CN14" i="1"/>
  <c r="CT14" i="1"/>
  <c r="DH14" i="1"/>
  <c r="BY14" i="1"/>
  <c r="CG14" i="1"/>
  <c r="DB14" i="1"/>
  <c r="BW14" i="1"/>
  <c r="BI14" i="1"/>
  <c r="AI14" i="1"/>
  <c r="BF14" i="1"/>
  <c r="AN14" i="1"/>
  <c r="BE14" i="1"/>
  <c r="AG14" i="1"/>
  <c r="AY14" i="1"/>
  <c r="AD14" i="1"/>
  <c r="CX14" i="1"/>
  <c r="CJ14" i="1"/>
  <c r="DE14" i="1"/>
  <c r="CQ14" i="1"/>
  <c r="DS14" i="1"/>
  <c r="BV14" i="1"/>
  <c r="CC14" i="1"/>
  <c r="BA14" i="1"/>
  <c r="DL14" i="1"/>
  <c r="K30" i="1"/>
  <c r="DK70" i="1"/>
  <c r="DP70" i="1"/>
  <c r="CB70" i="1"/>
  <c r="EF70" i="1"/>
  <c r="AS70" i="1"/>
  <c r="AE70" i="1"/>
  <c r="AZ70" i="1"/>
  <c r="DD70" i="1"/>
  <c r="BU70" i="1"/>
  <c r="BG70" i="1"/>
  <c r="BN70" i="1"/>
  <c r="AL70" i="1"/>
  <c r="DY70" i="1"/>
  <c r="DR70" i="1"/>
  <c r="CI70" i="1"/>
  <c r="CW70" i="1"/>
  <c r="Q70" i="1"/>
  <c r="X70" i="1"/>
  <c r="DB70" i="1"/>
  <c r="CP70" i="1"/>
  <c r="I683" i="1" l="1"/>
  <c r="I685" i="1"/>
  <c r="I682" i="1"/>
  <c r="I684" i="1"/>
  <c r="I658" i="1"/>
  <c r="I659" i="1"/>
  <c r="I660" i="1"/>
  <c r="I657" i="1"/>
  <c r="I632" i="1"/>
  <c r="I637" i="1"/>
  <c r="I677" i="1"/>
  <c r="I674" i="1"/>
  <c r="I625" i="1"/>
  <c r="I626" i="1"/>
  <c r="I628" i="1"/>
  <c r="I641" i="1"/>
  <c r="I633" i="1"/>
  <c r="I635" i="1"/>
  <c r="I636" i="1"/>
  <c r="I638" i="1"/>
  <c r="I644" i="1"/>
  <c r="I647" i="1"/>
  <c r="I645" i="1"/>
  <c r="I652" i="1"/>
  <c r="I653" i="1"/>
  <c r="I656" i="1"/>
  <c r="I661" i="1"/>
  <c r="I667" i="1"/>
  <c r="I662" i="1"/>
  <c r="I668" i="1"/>
  <c r="I664" i="1"/>
  <c r="I671" i="1"/>
  <c r="I672" i="1"/>
  <c r="I673" i="1"/>
  <c r="I670" i="1"/>
  <c r="I629" i="1"/>
  <c r="I640" i="1"/>
  <c r="I642" i="1"/>
  <c r="I631" i="1"/>
  <c r="I650" i="1"/>
  <c r="I654" i="1"/>
  <c r="I643" i="1"/>
  <c r="I648" i="1"/>
  <c r="I665" i="1"/>
  <c r="I669" i="1"/>
  <c r="I676" i="1"/>
  <c r="I680" i="1"/>
  <c r="I675" i="1"/>
  <c r="I678" i="1"/>
  <c r="I681" i="1"/>
  <c r="I663" i="1"/>
  <c r="I649" i="1"/>
  <c r="I630" i="1"/>
  <c r="I639" i="1"/>
  <c r="I666" i="1"/>
  <c r="I646" i="1"/>
  <c r="I634" i="1"/>
  <c r="I627" i="1"/>
  <c r="I624" i="1"/>
  <c r="I679" i="1"/>
  <c r="I651" i="1"/>
  <c r="I655" i="1"/>
  <c r="I623" i="1"/>
  <c r="E42" i="27" s="1"/>
  <c r="I618" i="1"/>
  <c r="I617" i="1"/>
  <c r="I533" i="1"/>
  <c r="I532" i="1"/>
  <c r="I612" i="1"/>
  <c r="I608" i="1"/>
  <c r="I604" i="1"/>
  <c r="I602" i="1"/>
  <c r="I598" i="1"/>
  <c r="I594" i="1"/>
  <c r="I590" i="1"/>
  <c r="I582" i="1"/>
  <c r="I541" i="1"/>
  <c r="I554" i="1"/>
  <c r="I562" i="1"/>
  <c r="I543" i="1"/>
  <c r="I548" i="1"/>
  <c r="I552" i="1"/>
  <c r="I568" i="1"/>
  <c r="I570" i="1"/>
  <c r="I553" i="1"/>
  <c r="I555" i="1"/>
  <c r="I557" i="1"/>
  <c r="I559" i="1"/>
  <c r="I561" i="1"/>
  <c r="I563" i="1"/>
  <c r="I565" i="1"/>
  <c r="I567" i="1"/>
  <c r="I569" i="1"/>
  <c r="I577" i="1"/>
  <c r="I571" i="1"/>
  <c r="I574" i="1"/>
  <c r="I575" i="1"/>
  <c r="I581" i="1"/>
  <c r="I585" i="1"/>
  <c r="I589" i="1"/>
  <c r="I593" i="1"/>
  <c r="I583" i="1"/>
  <c r="I584" i="1"/>
  <c r="I588" i="1"/>
  <c r="I596" i="1"/>
  <c r="I603" i="1"/>
  <c r="I610" i="1"/>
  <c r="I616" i="1"/>
  <c r="I620" i="1"/>
  <c r="I621" i="1"/>
  <c r="I540" i="1"/>
  <c r="I544" i="1"/>
  <c r="I546" i="1"/>
  <c r="I550" i="1"/>
  <c r="I558" i="1"/>
  <c r="I566" i="1"/>
  <c r="I560" i="1"/>
  <c r="I564" i="1"/>
  <c r="I549" i="1"/>
  <c r="I578" i="1"/>
  <c r="I573" i="1"/>
  <c r="I597" i="1"/>
  <c r="I600" i="1"/>
  <c r="I601" i="1"/>
  <c r="I580" i="1"/>
  <c r="I587" i="1"/>
  <c r="I591" i="1"/>
  <c r="I606" i="1"/>
  <c r="I607" i="1"/>
  <c r="I611" i="1"/>
  <c r="I605" i="1"/>
  <c r="I609" i="1"/>
  <c r="I613" i="1"/>
  <c r="I614" i="1"/>
  <c r="I622" i="1"/>
  <c r="I615" i="1"/>
  <c r="I595" i="1"/>
  <c r="I592" i="1"/>
  <c r="I576" i="1"/>
  <c r="I556" i="1"/>
  <c r="I547" i="1"/>
  <c r="I545" i="1"/>
  <c r="I586" i="1"/>
  <c r="I599" i="1"/>
  <c r="I572" i="1"/>
  <c r="I619" i="1"/>
  <c r="I551" i="1"/>
  <c r="I542" i="1"/>
  <c r="I579" i="1"/>
  <c r="I539" i="1"/>
  <c r="I538" i="1"/>
  <c r="E41" i="27" s="1"/>
  <c r="I534" i="1"/>
  <c r="I535" i="1"/>
  <c r="I536" i="1"/>
  <c r="I537" i="1"/>
  <c r="I531" i="1"/>
  <c r="I530" i="1"/>
  <c r="I511" i="1"/>
  <c r="I512" i="1"/>
  <c r="I513" i="1"/>
  <c r="I510" i="1"/>
  <c r="I515" i="1"/>
  <c r="I516" i="1"/>
  <c r="I517" i="1"/>
  <c r="I519" i="1"/>
  <c r="I520" i="1"/>
  <c r="I521" i="1"/>
  <c r="I518" i="1"/>
  <c r="I514" i="1"/>
  <c r="I499" i="1"/>
  <c r="I526" i="1"/>
  <c r="I527" i="1"/>
  <c r="I529" i="1"/>
  <c r="I523" i="1"/>
  <c r="I524" i="1"/>
  <c r="I525" i="1"/>
  <c r="I528" i="1"/>
  <c r="I522" i="1"/>
  <c r="I479" i="1"/>
  <c r="I478" i="1"/>
  <c r="I480" i="1"/>
  <c r="I482" i="1"/>
  <c r="I486" i="1"/>
  <c r="I485" i="1"/>
  <c r="I487" i="1"/>
  <c r="I481" i="1"/>
  <c r="I483" i="1"/>
  <c r="I484" i="1"/>
  <c r="I508" i="1"/>
  <c r="I509" i="1"/>
  <c r="I507" i="1"/>
  <c r="I502" i="1"/>
  <c r="I504" i="1"/>
  <c r="I506" i="1"/>
  <c r="I503" i="1"/>
  <c r="I505" i="1"/>
  <c r="I501" i="1"/>
  <c r="I494" i="1"/>
  <c r="I498" i="1"/>
  <c r="I495" i="1"/>
  <c r="I497" i="1"/>
  <c r="I496" i="1"/>
  <c r="I500" i="1"/>
  <c r="I491" i="1"/>
  <c r="I492" i="1"/>
  <c r="I490" i="1"/>
  <c r="I493" i="1"/>
  <c r="I488" i="1"/>
  <c r="I489" i="1"/>
  <c r="I477" i="1"/>
  <c r="I473" i="1"/>
  <c r="I472" i="1"/>
  <c r="I465" i="1"/>
  <c r="I469" i="1"/>
  <c r="I456" i="1"/>
  <c r="I445" i="1"/>
  <c r="I444" i="1"/>
  <c r="I448" i="1"/>
  <c r="I453" i="1"/>
  <c r="I452" i="1"/>
  <c r="I454" i="1"/>
  <c r="I455" i="1"/>
  <c r="I447" i="1"/>
  <c r="I450" i="1"/>
  <c r="I451" i="1"/>
  <c r="I457" i="1"/>
  <c r="I443" i="1"/>
  <c r="E39" i="27" s="1"/>
  <c r="I446" i="1"/>
  <c r="I449" i="1"/>
  <c r="I468" i="1"/>
  <c r="I467" i="1"/>
  <c r="I471" i="1"/>
  <c r="I474" i="1"/>
  <c r="I470" i="1"/>
  <c r="I476" i="1"/>
  <c r="I475" i="1"/>
  <c r="I461" i="1"/>
  <c r="I466" i="1"/>
  <c r="I460" i="1"/>
  <c r="I463" i="1"/>
  <c r="I464" i="1"/>
  <c r="I462" i="1"/>
  <c r="I459" i="1"/>
  <c r="I458" i="1"/>
  <c r="CJ50" i="1"/>
  <c r="EJ50" i="1"/>
  <c r="CJ187" i="1"/>
  <c r="EJ187" i="1"/>
  <c r="CJ338" i="1"/>
  <c r="EJ338" i="1"/>
  <c r="CJ202" i="1"/>
  <c r="EJ202" i="1"/>
  <c r="CJ257" i="1"/>
  <c r="EJ257" i="1"/>
  <c r="CJ384" i="1"/>
  <c r="EJ384" i="1"/>
  <c r="CJ115" i="1"/>
  <c r="EJ115" i="1"/>
  <c r="CJ296" i="1"/>
  <c r="EJ296" i="1"/>
  <c r="CJ403" i="1"/>
  <c r="EJ403" i="1"/>
  <c r="CJ100" i="1"/>
  <c r="EJ100" i="1"/>
  <c r="CJ237" i="1"/>
  <c r="EJ237" i="1"/>
  <c r="CJ133" i="1"/>
  <c r="EJ133" i="1"/>
  <c r="CJ168" i="1"/>
  <c r="EJ168" i="1"/>
  <c r="EJ361" i="1"/>
  <c r="CJ361" i="1"/>
  <c r="EJ423" i="1"/>
  <c r="CJ423" i="1"/>
  <c r="CJ149" i="1"/>
  <c r="EJ149" i="1"/>
  <c r="CJ84" i="1"/>
  <c r="EJ84" i="1"/>
  <c r="CJ276" i="1"/>
  <c r="EJ276" i="1"/>
  <c r="CJ217" i="1"/>
  <c r="EJ217" i="1"/>
  <c r="EJ317" i="1"/>
  <c r="CJ317" i="1"/>
  <c r="I425" i="1"/>
  <c r="I426" i="1"/>
  <c r="I432" i="1"/>
  <c r="I428" i="1"/>
  <c r="I429" i="1"/>
  <c r="I434" i="1"/>
  <c r="I433" i="1"/>
  <c r="I441" i="1"/>
  <c r="I436" i="1"/>
  <c r="I440" i="1"/>
  <c r="I442" i="1"/>
  <c r="I431" i="1"/>
  <c r="I438" i="1"/>
  <c r="I437" i="1"/>
  <c r="I424" i="1"/>
  <c r="I430" i="1"/>
  <c r="I427" i="1"/>
  <c r="I435" i="1"/>
  <c r="I439" i="1"/>
  <c r="I423" i="1"/>
  <c r="E38" i="27" s="1"/>
  <c r="I417" i="1"/>
  <c r="I416" i="1"/>
  <c r="I418" i="1"/>
  <c r="I415" i="1"/>
  <c r="I391" i="1"/>
  <c r="I412" i="1"/>
  <c r="I405" i="1"/>
  <c r="I408" i="1"/>
  <c r="I404" i="1"/>
  <c r="I421" i="1"/>
  <c r="I409" i="1"/>
  <c r="I422" i="1"/>
  <c r="I406" i="1"/>
  <c r="I414" i="1"/>
  <c r="I420" i="1"/>
  <c r="I411" i="1"/>
  <c r="I413" i="1"/>
  <c r="I419" i="1"/>
  <c r="I410" i="1"/>
  <c r="I407" i="1"/>
  <c r="I403" i="1"/>
  <c r="I378" i="1"/>
  <c r="I398" i="1"/>
  <c r="I402" i="1"/>
  <c r="I386" i="1"/>
  <c r="I389" i="1"/>
  <c r="I401" i="1"/>
  <c r="I395" i="1"/>
  <c r="I397" i="1"/>
  <c r="I387" i="1"/>
  <c r="I400" i="1"/>
  <c r="I396" i="1"/>
  <c r="I393" i="1"/>
  <c r="I390" i="1"/>
  <c r="I392" i="1"/>
  <c r="I394" i="1"/>
  <c r="I385" i="1"/>
  <c r="I399" i="1"/>
  <c r="I388" i="1"/>
  <c r="I384" i="1"/>
  <c r="I363" i="1"/>
  <c r="I371" i="1"/>
  <c r="I366" i="1"/>
  <c r="I383" i="1"/>
  <c r="I381" i="1"/>
  <c r="I372" i="1"/>
  <c r="I364" i="1"/>
  <c r="I373" i="1"/>
  <c r="I382" i="1"/>
  <c r="I376" i="1"/>
  <c r="I374" i="1"/>
  <c r="I369" i="1"/>
  <c r="I377" i="1"/>
  <c r="I362" i="1"/>
  <c r="I379" i="1"/>
  <c r="I367" i="1"/>
  <c r="I370" i="1"/>
  <c r="I365" i="1"/>
  <c r="I361" i="1"/>
  <c r="E35" i="27" s="1"/>
  <c r="I380" i="1"/>
  <c r="I368" i="1"/>
  <c r="I375" i="1"/>
  <c r="I341" i="1"/>
  <c r="I347" i="1"/>
  <c r="I346" i="1"/>
  <c r="I340" i="1"/>
  <c r="I359" i="1"/>
  <c r="I339" i="1"/>
  <c r="I356" i="1"/>
  <c r="I352" i="1"/>
  <c r="I355" i="1"/>
  <c r="I349" i="1"/>
  <c r="I354" i="1"/>
  <c r="I344" i="1"/>
  <c r="I360" i="1"/>
  <c r="I343" i="1"/>
  <c r="I351" i="1"/>
  <c r="I345" i="1"/>
  <c r="I358" i="1"/>
  <c r="I350" i="1"/>
  <c r="I348" i="1"/>
  <c r="I353" i="1"/>
  <c r="I357" i="1"/>
  <c r="I342" i="1"/>
  <c r="I338" i="1"/>
  <c r="E34" i="27" s="1"/>
  <c r="I319" i="1"/>
  <c r="I336" i="1"/>
  <c r="I335" i="1"/>
  <c r="I318" i="1"/>
  <c r="I333" i="1"/>
  <c r="I327" i="1"/>
  <c r="I331" i="1"/>
  <c r="I328" i="1"/>
  <c r="I337" i="1"/>
  <c r="I321" i="1"/>
  <c r="I332" i="1"/>
  <c r="I323" i="1"/>
  <c r="I326" i="1"/>
  <c r="I322" i="1"/>
  <c r="I325" i="1"/>
  <c r="I330" i="1"/>
  <c r="I334" i="1"/>
  <c r="I320" i="1"/>
  <c r="I329" i="1"/>
  <c r="I324" i="1"/>
  <c r="I317" i="1"/>
  <c r="I283" i="1"/>
  <c r="I301" i="1"/>
  <c r="I278" i="1"/>
  <c r="I279" i="1"/>
  <c r="I277" i="1"/>
  <c r="I287" i="1"/>
  <c r="I294" i="1"/>
  <c r="I285" i="1"/>
  <c r="I286" i="1"/>
  <c r="I281" i="1"/>
  <c r="I290" i="1"/>
  <c r="I282" i="1"/>
  <c r="I291" i="1"/>
  <c r="I288" i="1"/>
  <c r="I295" i="1"/>
  <c r="I293" i="1"/>
  <c r="I280" i="1"/>
  <c r="I289" i="1"/>
  <c r="I284" i="1"/>
  <c r="I292" i="1"/>
  <c r="I271" i="1"/>
  <c r="I269" i="1"/>
  <c r="I270" i="1"/>
  <c r="I268" i="1"/>
  <c r="I252" i="1"/>
  <c r="I250" i="1"/>
  <c r="I251" i="1"/>
  <c r="I249" i="1"/>
  <c r="I220" i="1"/>
  <c r="I240" i="1"/>
  <c r="I170" i="1"/>
  <c r="I132" i="1"/>
  <c r="I138" i="1"/>
  <c r="I128" i="1"/>
  <c r="I127" i="1"/>
  <c r="I126" i="1"/>
  <c r="I74" i="1"/>
  <c r="I87" i="1"/>
  <c r="I86" i="1"/>
  <c r="I73" i="1"/>
  <c r="I309" i="1"/>
  <c r="I306" i="1"/>
  <c r="I305" i="1"/>
  <c r="I302" i="1"/>
  <c r="I298" i="1"/>
  <c r="I311" i="1"/>
  <c r="I316" i="1"/>
  <c r="I304" i="1"/>
  <c r="I308" i="1"/>
  <c r="I297" i="1"/>
  <c r="I300" i="1"/>
  <c r="I307" i="1"/>
  <c r="I314" i="1"/>
  <c r="I310" i="1"/>
  <c r="I312" i="1"/>
  <c r="I315" i="1"/>
  <c r="I299" i="1"/>
  <c r="I296" i="1"/>
  <c r="E32" i="27" s="1"/>
  <c r="I313" i="1"/>
  <c r="I303" i="1"/>
  <c r="I276" i="1"/>
  <c r="I266" i="1"/>
  <c r="I262" i="1"/>
  <c r="I265" i="1"/>
  <c r="I267" i="1"/>
  <c r="I275" i="1"/>
  <c r="I273" i="1"/>
  <c r="I258" i="1"/>
  <c r="I264" i="1"/>
  <c r="I259" i="1"/>
  <c r="I274" i="1"/>
  <c r="I261" i="1"/>
  <c r="I263" i="1"/>
  <c r="I257" i="1"/>
  <c r="I272" i="1"/>
  <c r="I260" i="1"/>
  <c r="I247" i="1"/>
  <c r="I244" i="1"/>
  <c r="I246" i="1"/>
  <c r="I256" i="1"/>
  <c r="I242" i="1"/>
  <c r="I238" i="1"/>
  <c r="I245" i="1"/>
  <c r="I239" i="1"/>
  <c r="I248" i="1"/>
  <c r="I255" i="1"/>
  <c r="I254" i="1"/>
  <c r="I243" i="1"/>
  <c r="I253" i="1"/>
  <c r="I241" i="1"/>
  <c r="I237" i="1"/>
  <c r="I223" i="1"/>
  <c r="I222" i="1"/>
  <c r="I229" i="1"/>
  <c r="I225" i="1"/>
  <c r="I218" i="1"/>
  <c r="I236" i="1"/>
  <c r="I219" i="1"/>
  <c r="I226" i="1"/>
  <c r="I228" i="1"/>
  <c r="I231" i="1"/>
  <c r="I221" i="1"/>
  <c r="I227" i="1"/>
  <c r="I230" i="1"/>
  <c r="I232" i="1"/>
  <c r="I235" i="1"/>
  <c r="I234" i="1"/>
  <c r="I224" i="1"/>
  <c r="I233" i="1"/>
  <c r="I217" i="1"/>
  <c r="I211" i="1"/>
  <c r="I207" i="1"/>
  <c r="I210" i="1"/>
  <c r="I212" i="1"/>
  <c r="I206" i="1"/>
  <c r="I209" i="1"/>
  <c r="I204" i="1"/>
  <c r="I215" i="1"/>
  <c r="I214" i="1"/>
  <c r="I216" i="1"/>
  <c r="I213" i="1"/>
  <c r="I205" i="1"/>
  <c r="I203" i="1"/>
  <c r="I208" i="1"/>
  <c r="I202" i="1"/>
  <c r="I189" i="1"/>
  <c r="I196" i="1"/>
  <c r="I192" i="1"/>
  <c r="I194" i="1"/>
  <c r="I199" i="1"/>
  <c r="I200" i="1"/>
  <c r="I191" i="1"/>
  <c r="I201" i="1"/>
  <c r="I195" i="1"/>
  <c r="I197" i="1"/>
  <c r="I188" i="1"/>
  <c r="I190" i="1"/>
  <c r="I198" i="1"/>
  <c r="I193" i="1"/>
  <c r="I187" i="1"/>
  <c r="I176" i="1"/>
  <c r="I171" i="1"/>
  <c r="I173" i="1"/>
  <c r="I180" i="1"/>
  <c r="I182" i="1"/>
  <c r="I185" i="1"/>
  <c r="I177" i="1"/>
  <c r="I178" i="1"/>
  <c r="I175" i="1"/>
  <c r="I184" i="1"/>
  <c r="I186" i="1"/>
  <c r="I169" i="1"/>
  <c r="I181" i="1"/>
  <c r="I174" i="1"/>
  <c r="I179" i="1"/>
  <c r="I183" i="1"/>
  <c r="I172" i="1"/>
  <c r="I168" i="1"/>
  <c r="E25" i="27" s="1"/>
  <c r="I161" i="1"/>
  <c r="I158" i="1"/>
  <c r="I154" i="1"/>
  <c r="I153" i="1"/>
  <c r="I151" i="1"/>
  <c r="I157" i="1"/>
  <c r="I159" i="1"/>
  <c r="I160" i="1"/>
  <c r="I167" i="1"/>
  <c r="I165" i="1"/>
  <c r="I162" i="1"/>
  <c r="I156" i="1"/>
  <c r="I163" i="1"/>
  <c r="I166" i="1"/>
  <c r="I164" i="1"/>
  <c r="I150" i="1"/>
  <c r="I155" i="1"/>
  <c r="I152" i="1"/>
  <c r="I149" i="1"/>
  <c r="I142" i="1"/>
  <c r="I137" i="1"/>
  <c r="I139" i="1"/>
  <c r="I135" i="1"/>
  <c r="I147" i="1"/>
  <c r="I146" i="1"/>
  <c r="I141" i="1"/>
  <c r="I143" i="1"/>
  <c r="I144" i="1"/>
  <c r="I148" i="1"/>
  <c r="I145" i="1"/>
  <c r="I140" i="1"/>
  <c r="I136" i="1"/>
  <c r="I134" i="1"/>
  <c r="I133" i="1"/>
  <c r="I118" i="1"/>
  <c r="I121" i="1"/>
  <c r="I124" i="1"/>
  <c r="I123" i="1"/>
  <c r="I119" i="1"/>
  <c r="I117" i="1"/>
  <c r="I116" i="1"/>
  <c r="I125" i="1"/>
  <c r="I120" i="1"/>
  <c r="I122" i="1"/>
  <c r="I130" i="1"/>
  <c r="I131" i="1"/>
  <c r="I129" i="1"/>
  <c r="I115" i="1"/>
  <c r="I109" i="1"/>
  <c r="I102" i="1"/>
  <c r="I105" i="1"/>
  <c r="I108" i="1"/>
  <c r="I101" i="1"/>
  <c r="I107" i="1"/>
  <c r="I110" i="1"/>
  <c r="I112" i="1"/>
  <c r="I113" i="1"/>
  <c r="I104" i="1"/>
  <c r="I114" i="1"/>
  <c r="I111" i="1"/>
  <c r="I106" i="1"/>
  <c r="I103" i="1"/>
  <c r="I100" i="1"/>
  <c r="I90" i="1"/>
  <c r="I94" i="1"/>
  <c r="I85" i="1"/>
  <c r="I97" i="1"/>
  <c r="I99" i="1"/>
  <c r="I92" i="1"/>
  <c r="I95" i="1"/>
  <c r="I93" i="1"/>
  <c r="I89" i="1"/>
  <c r="I98" i="1"/>
  <c r="I88" i="1"/>
  <c r="I91" i="1"/>
  <c r="I96" i="1"/>
  <c r="I84" i="1"/>
  <c r="I64" i="1"/>
  <c r="I72" i="1"/>
  <c r="I71" i="1"/>
  <c r="I78" i="1"/>
  <c r="I82" i="1"/>
  <c r="I79" i="1"/>
  <c r="I81" i="1"/>
  <c r="I76" i="1"/>
  <c r="I77" i="1"/>
  <c r="I75" i="1"/>
  <c r="I80" i="1"/>
  <c r="I52" i="1"/>
  <c r="I55" i="1"/>
  <c r="I54" i="1"/>
  <c r="I59" i="1"/>
  <c r="I67" i="1"/>
  <c r="I57" i="1"/>
  <c r="I63" i="1"/>
  <c r="I68" i="1"/>
  <c r="I65" i="1"/>
  <c r="I69" i="1"/>
  <c r="I60" i="1"/>
  <c r="I62" i="1"/>
  <c r="I58" i="1"/>
  <c r="I56" i="1"/>
  <c r="I66" i="1"/>
  <c r="I51" i="1"/>
  <c r="I61" i="1"/>
  <c r="I53" i="1"/>
  <c r="I44" i="1"/>
  <c r="I48" i="1"/>
  <c r="I18" i="1"/>
  <c r="I39" i="1"/>
  <c r="I32" i="1"/>
  <c r="I41" i="1"/>
  <c r="I35" i="1"/>
  <c r="I38" i="1"/>
  <c r="I36" i="1"/>
  <c r="I40" i="1"/>
  <c r="I33" i="1"/>
  <c r="I34" i="1"/>
  <c r="I31" i="1"/>
  <c r="I37" i="1"/>
  <c r="I42" i="1"/>
  <c r="I26" i="1"/>
  <c r="I21" i="1"/>
  <c r="I29" i="1"/>
  <c r="I27" i="1"/>
  <c r="I28" i="1"/>
  <c r="I23" i="1"/>
  <c r="I20" i="1"/>
  <c r="I22" i="1"/>
  <c r="I24" i="1"/>
  <c r="I25" i="1"/>
  <c r="G688" i="1"/>
  <c r="I47" i="1"/>
  <c r="I45" i="1"/>
  <c r="I43" i="1"/>
  <c r="I49" i="1"/>
  <c r="I46" i="1"/>
  <c r="CD70" i="1"/>
  <c r="CG70" i="1"/>
  <c r="BJ70" i="1"/>
  <c r="DL70" i="1"/>
  <c r="AC70" i="1"/>
  <c r="AO70" i="1"/>
  <c r="AI70" i="1"/>
  <c r="BZ70" i="1"/>
  <c r="CK70" i="1"/>
  <c r="AB70" i="1"/>
  <c r="BK70" i="1"/>
  <c r="AV70" i="1"/>
  <c r="BX70" i="1"/>
  <c r="AX70" i="1"/>
  <c r="BS70" i="1"/>
  <c r="DO70" i="1"/>
  <c r="CY70" i="1"/>
  <c r="BV70" i="1"/>
  <c r="AN70" i="1"/>
  <c r="BP70" i="1"/>
  <c r="CE70" i="1"/>
  <c r="T70" i="1"/>
  <c r="AY70" i="1"/>
  <c r="DJ70" i="1"/>
  <c r="DM70" i="1"/>
  <c r="M70" i="1"/>
  <c r="AD70" i="1"/>
  <c r="DQ70" i="1"/>
  <c r="AQ70" i="1"/>
  <c r="DW70" i="1"/>
  <c r="AU70" i="1"/>
  <c r="DS70" i="1"/>
  <c r="AF70" i="1"/>
  <c r="BO70" i="1"/>
  <c r="W70" i="1"/>
  <c r="CS70" i="1"/>
  <c r="BR70" i="1"/>
  <c r="EA70" i="1"/>
  <c r="CF70" i="1"/>
  <c r="BF70" i="1"/>
  <c r="CZ70" i="1"/>
  <c r="BQ70" i="1"/>
  <c r="DE70" i="1"/>
  <c r="N70" i="1"/>
  <c r="DX70" i="1"/>
  <c r="U70" i="1"/>
  <c r="AJ70" i="1"/>
  <c r="CV70" i="1"/>
  <c r="BW70" i="1"/>
  <c r="AW70" i="1"/>
  <c r="DT70" i="1"/>
  <c r="BY70" i="1"/>
  <c r="CA70" i="1"/>
  <c r="BI70" i="1"/>
  <c r="CH70" i="1"/>
  <c r="BM70" i="1"/>
  <c r="S70" i="1"/>
  <c r="DV70" i="1"/>
  <c r="DN70" i="1"/>
  <c r="DU70" i="1"/>
  <c r="CO70" i="1"/>
  <c r="DI70" i="1"/>
  <c r="V70" i="1"/>
  <c r="CN70" i="1"/>
  <c r="BE70" i="1"/>
  <c r="AH70" i="1"/>
  <c r="K70" i="1"/>
  <c r="AT70" i="1"/>
  <c r="BD70" i="1"/>
  <c r="EE70" i="1"/>
  <c r="AA70" i="1"/>
  <c r="DG70" i="1"/>
  <c r="EC70" i="1"/>
  <c r="AR70" i="1"/>
  <c r="CX70" i="1"/>
  <c r="BH70" i="1"/>
  <c r="AK70" i="1"/>
  <c r="BC70" i="1"/>
  <c r="P70" i="1"/>
  <c r="CR70" i="1"/>
  <c r="CM70" i="1"/>
  <c r="BT70" i="1"/>
  <c r="ED70" i="1"/>
  <c r="CU70" i="1"/>
  <c r="BL70" i="1"/>
  <c r="DC70" i="1"/>
  <c r="AG70" i="1"/>
  <c r="CL70" i="1"/>
  <c r="L70" i="1"/>
  <c r="DA70" i="1"/>
  <c r="DH70" i="1"/>
  <c r="BB70" i="1"/>
  <c r="O70" i="1"/>
  <c r="AP70" i="1"/>
  <c r="Z70" i="1"/>
  <c r="DF70" i="1"/>
  <c r="EB70" i="1"/>
  <c r="CT70" i="1"/>
  <c r="R70" i="1"/>
  <c r="CQ70" i="1"/>
  <c r="CC70" i="1"/>
  <c r="BA70" i="1"/>
  <c r="Y70" i="1"/>
  <c r="AM70" i="1"/>
  <c r="DZ70" i="1"/>
  <c r="AL686" i="1"/>
  <c r="AE686" i="1"/>
  <c r="CI686" i="1"/>
  <c r="AS686" i="1"/>
  <c r="DR686" i="1"/>
  <c r="DD686" i="1"/>
  <c r="CP686" i="1"/>
  <c r="CB686" i="1"/>
  <c r="DK686" i="1"/>
  <c r="Q14" i="1"/>
  <c r="Q686" i="1" s="1"/>
  <c r="DY686" i="1"/>
  <c r="BU686" i="1"/>
  <c r="EF686" i="1"/>
  <c r="BG686" i="1"/>
  <c r="CW686" i="1"/>
  <c r="AZ686" i="1"/>
  <c r="BN686" i="1"/>
  <c r="EJ30" i="1"/>
  <c r="EI30" i="1" s="1"/>
  <c r="X14" i="1"/>
  <c r="X686" i="1" s="1"/>
  <c r="EJ70" i="1"/>
  <c r="CJ70" i="1"/>
  <c r="E20" i="27" l="1"/>
  <c r="E29" i="27"/>
  <c r="E22" i="27"/>
  <c r="E37" i="27"/>
  <c r="E28" i="27"/>
  <c r="E36" i="27"/>
  <c r="E40" i="27"/>
  <c r="E24" i="27"/>
  <c r="E27" i="27"/>
  <c r="E31" i="27"/>
  <c r="E23" i="27"/>
  <c r="E26" i="27"/>
  <c r="E33" i="27"/>
  <c r="D17" i="22"/>
  <c r="H9" i="1"/>
  <c r="EI217" i="1"/>
  <c r="EH217" i="1"/>
  <c r="EG217" i="1" s="1"/>
  <c r="J217" i="1" s="1"/>
  <c r="EI276" i="1"/>
  <c r="EH276" i="1"/>
  <c r="EG276" i="1" s="1"/>
  <c r="J276" i="1" s="1"/>
  <c r="EI84" i="1"/>
  <c r="EH84" i="1"/>
  <c r="EG84" i="1" s="1"/>
  <c r="J84" i="1" s="1"/>
  <c r="EI149" i="1"/>
  <c r="EH149" i="1"/>
  <c r="EG149" i="1" s="1"/>
  <c r="J149" i="1" s="1"/>
  <c r="EI168" i="1"/>
  <c r="EH168" i="1"/>
  <c r="EG168" i="1" s="1"/>
  <c r="J168" i="1" s="1"/>
  <c r="EI133" i="1"/>
  <c r="EH133" i="1"/>
  <c r="EG133" i="1" s="1"/>
  <c r="J133" i="1" s="1"/>
  <c r="EI237" i="1"/>
  <c r="EH237" i="1"/>
  <c r="EG237" i="1" s="1"/>
  <c r="J237" i="1" s="1"/>
  <c r="EI100" i="1"/>
  <c r="EH100" i="1"/>
  <c r="EG100" i="1" s="1"/>
  <c r="J100" i="1" s="1"/>
  <c r="EI403" i="1"/>
  <c r="EH403" i="1"/>
  <c r="EG403" i="1" s="1"/>
  <c r="J403" i="1" s="1"/>
  <c r="EI296" i="1"/>
  <c r="EH296" i="1"/>
  <c r="EG296" i="1" s="1"/>
  <c r="J296" i="1" s="1"/>
  <c r="EI115" i="1"/>
  <c r="EH115" i="1"/>
  <c r="EG115" i="1" s="1"/>
  <c r="J115" i="1" s="1"/>
  <c r="EI384" i="1"/>
  <c r="EH384" i="1"/>
  <c r="EG384" i="1" s="1"/>
  <c r="J384" i="1" s="1"/>
  <c r="EI257" i="1"/>
  <c r="EH257" i="1"/>
  <c r="EG257" i="1" s="1"/>
  <c r="J257" i="1" s="1"/>
  <c r="EI202" i="1"/>
  <c r="EH202" i="1"/>
  <c r="EG202" i="1" s="1"/>
  <c r="J202" i="1" s="1"/>
  <c r="EI338" i="1"/>
  <c r="EH338" i="1"/>
  <c r="EG338" i="1" s="1"/>
  <c r="J338" i="1" s="1"/>
  <c r="EI187" i="1"/>
  <c r="EH187" i="1"/>
  <c r="EG187" i="1" s="1"/>
  <c r="J187" i="1" s="1"/>
  <c r="EI50" i="1"/>
  <c r="EH50" i="1"/>
  <c r="EG50" i="1" s="1"/>
  <c r="J50" i="1" s="1"/>
  <c r="EI317" i="1"/>
  <c r="EH317" i="1"/>
  <c r="EG317" i="1" s="1"/>
  <c r="J317" i="1" s="1"/>
  <c r="EI423" i="1"/>
  <c r="EH423" i="1"/>
  <c r="EG423" i="1" s="1"/>
  <c r="J423" i="1" s="1"/>
  <c r="EI361" i="1"/>
  <c r="EH361" i="1"/>
  <c r="EG361" i="1" s="1"/>
  <c r="J361" i="1" s="1"/>
  <c r="I83" i="1"/>
  <c r="I50" i="1"/>
  <c r="E18" i="27" s="1"/>
  <c r="U14" i="1"/>
  <c r="T14" i="1"/>
  <c r="W14" i="1"/>
  <c r="P14" i="1"/>
  <c r="M14" i="1"/>
  <c r="O14" i="1"/>
  <c r="L14" i="1"/>
  <c r="V14" i="1"/>
  <c r="N14" i="1"/>
  <c r="S14" i="1"/>
  <c r="R14" i="1"/>
  <c r="K14" i="1"/>
  <c r="EH30" i="1"/>
  <c r="EG30" i="1" s="1"/>
  <c r="J30" i="1" s="1"/>
  <c r="EJ14" i="1"/>
  <c r="EJ686" i="1" s="1"/>
  <c r="EI70" i="1"/>
  <c r="EH70" i="1"/>
  <c r="EG70" i="1" s="1"/>
  <c r="J70" i="1" s="1"/>
  <c r="J18" i="22" l="1"/>
  <c r="J20" i="22" s="1"/>
  <c r="O18" i="22"/>
  <c r="O20" i="22" s="1"/>
  <c r="G18" i="22"/>
  <c r="G20" i="22" s="1"/>
  <c r="D20" i="22"/>
  <c r="K18" i="22"/>
  <c r="K20" i="22" s="1"/>
  <c r="N18" i="22"/>
  <c r="N20" i="22" s="1"/>
  <c r="F18" i="22"/>
  <c r="F20" i="22" s="1"/>
  <c r="E18" i="22"/>
  <c r="E20" i="22" s="1"/>
  <c r="M18" i="22"/>
  <c r="M20" i="22" s="1"/>
  <c r="I18" i="22"/>
  <c r="I20" i="22" s="1"/>
  <c r="P18" i="22"/>
  <c r="P20" i="22" s="1"/>
  <c r="L18" i="22"/>
  <c r="L20" i="22" s="1"/>
  <c r="H18" i="22"/>
  <c r="H20" i="22" s="1"/>
  <c r="I688" i="1"/>
  <c r="C17" i="22" s="1"/>
  <c r="C20" i="22" s="1"/>
  <c r="EI14" i="1"/>
  <c r="EH14" i="1"/>
  <c r="EH686" i="1" s="1"/>
  <c r="Q18" i="22" l="1"/>
  <c r="R18" i="22" s="1"/>
  <c r="E23" i="22"/>
  <c r="F23" i="22" s="1"/>
  <c r="D23" i="22"/>
  <c r="C23" i="22" s="1"/>
  <c r="EG14" i="1"/>
  <c r="J14" i="1" s="1"/>
  <c r="G23" i="22" l="1"/>
  <c r="H23" i="22" s="1"/>
  <c r="I23" i="22" s="1"/>
  <c r="J23" i="22" s="1"/>
  <c r="K23" i="22" s="1"/>
  <c r="L23" i="22" s="1"/>
  <c r="M23" i="22" s="1"/>
  <c r="N23" i="22" s="1"/>
  <c r="O23" i="22" s="1"/>
  <c r="P23" i="22" s="1"/>
  <c r="I14" i="1" l="1"/>
  <c r="E16" i="27" s="1"/>
  <c r="I70" i="1"/>
  <c r="E19" i="27" s="1"/>
  <c r="BO686" i="1"/>
  <c r="I30" i="1"/>
  <c r="EG686" i="1"/>
  <c r="AF686" i="1"/>
  <c r="I17" i="1"/>
  <c r="EJ689" i="1"/>
  <c r="I19" i="1"/>
  <c r="E21" i="27" s="1"/>
  <c r="CC686" i="1"/>
  <c r="EI686" i="1"/>
  <c r="R686" i="1"/>
  <c r="CJ686" i="1"/>
  <c r="I16" i="1"/>
  <c r="E30" i="27" s="1"/>
  <c r="CQ686" i="1"/>
  <c r="AT686" i="1"/>
  <c r="EJ688" i="1"/>
  <c r="I15" i="1"/>
  <c r="CX686" i="1"/>
  <c r="AM686" i="1"/>
  <c r="Y686" i="1"/>
  <c r="BA686" i="1"/>
  <c r="BV686" i="1"/>
  <c r="DL686" i="1"/>
  <c r="BH686" i="1"/>
  <c r="DE686" i="1"/>
  <c r="DS686" i="1"/>
  <c r="DZ686" i="1"/>
  <c r="K686" i="1"/>
  <c r="I686" i="1"/>
  <c r="E17" i="27" l="1"/>
  <c r="E43" i="27" s="1"/>
  <c r="J686" i="1"/>
</calcChain>
</file>

<file path=xl/sharedStrings.xml><?xml version="1.0" encoding="utf-8"?>
<sst xmlns="http://schemas.openxmlformats.org/spreadsheetml/2006/main" count="2419" uniqueCount="911">
  <si>
    <t xml:space="preserve">OBRA: </t>
  </si>
  <si>
    <t xml:space="preserve">Tipo de Intervenção: </t>
  </si>
  <si>
    <t>Endereço :</t>
  </si>
  <si>
    <t>Investimento:</t>
  </si>
  <si>
    <t xml:space="preserve">TAB.  REF.: </t>
  </si>
  <si>
    <t>Saldo</t>
  </si>
  <si>
    <t>TOTAL</t>
  </si>
  <si>
    <t>ITEM</t>
  </si>
  <si>
    <t>Ref.</t>
  </si>
  <si>
    <t>DESCRIÇÃO DOS SERVIÇOS</t>
  </si>
  <si>
    <t>Un.</t>
  </si>
  <si>
    <t>Qtd.</t>
  </si>
  <si>
    <t xml:space="preserve">% </t>
  </si>
  <si>
    <t>%</t>
  </si>
  <si>
    <t>sem1</t>
  </si>
  <si>
    <t>sem2</t>
  </si>
  <si>
    <t>sem3</t>
  </si>
  <si>
    <t>sem4</t>
  </si>
  <si>
    <t>sem5</t>
  </si>
  <si>
    <t>R$</t>
  </si>
  <si>
    <t>01.01</t>
  </si>
  <si>
    <t>01.01.01</t>
  </si>
  <si>
    <t>m</t>
  </si>
  <si>
    <t>01.02</t>
  </si>
  <si>
    <t>01.02.01</t>
  </si>
  <si>
    <t>02.01</t>
  </si>
  <si>
    <t>02.01.01</t>
  </si>
  <si>
    <t>02.01.02</t>
  </si>
  <si>
    <t>02.02</t>
  </si>
  <si>
    <t>02.02.01</t>
  </si>
  <si>
    <t>02.02.02</t>
  </si>
  <si>
    <t>02.03</t>
  </si>
  <si>
    <t>02.03.01</t>
  </si>
  <si>
    <t>02.03.02</t>
  </si>
  <si>
    <t>02.03.03</t>
  </si>
  <si>
    <t>02.03.04</t>
  </si>
  <si>
    <t>03.01</t>
  </si>
  <si>
    <t>03.01.01</t>
  </si>
  <si>
    <t>03.02</t>
  </si>
  <si>
    <t>03.02.01</t>
  </si>
  <si>
    <t>03.02.02</t>
  </si>
  <si>
    <t>03.03</t>
  </si>
  <si>
    <t>03.03.01</t>
  </si>
  <si>
    <t>03.03.02</t>
  </si>
  <si>
    <t>04.01</t>
  </si>
  <si>
    <t>04.01.01</t>
  </si>
  <si>
    <t>04.01.02</t>
  </si>
  <si>
    <t>04.01.03</t>
  </si>
  <si>
    <t>04.02</t>
  </si>
  <si>
    <t>04.02.01</t>
  </si>
  <si>
    <t>04.03</t>
  </si>
  <si>
    <t>04.03.01</t>
  </si>
  <si>
    <t>05.01.01</t>
  </si>
  <si>
    <t>05.01.02</t>
  </si>
  <si>
    <t>05.02.01</t>
  </si>
  <si>
    <t>05.03.01</t>
  </si>
  <si>
    <t>05.03.02</t>
  </si>
  <si>
    <t>05.03.03</t>
  </si>
  <si>
    <t>05.03.04</t>
  </si>
  <si>
    <t>06.01</t>
  </si>
  <si>
    <t>06.01.01</t>
  </si>
  <si>
    <t>06.02</t>
  </si>
  <si>
    <t>06.02.01</t>
  </si>
  <si>
    <t>06.02.02</t>
  </si>
  <si>
    <t>06.03.01</t>
  </si>
  <si>
    <t>06.03.02</t>
  </si>
  <si>
    <t>06.03.03</t>
  </si>
  <si>
    <t>07.01</t>
  </si>
  <si>
    <t>07.01.01</t>
  </si>
  <si>
    <t>07.02</t>
  </si>
  <si>
    <t>07.02.01</t>
  </si>
  <si>
    <t>07.02.02</t>
  </si>
  <si>
    <t>08.01</t>
  </si>
  <si>
    <t>08.01.01</t>
  </si>
  <si>
    <t>08.80.040</t>
  </si>
  <si>
    <t>un</t>
  </si>
  <si>
    <t>08.02</t>
  </si>
  <si>
    <t>08.02.01</t>
  </si>
  <si>
    <t>08.02.02</t>
  </si>
  <si>
    <t>08.02.03</t>
  </si>
  <si>
    <t>08.03</t>
  </si>
  <si>
    <t>08.03.01</t>
  </si>
  <si>
    <t>08.03.02</t>
  </si>
  <si>
    <t>08.03.03</t>
  </si>
  <si>
    <t>08.03.04</t>
  </si>
  <si>
    <t>08.08.090</t>
  </si>
  <si>
    <t>08.04.01</t>
  </si>
  <si>
    <t>08.04.02</t>
  </si>
  <si>
    <t>08.04.03</t>
  </si>
  <si>
    <t>09.01</t>
  </si>
  <si>
    <t>09.01.01</t>
  </si>
  <si>
    <t>09.02</t>
  </si>
  <si>
    <t>09.02.01</t>
  </si>
  <si>
    <t>09.13.035</t>
  </si>
  <si>
    <t>09.02.02</t>
  </si>
  <si>
    <t>10.01</t>
  </si>
  <si>
    <t>10.01.01</t>
  </si>
  <si>
    <t>11.01</t>
  </si>
  <si>
    <t>11.01.01</t>
  </si>
  <si>
    <t>11.02</t>
  </si>
  <si>
    <t>11.02.01</t>
  </si>
  <si>
    <t>11.03</t>
  </si>
  <si>
    <t>11.03.01</t>
  </si>
  <si>
    <t>11.03.02</t>
  </si>
  <si>
    <t>11.03.03</t>
  </si>
  <si>
    <t>11.03.04</t>
  </si>
  <si>
    <t>12.01</t>
  </si>
  <si>
    <t>12.01.01</t>
  </si>
  <si>
    <t>12.02.02</t>
  </si>
  <si>
    <t>12.03.01</t>
  </si>
  <si>
    <t>12.03.02</t>
  </si>
  <si>
    <t>12.03.03</t>
  </si>
  <si>
    <t>12.03.04</t>
  </si>
  <si>
    <t>12.04</t>
  </si>
  <si>
    <t>12.04.01</t>
  </si>
  <si>
    <t>12.04.02</t>
  </si>
  <si>
    <t>13.01</t>
  </si>
  <si>
    <t>13.01.01</t>
  </si>
  <si>
    <t>13.01.02</t>
  </si>
  <si>
    <t>13.02</t>
  </si>
  <si>
    <t>13.02.01</t>
  </si>
  <si>
    <t>13.03.01</t>
  </si>
  <si>
    <t>13.03.02</t>
  </si>
  <si>
    <t>13.03.03</t>
  </si>
  <si>
    <t>13.04.01</t>
  </si>
  <si>
    <t>13.04.02</t>
  </si>
  <si>
    <t>13.05</t>
  </si>
  <si>
    <t>13.05.01</t>
  </si>
  <si>
    <t>14.01</t>
  </si>
  <si>
    <t>14.01.01</t>
  </si>
  <si>
    <t>14.01.02</t>
  </si>
  <si>
    <t>TAB.  REF.:</t>
  </si>
  <si>
    <t>Item</t>
  </si>
  <si>
    <t>Descrição</t>
  </si>
  <si>
    <t>Peso</t>
  </si>
  <si>
    <t>Valor do Serviço</t>
  </si>
  <si>
    <t>Sub-Total</t>
  </si>
  <si>
    <t>Total Geral</t>
  </si>
  <si>
    <t>Código</t>
  </si>
  <si>
    <t>13.04.03</t>
  </si>
  <si>
    <t>06.03.04</t>
  </si>
  <si>
    <t>01.02.02</t>
  </si>
  <si>
    <t>10.01.02</t>
  </si>
  <si>
    <t>11.04</t>
  </si>
  <si>
    <t>11.04.01</t>
  </si>
  <si>
    <t>11.04.02</t>
  </si>
  <si>
    <t>11.04.03</t>
  </si>
  <si>
    <t>15.01</t>
  </si>
  <si>
    <t>15.01.01</t>
  </si>
  <si>
    <t>15.02.01</t>
  </si>
  <si>
    <t>15.02.02</t>
  </si>
  <si>
    <t>15.03.01</t>
  </si>
  <si>
    <t>15.03.02</t>
  </si>
  <si>
    <t>15.03.03</t>
  </si>
  <si>
    <t>15.03.04</t>
  </si>
  <si>
    <t>15.04.01</t>
  </si>
  <si>
    <t>15.04.03</t>
  </si>
  <si>
    <t>15.05.01</t>
  </si>
  <si>
    <t>15.05.02</t>
  </si>
  <si>
    <t>15.05.03</t>
  </si>
  <si>
    <t>15.03</t>
  </si>
  <si>
    <t>15.05</t>
  </si>
  <si>
    <t>15.04.02</t>
  </si>
  <si>
    <t>09.03.01</t>
  </si>
  <si>
    <t>09.03.02</t>
  </si>
  <si>
    <t>09.03.03</t>
  </si>
  <si>
    <t>09.03.04</t>
  </si>
  <si>
    <t>03.03.03</t>
  </si>
  <si>
    <t>03.03.04</t>
  </si>
  <si>
    <t>11.02.02</t>
  </si>
  <si>
    <t>12.02.01</t>
  </si>
  <si>
    <t>12.04.03</t>
  </si>
  <si>
    <t>13.03.04</t>
  </si>
  <si>
    <t>06.02.020</t>
  </si>
  <si>
    <t>10.01.060</t>
  </si>
  <si>
    <t>Custo Total</t>
  </si>
  <si>
    <t>cj</t>
  </si>
  <si>
    <t>02.02.150</t>
  </si>
  <si>
    <t>02.05</t>
  </si>
  <si>
    <t>02.08.050</t>
  </si>
  <si>
    <t>02.09.030</t>
  </si>
  <si>
    <t>03.01.020</t>
  </si>
  <si>
    <t>03.04</t>
  </si>
  <si>
    <t>03.05</t>
  </si>
  <si>
    <t>kg</t>
  </si>
  <si>
    <t>04.30.080</t>
  </si>
  <si>
    <t>05.04</t>
  </si>
  <si>
    <t>05.07.040</t>
  </si>
  <si>
    <t>06.11.040</t>
  </si>
  <si>
    <t>07.05</t>
  </si>
  <si>
    <t>09.01.020</t>
  </si>
  <si>
    <t>09.04</t>
  </si>
  <si>
    <t>10.01.040</t>
  </si>
  <si>
    <t>10.02</t>
  </si>
  <si>
    <t>11.01.130</t>
  </si>
  <si>
    <t>11.16.060</t>
  </si>
  <si>
    <t>11.18.040</t>
  </si>
  <si>
    <t>14.02</t>
  </si>
  <si>
    <t>14.03</t>
  </si>
  <si>
    <t>14.04</t>
  </si>
  <si>
    <t>14.04.210</t>
  </si>
  <si>
    <t>14.05</t>
  </si>
  <si>
    <t>16.02</t>
  </si>
  <si>
    <t>16.03</t>
  </si>
  <si>
    <t>17.01</t>
  </si>
  <si>
    <t>17.02</t>
  </si>
  <si>
    <t>17.02.120</t>
  </si>
  <si>
    <t>17.02.220</t>
  </si>
  <si>
    <t>Reboco</t>
  </si>
  <si>
    <t>17.03</t>
  </si>
  <si>
    <t>17.04</t>
  </si>
  <si>
    <t>17.05</t>
  </si>
  <si>
    <t>17.05.070</t>
  </si>
  <si>
    <t>18.05</t>
  </si>
  <si>
    <t>19.01</t>
  </si>
  <si>
    <t>19.02</t>
  </si>
  <si>
    <t>19.03</t>
  </si>
  <si>
    <t>20.01</t>
  </si>
  <si>
    <t>20.03</t>
  </si>
  <si>
    <t>20.04</t>
  </si>
  <si>
    <t>21.01</t>
  </si>
  <si>
    <t>21.02</t>
  </si>
  <si>
    <t>21.03</t>
  </si>
  <si>
    <t>21.05</t>
  </si>
  <si>
    <t>21.20.300</t>
  </si>
  <si>
    <t>22.01</t>
  </si>
  <si>
    <t>22.02</t>
  </si>
  <si>
    <t>22.03</t>
  </si>
  <si>
    <t>22.04</t>
  </si>
  <si>
    <t>23.01</t>
  </si>
  <si>
    <t>23.02</t>
  </si>
  <si>
    <t>23.04</t>
  </si>
  <si>
    <t>24.01</t>
  </si>
  <si>
    <t>24.02</t>
  </si>
  <si>
    <t>24.02.040</t>
  </si>
  <si>
    <t>24.03</t>
  </si>
  <si>
    <t>24.03.040</t>
  </si>
  <si>
    <t>24.03.310</t>
  </si>
  <si>
    <t>24.04</t>
  </si>
  <si>
    <t>24.08.020</t>
  </si>
  <si>
    <t>25.01</t>
  </si>
  <si>
    <t>25.02</t>
  </si>
  <si>
    <t>26.01</t>
  </si>
  <si>
    <t>26.02</t>
  </si>
  <si>
    <t>26.03</t>
  </si>
  <si>
    <t>26.04</t>
  </si>
  <si>
    <t>27.02</t>
  </si>
  <si>
    <t>27.03</t>
  </si>
  <si>
    <t>27.04</t>
  </si>
  <si>
    <t>32.10.070</t>
  </si>
  <si>
    <t>33.02.080</t>
  </si>
  <si>
    <t>33.07.130</t>
  </si>
  <si>
    <t>33.10.020</t>
  </si>
  <si>
    <t>34.02.020</t>
  </si>
  <si>
    <t>36.20.060</t>
  </si>
  <si>
    <t>37.13.600</t>
  </si>
  <si>
    <t>37.13.650</t>
  </si>
  <si>
    <t>38.04.040</t>
  </si>
  <si>
    <t>38.19.030</t>
  </si>
  <si>
    <t>38.23.220</t>
  </si>
  <si>
    <t>39.02.016</t>
  </si>
  <si>
    <t>39.02.020</t>
  </si>
  <si>
    <t>39.12.520</t>
  </si>
  <si>
    <t>39.26.030</t>
  </si>
  <si>
    <t>39.29.111</t>
  </si>
  <si>
    <t>40.02.620</t>
  </si>
  <si>
    <t>40.04.450</t>
  </si>
  <si>
    <t>40.06.040</t>
  </si>
  <si>
    <t>40.10.110</t>
  </si>
  <si>
    <t>40.20.100</t>
  </si>
  <si>
    <t>40.20.110</t>
  </si>
  <si>
    <t>43.10.490</t>
  </si>
  <si>
    <t>43.10.794</t>
  </si>
  <si>
    <t>45.02.040</t>
  </si>
  <si>
    <t>45.20.020</t>
  </si>
  <si>
    <t>46.07.070</t>
  </si>
  <si>
    <t>46.10.200</t>
  </si>
  <si>
    <t>46.26.820</t>
  </si>
  <si>
    <t>47.01.070</t>
  </si>
  <si>
    <t>47.07.020</t>
  </si>
  <si>
    <t>50.01.330</t>
  </si>
  <si>
    <t>50.01.340</t>
  </si>
  <si>
    <t>50.05.170</t>
  </si>
  <si>
    <t>50.05.260</t>
  </si>
  <si>
    <t>50.05.270</t>
  </si>
  <si>
    <t>50.05.280</t>
  </si>
  <si>
    <t>50.05.430</t>
  </si>
  <si>
    <t>50.05.450</t>
  </si>
  <si>
    <t>50.10.058</t>
  </si>
  <si>
    <t>50.10.100</t>
  </si>
  <si>
    <t>50.10.140</t>
  </si>
  <si>
    <t>50.20.110</t>
  </si>
  <si>
    <t>50.20.120</t>
  </si>
  <si>
    <t>50.20.130</t>
  </si>
  <si>
    <t>55.01.020</t>
  </si>
  <si>
    <t>BDI</t>
  </si>
  <si>
    <t>33.07.102</t>
  </si>
  <si>
    <t>01.17.031</t>
  </si>
  <si>
    <t>97.02.193</t>
  </si>
  <si>
    <t>97.02.195</t>
  </si>
  <si>
    <t>97.02.197</t>
  </si>
  <si>
    <t>97.02.198</t>
  </si>
  <si>
    <t>01.03.01</t>
  </si>
  <si>
    <t>01.03.02</t>
  </si>
  <si>
    <t>01.03.03</t>
  </si>
  <si>
    <t>01.03.04</t>
  </si>
  <si>
    <t>Descrição dos Serviços</t>
  </si>
  <si>
    <t xml:space="preserve">TOTAL  GERAL </t>
  </si>
  <si>
    <t>LIMPEZA GERAL DA OBRA</t>
  </si>
  <si>
    <t xml:space="preserve">Custo un. </t>
  </si>
  <si>
    <t>TOTAL GERAL</t>
  </si>
  <si>
    <t>13.01.130</t>
  </si>
  <si>
    <t>Para planilhas de escola, alterar o índice ao lado conforme BDI da FDE</t>
  </si>
  <si>
    <t>01.04.01</t>
  </si>
  <si>
    <t>01.04.02</t>
  </si>
  <si>
    <t>03.04.01</t>
  </si>
  <si>
    <t>03.04.02</t>
  </si>
  <si>
    <t>03.04.03</t>
  </si>
  <si>
    <t>03.04.04</t>
  </si>
  <si>
    <t>04.02.02</t>
  </si>
  <si>
    <t>04.02.03</t>
  </si>
  <si>
    <t>04.02.04</t>
  </si>
  <si>
    <t>m2</t>
  </si>
  <si>
    <t>16.01.01</t>
  </si>
  <si>
    <t>16.01.02</t>
  </si>
  <si>
    <t>16.02.01</t>
  </si>
  <si>
    <t>16.02.02</t>
  </si>
  <si>
    <t>16.02.03</t>
  </si>
  <si>
    <t>16.03.01</t>
  </si>
  <si>
    <t>16.03.02</t>
  </si>
  <si>
    <t>16.03.03</t>
  </si>
  <si>
    <t>16.04.01</t>
  </si>
  <si>
    <t>16.04.02</t>
  </si>
  <si>
    <t>16.05.01</t>
  </si>
  <si>
    <t>16.05.02</t>
  </si>
  <si>
    <t>16.05.03</t>
  </si>
  <si>
    <t>VALOR TOTAL</t>
  </si>
  <si>
    <t>Distribuído</t>
  </si>
  <si>
    <t>gl</t>
  </si>
  <si>
    <t>m3</t>
  </si>
  <si>
    <t>Treinamento Básico Para Brigada De Incêndio Incluso Equipamentos (Por Participante)</t>
  </si>
  <si>
    <t>Relatorio De Inspeçao E Mediçao Com Laudo Tecnico Do Sistema De Proteçao Contra Descargas Atmosfericas Conforme Nbr 5419</t>
  </si>
  <si>
    <t>01.04.03</t>
  </si>
  <si>
    <t>Lastro De Pedra Britada</t>
  </si>
  <si>
    <t>37.06.014</t>
  </si>
  <si>
    <t>Siurb (Edif)-Jan/21</t>
  </si>
  <si>
    <t>MUNÍCIPIO DE ITAPEVI</t>
  </si>
  <si>
    <t>01.01.02</t>
  </si>
  <si>
    <t>TOTAL GERAL COM BDI</t>
  </si>
  <si>
    <t>ADEQUAÇÃO</t>
  </si>
  <si>
    <t>05.01</t>
  </si>
  <si>
    <t>05.02</t>
  </si>
  <si>
    <t>05.02.02</t>
  </si>
  <si>
    <t>Extintor De Incêndio Com Carga De Pó Químico Seco - 4Kg</t>
  </si>
  <si>
    <t>UNIDADES EXTINTORAS DE INCÊNDIO</t>
  </si>
  <si>
    <t>PEDIDO DE VISTORIA NO SISTEMA VIA FÁCIL, TREINAMENTOS, LAUDOS E MEDIÇÕES</t>
  </si>
  <si>
    <t>01.03</t>
  </si>
  <si>
    <t>01.04</t>
  </si>
  <si>
    <t>GUARDA-CORPO E CORRIMÃO</t>
  </si>
  <si>
    <t>CEMEB PROFESSORA ALICE CELESTINO IZABO RAMARI</t>
  </si>
  <si>
    <t>02.04.01</t>
  </si>
  <si>
    <t>02.04.02</t>
  </si>
  <si>
    <t>02.04.03</t>
  </si>
  <si>
    <t>02.04</t>
  </si>
  <si>
    <t>02.05.01</t>
  </si>
  <si>
    <t>02.05.02</t>
  </si>
  <si>
    <t>02.05.03</t>
  </si>
  <si>
    <t>03.05.01</t>
  </si>
  <si>
    <t>03.05.02</t>
  </si>
  <si>
    <t>03.05.03</t>
  </si>
  <si>
    <t>04.03.02</t>
  </si>
  <si>
    <t>04.03.03</t>
  </si>
  <si>
    <t>05.03</t>
  </si>
  <si>
    <t>05.04.01</t>
  </si>
  <si>
    <t>05.04.02</t>
  </si>
  <si>
    <t>05.04.03</t>
  </si>
  <si>
    <t>06.03</t>
  </si>
  <si>
    <t>06.04</t>
  </si>
  <si>
    <t>06.04.01</t>
  </si>
  <si>
    <t>06.04.02</t>
  </si>
  <si>
    <t>06.04.03</t>
  </si>
  <si>
    <t>07.03</t>
  </si>
  <si>
    <t>07.04</t>
  </si>
  <si>
    <t>07.03.01</t>
  </si>
  <si>
    <t>07.05.01</t>
  </si>
  <si>
    <t>07.03.02</t>
  </si>
  <si>
    <t>07.03.03</t>
  </si>
  <si>
    <t>07.03.04</t>
  </si>
  <si>
    <t>07.04.01</t>
  </si>
  <si>
    <t>07.04.02</t>
  </si>
  <si>
    <t>07.05.02</t>
  </si>
  <si>
    <t>08.04</t>
  </si>
  <si>
    <t>09.03</t>
  </si>
  <si>
    <t>09.04.01</t>
  </si>
  <si>
    <t>09.04.02</t>
  </si>
  <si>
    <t>09.04.03</t>
  </si>
  <si>
    <t>09.05</t>
  </si>
  <si>
    <t>09.05.01</t>
  </si>
  <si>
    <t>09.05.02</t>
  </si>
  <si>
    <t>09.05.03</t>
  </si>
  <si>
    <t>10.02.01</t>
  </si>
  <si>
    <t>10.03</t>
  </si>
  <si>
    <t>10.03.01</t>
  </si>
  <si>
    <t>10.03.02</t>
  </si>
  <si>
    <t>10.03.03</t>
  </si>
  <si>
    <t>10.03.04</t>
  </si>
  <si>
    <t>10.04</t>
  </si>
  <si>
    <t>10.04.01</t>
  </si>
  <si>
    <t>10.04.02</t>
  </si>
  <si>
    <t>10.04.03</t>
  </si>
  <si>
    <t>10.05</t>
  </si>
  <si>
    <t>10.05.01</t>
  </si>
  <si>
    <t>10.05.02</t>
  </si>
  <si>
    <t>10.05.03</t>
  </si>
  <si>
    <t>12.02</t>
  </si>
  <si>
    <t>12.03</t>
  </si>
  <si>
    <t>13.04</t>
  </si>
  <si>
    <t>13.03</t>
  </si>
  <si>
    <t>13.02.02</t>
  </si>
  <si>
    <t>13.05.02</t>
  </si>
  <si>
    <t>13.05.03</t>
  </si>
  <si>
    <t>14.02.01</t>
  </si>
  <si>
    <t>14.02.02</t>
  </si>
  <si>
    <t>14.03.01</t>
  </si>
  <si>
    <t>14.03.02</t>
  </si>
  <si>
    <t>14.03.03</t>
  </si>
  <si>
    <t>14.03.04</t>
  </si>
  <si>
    <t>14.04.01</t>
  </si>
  <si>
    <t>14.04.02</t>
  </si>
  <si>
    <t>14.04.03</t>
  </si>
  <si>
    <t>14.05.01</t>
  </si>
  <si>
    <t>14.05.02</t>
  </si>
  <si>
    <t>14.05.03</t>
  </si>
  <si>
    <t>15.02</t>
  </si>
  <si>
    <t>15.04</t>
  </si>
  <si>
    <t>16.01</t>
  </si>
  <si>
    <t>16.03.04</t>
  </si>
  <si>
    <t>16.04</t>
  </si>
  <si>
    <t>16.05</t>
  </si>
  <si>
    <t>18.02.01</t>
  </si>
  <si>
    <t>18.02.02</t>
  </si>
  <si>
    <t>18.02.03</t>
  </si>
  <si>
    <t>18.03.01</t>
  </si>
  <si>
    <t>18.03.02</t>
  </si>
  <si>
    <t>18.03.03</t>
  </si>
  <si>
    <t>18.03.04</t>
  </si>
  <si>
    <t>18.04.01</t>
  </si>
  <si>
    <t>18.04.02</t>
  </si>
  <si>
    <t>18.05.01</t>
  </si>
  <si>
    <t>18.05.02</t>
  </si>
  <si>
    <t>18.05.03</t>
  </si>
  <si>
    <t>17.01.02</t>
  </si>
  <si>
    <t>17.02.01</t>
  </si>
  <si>
    <t>17.02.02</t>
  </si>
  <si>
    <t>17.02.03</t>
  </si>
  <si>
    <t>17.03.01</t>
  </si>
  <si>
    <t>17.03.02</t>
  </si>
  <si>
    <t>17.03.03</t>
  </si>
  <si>
    <t>17.03.04</t>
  </si>
  <si>
    <t>17.04.01</t>
  </si>
  <si>
    <t>17.04.02</t>
  </si>
  <si>
    <t>17.04.03</t>
  </si>
  <si>
    <t>17.04.04</t>
  </si>
  <si>
    <t>17.05.01</t>
  </si>
  <si>
    <t>17.05.02</t>
  </si>
  <si>
    <t>17.05.03</t>
  </si>
  <si>
    <t>18.01.01</t>
  </si>
  <si>
    <t>18.02</t>
  </si>
  <si>
    <t>18.03</t>
  </si>
  <si>
    <t>18.04</t>
  </si>
  <si>
    <t>18.04.03</t>
  </si>
  <si>
    <t>18.04.04</t>
  </si>
  <si>
    <t>18.01</t>
  </si>
  <si>
    <t>19.01.01</t>
  </si>
  <si>
    <t>19.02.01</t>
  </si>
  <si>
    <t>19.02.02</t>
  </si>
  <si>
    <t>19.02.03</t>
  </si>
  <si>
    <t>19.03.01</t>
  </si>
  <si>
    <t>19.03.02</t>
  </si>
  <si>
    <t>19.03.03</t>
  </si>
  <si>
    <t>19.03.04</t>
  </si>
  <si>
    <t>19.04</t>
  </si>
  <si>
    <t>19.04.01</t>
  </si>
  <si>
    <t>19.04.02</t>
  </si>
  <si>
    <t>19.04.03</t>
  </si>
  <si>
    <t>19.05</t>
  </si>
  <si>
    <t>19.05.01</t>
  </si>
  <si>
    <t>19.05.02</t>
  </si>
  <si>
    <t>19.05.03</t>
  </si>
  <si>
    <t>19.01.02</t>
  </si>
  <si>
    <t>20.01.01</t>
  </si>
  <si>
    <t>20.01.02</t>
  </si>
  <si>
    <t>20.02</t>
  </si>
  <si>
    <t>20.02.01</t>
  </si>
  <si>
    <t>20.02.02</t>
  </si>
  <si>
    <t>20.03.01</t>
  </si>
  <si>
    <t>20.03.02</t>
  </si>
  <si>
    <t>20.03.03</t>
  </si>
  <si>
    <t>20.03.04</t>
  </si>
  <si>
    <t>20.05</t>
  </si>
  <si>
    <t>20.05.01</t>
  </si>
  <si>
    <t>20.05.02</t>
  </si>
  <si>
    <t>20.05.03</t>
  </si>
  <si>
    <t>21.01.01</t>
  </si>
  <si>
    <t>21.01.02</t>
  </si>
  <si>
    <t>21.02.01</t>
  </si>
  <si>
    <t>21.02.02</t>
  </si>
  <si>
    <t>21.03.01</t>
  </si>
  <si>
    <t>21.03.02</t>
  </si>
  <si>
    <t>21.03.03</t>
  </si>
  <si>
    <t>21.03.04</t>
  </si>
  <si>
    <t>21.05.01</t>
  </si>
  <si>
    <t>21.05.02</t>
  </si>
  <si>
    <t>21.05.03</t>
  </si>
  <si>
    <t>20.04.01</t>
  </si>
  <si>
    <t>20.04.02</t>
  </si>
  <si>
    <t>20.04.03</t>
  </si>
  <si>
    <t>20.04.04</t>
  </si>
  <si>
    <t>21.02.03</t>
  </si>
  <si>
    <t>22.01.01</t>
  </si>
  <si>
    <t>22.01.02</t>
  </si>
  <si>
    <t>22.02.01</t>
  </si>
  <si>
    <t>22.02.02</t>
  </si>
  <si>
    <t>22.03.01</t>
  </si>
  <si>
    <t>22.03.02</t>
  </si>
  <si>
    <t>22.03.03</t>
  </si>
  <si>
    <t>22.03.04</t>
  </si>
  <si>
    <t>22.04.01</t>
  </si>
  <si>
    <t>22.04.02</t>
  </si>
  <si>
    <t>22.04.03</t>
  </si>
  <si>
    <t>22.05</t>
  </si>
  <si>
    <t>22.05.01</t>
  </si>
  <si>
    <t>22.05.02</t>
  </si>
  <si>
    <t>22.05.03</t>
  </si>
  <si>
    <t>23.01.01</t>
  </si>
  <si>
    <t>23.01.02</t>
  </si>
  <si>
    <t>23.02.01</t>
  </si>
  <si>
    <t>23.02.02</t>
  </si>
  <si>
    <t>23.03</t>
  </si>
  <si>
    <t>23.03.01</t>
  </si>
  <si>
    <t>23.03.02</t>
  </si>
  <si>
    <t>23.03.03</t>
  </si>
  <si>
    <t>23.03.04</t>
  </si>
  <si>
    <t>23.04.01</t>
  </si>
  <si>
    <t>23.04.02</t>
  </si>
  <si>
    <t>23.04.03</t>
  </si>
  <si>
    <t>23.05</t>
  </si>
  <si>
    <t>23.05.01</t>
  </si>
  <si>
    <t>23.05.02</t>
  </si>
  <si>
    <t>23.05.03</t>
  </si>
  <si>
    <t>24.01.01</t>
  </si>
  <si>
    <t>24.02.01</t>
  </si>
  <si>
    <t>24.02.02</t>
  </si>
  <si>
    <t>24.03.01</t>
  </si>
  <si>
    <t>24.03.02</t>
  </si>
  <si>
    <t>24.03.03</t>
  </si>
  <si>
    <t>24.04.01</t>
  </si>
  <si>
    <t>24.04.02</t>
  </si>
  <si>
    <t>24.04.03</t>
  </si>
  <si>
    <t>25.01.01</t>
  </si>
  <si>
    <t>25.01.02</t>
  </si>
  <si>
    <t>25.03</t>
  </si>
  <si>
    <t>25.03.01</t>
  </si>
  <si>
    <t>25.04</t>
  </si>
  <si>
    <t>25.04.01</t>
  </si>
  <si>
    <t>25.04.02</t>
  </si>
  <si>
    <t>25.05</t>
  </si>
  <si>
    <t>25.05.01</t>
  </si>
  <si>
    <t>25.05.02</t>
  </si>
  <si>
    <t>25.05.03</t>
  </si>
  <si>
    <t>26.01.01</t>
  </si>
  <si>
    <t>26.01.02</t>
  </si>
  <si>
    <t>26.03.01</t>
  </si>
  <si>
    <t>26.02.01</t>
  </si>
  <si>
    <t>26.02.02</t>
  </si>
  <si>
    <t>27.01</t>
  </si>
  <si>
    <t>27.01.01</t>
  </si>
  <si>
    <t>27.02.01</t>
  </si>
  <si>
    <t>27.02.02</t>
  </si>
  <si>
    <t>27.03.01</t>
  </si>
  <si>
    <t>27.03.02</t>
  </si>
  <si>
    <t>27.03.03</t>
  </si>
  <si>
    <t>27.04.01</t>
  </si>
  <si>
    <t>27.04.02</t>
  </si>
  <si>
    <t>27.04.03</t>
  </si>
  <si>
    <t>27.05</t>
  </si>
  <si>
    <t>27.05.01</t>
  </si>
  <si>
    <t>27.05.02</t>
  </si>
  <si>
    <t>27.05.03</t>
  </si>
  <si>
    <t>CEMEB JOÃO GUIMARÃES ROSA</t>
  </si>
  <si>
    <t>MOBILIZAÇÕES EM GERAL</t>
  </si>
  <si>
    <t>QUEBRAS DE PISOS E CONTRAPISOS E ABERTURAS DE VALAS</t>
  </si>
  <si>
    <t>RETIRADAS DE ENTULHOS</t>
  </si>
  <si>
    <t>RECOMPOSIÇÕES DE VALAS E PISOS</t>
  </si>
  <si>
    <t>ENVELOPAMENTOS DE TUBOS DE AÇO GALVANIZADO</t>
  </si>
  <si>
    <t>ABRIGO DO CONJUNTO MOTO BOMBA</t>
  </si>
  <si>
    <t>RECARGAS UNIDADES EXTINTORAS DE INCÊNDIO</t>
  </si>
  <si>
    <t>HIDRANTE, TUBULAÇÕES, CONEXÕES E CONJUNTOS HIDRÁULICOS</t>
  </si>
  <si>
    <t>ILUMINAÇÕES DE EMERGÊNCIA, ACIONADORES E CENTRAL DE ALARME</t>
  </si>
  <si>
    <t>SINALIZAÇÕES</t>
  </si>
  <si>
    <t>INSTALAÇÕES ELÉTRICAS PARA INCÊNDIO</t>
  </si>
  <si>
    <t>ELETRODUTOS, CONEXÕES, TOMADAS E DISJUNTORES</t>
  </si>
  <si>
    <t>CONJUNTO MOTOR-BOMBA E PAINEL DE ACIONAMENTO</t>
  </si>
  <si>
    <t>PROJETO 'AS BUILT' COMO TERMINADO</t>
  </si>
  <si>
    <t>Projeto Executivo De Arquitetura Em Formato A1 - As Built</t>
  </si>
  <si>
    <t>REMOÇÃO DE HIDRANTE</t>
  </si>
  <si>
    <t>ELETRODUTOS, CABOS, CONEXÕES, TOMADAS E DISJUNTORES</t>
  </si>
  <si>
    <t>CEMEB - CENTRO MUNICIPAL DE EDUCAÇÃO MONTEIRO LOBATO</t>
  </si>
  <si>
    <t>VALOR TOTAL COM BDI</t>
  </si>
  <si>
    <t>SIURB / FDE / CDHU / SINAPI</t>
  </si>
  <si>
    <t>24.03.04</t>
  </si>
  <si>
    <t>25.02.01</t>
  </si>
  <si>
    <t>25.02.02</t>
  </si>
  <si>
    <t>25.05.04</t>
  </si>
  <si>
    <t>25.06</t>
  </si>
  <si>
    <t>25.06.01</t>
  </si>
  <si>
    <t>25.06.02</t>
  </si>
  <si>
    <t>25.06.03</t>
  </si>
  <si>
    <t>25.06.04</t>
  </si>
  <si>
    <t>25.06.05</t>
  </si>
  <si>
    <t>25.06.06</t>
  </si>
  <si>
    <t>25.06.07</t>
  </si>
  <si>
    <t>25.06.08</t>
  </si>
  <si>
    <t>25.06.09</t>
  </si>
  <si>
    <t>25.06.10</t>
  </si>
  <si>
    <t>25.06.11</t>
  </si>
  <si>
    <t>25.06.12</t>
  </si>
  <si>
    <t>25.06.13</t>
  </si>
  <si>
    <t>25.06.14</t>
  </si>
  <si>
    <t>25.06.15</t>
  </si>
  <si>
    <t>25.07</t>
  </si>
  <si>
    <t>25.07.01</t>
  </si>
  <si>
    <t>25.07.02</t>
  </si>
  <si>
    <t>25.08</t>
  </si>
  <si>
    <t>25.08.01</t>
  </si>
  <si>
    <t>25.08.02</t>
  </si>
  <si>
    <t>25.08.03</t>
  </si>
  <si>
    <t>25.08.04</t>
  </si>
  <si>
    <t>25.08.05</t>
  </si>
  <si>
    <t>25.08.06</t>
  </si>
  <si>
    <t>25.09</t>
  </si>
  <si>
    <t>25.09.01</t>
  </si>
  <si>
    <t>25.09.02</t>
  </si>
  <si>
    <t>25.09.03</t>
  </si>
  <si>
    <t>25.09.04</t>
  </si>
  <si>
    <t>25.09.05</t>
  </si>
  <si>
    <t>25.10</t>
  </si>
  <si>
    <t>25.10.01</t>
  </si>
  <si>
    <t>25.10.02</t>
  </si>
  <si>
    <t>25.11</t>
  </si>
  <si>
    <t>25.11.01</t>
  </si>
  <si>
    <t>25.11.02</t>
  </si>
  <si>
    <t>25.11.03</t>
  </si>
  <si>
    <t>25.12</t>
  </si>
  <si>
    <t>25.12.01</t>
  </si>
  <si>
    <t>25.12.02</t>
  </si>
  <si>
    <t>25.12.03</t>
  </si>
  <si>
    <t>25.12.04</t>
  </si>
  <si>
    <t>25.12.05</t>
  </si>
  <si>
    <t>25.12.06</t>
  </si>
  <si>
    <t>25.12.07</t>
  </si>
  <si>
    <t>25.13</t>
  </si>
  <si>
    <t>25.13.01</t>
  </si>
  <si>
    <t>25.13.02</t>
  </si>
  <si>
    <t>25.13.03</t>
  </si>
  <si>
    <t>25.13.04</t>
  </si>
  <si>
    <t>25.13.05</t>
  </si>
  <si>
    <t>25.13.06</t>
  </si>
  <si>
    <t>25.13.07</t>
  </si>
  <si>
    <t>25.14</t>
  </si>
  <si>
    <t>25.14.01</t>
  </si>
  <si>
    <t>25.15</t>
  </si>
  <si>
    <t>25.15.01</t>
  </si>
  <si>
    <t>25.16</t>
  </si>
  <si>
    <t>25.16.01</t>
  </si>
  <si>
    <t>25.16.02</t>
  </si>
  <si>
    <t>25.16.03</t>
  </si>
  <si>
    <t>26.04.01</t>
  </si>
  <si>
    <t>26.04.02</t>
  </si>
  <si>
    <t>26.04.03</t>
  </si>
  <si>
    <t>26.05</t>
  </si>
  <si>
    <t>26.05.01</t>
  </si>
  <si>
    <t>26.05.02</t>
  </si>
  <si>
    <t>26.05.03</t>
  </si>
  <si>
    <t>26.05.04</t>
  </si>
  <si>
    <t>26.06</t>
  </si>
  <si>
    <t>26.06.01</t>
  </si>
  <si>
    <t>26.06.02</t>
  </si>
  <si>
    <t>26.06.03</t>
  </si>
  <si>
    <t>26.06.04</t>
  </si>
  <si>
    <t>26.06.05</t>
  </si>
  <si>
    <t>26.06.06</t>
  </si>
  <si>
    <t>26.06.07</t>
  </si>
  <si>
    <t>26.06.08</t>
  </si>
  <si>
    <t>26.06.09</t>
  </si>
  <si>
    <t>26.06.10</t>
  </si>
  <si>
    <t>26.06.11</t>
  </si>
  <si>
    <t>26.06.12</t>
  </si>
  <si>
    <t>26.06.13</t>
  </si>
  <si>
    <t>26.06.14</t>
  </si>
  <si>
    <t>26.06.15</t>
  </si>
  <si>
    <t>26.07</t>
  </si>
  <si>
    <t>26.07.01</t>
  </si>
  <si>
    <t>26.07.02</t>
  </si>
  <si>
    <t>26.07.03</t>
  </si>
  <si>
    <t>26.08</t>
  </si>
  <si>
    <t>26.08.01</t>
  </si>
  <si>
    <t>26.08.02</t>
  </si>
  <si>
    <t>26.09</t>
  </si>
  <si>
    <t>26.09.01</t>
  </si>
  <si>
    <t>26.09.02</t>
  </si>
  <si>
    <t>26.09.03</t>
  </si>
  <si>
    <t>26.09.04</t>
  </si>
  <si>
    <t>26.09.05</t>
  </si>
  <si>
    <t>26.09.06</t>
  </si>
  <si>
    <t>26.10</t>
  </si>
  <si>
    <t>26.10.01</t>
  </si>
  <si>
    <t>26.10.02</t>
  </si>
  <si>
    <t>26.10.03</t>
  </si>
  <si>
    <t>26.10.04</t>
  </si>
  <si>
    <t>26.10.05</t>
  </si>
  <si>
    <t>26.11</t>
  </si>
  <si>
    <t>26.11.01</t>
  </si>
  <si>
    <t>26.11.02</t>
  </si>
  <si>
    <t>26.12</t>
  </si>
  <si>
    <t>26.12.01</t>
  </si>
  <si>
    <t>26.12.02</t>
  </si>
  <si>
    <t>26.12.03</t>
  </si>
  <si>
    <t>26.13</t>
  </si>
  <si>
    <t>26.13.01</t>
  </si>
  <si>
    <t>26.13.02</t>
  </si>
  <si>
    <t>26.13.03</t>
  </si>
  <si>
    <t>26.13.04</t>
  </si>
  <si>
    <t>26.13.05</t>
  </si>
  <si>
    <t>26.13.06</t>
  </si>
  <si>
    <t>26.13.07</t>
  </si>
  <si>
    <t>26.14</t>
  </si>
  <si>
    <t>26.14.01</t>
  </si>
  <si>
    <t>26.14.02</t>
  </si>
  <si>
    <t>26.14.03</t>
  </si>
  <si>
    <t>26.14.04</t>
  </si>
  <si>
    <t>26.14.05</t>
  </si>
  <si>
    <t>26.14.06</t>
  </si>
  <si>
    <t>26.14.07</t>
  </si>
  <si>
    <t>26.15</t>
  </si>
  <si>
    <t>26.15.01</t>
  </si>
  <si>
    <t>26.16</t>
  </si>
  <si>
    <t>26.16.01</t>
  </si>
  <si>
    <t>26.17</t>
  </si>
  <si>
    <t>26.17.01</t>
  </si>
  <si>
    <t>26.17.02</t>
  </si>
  <si>
    <t>26.17.03</t>
  </si>
  <si>
    <t>27.01.02</t>
  </si>
  <si>
    <t>27.04.04</t>
  </si>
  <si>
    <t>27.05.04</t>
  </si>
  <si>
    <t>27.05.05</t>
  </si>
  <si>
    <t>27.05.06</t>
  </si>
  <si>
    <t>27.06</t>
  </si>
  <si>
    <t>27.06.01</t>
  </si>
  <si>
    <t>27.06.02</t>
  </si>
  <si>
    <t>27.07</t>
  </si>
  <si>
    <t>27.07.01</t>
  </si>
  <si>
    <t>27.08</t>
  </si>
  <si>
    <t>27.08.01</t>
  </si>
  <si>
    <t>27.08.02</t>
  </si>
  <si>
    <t>27.08.03</t>
  </si>
  <si>
    <t>27.09</t>
  </si>
  <si>
    <t>27.09.01</t>
  </si>
  <si>
    <t>27.09.02</t>
  </si>
  <si>
    <t>27.09.03</t>
  </si>
  <si>
    <t>27.09.04</t>
  </si>
  <si>
    <t>27.09.05</t>
  </si>
  <si>
    <t>27.09.06</t>
  </si>
  <si>
    <t>27.09.07</t>
  </si>
  <si>
    <t>27.09.08</t>
  </si>
  <si>
    <t>27.09.09</t>
  </si>
  <si>
    <t>27.09.10</t>
  </si>
  <si>
    <t>27.10</t>
  </si>
  <si>
    <t>27.10.01</t>
  </si>
  <si>
    <t>27.10.02</t>
  </si>
  <si>
    <t>27.10.03</t>
  </si>
  <si>
    <t>27.10.04</t>
  </si>
  <si>
    <t>27.10.05</t>
  </si>
  <si>
    <t>27.10.06</t>
  </si>
  <si>
    <t>27.10.07</t>
  </si>
  <si>
    <t>27.11</t>
  </si>
  <si>
    <t>27.11.01</t>
  </si>
  <si>
    <t>27.11.02</t>
  </si>
  <si>
    <t>27.12</t>
  </si>
  <si>
    <t>27.12.01</t>
  </si>
  <si>
    <t>27.13</t>
  </si>
  <si>
    <t>27.13.01</t>
  </si>
  <si>
    <t>27.14</t>
  </si>
  <si>
    <t>27.14.01</t>
  </si>
  <si>
    <t>27.14.02</t>
  </si>
  <si>
    <t>27.14.03</t>
  </si>
  <si>
    <t>27.14.04</t>
  </si>
  <si>
    <t>ADEQUAÇÃO DAS UNIDADES ESCOLARES PARA APROVAÇÃO DE AVCB</t>
  </si>
  <si>
    <t>Guarda-Corpo Tubular Com Tela Em Aço Galvanizado, Diâmetro De 1 1/2´</t>
  </si>
  <si>
    <t>Tubo Galvanizado Dn= 2 1/2´, Inclusive Conexões</t>
  </si>
  <si>
    <t>Eletroduto Galvanizado Conforme Nbr13057 -  3/4´ Com Acessórios</t>
  </si>
  <si>
    <t>Cabo De Cobre Flexível De 2,5 Mm², Isolamento 750 V - Isolação Lshf/A 70°C - Baixa Emissão De Fumaça E Gases</t>
  </si>
  <si>
    <t>Abrigo De Hidrante De 2 1/2´ Completo - Inclusive Mangueira De 30 M (2 X 15 M)</t>
  </si>
  <si>
    <t>Serviços Técnicos Profissionais Para Obtenção Do Avcb Junto Ao Corpo De Bombeiros Para Edificações De 2001 À 5000 M2</t>
  </si>
  <si>
    <t>Extintor De Incêndio Com Carga De Água Pressurizada - 10L</t>
  </si>
  <si>
    <t>Recarga De Extintor De Água Pressurizada</t>
  </si>
  <si>
    <t>Recarga De Extintor De Pó Químico Seco</t>
  </si>
  <si>
    <t>Placa De Sinalização Em Pvc Fotoluminescente (200X200Mm), Com Indicação De Equipamentos De Alarme, Detecção E Extinção De Incêndio</t>
  </si>
  <si>
    <t>Placa De Sinalização Em Pvc Fotoluminescente (240X120Mm), Com Indicação De Rota De Evacuação E Saída De Emergência</t>
  </si>
  <si>
    <t>Placa De Sinalização Em Pvc, Com Indicação De Proibição Normativa</t>
  </si>
  <si>
    <t>Placa De Sinalização Em Pvc, Com Indicação De Alerta</t>
  </si>
  <si>
    <t>Serviços Técnicos Profissionais Para Obtenção Do Avcb Junto Ao Corpo De Bombeiros Para Edificações Até 2000 M2</t>
  </si>
  <si>
    <t xml:space="preserve">Relatorio De Inspeçao E Mediçao Com Laudo Tecnico Do Sistema De Proteçao Contra Descargas Atmosfericas Conforme Nbr 5419 </t>
  </si>
  <si>
    <t>Laudo Com Teste De Estanqueidade Em Instal.De  Redes De Distrib.De Gás Combust.Nbr 15526/07</t>
  </si>
  <si>
    <t>Corrimão Tubular Em Aço Galvanizado, Diâmetro 1 1/2´</t>
  </si>
  <si>
    <t>Pintura Epóxi Bicomponente Em Estruturas Metálicas</t>
  </si>
  <si>
    <t>Entrada Completa De Gás Glp Com 2 Cilindros De 45 Kg</t>
  </si>
  <si>
    <t>Cilindro De Gás (Glp) De 45 Kg, Com Carga</t>
  </si>
  <si>
    <t>Tubo De Cobre Classe E, Dn= 22Mm (3/4´), Inclusive Conexões</t>
  </si>
  <si>
    <t>Válvula De Esfera Em Aço Carbono Fundido, Passagem Plena, Classe 150 Libras Para Vapor E Classe 600 Libras Para Água, Óleo E Gás, Dn= 3/4´</t>
  </si>
  <si>
    <t>Extintor De Incêndio Com Carga De Gás Carbônico (Co2) - 6Kg</t>
  </si>
  <si>
    <t>Esmalte Sintético - Estruturas Metálicas</t>
  </si>
  <si>
    <t>Recarga De Extintor De Gás Carbônico</t>
  </si>
  <si>
    <t>Fita Adesiva Antiderrapante Com Largura De 5 Cm</t>
  </si>
  <si>
    <t>Bloco Autônomo De Iluminação De Emergência Com Autonomia Mínima De 1 Hora, Equipado Com 2 Lâmpadas De 11 W</t>
  </si>
  <si>
    <t>Extintor Manual De Gás Carbônico 5 Bc - Capacidade De 6 Kg</t>
  </si>
  <si>
    <t>Locação De Container Tipo Depósito - Área Mínima De 13,80 M²</t>
  </si>
  <si>
    <t>Placa Em Lona Com Impressão Digital E Estrutura Em Madeira</t>
  </si>
  <si>
    <t>Demolição Manual De Concreto Simples</t>
  </si>
  <si>
    <t>Escavação Manual Em Solo De 1ª E 2ª Categoria Em Vala Ou Cava Até 1,5 M</t>
  </si>
  <si>
    <t>Remoção De Entulho Separado De Obra Com Caçamba Metálica - Terra, Alvenaria, Concreto, Argamassa, Madeira, Papel, Plástico Ou Metal</t>
  </si>
  <si>
    <t>Reaterro Manual Apiloado Sem Controle De Compactação</t>
  </si>
  <si>
    <t>Piso Com Requadro Em Concreto Simples Com Controle De Fck= 20 Mpa</t>
  </si>
  <si>
    <t>Forma Em Madeira Comum Para Fundação</t>
  </si>
  <si>
    <t>Proteção Anticorrosiva, A Base De Resina Epóxi Com Alcatrão, Para Ramais Sob A Terra, Com Dn Acima De 2´ Até 3´</t>
  </si>
  <si>
    <t>Concreto Usinado, Fck = 25 Mpa</t>
  </si>
  <si>
    <t>Limpeza Manual Do Terreno, Inclusive Troncos Até 5 Cm De Diâmetro, Com Caminhão À Disposição Dentro Da Obra, Até O Raio De 1 Km</t>
  </si>
  <si>
    <t>Armadura Em Barra De Aço Ca-50 (A Ou B) Fyk = 500 Mpa</t>
  </si>
  <si>
    <t>Armadura Em Barra De Aço Ca-60 (A Ou B) Fyk = 600 Mpa</t>
  </si>
  <si>
    <t>Lançamento E Adensamento De Concreto Ou Massa Em Estrutura</t>
  </si>
  <si>
    <t>Alvenaria De Bloco Cerâmico De Vedação, Uso Revestido, De 14 Cm</t>
  </si>
  <si>
    <t>Laje Pré-Fabricada Mista Vigota Treliçada/Lajota Cerâmica - Lt 12 (8+4) E Capa Com Concreto De 25 Mpa</t>
  </si>
  <si>
    <t>Emboço Comum</t>
  </si>
  <si>
    <t>Massa Corrida À Base De Resina Acrílica</t>
  </si>
  <si>
    <t>Tinta Látex Em Massa, Inclusive Preparo</t>
  </si>
  <si>
    <t>Porta/Portão Tipo Gradil Sob Medida</t>
  </si>
  <si>
    <t>Esmalte A Base De Água Em Estrutura Metálica</t>
  </si>
  <si>
    <t>Extintor Manual De Água Pressurizada - Capacidade De 10 Litros</t>
  </si>
  <si>
    <t>Extintor Manual De Pó Químico Seco Bc - Capacidade De 4 Kg</t>
  </si>
  <si>
    <t>Abrigo Para Registro De Recalque Tipo Coluna, Completo - Inclusive Tubulações E Válvulas</t>
  </si>
  <si>
    <t>Registro De Gaveta Em Latão Fundido Sem Acabamento, Dn= 2 1/2´</t>
  </si>
  <si>
    <t>Mão Francesa Simples, Galvanizada A Fogo, L= 300Mm</t>
  </si>
  <si>
    <t>Central De Detecção E Alarme De Incêndio Completa, Autonomia De 1 Hora Para 12 Laços, 220 V/12 V</t>
  </si>
  <si>
    <t>Sirene Tipo Corneta De 12 V</t>
  </si>
  <si>
    <t>Acionador Manual Quebra-Vidro Endereçável</t>
  </si>
  <si>
    <t>Acionador Manual Tipo Quebra Vidro, Em Caixa Plástica</t>
  </si>
  <si>
    <t>Cabo De Cobre Flexível Blindado De 3 X 1,5 Mm², Isolamento 600V, Isolação Em Vc/E 105°C - Para Detecção De Incêndio</t>
  </si>
  <si>
    <t>Cabo De Cobre De 2,5 Mm², Isolamento 750 V - Isolação Em Pvc 70°C</t>
  </si>
  <si>
    <t>Cabo De Cobre De 4 Mm², Isolamento 750 V - Isolação Em Pvc 70°C</t>
  </si>
  <si>
    <t>Eletroduto De Pvc Corrugado Flexível Leve, Diâmetro Externo De 25 Mm</t>
  </si>
  <si>
    <t>Caixa De Passagem Em Alumínio Fundido À Prova De Tempo, 300 X 300 Mm</t>
  </si>
  <si>
    <t>Condulete Metálico De 3/4´</t>
  </si>
  <si>
    <t>Braçadeira Para Fixação De Eletroduto, Até 4´</t>
  </si>
  <si>
    <t>Tomada 2P+T De 10 A - 250 V, Completa</t>
  </si>
  <si>
    <t>Disjuntor Termomagnético, Unipolar 127/220 V, Corrente De 10 A Até 30 A</t>
  </si>
  <si>
    <t>Conjunto Motor-Bomba (Centrífuga) 5 Cv, Multiestágio, Hman= 25 A 50 Mca, Q= 21,0 A 13,3 M³/H</t>
  </si>
  <si>
    <t>Contator De Potência 50 A - 2Na+2Nf</t>
  </si>
  <si>
    <t>Disjuntor Termomagnético, Tripolar 220/380 V, Corrente De 10 A Até 50 A</t>
  </si>
  <si>
    <t>Botoeira De Comando Liga-Desliga, Sem Sinalização</t>
  </si>
  <si>
    <t>Alarme Sonoro Bitonal 220 V Para Painel De Comando</t>
  </si>
  <si>
    <t>Limpeza Final Da Obra</t>
  </si>
  <si>
    <t>Plantio De Grama Batatais Em Placas (Praças E Áreas Abertas)</t>
  </si>
  <si>
    <t>Abraçadeira Dentada Para Travamento Em Aço Inoxidável, Com Parafuso De Aço Zincado, Para Tubo Em Ferro Fundido Predial Smu, Dn= 100 Mm</t>
  </si>
  <si>
    <t>Detector Óptico De Fumaça Com Base Endereçável</t>
  </si>
  <si>
    <t>Remoção De Hidrante De Parede Completo</t>
  </si>
  <si>
    <t>Cabo De Cobre Flexível De 4 Mm², Isolamento 0,6/1 Kv -  Isolação Hepr 90°C - Baixa Emissão De Fumaça E Gases</t>
  </si>
  <si>
    <t>Conjunto Motor-Bomba (Centrífuga) 1 Cv, Multiestágio Trifásico, Hman= 70 A 115 Mca E Q= 1,0 A 1,6 M³/H</t>
  </si>
  <si>
    <t>Painel Autoportante Em Chapa De Aço, Com Proteção Mínima Ip 54 - Sem Componentes</t>
  </si>
  <si>
    <t>Corrimão Duplo Em Tubo De Aço Inoxidável Escovado, Com Diâmetro De 1 1/2´ E Montantes Com Diâmetro De 2´</t>
  </si>
  <si>
    <t>l</t>
  </si>
  <si>
    <t>unmes</t>
  </si>
  <si>
    <t>Tipo de Intervenção:  ADEQUAÇÃO</t>
  </si>
  <si>
    <t>X,XX%</t>
  </si>
  <si>
    <t>RECARGA UNIDADES EXTINTORAS DE INCÊNDIO</t>
  </si>
  <si>
    <t>SINALIZAÇÃO</t>
  </si>
  <si>
    <t>CEMEB ANTONIO CARLOS GOMES</t>
  </si>
  <si>
    <t>CEMEB ANTONIO FREDERICO DE CASTRO ALVES</t>
  </si>
  <si>
    <t>CENTRAL DE GÁS GLP 2-P45 KG</t>
  </si>
  <si>
    <t>CEMEB ANTÔNIO OLIVEIRA CUNHA</t>
  </si>
  <si>
    <t>CEMEB CARLOS ALBERTO FERREIRA</t>
  </si>
  <si>
    <t>CEMEB PROFESSOR CARLOS RAMIRO DE CASTRO</t>
  </si>
  <si>
    <t>CEMEB CECILIA MEIRELES</t>
  </si>
  <si>
    <t>CEMEB PROFESSORA CHRISTEL RUTH IUNG ROOSCH</t>
  </si>
  <si>
    <t xml:space="preserve"> CEMEB CORA CORALINA</t>
  </si>
  <si>
    <t>CEMEB DIMARAES ANTONIO SANDEI</t>
  </si>
  <si>
    <t>CEMEB DORINA DE GOUVÊA NOWILL</t>
  </si>
  <si>
    <t>CEMEB EDUARDO JOÃO DA SILVA</t>
  </si>
  <si>
    <t>CEMEB PROFESSOR FRANCISCO LAÉCIO NOGUEIRA LINS</t>
  </si>
  <si>
    <t>CEMEB MANOELA SANCHES CASAGRANDE</t>
  </si>
  <si>
    <t>CEMEB MARCILENE LUIZA DE MELO GAZOLLA</t>
  </si>
  <si>
    <t>CEMEB PROFESSORA MARIA ÂNGELA NUNES NEVES NERI</t>
  </si>
  <si>
    <t>CEMEB MARIA JOSÉ DE FARIA BIAGIONI</t>
  </si>
  <si>
    <t>CEMEB ORLANDO VILLAS BOAS</t>
  </si>
  <si>
    <t>CEMEB VEREADOR DR PAULO IANACONI</t>
  </si>
  <si>
    <t>ILUMINAÇÃO DE EMERGÊNCIA</t>
  </si>
  <si>
    <t>CEMEB VEREADOR ROBERVAL LUIZ MENDES DA SILVA</t>
  </si>
  <si>
    <t>CEMEB RUI BARBOSA</t>
  </si>
  <si>
    <t>CEMEB SANTA PAULA ELISABETE CERIOLI</t>
  </si>
  <si>
    <t>CEMEB ASSOCIAÇÃO APECATU</t>
  </si>
  <si>
    <t>CEMEB VEREADOR ANTÔNIO RODRIGUES DA SILVA</t>
  </si>
  <si>
    <t>CRECHÃO JARDIM SANTA RITA / CARLOS ALBERTO FERREIRA BRAGA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</si>
</sst>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_(&quot;R$ &quot;* #,##0.00_);_(&quot;R$ &quot;* \(#,##0.00\);_(&quot;R$ &quot;* \-??_);_(@_)"/>
    <numFmt numFmtId="167" formatCode="* #,##0.00\ ;* \(#,##0.00\);* \-#\ ;@\ "/>
    <numFmt numFmtId="168" formatCode="0.0000"/>
    <numFmt numFmtId="169" formatCode="_(* #,##0.00_);_(* \(#,##0.00\);_(* \-??_);_(@_)"/>
    <numFmt numFmtId="170" formatCode="00"/>
    <numFmt numFmtId="171" formatCode="_-* #,##0.00_-;\-* #,##0.00_-;_-* \-??_-;_-@_-"/>
    <numFmt numFmtId="172" formatCode="&quot;R$ &quot;#,##0.00"/>
    <numFmt numFmtId="173" formatCode="00\-00\-00"/>
    <numFmt numFmtId="174" formatCode="&quot;Mês&quot;\ ##"/>
    <numFmt numFmtId="175" formatCode="##,##0.00\ &quot;m2&quot;"/>
    <numFmt numFmtId="176" formatCode="&quot;R$&quot;\ #,##0.00"/>
    <numFmt numFmtId="177" formatCode="&quot;R$ &quot;#,##0.00\ &quot;/ m2&quot;"/>
    <numFmt numFmtId="178" formatCode="&quot; R$ &quot;#,##0.00\ &quot;/ m2&quot;"/>
    <numFmt numFmtId="179" formatCode="&quot;MÊS&quot;\ ##"/>
    <numFmt numFmtId="180" formatCode="_(&quot;R$ &quot;#,##0.00_);_(&quot;R$ &quot;\(#,##0.00\);_(&quot;R$ &quot;\ \-??_);_(@_)"/>
    <numFmt numFmtId="181" formatCode="&quot; R$ &quot;* #,##0.00\ ;&quot; R$ &quot;* \(#,##0.00\);&quot; R$ &quot;* \-#\ ;@\ "/>
    <numFmt numFmtId="182" formatCode="_-* #,##0.000_-;\-* #,##0.000_-;_-* &quot;-&quot;??_-;_-@_-"/>
    <numFmt numFmtId="183" formatCode="_-* #,##0.000000_-;\-* #,##0.000000_-;_-* &quot;-&quot;??_-;_-@_-"/>
  </numFmts>
  <fonts count="46" x14ac:knownFonts="1">
    <font>
      <sz val="10"/>
      <name val="Arial"/>
      <family val="2"/>
    </font>
    <font>
      <sz val="11"/>
      <color theme="1"/>
      <name val="Calibri"/>
      <family val="2"/>
      <scheme val="minor"/>
    </font>
    <font>
      <sz val="10"/>
      <name val="Arial"/>
      <family val="2"/>
    </font>
    <font>
      <sz val="10"/>
      <name val="Times New Roman"/>
      <family val="1"/>
    </font>
    <font>
      <b/>
      <sz val="24"/>
      <name val="Arial"/>
      <family val="2"/>
    </font>
    <font>
      <b/>
      <sz val="10"/>
      <name val="Arial"/>
      <family val="2"/>
    </font>
    <font>
      <b/>
      <sz val="12"/>
      <name val="Arial"/>
      <family val="2"/>
    </font>
    <font>
      <b/>
      <shadow/>
      <sz val="14"/>
      <name val="Arial"/>
      <family val="2"/>
    </font>
    <font>
      <sz val="10"/>
      <color indexed="10"/>
      <name val="Arial"/>
      <family val="2"/>
    </font>
    <font>
      <shadow/>
      <sz val="10"/>
      <name val="Arial"/>
      <family val="2"/>
    </font>
    <font>
      <sz val="12"/>
      <name val="Arial"/>
      <family val="2"/>
    </font>
    <font>
      <b/>
      <sz val="11.5"/>
      <name val="Arial"/>
      <family val="2"/>
    </font>
    <font>
      <sz val="14"/>
      <name val="Arial"/>
      <family val="2"/>
    </font>
    <font>
      <b/>
      <sz val="14"/>
      <name val="Arial"/>
      <family val="2"/>
    </font>
    <font>
      <b/>
      <sz val="11"/>
      <name val="Arial"/>
      <family val="2"/>
    </font>
    <font>
      <sz val="11"/>
      <name val="Arial"/>
      <family val="2"/>
    </font>
    <font>
      <sz val="10"/>
      <color indexed="62"/>
      <name val="Arial"/>
      <family val="2"/>
    </font>
    <font>
      <sz val="10"/>
      <color indexed="8"/>
      <name val="Arial"/>
      <family val="2"/>
    </font>
    <font>
      <sz val="9"/>
      <name val="Arial"/>
      <family val="2"/>
    </font>
    <font>
      <sz val="7"/>
      <name val="Arial"/>
      <family val="2"/>
    </font>
    <font>
      <sz val="8"/>
      <name val="Arial"/>
      <family val="2"/>
    </font>
    <font>
      <b/>
      <shadow/>
      <sz val="10"/>
      <name val="Arial"/>
      <family val="2"/>
    </font>
    <font>
      <b/>
      <sz val="9"/>
      <name val="Arial"/>
      <family val="2"/>
    </font>
    <font>
      <sz val="15"/>
      <name val="Arial"/>
      <family val="2"/>
    </font>
    <font>
      <sz val="10"/>
      <name val="Arial"/>
      <family val="2"/>
    </font>
    <font>
      <b/>
      <sz val="10"/>
      <color indexed="62"/>
      <name val="Arial"/>
      <family val="2"/>
    </font>
    <font>
      <sz val="10"/>
      <color indexed="8"/>
      <name val="Arial"/>
      <family val="2"/>
    </font>
    <font>
      <b/>
      <sz val="18"/>
      <name val="Arial"/>
      <family val="2"/>
    </font>
    <font>
      <sz val="11"/>
      <color indexed="8"/>
      <name val="Calibri"/>
      <family val="2"/>
    </font>
    <font>
      <sz val="10"/>
      <color indexed="8"/>
      <name val="Arial"/>
      <family val="2"/>
    </font>
    <font>
      <sz val="10"/>
      <color indexed="8"/>
      <name val="Arial"/>
      <family val="2"/>
    </font>
    <font>
      <sz val="11"/>
      <color theme="1"/>
      <name val="Calibri"/>
      <family val="2"/>
      <scheme val="minor"/>
    </font>
    <font>
      <sz val="10"/>
      <color rgb="FF000000"/>
      <name val="Times New Roman"/>
      <family val="1"/>
    </font>
    <font>
      <sz val="11"/>
      <color indexed="8"/>
      <name val="Calibri"/>
      <family val="2"/>
      <scheme val="minor"/>
    </font>
    <font>
      <b/>
      <sz val="11"/>
      <color theme="0"/>
      <name val="Arial"/>
      <family val="2"/>
    </font>
    <font>
      <b/>
      <sz val="12"/>
      <color theme="0"/>
      <name val="Arial"/>
      <family val="2"/>
    </font>
    <font>
      <b/>
      <sz val="14"/>
      <color theme="0"/>
      <name val="Arial"/>
      <family val="2"/>
    </font>
    <font>
      <b/>
      <sz val="10"/>
      <color theme="0"/>
      <name val="Arial"/>
      <family val="2"/>
    </font>
    <font>
      <b/>
      <sz val="10"/>
      <color theme="1"/>
      <name val="Arial"/>
      <family val="2"/>
    </font>
    <font>
      <b/>
      <sz val="12"/>
      <color theme="1"/>
      <name val="Arial"/>
      <family val="2"/>
    </font>
    <font>
      <b/>
      <sz val="15"/>
      <color theme="0"/>
      <name val="Arial"/>
      <family val="2"/>
    </font>
    <font>
      <b/>
      <sz val="16"/>
      <color theme="0"/>
      <name val="Arial"/>
      <family val="2"/>
    </font>
    <font>
      <b/>
      <sz val="11"/>
      <color theme="1"/>
      <name val="Arial"/>
      <family val="2"/>
    </font>
    <font>
      <b/>
      <sz val="14"/>
      <color rgb="FFFF0000"/>
      <name val="Arial"/>
      <family val="2"/>
    </font>
    <font>
      <sz val="20"/>
      <color rgb="FFFF0000"/>
      <name val="Arial"/>
      <family val="2"/>
    </font>
    <font>
      <sz val="11"/>
      <color indexed="17"/>
      <name val="Calibri"/>
      <family val="2"/>
    </font>
  </fonts>
  <fills count="18">
    <fill>
      <patternFill patternType="none"/>
    </fill>
    <fill>
      <patternFill patternType="gray125"/>
    </fill>
    <fill>
      <patternFill patternType="solid">
        <fgColor indexed="9"/>
        <bgColor indexed="26"/>
      </patternFill>
    </fill>
    <fill>
      <patternFill patternType="solid">
        <fgColor indexed="13"/>
        <bgColor indexed="34"/>
      </patternFill>
    </fill>
    <fill>
      <patternFill patternType="solid">
        <fgColor indexed="22"/>
        <bgColor indexed="31"/>
      </patternFill>
    </fill>
    <fill>
      <patternFill patternType="solid">
        <fgColor indexed="26"/>
        <bgColor indexed="9"/>
      </patternFill>
    </fill>
    <fill>
      <patternFill patternType="solid">
        <fgColor indexed="43"/>
        <bgColor indexed="26"/>
      </patternFill>
    </fill>
    <fill>
      <patternFill patternType="solid">
        <fgColor theme="3" tint="-0.499984740745262"/>
        <bgColor indexed="31"/>
      </patternFill>
    </fill>
    <fill>
      <patternFill patternType="solid">
        <fgColor theme="4" tint="0.79998168889431442"/>
        <bgColor indexed="9"/>
      </patternFill>
    </fill>
    <fill>
      <patternFill patternType="solid">
        <fgColor theme="3" tint="0.79998168889431442"/>
        <bgColor indexed="26"/>
      </patternFill>
    </fill>
    <fill>
      <patternFill patternType="solid">
        <fgColor theme="3" tint="-0.499984740745262"/>
        <bgColor indexed="64"/>
      </patternFill>
    </fill>
    <fill>
      <patternFill patternType="solid">
        <fgColor theme="0"/>
        <bgColor indexed="64"/>
      </patternFill>
    </fill>
    <fill>
      <patternFill patternType="solid">
        <fgColor rgb="FFC5D9F1"/>
        <bgColor indexed="64"/>
      </patternFill>
    </fill>
    <fill>
      <patternFill patternType="solid">
        <fgColor theme="2" tint="-0.249977111117893"/>
        <bgColor indexed="26"/>
      </patternFill>
    </fill>
    <fill>
      <patternFill patternType="solid">
        <fgColor theme="3" tint="0.79998168889431442"/>
        <bgColor indexed="64"/>
      </patternFill>
    </fill>
    <fill>
      <patternFill patternType="solid">
        <fgColor theme="2" tint="-0.249977111117893"/>
        <bgColor indexed="34"/>
      </patternFill>
    </fill>
    <fill>
      <patternFill patternType="solid">
        <fgColor indexed="41"/>
        <bgColor indexed="44"/>
      </patternFill>
    </fill>
    <fill>
      <patternFill patternType="solid">
        <fgColor theme="2" tint="-0.749992370372631"/>
        <bgColor indexed="64"/>
      </patternFill>
    </fill>
  </fills>
  <borders count="85">
    <border>
      <left/>
      <right/>
      <top/>
      <bottom/>
      <diagonal/>
    </border>
    <border>
      <left style="medium">
        <color indexed="8"/>
      </left>
      <right/>
      <top/>
      <bottom/>
      <diagonal/>
    </border>
    <border>
      <left/>
      <right style="medium">
        <color indexed="8"/>
      </right>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hair">
        <color indexed="8"/>
      </bottom>
      <diagonal/>
    </border>
    <border>
      <left style="thin">
        <color indexed="8"/>
      </left>
      <right style="thin">
        <color indexed="8"/>
      </right>
      <top style="hair">
        <color indexed="8"/>
      </top>
      <bottom style="hair">
        <color indexed="8"/>
      </bottom>
      <diagonal/>
    </border>
    <border>
      <left/>
      <right style="thin">
        <color indexed="8"/>
      </right>
      <top style="hair">
        <color indexed="8"/>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style="hair">
        <color indexed="8"/>
      </top>
      <bottom/>
      <diagonal/>
    </border>
    <border>
      <left/>
      <right style="thin">
        <color indexed="8"/>
      </right>
      <top/>
      <bottom style="hair">
        <color indexed="8"/>
      </bottom>
      <diagonal/>
    </border>
    <border>
      <left style="thin">
        <color indexed="8"/>
      </left>
      <right style="thin">
        <color indexed="8"/>
      </right>
      <top/>
      <bottom/>
      <diagonal/>
    </border>
    <border>
      <left/>
      <right/>
      <top/>
      <bottom style="medium">
        <color indexed="8"/>
      </bottom>
      <diagonal/>
    </border>
    <border>
      <left/>
      <right style="medium">
        <color indexed="8"/>
      </right>
      <top/>
      <bottom style="medium">
        <color indexed="8"/>
      </bottom>
      <diagonal/>
    </border>
    <border>
      <left/>
      <right/>
      <top style="medium">
        <color indexed="8"/>
      </top>
      <bottom/>
      <diagonal/>
    </border>
    <border>
      <left/>
      <right style="medium">
        <color indexed="8"/>
      </right>
      <top style="medium">
        <color indexed="8"/>
      </top>
      <bottom/>
      <diagonal/>
    </border>
    <border>
      <left style="medium">
        <color indexed="8"/>
      </left>
      <right/>
      <top/>
      <bottom style="medium">
        <color indexed="8"/>
      </bottom>
      <diagonal/>
    </border>
    <border>
      <left style="medium">
        <color indexed="8"/>
      </left>
      <right/>
      <top style="medium">
        <color indexed="8"/>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8"/>
      </right>
      <top/>
      <bottom style="hair">
        <color indexed="8"/>
      </bottom>
      <diagonal/>
    </border>
    <border>
      <left style="thin">
        <color indexed="8"/>
      </left>
      <right style="medium">
        <color indexed="64"/>
      </right>
      <top/>
      <bottom style="hair">
        <color indexed="8"/>
      </bottom>
      <diagonal/>
    </border>
    <border>
      <left style="thin">
        <color indexed="8"/>
      </left>
      <right style="medium">
        <color indexed="64"/>
      </right>
      <top style="hair">
        <color indexed="8"/>
      </top>
      <bottom style="hair">
        <color indexed="8"/>
      </bottom>
      <diagonal/>
    </border>
    <border>
      <left/>
      <right style="thin">
        <color indexed="8"/>
      </right>
      <top/>
      <bottom style="thin">
        <color indexed="8"/>
      </bottom>
      <diagonal/>
    </border>
    <border>
      <left style="medium">
        <color indexed="8"/>
      </left>
      <right style="medium">
        <color indexed="8"/>
      </right>
      <top style="hair">
        <color indexed="8"/>
      </top>
      <bottom style="hair">
        <color indexed="8"/>
      </bottom>
      <diagonal/>
    </border>
    <border>
      <left style="medium">
        <color indexed="8"/>
      </left>
      <right style="thin">
        <color indexed="8"/>
      </right>
      <top style="hair">
        <color indexed="8"/>
      </top>
      <bottom style="hair">
        <color indexed="8"/>
      </bottom>
      <diagonal/>
    </border>
    <border>
      <left style="thin">
        <color indexed="8"/>
      </left>
      <right style="medium">
        <color indexed="8"/>
      </right>
      <top style="hair">
        <color indexed="8"/>
      </top>
      <bottom style="hair">
        <color indexed="8"/>
      </bottom>
      <diagonal/>
    </border>
    <border>
      <left style="medium">
        <color indexed="8"/>
      </left>
      <right style="medium">
        <color indexed="8"/>
      </right>
      <top style="thin">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hair">
        <color indexed="8"/>
      </top>
      <bottom style="medium">
        <color indexed="8"/>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8"/>
      </right>
      <top/>
      <bottom/>
      <diagonal/>
    </border>
    <border>
      <left style="medium">
        <color indexed="64"/>
      </left>
      <right style="medium">
        <color indexed="8"/>
      </right>
      <top style="medium">
        <color indexed="8"/>
      </top>
      <bottom/>
      <diagonal/>
    </border>
    <border>
      <left style="medium">
        <color indexed="8"/>
      </left>
      <right style="medium">
        <color indexed="64"/>
      </right>
      <top style="medium">
        <color indexed="8"/>
      </top>
      <bottom/>
      <diagonal/>
    </border>
    <border>
      <left style="thin">
        <color indexed="8"/>
      </left>
      <right/>
      <top style="thin">
        <color indexed="8"/>
      </top>
      <bottom style="thin">
        <color indexed="8"/>
      </bottom>
      <diagonal/>
    </border>
    <border>
      <left style="thin">
        <color indexed="8"/>
      </left>
      <right/>
      <top style="hair">
        <color indexed="8"/>
      </top>
      <bottom style="hair">
        <color indexed="8"/>
      </bottom>
      <diagonal/>
    </border>
    <border>
      <left/>
      <right/>
      <top style="medium">
        <color indexed="8"/>
      </top>
      <bottom style="medium">
        <color indexed="8"/>
      </bottom>
      <diagonal/>
    </border>
    <border>
      <left style="medium">
        <color indexed="8"/>
      </left>
      <right style="medium">
        <color indexed="8"/>
      </right>
      <top style="medium">
        <color indexed="8"/>
      </top>
      <bottom style="hair">
        <color indexed="8"/>
      </bottom>
      <diagonal/>
    </border>
    <border>
      <left/>
      <right style="medium">
        <color indexed="64"/>
      </right>
      <top style="medium">
        <color indexed="64"/>
      </top>
      <bottom/>
      <diagonal/>
    </border>
    <border>
      <left style="thin">
        <color indexed="8"/>
      </left>
      <right style="thin">
        <color indexed="8"/>
      </right>
      <top style="thin">
        <color indexed="64"/>
      </top>
      <bottom style="thin">
        <color indexed="64"/>
      </bottom>
      <diagonal/>
    </border>
    <border>
      <left style="thin">
        <color indexed="8"/>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8"/>
      </right>
      <top/>
      <bottom style="thin">
        <color indexed="64"/>
      </bottom>
      <diagonal/>
    </border>
    <border>
      <left/>
      <right/>
      <top style="medium">
        <color indexed="64"/>
      </top>
      <bottom style="medium">
        <color indexed="8"/>
      </bottom>
      <diagonal/>
    </border>
    <border>
      <left style="medium">
        <color indexed="8"/>
      </left>
      <right style="thin">
        <color indexed="8"/>
      </right>
      <top/>
      <bottom style="hair">
        <color indexed="8"/>
      </bottom>
      <diagonal/>
    </border>
    <border>
      <left style="medium">
        <color indexed="8"/>
      </left>
      <right style="thin">
        <color indexed="8"/>
      </right>
      <top style="thin">
        <color indexed="8"/>
      </top>
      <bottom style="thin">
        <color indexed="8"/>
      </bottom>
      <diagonal/>
    </border>
    <border>
      <left style="thin">
        <color indexed="8"/>
      </left>
      <right/>
      <top/>
      <bottom style="hair">
        <color indexed="8"/>
      </bottom>
      <diagonal/>
    </border>
    <border>
      <left style="thin">
        <color indexed="8"/>
      </left>
      <right style="thin">
        <color indexed="8"/>
      </right>
      <top style="thin">
        <color indexed="8"/>
      </top>
      <bottom/>
      <diagonal/>
    </border>
    <border>
      <left style="medium">
        <color indexed="8"/>
      </left>
      <right style="thin">
        <color indexed="8"/>
      </right>
      <top style="medium">
        <color indexed="8"/>
      </top>
      <bottom style="hair">
        <color indexed="64"/>
      </bottom>
      <diagonal/>
    </border>
    <border>
      <left style="medium">
        <color indexed="8"/>
      </left>
      <right style="thin">
        <color indexed="8"/>
      </right>
      <top style="hair">
        <color indexed="64"/>
      </top>
      <bottom style="hair">
        <color indexed="64"/>
      </bottom>
      <diagonal/>
    </border>
    <border>
      <left style="medium">
        <color indexed="8"/>
      </left>
      <right/>
      <top style="medium">
        <color indexed="64"/>
      </top>
      <bottom style="medium">
        <color indexed="64"/>
      </bottom>
      <diagonal/>
    </border>
    <border>
      <left/>
      <right style="medium">
        <color indexed="8"/>
      </right>
      <top style="medium">
        <color indexed="64"/>
      </top>
      <bottom style="medium">
        <color indexed="64"/>
      </bottom>
      <diagonal/>
    </border>
    <border>
      <left style="medium">
        <color indexed="64"/>
      </left>
      <right style="thin">
        <color indexed="8"/>
      </right>
      <top style="thin">
        <color indexed="64"/>
      </top>
      <bottom style="thin">
        <color indexed="64"/>
      </bottom>
      <diagonal/>
    </border>
    <border>
      <left style="medium">
        <color indexed="8"/>
      </left>
      <right style="thin">
        <color indexed="8"/>
      </right>
      <top style="thin">
        <color indexed="64"/>
      </top>
      <bottom style="thin">
        <color indexed="64"/>
      </bottom>
      <diagonal/>
    </border>
    <border>
      <left style="medium">
        <color indexed="8"/>
      </left>
      <right style="medium">
        <color indexed="8"/>
      </right>
      <top style="medium">
        <color indexed="64"/>
      </top>
      <bottom style="medium">
        <color indexed="64"/>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64"/>
      </bottom>
      <diagonal/>
    </border>
    <border>
      <left style="medium">
        <color indexed="8"/>
      </left>
      <right style="medium">
        <color indexed="8"/>
      </right>
      <top style="hair">
        <color indexed="8"/>
      </top>
      <bottom/>
      <diagonal/>
    </border>
    <border>
      <left style="medium">
        <color indexed="8"/>
      </left>
      <right style="medium">
        <color indexed="8"/>
      </right>
      <top/>
      <bottom/>
      <diagonal/>
    </border>
    <border>
      <left style="medium">
        <color indexed="64"/>
      </left>
      <right/>
      <top style="medium">
        <color indexed="8"/>
      </top>
      <bottom style="medium">
        <color indexed="8"/>
      </bottom>
      <diagonal/>
    </border>
    <border>
      <left style="medium">
        <color indexed="64"/>
      </left>
      <right/>
      <top style="medium">
        <color indexed="8"/>
      </top>
      <bottom style="medium">
        <color indexed="64"/>
      </bottom>
      <diagonal/>
    </border>
    <border>
      <left/>
      <right style="medium">
        <color indexed="8"/>
      </right>
      <top style="medium">
        <color indexed="8"/>
      </top>
      <bottom style="medium">
        <color indexed="8"/>
      </bottom>
      <diagonal/>
    </border>
    <border>
      <left/>
      <right style="medium">
        <color indexed="8"/>
      </right>
      <top style="medium">
        <color indexed="8"/>
      </top>
      <bottom style="medium">
        <color indexed="64"/>
      </bottom>
      <diagonal/>
    </border>
    <border>
      <left style="medium">
        <color indexed="8"/>
      </left>
      <right/>
      <top style="medium">
        <color indexed="8"/>
      </top>
      <bottom style="medium">
        <color indexed="64"/>
      </bottom>
      <diagonal/>
    </border>
    <border>
      <left style="medium">
        <color indexed="64"/>
      </left>
      <right style="medium">
        <color indexed="8"/>
      </right>
      <top style="hair">
        <color indexed="8"/>
      </top>
      <bottom/>
      <diagonal/>
    </border>
    <border>
      <left style="medium">
        <color indexed="64"/>
      </left>
      <right style="medium">
        <color indexed="8"/>
      </right>
      <top/>
      <bottom style="hair">
        <color indexed="8"/>
      </bottom>
      <diagonal/>
    </border>
    <border>
      <left style="medium">
        <color indexed="8"/>
      </left>
      <right style="medium">
        <color indexed="8"/>
      </right>
      <top/>
      <bottom style="hair">
        <color indexed="8"/>
      </bottom>
      <diagonal/>
    </border>
    <border>
      <left style="medium">
        <color indexed="64"/>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medium">
        <color indexed="8"/>
      </left>
      <right style="medium">
        <color indexed="8"/>
      </right>
      <top/>
      <bottom style="medium">
        <color indexed="8"/>
      </bottom>
      <diagonal/>
    </border>
    <border>
      <left/>
      <right style="thin">
        <color indexed="8"/>
      </right>
      <top/>
      <bottom/>
      <diagonal/>
    </border>
    <border>
      <left style="medium">
        <color indexed="8"/>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8"/>
      </right>
      <top style="medium">
        <color indexed="64"/>
      </top>
      <bottom style="thin">
        <color indexed="64"/>
      </bottom>
      <diagonal/>
    </border>
  </borders>
  <cellStyleXfs count="83">
    <xf numFmtId="0" fontId="0" fillId="0" borderId="0"/>
    <xf numFmtId="0" fontId="24" fillId="0" borderId="0" applyNumberFormat="0"/>
    <xf numFmtId="0" fontId="24" fillId="0" borderId="0"/>
    <xf numFmtId="166" fontId="24" fillId="0" borderId="0"/>
    <xf numFmtId="166" fontId="24" fillId="0" borderId="0"/>
    <xf numFmtId="166" fontId="24" fillId="0" borderId="0"/>
    <xf numFmtId="181" fontId="24" fillId="0" borderId="0"/>
    <xf numFmtId="166" fontId="24" fillId="0" borderId="0"/>
    <xf numFmtId="164" fontId="28" fillId="0" borderId="0" applyFont="0" applyFill="0" applyBorder="0" applyAlignment="0" applyProtection="0"/>
    <xf numFmtId="164" fontId="28" fillId="0" borderId="0" applyFont="0" applyFill="0" applyBorder="0" applyAlignment="0" applyProtection="0"/>
    <xf numFmtId="166" fontId="24" fillId="0" borderId="0"/>
    <xf numFmtId="181" fontId="24" fillId="0" borderId="0"/>
    <xf numFmtId="166" fontId="24" fillId="0" borderId="0"/>
    <xf numFmtId="44" fontId="32" fillId="0" borderId="0" applyFont="0" applyFill="0" applyBorder="0" applyAlignment="0" applyProtection="0"/>
    <xf numFmtId="0" fontId="33" fillId="0" borderId="0"/>
    <xf numFmtId="0" fontId="24" fillId="0" borderId="0"/>
    <xf numFmtId="0" fontId="33" fillId="0" borderId="0"/>
    <xf numFmtId="0" fontId="2" fillId="0" borderId="0"/>
    <xf numFmtId="0" fontId="24" fillId="0" borderId="0"/>
    <xf numFmtId="0" fontId="24" fillId="0" borderId="0"/>
    <xf numFmtId="0" fontId="24" fillId="0" borderId="0"/>
    <xf numFmtId="0" fontId="32" fillId="0" borderId="0"/>
    <xf numFmtId="0" fontId="29" fillId="0" borderId="0"/>
    <xf numFmtId="0" fontId="17" fillId="0" borderId="0"/>
    <xf numFmtId="0" fontId="33" fillId="0" borderId="0"/>
    <xf numFmtId="0" fontId="33" fillId="0" borderId="0"/>
    <xf numFmtId="0" fontId="17" fillId="0" borderId="0"/>
    <xf numFmtId="0" fontId="33" fillId="0" borderId="0"/>
    <xf numFmtId="0" fontId="30" fillId="0" borderId="0"/>
    <xf numFmtId="0" fontId="17" fillId="0" borderId="0"/>
    <xf numFmtId="0" fontId="17" fillId="0" borderId="0"/>
    <xf numFmtId="0" fontId="24" fillId="0" borderId="0"/>
    <xf numFmtId="0" fontId="2" fillId="0" borderId="0"/>
    <xf numFmtId="0" fontId="24" fillId="0" borderId="0"/>
    <xf numFmtId="0" fontId="31" fillId="0" borderId="0"/>
    <xf numFmtId="0" fontId="31" fillId="0" borderId="0"/>
    <xf numFmtId="0" fontId="24" fillId="0" borderId="0"/>
    <xf numFmtId="0" fontId="2" fillId="0" borderId="0"/>
    <xf numFmtId="0" fontId="24" fillId="0" borderId="0"/>
    <xf numFmtId="0" fontId="26" fillId="0" borderId="0"/>
    <xf numFmtId="0" fontId="17" fillId="0" borderId="0"/>
    <xf numFmtId="0" fontId="24" fillId="0" borderId="0"/>
    <xf numFmtId="0" fontId="31" fillId="0" borderId="0"/>
    <xf numFmtId="0" fontId="29" fillId="0" borderId="0"/>
    <xf numFmtId="0" fontId="17" fillId="0" borderId="0"/>
    <xf numFmtId="0" fontId="33" fillId="0" borderId="0"/>
    <xf numFmtId="0" fontId="32" fillId="0" borderId="0"/>
    <xf numFmtId="0" fontId="32" fillId="0" borderId="0"/>
    <xf numFmtId="0" fontId="33" fillId="0" borderId="0"/>
    <xf numFmtId="0" fontId="24" fillId="0" borderId="0"/>
    <xf numFmtId="0" fontId="17" fillId="0" borderId="0"/>
    <xf numFmtId="0" fontId="24" fillId="0" borderId="0"/>
    <xf numFmtId="9" fontId="24" fillId="0" borderId="0"/>
    <xf numFmtId="9" fontId="24" fillId="0" borderId="0"/>
    <xf numFmtId="9" fontId="24" fillId="0" borderId="0"/>
    <xf numFmtId="9" fontId="28" fillId="0" borderId="0" applyFont="0" applyFill="0" applyBorder="0" applyAlignment="0" applyProtection="0"/>
    <xf numFmtId="9" fontId="24" fillId="0" borderId="0"/>
    <xf numFmtId="167" fontId="24" fillId="0" borderId="0"/>
    <xf numFmtId="169" fontId="24" fillId="0" borderId="0"/>
    <xf numFmtId="169" fontId="24" fillId="0" borderId="0"/>
    <xf numFmtId="167" fontId="24" fillId="0" borderId="0"/>
    <xf numFmtId="165" fontId="28" fillId="0" borderId="0" applyFont="0" applyFill="0" applyBorder="0" applyAlignment="0" applyProtection="0"/>
    <xf numFmtId="169" fontId="24" fillId="0" borderId="0"/>
    <xf numFmtId="0" fontId="3" fillId="0" borderId="1">
      <alignment horizontal="left" wrapText="1"/>
    </xf>
    <xf numFmtId="169" fontId="24" fillId="0" borderId="0"/>
    <xf numFmtId="43" fontId="33" fillId="0" borderId="0" applyFont="0" applyFill="0" applyBorder="0" applyAlignment="0" applyProtection="0"/>
    <xf numFmtId="43" fontId="33" fillId="0" borderId="0" applyFont="0" applyFill="0" applyBorder="0" applyAlignment="0" applyProtection="0"/>
    <xf numFmtId="165" fontId="28" fillId="0" borderId="0" applyFont="0" applyFill="0" applyBorder="0" applyAlignment="0" applyProtection="0"/>
    <xf numFmtId="43" fontId="32" fillId="0" borderId="0" applyFont="0" applyFill="0" applyBorder="0" applyAlignment="0" applyProtection="0"/>
    <xf numFmtId="169" fontId="24" fillId="0" borderId="0"/>
    <xf numFmtId="0" fontId="2" fillId="0" borderId="0"/>
    <xf numFmtId="166" fontId="2" fillId="0" borderId="0"/>
    <xf numFmtId="0" fontId="45" fillId="16" borderId="0" applyNumberFormat="0" applyBorder="0" applyAlignment="0" applyProtection="0"/>
    <xf numFmtId="166" fontId="3" fillId="0" borderId="0" applyFill="0" applyBorder="0" applyAlignment="0" applyProtection="0"/>
    <xf numFmtId="0" fontId="3" fillId="0" borderId="0"/>
    <xf numFmtId="0" fontId="1" fillId="0" borderId="0"/>
    <xf numFmtId="0" fontId="28" fillId="0" borderId="0"/>
    <xf numFmtId="0" fontId="2" fillId="0" borderId="0"/>
    <xf numFmtId="9" fontId="3" fillId="0" borderId="0" applyFill="0" applyBorder="0" applyAlignment="0" applyProtection="0"/>
    <xf numFmtId="169" fontId="3" fillId="0" borderId="0" applyFill="0" applyBorder="0" applyAlignment="0" applyProtection="0"/>
    <xf numFmtId="165" fontId="33" fillId="0" borderId="0" applyFont="0" applyFill="0" applyBorder="0" applyAlignment="0" applyProtection="0"/>
    <xf numFmtId="169" fontId="3" fillId="0" borderId="0" applyFill="0" applyBorder="0" applyAlignment="0" applyProtection="0"/>
    <xf numFmtId="9" fontId="2" fillId="0" borderId="0"/>
  </cellStyleXfs>
  <cellXfs count="381">
    <xf numFmtId="0" fontId="0" fillId="0" borderId="0" xfId="0"/>
    <xf numFmtId="0" fontId="0" fillId="0" borderId="0" xfId="2" applyFont="1" applyFill="1" applyBorder="1" applyAlignment="1" applyProtection="1">
      <alignment horizontal="left" vertical="center"/>
      <protection locked="0"/>
    </xf>
    <xf numFmtId="0" fontId="0" fillId="2" borderId="0" xfId="2" applyFont="1" applyFill="1" applyBorder="1" applyAlignment="1" applyProtection="1">
      <alignment vertical="center"/>
      <protection locked="0"/>
    </xf>
    <xf numFmtId="0" fontId="8" fillId="0" borderId="0" xfId="2" applyFont="1" applyFill="1" applyBorder="1" applyAlignment="1" applyProtection="1">
      <alignment vertical="center"/>
      <protection locked="0"/>
    </xf>
    <xf numFmtId="0" fontId="10" fillId="2" borderId="0" xfId="2" applyFont="1" applyFill="1" applyBorder="1" applyAlignment="1" applyProtection="1">
      <alignment vertical="center"/>
      <protection locked="0"/>
    </xf>
    <xf numFmtId="2" fontId="6" fillId="2" borderId="0" xfId="3" applyNumberFormat="1" applyFont="1" applyFill="1" applyBorder="1" applyAlignment="1" applyProtection="1">
      <alignment horizontal="right" vertical="center" wrapText="1"/>
      <protection locked="0"/>
    </xf>
    <xf numFmtId="0" fontId="0" fillId="3" borderId="2" xfId="2" applyFont="1" applyFill="1" applyBorder="1" applyAlignment="1" applyProtection="1">
      <alignment horizontal="left" vertical="center"/>
      <protection locked="0"/>
    </xf>
    <xf numFmtId="0" fontId="10" fillId="2" borderId="0" xfId="2" applyFont="1" applyFill="1" applyBorder="1" applyAlignment="1" applyProtection="1">
      <alignment horizontal="right" vertical="center" wrapText="1"/>
      <protection locked="0"/>
    </xf>
    <xf numFmtId="0" fontId="0" fillId="2" borderId="0" xfId="2" applyFont="1" applyFill="1" applyBorder="1" applyAlignment="1" applyProtection="1">
      <alignment horizontal="center" vertical="center" wrapText="1"/>
      <protection locked="0"/>
    </xf>
    <xf numFmtId="0" fontId="18" fillId="2" borderId="0" xfId="2" applyFont="1" applyFill="1" applyBorder="1" applyAlignment="1" applyProtection="1">
      <alignment horizontal="center" vertical="center"/>
      <protection locked="0"/>
    </xf>
    <xf numFmtId="4" fontId="18" fillId="2" borderId="0" xfId="2" applyNumberFormat="1" applyFont="1" applyFill="1" applyBorder="1" applyAlignment="1" applyProtection="1">
      <alignment horizontal="center" vertical="center"/>
      <protection locked="0"/>
    </xf>
    <xf numFmtId="0" fontId="5" fillId="3" borderId="2" xfId="2" applyFont="1" applyFill="1" applyBorder="1" applyAlignment="1" applyProtection="1">
      <alignment horizontal="left" vertical="center"/>
      <protection locked="0"/>
    </xf>
    <xf numFmtId="10" fontId="14" fillId="9" borderId="33" xfId="52" applyNumberFormat="1" applyFont="1" applyFill="1" applyBorder="1" applyAlignment="1" applyProtection="1">
      <alignment horizontal="center" vertical="center" wrapText="1"/>
    </xf>
    <xf numFmtId="166" fontId="36" fillId="7" borderId="17" xfId="3" applyFont="1" applyFill="1" applyBorder="1" applyAlignment="1" applyProtection="1">
      <alignment horizontal="center" vertical="center" wrapText="1"/>
    </xf>
    <xf numFmtId="0" fontId="0" fillId="0" borderId="0" xfId="2" applyFont="1" applyFill="1" applyBorder="1" applyAlignment="1" applyProtection="1">
      <alignment vertical="center"/>
      <protection locked="0"/>
    </xf>
    <xf numFmtId="0" fontId="10" fillId="0" borderId="0" xfId="2" applyFont="1" applyFill="1" applyBorder="1" applyAlignment="1" applyProtection="1">
      <alignment vertical="center"/>
      <protection locked="0"/>
    </xf>
    <xf numFmtId="0" fontId="13" fillId="0" borderId="0" xfId="2" applyFont="1" applyFill="1" applyBorder="1" applyAlignment="1" applyProtection="1">
      <alignment vertical="center"/>
      <protection locked="0"/>
    </xf>
    <xf numFmtId="0" fontId="15" fillId="0" borderId="0" xfId="2" applyFont="1" applyFill="1" applyBorder="1" applyAlignment="1" applyProtection="1">
      <alignment horizontal="center" vertical="center"/>
      <protection locked="0"/>
    </xf>
    <xf numFmtId="0" fontId="37" fillId="0" borderId="0" xfId="2" applyFont="1" applyFill="1" applyBorder="1" applyAlignment="1" applyProtection="1">
      <alignment vertical="center"/>
      <protection locked="0"/>
    </xf>
    <xf numFmtId="10" fontId="16" fillId="3" borderId="2" xfId="2" applyNumberFormat="1" applyFont="1" applyFill="1" applyBorder="1" applyAlignment="1" applyProtection="1">
      <alignment horizontal="left" vertical="center"/>
      <protection locked="0"/>
    </xf>
    <xf numFmtId="43" fontId="0" fillId="2" borderId="0" xfId="2" applyNumberFormat="1" applyFont="1" applyFill="1" applyBorder="1" applyAlignment="1" applyProtection="1">
      <alignment vertical="center"/>
      <protection locked="0"/>
    </xf>
    <xf numFmtId="0" fontId="5" fillId="2" borderId="0" xfId="2" applyFont="1" applyFill="1" applyBorder="1" applyAlignment="1" applyProtection="1">
      <alignment vertical="center"/>
      <protection locked="0"/>
    </xf>
    <xf numFmtId="0" fontId="6" fillId="2" borderId="0" xfId="2" applyFont="1" applyFill="1" applyBorder="1" applyAlignment="1" applyProtection="1">
      <alignment vertical="center"/>
      <protection locked="0"/>
    </xf>
    <xf numFmtId="43" fontId="5" fillId="2" borderId="0" xfId="2" applyNumberFormat="1" applyFont="1" applyFill="1" applyBorder="1" applyAlignment="1" applyProtection="1">
      <alignment vertical="center"/>
      <protection locked="0"/>
    </xf>
    <xf numFmtId="0" fontId="22" fillId="2" borderId="0" xfId="2" applyFont="1" applyFill="1" applyBorder="1" applyAlignment="1" applyProtection="1">
      <alignment horizontal="center" vertical="center"/>
      <protection locked="0"/>
    </xf>
    <xf numFmtId="10" fontId="0" fillId="2" borderId="0" xfId="2" applyNumberFormat="1" applyFont="1" applyFill="1" applyBorder="1" applyAlignment="1" applyProtection="1">
      <alignment vertical="center"/>
      <protection locked="0"/>
    </xf>
    <xf numFmtId="10" fontId="25" fillId="3" borderId="2" xfId="2" applyNumberFormat="1" applyFont="1" applyFill="1" applyBorder="1" applyAlignment="1" applyProtection="1">
      <alignment horizontal="left" vertical="center"/>
      <protection locked="0"/>
    </xf>
    <xf numFmtId="10" fontId="5" fillId="0" borderId="43" xfId="52" applyNumberFormat="1" applyFont="1" applyFill="1" applyBorder="1" applyAlignment="1" applyProtection="1">
      <alignment horizontal="center" vertical="center" wrapText="1"/>
    </xf>
    <xf numFmtId="166" fontId="5" fillId="0" borderId="42" xfId="3" applyFont="1" applyFill="1" applyBorder="1" applyAlignment="1" applyProtection="1">
      <alignment horizontal="centerContinuous" vertical="center"/>
    </xf>
    <xf numFmtId="166" fontId="14" fillId="9" borderId="32" xfId="3" applyFont="1" applyFill="1" applyBorder="1" applyAlignment="1" applyProtection="1">
      <alignment horizontal="centerContinuous" vertical="center" wrapText="1"/>
    </xf>
    <xf numFmtId="166" fontId="6" fillId="0" borderId="21" xfId="3" applyFont="1" applyFill="1" applyBorder="1" applyAlignment="1" applyProtection="1">
      <alignment horizontal="center" vertical="center" wrapText="1"/>
    </xf>
    <xf numFmtId="0" fontId="27" fillId="13" borderId="34" xfId="2" applyFont="1" applyFill="1" applyBorder="1" applyAlignment="1" applyProtection="1">
      <alignment horizontal="center" vertical="center"/>
      <protection locked="0"/>
    </xf>
    <xf numFmtId="168" fontId="43" fillId="13" borderId="49" xfId="2" applyNumberFormat="1" applyFont="1" applyFill="1" applyBorder="1" applyAlignment="1" applyProtection="1">
      <alignment vertical="center"/>
      <protection locked="0"/>
    </xf>
    <xf numFmtId="166" fontId="38" fillId="2" borderId="42" xfId="3" applyFont="1" applyFill="1" applyBorder="1" applyAlignment="1" applyProtection="1">
      <alignment horizontal="left" vertical="center" wrapText="1"/>
    </xf>
    <xf numFmtId="171" fontId="36" fillId="0" borderId="0" xfId="3" applyNumberFormat="1" applyFont="1" applyFill="1" applyBorder="1" applyAlignment="1" applyProtection="1">
      <alignment horizontal="center" vertical="center"/>
    </xf>
    <xf numFmtId="10" fontId="16" fillId="0" borderId="0" xfId="2" applyNumberFormat="1" applyFont="1" applyFill="1" applyBorder="1" applyAlignment="1" applyProtection="1">
      <alignment horizontal="left" vertical="center"/>
      <protection locked="0"/>
    </xf>
    <xf numFmtId="10" fontId="16" fillId="0" borderId="2" xfId="2" applyNumberFormat="1" applyFont="1" applyFill="1" applyBorder="1" applyAlignment="1" applyProtection="1">
      <alignment horizontal="left" vertical="center"/>
      <protection locked="0"/>
    </xf>
    <xf numFmtId="175" fontId="6" fillId="0" borderId="0" xfId="71" applyNumberFormat="1" applyFont="1" applyFill="1" applyBorder="1" applyAlignment="1" applyProtection="1">
      <alignment horizontal="center" vertical="center" wrapText="1"/>
    </xf>
    <xf numFmtId="177" fontId="6" fillId="0" borderId="45" xfId="71" applyNumberFormat="1" applyFont="1" applyFill="1" applyBorder="1" applyAlignment="1" applyProtection="1">
      <alignment horizontal="center" vertical="center" wrapText="1"/>
    </xf>
    <xf numFmtId="0" fontId="0" fillId="0" borderId="18" xfId="2" applyFont="1" applyBorder="1" applyAlignment="1" applyProtection="1">
      <alignment horizontal="center" vertical="center"/>
      <protection locked="0"/>
    </xf>
    <xf numFmtId="0" fontId="0" fillId="0" borderId="19" xfId="2" applyFont="1" applyBorder="1" applyAlignment="1" applyProtection="1">
      <alignment vertical="center"/>
      <protection locked="0"/>
    </xf>
    <xf numFmtId="0" fontId="0" fillId="0" borderId="19" xfId="2" applyFont="1" applyFill="1" applyBorder="1" applyAlignment="1" applyProtection="1">
      <alignment horizontal="center" vertical="center"/>
      <protection locked="0"/>
    </xf>
    <xf numFmtId="0" fontId="0" fillId="0" borderId="20" xfId="2" applyFont="1" applyBorder="1" applyAlignment="1" applyProtection="1">
      <alignment vertical="center"/>
      <protection locked="0"/>
    </xf>
    <xf numFmtId="0" fontId="0" fillId="0" borderId="0" xfId="2" applyFont="1" applyBorder="1" applyAlignment="1" applyProtection="1">
      <alignment vertical="center"/>
      <protection locked="0"/>
    </xf>
    <xf numFmtId="0" fontId="0" fillId="0" borderId="0" xfId="2" applyFont="1" applyFill="1" applyBorder="1" applyAlignment="1" applyProtection="1">
      <alignment horizontal="center" vertical="center"/>
      <protection locked="0"/>
    </xf>
    <xf numFmtId="0" fontId="6" fillId="0" borderId="0" xfId="2" applyFont="1" applyBorder="1" applyAlignment="1" applyProtection="1">
      <alignment vertical="center" wrapText="1"/>
      <protection locked="0"/>
    </xf>
    <xf numFmtId="0" fontId="9" fillId="0" borderId="0" xfId="2" applyFont="1" applyBorder="1" applyAlignment="1" applyProtection="1">
      <alignment horizontal="left" vertical="center"/>
      <protection locked="0"/>
    </xf>
    <xf numFmtId="0" fontId="6" fillId="0" borderId="0" xfId="2" applyFont="1" applyBorder="1" applyAlignment="1" applyProtection="1">
      <alignment horizontal="center" vertical="center" wrapText="1"/>
      <protection locked="0"/>
    </xf>
    <xf numFmtId="4" fontId="6" fillId="0" borderId="0" xfId="2" applyNumberFormat="1" applyFont="1" applyFill="1" applyBorder="1" applyAlignment="1" applyProtection="1">
      <alignment horizontal="center" vertical="center" wrapText="1"/>
      <protection locked="0"/>
    </xf>
    <xf numFmtId="0" fontId="6" fillId="0" borderId="21" xfId="2" applyFont="1" applyBorder="1" applyAlignment="1" applyProtection="1">
      <alignment horizontal="center" vertical="center" wrapText="1"/>
      <protection locked="0"/>
    </xf>
    <xf numFmtId="0" fontId="0" fillId="0" borderId="0" xfId="2" applyFont="1" applyBorder="1" applyAlignment="1" applyProtection="1">
      <alignment vertical="center" wrapText="1"/>
      <protection locked="0"/>
    </xf>
    <xf numFmtId="0" fontId="0" fillId="0" borderId="0" xfId="2" applyFont="1" applyBorder="1" applyAlignment="1" applyProtection="1">
      <alignment horizontal="center" vertical="center" wrapText="1"/>
      <protection locked="0"/>
    </xf>
    <xf numFmtId="10" fontId="13" fillId="4" borderId="52" xfId="52" applyNumberFormat="1" applyFont="1" applyFill="1" applyBorder="1" applyAlignment="1" applyProtection="1">
      <alignment horizontal="center" vertical="center"/>
      <protection locked="0"/>
    </xf>
    <xf numFmtId="10" fontId="13" fillId="0" borderId="4" xfId="52" applyNumberFormat="1" applyFont="1" applyFill="1" applyBorder="1" applyAlignment="1" applyProtection="1">
      <alignment horizontal="center" vertical="center"/>
      <protection locked="0"/>
    </xf>
    <xf numFmtId="169" fontId="13" fillId="0" borderId="4" xfId="64" applyNumberFormat="1" applyFont="1" applyFill="1" applyBorder="1" applyAlignment="1" applyProtection="1">
      <alignment horizontal="center" vertical="center"/>
      <protection locked="0"/>
    </xf>
    <xf numFmtId="10" fontId="13" fillId="4" borderId="3" xfId="52" applyNumberFormat="1" applyFont="1" applyFill="1" applyBorder="1" applyAlignment="1" applyProtection="1">
      <alignment horizontal="center" vertical="center"/>
      <protection locked="0"/>
    </xf>
    <xf numFmtId="10" fontId="13" fillId="0" borderId="54" xfId="52" applyNumberFormat="1" applyFont="1" applyFill="1" applyBorder="1" applyAlignment="1" applyProtection="1">
      <alignment horizontal="center" vertical="center"/>
      <protection locked="0"/>
    </xf>
    <xf numFmtId="169" fontId="13" fillId="0" borderId="37" xfId="64" applyNumberFormat="1" applyFont="1" applyFill="1" applyBorder="1" applyAlignment="1" applyProtection="1">
      <alignment horizontal="center" vertical="center"/>
      <protection locked="0"/>
    </xf>
    <xf numFmtId="10" fontId="5" fillId="4" borderId="51" xfId="52" applyNumberFormat="1" applyFont="1" applyFill="1" applyBorder="1" applyAlignment="1" applyProtection="1">
      <alignment vertical="center"/>
      <protection locked="0"/>
    </xf>
    <xf numFmtId="10" fontId="5" fillId="5" borderId="5" xfId="52" applyNumberFormat="1" applyFont="1" applyFill="1" applyBorder="1" applyAlignment="1" applyProtection="1">
      <alignment vertical="center"/>
      <protection locked="0"/>
    </xf>
    <xf numFmtId="169" fontId="5" fillId="5" borderId="38" xfId="64" applyNumberFormat="1" applyFont="1" applyFill="1" applyBorder="1" applyAlignment="1" applyProtection="1">
      <alignment vertical="center"/>
      <protection locked="0"/>
    </xf>
    <xf numFmtId="10" fontId="5" fillId="4" borderId="5" xfId="52" applyNumberFormat="1" applyFont="1" applyFill="1" applyBorder="1" applyAlignment="1" applyProtection="1">
      <alignment vertical="center"/>
      <protection locked="0"/>
    </xf>
    <xf numFmtId="169" fontId="5" fillId="5" borderId="6" xfId="64" applyNumberFormat="1" applyFont="1" applyFill="1" applyBorder="1" applyAlignment="1" applyProtection="1">
      <alignment vertical="center"/>
      <protection locked="0"/>
    </xf>
    <xf numFmtId="10" fontId="5" fillId="5" borderId="6" xfId="52" applyNumberFormat="1" applyFont="1" applyFill="1" applyBorder="1" applyAlignment="1" applyProtection="1">
      <alignment horizontal="center" vertical="center"/>
      <protection locked="0"/>
    </xf>
    <xf numFmtId="4" fontId="14" fillId="6" borderId="5" xfId="64" applyNumberFormat="1" applyFont="1" applyFill="1" applyBorder="1" applyAlignment="1" applyProtection="1">
      <alignment vertical="center"/>
      <protection locked="0"/>
    </xf>
    <xf numFmtId="10" fontId="5" fillId="5" borderId="5" xfId="52" applyNumberFormat="1" applyFont="1" applyFill="1" applyBorder="1" applyAlignment="1" applyProtection="1">
      <alignment horizontal="center" vertical="center"/>
      <protection locked="0"/>
    </xf>
    <xf numFmtId="169" fontId="5" fillId="5" borderId="38" xfId="64" applyNumberFormat="1" applyFont="1" applyFill="1" applyBorder="1" applyAlignment="1" applyProtection="1">
      <alignment horizontal="center" vertical="center"/>
      <protection locked="0"/>
    </xf>
    <xf numFmtId="166" fontId="2" fillId="0" borderId="0" xfId="3" applyFont="1" applyProtection="1">
      <protection locked="0"/>
    </xf>
    <xf numFmtId="10" fontId="0" fillId="4" borderId="7" xfId="52" applyNumberFormat="1" applyFont="1" applyFill="1" applyBorder="1" applyAlignment="1" applyProtection="1">
      <alignment vertical="center"/>
      <protection locked="0"/>
    </xf>
    <xf numFmtId="10" fontId="0" fillId="0" borderId="7" xfId="52" applyNumberFormat="1" applyFont="1" applyFill="1" applyBorder="1" applyAlignment="1" applyProtection="1">
      <alignment horizontal="center" vertical="center"/>
      <protection locked="0"/>
    </xf>
    <xf numFmtId="10" fontId="0" fillId="0" borderId="6" xfId="52" applyNumberFormat="1" applyFont="1" applyFill="1" applyBorder="1" applyAlignment="1" applyProtection="1">
      <alignment horizontal="center" vertical="center"/>
      <protection locked="0"/>
    </xf>
    <xf numFmtId="169" fontId="0" fillId="0" borderId="38" xfId="64" applyNumberFormat="1" applyFont="1" applyFill="1" applyBorder="1" applyAlignment="1" applyProtection="1">
      <alignment vertical="center"/>
      <protection locked="0"/>
    </xf>
    <xf numFmtId="10" fontId="0" fillId="4" borderId="6" xfId="52" applyNumberFormat="1" applyFont="1" applyFill="1" applyBorder="1" applyAlignment="1" applyProtection="1">
      <alignment vertical="center"/>
      <protection locked="0"/>
    </xf>
    <xf numFmtId="169" fontId="0" fillId="0" borderId="6" xfId="64" applyNumberFormat="1" applyFont="1" applyFill="1" applyBorder="1" applyAlignment="1" applyProtection="1">
      <alignment vertical="center"/>
      <protection locked="0"/>
    </xf>
    <xf numFmtId="4" fontId="0" fillId="0" borderId="8" xfId="49" applyNumberFormat="1" applyFont="1" applyFill="1" applyBorder="1" applyAlignment="1" applyProtection="1">
      <alignment horizontal="center" vertical="center"/>
      <protection locked="0"/>
    </xf>
    <xf numFmtId="10" fontId="5" fillId="4" borderId="27" xfId="52" applyNumberFormat="1" applyFont="1" applyFill="1" applyBorder="1" applyAlignment="1" applyProtection="1">
      <alignment vertical="center"/>
      <protection locked="0"/>
    </xf>
    <xf numFmtId="10" fontId="5" fillId="5" borderId="8" xfId="52" applyNumberFormat="1" applyFont="1" applyFill="1" applyBorder="1" applyAlignment="1" applyProtection="1">
      <alignment vertical="center"/>
      <protection locked="0"/>
    </xf>
    <xf numFmtId="169" fontId="5" fillId="5" borderId="8" xfId="64" applyNumberFormat="1" applyFont="1" applyFill="1" applyBorder="1" applyAlignment="1" applyProtection="1">
      <alignment vertical="center"/>
      <protection locked="0"/>
    </xf>
    <xf numFmtId="10" fontId="5" fillId="4" borderId="6" xfId="52" applyNumberFormat="1" applyFont="1" applyFill="1" applyBorder="1" applyAlignment="1" applyProtection="1">
      <alignment vertical="center"/>
      <protection locked="0"/>
    </xf>
    <xf numFmtId="169" fontId="5" fillId="5" borderId="53" xfId="64" applyNumberFormat="1" applyFont="1" applyFill="1" applyBorder="1" applyAlignment="1" applyProtection="1">
      <alignment vertical="center"/>
      <protection locked="0"/>
    </xf>
    <xf numFmtId="169" fontId="14" fillId="6" borderId="6" xfId="64" applyNumberFormat="1" applyFont="1" applyFill="1" applyBorder="1" applyAlignment="1" applyProtection="1">
      <alignment vertical="center"/>
      <protection locked="0"/>
    </xf>
    <xf numFmtId="10" fontId="5" fillId="4" borderId="10" xfId="52" applyNumberFormat="1" applyFont="1" applyFill="1" applyBorder="1" applyAlignment="1" applyProtection="1">
      <alignment vertical="center"/>
      <protection locked="0"/>
    </xf>
    <xf numFmtId="10" fontId="0" fillId="0" borderId="7" xfId="52" applyNumberFormat="1" applyFont="1" applyFill="1" applyBorder="1" applyAlignment="1" applyProtection="1">
      <alignment vertical="center"/>
      <protection locked="0"/>
    </xf>
    <xf numFmtId="169" fontId="5" fillId="0" borderId="38" xfId="64" applyNumberFormat="1" applyFont="1" applyFill="1" applyBorder="1" applyAlignment="1" applyProtection="1">
      <alignment horizontal="center" vertical="center"/>
      <protection locked="0"/>
    </xf>
    <xf numFmtId="166" fontId="2" fillId="0" borderId="0" xfId="3" applyFont="1" applyFill="1" applyProtection="1">
      <protection locked="0"/>
    </xf>
    <xf numFmtId="10" fontId="34" fillId="7" borderId="81" xfId="52" applyNumberFormat="1" applyFont="1" applyFill="1" applyBorder="1" applyAlignment="1" applyProtection="1">
      <alignment vertical="center"/>
      <protection locked="0"/>
    </xf>
    <xf numFmtId="10" fontId="34" fillId="7" borderId="11" xfId="52" applyNumberFormat="1" applyFont="1" applyFill="1" applyBorder="1" applyAlignment="1" applyProtection="1">
      <alignment vertical="center"/>
      <protection locked="0"/>
    </xf>
    <xf numFmtId="169" fontId="34" fillId="7" borderId="11" xfId="64" applyNumberFormat="1" applyFont="1" applyFill="1" applyBorder="1" applyAlignment="1" applyProtection="1">
      <alignment vertical="center"/>
      <protection locked="0"/>
    </xf>
    <xf numFmtId="10" fontId="34" fillId="7" borderId="9" xfId="52" applyNumberFormat="1" applyFont="1" applyFill="1" applyBorder="1" applyAlignment="1" applyProtection="1">
      <alignment horizontal="center" vertical="center"/>
      <protection locked="0"/>
    </xf>
    <xf numFmtId="10" fontId="34" fillId="0" borderId="0" xfId="52" applyNumberFormat="1" applyFont="1" applyFill="1" applyBorder="1" applyAlignment="1" applyProtection="1">
      <alignment vertical="center"/>
      <protection locked="0"/>
    </xf>
    <xf numFmtId="169" fontId="34" fillId="0" borderId="0" xfId="64" applyNumberFormat="1" applyFont="1" applyFill="1" applyBorder="1" applyAlignment="1" applyProtection="1">
      <alignment vertical="center"/>
      <protection locked="0"/>
    </xf>
    <xf numFmtId="10" fontId="34" fillId="0" borderId="0" xfId="52" applyNumberFormat="1" applyFont="1" applyFill="1" applyBorder="1" applyAlignment="1" applyProtection="1">
      <alignment horizontal="center" vertical="center"/>
      <protection locked="0"/>
    </xf>
    <xf numFmtId="10" fontId="35" fillId="10" borderId="32" xfId="52" applyNumberFormat="1" applyFont="1" applyFill="1" applyBorder="1" applyAlignment="1" applyProtection="1">
      <alignment vertical="center"/>
      <protection locked="0"/>
    </xf>
    <xf numFmtId="0" fontId="5" fillId="0" borderId="0" xfId="2" applyFont="1" applyFill="1" applyBorder="1" applyAlignment="1" applyProtection="1">
      <alignment horizontal="centerContinuous" vertical="center" wrapText="1"/>
      <protection locked="0"/>
    </xf>
    <xf numFmtId="0" fontId="22" fillId="0" borderId="0" xfId="2" applyFont="1" applyFill="1" applyBorder="1" applyAlignment="1" applyProtection="1">
      <alignment horizontal="centerContinuous" vertical="center" wrapText="1"/>
      <protection locked="0"/>
    </xf>
    <xf numFmtId="0" fontId="6" fillId="0" borderId="0" xfId="2" applyFont="1" applyFill="1" applyBorder="1" applyAlignment="1" applyProtection="1">
      <alignment horizontal="centerContinuous" vertical="center" wrapText="1"/>
      <protection locked="0"/>
    </xf>
    <xf numFmtId="0" fontId="18" fillId="0" borderId="0" xfId="2" applyFont="1" applyFill="1" applyAlignment="1" applyProtection="1">
      <alignment horizontal="centerContinuous" vertical="center" wrapText="1"/>
      <protection locked="0"/>
    </xf>
    <xf numFmtId="4" fontId="18" fillId="0" borderId="0" xfId="2" applyNumberFormat="1" applyFont="1" applyFill="1" applyAlignment="1" applyProtection="1">
      <alignment vertical="center" wrapText="1"/>
      <protection locked="0"/>
    </xf>
    <xf numFmtId="0" fontId="18" fillId="0" borderId="0" xfId="2" applyFont="1" applyFill="1" applyAlignment="1" applyProtection="1">
      <alignment vertical="center" wrapText="1"/>
      <protection locked="0"/>
    </xf>
    <xf numFmtId="0" fontId="18" fillId="0" borderId="0" xfId="2" applyFont="1" applyAlignment="1" applyProtection="1">
      <alignment horizontal="right" vertical="center"/>
      <protection locked="0"/>
    </xf>
    <xf numFmtId="0" fontId="18" fillId="0" borderId="0" xfId="2" applyFont="1" applyAlignment="1" applyProtection="1">
      <alignment horizontal="center" vertical="center"/>
      <protection locked="0"/>
    </xf>
    <xf numFmtId="0" fontId="19" fillId="0" borderId="0" xfId="2" applyFont="1" applyBorder="1" applyAlignment="1" applyProtection="1">
      <alignment vertical="center"/>
      <protection locked="0"/>
    </xf>
    <xf numFmtId="0" fontId="19" fillId="0" borderId="0" xfId="2" applyFont="1" applyFill="1" applyBorder="1" applyAlignment="1" applyProtection="1">
      <alignment horizontal="center" vertical="center" wrapText="1"/>
      <protection locked="0"/>
    </xf>
    <xf numFmtId="0" fontId="10" fillId="0" borderId="0" xfId="2" applyFont="1" applyBorder="1" applyAlignment="1" applyProtection="1">
      <alignment horizontal="left" vertical="center" wrapText="1"/>
      <protection locked="0"/>
    </xf>
    <xf numFmtId="4" fontId="18" fillId="0" borderId="0" xfId="2" applyNumberFormat="1" applyFont="1" applyFill="1" applyAlignment="1" applyProtection="1">
      <alignment horizontal="center" vertical="center"/>
      <protection locked="0"/>
    </xf>
    <xf numFmtId="0" fontId="18" fillId="0" borderId="0" xfId="2" applyFont="1" applyBorder="1" applyAlignment="1" applyProtection="1">
      <alignment horizontal="center" vertical="center"/>
      <protection locked="0"/>
    </xf>
    <xf numFmtId="4" fontId="0" fillId="0" borderId="0" xfId="2" applyNumberFormat="1" applyFont="1" applyAlignment="1" applyProtection="1">
      <alignment horizontal="center" vertical="center"/>
      <protection locked="0"/>
    </xf>
    <xf numFmtId="0" fontId="20" fillId="0" borderId="0" xfId="2" applyFont="1" applyBorder="1" applyAlignment="1" applyProtection="1">
      <alignment horizontal="center" vertical="center" wrapText="1"/>
      <protection locked="0"/>
    </xf>
    <xf numFmtId="0" fontId="20" fillId="0" borderId="0" xfId="2" applyFont="1" applyFill="1" applyBorder="1" applyAlignment="1" applyProtection="1">
      <alignment horizontal="center" vertical="center" wrapText="1"/>
      <protection locked="0"/>
    </xf>
    <xf numFmtId="4" fontId="0" fillId="0" borderId="0" xfId="2" applyNumberFormat="1" applyFont="1" applyBorder="1" applyAlignment="1" applyProtection="1">
      <alignment vertical="center"/>
      <protection locked="0"/>
    </xf>
    <xf numFmtId="4" fontId="0" fillId="0" borderId="0" xfId="2" applyNumberFormat="1" applyFont="1" applyBorder="1" applyAlignment="1" applyProtection="1">
      <alignment horizontal="center" vertical="center"/>
      <protection locked="0"/>
    </xf>
    <xf numFmtId="168" fontId="0" fillId="0" borderId="0" xfId="2" applyNumberFormat="1" applyFont="1" applyBorder="1" applyAlignment="1" applyProtection="1">
      <alignment horizontal="center" vertical="center"/>
      <protection locked="0"/>
    </xf>
    <xf numFmtId="0" fontId="10" fillId="0" borderId="0" xfId="2" applyFont="1" applyBorder="1" applyAlignment="1" applyProtection="1">
      <alignment horizontal="center" vertical="center" wrapText="1"/>
      <protection locked="0"/>
    </xf>
    <xf numFmtId="0" fontId="0" fillId="0" borderId="0" xfId="2" applyFont="1" applyFill="1" applyBorder="1" applyAlignment="1" applyProtection="1">
      <alignment horizontal="center" vertical="center" wrapText="1"/>
      <protection locked="0"/>
    </xf>
    <xf numFmtId="0" fontId="6" fillId="0" borderId="0" xfId="0" applyFont="1" applyAlignment="1" applyProtection="1">
      <alignment horizontal="center" vertical="center"/>
      <protection locked="0"/>
    </xf>
    <xf numFmtId="0" fontId="6" fillId="0" borderId="0" xfId="0" applyFont="1" applyBorder="1" applyAlignment="1" applyProtection="1">
      <alignment horizontal="center" vertical="center"/>
      <protection locked="0"/>
    </xf>
    <xf numFmtId="0" fontId="18" fillId="0" borderId="0" xfId="0" applyFont="1" applyAlignment="1" applyProtection="1">
      <alignment horizontal="center" vertical="center"/>
      <protection locked="0"/>
    </xf>
    <xf numFmtId="0" fontId="18" fillId="0" borderId="0" xfId="0" applyFont="1" applyBorder="1" applyAlignment="1" applyProtection="1">
      <alignment horizontal="center" vertical="center"/>
      <protection locked="0"/>
    </xf>
    <xf numFmtId="0" fontId="0" fillId="0" borderId="0" xfId="2" applyFont="1" applyAlignment="1" applyProtection="1">
      <alignment horizontal="center" vertical="center"/>
      <protection locked="0"/>
    </xf>
    <xf numFmtId="0" fontId="0" fillId="0" borderId="0" xfId="2" applyFont="1" applyBorder="1" applyAlignment="1" applyProtection="1">
      <alignment horizontal="center" vertical="center"/>
      <protection locked="0"/>
    </xf>
    <xf numFmtId="0" fontId="0" fillId="0" borderId="0" xfId="2" applyFont="1" applyBorder="1" applyAlignment="1" applyProtection="1">
      <alignment horizontal="left" vertical="center"/>
      <protection locked="0"/>
    </xf>
    <xf numFmtId="4" fontId="0" fillId="0" borderId="0" xfId="2" applyNumberFormat="1" applyFont="1" applyFill="1" applyBorder="1" applyAlignment="1" applyProtection="1">
      <alignment horizontal="center" vertical="center"/>
      <protection locked="0"/>
    </xf>
    <xf numFmtId="166" fontId="0" fillId="0" borderId="0" xfId="3" applyFont="1" applyFill="1" applyBorder="1" applyAlignment="1" applyProtection="1">
      <alignment horizontal="center" vertical="center"/>
      <protection locked="0"/>
    </xf>
    <xf numFmtId="0" fontId="44" fillId="0" borderId="0" xfId="2" applyFont="1" applyFill="1" applyBorder="1" applyAlignment="1" applyProtection="1">
      <alignment horizontal="center" vertical="center"/>
      <protection locked="0"/>
    </xf>
    <xf numFmtId="0" fontId="6" fillId="0" borderId="0" xfId="2" applyFont="1" applyBorder="1" applyAlignment="1" applyProtection="1">
      <alignment horizontal="center" vertical="center"/>
      <protection locked="0"/>
    </xf>
    <xf numFmtId="0" fontId="6" fillId="0" borderId="0" xfId="0" applyFont="1" applyBorder="1" applyAlignment="1" applyProtection="1">
      <alignment vertical="center"/>
      <protection locked="0"/>
    </xf>
    <xf numFmtId="0" fontId="18" fillId="0" borderId="0" xfId="0" applyFont="1" applyBorder="1" applyAlignment="1" applyProtection="1">
      <alignment vertical="center"/>
      <protection locked="0"/>
    </xf>
    <xf numFmtId="0" fontId="6" fillId="0" borderId="20" xfId="2" applyFont="1" applyBorder="1" applyAlignment="1" applyProtection="1">
      <alignment vertical="center" wrapText="1"/>
    </xf>
    <xf numFmtId="0" fontId="6" fillId="0" borderId="0" xfId="2" applyFont="1" applyBorder="1" applyAlignment="1" applyProtection="1">
      <alignment horizontal="center" vertical="center" wrapText="1"/>
    </xf>
    <xf numFmtId="0" fontId="6" fillId="0" borderId="0" xfId="2" applyFont="1" applyFill="1" applyBorder="1" applyAlignment="1" applyProtection="1">
      <alignment vertical="center"/>
    </xf>
    <xf numFmtId="0" fontId="6" fillId="0" borderId="0" xfId="2" applyFont="1" applyBorder="1" applyAlignment="1" applyProtection="1">
      <alignment vertical="center"/>
    </xf>
    <xf numFmtId="0" fontId="10" fillId="0" borderId="0" xfId="2" applyFont="1" applyFill="1" applyBorder="1" applyAlignment="1" applyProtection="1">
      <alignment vertical="center"/>
    </xf>
    <xf numFmtId="168" fontId="6" fillId="0" borderId="21" xfId="2" applyNumberFormat="1" applyFont="1" applyBorder="1" applyAlignment="1" applyProtection="1">
      <alignment horizontal="center" vertical="center" wrapText="1"/>
    </xf>
    <xf numFmtId="0" fontId="6" fillId="0" borderId="20" xfId="2" applyFont="1" applyBorder="1" applyAlignment="1" applyProtection="1">
      <alignment horizontal="left" vertical="center"/>
    </xf>
    <xf numFmtId="0" fontId="6" fillId="0" borderId="0" xfId="2" applyFont="1" applyFill="1" applyBorder="1" applyAlignment="1" applyProtection="1">
      <alignment horizontal="left" vertical="center" wrapText="1"/>
    </xf>
    <xf numFmtId="0" fontId="6" fillId="0" borderId="0" xfId="2" applyFont="1" applyBorder="1" applyAlignment="1" applyProtection="1">
      <alignment horizontal="left" vertical="center" wrapText="1"/>
    </xf>
    <xf numFmtId="0" fontId="6" fillId="0" borderId="21" xfId="2" applyFont="1" applyBorder="1" applyAlignment="1" applyProtection="1">
      <alignment horizontal="center" vertical="center" wrapText="1"/>
    </xf>
    <xf numFmtId="0" fontId="6" fillId="0" borderId="20" xfId="2" applyFont="1" applyBorder="1" applyAlignment="1" applyProtection="1">
      <alignment vertical="center"/>
    </xf>
    <xf numFmtId="166" fontId="6" fillId="0" borderId="21" xfId="2" applyNumberFormat="1" applyFont="1" applyBorder="1" applyAlignment="1" applyProtection="1">
      <alignment horizontal="center" vertical="center" wrapText="1"/>
    </xf>
    <xf numFmtId="4" fontId="6" fillId="0" borderId="0" xfId="70" applyNumberFormat="1" applyFont="1" applyFill="1" applyBorder="1" applyAlignment="1" applyProtection="1">
      <alignment horizontal="center" vertical="center" wrapText="1"/>
    </xf>
    <xf numFmtId="0" fontId="6" fillId="0" borderId="0" xfId="70" applyFont="1" applyBorder="1" applyAlignment="1" applyProtection="1">
      <alignment horizontal="center" vertical="center" wrapText="1"/>
    </xf>
    <xf numFmtId="0" fontId="6" fillId="0" borderId="0" xfId="2" applyFont="1" applyBorder="1" applyAlignment="1" applyProtection="1">
      <alignment vertical="center" wrapText="1"/>
    </xf>
    <xf numFmtId="176" fontId="6" fillId="0" borderId="0" xfId="70" applyNumberFormat="1" applyFont="1" applyBorder="1" applyAlignment="1" applyProtection="1">
      <alignment horizontal="center" vertical="center" wrapText="1"/>
    </xf>
    <xf numFmtId="0" fontId="6" fillId="0" borderId="20" xfId="2" applyFont="1" applyBorder="1" applyAlignment="1" applyProtection="1">
      <alignment horizontal="left" vertical="center" wrapText="1"/>
    </xf>
    <xf numFmtId="0" fontId="11" fillId="0" borderId="0" xfId="70" applyFont="1" applyBorder="1" applyAlignment="1" applyProtection="1">
      <alignment horizontal="center" vertical="center" wrapText="1"/>
    </xf>
    <xf numFmtId="166" fontId="6" fillId="0" borderId="0" xfId="70" applyNumberFormat="1" applyFont="1" applyBorder="1" applyAlignment="1" applyProtection="1">
      <alignment horizontal="center" vertical="center" wrapText="1"/>
    </xf>
    <xf numFmtId="4" fontId="6" fillId="0" borderId="21" xfId="2" applyNumberFormat="1" applyFont="1" applyBorder="1" applyAlignment="1" applyProtection="1">
      <alignment horizontal="center" vertical="center" wrapText="1"/>
    </xf>
    <xf numFmtId="0" fontId="6" fillId="0" borderId="44" xfId="2" applyFont="1" applyBorder="1" applyAlignment="1" applyProtection="1">
      <alignment vertical="center"/>
    </xf>
    <xf numFmtId="0" fontId="10" fillId="0" borderId="45" xfId="2" applyFont="1" applyFill="1" applyBorder="1" applyAlignment="1" applyProtection="1">
      <alignment vertical="center"/>
    </xf>
    <xf numFmtId="0" fontId="39" fillId="0" borderId="45" xfId="2" applyFont="1" applyBorder="1" applyAlignment="1" applyProtection="1">
      <alignment vertical="center"/>
    </xf>
    <xf numFmtId="0" fontId="10" fillId="0" borderId="46" xfId="2" applyFont="1" applyFill="1" applyBorder="1" applyAlignment="1" applyProtection="1">
      <alignment vertical="center"/>
    </xf>
    <xf numFmtId="0" fontId="0" fillId="0" borderId="20" xfId="2" applyFont="1" applyBorder="1" applyAlignment="1" applyProtection="1">
      <alignment vertical="center" wrapText="1"/>
    </xf>
    <xf numFmtId="0" fontId="0" fillId="0" borderId="0" xfId="2" applyFont="1" applyBorder="1" applyAlignment="1" applyProtection="1">
      <alignment vertical="center" wrapText="1"/>
    </xf>
    <xf numFmtId="0" fontId="0" fillId="0" borderId="0" xfId="2" applyFont="1" applyFill="1" applyBorder="1" applyAlignment="1" applyProtection="1">
      <alignment vertical="center" wrapText="1"/>
    </xf>
    <xf numFmtId="0" fontId="0" fillId="0" borderId="0" xfId="2" applyFont="1" applyBorder="1" applyAlignment="1" applyProtection="1">
      <alignment horizontal="left" vertical="center" wrapText="1"/>
    </xf>
    <xf numFmtId="0" fontId="0" fillId="0" borderId="0" xfId="2" applyFont="1" applyBorder="1" applyAlignment="1" applyProtection="1">
      <alignment horizontal="center" vertical="center" wrapText="1"/>
    </xf>
    <xf numFmtId="4" fontId="0" fillId="0" borderId="0" xfId="2" applyNumberFormat="1" applyFont="1" applyFill="1" applyBorder="1" applyAlignment="1" applyProtection="1">
      <alignment horizontal="center" vertical="center" wrapText="1"/>
    </xf>
    <xf numFmtId="0" fontId="0" fillId="0" borderId="21" xfId="2" applyFont="1" applyBorder="1" applyAlignment="1" applyProtection="1">
      <alignment horizontal="center" vertical="center" wrapText="1"/>
    </xf>
    <xf numFmtId="49" fontId="36" fillId="7" borderId="35" xfId="2" applyNumberFormat="1" applyFont="1" applyFill="1" applyBorder="1" applyAlignment="1" applyProtection="1">
      <alignment horizontal="center" vertical="center"/>
    </xf>
    <xf numFmtId="0" fontId="36" fillId="7" borderId="14" xfId="2" applyFont="1" applyFill="1" applyBorder="1" applyAlignment="1" applyProtection="1">
      <alignment horizontal="center" vertical="center" wrapText="1"/>
    </xf>
    <xf numFmtId="0" fontId="36" fillId="7" borderId="30" xfId="2" applyFont="1" applyFill="1" applyBorder="1" applyAlignment="1" applyProtection="1">
      <alignment horizontal="left" vertical="center" wrapText="1"/>
    </xf>
    <xf numFmtId="0" fontId="36" fillId="7" borderId="17" xfId="2" applyFont="1" applyFill="1" applyBorder="1" applyAlignment="1" applyProtection="1">
      <alignment horizontal="center" vertical="center" wrapText="1"/>
    </xf>
    <xf numFmtId="4" fontId="36" fillId="10" borderId="30" xfId="2" applyNumberFormat="1" applyFont="1" applyFill="1" applyBorder="1" applyAlignment="1" applyProtection="1">
      <alignment horizontal="center" vertical="center" wrapText="1"/>
    </xf>
    <xf numFmtId="4" fontId="36" fillId="7" borderId="17" xfId="2" applyNumberFormat="1" applyFont="1" applyFill="1" applyBorder="1" applyAlignment="1" applyProtection="1">
      <alignment horizontal="center" vertical="center" wrapText="1"/>
    </xf>
    <xf numFmtId="168" fontId="36" fillId="7" borderId="36" xfId="2" applyNumberFormat="1" applyFont="1" applyFill="1" applyBorder="1" applyAlignment="1" applyProtection="1">
      <alignment horizontal="center" vertical="center" wrapText="1"/>
    </xf>
    <xf numFmtId="170" fontId="14" fillId="14" borderId="32" xfId="2" applyNumberFormat="1" applyFont="1" applyFill="1" applyBorder="1" applyAlignment="1" applyProtection="1">
      <alignment horizontal="center" vertical="center" wrapText="1"/>
    </xf>
    <xf numFmtId="0" fontId="42" fillId="9" borderId="32" xfId="2" applyFont="1" applyFill="1" applyBorder="1" applyAlignment="1" applyProtection="1">
      <alignment horizontal="left" vertical="center" wrapText="1"/>
    </xf>
    <xf numFmtId="166" fontId="14" fillId="9" borderId="32" xfId="2" applyNumberFormat="1" applyFont="1" applyFill="1" applyBorder="1" applyAlignment="1" applyProtection="1">
      <alignment horizontal="centerContinuous" vertical="center" wrapText="1"/>
    </xf>
    <xf numFmtId="0" fontId="5" fillId="0" borderId="42" xfId="2" applyFont="1" applyFill="1" applyBorder="1" applyAlignment="1" applyProtection="1">
      <alignment horizontal="center" vertical="center" wrapText="1"/>
    </xf>
    <xf numFmtId="0" fontId="0" fillId="0" borderId="8" xfId="0" applyFont="1" applyFill="1" applyBorder="1" applyAlignment="1" applyProtection="1">
      <alignment horizontal="left" vertical="center" wrapText="1"/>
    </xf>
    <xf numFmtId="4" fontId="0" fillId="0" borderId="8" xfId="0" applyNumberFormat="1" applyFont="1" applyFill="1" applyBorder="1" applyAlignment="1" applyProtection="1">
      <alignment horizontal="center" vertical="center"/>
    </xf>
    <xf numFmtId="4" fontId="0" fillId="0" borderId="8" xfId="2" applyNumberFormat="1" applyFont="1" applyFill="1" applyBorder="1" applyAlignment="1" applyProtection="1">
      <alignment horizontal="center" vertical="center" wrapText="1"/>
    </xf>
    <xf numFmtId="166" fontId="0" fillId="0" borderId="8" xfId="3" applyFont="1" applyFill="1" applyBorder="1" applyAlignment="1" applyProtection="1">
      <alignment horizontal="right" vertical="center"/>
    </xf>
    <xf numFmtId="10" fontId="0" fillId="0" borderId="23" xfId="52" applyNumberFormat="1" applyFont="1" applyFill="1" applyBorder="1" applyAlignment="1" applyProtection="1">
      <alignment horizontal="center" vertical="center"/>
    </xf>
    <xf numFmtId="2" fontId="17" fillId="0" borderId="6" xfId="0" applyNumberFormat="1" applyFont="1" applyFill="1" applyBorder="1" applyAlignment="1" applyProtection="1">
      <alignment horizontal="center" vertical="center"/>
    </xf>
    <xf numFmtId="10" fontId="0" fillId="0" borderId="24" xfId="52" applyNumberFormat="1" applyFont="1" applyFill="1" applyBorder="1" applyAlignment="1" applyProtection="1">
      <alignment horizontal="center" vertical="center"/>
    </xf>
    <xf numFmtId="0" fontId="5" fillId="0" borderId="42" xfId="2" applyFont="1" applyBorder="1" applyAlignment="1" applyProtection="1">
      <alignment horizontal="left" vertical="center" wrapText="1"/>
    </xf>
    <xf numFmtId="166" fontId="24" fillId="0" borderId="8" xfId="3" applyFont="1" applyFill="1" applyBorder="1" applyAlignment="1" applyProtection="1">
      <alignment horizontal="right" vertical="center"/>
    </xf>
    <xf numFmtId="10" fontId="24" fillId="0" borderId="24" xfId="52" applyNumberFormat="1" applyFont="1" applyFill="1" applyBorder="1" applyAlignment="1" applyProtection="1">
      <alignment horizontal="center" vertical="center"/>
    </xf>
    <xf numFmtId="0" fontId="14" fillId="9" borderId="32" xfId="2" applyFont="1" applyFill="1" applyBorder="1" applyAlignment="1" applyProtection="1">
      <alignment horizontal="left" vertical="center" wrapText="1"/>
    </xf>
    <xf numFmtId="0" fontId="0" fillId="0" borderId="11" xfId="0" applyFont="1" applyFill="1" applyBorder="1" applyAlignment="1" applyProtection="1">
      <alignment horizontal="left" vertical="center" wrapText="1"/>
    </xf>
    <xf numFmtId="0" fontId="36" fillId="7" borderId="47" xfId="2" applyFont="1" applyFill="1" applyBorder="1" applyAlignment="1" applyProtection="1">
      <alignment vertical="center"/>
    </xf>
    <xf numFmtId="0" fontId="36" fillId="7" borderId="57" xfId="2" applyFont="1" applyFill="1" applyBorder="1" applyAlignment="1" applyProtection="1">
      <alignment vertical="center"/>
    </xf>
    <xf numFmtId="0" fontId="36" fillId="7" borderId="32" xfId="2" applyFont="1" applyFill="1" applyBorder="1" applyAlignment="1" applyProtection="1">
      <alignment horizontal="left" vertical="center"/>
    </xf>
    <xf numFmtId="0" fontId="36" fillId="7" borderId="32" xfId="2" applyFont="1" applyFill="1" applyBorder="1" applyAlignment="1" applyProtection="1">
      <alignment horizontal="center" vertical="center"/>
    </xf>
    <xf numFmtId="4" fontId="36" fillId="10" borderId="58" xfId="2" applyNumberFormat="1" applyFont="1" applyFill="1" applyBorder="1" applyAlignment="1" applyProtection="1">
      <alignment horizontal="center" vertical="center"/>
    </xf>
    <xf numFmtId="9" fontId="37" fillId="7" borderId="41" xfId="2" applyNumberFormat="1" applyFont="1" applyFill="1" applyBorder="1" applyAlignment="1" applyProtection="1">
      <alignment horizontal="center" vertical="center" wrapText="1"/>
    </xf>
    <xf numFmtId="0" fontId="36" fillId="0" borderId="0" xfId="2" applyFont="1" applyFill="1" applyBorder="1" applyAlignment="1" applyProtection="1">
      <alignment vertical="center"/>
    </xf>
    <xf numFmtId="0" fontId="36" fillId="0" borderId="0" xfId="2" applyFont="1" applyFill="1" applyBorder="1" applyAlignment="1" applyProtection="1">
      <alignment horizontal="left" vertical="center"/>
    </xf>
    <xf numFmtId="0" fontId="36" fillId="0" borderId="0" xfId="2" applyFont="1" applyFill="1" applyBorder="1" applyAlignment="1" applyProtection="1">
      <alignment horizontal="center" vertical="center"/>
    </xf>
    <xf numFmtId="4" fontId="36" fillId="0" borderId="0" xfId="2" applyNumberFormat="1" applyFont="1" applyFill="1" applyBorder="1" applyAlignment="1" applyProtection="1">
      <alignment horizontal="center" vertical="center"/>
    </xf>
    <xf numFmtId="9" fontId="37" fillId="0" borderId="0" xfId="2" applyNumberFormat="1" applyFont="1" applyFill="1" applyBorder="1" applyAlignment="1" applyProtection="1">
      <alignment horizontal="center" vertical="center" wrapText="1"/>
    </xf>
    <xf numFmtId="0" fontId="21" fillId="0" borderId="0" xfId="2" applyFont="1" applyAlignment="1" applyProtection="1">
      <alignment vertical="center"/>
      <protection locked="0"/>
    </xf>
    <xf numFmtId="0" fontId="0" fillId="0" borderId="0" xfId="2" applyFont="1" applyAlignment="1" applyProtection="1">
      <alignment vertical="center"/>
      <protection locked="0"/>
    </xf>
    <xf numFmtId="0" fontId="4" fillId="0" borderId="0" xfId="2" applyFont="1" applyBorder="1" applyAlignment="1" applyProtection="1">
      <alignment vertical="center"/>
      <protection locked="0"/>
    </xf>
    <xf numFmtId="0" fontId="5" fillId="0" borderId="0" xfId="2" applyFont="1" applyBorder="1" applyAlignment="1" applyProtection="1">
      <alignment vertical="center"/>
      <protection locked="0"/>
    </xf>
    <xf numFmtId="0" fontId="7" fillId="0" borderId="0" xfId="2" applyFont="1" applyBorder="1" applyAlignment="1" applyProtection="1">
      <alignment vertical="center"/>
      <protection locked="0"/>
    </xf>
    <xf numFmtId="0" fontId="21" fillId="0" borderId="0" xfId="2" applyFont="1" applyAlignment="1" applyProtection="1">
      <alignment horizontal="center" vertical="center"/>
      <protection locked="0"/>
    </xf>
    <xf numFmtId="0" fontId="10" fillId="0" borderId="0" xfId="2" applyFont="1" applyBorder="1" applyAlignment="1" applyProtection="1">
      <alignment vertical="center"/>
      <protection locked="0"/>
    </xf>
    <xf numFmtId="0" fontId="5" fillId="0" borderId="0" xfId="2" applyFont="1" applyBorder="1" applyAlignment="1" applyProtection="1">
      <alignment vertical="center" wrapText="1"/>
      <protection locked="0"/>
    </xf>
    <xf numFmtId="0" fontId="12" fillId="0" borderId="0" xfId="2" applyFont="1" applyAlignment="1" applyProtection="1">
      <alignment vertical="center"/>
      <protection locked="0"/>
    </xf>
    <xf numFmtId="0" fontId="24" fillId="0" borderId="0" xfId="2" applyProtection="1">
      <protection locked="0"/>
    </xf>
    <xf numFmtId="10" fontId="24" fillId="0" borderId="55" xfId="19" applyNumberFormat="1" applyFill="1" applyBorder="1" applyAlignment="1" applyProtection="1">
      <alignment horizontal="center" vertical="center"/>
      <protection locked="0"/>
    </xf>
    <xf numFmtId="10" fontId="24" fillId="0" borderId="0" xfId="2" applyNumberFormat="1" applyProtection="1">
      <protection locked="0"/>
    </xf>
    <xf numFmtId="176" fontId="24" fillId="0" borderId="0" xfId="2" applyNumberFormat="1" applyProtection="1">
      <protection locked="0"/>
    </xf>
    <xf numFmtId="43" fontId="24" fillId="0" borderId="0" xfId="2" applyNumberFormat="1" applyProtection="1">
      <protection locked="0"/>
    </xf>
    <xf numFmtId="0" fontId="24" fillId="0" borderId="0" xfId="2" applyBorder="1" applyProtection="1">
      <protection locked="0"/>
    </xf>
    <xf numFmtId="0" fontId="0" fillId="0" borderId="0" xfId="2" applyFont="1" applyAlignment="1" applyProtection="1">
      <alignment horizontal="left" vertical="center"/>
      <protection locked="0"/>
    </xf>
    <xf numFmtId="169" fontId="24" fillId="0" borderId="19" xfId="64" applyBorder="1" applyAlignment="1" applyProtection="1">
      <alignment horizontal="center"/>
      <protection locked="0"/>
    </xf>
    <xf numFmtId="0" fontId="15" fillId="0" borderId="0" xfId="2" applyFont="1" applyAlignment="1" applyProtection="1">
      <alignment horizontal="left" vertical="center"/>
      <protection locked="0"/>
    </xf>
    <xf numFmtId="43" fontId="24" fillId="0" borderId="0" xfId="2" applyNumberFormat="1" applyAlignment="1" applyProtection="1">
      <alignment horizontal="center"/>
      <protection locked="0"/>
    </xf>
    <xf numFmtId="0" fontId="24" fillId="0" borderId="0" xfId="2" applyAlignment="1" applyProtection="1">
      <alignment vertical="center"/>
      <protection locked="0"/>
    </xf>
    <xf numFmtId="0" fontId="18" fillId="0" borderId="0" xfId="2" applyFont="1" applyAlignment="1" applyProtection="1">
      <protection locked="0"/>
    </xf>
    <xf numFmtId="10" fontId="24" fillId="0" borderId="0" xfId="2" applyNumberFormat="1" applyAlignment="1" applyProtection="1">
      <alignment vertical="center"/>
      <protection locked="0"/>
    </xf>
    <xf numFmtId="183" fontId="24" fillId="0" borderId="0" xfId="2" applyNumberFormat="1" applyProtection="1">
      <protection locked="0"/>
    </xf>
    <xf numFmtId="182" fontId="0" fillId="0" borderId="0" xfId="2" applyNumberFormat="1" applyFont="1" applyProtection="1">
      <protection locked="0"/>
    </xf>
    <xf numFmtId="0" fontId="6" fillId="0" borderId="0" xfId="2" applyFont="1" applyBorder="1" applyAlignment="1" applyProtection="1">
      <protection locked="0"/>
    </xf>
    <xf numFmtId="0" fontId="24" fillId="11" borderId="0" xfId="2" applyFill="1" applyProtection="1">
      <protection locked="0"/>
    </xf>
    <xf numFmtId="0" fontId="18" fillId="0" borderId="0" xfId="2" applyFont="1" applyBorder="1" applyAlignment="1" applyProtection="1">
      <protection locked="0"/>
    </xf>
    <xf numFmtId="10" fontId="24" fillId="0" borderId="0" xfId="2" applyNumberFormat="1" applyBorder="1" applyAlignment="1" applyProtection="1">
      <protection locked="0"/>
    </xf>
    <xf numFmtId="0" fontId="0" fillId="0" borderId="0" xfId="2" applyFont="1" applyProtection="1">
      <protection locked="0"/>
    </xf>
    <xf numFmtId="10" fontId="0" fillId="0" borderId="0" xfId="2" applyNumberFormat="1" applyFont="1" applyAlignment="1" applyProtection="1">
      <alignment vertical="center"/>
      <protection locked="0"/>
    </xf>
    <xf numFmtId="2" fontId="24" fillId="0" borderId="0" xfId="2" applyNumberFormat="1" applyAlignment="1" applyProtection="1">
      <alignment vertical="center"/>
      <protection locked="0"/>
    </xf>
    <xf numFmtId="0" fontId="5" fillId="0" borderId="18" xfId="2" applyFont="1" applyBorder="1" applyAlignment="1" applyProtection="1">
      <alignment vertical="center" wrapText="1"/>
    </xf>
    <xf numFmtId="0" fontId="5" fillId="0" borderId="19" xfId="2" applyFont="1" applyBorder="1" applyAlignment="1" applyProtection="1">
      <alignment vertical="center" wrapText="1"/>
    </xf>
    <xf numFmtId="0" fontId="0" fillId="0" borderId="19" xfId="2" applyFont="1" applyBorder="1" applyAlignment="1" applyProtection="1">
      <alignment vertical="center"/>
    </xf>
    <xf numFmtId="175" fontId="6" fillId="0" borderId="0" xfId="2" applyNumberFormat="1" applyFont="1" applyBorder="1" applyAlignment="1" applyProtection="1">
      <alignment vertical="center" wrapText="1"/>
    </xf>
    <xf numFmtId="0" fontId="6" fillId="0" borderId="0" xfId="2" applyFont="1" applyBorder="1" applyAlignment="1" applyProtection="1">
      <alignment horizontal="right" vertical="center" wrapText="1"/>
    </xf>
    <xf numFmtId="175" fontId="6" fillId="0" borderId="0" xfId="2" applyNumberFormat="1" applyFont="1" applyBorder="1" applyAlignment="1" applyProtection="1">
      <alignment horizontal="center" vertical="center" wrapText="1"/>
    </xf>
    <xf numFmtId="0" fontId="10" fillId="0" borderId="20" xfId="2" applyFont="1" applyBorder="1" applyAlignment="1" applyProtection="1">
      <alignment vertical="center"/>
    </xf>
    <xf numFmtId="0" fontId="10" fillId="0" borderId="0" xfId="2" applyFont="1" applyBorder="1" applyAlignment="1" applyProtection="1">
      <alignment vertical="center"/>
    </xf>
    <xf numFmtId="0" fontId="10" fillId="0" borderId="0" xfId="2" applyFont="1" applyBorder="1" applyAlignment="1" applyProtection="1">
      <alignment horizontal="right" vertical="center"/>
    </xf>
    <xf numFmtId="180" fontId="6" fillId="0" borderId="0" xfId="3" applyNumberFormat="1" applyFont="1" applyBorder="1" applyAlignment="1" applyProtection="1">
      <alignment vertical="center"/>
    </xf>
    <xf numFmtId="0" fontId="6" fillId="0" borderId="0" xfId="2" applyFont="1" applyBorder="1" applyAlignment="1" applyProtection="1">
      <alignment horizontal="right" vertical="center"/>
    </xf>
    <xf numFmtId="180" fontId="6" fillId="0" borderId="0" xfId="3" applyNumberFormat="1" applyFont="1" applyBorder="1" applyAlignment="1" applyProtection="1">
      <alignment horizontal="center" vertical="center"/>
    </xf>
    <xf numFmtId="178" fontId="6" fillId="0" borderId="0" xfId="3" applyNumberFormat="1" applyFont="1" applyBorder="1" applyAlignment="1" applyProtection="1">
      <alignment vertical="center"/>
    </xf>
    <xf numFmtId="178" fontId="6" fillId="0" borderId="0" xfId="3" applyNumberFormat="1" applyFont="1" applyBorder="1" applyAlignment="1" applyProtection="1">
      <alignment horizontal="center" vertical="center"/>
    </xf>
    <xf numFmtId="0" fontId="5" fillId="0" borderId="44" xfId="2" applyFont="1" applyBorder="1" applyAlignment="1" applyProtection="1">
      <alignment vertical="center"/>
    </xf>
    <xf numFmtId="0" fontId="5" fillId="0" borderId="45" xfId="2" applyFont="1" applyBorder="1" applyAlignment="1" applyProtection="1">
      <alignment vertical="center"/>
    </xf>
    <xf numFmtId="0" fontId="5" fillId="0" borderId="0" xfId="2" applyFont="1" applyBorder="1" applyAlignment="1" applyProtection="1">
      <alignment vertical="center"/>
    </xf>
    <xf numFmtId="0" fontId="0" fillId="0" borderId="0" xfId="2" applyFont="1" applyBorder="1" applyAlignment="1" applyProtection="1">
      <alignment vertical="center"/>
    </xf>
    <xf numFmtId="0" fontId="5" fillId="0" borderId="50" xfId="2" applyFont="1" applyBorder="1" applyAlignment="1" applyProtection="1">
      <alignment vertical="center" wrapText="1"/>
    </xf>
    <xf numFmtId="0" fontId="36" fillId="7" borderId="40" xfId="19" applyFont="1" applyFill="1" applyBorder="1" applyAlignment="1" applyProtection="1">
      <alignment horizontal="center" vertical="center"/>
    </xf>
    <xf numFmtId="0" fontId="36" fillId="7" borderId="31" xfId="19" applyFont="1" applyFill="1" applyBorder="1" applyAlignment="1" applyProtection="1">
      <alignment horizontal="center" vertical="center"/>
    </xf>
    <xf numFmtId="0" fontId="22" fillId="0" borderId="39" xfId="19" applyFont="1" applyBorder="1" applyAlignment="1" applyProtection="1">
      <alignment vertical="center"/>
    </xf>
    <xf numFmtId="0" fontId="24" fillId="0" borderId="39" xfId="2" applyBorder="1" applyProtection="1"/>
    <xf numFmtId="176" fontId="15" fillId="11" borderId="56" xfId="7" applyNumberFormat="1" applyFont="1" applyFill="1" applyBorder="1" applyAlignment="1" applyProtection="1">
      <alignment horizontal="center" vertical="center"/>
    </xf>
    <xf numFmtId="49" fontId="5" fillId="0" borderId="50" xfId="19" applyNumberFormat="1" applyFont="1" applyBorder="1" applyAlignment="1" applyProtection="1">
      <alignment horizontal="center"/>
    </xf>
    <xf numFmtId="0" fontId="14" fillId="0" borderId="50" xfId="19" applyFont="1" applyBorder="1" applyAlignment="1" applyProtection="1">
      <alignment horizontal="center"/>
    </xf>
    <xf numFmtId="10" fontId="6" fillId="0" borderId="50" xfId="19" applyNumberFormat="1" applyFont="1" applyBorder="1" applyAlignment="1" applyProtection="1">
      <alignment horizontal="center" vertical="center"/>
    </xf>
    <xf numFmtId="10" fontId="6" fillId="0" borderId="50" xfId="19" applyNumberFormat="1" applyFont="1" applyBorder="1" applyAlignment="1" applyProtection="1">
      <alignment horizontal="center"/>
    </xf>
    <xf numFmtId="177" fontId="6" fillId="0" borderId="2" xfId="71" applyNumberFormat="1" applyFont="1" applyFill="1" applyBorder="1" applyAlignment="1" applyProtection="1">
      <alignment horizontal="center" vertical="center" wrapText="1"/>
    </xf>
    <xf numFmtId="166" fontId="36" fillId="7" borderId="30" xfId="71" applyFont="1" applyFill="1" applyBorder="1" applyAlignment="1" applyProtection="1">
      <alignment horizontal="center" vertical="center" wrapText="1"/>
    </xf>
    <xf numFmtId="166" fontId="15" fillId="8" borderId="6" xfId="71" applyFont="1" applyFill="1" applyBorder="1" applyAlignment="1" applyProtection="1">
      <alignment horizontal="center" vertical="center" wrapText="1"/>
    </xf>
    <xf numFmtId="166" fontId="15" fillId="8" borderId="38" xfId="71" applyFont="1" applyFill="1" applyBorder="1" applyAlignment="1" applyProtection="1">
      <alignment horizontal="center" vertical="center" wrapText="1"/>
    </xf>
    <xf numFmtId="10" fontId="14" fillId="8" borderId="28" xfId="82" applyNumberFormat="1" applyFont="1" applyFill="1" applyBorder="1" applyAlignment="1" applyProtection="1">
      <alignment horizontal="center" vertical="center" wrapText="1"/>
    </xf>
    <xf numFmtId="166" fontId="35" fillId="7" borderId="29" xfId="71" applyFont="1" applyFill="1" applyBorder="1" applyAlignment="1" applyProtection="1">
      <alignment horizontal="center" vertical="center" wrapText="1"/>
    </xf>
    <xf numFmtId="9" fontId="34" fillId="7" borderId="29" xfId="82" applyNumberFormat="1" applyFont="1" applyFill="1" applyBorder="1" applyAlignment="1" applyProtection="1">
      <alignment horizontal="center" vertical="center" wrapText="1"/>
    </xf>
    <xf numFmtId="0" fontId="0" fillId="0" borderId="0" xfId="70" applyFont="1" applyFill="1" applyAlignment="1" applyProtection="1">
      <alignment vertical="center"/>
      <protection locked="0"/>
    </xf>
    <xf numFmtId="0" fontId="21" fillId="0" borderId="0" xfId="70" applyFont="1" applyAlignment="1" applyProtection="1">
      <alignment vertical="center"/>
      <protection locked="0"/>
    </xf>
    <xf numFmtId="4" fontId="21" fillId="0" borderId="0" xfId="70" applyNumberFormat="1" applyFont="1" applyAlignment="1" applyProtection="1">
      <alignment horizontal="center" vertical="center"/>
      <protection locked="0"/>
    </xf>
    <xf numFmtId="0" fontId="10" fillId="0" borderId="0" xfId="70" applyFont="1" applyFill="1" applyAlignment="1" applyProtection="1">
      <alignment vertical="center"/>
      <protection locked="0"/>
    </xf>
    <xf numFmtId="0" fontId="12" fillId="0" borderId="0" xfId="70" applyFont="1" applyFill="1" applyAlignment="1" applyProtection="1">
      <alignment vertical="center"/>
      <protection locked="0"/>
    </xf>
    <xf numFmtId="0" fontId="12" fillId="0" borderId="0" xfId="70" applyFont="1" applyFill="1" applyAlignment="1" applyProtection="1">
      <alignment vertical="center" wrapText="1"/>
      <protection locked="0"/>
    </xf>
    <xf numFmtId="0" fontId="15" fillId="17" borderId="0" xfId="70" applyFont="1" applyFill="1" applyAlignment="1" applyProtection="1">
      <alignment horizontal="center" vertical="center"/>
      <protection locked="0"/>
    </xf>
    <xf numFmtId="166" fontId="15" fillId="0" borderId="0" xfId="70" applyNumberFormat="1" applyFont="1" applyFill="1" applyAlignment="1" applyProtection="1">
      <alignment horizontal="center" vertical="center"/>
      <protection locked="0"/>
    </xf>
    <xf numFmtId="0" fontId="15" fillId="0" borderId="0" xfId="70" applyFont="1" applyFill="1" applyAlignment="1" applyProtection="1">
      <alignment horizontal="center" vertical="center"/>
      <protection locked="0"/>
    </xf>
    <xf numFmtId="0" fontId="0" fillId="0" borderId="0" xfId="70" applyFont="1" applyBorder="1" applyAlignment="1" applyProtection="1">
      <alignment horizontal="center" vertical="center" wrapText="1"/>
      <protection locked="0"/>
    </xf>
    <xf numFmtId="166" fontId="0" fillId="0" borderId="0" xfId="71" applyFont="1" applyFill="1" applyBorder="1" applyAlignment="1" applyProtection="1">
      <alignment horizontal="center" vertical="center" wrapText="1"/>
      <protection locked="0"/>
    </xf>
    <xf numFmtId="168" fontId="15" fillId="0" borderId="0" xfId="70" applyNumberFormat="1" applyFont="1" applyBorder="1" applyAlignment="1" applyProtection="1">
      <alignment horizontal="center" vertical="center" wrapText="1"/>
      <protection locked="0"/>
    </xf>
    <xf numFmtId="0" fontId="0" fillId="0" borderId="0" xfId="70" applyFont="1" applyBorder="1" applyAlignment="1" applyProtection="1">
      <alignment horizontal="center" vertical="center"/>
      <protection locked="0"/>
    </xf>
    <xf numFmtId="166" fontId="0" fillId="0" borderId="0" xfId="71" applyFont="1" applyFill="1" applyBorder="1" applyAlignment="1" applyProtection="1">
      <alignment vertical="center"/>
      <protection locked="0"/>
    </xf>
    <xf numFmtId="0" fontId="0" fillId="0" borderId="0" xfId="70" applyFont="1" applyBorder="1" applyAlignment="1" applyProtection="1">
      <alignment vertical="center"/>
      <protection locked="0"/>
    </xf>
    <xf numFmtId="171" fontId="0" fillId="0" borderId="0" xfId="70" applyNumberFormat="1" applyFont="1" applyBorder="1" applyAlignment="1" applyProtection="1">
      <alignment horizontal="center" vertical="center" wrapText="1"/>
      <protection locked="0"/>
    </xf>
    <xf numFmtId="0" fontId="0" fillId="0" borderId="0" xfId="70" applyFont="1" applyAlignment="1" applyProtection="1">
      <alignment horizontal="center" vertical="center"/>
      <protection locked="0"/>
    </xf>
    <xf numFmtId="0" fontId="6" fillId="0" borderId="0" xfId="70" applyFont="1" applyAlignment="1" applyProtection="1">
      <alignment horizontal="center" vertical="center"/>
      <protection locked="0"/>
    </xf>
    <xf numFmtId="0" fontId="18" fillId="0" borderId="0" xfId="70" applyFont="1" applyAlignment="1" applyProtection="1">
      <alignment horizontal="center" vertical="center"/>
      <protection locked="0"/>
    </xf>
    <xf numFmtId="0" fontId="0" fillId="0" borderId="0" xfId="70" applyFont="1" applyAlignment="1" applyProtection="1">
      <alignment vertical="center"/>
      <protection locked="0"/>
    </xf>
    <xf numFmtId="168" fontId="15" fillId="0" borderId="0" xfId="70" applyNumberFormat="1" applyFont="1" applyAlignment="1" applyProtection="1">
      <alignment horizontal="center" vertical="center"/>
      <protection locked="0"/>
    </xf>
    <xf numFmtId="0" fontId="6" fillId="0" borderId="17" xfId="70" applyFont="1" applyBorder="1" applyAlignment="1" applyProtection="1">
      <alignment horizontal="left" vertical="center" wrapText="1"/>
    </xf>
    <xf numFmtId="0" fontId="6" fillId="0" borderId="14" xfId="70" applyFont="1" applyBorder="1" applyAlignment="1" applyProtection="1">
      <alignment horizontal="left" vertical="center" wrapText="1"/>
    </xf>
    <xf numFmtId="0" fontId="6" fillId="0" borderId="14" xfId="70" applyFont="1" applyBorder="1" applyAlignment="1" applyProtection="1">
      <alignment vertical="center" wrapText="1"/>
    </xf>
    <xf numFmtId="0" fontId="6" fillId="0" borderId="15" xfId="70" applyFont="1" applyBorder="1" applyAlignment="1" applyProtection="1">
      <alignment vertical="center" wrapText="1"/>
    </xf>
    <xf numFmtId="0" fontId="6" fillId="0" borderId="1" xfId="70" applyFont="1" applyBorder="1" applyAlignment="1" applyProtection="1">
      <alignment horizontal="center" vertical="center" wrapText="1"/>
    </xf>
    <xf numFmtId="0" fontId="6" fillId="0" borderId="0" xfId="70" applyFont="1" applyBorder="1" applyAlignment="1" applyProtection="1">
      <alignment vertical="center" wrapText="1"/>
    </xf>
    <xf numFmtId="4" fontId="6" fillId="0" borderId="0" xfId="70" applyNumberFormat="1" applyFont="1" applyBorder="1" applyAlignment="1" applyProtection="1">
      <alignment horizontal="center" vertical="center" wrapText="1"/>
    </xf>
    <xf numFmtId="4" fontId="6" fillId="0" borderId="2" xfId="70" applyNumberFormat="1" applyFont="1" applyBorder="1" applyAlignment="1" applyProtection="1">
      <alignment horizontal="center" vertical="center" wrapText="1"/>
    </xf>
    <xf numFmtId="0" fontId="14" fillId="0" borderId="0" xfId="70" applyFont="1" applyBorder="1" applyAlignment="1" applyProtection="1">
      <alignment vertical="center" wrapText="1"/>
    </xf>
    <xf numFmtId="175" fontId="14" fillId="0" borderId="2" xfId="70" applyNumberFormat="1" applyFont="1" applyFill="1" applyBorder="1" applyAlignment="1" applyProtection="1">
      <alignment horizontal="right" vertical="center" wrapText="1"/>
    </xf>
    <xf numFmtId="4" fontId="6" fillId="0" borderId="0" xfId="70" applyNumberFormat="1" applyFont="1" applyBorder="1" applyAlignment="1" applyProtection="1">
      <alignment vertical="center" wrapText="1"/>
    </xf>
    <xf numFmtId="4" fontId="14" fillId="0" borderId="2" xfId="70" applyNumberFormat="1" applyFont="1" applyFill="1" applyBorder="1" applyAlignment="1" applyProtection="1">
      <alignment horizontal="right" vertical="center" wrapText="1"/>
    </xf>
    <xf numFmtId="0" fontId="14" fillId="0" borderId="0" xfId="70" applyFont="1" applyBorder="1" applyAlignment="1" applyProtection="1">
      <alignment horizontal="left" vertical="center"/>
    </xf>
    <xf numFmtId="176" fontId="14" fillId="0" borderId="2" xfId="71" applyNumberFormat="1" applyFont="1" applyBorder="1" applyAlignment="1" applyProtection="1">
      <alignment vertical="center"/>
    </xf>
    <xf numFmtId="0" fontId="6" fillId="0" borderId="0" xfId="70" applyFont="1" applyFill="1" applyBorder="1" applyAlignment="1" applyProtection="1">
      <alignment horizontal="left" vertical="center" wrapText="1"/>
    </xf>
    <xf numFmtId="0" fontId="5" fillId="0" borderId="16" xfId="70" applyFont="1" applyBorder="1" applyAlignment="1" applyProtection="1">
      <alignment horizontal="center" vertical="center" wrapText="1"/>
    </xf>
    <xf numFmtId="0" fontId="5" fillId="0" borderId="12" xfId="70" applyFont="1" applyBorder="1" applyAlignment="1" applyProtection="1">
      <alignment vertical="center" wrapText="1"/>
    </xf>
    <xf numFmtId="0" fontId="5" fillId="0" borderId="13" xfId="70" applyFont="1" applyBorder="1" applyAlignment="1" applyProtection="1">
      <alignment vertical="center" wrapText="1"/>
    </xf>
    <xf numFmtId="0" fontId="36" fillId="7" borderId="30" xfId="70" applyFont="1" applyFill="1" applyBorder="1" applyAlignment="1" applyProtection="1">
      <alignment horizontal="center" vertical="center" wrapText="1"/>
    </xf>
    <xf numFmtId="0" fontId="36" fillId="7" borderId="14" xfId="70" applyFont="1" applyFill="1" applyBorder="1" applyAlignment="1" applyProtection="1">
      <alignment horizontal="center" vertical="center" wrapText="1"/>
    </xf>
    <xf numFmtId="168" fontId="34" fillId="7" borderId="30" xfId="70" applyNumberFormat="1" applyFont="1" applyFill="1" applyBorder="1" applyAlignment="1" applyProtection="1">
      <alignment horizontal="center" vertical="center" wrapText="1"/>
    </xf>
    <xf numFmtId="170" fontId="14" fillId="8" borderId="26" xfId="70" applyNumberFormat="1" applyFont="1" applyFill="1" applyBorder="1" applyAlignment="1" applyProtection="1">
      <alignment horizontal="center" vertical="center" wrapText="1"/>
    </xf>
    <xf numFmtId="0" fontId="14" fillId="8" borderId="27" xfId="70" applyFont="1" applyFill="1" applyBorder="1" applyAlignment="1" applyProtection="1">
      <alignment horizontal="center" vertical="center" wrapText="1"/>
    </xf>
    <xf numFmtId="49" fontId="0" fillId="0" borderId="22" xfId="0" applyNumberFormat="1" applyBorder="1" applyAlignment="1" applyProtection="1">
      <alignment horizontal="center" vertical="center"/>
      <protection hidden="1"/>
    </xf>
    <xf numFmtId="173" fontId="17" fillId="0" borderId="6" xfId="50" applyNumberFormat="1" applyBorder="1" applyAlignment="1">
      <alignment horizontal="center" vertical="center" wrapText="1"/>
    </xf>
    <xf numFmtId="0" fontId="0" fillId="0" borderId="48" xfId="0" applyBorder="1" applyAlignment="1">
      <alignment horizontal="center"/>
    </xf>
    <xf numFmtId="0" fontId="2" fillId="0" borderId="6" xfId="70" applyBorder="1" applyAlignment="1" applyProtection="1">
      <alignment horizontal="center" vertical="center"/>
      <protection hidden="1"/>
    </xf>
    <xf numFmtId="0" fontId="0" fillId="0" borderId="8" xfId="0" applyBorder="1" applyAlignment="1">
      <alignment horizontal="center" vertical="center"/>
    </xf>
    <xf numFmtId="0" fontId="5" fillId="0" borderId="42" xfId="70" applyFont="1" applyBorder="1" applyAlignment="1">
      <alignment horizontal="center" vertical="center" wrapText="1"/>
    </xf>
    <xf numFmtId="170" fontId="14" fillId="12" borderId="32" xfId="70" applyNumberFormat="1" applyFont="1" applyFill="1" applyBorder="1" applyAlignment="1">
      <alignment horizontal="center" vertical="center" wrapText="1"/>
    </xf>
    <xf numFmtId="170" fontId="14" fillId="9" borderId="47" xfId="70" applyNumberFormat="1" applyFont="1" applyFill="1" applyBorder="1" applyAlignment="1">
      <alignment horizontal="center" vertical="center" wrapText="1"/>
    </xf>
    <xf numFmtId="170" fontId="14" fillId="9" borderId="57" xfId="70" applyNumberFormat="1" applyFont="1" applyFill="1" applyBorder="1" applyAlignment="1">
      <alignment horizontal="center" vertical="center" wrapText="1"/>
    </xf>
    <xf numFmtId="0" fontId="5" fillId="0" borderId="83" xfId="70" applyFont="1" applyBorder="1" applyAlignment="1">
      <alignment horizontal="center" vertical="center"/>
    </xf>
    <xf numFmtId="0" fontId="5" fillId="0" borderId="84" xfId="70" applyFont="1" applyBorder="1" applyAlignment="1">
      <alignment horizontal="center" vertical="center"/>
    </xf>
    <xf numFmtId="0" fontId="5" fillId="0" borderId="59" xfId="70" applyFont="1" applyBorder="1" applyAlignment="1">
      <alignment horizontal="center" vertical="center"/>
    </xf>
    <xf numFmtId="0" fontId="5" fillId="0" borderId="60" xfId="70" applyFont="1" applyBorder="1" applyAlignment="1">
      <alignment horizontal="center" vertical="center"/>
    </xf>
    <xf numFmtId="0" fontId="4" fillId="0" borderId="19" xfId="2" applyFont="1" applyBorder="1" applyAlignment="1" applyProtection="1">
      <alignment horizontal="center" vertical="center"/>
      <protection locked="0"/>
    </xf>
    <xf numFmtId="0" fontId="4" fillId="0" borderId="41" xfId="2" applyFont="1" applyBorder="1" applyAlignment="1" applyProtection="1">
      <alignment horizontal="center" vertical="center"/>
      <protection locked="0"/>
    </xf>
    <xf numFmtId="0" fontId="5" fillId="0" borderId="0" xfId="2" applyFont="1" applyBorder="1" applyAlignment="1" applyProtection="1">
      <alignment horizontal="center" vertical="center"/>
      <protection locked="0"/>
    </xf>
    <xf numFmtId="0" fontId="5" fillId="0" borderId="21" xfId="2" applyFont="1" applyBorder="1" applyAlignment="1" applyProtection="1">
      <alignment horizontal="center" vertical="center"/>
      <protection locked="0"/>
    </xf>
    <xf numFmtId="0" fontId="7" fillId="0" borderId="0" xfId="2" applyFont="1" applyBorder="1" applyAlignment="1" applyProtection="1">
      <alignment horizontal="center" vertical="center"/>
      <protection locked="0"/>
    </xf>
    <xf numFmtId="0" fontId="7" fillId="0" borderId="21" xfId="2" applyFont="1" applyBorder="1" applyAlignment="1" applyProtection="1">
      <alignment horizontal="center" vertical="center"/>
      <protection locked="0"/>
    </xf>
    <xf numFmtId="0" fontId="11" fillId="0" borderId="0" xfId="70" applyFont="1" applyBorder="1" applyAlignment="1" applyProtection="1">
      <alignment vertical="center" wrapText="1"/>
    </xf>
    <xf numFmtId="0" fontId="5" fillId="15" borderId="62" xfId="2" applyFont="1" applyFill="1" applyBorder="1" applyAlignment="1" applyProtection="1">
      <alignment horizontal="center" vertical="center" wrapText="1"/>
      <protection locked="0"/>
    </xf>
    <xf numFmtId="0" fontId="5" fillId="15" borderId="63" xfId="2" applyFont="1" applyFill="1" applyBorder="1" applyAlignment="1" applyProtection="1">
      <alignment horizontal="center" vertical="center" wrapText="1"/>
      <protection locked="0"/>
    </xf>
    <xf numFmtId="0" fontId="5" fillId="15" borderId="64" xfId="2" applyFont="1" applyFill="1" applyBorder="1" applyAlignment="1" applyProtection="1">
      <alignment horizontal="center" vertical="center" wrapText="1"/>
      <protection locked="0"/>
    </xf>
    <xf numFmtId="0" fontId="5" fillId="15" borderId="25" xfId="2" applyFont="1" applyFill="1" applyBorder="1" applyAlignment="1" applyProtection="1">
      <alignment horizontal="center" vertical="center" wrapText="1"/>
      <protection locked="0"/>
    </xf>
    <xf numFmtId="0" fontId="6" fillId="0" borderId="4" xfId="19" applyFont="1" applyFill="1" applyBorder="1" applyAlignment="1" applyProtection="1">
      <alignment horizontal="center" vertical="center"/>
      <protection locked="0"/>
    </xf>
    <xf numFmtId="174" fontId="6" fillId="0" borderId="4" xfId="19" applyNumberFormat="1" applyFont="1" applyFill="1" applyBorder="1" applyAlignment="1" applyProtection="1">
      <alignment horizontal="center" vertical="center"/>
      <protection locked="0"/>
    </xf>
    <xf numFmtId="171" fontId="36" fillId="7" borderId="61" xfId="3" applyNumberFormat="1" applyFont="1" applyFill="1" applyBorder="1" applyAlignment="1" applyProtection="1">
      <alignment horizontal="center" vertical="center"/>
    </xf>
    <xf numFmtId="171" fontId="36" fillId="7" borderId="82" xfId="3" applyNumberFormat="1" applyFont="1" applyFill="1" applyBorder="1" applyAlignment="1" applyProtection="1">
      <alignment horizontal="center" vertical="center"/>
    </xf>
    <xf numFmtId="0" fontId="11" fillId="0" borderId="45" xfId="70" applyFont="1" applyBorder="1" applyAlignment="1" applyProtection="1">
      <alignment vertical="center" wrapText="1"/>
    </xf>
    <xf numFmtId="170" fontId="14" fillId="9" borderId="47" xfId="2" applyNumberFormat="1" applyFont="1" applyFill="1" applyBorder="1" applyAlignment="1" applyProtection="1">
      <alignment horizontal="center" vertical="center" wrapText="1"/>
    </xf>
    <xf numFmtId="170" fontId="14" fillId="9" borderId="57" xfId="2" applyNumberFormat="1" applyFont="1" applyFill="1" applyBorder="1" applyAlignment="1" applyProtection="1">
      <alignment horizontal="center" vertical="center" wrapText="1"/>
    </xf>
    <xf numFmtId="0" fontId="6" fillId="0" borderId="1" xfId="70" applyFont="1" applyBorder="1" applyAlignment="1" applyProtection="1">
      <alignment horizontal="left" vertical="center" wrapText="1"/>
    </xf>
    <xf numFmtId="0" fontId="6" fillId="0" borderId="0" xfId="70" applyFont="1" applyBorder="1" applyAlignment="1" applyProtection="1">
      <alignment horizontal="left" vertical="center" wrapText="1"/>
    </xf>
    <xf numFmtId="0" fontId="0" fillId="0" borderId="0" xfId="70" applyFont="1" applyBorder="1" applyAlignment="1" applyProtection="1">
      <alignment horizontal="center" vertical="center"/>
      <protection locked="0"/>
    </xf>
    <xf numFmtId="0" fontId="4" fillId="0" borderId="0" xfId="70" applyFont="1" applyBorder="1" applyAlignment="1" applyProtection="1">
      <alignment horizontal="center" vertical="center"/>
      <protection locked="0"/>
    </xf>
    <xf numFmtId="0" fontId="5" fillId="0" borderId="0" xfId="70" applyFont="1" applyBorder="1" applyAlignment="1" applyProtection="1">
      <alignment horizontal="center" vertical="center"/>
      <protection locked="0"/>
    </xf>
    <xf numFmtId="0" fontId="7" fillId="0" borderId="0" xfId="70" applyFont="1" applyBorder="1" applyAlignment="1" applyProtection="1">
      <alignment horizontal="center" vertical="center"/>
      <protection locked="0"/>
    </xf>
    <xf numFmtId="0" fontId="18" fillId="0" borderId="0" xfId="70" applyFont="1" applyBorder="1" applyAlignment="1" applyProtection="1">
      <alignment horizontal="center" vertical="center"/>
      <protection locked="0"/>
    </xf>
    <xf numFmtId="0" fontId="5" fillId="0" borderId="39" xfId="70" applyFont="1" applyBorder="1" applyAlignment="1" applyProtection="1">
      <alignment horizontal="center" vertical="center" wrapText="1"/>
    </xf>
    <xf numFmtId="0" fontId="36" fillId="7" borderId="29" xfId="70" applyFont="1" applyFill="1" applyBorder="1" applyAlignment="1" applyProtection="1">
      <alignment horizontal="center" vertical="center" wrapText="1"/>
    </xf>
    <xf numFmtId="0" fontId="0" fillId="0" borderId="0" xfId="70" applyFont="1" applyBorder="1" applyAlignment="1" applyProtection="1">
      <alignment horizontal="center" vertical="center" wrapText="1"/>
      <protection locked="0"/>
    </xf>
    <xf numFmtId="0" fontId="6" fillId="0" borderId="0" xfId="70" applyFont="1" applyBorder="1" applyAlignment="1" applyProtection="1">
      <alignment horizontal="center" vertical="center"/>
      <protection locked="0"/>
    </xf>
    <xf numFmtId="0" fontId="6" fillId="0" borderId="0" xfId="2" applyFont="1" applyBorder="1" applyAlignment="1" applyProtection="1">
      <alignment horizontal="right" vertical="center"/>
    </xf>
    <xf numFmtId="0" fontId="4" fillId="0" borderId="0" xfId="2" applyFont="1" applyBorder="1" applyAlignment="1" applyProtection="1">
      <alignment horizontal="center" vertical="center"/>
      <protection locked="0"/>
    </xf>
    <xf numFmtId="0" fontId="6" fillId="0" borderId="0" xfId="2" applyFont="1" applyBorder="1" applyAlignment="1" applyProtection="1">
      <alignment horizontal="left" vertical="center" wrapText="1"/>
    </xf>
    <xf numFmtId="0" fontId="6" fillId="0" borderId="0" xfId="2" applyFont="1" applyBorder="1" applyAlignment="1" applyProtection="1">
      <alignment horizontal="right" vertical="center" wrapText="1"/>
    </xf>
    <xf numFmtId="0" fontId="36" fillId="7" borderId="78" xfId="19" applyFont="1" applyFill="1" applyBorder="1" applyAlignment="1" applyProtection="1">
      <alignment horizontal="center" vertical="center"/>
    </xf>
    <xf numFmtId="0" fontId="41" fillId="7" borderId="79" xfId="19" applyFont="1" applyFill="1" applyBorder="1" applyAlignment="1" applyProtection="1">
      <alignment horizontal="center" vertical="center"/>
    </xf>
    <xf numFmtId="179" fontId="36" fillId="7" borderId="30" xfId="19" applyNumberFormat="1" applyFont="1" applyFill="1" applyBorder="1" applyAlignment="1" applyProtection="1">
      <alignment horizontal="center" vertical="center"/>
    </xf>
    <xf numFmtId="0" fontId="0" fillId="0" borderId="80" xfId="0" applyBorder="1" applyAlignment="1" applyProtection="1">
      <alignment horizontal="center" vertical="center"/>
    </xf>
    <xf numFmtId="170" fontId="14" fillId="0" borderId="75" xfId="2" applyNumberFormat="1" applyFont="1" applyFill="1" applyBorder="1" applyAlignment="1" applyProtection="1">
      <alignment horizontal="center" vertical="center" wrapText="1"/>
    </xf>
    <xf numFmtId="170" fontId="14" fillId="0" borderId="76" xfId="2" applyNumberFormat="1" applyFont="1" applyFill="1" applyBorder="1" applyAlignment="1" applyProtection="1">
      <alignment horizontal="center" vertical="center" wrapText="1"/>
    </xf>
    <xf numFmtId="0" fontId="14" fillId="0" borderId="68" xfId="2" applyFont="1" applyFill="1" applyBorder="1" applyAlignment="1" applyProtection="1">
      <alignment horizontal="center" vertical="center" wrapText="1"/>
    </xf>
    <xf numFmtId="0" fontId="14" fillId="0" borderId="77" xfId="2" applyFont="1" applyFill="1" applyBorder="1" applyAlignment="1" applyProtection="1">
      <alignment horizontal="center" vertical="center" wrapText="1"/>
    </xf>
    <xf numFmtId="10" fontId="6" fillId="0" borderId="68" xfId="19" applyNumberFormat="1" applyFont="1" applyBorder="1" applyAlignment="1" applyProtection="1">
      <alignment horizontal="center" vertical="center"/>
    </xf>
    <xf numFmtId="10" fontId="6" fillId="0" borderId="77" xfId="19" applyNumberFormat="1" applyFont="1" applyBorder="1" applyAlignment="1" applyProtection="1">
      <alignment horizontal="center" vertical="center"/>
    </xf>
    <xf numFmtId="172" fontId="6" fillId="0" borderId="69" xfId="19" applyNumberFormat="1" applyFont="1" applyBorder="1" applyAlignment="1" applyProtection="1">
      <alignment horizontal="center" vertical="center"/>
    </xf>
    <xf numFmtId="172" fontId="6" fillId="0" borderId="77" xfId="19" applyNumberFormat="1" applyFont="1" applyBorder="1" applyAlignment="1" applyProtection="1">
      <alignment horizontal="center" vertical="center"/>
    </xf>
    <xf numFmtId="166" fontId="23" fillId="0" borderId="13" xfId="3" applyFont="1" applyFill="1" applyBorder="1" applyAlignment="1" applyProtection="1">
      <alignment horizontal="center" vertical="center"/>
    </xf>
    <xf numFmtId="166" fontId="13" fillId="0" borderId="70" xfId="4" applyFont="1" applyFill="1" applyBorder="1" applyAlignment="1" applyProtection="1">
      <alignment horizontal="center" vertical="center"/>
    </xf>
    <xf numFmtId="166" fontId="13" fillId="0" borderId="72" xfId="4" applyFont="1" applyFill="1" applyBorder="1" applyAlignment="1" applyProtection="1">
      <alignment horizontal="center" vertical="center"/>
    </xf>
    <xf numFmtId="9" fontId="13" fillId="0" borderId="16" xfId="19" applyNumberFormat="1" applyFont="1" applyBorder="1" applyAlignment="1" applyProtection="1">
      <alignment horizontal="center" vertical="center"/>
    </xf>
    <xf numFmtId="166" fontId="13" fillId="0" borderId="66" xfId="3" applyFont="1" applyFill="1" applyBorder="1" applyAlignment="1" applyProtection="1">
      <alignment horizontal="center" vertical="center"/>
    </xf>
    <xf numFmtId="0" fontId="36" fillId="7" borderId="70" xfId="19" applyFont="1" applyFill="1" applyBorder="1" applyAlignment="1" applyProtection="1">
      <alignment horizontal="center" vertical="center"/>
    </xf>
    <xf numFmtId="0" fontId="36" fillId="7" borderId="71" xfId="19" applyFont="1" applyFill="1" applyBorder="1" applyAlignment="1" applyProtection="1">
      <alignment horizontal="center" vertical="center"/>
    </xf>
    <xf numFmtId="0" fontId="36" fillId="7" borderId="72" xfId="19" applyFont="1" applyFill="1" applyBorder="1" applyAlignment="1" applyProtection="1">
      <alignment horizontal="center" vertical="center"/>
    </xf>
    <xf numFmtId="0" fontId="36" fillId="7" borderId="73" xfId="19" applyFont="1" applyFill="1" applyBorder="1" applyAlignment="1" applyProtection="1">
      <alignment horizontal="center" vertical="center"/>
    </xf>
    <xf numFmtId="9" fontId="36" fillId="7" borderId="65" xfId="19" applyNumberFormat="1" applyFont="1" applyFill="1" applyBorder="1" applyAlignment="1" applyProtection="1">
      <alignment horizontal="center" vertical="center"/>
    </xf>
    <xf numFmtId="9" fontId="36" fillId="7" borderId="74" xfId="19" applyNumberFormat="1" applyFont="1" applyFill="1" applyBorder="1" applyAlignment="1" applyProtection="1">
      <alignment horizontal="center" vertical="center"/>
    </xf>
    <xf numFmtId="166" fontId="36" fillId="7" borderId="66" xfId="3" applyFont="1" applyFill="1" applyBorder="1" applyAlignment="1" applyProtection="1">
      <alignment horizontal="center" vertical="center"/>
    </xf>
    <xf numFmtId="166" fontId="36" fillId="7" borderId="67" xfId="3" applyFont="1" applyFill="1" applyBorder="1" applyAlignment="1" applyProtection="1">
      <alignment horizontal="center" vertical="center"/>
    </xf>
    <xf numFmtId="166" fontId="40" fillId="7" borderId="72" xfId="3" applyFont="1" applyFill="1" applyBorder="1" applyAlignment="1" applyProtection="1">
      <alignment horizontal="center" vertical="center"/>
    </xf>
    <xf numFmtId="166" fontId="40" fillId="7" borderId="73" xfId="3" applyFont="1" applyFill="1" applyBorder="1" applyAlignment="1" applyProtection="1">
      <alignment horizontal="center" vertical="center"/>
    </xf>
    <xf numFmtId="166" fontId="40" fillId="7" borderId="66" xfId="3" applyFont="1" applyFill="1" applyBorder="1" applyAlignment="1" applyProtection="1">
      <alignment horizontal="center" vertical="center"/>
    </xf>
    <xf numFmtId="166" fontId="40" fillId="7" borderId="67" xfId="3" applyFont="1" applyFill="1" applyBorder="1" applyAlignment="1" applyProtection="1">
      <alignment horizontal="center" vertical="center"/>
    </xf>
    <xf numFmtId="0" fontId="18" fillId="0" borderId="0" xfId="0" applyFont="1" applyBorder="1" applyAlignment="1" applyProtection="1">
      <alignment horizontal="center" vertical="center"/>
      <protection locked="0"/>
    </xf>
    <xf numFmtId="0" fontId="0" fillId="0" borderId="0" xfId="2" applyFont="1" applyBorder="1" applyAlignment="1" applyProtection="1">
      <alignment horizontal="center" vertical="center"/>
      <protection locked="0"/>
    </xf>
    <xf numFmtId="0" fontId="0" fillId="0" borderId="0" xfId="2" applyFont="1" applyBorder="1" applyAlignment="1" applyProtection="1">
      <alignment horizontal="center" vertical="center" wrapText="1"/>
      <protection locked="0"/>
    </xf>
    <xf numFmtId="0" fontId="6" fillId="0" borderId="0" xfId="0" applyFont="1" applyBorder="1" applyAlignment="1" applyProtection="1">
      <alignment horizontal="center" vertical="center"/>
      <protection locked="0"/>
    </xf>
  </cellXfs>
  <cellStyles count="83">
    <cellStyle name="72929" xfId="1" xr:uid="{00000000-0005-0000-0000-000000000000}"/>
    <cellStyle name="Excel Built-in Normal" xfId="2" xr:uid="{00000000-0005-0000-0000-000001000000}"/>
    <cellStyle name="Excel Built-in Normal 2" xfId="70" xr:uid="{00000000-0005-0000-0000-000002000000}"/>
    <cellStyle name="Excel_BuiltIn_Bom 1" xfId="72" xr:uid="{00000000-0005-0000-0000-000003000000}"/>
    <cellStyle name="Moeda" xfId="3" builtinId="4"/>
    <cellStyle name="Moeda 2" xfId="4" xr:uid="{00000000-0005-0000-0000-000005000000}"/>
    <cellStyle name="Moeda 2 2" xfId="5" xr:uid="{00000000-0005-0000-0000-000006000000}"/>
    <cellStyle name="Moeda 2 3" xfId="6" xr:uid="{00000000-0005-0000-0000-000007000000}"/>
    <cellStyle name="Moeda 2 4" xfId="73" xr:uid="{00000000-0005-0000-0000-000008000000}"/>
    <cellStyle name="Moeda 3" xfId="7" xr:uid="{00000000-0005-0000-0000-000009000000}"/>
    <cellStyle name="Moeda 3 2" xfId="8" xr:uid="{00000000-0005-0000-0000-00000A000000}"/>
    <cellStyle name="Moeda 3 2 2" xfId="9" xr:uid="{00000000-0005-0000-0000-00000B000000}"/>
    <cellStyle name="Moeda 3 2 3" xfId="10" xr:uid="{00000000-0005-0000-0000-00000C000000}"/>
    <cellStyle name="Moeda 4" xfId="11" xr:uid="{00000000-0005-0000-0000-00000D000000}"/>
    <cellStyle name="Moeda 5" xfId="12" xr:uid="{00000000-0005-0000-0000-00000E000000}"/>
    <cellStyle name="Moeda 6" xfId="13" xr:uid="{00000000-0005-0000-0000-00000F000000}"/>
    <cellStyle name="Moeda 7" xfId="71" xr:uid="{00000000-0005-0000-0000-000010000000}"/>
    <cellStyle name="Normal" xfId="0" builtinId="0"/>
    <cellStyle name="Normal 10" xfId="14" xr:uid="{00000000-0005-0000-0000-000012000000}"/>
    <cellStyle name="Normal 10 2" xfId="15" xr:uid="{00000000-0005-0000-0000-000013000000}"/>
    <cellStyle name="Normal 10 3" xfId="16" xr:uid="{00000000-0005-0000-0000-000014000000}"/>
    <cellStyle name="Normal 10 4" xfId="17" xr:uid="{00000000-0005-0000-0000-000015000000}"/>
    <cellStyle name="Normal 11" xfId="18" xr:uid="{00000000-0005-0000-0000-000016000000}"/>
    <cellStyle name="Normal 12" xfId="74" xr:uid="{00000000-0005-0000-0000-000017000000}"/>
    <cellStyle name="Normal 13" xfId="75" xr:uid="{00000000-0005-0000-0000-000018000000}"/>
    <cellStyle name="Normal 2" xfId="19" xr:uid="{00000000-0005-0000-0000-000019000000}"/>
    <cellStyle name="Normal 2 2" xfId="20" xr:uid="{00000000-0005-0000-0000-00001A000000}"/>
    <cellStyle name="Normal 2 3" xfId="21" xr:uid="{00000000-0005-0000-0000-00001B000000}"/>
    <cellStyle name="Normal 2 4" xfId="22" xr:uid="{00000000-0005-0000-0000-00001C000000}"/>
    <cellStyle name="Normal 2 4 2" xfId="23" xr:uid="{00000000-0005-0000-0000-00001D000000}"/>
    <cellStyle name="Normal 2 4 3" xfId="24" xr:uid="{00000000-0005-0000-0000-00001E000000}"/>
    <cellStyle name="Normal 2 5" xfId="25" xr:uid="{00000000-0005-0000-0000-00001F000000}"/>
    <cellStyle name="Normal 2 5 2" xfId="26" xr:uid="{00000000-0005-0000-0000-000020000000}"/>
    <cellStyle name="Normal 2 5 3" xfId="27" xr:uid="{00000000-0005-0000-0000-000021000000}"/>
    <cellStyle name="Normal 2 5 4" xfId="28" xr:uid="{00000000-0005-0000-0000-000022000000}"/>
    <cellStyle name="Normal 2 6" xfId="76" xr:uid="{00000000-0005-0000-0000-000023000000}"/>
    <cellStyle name="Normal 3" xfId="29" xr:uid="{00000000-0005-0000-0000-000024000000}"/>
    <cellStyle name="Normal 3 2" xfId="30" xr:uid="{00000000-0005-0000-0000-000025000000}"/>
    <cellStyle name="Normal 3 3" xfId="31" xr:uid="{00000000-0005-0000-0000-000026000000}"/>
    <cellStyle name="Normal 3 4" xfId="77" xr:uid="{00000000-0005-0000-0000-000027000000}"/>
    <cellStyle name="Normal 4" xfId="32" xr:uid="{00000000-0005-0000-0000-000028000000}"/>
    <cellStyle name="Normal 4 2" xfId="33" xr:uid="{00000000-0005-0000-0000-000029000000}"/>
    <cellStyle name="Normal 4 3" xfId="34" xr:uid="{00000000-0005-0000-0000-00002A000000}"/>
    <cellStyle name="Normal 4 3 2" xfId="35" xr:uid="{00000000-0005-0000-0000-00002B000000}"/>
    <cellStyle name="Normal 4 3 3" xfId="36" xr:uid="{00000000-0005-0000-0000-00002C000000}"/>
    <cellStyle name="Normal 4 4" xfId="37" xr:uid="{00000000-0005-0000-0000-00002D000000}"/>
    <cellStyle name="Normal 4 4 2" xfId="38" xr:uid="{00000000-0005-0000-0000-00002E000000}"/>
    <cellStyle name="Normal 5" xfId="39" xr:uid="{00000000-0005-0000-0000-00002F000000}"/>
    <cellStyle name="Normal 5 2" xfId="40" xr:uid="{00000000-0005-0000-0000-000030000000}"/>
    <cellStyle name="Normal 6" xfId="41" xr:uid="{00000000-0005-0000-0000-000031000000}"/>
    <cellStyle name="Normal 7" xfId="42" xr:uid="{00000000-0005-0000-0000-000032000000}"/>
    <cellStyle name="Normal 8" xfId="43" xr:uid="{00000000-0005-0000-0000-000033000000}"/>
    <cellStyle name="Normal 8 2" xfId="44" xr:uid="{00000000-0005-0000-0000-000034000000}"/>
    <cellStyle name="Normal 8 3" xfId="45" xr:uid="{00000000-0005-0000-0000-000035000000}"/>
    <cellStyle name="Normal 9" xfId="46" xr:uid="{00000000-0005-0000-0000-000036000000}"/>
    <cellStyle name="Normal 9 2" xfId="47" xr:uid="{00000000-0005-0000-0000-000037000000}"/>
    <cellStyle name="Normal 9 3" xfId="48" xr:uid="{00000000-0005-0000-0000-000038000000}"/>
    <cellStyle name="Normal_Orçamento RETIFICADO DA OBRA JUNHO - CERTO" xfId="49" xr:uid="{00000000-0005-0000-0000-000039000000}"/>
    <cellStyle name="Normal_Plan1" xfId="50" xr:uid="{00000000-0005-0000-0000-00003A000000}"/>
    <cellStyle name="planilhas" xfId="51" xr:uid="{00000000-0005-0000-0000-00003B000000}"/>
    <cellStyle name="Porcentagem" xfId="52" builtinId="5"/>
    <cellStyle name="Porcentagem 2" xfId="53" xr:uid="{00000000-0005-0000-0000-00003D000000}"/>
    <cellStyle name="Porcentagem 2 2" xfId="54" xr:uid="{00000000-0005-0000-0000-00003E000000}"/>
    <cellStyle name="Porcentagem 2 3" xfId="55" xr:uid="{00000000-0005-0000-0000-00003F000000}"/>
    <cellStyle name="Porcentagem 2 4" xfId="78" xr:uid="{00000000-0005-0000-0000-000040000000}"/>
    <cellStyle name="Porcentagem 3" xfId="56" xr:uid="{00000000-0005-0000-0000-000041000000}"/>
    <cellStyle name="Porcentagem 4" xfId="82" xr:uid="{00000000-0005-0000-0000-000042000000}"/>
    <cellStyle name="Separador de milhares 2" xfId="57" xr:uid="{00000000-0005-0000-0000-000043000000}"/>
    <cellStyle name="Separador de milhares 2 2" xfId="79" xr:uid="{00000000-0005-0000-0000-000044000000}"/>
    <cellStyle name="Separador de milhares 3" xfId="58" xr:uid="{00000000-0005-0000-0000-000045000000}"/>
    <cellStyle name="Separador de milhares 3 2" xfId="59" xr:uid="{00000000-0005-0000-0000-000046000000}"/>
    <cellStyle name="Separador de milhares 3 3" xfId="60" xr:uid="{00000000-0005-0000-0000-000047000000}"/>
    <cellStyle name="Separador de milhares 3 4" xfId="61" xr:uid="{00000000-0005-0000-0000-000048000000}"/>
    <cellStyle name="Separador de milhares 4" xfId="62" xr:uid="{00000000-0005-0000-0000-000049000000}"/>
    <cellStyle name="SNEVERS" xfId="63" xr:uid="{00000000-0005-0000-0000-00004A000000}"/>
    <cellStyle name="Vírgula" xfId="64" builtinId="3"/>
    <cellStyle name="Vírgula 2" xfId="65" xr:uid="{00000000-0005-0000-0000-00004C000000}"/>
    <cellStyle name="Vírgula 2 2" xfId="66" xr:uid="{00000000-0005-0000-0000-00004D000000}"/>
    <cellStyle name="Vírgula 2 3" xfId="67" xr:uid="{00000000-0005-0000-0000-00004E000000}"/>
    <cellStyle name="Vírgula 2 4" xfId="80" xr:uid="{00000000-0005-0000-0000-00004F000000}"/>
    <cellStyle name="Vírgula 3" xfId="68" xr:uid="{00000000-0005-0000-0000-000050000000}"/>
    <cellStyle name="Vírgula 4" xfId="69" xr:uid="{00000000-0005-0000-0000-000051000000}"/>
    <cellStyle name="Vírgula 5" xfId="81" xr:uid="{00000000-0005-0000-0000-000052000000}"/>
  </cellStyles>
  <dxfs count="158">
    <dxf>
      <font>
        <color auto="1"/>
        <name val="Calibri Light"/>
        <scheme val="none"/>
      </font>
      <fill>
        <patternFill patternType="solid">
          <fgColor indexed="9"/>
          <bgColor theme="3" tint="0.59996337778862885"/>
        </patternFill>
      </fill>
    </dxf>
    <dxf>
      <font>
        <b val="0"/>
        <condense val="0"/>
        <extend val="0"/>
        <color indexed="9"/>
      </font>
    </dxf>
    <dxf>
      <font>
        <color auto="1"/>
        <name val="Calibri Light"/>
        <scheme val="none"/>
      </font>
      <fill>
        <patternFill patternType="solid">
          <fgColor indexed="9"/>
          <bgColor theme="3" tint="0.59996337778862885"/>
        </patternFill>
      </fill>
    </dxf>
    <dxf>
      <font>
        <b val="0"/>
        <condense val="0"/>
        <extend val="0"/>
        <color indexed="9"/>
      </font>
    </dxf>
    <dxf>
      <font>
        <color theme="2" tint="-0.24994659260841701"/>
        <name val="Calibri Light"/>
        <scheme val="none"/>
      </font>
      <fill>
        <patternFill patternType="solid">
          <fgColor indexed="9"/>
          <bgColor theme="0" tint="-0.34998626667073579"/>
        </patternFill>
      </fill>
    </dxf>
    <dxf>
      <font>
        <b val="0"/>
        <condense val="0"/>
        <extend val="0"/>
        <color indexed="9"/>
      </font>
    </dxf>
    <dxf>
      <font>
        <color auto="1"/>
        <name val="Calibri Light"/>
        <scheme val="none"/>
      </font>
      <fill>
        <patternFill patternType="solid">
          <fgColor indexed="9"/>
          <bgColor theme="3" tint="0.59996337778862885"/>
        </patternFill>
      </fill>
    </dxf>
    <dxf>
      <font>
        <b val="0"/>
        <condense val="0"/>
        <extend val="0"/>
        <color indexed="9"/>
      </font>
    </dxf>
    <dxf>
      <font>
        <color auto="1"/>
        <name val="Calibri Light"/>
        <scheme val="none"/>
      </font>
      <fill>
        <patternFill patternType="solid">
          <fgColor indexed="9"/>
          <bgColor theme="3" tint="0.59996337778862885"/>
        </patternFill>
      </fill>
    </dxf>
    <dxf>
      <font>
        <b val="0"/>
        <condense val="0"/>
        <extend val="0"/>
        <color indexed="9"/>
      </font>
    </dxf>
    <dxf>
      <font>
        <color theme="2" tint="-0.24994659260841701"/>
        <name val="Calibri Light"/>
        <scheme val="none"/>
      </font>
      <fill>
        <patternFill patternType="solid">
          <fgColor indexed="9"/>
          <bgColor theme="0" tint="-0.34998626667073579"/>
        </patternFill>
      </fill>
    </dxf>
    <dxf>
      <font>
        <b val="0"/>
        <condense val="0"/>
        <extend val="0"/>
        <color indexed="9"/>
      </font>
    </dxf>
    <dxf>
      <font>
        <color theme="2" tint="-0.24994659260841701"/>
        <name val="Calibri Light"/>
        <scheme val="none"/>
      </font>
      <fill>
        <patternFill patternType="solid">
          <fgColor indexed="9"/>
          <bgColor theme="0" tint="-0.34998626667073579"/>
        </patternFill>
      </fill>
    </dxf>
    <dxf>
      <font>
        <b val="0"/>
        <condense val="0"/>
        <extend val="0"/>
        <color indexed="9"/>
      </font>
    </dxf>
    <dxf>
      <font>
        <color theme="1" tint="0.34998626667073579"/>
        <name val="Cambria"/>
        <scheme val="none"/>
      </font>
      <fill>
        <patternFill patternType="solid">
          <fgColor indexed="9"/>
          <bgColor theme="1" tint="0.34998626667073579"/>
        </patternFill>
      </fill>
    </dxf>
    <dxf>
      <font>
        <b val="0"/>
        <condense val="0"/>
        <extend val="0"/>
        <color indexed="9"/>
      </font>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
      <font>
        <b val="0"/>
        <condense val="0"/>
        <extend val="0"/>
        <color indexed="20"/>
      </font>
      <fill>
        <patternFill patternType="solid">
          <fgColor indexed="29"/>
          <bgColor indexed="45"/>
        </patternFill>
      </fill>
    </dxf>
    <dxf>
      <fill>
        <patternFill patternType="solid">
          <fgColor indexed="31"/>
          <bgColor indexed="4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D7E4BD"/>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1F497D"/>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3%20-%20Equipamento%20P&#250;blico/AVCB%20-%20Obras%20de%20Adequa&#231;&#227;o%20Bombeiro/QUESTIONAMENTO/OR&#199;AMENTO_AVCB_R02%20-%20ATENDENDO%20QUESTIONAM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urva ABC Final"/>
      <sheetName val="Curva ABCInicial"/>
      <sheetName val="Composições"/>
      <sheetName val="Relevancia"/>
      <sheetName val="Resumo"/>
      <sheetName val="Cronograma Mensal"/>
      <sheetName val="Cronograma Semanal"/>
      <sheetName val="Cronograma Mensal Fechado"/>
      <sheetName val="SINAPI"/>
      <sheetName val="SINAPII"/>
      <sheetName val="CDHU-182"/>
      <sheetName val="FDE"/>
      <sheetName val="SIURB Edif"/>
      <sheetName val="Plan2"/>
      <sheetName val="Orçamento (2)"/>
    </sheetNames>
    <sheetDataSet>
      <sheetData sheetId="0"/>
      <sheetData sheetId="1"/>
      <sheetData sheetId="2"/>
      <sheetData sheetId="3"/>
      <sheetData sheetId="4"/>
      <sheetData sheetId="5"/>
      <sheetData sheetId="6"/>
      <sheetData sheetId="7"/>
      <sheetData sheetId="8"/>
      <sheetData sheetId="9">
        <row r="3">
          <cell r="A3">
            <v>97141</v>
          </cell>
          <cell r="B3" t="str">
            <v>ASSENTAMENTO DE TUBO DE FERRO FUNDIDO PARA REDE DE ÁGUA, DN 80 MM, JUNTA ELÁSTICA, INSTALADO EM LOCAL COM NÍVEL ALTO DE INTERFERÊNCIAS (NÃO INCLUI FORNECIMENTO). AF_11/2017</v>
          </cell>
          <cell r="C3" t="str">
            <v>M</v>
          </cell>
          <cell r="D3">
            <v>7.59</v>
          </cell>
          <cell r="E3" t="str">
            <v>Sinapi-Maio/21</v>
          </cell>
        </row>
        <row r="4">
          <cell r="A4">
            <v>97142</v>
          </cell>
          <cell r="B4" t="str">
            <v>ASSENTAMENTO DE TUBO DE FERRO FUNDIDO PARA REDE DE ÁGUA, DN 100 MM, JUNTA ELÁSTICA, INSTALADO EM LOCAL COM NÍVEL ALTO DE INTERFERÊNCIAS (NÃO INCLUI FORNECIMENTO). AF_11/2017</v>
          </cell>
          <cell r="C4" t="str">
            <v>M</v>
          </cell>
          <cell r="D4">
            <v>8.4600000000000009</v>
          </cell>
          <cell r="E4" t="str">
            <v>Sinapi-Maio/21</v>
          </cell>
        </row>
        <row r="5">
          <cell r="A5">
            <v>97143</v>
          </cell>
          <cell r="B5" t="str">
            <v>ASSENTAMENTO DE TUBO DE FERRO FUNDIDO PARA REDE DE ÁGUA, DN 150 MM, JUNTA ELÁSTICA, INSTALADO EM LOCAL COM NÍVEL ALTO DE INTERFERÊNCIAS (NÃO INCLUI FORNECIMENTO). AF_11/2017</v>
          </cell>
          <cell r="C5" t="str">
            <v>M</v>
          </cell>
          <cell r="D5">
            <v>10.68</v>
          </cell>
          <cell r="E5" t="str">
            <v>Sinapi-Maio/21</v>
          </cell>
        </row>
        <row r="6">
          <cell r="A6">
            <v>97144</v>
          </cell>
          <cell r="B6" t="str">
            <v>ASSENTAMENTO DE TUBO DE FERRO FUNDIDO PARA REDE DE ÁGUA, DN 200 MM, JUNTA ELÁSTICA, INSTALADO EM LOCAL COM NÍVEL ALTO DE INTERFERÊNCIAS (NÃO INCLUI FORNECIMENTO). AF_11/2017</v>
          </cell>
          <cell r="C6" t="str">
            <v>M</v>
          </cell>
          <cell r="D6">
            <v>12.89</v>
          </cell>
          <cell r="E6" t="str">
            <v>Sinapi-Maio/21</v>
          </cell>
        </row>
        <row r="7">
          <cell r="A7">
            <v>97145</v>
          </cell>
          <cell r="B7" t="str">
            <v>ASSENTAMENTO DE TUBO DE FERRO FUNDIDO PARA REDE DE ÁGUA, DN 250 MM, JUNTA ELÁSTICA, INSTALADO EM LOCAL COM NÍVEL ALTO DE INTERFERÊNCIAS (NÃO INCLUI FORNECIMENTO). AF_11/2017</v>
          </cell>
          <cell r="C7" t="str">
            <v>M</v>
          </cell>
          <cell r="D7">
            <v>15.13</v>
          </cell>
          <cell r="E7" t="str">
            <v>Sinapi-Maio/21</v>
          </cell>
        </row>
        <row r="8">
          <cell r="A8">
            <v>97146</v>
          </cell>
          <cell r="B8" t="str">
            <v>ASSENTAMENTO DE TUBO DE FERRO FUNDIDO PARA REDE DE ÁGUA, DN 300 MM, JUNTA ELÁSTICA, INSTALADO EM LOCAL COM NÍVEL ALTO DE INTERFERÊNCIAS (NÃO INCLUI FORNECIMENTO). AF_11/2017</v>
          </cell>
          <cell r="C8" t="str">
            <v>M</v>
          </cell>
          <cell r="D8">
            <v>17.36</v>
          </cell>
          <cell r="E8" t="str">
            <v>Sinapi-Maio/21</v>
          </cell>
        </row>
        <row r="9">
          <cell r="A9">
            <v>97147</v>
          </cell>
          <cell r="B9" t="str">
            <v>ASSENTAMENTO DE TUBO DE FERRO FUNDIDO PARA REDE DE ÁGUA, DN 350 MM, JUNTA ELÁSTICA, INSTALADO EM LOCAL COM NÍVEL ALTO DE INTERFERÊNCIAS (NÃO INCLUI FORNECIMENTO). AF_11/2017</v>
          </cell>
          <cell r="C9" t="str">
            <v>M</v>
          </cell>
          <cell r="D9">
            <v>19.579999999999998</v>
          </cell>
          <cell r="E9" t="str">
            <v>Sinapi-Maio/21</v>
          </cell>
        </row>
        <row r="10">
          <cell r="A10">
            <v>97148</v>
          </cell>
          <cell r="B10" t="str">
            <v>ASSENTAMENTO DE TUBO DE FERRO FUNDIDO PARA REDE DE ÁGUA, DN 400 MM, JUNTA ELÁSTICA, INSTALADO EM LOCAL COM NÍVEL ALTO DE INTERFERÊNCIAS (NÃO INCLUI FORNECIMENTO). AF_11/2017</v>
          </cell>
          <cell r="C10" t="str">
            <v>M</v>
          </cell>
          <cell r="D10">
            <v>21.82</v>
          </cell>
          <cell r="E10" t="str">
            <v>Sinapi-Maio/21</v>
          </cell>
        </row>
        <row r="11">
          <cell r="A11">
            <v>97149</v>
          </cell>
          <cell r="B11" t="str">
            <v>ASSENTAMENTO DE TUBO DE FERRO FUNDIDO PARA REDE DE ÁGUA, DN 450 MM, JUNTA ELÁSTICA, INSTALADO EM LOCAL COM NÍVEL ALTO DE INTERFERÊNCIAS (NÃO INCLUI FORNECIMENTO). AF_11/2017</v>
          </cell>
          <cell r="C11" t="str">
            <v>M</v>
          </cell>
          <cell r="D11">
            <v>24.09</v>
          </cell>
          <cell r="E11" t="str">
            <v>Sinapi-Maio/21</v>
          </cell>
        </row>
        <row r="12">
          <cell r="A12">
            <v>97150</v>
          </cell>
          <cell r="B12" t="str">
            <v>ASSENTAMENTO DE TUBO DE FERRO FUNDIDO PARA REDE DE ÁGUA, DN 500 MM, JUNTA ELÁSTICA, INSTALADO EM LOCAL COM NÍVEL ALTO DE INTERFERÊNCIAS (NÃO INCLUI FORNECIMENTO). AF_11/2017</v>
          </cell>
          <cell r="C12" t="str">
            <v>M</v>
          </cell>
          <cell r="D12">
            <v>29.22</v>
          </cell>
          <cell r="E12" t="str">
            <v>Sinapi-Maio/21</v>
          </cell>
        </row>
        <row r="13">
          <cell r="A13">
            <v>97151</v>
          </cell>
          <cell r="B13" t="str">
            <v>ASSENTAMENTO DE TUBO DE FERRO FUNDIDO PARA REDE DE ÁGUA, DN 600 MM, JUNTA ELÁSTICA, INSTALADO EM LOCAL COM NÍVEL ALTO DE INTERFERÊNCIAS (NÃO INCLUI FORNECIMENTO). AF_11/2017</v>
          </cell>
          <cell r="C13" t="str">
            <v>M</v>
          </cell>
          <cell r="D13">
            <v>34.14</v>
          </cell>
          <cell r="E13" t="str">
            <v>Sinapi-Maio/21</v>
          </cell>
        </row>
        <row r="14">
          <cell r="A14">
            <v>97152</v>
          </cell>
          <cell r="B14" t="str">
            <v>ASSENTAMENTO DE TUBO DE FERRO FUNDIDO PARA REDE DE ÁGUA, DN 700 MM, JUNTA ELÁSTICA, INSTALADO EM LOCAL COM NÍVEL ALTO DE INTERFERÊNCIAS (NÃO INCLUI FORNECIMENTO). AF_11/2017</v>
          </cell>
          <cell r="C14" t="str">
            <v>M</v>
          </cell>
          <cell r="D14">
            <v>38.799999999999997</v>
          </cell>
          <cell r="E14" t="str">
            <v>Sinapi-Maio/21</v>
          </cell>
        </row>
        <row r="15">
          <cell r="A15">
            <v>97153</v>
          </cell>
          <cell r="B15" t="str">
            <v>ASSENTAMENTO DE TUBO DE FERRO FUNDIDO PARA REDE DE ÁGUA, DN 800 MM, JUNTA ELÁSTICA, INSTALADO EM LOCAL COM NÍVEL ALTO DE INTERFERÊNCIAS (NÃO INCLUI FORNECIMENTO). AF_11/2017</v>
          </cell>
          <cell r="C15" t="str">
            <v>M</v>
          </cell>
          <cell r="D15">
            <v>43.62</v>
          </cell>
          <cell r="E15" t="str">
            <v>Sinapi-Maio/21</v>
          </cell>
        </row>
        <row r="16">
          <cell r="A16">
            <v>97154</v>
          </cell>
          <cell r="B16" t="str">
            <v>ASSENTAMENTO DE TUBO DE FERRO FUNDIDO PARA REDE DE ÁGUA, DN 900 MM, JUNTA ELÁSTICA, INSTALADO EM LOCAL COM NÍVEL ALTO DE INTERFERÊNCIAS (NÃO INCLUI FORNECIMENTO). AF_11/2017</v>
          </cell>
          <cell r="C16" t="str">
            <v>M</v>
          </cell>
          <cell r="D16">
            <v>48.48</v>
          </cell>
          <cell r="E16" t="str">
            <v>Sinapi-Maio/21</v>
          </cell>
        </row>
        <row r="17">
          <cell r="A17">
            <v>97155</v>
          </cell>
          <cell r="B17" t="str">
            <v>ASSENTAMENTO DE TUBO DE FERRO FUNDIDO PARA REDE DE ÁGUA, DN 1000 MM, JUNTA ELÁSTICA, INSTALADO EM LOCAL COM NÍVEL ALTO DE INTERFERÊNCIAS (NÃO INCLUI FORNECIMENTO). AF_11/2017</v>
          </cell>
          <cell r="C17" t="str">
            <v>M</v>
          </cell>
          <cell r="D17">
            <v>53.34</v>
          </cell>
          <cell r="E17" t="str">
            <v>Sinapi-Maio/21</v>
          </cell>
        </row>
        <row r="18">
          <cell r="A18">
            <v>97156</v>
          </cell>
          <cell r="B18" t="str">
            <v>ASSENTAMENTO DE TUBO DE FERRO FUNDIDO PARA REDE DE ÁGUA, DN 1200 MM, JUNTA ELÁSTICA, INSTALADO EM LOCAL COM NÍVEL ALTO DE INTERFERÊNCIAS (NÃO INCLUI FORNECIMENTO). AF_11/2017</v>
          </cell>
          <cell r="C18" t="str">
            <v>M</v>
          </cell>
          <cell r="D18">
            <v>63.49</v>
          </cell>
          <cell r="E18" t="str">
            <v>Sinapi-Maio/21</v>
          </cell>
        </row>
        <row r="19">
          <cell r="A19">
            <v>97157</v>
          </cell>
          <cell r="B19" t="str">
            <v>ASSENTAMENTO DE TUBO DE FERRO FUNDIDO PARA REDE DE ÁGUA, DN 80 MM, JUNTA ELÁSTICA, INSTALADO EM LOCAL COM NÍVEL BAIXO DE INTERFERÊNCIAS (NÃO INCLUI FORNECIMENTO). AF_11/2017</v>
          </cell>
          <cell r="C19" t="str">
            <v>M</v>
          </cell>
          <cell r="D19">
            <v>4.57</v>
          </cell>
          <cell r="E19" t="str">
            <v>Sinapi-Maio/21</v>
          </cell>
        </row>
        <row r="20">
          <cell r="A20">
            <v>97158</v>
          </cell>
          <cell r="B20" t="str">
            <v>ASSENTAMENTO DE TUBO DE FERRO FUNDIDO PARA REDE DE ÁGUA, DN 100 MM, JUNTA ELÁSTICA, INSTALADO EM LOCAL COM NÍVEL BAIXO DE INTERFERÊNCIAS (NÃO INCLUI FORNECIMENTO). AF_11/2017</v>
          </cell>
          <cell r="C20" t="str">
            <v>M</v>
          </cell>
          <cell r="D20">
            <v>5.0999999999999996</v>
          </cell>
          <cell r="E20" t="str">
            <v>Sinapi-Maio/21</v>
          </cell>
        </row>
        <row r="21">
          <cell r="A21">
            <v>97159</v>
          </cell>
          <cell r="B21" t="str">
            <v>ASSENTAMENTO DE TUBO DE FERRO FUNDIDO PARA REDE DE ÁGUA, DN 150 MM, JUNTA ELÁSTICA, INSTALADO EM LOCAL COM NÍVEL BAIXO DE INTERFERÊNCIAS (NÃO INCLUI FORNECIMENTO). AF_11/2017</v>
          </cell>
          <cell r="C21" t="str">
            <v>M</v>
          </cell>
          <cell r="D21">
            <v>6.45</v>
          </cell>
          <cell r="E21" t="str">
            <v>Sinapi-Maio/21</v>
          </cell>
        </row>
        <row r="22">
          <cell r="A22">
            <v>97160</v>
          </cell>
          <cell r="B22" t="str">
            <v>ASSENTAMENTO DE TUBO DE FERRO FUNDIDO PARA REDE DE ÁGUA, DN 200 MM, JUNTA ELÁSTICA, INSTALADO EM LOCAL COM NÍVEL BAIXO DE INTERFERÊNCIAS (NÃO INCLUI FORNECIMENTO). AF_11/2017</v>
          </cell>
          <cell r="C22" t="str">
            <v>M</v>
          </cell>
          <cell r="D22">
            <v>7.79</v>
          </cell>
          <cell r="E22" t="str">
            <v>Sinapi-Maio/21</v>
          </cell>
        </row>
        <row r="23">
          <cell r="A23">
            <v>97161</v>
          </cell>
          <cell r="B23" t="str">
            <v>ASSENTAMENTO DE TUBO DE FERRO FUNDIDO PARA REDE DE ÁGUA, DN 250 MM, JUNTA ELÁSTICA, INSTALADO EM LOCAL COM NÍVEL BAIXO DE INTERFERÊNCIAS (NÃO INCLUI FORNECIMENTO). AF_11/2017</v>
          </cell>
          <cell r="C23" t="str">
            <v>M</v>
          </cell>
          <cell r="D23">
            <v>9.19</v>
          </cell>
          <cell r="E23" t="str">
            <v>Sinapi-Maio/21</v>
          </cell>
        </row>
        <row r="24">
          <cell r="A24">
            <v>97162</v>
          </cell>
          <cell r="B24" t="str">
            <v>ASSENTAMENTO DE TUBO DE FERRO FUNDIDO PARA REDE DE ÁGUA, DN 300 MM, JUNTA ELÁSTICA, INSTALADO EM LOCAL COM NÍVEL BAIXO DE INTERFERÊNCIAS (NÃO INCLUI FORNECIMENTO). AF_11/2017</v>
          </cell>
          <cell r="C24" t="str">
            <v>M</v>
          </cell>
          <cell r="D24">
            <v>10.54</v>
          </cell>
          <cell r="E24" t="str">
            <v>Sinapi-Maio/21</v>
          </cell>
        </row>
        <row r="25">
          <cell r="A25">
            <v>97163</v>
          </cell>
          <cell r="B25" t="str">
            <v>ASSENTAMENTO DE TUBO DE FERRO FUNDIDO PARA REDE DE ÁGUA, DN 350 MM, JUNTA ELÁSTICA, INSTALADO EM LOCAL COM NÍVEL BAIXO DE INTERFERÊNCIAS (NÃO INCLUI FORNECIMENTO). AF_11/2017</v>
          </cell>
          <cell r="C25" t="str">
            <v>M</v>
          </cell>
          <cell r="D25">
            <v>11.91</v>
          </cell>
          <cell r="E25" t="str">
            <v>Sinapi-Maio/21</v>
          </cell>
        </row>
        <row r="26">
          <cell r="A26">
            <v>97164</v>
          </cell>
          <cell r="B26" t="str">
            <v>ASSENTAMENTO DE TUBO DE FERRO FUNDIDO PARA REDE DE ÁGUA, DN 400 MM, JUNTA ELÁSTICA, INSTALADO EM LOCAL COM NÍVEL BAIXO DE INTERFERÊNCIAS (NÃO INCLUI FORNECIMENTO). AF_11/2017</v>
          </cell>
          <cell r="C26" t="str">
            <v>M</v>
          </cell>
          <cell r="D26">
            <v>13.29</v>
          </cell>
          <cell r="E26" t="str">
            <v>Sinapi-Maio/21</v>
          </cell>
        </row>
        <row r="27">
          <cell r="A27">
            <v>97165</v>
          </cell>
          <cell r="B27" t="str">
            <v>ASSENTAMENTO DE TUBO DE FERRO FUNDIDO PARA REDE DE ÁGUA, DN 450 MM, JUNTA ELÁSTICA, INSTALADO EM LOCAL COM NÍVEL BAIXO DE INTERFERÊNCIAS (NÃO INCLUI FORNECIMENTO). AF_11/2017</v>
          </cell>
          <cell r="C27" t="str">
            <v>M</v>
          </cell>
          <cell r="D27">
            <v>14.68</v>
          </cell>
          <cell r="E27" t="str">
            <v>Sinapi-Maio/21</v>
          </cell>
        </row>
        <row r="28">
          <cell r="A28">
            <v>97166</v>
          </cell>
          <cell r="B28" t="str">
            <v>ASSENTAMENTO DE TUBO DE FERRO FUNDIDO PARA REDE DE ÁGUA, DN 500 MM, JUNTA ELÁSTICA, INSTALADO EM LOCAL COM NÍVEL BAIXO DE INTERFERÊNCIAS (NÃO INCLUI FORNECIMENTO). AF_11/2017</v>
          </cell>
          <cell r="C28" t="str">
            <v>M</v>
          </cell>
          <cell r="D28">
            <v>17.82</v>
          </cell>
          <cell r="E28" t="str">
            <v>Sinapi-Maio/21</v>
          </cell>
        </row>
        <row r="29">
          <cell r="A29">
            <v>97167</v>
          </cell>
          <cell r="B29" t="str">
            <v>ASSENTAMENTO DE TUBO DE FERRO FUNDIDO PARA REDE DE ÁGUA, DN 600 MM, JUNTA ELÁSTICA, INSTALADO EM LOCAL COM NÍVEL BAIXO DE INTERFERÊNCIAS (NÃO INCLUI FORNECIMENTO). AF_11/2017</v>
          </cell>
          <cell r="C29" t="str">
            <v>M</v>
          </cell>
          <cell r="D29">
            <v>20.84</v>
          </cell>
          <cell r="E29" t="str">
            <v>Sinapi-Maio/21</v>
          </cell>
        </row>
        <row r="30">
          <cell r="A30">
            <v>97168</v>
          </cell>
          <cell r="B30" t="str">
            <v>ASSENTAMENTO DE TUBO DE FERRO FUNDIDO PARA REDE DE ÁGUA, DN 700 MM, JUNTA ELÁSTICA, INSTALADO EM LOCAL COM NÍVEL BAIXO DE INTERFERÊNCIAS (NÃO INCLUI FORNECIMENTO). AF_11/2017</v>
          </cell>
          <cell r="C30" t="str">
            <v>M</v>
          </cell>
          <cell r="D30">
            <v>23.62</v>
          </cell>
          <cell r="E30" t="str">
            <v>Sinapi-Maio/21</v>
          </cell>
        </row>
        <row r="31">
          <cell r="A31">
            <v>97169</v>
          </cell>
          <cell r="B31" t="str">
            <v>ASSENTAMENTO DE TUBO DE FERRO FUNDIDO PARA REDE DE ÁGUA, DN 800 MM, JUNTA ELÁSTICA, INSTALADO EM LOCAL COM NÍVEL BAIXO DE INTERFERÊNCIAS (NÃO INCLUI FORNECIMENTO). AF_11/2017</v>
          </cell>
          <cell r="C31" t="str">
            <v>M</v>
          </cell>
          <cell r="D31">
            <v>26.55</v>
          </cell>
          <cell r="E31" t="str">
            <v>Sinapi-Maio/21</v>
          </cell>
        </row>
        <row r="32">
          <cell r="A32">
            <v>97170</v>
          </cell>
          <cell r="B32" t="str">
            <v>ASSENTAMENTO DE TUBO DE FERRO FUNDIDO PARA REDE DE ÁGUA, DN 900 MM, JUNTA ELÁSTICA, INSTALADO EM LOCAL COM NÍVEL BAIXO DE INTERFERÊNCIAS (NÃO INCLUI FORNECIMENTO). AF_11/2017</v>
          </cell>
          <cell r="C32" t="str">
            <v>M</v>
          </cell>
          <cell r="D32">
            <v>29.52</v>
          </cell>
          <cell r="E32" t="str">
            <v>Sinapi-Maio/21</v>
          </cell>
        </row>
        <row r="33">
          <cell r="A33">
            <v>97171</v>
          </cell>
          <cell r="B33" t="str">
            <v>ASSENTAMENTO DE TUBO DE FERRO FUNDIDO PARA REDE DE ÁGUA, DN 1000 MM, JUNTA ELÁSTICA, INSTALADO EM LOCAL COM NÍVEL BAIXO DE INTERFERÊNCIAS (NÃO INCLUI FORNECIMENTO). AF_11/2017</v>
          </cell>
          <cell r="C33" t="str">
            <v>M</v>
          </cell>
          <cell r="D33">
            <v>32.5</v>
          </cell>
          <cell r="E33" t="str">
            <v>Sinapi-Maio/21</v>
          </cell>
        </row>
        <row r="34">
          <cell r="A34">
            <v>97172</v>
          </cell>
          <cell r="B34" t="str">
            <v>ASSENTAMENTO DE TUBO DE FERRO FUNDIDO PARA REDE DE ÁGUA, DN 1200 MM, JUNTA ELÁSTICA, INSTALADO EM LOCAL COM NÍVEL BAIXO DE INTERFERÊNCIAS (NÃO INCLUI FORNECIMENTO). AF_11/2017</v>
          </cell>
          <cell r="C34" t="str">
            <v>M</v>
          </cell>
          <cell r="D34">
            <v>38.869999999999997</v>
          </cell>
          <cell r="E34" t="str">
            <v>Sinapi-Maio/21</v>
          </cell>
        </row>
        <row r="35">
          <cell r="A35">
            <v>97173</v>
          </cell>
          <cell r="B35" t="str">
            <v>ASSENTAMENTO DE TUBO DE AÇO CARBONO PARA REDE DE ÁGUA, DN 600 MM (24), JUNTA SOLDADA, INSTALADO EM LOCAL COM NÍVEL ALTO DE INTERFERÊNCIAS (NÃO INCLUI FORNECIMENTO). AF_11/2017</v>
          </cell>
          <cell r="C35" t="str">
            <v>M</v>
          </cell>
          <cell r="D35">
            <v>34.46</v>
          </cell>
          <cell r="E35" t="str">
            <v>Sinapi-Maio/21</v>
          </cell>
        </row>
        <row r="36">
          <cell r="A36">
            <v>97174</v>
          </cell>
          <cell r="B36" t="str">
            <v>ASSENTAMENTO DE TUBO DE AÇO CARBONO PARA REDE DE ÁGUA, DN 700 MM (28), JUNTA SOLDADA, INSTALADO EM LOCAL COM NÍVEL ALTO DE INTERFERÊNCIAS (NÃO INCLUI FORNECIMENTO). AF_11/2017</v>
          </cell>
          <cell r="C36" t="str">
            <v>M</v>
          </cell>
          <cell r="D36">
            <v>39.86</v>
          </cell>
          <cell r="E36" t="str">
            <v>Sinapi-Maio/21</v>
          </cell>
        </row>
        <row r="37">
          <cell r="A37">
            <v>97175</v>
          </cell>
          <cell r="B37" t="str">
            <v>ASSENTAMENTO DE TUBO DE AÇO CARBONO PARA REDE DE ÁGUA, DN 800 MM (32), JUNTA SOLDADA, INSTALADO EM LOCAL COM NÍVEL ALTO DE INTERFERÊNCIAS (NÃO INCLUI FORNECIMENTO). AF_11/2017</v>
          </cell>
          <cell r="C37" t="str">
            <v>M</v>
          </cell>
          <cell r="D37">
            <v>45.28</v>
          </cell>
          <cell r="E37" t="str">
            <v>Sinapi-Maio/21</v>
          </cell>
        </row>
        <row r="38">
          <cell r="A38">
            <v>97176</v>
          </cell>
          <cell r="B38" t="str">
            <v>ASSENTAMENTO DE TUBO DE AÇO CARBONO PARA REDE DE ÁGUA, DN 900 MM (36), JUNTA SOLDADA, INSTALADO EM LOCAL COM NÍVEL ALTO DE INTERFERÊNCIAS (NÃO INCLUI FORNECIMENTO). AF_11/2017</v>
          </cell>
          <cell r="C38" t="str">
            <v>M</v>
          </cell>
          <cell r="D38">
            <v>50.69</v>
          </cell>
          <cell r="E38" t="str">
            <v>Sinapi-Maio/21</v>
          </cell>
        </row>
        <row r="39">
          <cell r="A39">
            <v>97177</v>
          </cell>
          <cell r="B39" t="str">
            <v>ASSENTAMENTO DE TUBO DE AÇO CARBONO PARA REDE DE ÁGUA, DN 1000 MM (40) OU DN 1100 MM (44), JUNTA SOLDADA, INSTALADO EM LOCAL COM NÍVEL ALTO DE INTERFERÊNCIAS (NÃO INCLUI FORNECIMENTO). AF_11/2017</v>
          </cell>
          <cell r="C39" t="str">
            <v>M</v>
          </cell>
          <cell r="D39">
            <v>61.5</v>
          </cell>
          <cell r="E39" t="str">
            <v>Sinapi-Maio/21</v>
          </cell>
        </row>
        <row r="40">
          <cell r="A40">
            <v>97178</v>
          </cell>
          <cell r="B40" t="str">
            <v>ASSENTAMENTO DE TUBO DE AÇO CARBONO PARA REDE DE ÁGUA, DN 1200 MM (48) OU DN 1300 MM (52), JUNTA SOLDADA, INSTALADO EM LOCAL COM NÍVEL ALTO DE INTERFERÊNCIAS (NÃO INCLUI FORNECIMENTO). AF_11/2017</v>
          </cell>
          <cell r="C40" t="str">
            <v>M</v>
          </cell>
          <cell r="D40">
            <v>72.319999999999993</v>
          </cell>
          <cell r="E40" t="str">
            <v>Sinapi-Maio/21</v>
          </cell>
        </row>
        <row r="41">
          <cell r="A41">
            <v>97179</v>
          </cell>
          <cell r="B41" t="str">
            <v>ASSENTAMENTO DE TUBO DE AÇO CARBONO PARA REDE DE ÁGUA, DN 1400 MM (56'') OU DN 1500 MM (60), JUNTA SOLDADA, INSTALADO EM LOCAL COM NÍVEL ALTO DE INTERFERÊNCIAS (NÃO INCLUI FORNECIMENTO). AF_11/2017</v>
          </cell>
          <cell r="C41" t="str">
            <v>M</v>
          </cell>
          <cell r="D41">
            <v>83.15</v>
          </cell>
          <cell r="E41" t="str">
            <v>Sinapi-Maio/21</v>
          </cell>
        </row>
        <row r="42">
          <cell r="A42">
            <v>97180</v>
          </cell>
          <cell r="B42" t="str">
            <v>ASSENTAMENTO DE TUBO DE AÇO CARBONO PARA REDE DE ÁGUA, DN 1600 MM (64) OU DN 1700 MM (68), JUNTA SOLDADA, INSTALADO EM LOCAL COM NÍVEL ALTO DE INTERFERÊNCIAS (NÃO INCLUI FORNECIMENTO). AF_11/2017</v>
          </cell>
          <cell r="C42" t="str">
            <v>M</v>
          </cell>
          <cell r="D42">
            <v>93.96</v>
          </cell>
          <cell r="E42" t="str">
            <v>Sinapi-Maio/21</v>
          </cell>
        </row>
        <row r="43">
          <cell r="A43">
            <v>97181</v>
          </cell>
          <cell r="B43" t="str">
            <v>ASSENTAMENTO DE TUBO DE AÇO CARBONO PARA REDE DE ÁGUA, DN 1800 MM (72) OU DN 1900 MM (76), JUNTA SOLDADA, INSTALADO EM LOCAL COM NÍVEL ALTO DE INTERFERÊNCIAS (NÃO INCLUI FORNECIMENTO). AF_11/2017</v>
          </cell>
          <cell r="C43" t="str">
            <v>M</v>
          </cell>
          <cell r="D43">
            <v>107.83</v>
          </cell>
          <cell r="E43" t="str">
            <v>Sinapi-Maio/21</v>
          </cell>
        </row>
        <row r="44">
          <cell r="A44">
            <v>97182</v>
          </cell>
          <cell r="B44" t="str">
            <v>ASSENTAMENTO DE TUBO DE AÇO CARBONO PARA REDE DE ÁGUA, DN 2000 MM (80) OU DN 2100 MM (84), JUNTA SOLDADA, INSTALADO EM LOCAL COM NÍVEL ALTO DE INTERFERÊNCIAS (NÃO INCLUI FORNECIMENTO). AF_11/2017</v>
          </cell>
          <cell r="C44" t="str">
            <v>M</v>
          </cell>
          <cell r="D44">
            <v>118.98</v>
          </cell>
          <cell r="E44" t="str">
            <v>Sinapi-Maio/21</v>
          </cell>
        </row>
        <row r="45">
          <cell r="A45">
            <v>97183</v>
          </cell>
          <cell r="B45" t="str">
            <v>ASSENTAMENTO DE TUBO DE AÇO CARBONO PARA REDE DE ÁGUA, DN 600 MM (24), JUNTA SOLDADA, INSTALADO EM LOCAL COM NÍVEL BAIXO DE INTERFERÊNCIAS (NÃO INCLUI FORNECIMENTO). AF_11/2017</v>
          </cell>
          <cell r="C45" t="str">
            <v>M</v>
          </cell>
          <cell r="D45">
            <v>28.58</v>
          </cell>
          <cell r="E45" t="str">
            <v>Sinapi-Maio/21</v>
          </cell>
        </row>
        <row r="46">
          <cell r="A46">
            <v>97184</v>
          </cell>
          <cell r="B46" t="str">
            <v>ASSENTAMENTO DE TUBO DE AÇO CARBONO PARA REDE DE ÁGUA, DN 700 MM (28), JUNTA SOLDADA, INSTALADO EM LOCAL COM NÍVEL BAIXO DE INTERFERÊNCIAS (NÃO INCLUI FORNECIMENTO). AF_11/2017</v>
          </cell>
          <cell r="C46" t="str">
            <v>M</v>
          </cell>
          <cell r="D46">
            <v>33.130000000000003</v>
          </cell>
          <cell r="E46" t="str">
            <v>Sinapi-Maio/21</v>
          </cell>
        </row>
        <row r="47">
          <cell r="A47">
            <v>97185</v>
          </cell>
          <cell r="B47" t="str">
            <v>ASSENTAMENTO DE TUBO DE AÇO CARBONO PARA REDE DE ÁGUA, DN 800 MM (32), JUNTA SOLDADA, INSTALADO EM LOCAL COM NÍVEL BAIXO DE INTERFERÊNCIAS (NÃO INCLUI FORNECIMENTO). AF_11/2017</v>
          </cell>
          <cell r="C47" t="str">
            <v>M</v>
          </cell>
          <cell r="D47">
            <v>37.71</v>
          </cell>
          <cell r="E47" t="str">
            <v>Sinapi-Maio/21</v>
          </cell>
        </row>
        <row r="48">
          <cell r="A48">
            <v>97186</v>
          </cell>
          <cell r="B48" t="str">
            <v>ASSENTAMENTO DE TUBO DE AÇO CARBONO PARA REDE DE ÁGUA, DN 900 MM (36), JUNTA SOLDADA, INSTALADO EM LOCAL COM NÍVEL BAIXO DE INTERFERÊNCIAS (NÃO INCLUI FORNECIMENTO). AF_11/2017</v>
          </cell>
          <cell r="C48" t="str">
            <v>M</v>
          </cell>
          <cell r="D48">
            <v>42.27</v>
          </cell>
          <cell r="E48" t="str">
            <v>Sinapi-Maio/21</v>
          </cell>
        </row>
        <row r="49">
          <cell r="A49">
            <v>97187</v>
          </cell>
          <cell r="B49" t="str">
            <v>ASSENTAMENTO DE TUBO DE AÇO CARBONO PARA REDE DE ÁGUA, DN 1000 MM (40  ) OU DN 1100 MM (44  ), JUNTA SOLDADA, INSTALADO EM LOCAL COM NÍVEL BAIXO DE INTERFERÊNCIAS (NÃO INCLUI FORNECIMENTO). AF_11/2017</v>
          </cell>
          <cell r="C49" t="str">
            <v>M</v>
          </cell>
          <cell r="D49">
            <v>51.38</v>
          </cell>
          <cell r="E49" t="str">
            <v>Sinapi-Maio/21</v>
          </cell>
        </row>
        <row r="50">
          <cell r="A50">
            <v>97188</v>
          </cell>
          <cell r="B50" t="str">
            <v>ASSENTAMENTO DE TUBO DE AÇO CARBONO PARA REDE DE ÁGUA, DN 1200 MM (48) OU DN 1300 MM (52), JUNTA SOLDADA, INSTALADO EM LOCAL COM NÍVEL BAIXO DE INTERFERÊNCIAS (NÃO INCLUI FORNECIMENTO). AF_11/2017</v>
          </cell>
          <cell r="C50" t="str">
            <v>M</v>
          </cell>
          <cell r="D50">
            <v>60.51</v>
          </cell>
          <cell r="E50" t="str">
            <v>Sinapi-Maio/21</v>
          </cell>
        </row>
        <row r="51">
          <cell r="A51">
            <v>97189</v>
          </cell>
          <cell r="B51" t="str">
            <v>ASSENTAMENTO DE TUBO DE AÇO CARBONO PARA REDE DE ÁGUA, DN 1400 MM (56'') OU DN 1500 MM (60), JUNTA SOLDADA, INSTALADO EM LOCAL COM NÍVEL BAIXO DE INTERFERÊNCIAS (NÃO INCLUI FORNECIMENTO). AF_11/2017</v>
          </cell>
          <cell r="C51" t="str">
            <v>M</v>
          </cell>
          <cell r="D51">
            <v>69.63</v>
          </cell>
          <cell r="E51" t="str">
            <v>Sinapi-Maio/21</v>
          </cell>
        </row>
        <row r="52">
          <cell r="A52">
            <v>97190</v>
          </cell>
          <cell r="B52" t="str">
            <v>ASSENTAMENTO DE TUBO DE AÇO CARBONO PARA REDE DE ÁGUA, DN 1600 MM (64) OU DN 1700 MM (68), JUNTA SOLDADA, INSTALADO EM LOCAL COM NÍVEL BAIXO DE INTERFERÊNCIAS (NÃO INCLUI FORNECIMENTO). AF_11/2017</v>
          </cell>
          <cell r="C52" t="str">
            <v>M</v>
          </cell>
          <cell r="D52">
            <v>78.760000000000005</v>
          </cell>
          <cell r="E52" t="str">
            <v>Sinapi-Maio/21</v>
          </cell>
        </row>
        <row r="53">
          <cell r="A53">
            <v>97191</v>
          </cell>
          <cell r="B53" t="str">
            <v>ASSENTAMENTO DE TUBO DE AÇO CARBONO PARA REDE DE ÁGUA, DN 1800 MM (72) OU DN 1900 MM (76), JUNTA SOLDADA, INSTALADO EM LOCAL COM NÍVEL BAIXO DE INTERFERÊNCIAS (NÃO INCLUI FORNECIMENTO). AF_11/2017</v>
          </cell>
          <cell r="C53" t="str">
            <v>M</v>
          </cell>
          <cell r="D53">
            <v>90.18</v>
          </cell>
          <cell r="E53" t="str">
            <v>Sinapi-Maio/21</v>
          </cell>
        </row>
        <row r="54">
          <cell r="A54">
            <v>97192</v>
          </cell>
          <cell r="B54" t="str">
            <v>ASSENTAMENTO DE TUBO DE AÇO CARBONO PARA REDE DE ÁGUA, DN 2000 MM (80) OU DN 2100 MM (84), JUNTA SOLDADA, INSTALADO EM LOCAL COM NÍVEL BAIXO DE INTERFERÊNCIAS (NÃO INCLUI FORNECIMENTO). AF_11/2017</v>
          </cell>
          <cell r="C54" t="str">
            <v>M</v>
          </cell>
          <cell r="D54">
            <v>99.56</v>
          </cell>
          <cell r="E54" t="str">
            <v>Sinapi-Maio/21</v>
          </cell>
        </row>
        <row r="55">
          <cell r="A55">
            <v>90694</v>
          </cell>
          <cell r="B55" t="str">
            <v>TUBO DE PVC PARA REDE COLETORA DE ESGOTO DE PAREDE MACIÇA, DN 100 MM, JUNTA ELÁSTICA - FORNECIMENTO E ASSENTAMENTO. AF_01/2021</v>
          </cell>
          <cell r="C55" t="str">
            <v>M</v>
          </cell>
          <cell r="D55">
            <v>45.76</v>
          </cell>
          <cell r="E55" t="str">
            <v>Sinapi-Maio/21</v>
          </cell>
        </row>
        <row r="56">
          <cell r="A56">
            <v>90695</v>
          </cell>
          <cell r="B56" t="str">
            <v>TUBO DE PVC PARA REDE COLETORA DE ESGOTO DE PAREDE MACIÇA, DN 150 MM, JUNTA ELÁSTICA  - FORNECIMENTO E ASSENTAMENTO. AF_01/2021</v>
          </cell>
          <cell r="C56" t="str">
            <v>M</v>
          </cell>
          <cell r="D56">
            <v>95.24</v>
          </cell>
          <cell r="E56" t="str">
            <v>Sinapi-Maio/21</v>
          </cell>
        </row>
        <row r="57">
          <cell r="A57">
            <v>90696</v>
          </cell>
          <cell r="B57" t="str">
            <v>TUBO DE PVC PARA REDE COLETORA DE ESGOTO DE PAREDE MACIÇA, DN 200 MM, JUNTA ELÁSTICA - FORNECIMENTO E ASSENTAMENTO. AF_01/2021</v>
          </cell>
          <cell r="C57" t="str">
            <v>M</v>
          </cell>
          <cell r="D57">
            <v>141.47</v>
          </cell>
          <cell r="E57" t="str">
            <v>Sinapi-Maio/21</v>
          </cell>
        </row>
        <row r="58">
          <cell r="A58">
            <v>90697</v>
          </cell>
          <cell r="B58" t="str">
            <v>TUBO DE PVC PARA REDE COLETORA DE ESGOTO DE PAREDE MACIÇA, DN 250 MM, JUNTA ELÁSTICA  - FORNECIMENTO E ASSENTAMENTO. AF_01/2021</v>
          </cell>
          <cell r="C58" t="str">
            <v>M</v>
          </cell>
          <cell r="D58">
            <v>238.45</v>
          </cell>
          <cell r="E58" t="str">
            <v>Sinapi-Maio/21</v>
          </cell>
        </row>
        <row r="59">
          <cell r="A59">
            <v>90698</v>
          </cell>
          <cell r="B59" t="str">
            <v>TUBO DE PVC PARA REDE COLETORA DE ESGOTO DE PAREDE MACIÇA, DN 300 MM, JUNTA ELÁSTICA,  FORNECIMENTO E ASSENTAMENTO. AF_01/2021</v>
          </cell>
          <cell r="C59" t="str">
            <v>M</v>
          </cell>
          <cell r="D59">
            <v>382.33</v>
          </cell>
          <cell r="E59" t="str">
            <v>Sinapi-Maio/21</v>
          </cell>
        </row>
        <row r="60">
          <cell r="A60">
            <v>90699</v>
          </cell>
          <cell r="B60" t="str">
            <v>TUBO DE PVC PARA REDE COLETORA DE ESGOTO DE PAREDE MACIÇA, DN 350 MM, JUNTA ELÁSTICA  - FORNECIMENTO E ASSENTAMENTO. AF_01/2021</v>
          </cell>
          <cell r="C60" t="str">
            <v>M</v>
          </cell>
          <cell r="D60">
            <v>472.72</v>
          </cell>
          <cell r="E60" t="str">
            <v>Sinapi-Maio/21</v>
          </cell>
        </row>
        <row r="61">
          <cell r="A61">
            <v>90700</v>
          </cell>
          <cell r="B61" t="str">
            <v>TUBO DE PVC PARA REDE COLETORA DE ESGOTO DE PAREDE MACIÇA, DN 400 MM, JUNTA ELÁSTICA  FORNECIMENTO E ASSENTAMENTO. AF_01/2021</v>
          </cell>
          <cell r="C61" t="str">
            <v>M</v>
          </cell>
          <cell r="D61">
            <v>611.71</v>
          </cell>
          <cell r="E61" t="str">
            <v>Sinapi-Maio/21</v>
          </cell>
        </row>
        <row r="62">
          <cell r="A62">
            <v>90701</v>
          </cell>
          <cell r="B62" t="str">
            <v>TUBO DE PVC CORRUGADO DE DUPLA PAREDE PARA REDE COLETORA DE ESGOTO, DN 150 MM, JUNTA ELÁSTICA - FORNECIMENTO E ASSENTAMENTO. AF_01/2021</v>
          </cell>
          <cell r="C62" t="str">
            <v>M</v>
          </cell>
          <cell r="D62">
            <v>77.069999999999993</v>
          </cell>
          <cell r="E62" t="str">
            <v>Sinapi-Maio/21</v>
          </cell>
        </row>
        <row r="63">
          <cell r="A63">
            <v>90702</v>
          </cell>
          <cell r="B63" t="str">
            <v>TUBO DE PVC CORRUGADO DE DUPLA PAREDE PARA REDE COLETORA DE ESGOTO, DN 200 MM, JUNTA ELÁSTICA - FORNECIMENTO E ASSENTAMENTO. AF_01/2021</v>
          </cell>
          <cell r="C63" t="str">
            <v>M</v>
          </cell>
          <cell r="D63">
            <v>122.96</v>
          </cell>
          <cell r="E63" t="str">
            <v>Sinapi-Maio/21</v>
          </cell>
        </row>
        <row r="64">
          <cell r="A64">
            <v>90703</v>
          </cell>
          <cell r="B64" t="str">
            <v>TUBO DE PVC CORRUGADO DE DUPLA PAREDE PARA REDE COLETORA DE ESGOTO, DN 250 MM, JUNTA ELÁSTICA - FORNECIMENTO E ASSENTAMENTO. AF_01/2021</v>
          </cell>
          <cell r="C64" t="str">
            <v>M</v>
          </cell>
          <cell r="D64">
            <v>201.2</v>
          </cell>
          <cell r="E64" t="str">
            <v>Sinapi-Maio/21</v>
          </cell>
        </row>
        <row r="65">
          <cell r="A65">
            <v>90704</v>
          </cell>
          <cell r="B65" t="str">
            <v>TUBO DE PVC CORRUGADO DE DUPLA PAREDE PARA REDE COLETORA DE ESGOTO, DN 300 MM, JUNTA ELÁSTICA - FORNECIMENTO E ASSENTAMENTO. AF_01/2021</v>
          </cell>
          <cell r="C65" t="str">
            <v>M</v>
          </cell>
          <cell r="D65">
            <v>278.39999999999998</v>
          </cell>
          <cell r="E65" t="str">
            <v>Sinapi-Maio/21</v>
          </cell>
        </row>
        <row r="66">
          <cell r="A66">
            <v>90705</v>
          </cell>
          <cell r="B66" t="str">
            <v>TUBO DE PVC CORRUGADO DE DUPLA PAREDE PARA REDE COLETORA DE ESGOTO, DN 350 MM, JUNTA ELÁSTICA - FORNECIMENTO E ASSENTAMENTO. AF_01/2021</v>
          </cell>
          <cell r="C66" t="str">
            <v>M</v>
          </cell>
          <cell r="D66">
            <v>391.41</v>
          </cell>
          <cell r="E66" t="str">
            <v>Sinapi-Maio/21</v>
          </cell>
        </row>
        <row r="67">
          <cell r="A67">
            <v>90706</v>
          </cell>
          <cell r="B67" t="str">
            <v>TUBO DE PVC CORRUGADO DE DUPLA PAREDE PARA REDE COLETORA DE ESGOTO, DN 400 MM, JUNTA ELÁSTICA - FORNECIMENTO E ASSENTAMENTO. AF_01/2021</v>
          </cell>
          <cell r="C67" t="str">
            <v>M</v>
          </cell>
          <cell r="D67">
            <v>455.56</v>
          </cell>
          <cell r="E67" t="str">
            <v>Sinapi-Maio/21</v>
          </cell>
        </row>
        <row r="68">
          <cell r="A68">
            <v>90708</v>
          </cell>
          <cell r="B68" t="str">
            <v>TUBO DE PEAD CORRUGADO DE DUPLA PAREDE PARA REDE COLETORA DE ESGOTO, DN 600 MM, JUNTA ELÁSTICA INTEGRADA - FORNECIMENTO E ASSENTAMENTO. AF_01/2021</v>
          </cell>
          <cell r="C68" t="str">
            <v>M</v>
          </cell>
          <cell r="D68">
            <v>1297.19</v>
          </cell>
          <cell r="E68" t="str">
            <v>Sinapi-Maio/21</v>
          </cell>
        </row>
        <row r="69">
          <cell r="A69">
            <v>90724</v>
          </cell>
          <cell r="B69" t="str">
            <v>JUNTA ARGAMASSADA ENTRE TUBO DN 100 MM E O POÇO DE VISITA/ CAIXA DE CONCRETO OU ALVENARIA EM REDES DE ESGOTO. AF_01/2021</v>
          </cell>
          <cell r="C69" t="str">
            <v>UN</v>
          </cell>
          <cell r="D69">
            <v>23.44</v>
          </cell>
          <cell r="E69" t="str">
            <v>Sinapi-Maio/21</v>
          </cell>
        </row>
        <row r="70">
          <cell r="A70">
            <v>90725</v>
          </cell>
          <cell r="B70" t="str">
            <v>JUNTA ARGAMASSADA ENTRE TUBO DN 150 MM E O POÇO DE VISITA/ CAIXA DE CONCRETO OU ALVENARIA EM REDES DE ESGOTO. AF_01/2021</v>
          </cell>
          <cell r="C70" t="str">
            <v>UN</v>
          </cell>
          <cell r="D70">
            <v>28.82</v>
          </cell>
          <cell r="E70" t="str">
            <v>Sinapi-Maio/21</v>
          </cell>
        </row>
        <row r="71">
          <cell r="A71">
            <v>90726</v>
          </cell>
          <cell r="B71" t="str">
            <v>JUNTA ARGAMASSADA ENTRE TUBO DN 200 MM E O POÇO/ CAIXA DE CONCRETO OU ALVENARIA EM REDES DE ESGOTO. AF_01/2021</v>
          </cell>
          <cell r="C71" t="str">
            <v>UN</v>
          </cell>
          <cell r="D71">
            <v>34.24</v>
          </cell>
          <cell r="E71" t="str">
            <v>Sinapi-Maio/21</v>
          </cell>
        </row>
        <row r="72">
          <cell r="A72">
            <v>90727</v>
          </cell>
          <cell r="B72" t="str">
            <v>JUNTA ARGAMASSADA ENTRE TUBO DN 250 MM E O POÇO DE VISITA/ CAIXA DE CONCRETO OU ALVENARIA EM REDES DE ESGOTO. AF_01/2021</v>
          </cell>
          <cell r="C72" t="str">
            <v>UN</v>
          </cell>
          <cell r="D72">
            <v>39.619999999999997</v>
          </cell>
          <cell r="E72" t="str">
            <v>Sinapi-Maio/21</v>
          </cell>
        </row>
        <row r="73">
          <cell r="A73">
            <v>90728</v>
          </cell>
          <cell r="B73" t="str">
            <v>JUNTA ARGAMASSADA ENTRE TUBO DN 300 MM E O POÇO DE VISITA/ CAIXA DE CONCRETO OU ALVENARIA EM REDES DE ESGOTO. AF_01/2021</v>
          </cell>
          <cell r="C73" t="str">
            <v>UN</v>
          </cell>
          <cell r="D73">
            <v>44.99</v>
          </cell>
          <cell r="E73" t="str">
            <v>Sinapi-Maio/21</v>
          </cell>
        </row>
        <row r="74">
          <cell r="A74">
            <v>90729</v>
          </cell>
          <cell r="B74" t="str">
            <v>JUNTA ARGAMASSADA ENTRE TUBO DN 350 MM E O POÇO DE VISITA/ CAIXA DE CONCRETO OU ALVENARIA EM REDES DE ESGOTO. AF_01/2021</v>
          </cell>
          <cell r="C74" t="str">
            <v>UN</v>
          </cell>
          <cell r="D74">
            <v>50.36</v>
          </cell>
          <cell r="E74" t="str">
            <v>Sinapi-Maio/21</v>
          </cell>
        </row>
        <row r="75">
          <cell r="A75">
            <v>90730</v>
          </cell>
          <cell r="B75" t="str">
            <v>JUNTA ARGAMASSADA ENTRE TUBO DN 400 MM E O POÇO DE VISITA/ CAIXA DE CONCRETO OU ALVENARIA EM REDES DE ESGOTO. AF_01/2021</v>
          </cell>
          <cell r="C75" t="str">
            <v>UN</v>
          </cell>
          <cell r="D75">
            <v>55.73</v>
          </cell>
          <cell r="E75" t="str">
            <v>Sinapi-Maio/21</v>
          </cell>
        </row>
        <row r="76">
          <cell r="A76">
            <v>90731</v>
          </cell>
          <cell r="B76" t="str">
            <v>JUNTA ARGAMASSADA ENTRE TUBO DN 450 MM E O POÇO DE VISITA/ CAIXA DE CONCRETO OU ALVENARIA EM REDES DE ESGOTO. AF_01/2021</v>
          </cell>
          <cell r="C76" t="str">
            <v>UN</v>
          </cell>
          <cell r="D76">
            <v>61.11</v>
          </cell>
          <cell r="E76" t="str">
            <v>Sinapi-Maio/21</v>
          </cell>
        </row>
        <row r="77">
          <cell r="A77">
            <v>90732</v>
          </cell>
          <cell r="B77" t="str">
            <v>JUNTA ARGAMASSADA ENTRE TUBO DN 600 MM E O POÇO DE VISITA/ CAIXA DE CONCRETO OU ALVENARIA EM REDES DE ESGOTO. AF_01/2021</v>
          </cell>
          <cell r="C77" t="str">
            <v>UN</v>
          </cell>
          <cell r="D77">
            <v>77.209999999999994</v>
          </cell>
          <cell r="E77" t="str">
            <v>Sinapi-Maio/21</v>
          </cell>
        </row>
        <row r="78">
          <cell r="A78">
            <v>90733</v>
          </cell>
          <cell r="B78" t="str">
            <v>ASSENTAMENTO DE TUBO DE PVC PARA REDE COLETORA DE ESGOTO DE PAREDE MACIÇA, DN 100 MM, JUNTA ELÁSTICA (NÃO INCLUI FORNECIMENTO). AF_01/2021</v>
          </cell>
          <cell r="C78" t="str">
            <v>M</v>
          </cell>
          <cell r="D78">
            <v>3.33</v>
          </cell>
          <cell r="E78" t="str">
            <v>Sinapi-Maio/21</v>
          </cell>
        </row>
        <row r="79">
          <cell r="A79">
            <v>90734</v>
          </cell>
          <cell r="B79" t="str">
            <v>ASSENTAMENTO DE TUBO DE PVC PARA REDE COLETORA DE ESGOTO DE PAREDE MACIÇA, DN 150 MM, JUNTA ELÁSTICA,  (NÃO INCLUI FORNECIMENTO). AF_01/2021</v>
          </cell>
          <cell r="C79" t="str">
            <v>M</v>
          </cell>
          <cell r="D79">
            <v>3.94</v>
          </cell>
          <cell r="E79" t="str">
            <v>Sinapi-Maio/21</v>
          </cell>
        </row>
        <row r="80">
          <cell r="A80">
            <v>90735</v>
          </cell>
          <cell r="B80" t="str">
            <v>ASSENTAMENTO DE TUBO DE PVC PARA REDE COLETORA DE ESGOTO DE PAREDE MACIÇA, DN 200 MM, JUNTA ELÁSTICA (NÃO INCLUI FORNECIMENTO). AF_01/2021</v>
          </cell>
          <cell r="C80" t="str">
            <v>M</v>
          </cell>
          <cell r="D80">
            <v>4.5599999999999996</v>
          </cell>
          <cell r="E80" t="str">
            <v>Sinapi-Maio/21</v>
          </cell>
        </row>
        <row r="81">
          <cell r="A81">
            <v>90736</v>
          </cell>
          <cell r="B81" t="str">
            <v>ASSENTAMENTO DE TUBO DE PVC PARA REDE COLETORA DE ESGOTO DE PAREDE MACIÇA, DN 250 MM, JUNTA ELÁSTICA (NÃO INCLUI FORNECIMENTO). AF_01/2021</v>
          </cell>
          <cell r="C81" t="str">
            <v>M</v>
          </cell>
          <cell r="D81">
            <v>5.17</v>
          </cell>
          <cell r="E81" t="str">
            <v>Sinapi-Maio/21</v>
          </cell>
        </row>
        <row r="82">
          <cell r="A82">
            <v>90737</v>
          </cell>
          <cell r="B82" t="str">
            <v>ASSENTAMENTO DE TUBO DE PVC PARA REDE COLETORA DE ESGOTO DE PAREDE MACIÇA, DN 300 MM, JUNTA ELÁSTICA  (NÃO INCLUI FORNECIMENTO). AF_01/2021</v>
          </cell>
          <cell r="C82" t="str">
            <v>M</v>
          </cell>
          <cell r="D82">
            <v>5.79</v>
          </cell>
          <cell r="E82" t="str">
            <v>Sinapi-Maio/21</v>
          </cell>
        </row>
        <row r="83">
          <cell r="A83">
            <v>90738</v>
          </cell>
          <cell r="B83" t="str">
            <v>ASSENTAMENTO DE TUBO DE PVC PARA REDE COLETORA DE ESGOTO DE PAREDE MACIÇA, DN 350 MM, JUNTA ELÁSTICA (NÃO INCLUI FORNECIMENTO). AF_01/2021</v>
          </cell>
          <cell r="C83" t="str">
            <v>M</v>
          </cell>
          <cell r="D83">
            <v>6.41</v>
          </cell>
          <cell r="E83" t="str">
            <v>Sinapi-Maio/21</v>
          </cell>
        </row>
        <row r="84">
          <cell r="A84">
            <v>90739</v>
          </cell>
          <cell r="B84" t="str">
            <v>ASSENTAMENTO DE TUBO DE PVC PARA REDE COLETORA DE ESGOTO DE PAREDE MACIÇA, DN 400 MM, JUNTA ELÁSTICA (NÃO INCLUI FORNECIMENTO). AF_01/2021</v>
          </cell>
          <cell r="C84" t="str">
            <v>M</v>
          </cell>
          <cell r="D84">
            <v>7.85</v>
          </cell>
          <cell r="E84" t="str">
            <v>Sinapi-Maio/21</v>
          </cell>
        </row>
        <row r="85">
          <cell r="A85">
            <v>90740</v>
          </cell>
          <cell r="B85" t="str">
            <v>ASSENTAMENTO DE TUBO DE PVC CORRUGADO DE DUPLA PAREDE PARA REDE COLETORA DE ESGOTO, DN 150 MM, JUNTA ELÁSTICA (NÃO INCLUI FORNECIMENTO). AF_01/2021</v>
          </cell>
          <cell r="C85" t="str">
            <v>M</v>
          </cell>
          <cell r="D85">
            <v>4.3899999999999997</v>
          </cell>
          <cell r="E85" t="str">
            <v>Sinapi-Maio/21</v>
          </cell>
        </row>
        <row r="86">
          <cell r="A86">
            <v>90741</v>
          </cell>
          <cell r="B86" t="str">
            <v>ASSENTAMENTO DE TUBO DE PVC CORRUGADO DE DUPLA PAREDE PARA REDE COLETORA DE ESGOTO, DN 200 MM, JUNTA ELÁSTICA (NÃO INCLUI FORNECIMENTO). AF_01/2021</v>
          </cell>
          <cell r="C86" t="str">
            <v>M</v>
          </cell>
          <cell r="D86">
            <v>5.01</v>
          </cell>
          <cell r="E86" t="str">
            <v>Sinapi-Maio/21</v>
          </cell>
        </row>
        <row r="87">
          <cell r="A87">
            <v>90742</v>
          </cell>
          <cell r="B87" t="str">
            <v>ASSENTAMENTO DE TUBO DE PVC CORRUGADO DE DUPLA PAREDE PARA REDE COLETORA DE ESGOTO, DN 250 MM, JUNTA ELÁSTICA (NÃO INCLUI FORNECIMENTO). AF_01/2021</v>
          </cell>
          <cell r="C87" t="str">
            <v>M</v>
          </cell>
          <cell r="D87">
            <v>5.62</v>
          </cell>
          <cell r="E87" t="str">
            <v>Sinapi-Maio/21</v>
          </cell>
        </row>
        <row r="88">
          <cell r="A88">
            <v>90743</v>
          </cell>
          <cell r="B88" t="str">
            <v>ASSENTAMENTO DE TUBO DE PVC CORRUGADO DE DUPLA PAREDE PARA REDE COLETORA DE ESGOTO, DN 300 MM, JUNTA ELÁSTICA (NÃO INCLUI FORNECIMENTO). AF_01/2021</v>
          </cell>
          <cell r="C88" t="str">
            <v>M</v>
          </cell>
          <cell r="D88">
            <v>6.24</v>
          </cell>
          <cell r="E88" t="str">
            <v>Sinapi-Maio/21</v>
          </cell>
        </row>
        <row r="89">
          <cell r="A89">
            <v>90744</v>
          </cell>
          <cell r="B89" t="str">
            <v>ASSENTAMENTO DE TUBO DE PVC CORRUGADO DE DUPLA PAREDE PARA REDE COLETORA DE ESGOTO, DN 350 MM, JUNTA ELÁSTICA (NÃO INCLUI FORNECIMENTO). AF_01/2021</v>
          </cell>
          <cell r="C89" t="str">
            <v>M</v>
          </cell>
          <cell r="D89">
            <v>6.86</v>
          </cell>
          <cell r="E89" t="str">
            <v>Sinapi-Maio/21</v>
          </cell>
        </row>
        <row r="90">
          <cell r="A90">
            <v>90745</v>
          </cell>
          <cell r="B90" t="str">
            <v>ASSENTAMENTO DE TUBO DE PVC CORRUGADO DE DUPLA PAREDE PARA REDE COLETORA DE ESGOTO, DN 400 MM, JUNTA ELÁSTICA  (NÃO INCLUI FORNECIMENTO). AF_01/2021</v>
          </cell>
          <cell r="C90" t="str">
            <v>M</v>
          </cell>
          <cell r="D90">
            <v>8.76</v>
          </cell>
          <cell r="E90" t="str">
            <v>Sinapi-Maio/21</v>
          </cell>
        </row>
        <row r="91">
          <cell r="A91">
            <v>90746</v>
          </cell>
          <cell r="B91" t="str">
            <v>ASSENTAMENTO DE TUBO DE PEAD CORRUGADO DE DUPLA PAREDE PARA REDE COLETORA DE ESGOTO, DN 450 MM, JUNTA ELÁSTICA INTEGRADA (NÃO INCLUI FORNECIMENTO). AF_01/2021</v>
          </cell>
          <cell r="C91" t="str">
            <v>M</v>
          </cell>
          <cell r="D91">
            <v>3.6</v>
          </cell>
          <cell r="E91" t="str">
            <v>Sinapi-Maio/21</v>
          </cell>
        </row>
        <row r="92">
          <cell r="A92">
            <v>90747</v>
          </cell>
          <cell r="B92" t="str">
            <v>ASSENTAMENTO DE TUBO DE PEAD CORRUGADO DE DUPLA PAREDE PARA REDE COLETORA DE ESGOTO, DN 600 MM, JUNTA ELÁSTICA INTEGRADA (NÃO INCLUI FORNECIMENTO). AF_01/2021</v>
          </cell>
          <cell r="C92" t="str">
            <v>M</v>
          </cell>
          <cell r="D92">
            <v>13.87</v>
          </cell>
          <cell r="E92" t="str">
            <v>Sinapi-Maio/21</v>
          </cell>
        </row>
        <row r="93">
          <cell r="A93">
            <v>94869</v>
          </cell>
          <cell r="B93" t="str">
            <v>TUBO DE PEAD CORRUGADO DE DUPLA PAREDE PARA REDE COLETORA DE ESGOTO, DN 250 MM, JUNTA ELÁSTICA INTEGRADA - FORNECIMENTO E ASSENTAMENTO. AF_01/2021</v>
          </cell>
          <cell r="C93" t="str">
            <v>M</v>
          </cell>
          <cell r="D93">
            <v>264.74</v>
          </cell>
          <cell r="E93" t="str">
            <v>Sinapi-Maio/21</v>
          </cell>
        </row>
        <row r="94">
          <cell r="A94">
            <v>94870</v>
          </cell>
          <cell r="B94" t="str">
            <v>ASSENTAMENTO DE TUBO DE PEAD CORRUGADO DE DUPLA PAREDE PARA REDE COLETORA DE ESGOTO, DN 250 MM, JUNTA ELÁSTICA INTEGRADA (NÃO INCLUI FORNECIMENTO). AF_01/2021</v>
          </cell>
          <cell r="C94" t="str">
            <v>M</v>
          </cell>
          <cell r="D94">
            <v>1.92</v>
          </cell>
          <cell r="E94" t="str">
            <v>Sinapi-Maio/21</v>
          </cell>
        </row>
        <row r="95">
          <cell r="A95">
            <v>94871</v>
          </cell>
          <cell r="B95" t="str">
            <v>TUBO DE PEAD CORRUGADO DE DUPLA PAREDE PARA REDE COLETORA DE ESGOTO, DN 300 MM, JUNTA ELÁSTICA INTEGRADA - FORNECIMENTO E ASSENTAMENTO. AF_01/2021</v>
          </cell>
          <cell r="C95" t="str">
            <v>M</v>
          </cell>
          <cell r="D95">
            <v>313.52999999999997</v>
          </cell>
          <cell r="E95" t="str">
            <v>Sinapi-Maio/21</v>
          </cell>
        </row>
        <row r="96">
          <cell r="A96">
            <v>94872</v>
          </cell>
          <cell r="B96" t="str">
            <v>ASSENTAMENTO DE TUBO DE PEAD CORRUGADO DE DUPLA PAREDE PARA REDE COLETORA DE ESGOTO, DN 300 MM, JUNTA ELÁSTICA INTEGRADA  (NÃO INCLUI FORNECIMENTO). AF_01/2021</v>
          </cell>
          <cell r="C96" t="str">
            <v>M</v>
          </cell>
          <cell r="D96">
            <v>2.68</v>
          </cell>
          <cell r="E96" t="str">
            <v>Sinapi-Maio/21</v>
          </cell>
        </row>
        <row r="97">
          <cell r="A97">
            <v>94875</v>
          </cell>
          <cell r="B97" t="str">
            <v>TUBO DE PEAD CORRUGADO DE DUPLA PAREDE PARA REDE COLETORA DE ESGOTO, DN 800 MM, JUNTA ELÁSTICA INTEGRADA - FORNECIMENTO E ASSENTAMENTO. AF_01/2021</v>
          </cell>
          <cell r="C97" t="str">
            <v>M</v>
          </cell>
          <cell r="D97">
            <v>1832.18</v>
          </cell>
          <cell r="E97" t="str">
            <v>Sinapi-Maio/21</v>
          </cell>
        </row>
        <row r="98">
          <cell r="A98">
            <v>94876</v>
          </cell>
          <cell r="B98" t="str">
            <v>ASSENTAMENTO DE TUBO DE PEAD CORRUGADO DE DUPLA PAREDE PARA REDE COLETORA DE ESGOTO, DN 800 MM, JUNTA ELÁSTICA INTEGRADA  (NÃO INCLUI FORNECIMENTO). AF_01/2021</v>
          </cell>
          <cell r="C98" t="str">
            <v>M</v>
          </cell>
          <cell r="D98">
            <v>23.85</v>
          </cell>
          <cell r="E98" t="str">
            <v>Sinapi-Maio/21</v>
          </cell>
        </row>
        <row r="99">
          <cell r="A99">
            <v>94878</v>
          </cell>
          <cell r="B99" t="str">
            <v>ASSENTAMENTO DE TUBO DE PEAD CORRUGADO DE DUPLA PAREDE PARA REDE COLETORA DE ESGOTO, DN 900 MM, JUNTA ELÁSTICA INTEGRADA (NÃO INCLUI FORNECIMENTO). AF_01/2021</v>
          </cell>
          <cell r="C99" t="str">
            <v>M</v>
          </cell>
          <cell r="D99">
            <v>27.5</v>
          </cell>
          <cell r="E99" t="str">
            <v>Sinapi-Maio/21</v>
          </cell>
        </row>
        <row r="100">
          <cell r="A100">
            <v>94879</v>
          </cell>
          <cell r="B100" t="str">
            <v>TUBO DE PEAD CORRUGADO DE DUPLA PAREDE PARA REDE COLETORA DE ESGOTO, DN 1000 MM, JUNTA ELÁSTICA INTEGRADA - FORNECIMENTO E ASSENTAMENTO. AF_01/2021</v>
          </cell>
          <cell r="C100" t="str">
            <v>M</v>
          </cell>
          <cell r="D100">
            <v>2439.4699999999998</v>
          </cell>
          <cell r="E100" t="str">
            <v>Sinapi-Maio/21</v>
          </cell>
        </row>
        <row r="101">
          <cell r="A101">
            <v>94880</v>
          </cell>
          <cell r="B101" t="str">
            <v>ASSENTAMENTO DE TUBO DE PEAD CORRUGADO DE DUPLA PAREDE PARA REDE COLETORA DE ESGOTO, DN 1000 MM, JUNTA ELÁSTICA INTEGRADA (NÃO INCLUI FORNECIMENTO). AF_01/2021</v>
          </cell>
          <cell r="C101" t="str">
            <v>M</v>
          </cell>
          <cell r="D101">
            <v>35.909999999999997</v>
          </cell>
          <cell r="E101" t="str">
            <v>Sinapi-Maio/21</v>
          </cell>
        </row>
        <row r="102">
          <cell r="A102">
            <v>94881</v>
          </cell>
          <cell r="B102" t="str">
            <v>TUBO DE PEAD CORRUGADO DE DUPLA PAREDE PARA REDE COLETORA DE ESGOTO, DN 1200 MM, JUNTA ELÁSTICA INTEGRADA - FORNECIMENTO E ASSENTAMENTO. AF_01/2021</v>
          </cell>
          <cell r="C102" t="str">
            <v>M</v>
          </cell>
          <cell r="D102">
            <v>3813.89</v>
          </cell>
          <cell r="E102" t="str">
            <v>Sinapi-Maio/21</v>
          </cell>
        </row>
        <row r="103">
          <cell r="A103">
            <v>94882</v>
          </cell>
          <cell r="B103" t="str">
            <v>ASSENTAMENTO DE TUBO DE PEAD CORRUGADO DE DUPLA PAREDE PARA REDE COLETORA DE ESGOTO, DN 1200 MM, JUNTA ELÁSTICA INTEGRADA (NÃO INCLUI FORNECIMENTO). AF_01/2021</v>
          </cell>
          <cell r="C103" t="str">
            <v>M</v>
          </cell>
          <cell r="D103">
            <v>41.52</v>
          </cell>
          <cell r="E103" t="str">
            <v>Sinapi-Maio/21</v>
          </cell>
        </row>
        <row r="104">
          <cell r="A104">
            <v>94884</v>
          </cell>
          <cell r="B104" t="str">
            <v>ASSENTAMENTO DE TUBO DE PEAD CORRUGADO DE DUPLA PAREDE PARA REDE COLETORA DE ESGOTO, DN 1500 MM, JUNTA ELÁSTICA INTEGRADA (NÃO INCLUI FORNECIMENTO). AF_01/2021</v>
          </cell>
          <cell r="C104" t="str">
            <v>M</v>
          </cell>
          <cell r="D104">
            <v>52.92</v>
          </cell>
          <cell r="E104" t="str">
            <v>Sinapi-Maio/21</v>
          </cell>
        </row>
        <row r="105">
          <cell r="A105">
            <v>97121</v>
          </cell>
          <cell r="B105" t="str">
            <v>ASSENTAMENTO DE TUBO DE PVC PBA PARA REDE DE ÁGUA, DN 50 MM, JUNTA ELÁSTICA INTEGRADA, INSTALADO EM LOCAL COM NÍVEL ALTO DE INTERFERÊNCIAS (NÃO INCLUI FORNECIMENTO). AF_11/2017</v>
          </cell>
          <cell r="C105" t="str">
            <v>M</v>
          </cell>
          <cell r="D105">
            <v>1.99</v>
          </cell>
          <cell r="E105" t="str">
            <v>Sinapi-Maio/21</v>
          </cell>
        </row>
        <row r="106">
          <cell r="A106">
            <v>97122</v>
          </cell>
          <cell r="B106" t="str">
            <v>ASSENTAMENTO DE TUBO DE PVC PBA PARA REDE DE ÁGUA, DN 75 MM, JUNTA ELÁSTICA INTEGRADA, INSTALADO EM LOCAL COM NÍVEL ALTO DE INTERFERÊNCIAS (NÃO INCLUI FORNECIMENTO). AF_11/2017</v>
          </cell>
          <cell r="C106" t="str">
            <v>M</v>
          </cell>
          <cell r="D106">
            <v>2.77</v>
          </cell>
          <cell r="E106" t="str">
            <v>Sinapi-Maio/21</v>
          </cell>
        </row>
        <row r="107">
          <cell r="A107">
            <v>97123</v>
          </cell>
          <cell r="B107" t="str">
            <v>ASSENTAMENTO DE TUBO DE PVC PBA PARA REDE DE ÁGUA, DN 100 MM, JUNTA ELÁSTICA INTEGRADA, INSTALADO EM LOCAL COM NÍVEL ALTO DE INTERFERÊNCIAS (NÃO INCLUI FORNECIMENTO). AF_11/2017</v>
          </cell>
          <cell r="C107" t="str">
            <v>M</v>
          </cell>
          <cell r="D107">
            <v>3.52</v>
          </cell>
          <cell r="E107" t="str">
            <v>Sinapi-Maio/21</v>
          </cell>
        </row>
        <row r="108">
          <cell r="A108">
            <v>97124</v>
          </cell>
          <cell r="B108" t="str">
            <v>ASSENTAMENTO DE TUBO DE PVC PBA PARA REDE DE ÁGUA, DN 50 MM, JUNTA ELÁSTICA INTEGRADA, INSTALADO EM LOCAL COM NÍVEL BAIXO DE INTERFERÊNCIAS (NÃO INCLUI FORNECIMENTO). AF_11/2017</v>
          </cell>
          <cell r="C108" t="str">
            <v>M</v>
          </cell>
          <cell r="D108">
            <v>0.88</v>
          </cell>
          <cell r="E108" t="str">
            <v>Sinapi-Maio/21</v>
          </cell>
        </row>
        <row r="109">
          <cell r="A109">
            <v>97125</v>
          </cell>
          <cell r="B109" t="str">
            <v>ASSENTAMENTO DE TUBO DE PVC PBA PARA REDE DE ÁGUA, DN 75 MM, JUNTA ELÁSTICA INTEGRADA, INSTALADO EM LOCAL COM NÍVEL BAIXO DE INTERFERÊNCIAS (NÃO INCLUI FORNECIMENTO). AF_11/2017</v>
          </cell>
          <cell r="C109" t="str">
            <v>M</v>
          </cell>
          <cell r="D109">
            <v>1.25</v>
          </cell>
          <cell r="E109" t="str">
            <v>Sinapi-Maio/21</v>
          </cell>
        </row>
        <row r="110">
          <cell r="A110">
            <v>97126</v>
          </cell>
          <cell r="B110" t="str">
            <v>ASSENTAMENTO DE TUBO DE PVC PBA PARA REDE DE ÁGUA, DN 100 MM, JUNTA ELÁSTICA INTEGRADA, INSTALADO EM LOCAL COM NÍVEL BAIXO DE INTERFERÊNCIAS (NÃO INCLUI FORNECIMENTO). AF_11/2017</v>
          </cell>
          <cell r="C110" t="str">
            <v>M</v>
          </cell>
          <cell r="D110">
            <v>1.61</v>
          </cell>
          <cell r="E110" t="str">
            <v>Sinapi-Maio/21</v>
          </cell>
        </row>
        <row r="111">
          <cell r="A111">
            <v>102264</v>
          </cell>
          <cell r="B111" t="str">
            <v>TUBO DE PVC BRANCO PARA REDE COLETORA DE ESGOTO CONDOMINIAL DE PAREDE MACIÇA, DN 100 MM, JUNTA ELÁSTICA - FORNECIMENTO E ASSENTAMENTO. AF_01/2021</v>
          </cell>
          <cell r="C111" t="str">
            <v>M</v>
          </cell>
          <cell r="D111">
            <v>21.74</v>
          </cell>
          <cell r="E111" t="str">
            <v>Sinapi-Maio/21</v>
          </cell>
        </row>
        <row r="112">
          <cell r="A112">
            <v>102265</v>
          </cell>
          <cell r="B112" t="str">
            <v>JUNTA ARGAMASSADA ENTRE TUBO DN 800 MM E O POÇO DE VISITA/ CAIXA DE CONCRETO OU ALVENARIA EM REDES DE ESGOTO. AF_01/2021</v>
          </cell>
          <cell r="C112" t="str">
            <v>UN</v>
          </cell>
          <cell r="D112">
            <v>98.7</v>
          </cell>
          <cell r="E112" t="str">
            <v>Sinapi-Maio/21</v>
          </cell>
        </row>
        <row r="113">
          <cell r="A113">
            <v>102266</v>
          </cell>
          <cell r="B113" t="str">
            <v>JUNTA ARGAMASSADA ENTRE TUBO DN 900 MM E O POÇO DE VISITA/ CAIXA DE CONCRETO OU ALVENARIA EM REDES DE ESGOTO. AF_01/2021</v>
          </cell>
          <cell r="C113" t="str">
            <v>UN</v>
          </cell>
          <cell r="D113">
            <v>109.45</v>
          </cell>
          <cell r="E113" t="str">
            <v>Sinapi-Maio/21</v>
          </cell>
        </row>
        <row r="114">
          <cell r="A114">
            <v>102267</v>
          </cell>
          <cell r="B114" t="str">
            <v>JUNTA ARGAMASSADA ENTRE TUBO DN 1000 MM E O POÇO DE VISITA/ CAIXA DE CONCRETO OU ALVENARIA EM REDES DE ESGOTO. AF_01/2021</v>
          </cell>
          <cell r="C114" t="str">
            <v>UN</v>
          </cell>
          <cell r="D114">
            <v>125.6</v>
          </cell>
          <cell r="E114" t="str">
            <v>Sinapi-Maio/21</v>
          </cell>
        </row>
        <row r="115">
          <cell r="A115">
            <v>102268</v>
          </cell>
          <cell r="B115" t="str">
            <v>JUNTA ARGAMASSADA ENTRE TUBO DN 1200 MM E O POÇO DE VISITA/ CAIXA DE CONCRETO OU ALVENARIA EM REDES DE ESGOTO. AF_01/2021</v>
          </cell>
          <cell r="C115" t="str">
            <v>UN</v>
          </cell>
          <cell r="D115">
            <v>141.72999999999999</v>
          </cell>
          <cell r="E115" t="str">
            <v>Sinapi-Maio/21</v>
          </cell>
        </row>
        <row r="116">
          <cell r="A116">
            <v>102269</v>
          </cell>
          <cell r="B116" t="str">
            <v>JUNTA ARGAMASSADA ENTRE TUBO DN 1500 MM E O POÇO DE VISITA/ CAIXA DE CONCRETO OU ALVENARIA EM REDES DE ESGOTO. AF_01/2021</v>
          </cell>
          <cell r="C116" t="str">
            <v>UN</v>
          </cell>
          <cell r="D116">
            <v>173.95</v>
          </cell>
          <cell r="E116" t="str">
            <v>Sinapi-Maio/21</v>
          </cell>
        </row>
        <row r="117">
          <cell r="A117">
            <v>92833</v>
          </cell>
          <cell r="B117" t="str">
            <v>TUBO DE CONCRETO PARA REDES COLETORAS DE ESGOTO SANITÁRIO, DIÂMETRO DE 300 MM, JUNTA ELÁSTICA, INSTALADO EM LOCAL COM BAIXO NÍVEL DE INTERFERÊNCIAS - FORNECIMENTO E ASSENTAMENTO. AF_12/2015</v>
          </cell>
          <cell r="C117" t="str">
            <v>M</v>
          </cell>
          <cell r="D117">
            <v>185.74</v>
          </cell>
          <cell r="E117" t="str">
            <v>Sinapi-Maio/21</v>
          </cell>
        </row>
        <row r="118">
          <cell r="A118">
            <v>92834</v>
          </cell>
          <cell r="B118" t="str">
            <v>ASSENTAMENTO DE TUBO DE CONCRETO PARA REDES COLETORAS DE ESGOTO SANITÁRIO, DIÂMETRO DE 300 MM, JUNTA ELÁSTICA, INSTALADO EM LOCAL COM BAIXO NÍVEL DE INTERFERÊNCIAS (NÃO INCLUI FORNECIMENTO). AF_12/2015</v>
          </cell>
          <cell r="C118" t="str">
            <v>M</v>
          </cell>
          <cell r="D118">
            <v>7.78</v>
          </cell>
          <cell r="E118" t="str">
            <v>Sinapi-Maio/21</v>
          </cell>
        </row>
        <row r="119">
          <cell r="A119">
            <v>92835</v>
          </cell>
          <cell r="B119" t="str">
            <v>TUBO DE CONCRETO PARA REDES COLETORAS DE ESGOTO SANITÁRIO, DIÂMETRO DE 400 MM, JUNTA ELÁSTICA, INSTALADO EM LOCAL COM BAIXO NÍVEL DE INTERFERÊNCIAS - FORNECIMENTO E ASSENTAMENTO. AF_12/2015</v>
          </cell>
          <cell r="C119" t="str">
            <v>M</v>
          </cell>
          <cell r="D119">
            <v>198.86</v>
          </cell>
          <cell r="E119" t="str">
            <v>Sinapi-Maio/21</v>
          </cell>
        </row>
        <row r="120">
          <cell r="A120">
            <v>92836</v>
          </cell>
          <cell r="B120" t="str">
            <v>ASSENTAMENTO DE TUBO DE CONCRETO PARA REDES COLETORAS DE ESGOTO SANITÁRIO, DIÂMETRO DE 400 MM, JUNTA ELÁSTICA, INSTALADO EM LOCAL COM BAIXO NÍVEL DE INTERFERÊNCIAS (NÃO INCLUI FORNECIMENTO). AF_12/2015</v>
          </cell>
          <cell r="C120" t="str">
            <v>M</v>
          </cell>
          <cell r="D120">
            <v>9.92</v>
          </cell>
          <cell r="E120" t="str">
            <v>Sinapi-Maio/21</v>
          </cell>
        </row>
        <row r="121">
          <cell r="A121">
            <v>92837</v>
          </cell>
          <cell r="B121" t="str">
            <v>TUBO DE CONCRETO PARA REDES COLETORAS DE ESGOTO SANITÁRIO, DIÂMETRO DE 500 MM, JUNTA ELÁSTICA, INSTALADO EM LOCAL COM BAIXO NÍVEL DE INTERFERÊNCIAS - FORNECIMENTO E ASSENTAMENTO. AF_12/2015</v>
          </cell>
          <cell r="C121" t="str">
            <v>M</v>
          </cell>
          <cell r="D121">
            <v>333.59</v>
          </cell>
          <cell r="E121" t="str">
            <v>Sinapi-Maio/21</v>
          </cell>
        </row>
        <row r="122">
          <cell r="A122">
            <v>92838</v>
          </cell>
          <cell r="B122" t="str">
            <v>ASSENTAMENTO DE TUBO DE CONCRETO PARA REDES COLETORAS DE ESGOTO SANITÁRIO, DIÂMETRO DE 500 MM, JUNTA ELÁSTICA, INSTALADO EM LOCAL COM BAIXO NÍVEL DE INTERFERÊNCIAS (NÃO INCLUI FORNECIMENTO). AF_12/2015</v>
          </cell>
          <cell r="C122" t="str">
            <v>M</v>
          </cell>
          <cell r="D122">
            <v>11.92</v>
          </cell>
          <cell r="E122" t="str">
            <v>Sinapi-Maio/21</v>
          </cell>
        </row>
        <row r="123">
          <cell r="A123">
            <v>92839</v>
          </cell>
          <cell r="B123" t="str">
            <v>TUBO DE CONCRETO PARA REDES COLETORAS DE ESGOTO SANITÁRIO, DIÂMETRO DE 600 MM, JUNTA ELÁSTICA, INSTALADO EM LOCAL COM BAIXO NÍVEL DE INTERFERÊNCIAS - FORNECIMENTO E ASSENTAMENTO. AF_12/2015</v>
          </cell>
          <cell r="C123" t="str">
            <v>M</v>
          </cell>
          <cell r="D123">
            <v>408.79</v>
          </cell>
          <cell r="E123" t="str">
            <v>Sinapi-Maio/21</v>
          </cell>
        </row>
        <row r="124">
          <cell r="A124">
            <v>92840</v>
          </cell>
          <cell r="B124" t="str">
            <v>ASSENTAMENTO DE TUBO DE CONCRETO PARA REDES COLETORAS DE ESGOTO SANITÁRIO, DIÂMETRO DE 600 MM, JUNTA ELÁSTICA, INSTALADO EM LOCAL COM BAIXO NÍVEL DE INTERFERÊNCIAS (NÃO INCLUI FORNECIMENTO). AF_12/2015</v>
          </cell>
          <cell r="C124" t="str">
            <v>M</v>
          </cell>
          <cell r="D124">
            <v>14.12</v>
          </cell>
          <cell r="E124" t="str">
            <v>Sinapi-Maio/21</v>
          </cell>
        </row>
        <row r="125">
          <cell r="A125">
            <v>92841</v>
          </cell>
          <cell r="B125" t="str">
            <v>TUBO DE CONCRETO PARA REDES COLETORAS DE ESGOTO SANITÁRIO, DIÂMETRO DE 700 MM, JUNTA ELÁSTICA, INSTALADO EM LOCAL COM BAIXO NÍVEL DE INTERFERÊNCIAS - FORNECIMENTO E ASSENTAMENTO. AF_12/2015</v>
          </cell>
          <cell r="C125" t="str">
            <v>M</v>
          </cell>
          <cell r="D125">
            <v>513.16</v>
          </cell>
          <cell r="E125" t="str">
            <v>Sinapi-Maio/21</v>
          </cell>
        </row>
        <row r="126">
          <cell r="A126">
            <v>92842</v>
          </cell>
          <cell r="B126" t="str">
            <v>ASSENTAMENTO DE TUBO DE CONCRETO PARA REDES COLETORAS DE ESGOTO SANITÁRIO, DIÂMETRO DE 700 MM, JUNTA ELÁSTICA, INSTALADO EM LOCAL COM BAIXO NÍVEL DE INTERFERÊNCIAS (NÃO INCLUI FORNECIMENTO). AF_12/2015</v>
          </cell>
          <cell r="C126" t="str">
            <v>M</v>
          </cell>
          <cell r="D126">
            <v>16.13</v>
          </cell>
          <cell r="E126" t="str">
            <v>Sinapi-Maio/21</v>
          </cell>
        </row>
        <row r="127">
          <cell r="A127">
            <v>92843</v>
          </cell>
          <cell r="B127" t="str">
            <v>TUBO DE CONCRETO PARA REDES COLETORAS DE ESGOTO SANITÁRIO, DIÂMETRO DE 800 MM, JUNTA ELÁSTICA, INSTALADO EM LOCAL COM BAIXO NÍVEL DE INTERFERÊNCIAS - FORNECIMENTO E ASSENTAMENTO. AF_12/2015</v>
          </cell>
          <cell r="C127" t="str">
            <v>M</v>
          </cell>
          <cell r="D127">
            <v>543.74</v>
          </cell>
          <cell r="E127" t="str">
            <v>Sinapi-Maio/21</v>
          </cell>
        </row>
        <row r="128">
          <cell r="A128">
            <v>92844</v>
          </cell>
          <cell r="B128" t="str">
            <v>ASSENTAMENTO DE TUBO DE CONCRETO PARA REDES COLETORAS DE ESGOTO SANITÁRIO, DIÂMETRO DE 800 MM, JUNTA ELÁSTICA, INSTALADO EM LOCAL COM BAIXO NÍVEL DE INTERFERÊNCIAS (NÃO INCLUI FORNECIMENTO). AF_12/2015</v>
          </cell>
          <cell r="C128" t="str">
            <v>M</v>
          </cell>
          <cell r="D128">
            <v>18.329999999999998</v>
          </cell>
          <cell r="E128" t="str">
            <v>Sinapi-Maio/21</v>
          </cell>
        </row>
        <row r="129">
          <cell r="A129">
            <v>92845</v>
          </cell>
          <cell r="B129" t="str">
            <v>TUBO DE CONCRETO PARA REDES COLETORAS DE ESGOTO SANITÁRIO, DIÂMETRO DE 900 MM, JUNTA ELÁSTICA, INSTALADO EM LOCAL COM BAIXO NÍVEL DE INTERFERÊNCIAS - FORNECIMENTO E ASSENTAMENTO. AF_12/2015</v>
          </cell>
          <cell r="C129" t="str">
            <v>M</v>
          </cell>
          <cell r="D129">
            <v>760.65</v>
          </cell>
          <cell r="E129" t="str">
            <v>Sinapi-Maio/21</v>
          </cell>
        </row>
        <row r="130">
          <cell r="A130">
            <v>92846</v>
          </cell>
          <cell r="B130" t="str">
            <v>ASSENTAMENTO DE TUBO DE CONCRETO PARA REDES COLETORAS DE ESGOTO SANITÁRIO, DIÂMETRO DE 900 MM, JUNTA ELÁSTICA, INSTALADO EM LOCAL COM BAIXO NÍVEL DE INTERFERÊNCIAS (NÃO INCLUI FORNECIMENTO). AF_12/2015</v>
          </cell>
          <cell r="C130" t="str">
            <v>M</v>
          </cell>
          <cell r="D130">
            <v>20.32</v>
          </cell>
          <cell r="E130" t="str">
            <v>Sinapi-Maio/21</v>
          </cell>
        </row>
        <row r="131">
          <cell r="A131">
            <v>92847</v>
          </cell>
          <cell r="B131" t="str">
            <v>TUBO DE CONCRETO PARA REDES COLETORAS DE ESGOTO SANITÁRIO, DIÂMETRO DE 1000 MM, JUNTA ELÁSTICA, INSTALADO EM LOCAL COM BAIXO NÍVEL DE INTERFERÊNCIAS - FORNECIMENTO E ASSENTAMENTO. AF_12/2015</v>
          </cell>
          <cell r="C131" t="str">
            <v>M</v>
          </cell>
          <cell r="D131">
            <v>794.27</v>
          </cell>
          <cell r="E131" t="str">
            <v>Sinapi-Maio/21</v>
          </cell>
        </row>
        <row r="132">
          <cell r="A132">
            <v>92848</v>
          </cell>
          <cell r="B132" t="str">
            <v>ASSENTAMENTO DE TUBO DE CONCRETO PARA REDES COLETORAS DE ESGOTO SANITÁRIO, DIÂMETRO DE 1000 MM, JUNTA ELÁSTICA, INSTALADO EM LOCAL COM BAIXO NÍVEL DE INTERFERÊNCIAS (NÃO INCLUI FORNECIMENTO). AF_12/2015</v>
          </cell>
          <cell r="C132" t="str">
            <v>M</v>
          </cell>
          <cell r="D132">
            <v>22.54</v>
          </cell>
          <cell r="E132" t="str">
            <v>Sinapi-Maio/21</v>
          </cell>
        </row>
        <row r="133">
          <cell r="A133">
            <v>92849</v>
          </cell>
          <cell r="B133" t="str">
            <v>TUBO DE CONCRETO PARA REDES COLETORAS DE ESGOTO SANITÁRIO, DIÂMETRO DE 300 MM, JUNTA ELÁSTICA, INSTALADO EM LOCAL COM ALTO NÍVEL DE INTERFERÊNCIAS - FORNECIMENTO E ASSENTAMENTO. AF_12/2015</v>
          </cell>
          <cell r="C133" t="str">
            <v>M</v>
          </cell>
          <cell r="D133">
            <v>192.81</v>
          </cell>
          <cell r="E133" t="str">
            <v>Sinapi-Maio/21</v>
          </cell>
        </row>
        <row r="134">
          <cell r="A134">
            <v>92850</v>
          </cell>
          <cell r="B134" t="str">
            <v>ASSENTAMENTO DE TUBO DE CONCRETO PARA REDES COLETORAS DE ESGOTO SANITÁRIO, DIÂMETRO DE 300 MM, JUNTA ELÁSTICA, INSTALADO EM LOCAL COM ALTO NÍVEL DE INTERFERÊNCIAS (NÃO INCLUI FORNECIMENTO). AF_12/2015</v>
          </cell>
          <cell r="C134" t="str">
            <v>M</v>
          </cell>
          <cell r="D134">
            <v>14.71</v>
          </cell>
          <cell r="E134" t="str">
            <v>Sinapi-Maio/21</v>
          </cell>
        </row>
        <row r="135">
          <cell r="A135">
            <v>92851</v>
          </cell>
          <cell r="B135" t="str">
            <v>TUBO DE CONCRETO PARA REDES COLETORAS DE ESGOTO SANITÁRIO, DIÂMETRO DE 400 MM, JUNTA ELÁSTICA, INSTALADO EM LOCAL COM ALTO NÍVEL DE INTERFERÊNCIAS - FORNECIMENTO E ASSENTAMENTO. AF_12/2015</v>
          </cell>
          <cell r="C135" t="str">
            <v>M</v>
          </cell>
          <cell r="D135">
            <v>207.71</v>
          </cell>
          <cell r="E135" t="str">
            <v>Sinapi-Maio/21</v>
          </cell>
        </row>
        <row r="136">
          <cell r="A136">
            <v>92852</v>
          </cell>
          <cell r="B136" t="str">
            <v>ASSENTAMENTO DE TUBO DE CONCRETO PARA REDES COLETORAS DE ESGOTO SANITÁRIO, DIÂMETRO DE 400 MM, JUNTA ELÁSTICA, INSTALADO EM LOCAL COM ALTO NÍVEL DE INTERFERÊNCIAS (NÃO INCLUI FORNECIMENTO). AF_12/2015</v>
          </cell>
          <cell r="C136" t="str">
            <v>M</v>
          </cell>
          <cell r="D136">
            <v>18.59</v>
          </cell>
          <cell r="E136" t="str">
            <v>Sinapi-Maio/21</v>
          </cell>
        </row>
        <row r="137">
          <cell r="A137">
            <v>92853</v>
          </cell>
          <cell r="B137" t="str">
            <v>TUBO DE CONCRETO PARA REDES COLETORAS DE ESGOTO SANITÁRIO, DIÂMETRO DE 500 MM, JUNTA ELÁSTICA, INSTALADO EM LOCAL COM ALTO NÍVEL DE INTERFERÊNCIAS - FORNECIMENTO E ASSENTAMENTO. AF_12/2015</v>
          </cell>
          <cell r="C137" t="str">
            <v>M</v>
          </cell>
          <cell r="D137">
            <v>344.52</v>
          </cell>
          <cell r="E137" t="str">
            <v>Sinapi-Maio/21</v>
          </cell>
        </row>
        <row r="138">
          <cell r="A138">
            <v>92854</v>
          </cell>
          <cell r="B138" t="str">
            <v>ASSENTAMENTO DE TUBO DE CONCRETO PARA REDES COLETORAS DE ESGOTO SANITÁRIO, DIÂMETRO DE 500 MM, JUNTA ELÁSTICA, INSTALADO EM LOCAL COM ALTO NÍVEL DE INTERFERÊNCIAS (NÃO INCLUI FORNECIMENTO). AF_12/2015</v>
          </cell>
          <cell r="C138" t="str">
            <v>M</v>
          </cell>
          <cell r="D138">
            <v>22.63</v>
          </cell>
          <cell r="E138" t="str">
            <v>Sinapi-Maio/21</v>
          </cell>
        </row>
        <row r="139">
          <cell r="A139">
            <v>92855</v>
          </cell>
          <cell r="B139" t="str">
            <v>TUBO DE CONCRETO PARA REDES COLETORAS DE ESGOTO SANITÁRIO, DIÂMETRO DE 600 MM, JUNTA ELÁSTICA, INSTALADO EM LOCAL COM ALTO NÍVEL DE INTERFERÊNCIAS - FORNECIMENTO E ASSENTAMENTO. AF_12/2015</v>
          </cell>
          <cell r="C139" t="str">
            <v>M</v>
          </cell>
          <cell r="D139">
            <v>421.6</v>
          </cell>
          <cell r="E139" t="str">
            <v>Sinapi-Maio/21</v>
          </cell>
        </row>
        <row r="140">
          <cell r="A140">
            <v>92856</v>
          </cell>
          <cell r="B140" t="str">
            <v>ASSENTAMENTO DE TUBO DE CONCRETO PARA REDES COLETORAS DE ESGOTO SANITÁRIO, DIÂMETRO DE 600 MM, JUNTA ELÁSTICA, INSTALADO EM LOCAL COM ALTO NÍVEL DE INTERFERÊNCIAS (NÃO INCLUI FORNECIMENTO). AF_12/2015</v>
          </cell>
          <cell r="C140" t="str">
            <v>M</v>
          </cell>
          <cell r="D140">
            <v>26.67</v>
          </cell>
          <cell r="E140" t="str">
            <v>Sinapi-Maio/21</v>
          </cell>
        </row>
        <row r="141">
          <cell r="A141">
            <v>92857</v>
          </cell>
          <cell r="B141" t="str">
            <v>TUBO DE CONCRETO PARA REDES COLETORAS DE ESGOTO SANITÁRIO, DIÂMETRO DE 700 MM, JUNTA ELÁSTICA, INSTALADO EM LOCAL COM ALTO NÍVEL DE INTERFERÊNCIAS - FORNECIMENTO E ASSENTAMENTO. AF_12/2015</v>
          </cell>
          <cell r="C141" t="str">
            <v>M</v>
          </cell>
          <cell r="D141">
            <v>527.86</v>
          </cell>
          <cell r="E141" t="str">
            <v>Sinapi-Maio/21</v>
          </cell>
        </row>
        <row r="142">
          <cell r="A142">
            <v>92858</v>
          </cell>
          <cell r="B142" t="str">
            <v>ASSENTAMENTO DE TUBO DE CONCRETO PARA REDES COLETORAS DE ESGOTO SANITÁRIO, DIÂMETRO DE 700 MM, JUNTA ELÁSTICA, INSTALADO EM LOCAL COM ALTO NÍVEL DE INTERFERÊNCIAS (NÃO INCLUI FORNECIMENTO). AF_12/2015</v>
          </cell>
          <cell r="C142" t="str">
            <v>M</v>
          </cell>
          <cell r="D142">
            <v>30.53</v>
          </cell>
          <cell r="E142" t="str">
            <v>Sinapi-Maio/21</v>
          </cell>
        </row>
        <row r="143">
          <cell r="A143">
            <v>92859</v>
          </cell>
          <cell r="B143" t="str">
            <v>TUBO DE CONCRETO PARA REDES COLETORAS DE ESGOTO SANITÁRIO, DIÂMETRO DE 800 MM, JUNTA ELÁSTICA, INSTALADO EM LOCAL COM ALTO NÍVEL DE INTERFERÊNCIAS - FORNECIMENTO E ASSENTAMENTO. AF_12/2015</v>
          </cell>
          <cell r="C143" t="str">
            <v>M</v>
          </cell>
          <cell r="D143">
            <v>560.07000000000005</v>
          </cell>
          <cell r="E143" t="str">
            <v>Sinapi-Maio/21</v>
          </cell>
        </row>
        <row r="144">
          <cell r="A144">
            <v>92860</v>
          </cell>
          <cell r="B144" t="str">
            <v>ASSENTAMENTO DE TUBO DE CONCRETO PARA REDES COLETORAS DE ESGOTO SANITÁRIO, DIÂMETRO DE 800 MM, JUNTA ELÁSTICA, INSTALADO EM LOCAL COM ALTO NÍVEL DE INTERFERÊNCIAS (NÃO INCLUI FORNECIMENTO). AF_12/2015</v>
          </cell>
          <cell r="C144" t="str">
            <v>M</v>
          </cell>
          <cell r="D144">
            <v>34.659999999999997</v>
          </cell>
          <cell r="E144" t="str">
            <v>Sinapi-Maio/21</v>
          </cell>
        </row>
        <row r="145">
          <cell r="A145">
            <v>92861</v>
          </cell>
          <cell r="B145" t="str">
            <v>TUBO DE CONCRETO PARA REDES COLETORAS DE ESGOTO SANITÁRIO, DIÂMETRO DE 900 MM, JUNTA ELÁSTICA, INSTALADO EM LOCAL COM ALTO NÍVEL DE INTERFERÊNCIAS - FORNECIMENTO E ASSENTAMENTO. AF_12/2015</v>
          </cell>
          <cell r="C145" t="str">
            <v>M</v>
          </cell>
          <cell r="D145">
            <v>779.01</v>
          </cell>
          <cell r="E145" t="str">
            <v>Sinapi-Maio/21</v>
          </cell>
        </row>
        <row r="146">
          <cell r="A146">
            <v>92862</v>
          </cell>
          <cell r="B146" t="str">
            <v>ASSENTAMENTO DE TUBO DE CONCRETO PARA REDES COLETORAS DE ESGOTO SANITÁRIO, DIÂMETRO DE 900 MM, JUNTA ELÁSTICA, INSTALADO EM LOCAL COM ALTO NÍVEL DE INTERFERÊNCIAS (NÃO INCLUI FORNECIMENTO). AF_12/2015</v>
          </cell>
          <cell r="C146" t="str">
            <v>M</v>
          </cell>
          <cell r="D146">
            <v>38.68</v>
          </cell>
          <cell r="E146" t="str">
            <v>Sinapi-Maio/21</v>
          </cell>
        </row>
        <row r="147">
          <cell r="A147">
            <v>92863</v>
          </cell>
          <cell r="B147" t="str">
            <v>TUBO DE CONCRETO PARA REDES COLETORAS DE ESGOTO SANITÁRIO, DIÂMETRO DE 1000 MM, JUNTA ELÁSTICA, INSTALADO EM LOCAL COM ALTO NÍVEL DE INTERFERÊNCIAS - FORNECIMENTO E ASSENTAMENTO. AF_12/2015</v>
          </cell>
          <cell r="C147" t="str">
            <v>M</v>
          </cell>
          <cell r="D147">
            <v>814.86</v>
          </cell>
          <cell r="E147" t="str">
            <v>Sinapi-Maio/21</v>
          </cell>
        </row>
        <row r="148">
          <cell r="A148">
            <v>92864</v>
          </cell>
          <cell r="B148" t="str">
            <v>ASSENTAMENTO DE TUBO DE CONCRETO PARA REDES COLETORAS DE ESGOTO SANITÁRIO, DIÂMETRO DE 1000 MM, JUNTA ELÁSTICA, INSTALADO EM LOCAL COM ALTO NÍVEL DE INTERFERÊNCIAS (NÃO INCLUI FORNECIMENTO). AF_12/2015</v>
          </cell>
          <cell r="C148" t="str">
            <v>M</v>
          </cell>
          <cell r="D148">
            <v>42.72</v>
          </cell>
          <cell r="E148" t="str">
            <v>Sinapi-Maio/21</v>
          </cell>
        </row>
        <row r="149">
          <cell r="A149">
            <v>92210</v>
          </cell>
          <cell r="B149" t="str">
            <v>TUBO DE CONCRETO PARA REDES COLETORAS DE ÁGUAS PLUVIAIS, DIÂMETRO DE 400 MM, JUNTA RÍGIDA, INSTALADO EM LOCAL COM BAIXO NÍVEL DE INTERFERÊNCIAS - FORNECIMENTO E ASSENTAMENTO. AF_12/2015</v>
          </cell>
          <cell r="C149" t="str">
            <v>M</v>
          </cell>
          <cell r="D149">
            <v>131.63999999999999</v>
          </cell>
          <cell r="E149" t="str">
            <v>Sinapi-Maio/21</v>
          </cell>
        </row>
        <row r="150">
          <cell r="A150">
            <v>92211</v>
          </cell>
          <cell r="B150" t="str">
            <v>TUBO DE CONCRETO PARA REDES COLETORAS DE ÁGUAS PLUVIAIS, DIÂMETRO DE 500 MM, JUNTA RÍGIDA, INSTALADO EM LOCAL COM BAIXO NÍVEL DE INTERFERÊNCIAS - FORNECIMENTO E ASSENTAMENTO. AF_12/2015</v>
          </cell>
          <cell r="C150" t="str">
            <v>M</v>
          </cell>
          <cell r="D150">
            <v>158.33000000000001</v>
          </cell>
          <cell r="E150" t="str">
            <v>Sinapi-Maio/21</v>
          </cell>
        </row>
        <row r="151">
          <cell r="A151">
            <v>92212</v>
          </cell>
          <cell r="B151" t="str">
            <v>TUBO DE CONCRETO PARA REDES COLETORAS DE ÁGUAS PLUVIAIS, DIÂMETRO DE 600 MM, JUNTA RÍGIDA, INSTALADO EM LOCAL COM BAIXO NÍVEL DE INTERFERÊNCIAS - FORNECIMENTO E ASSENTAMENTO. AF_12/2015</v>
          </cell>
          <cell r="C151" t="str">
            <v>M</v>
          </cell>
          <cell r="D151">
            <v>232.89</v>
          </cell>
          <cell r="E151" t="str">
            <v>Sinapi-Maio/21</v>
          </cell>
        </row>
        <row r="152">
          <cell r="A152">
            <v>92213</v>
          </cell>
          <cell r="B152" t="str">
            <v>TUBO DE CONCRETO PARA REDES COLETORAS DE ÁGUAS PLUVIAIS, DIÂMETRO DE 700 MM, JUNTA RÍGIDA, INSTALADO EM LOCAL COM BAIXO NÍVEL DE INTERFERÊNCIAS - FORNECIMENTO E ASSENTAMENTO. AF_12/2015</v>
          </cell>
          <cell r="C152" t="str">
            <v>M</v>
          </cell>
          <cell r="D152">
            <v>304.08</v>
          </cell>
          <cell r="E152" t="str">
            <v>Sinapi-Maio/21</v>
          </cell>
        </row>
        <row r="153">
          <cell r="A153">
            <v>92214</v>
          </cell>
          <cell r="B153" t="str">
            <v>TUBO DE CONCRETO PARA REDES COLETORAS DE ÁGUAS PLUVIAIS, DIÂMETRO DE 800 MM, JUNTA RÍGIDA, INSTALADO EM LOCAL COM BAIXO NÍVEL DE INTERFERÊNCIAS - FORNECIMENTO E ASSENTAMENTO. AF_12/2015</v>
          </cell>
          <cell r="C153" t="str">
            <v>M</v>
          </cell>
          <cell r="D153">
            <v>366.52</v>
          </cell>
          <cell r="E153" t="str">
            <v>Sinapi-Maio/21</v>
          </cell>
        </row>
        <row r="154">
          <cell r="A154">
            <v>92215</v>
          </cell>
          <cell r="B154" t="str">
            <v>TUBO DE CONCRETO PARA REDES COLETORAS DE ÁGUAS PLUVIAIS, DIÂMETRO DE 900 MM, JUNTA RÍGIDA, INSTALADO EM LOCAL COM BAIXO NÍVEL DE INTERFERÊNCIAS - FORNECIMENTO E ASSENTAMENTO. AF_12/2015</v>
          </cell>
          <cell r="C154" t="str">
            <v>M</v>
          </cell>
          <cell r="D154">
            <v>420.56</v>
          </cell>
          <cell r="E154" t="str">
            <v>Sinapi-Maio/21</v>
          </cell>
        </row>
        <row r="155">
          <cell r="A155">
            <v>92216</v>
          </cell>
          <cell r="B155" t="str">
            <v>TUBO DE CONCRETO PARA REDES COLETORAS DE ÁGUAS PLUVIAIS, DIÂMETRO DE 1000 MM, JUNTA RÍGIDA, INSTALADO EM LOCAL COM BAIXO NÍVEL DE INTERFERÊNCIAS - FORNECIMENTO E ASSENTAMENTO. AF_12/2015</v>
          </cell>
          <cell r="C155" t="str">
            <v>M</v>
          </cell>
          <cell r="D155">
            <v>441.18</v>
          </cell>
          <cell r="E155" t="str">
            <v>Sinapi-Maio/21</v>
          </cell>
        </row>
        <row r="156">
          <cell r="A156">
            <v>92219</v>
          </cell>
          <cell r="B156" t="str">
            <v>TUBO DE CONCRETO PARA REDES COLETORAS DE ÁGUAS PLUVIAIS, DIÂMETRO DE 400 MM, JUNTA RÍGIDA, INSTALADO EM LOCAL COM ALTO NÍVEL DE INTERFERÊNCIAS - FORNECIMENTO E ASSENTAMENTO. AF_12/2015</v>
          </cell>
          <cell r="C156" t="str">
            <v>M</v>
          </cell>
          <cell r="D156">
            <v>140.30000000000001</v>
          </cell>
          <cell r="E156" t="str">
            <v>Sinapi-Maio/21</v>
          </cell>
        </row>
        <row r="157">
          <cell r="A157">
            <v>92220</v>
          </cell>
          <cell r="B157" t="str">
            <v>TUBO DE CONCRETO PARA REDES COLETORAS DE ÁGUAS PLUVIAIS, DIÂMETRO DE 500 MM, JUNTA RÍGIDA, INSTALADO EM LOCAL COM ALTO NÍVEL DE INTERFERÊNCIAS - FORNECIMENTO E ASSENTAMENTO. AF_12/2015</v>
          </cell>
          <cell r="C157" t="str">
            <v>M</v>
          </cell>
          <cell r="D157">
            <v>169.02</v>
          </cell>
          <cell r="E157" t="str">
            <v>Sinapi-Maio/21</v>
          </cell>
        </row>
        <row r="158">
          <cell r="A158">
            <v>92221</v>
          </cell>
          <cell r="B158" t="str">
            <v>TUBO DE CONCRETO PARA REDES COLETORAS DE ÁGUAS PLUVIAIS, DIÂMETRO DE 600 MM, JUNTA RÍGIDA, INSTALADO EM LOCAL COM ALTO NÍVEL DE INTERFERÊNCIAS - FORNECIMENTO E ASSENTAMENTO. AF_12/2015</v>
          </cell>
          <cell r="C158" t="str">
            <v>M</v>
          </cell>
          <cell r="D158">
            <v>245.45</v>
          </cell>
          <cell r="E158" t="str">
            <v>Sinapi-Maio/21</v>
          </cell>
        </row>
        <row r="159">
          <cell r="A159">
            <v>92222</v>
          </cell>
          <cell r="B159" t="str">
            <v>TUBO DE CONCRETO PARA REDES COLETORAS DE ÁGUAS PLUVIAIS, DIÂMETRO DE 700 MM, JUNTA RÍGIDA, INSTALADO EM LOCAL COM ALTO NÍVEL DE INTERFERÊNCIAS - FORNECIMENTO E ASSENTAMENTO. AF_12/2015</v>
          </cell>
          <cell r="C159" t="str">
            <v>M</v>
          </cell>
          <cell r="D159">
            <v>318.64999999999998</v>
          </cell>
          <cell r="E159" t="str">
            <v>Sinapi-Maio/21</v>
          </cell>
        </row>
        <row r="160">
          <cell r="A160">
            <v>92223</v>
          </cell>
          <cell r="B160" t="str">
            <v>TUBO DE CONCRETO PARA REDES COLETORAS DE ÁGUAS PLUVIAIS, DIÂMETRO DE 800 MM, JUNTA RÍGIDA, INSTALADO EM LOCAL COM ALTO NÍVEL DE INTERFERÊNCIAS - FORNECIMENTO E ASSENTAMENTO. AF_12/2015</v>
          </cell>
          <cell r="C160" t="str">
            <v>M</v>
          </cell>
          <cell r="D160">
            <v>382.84</v>
          </cell>
          <cell r="E160" t="str">
            <v>Sinapi-Maio/21</v>
          </cell>
        </row>
        <row r="161">
          <cell r="A161">
            <v>92224</v>
          </cell>
          <cell r="B161" t="str">
            <v>TUBO DE CONCRETO PARA REDES COLETORAS DE ÁGUAS PLUVIAIS, DIÂMETRO DE 900 MM, JUNTA RÍGIDA, INSTALADO EM LOCAL COM ALTO NÍVEL DE INTERFERÊNCIAS - FORNECIMENTO E ASSENTAMENTO. AF_12/2015</v>
          </cell>
          <cell r="C161" t="str">
            <v>M</v>
          </cell>
          <cell r="D161">
            <v>438.7</v>
          </cell>
          <cell r="E161" t="str">
            <v>Sinapi-Maio/21</v>
          </cell>
        </row>
        <row r="162">
          <cell r="A162">
            <v>92226</v>
          </cell>
          <cell r="B162" t="str">
            <v>TUBO DE CONCRETO PARA REDES COLETORAS DE ÁGUAS PLUVIAIS, DIÂMETRO DE 1000 MM, JUNTA RÍGIDA, INSTALADO EM LOCAL COM ALTO NÍVEL DE INTERFERÊNCIAS - FORNECIMENTO E ASSENTAMENTO. AF_12/2015</v>
          </cell>
          <cell r="C162" t="str">
            <v>M</v>
          </cell>
          <cell r="D162">
            <v>461.44</v>
          </cell>
          <cell r="E162" t="str">
            <v>Sinapi-Maio/21</v>
          </cell>
        </row>
        <row r="163">
          <cell r="A163">
            <v>92808</v>
          </cell>
          <cell r="B163" t="str">
            <v>ASSENTAMENTO DE TUBO DE CONCRETO PARA REDES COLETORAS DE ÁGUAS PLUVIAIS, DIÂMETRO DE 300 MM, JUNTA RÍGIDA, INSTALADO EM LOCAL COM BAIXO NÍVEL DE INTERFERÊNCIAS (NÃO INCLUI FORNECIMENTO). AF_12/2015</v>
          </cell>
          <cell r="C163" t="str">
            <v>M</v>
          </cell>
          <cell r="D163">
            <v>35.020000000000003</v>
          </cell>
          <cell r="E163" t="str">
            <v>Sinapi-Maio/21</v>
          </cell>
        </row>
        <row r="164">
          <cell r="A164">
            <v>92809</v>
          </cell>
          <cell r="B164" t="str">
            <v>ASSENTAMENTO DE TUBO DE CONCRETO PARA REDES COLETORAS DE ÁGUAS PLUVIAIS, DIÂMETRO DE 400 MM, JUNTA RÍGIDA, INSTALADO EM LOCAL COM BAIXO NÍVEL DE INTERFERÊNCIAS (NÃO INCLUI FORNECIMENTO). AF_12/2015</v>
          </cell>
          <cell r="C164" t="str">
            <v>M</v>
          </cell>
          <cell r="D164">
            <v>44.89</v>
          </cell>
          <cell r="E164" t="str">
            <v>Sinapi-Maio/21</v>
          </cell>
        </row>
        <row r="165">
          <cell r="A165">
            <v>92810</v>
          </cell>
          <cell r="B165" t="str">
            <v>ASSENTAMENTO DE TUBO DE CONCRETO PARA REDES COLETORAS DE ÁGUAS PLUVIAIS, DIÂMETRO DE 500 MM, JUNTA RÍGIDA, INSTALADO EM LOCAL COM BAIXO NÍVEL DE INTERFERÊNCIAS (NÃO INCLUI FORNECIMENTO). AF_12/2015</v>
          </cell>
          <cell r="C165" t="str">
            <v>M</v>
          </cell>
          <cell r="D165">
            <v>54.64</v>
          </cell>
          <cell r="E165" t="str">
            <v>Sinapi-Maio/21</v>
          </cell>
        </row>
        <row r="166">
          <cell r="A166">
            <v>92811</v>
          </cell>
          <cell r="B166" t="str">
            <v>ASSENTAMENTO DE TUBO DE CONCRETO PARA REDES COLETORAS DE ÁGUAS PLUVIAIS, DIÂMETRO DE 600 MM, JUNTA RÍGIDA, INSTALADO EM LOCAL COM BAIXO NÍVEL DE INTERFERÊNCIAS (NÃO INCLUI FORNECIMENTO). AF_12/2015</v>
          </cell>
          <cell r="C166" t="str">
            <v>M</v>
          </cell>
          <cell r="D166">
            <v>65</v>
          </cell>
          <cell r="E166" t="str">
            <v>Sinapi-Maio/21</v>
          </cell>
        </row>
        <row r="167">
          <cell r="A167">
            <v>92812</v>
          </cell>
          <cell r="B167" t="str">
            <v>ASSENTAMENTO DE TUBO DE CONCRETO PARA REDES COLETORAS DE ÁGUAS PLUVIAIS, DIÂMETRO DE 700 MM, JUNTA RÍGIDA, INSTALADO EM LOCAL COM BAIXO NÍVEL DE INTERFERÊNCIAS (NÃO INCLUI FORNECIMENTO). AF_12/2015</v>
          </cell>
          <cell r="C167" t="str">
            <v>M</v>
          </cell>
          <cell r="D167">
            <v>75.25</v>
          </cell>
          <cell r="E167" t="str">
            <v>Sinapi-Maio/21</v>
          </cell>
        </row>
        <row r="168">
          <cell r="A168">
            <v>92813</v>
          </cell>
          <cell r="B168" t="str">
            <v>ASSENTAMENTO DE TUBO DE CONCRETO PARA REDES COLETORAS DE ÁGUAS PLUVIAIS, DIÂMETRO DE 800 MM, JUNTA RÍGIDA, INSTALADO EM LOCAL COM BAIXO NÍVEL DE INTERFERÊNCIAS (NÃO INCLUI FORNECIMENTO). AF_12/2015</v>
          </cell>
          <cell r="C168" t="str">
            <v>M</v>
          </cell>
          <cell r="D168">
            <v>87.18</v>
          </cell>
          <cell r="E168" t="str">
            <v>Sinapi-Maio/21</v>
          </cell>
        </row>
        <row r="169">
          <cell r="A169">
            <v>92814</v>
          </cell>
          <cell r="B169" t="str">
            <v>ASSENTAMENTO DE TUBO DE CONCRETO PARA REDES COLETORAS DE ÁGUAS PLUVIAIS, DIÂMETRO DE 900 MM, JUNTA RÍGIDA, INSTALADO EM LOCAL COM BAIXO NÍVEL DE INTERFERÊNCIAS (NÃO INCLUI FORNECIMENTO). AF_12/2015</v>
          </cell>
          <cell r="C169" t="str">
            <v>M</v>
          </cell>
          <cell r="D169">
            <v>99.61</v>
          </cell>
          <cell r="E169" t="str">
            <v>Sinapi-Maio/21</v>
          </cell>
        </row>
        <row r="170">
          <cell r="A170">
            <v>92815</v>
          </cell>
          <cell r="B170" t="str">
            <v>ASSENTAMENTO DE TUBO DE CONCRETO PARA REDES COLETORAS DE ÁGUAS PLUVIAIS, DIÂMETRO DE 1000 MM, JUNTA RÍGIDA, INSTALADO EM LOCAL COM BAIXO NÍVEL DE INTERFERÊNCIAS (NÃO INCLUI FORNECIMENTO). AF_12/2015</v>
          </cell>
          <cell r="C170" t="str">
            <v>M</v>
          </cell>
          <cell r="D170">
            <v>113.87</v>
          </cell>
          <cell r="E170" t="str">
            <v>Sinapi-Maio/21</v>
          </cell>
        </row>
        <row r="171">
          <cell r="A171">
            <v>92816</v>
          </cell>
          <cell r="B171" t="str">
            <v>TUBO DE CONCRETO PARA REDES COLETORAS DE ÁGUAS PLUVIAIS, DIÂMETRO DE 1200 MM, JUNTA RÍGIDA, INSTALADO EM LOCAL COM BAIXO NÍVEL DE INTERFERÊNCIAS - FORNECIMENTO E ASSENTAMENTO. AF_12/2015</v>
          </cell>
          <cell r="C171" t="str">
            <v>M</v>
          </cell>
          <cell r="D171">
            <v>631.33000000000004</v>
          </cell>
          <cell r="E171" t="str">
            <v>Sinapi-Maio/21</v>
          </cell>
        </row>
        <row r="172">
          <cell r="A172">
            <v>92817</v>
          </cell>
          <cell r="B172" t="str">
            <v>ASSENTAMENTO DE TUBO DE CONCRETO PARA REDES COLETORAS DE ÁGUAS PLUVIAIS, DIÂMETRO DE 1200 MM, JUNTA RÍGIDA, INSTALADO EM LOCAL COM BAIXO NÍVEL DE INTERFERÊNCIAS (NÃO INCLUI FORNECIMENTO). AF_12/2015</v>
          </cell>
          <cell r="C172" t="str">
            <v>M</v>
          </cell>
          <cell r="D172">
            <v>142.49</v>
          </cell>
          <cell r="E172" t="str">
            <v>Sinapi-Maio/21</v>
          </cell>
        </row>
        <row r="173">
          <cell r="A173">
            <v>92818</v>
          </cell>
          <cell r="B173" t="str">
            <v>TUBO DE CONCRETO PARA REDES COLETORAS DE ÁGUAS PLUVIAIS, DIÂMETRO DE 1500 MM, JUNTA RÍGIDA, INSTALADO EM LOCAL COM BAIXO NÍVEL DE INTERFERÊNCIAS - FORNECIMENTO E ASSENTAMENTO. AF_12/2015</v>
          </cell>
          <cell r="C173" t="str">
            <v>M</v>
          </cell>
          <cell r="D173">
            <v>900.04</v>
          </cell>
          <cell r="E173" t="str">
            <v>Sinapi-Maio/21</v>
          </cell>
        </row>
        <row r="174">
          <cell r="A174">
            <v>92819</v>
          </cell>
          <cell r="B174" t="str">
            <v>ASSENTAMENTO DE TUBO DE CONCRETO PARA REDES COLETORAS DE ÁGUAS PLUVIAIS, DIÂMETRO DE 1500 MM, JUNTA RÍGIDA, INSTALADO EM LOCAL COM BAIXO NÍVEL DE INTERFERÊNCIAS (NÃO INCLUI FORNECIMENTO). AF_12/2015</v>
          </cell>
          <cell r="C174" t="str">
            <v>M</v>
          </cell>
          <cell r="D174">
            <v>191.81</v>
          </cell>
          <cell r="E174" t="str">
            <v>Sinapi-Maio/21</v>
          </cell>
        </row>
        <row r="175">
          <cell r="A175">
            <v>92820</v>
          </cell>
          <cell r="B175" t="str">
            <v>ASSENTAMENTO DE TUBO DE CONCRETO PARA REDES COLETORAS DE ÁGUAS PLUVIAIS, DIÂMETRO DE 300 MM, JUNTA RÍGIDA, INSTALADO EM LOCAL COM ALTO NÍVEL DE INTERFERÊNCIAS (NÃO INCLUI FORNECIMENTO). AF_12/2015</v>
          </cell>
          <cell r="C175" t="str">
            <v>M</v>
          </cell>
          <cell r="D175">
            <v>41.79</v>
          </cell>
          <cell r="E175" t="str">
            <v>Sinapi-Maio/21</v>
          </cell>
        </row>
        <row r="176">
          <cell r="A176">
            <v>92821</v>
          </cell>
          <cell r="B176" t="str">
            <v>ASSENTAMENTO DE TUBO DE CONCRETO PARA REDES COLETORAS DE ÁGUAS PLUVIAIS, DIÂMETRO DE 400 MM, JUNTA RÍGIDA, INSTALADO EM LOCAL COM ALTO NÍVEL DE INTERFERÊNCIAS (NÃO INCLUI FORNECIMENTO). AF_12/2015</v>
          </cell>
          <cell r="C176" t="str">
            <v>M</v>
          </cell>
          <cell r="D176">
            <v>53.55</v>
          </cell>
          <cell r="E176" t="str">
            <v>Sinapi-Maio/21</v>
          </cell>
        </row>
        <row r="177">
          <cell r="A177">
            <v>92822</v>
          </cell>
          <cell r="B177" t="str">
            <v>ASSENTAMENTO DE TUBO DE CONCRETO PARA REDES COLETORAS DE ÁGUAS PLUVIAIS, DIÂMETRO DE 500 MM, JUNTA RÍGIDA, INSTALADO EM LOCAL COM ALTO NÍVEL DE INTERFERÊNCIAS (NÃO INCLUI FORNECIMENTO). AF_12/2015</v>
          </cell>
          <cell r="C177" t="str">
            <v>M</v>
          </cell>
          <cell r="D177">
            <v>65.33</v>
          </cell>
          <cell r="E177" t="str">
            <v>Sinapi-Maio/21</v>
          </cell>
        </row>
        <row r="178">
          <cell r="A178">
            <v>92824</v>
          </cell>
          <cell r="B178" t="str">
            <v>ASSENTAMENTO DE TUBO DE CONCRETO PARA REDES COLETORAS DE ÁGUAS PLUVIAIS, DIÂMETRO DE 600 MM, JUNTA RÍGIDA, INSTALADO EM LOCAL COM ALTO NÍVEL DE INTERFERÊNCIAS (NÃO INCLUI FORNECIMENTO). AF_12/2015</v>
          </cell>
          <cell r="C178" t="str">
            <v>M</v>
          </cell>
          <cell r="D178">
            <v>77.56</v>
          </cell>
          <cell r="E178" t="str">
            <v>Sinapi-Maio/21</v>
          </cell>
        </row>
        <row r="179">
          <cell r="A179">
            <v>92825</v>
          </cell>
          <cell r="B179" t="str">
            <v>ASSENTAMENTO DE TUBO DE CONCRETO PARA REDES COLETORAS DE ÁGUAS PLUVIAIS, DIÂMETRO DE 700 MM, JUNTA RÍGIDA, INSTALADO EM LOCAL COM ALTO NÍVEL DE INTERFERÊNCIAS (NÃO INCLUI FORNECIMENTO). AF_12/2015</v>
          </cell>
          <cell r="C179" t="str">
            <v>M</v>
          </cell>
          <cell r="D179">
            <v>89.82</v>
          </cell>
          <cell r="E179" t="str">
            <v>Sinapi-Maio/21</v>
          </cell>
        </row>
        <row r="180">
          <cell r="A180">
            <v>92826</v>
          </cell>
          <cell r="B180" t="str">
            <v>ASSENTAMENTO DE TUBO DE CONCRETO PARA REDES COLETORAS DE ÁGUAS PLUVIAIS, DIÂMETRO DE 800 MM, JUNTA RÍGIDA, INSTALADO EM LOCAL COM ALTO NÍVEL DE INTERFERÊNCIAS (NÃO INCLUI FORNECIMENTO). AF_12/2015</v>
          </cell>
          <cell r="C180" t="str">
            <v>M</v>
          </cell>
          <cell r="D180">
            <v>103.5</v>
          </cell>
          <cell r="E180" t="str">
            <v>Sinapi-Maio/21</v>
          </cell>
        </row>
        <row r="181">
          <cell r="A181">
            <v>92827</v>
          </cell>
          <cell r="B181" t="str">
            <v>ASSENTAMENTO DE TUBO DE CONCRETO PARA REDES COLETORAS DE ÁGUAS PLUVIAIS, DIÂMETRO DE 900 MM, JUNTA RÍGIDA, INSTALADO EM LOCAL COM ALTO NÍVEL DE INTERFERÊNCIAS (NÃO INCLUI FORNECIMENTO). AF_12/2015</v>
          </cell>
          <cell r="C181" t="str">
            <v>M</v>
          </cell>
          <cell r="D181">
            <v>117.75</v>
          </cell>
          <cell r="E181" t="str">
            <v>Sinapi-Maio/21</v>
          </cell>
        </row>
        <row r="182">
          <cell r="A182">
            <v>92828</v>
          </cell>
          <cell r="B182" t="str">
            <v>ASSENTAMENTO DE TUBO DE CONCRETO PARA REDES COLETORAS DE ÁGUAS PLUVIAIS, DIÂMETRO DE 1000 MM, JUNTA RÍGIDA, INSTALADO EM LOCAL COM ALTO NÍVEL DE INTERFERÊNCIAS (NÃO INCLUI FORNECIMENTO). AF_12/2015</v>
          </cell>
          <cell r="C182" t="str">
            <v>M</v>
          </cell>
          <cell r="D182">
            <v>134.13</v>
          </cell>
          <cell r="E182" t="str">
            <v>Sinapi-Maio/21</v>
          </cell>
        </row>
        <row r="183">
          <cell r="A183">
            <v>92829</v>
          </cell>
          <cell r="B183" t="str">
            <v>TUBO DE CONCRETO PARA REDES COLETORAS DE ÁGUAS PLUVIAIS, DIÂMETRO DE 1200 MM, JUNTA RÍGIDA, INSTALADO EM LOCAL COM ALTO NÍVEL DE INTERFERÊNCIAS - FORNECIMENTO E ASSENTAMENTO. AF_12/2015</v>
          </cell>
          <cell r="C183" t="str">
            <v>M</v>
          </cell>
          <cell r="D183">
            <v>655.24</v>
          </cell>
          <cell r="E183" t="str">
            <v>Sinapi-Maio/21</v>
          </cell>
        </row>
        <row r="184">
          <cell r="A184">
            <v>92830</v>
          </cell>
          <cell r="B184" t="str">
            <v>ASSENTAMENTO DE TUBO DE CONCRETO PARA REDES COLETORAS DE ÁGUAS PLUVIAIS, DIÂMETRO DE 1200 MM, JUNTA RÍGIDA, INSTALADO EM LOCAL COM ALTO NÍVEL DE INTERFERÊNCIAS (NÃO INCLUI FORNECIMENTO). AF_12/2015</v>
          </cell>
          <cell r="C184" t="str">
            <v>M</v>
          </cell>
          <cell r="D184">
            <v>166.4</v>
          </cell>
          <cell r="E184" t="str">
            <v>Sinapi-Maio/21</v>
          </cell>
        </row>
        <row r="185">
          <cell r="A185">
            <v>92831</v>
          </cell>
          <cell r="B185" t="str">
            <v>TUBO DE CONCRETO PARA REDES COLETORAS DE ÁGUAS PLUVIAIS, DIÂMETRO DE 1500 MM, JUNTA RÍGIDA, INSTALADO EM LOCAL COM ALTO NÍVEL DE INTERFERÊNCIAS - FORNECIMENTO E ASSENTAMENTO. AF_12/2015</v>
          </cell>
          <cell r="C185" t="str">
            <v>M</v>
          </cell>
          <cell r="D185">
            <v>929.42</v>
          </cell>
          <cell r="E185" t="str">
            <v>Sinapi-Maio/21</v>
          </cell>
        </row>
        <row r="186">
          <cell r="A186">
            <v>92832</v>
          </cell>
          <cell r="B186" t="str">
            <v>ASSENTAMENTO DE TUBO DE CONCRETO PARA REDES COLETORAS DE ÁGUAS PLUVIAIS, DIÂMETRO DE 1500 MM, JUNTA RÍGIDA, INSTALADO EM LOCAL COM ALTO NÍVEL DE INTERFERÊNCIAS (NÃO INCLUI FORNECIMENTO). AF_12/2015</v>
          </cell>
          <cell r="C186" t="str">
            <v>M</v>
          </cell>
          <cell r="D186">
            <v>221.19</v>
          </cell>
          <cell r="E186" t="str">
            <v>Sinapi-Maio/21</v>
          </cell>
        </row>
        <row r="187">
          <cell r="A187">
            <v>95565</v>
          </cell>
          <cell r="B187" t="str">
            <v>TUBO DE CONCRETO PARA REDES COLETORAS DE ÁGUAS PLUVIAIS, DIÂMETRO DE 300MM, JUNTA RÍGIDA, INSTALADO EM LOCAL COM BAIXO NÍVEL DE INTERFERÊNCIAS - FORNECIMENTO E ASSENTAMENTO. AF_12/2015</v>
          </cell>
          <cell r="C187" t="str">
            <v>M</v>
          </cell>
          <cell r="D187">
            <v>112.62</v>
          </cell>
          <cell r="E187" t="str">
            <v>Sinapi-Maio/21</v>
          </cell>
        </row>
        <row r="188">
          <cell r="A188">
            <v>95566</v>
          </cell>
          <cell r="B188" t="str">
            <v>TUBO DE CONCRETO PARA REDES COLETORAS DE ÁGUAS PLUVIAIS, DIÂMETRO DE 300MM, JUNTA RÍGIDA, INSTALADO EM LOCAL COM ALTO NÍVEL DE INTERFERÊNCIAS - FORNECIMENTO E ASSENTAMENTO. AF_12/2015</v>
          </cell>
          <cell r="C188" t="str">
            <v>M</v>
          </cell>
          <cell r="D188">
            <v>119.53</v>
          </cell>
          <cell r="E188" t="str">
            <v>Sinapi-Maio/21</v>
          </cell>
        </row>
        <row r="189">
          <cell r="A189">
            <v>95567</v>
          </cell>
          <cell r="B189" t="str">
            <v>TUBO DE CONCRETO (SIMPLES) PARA REDES COLETORAS DE ÁGUAS PLUVIAIS, DIÂMETRO DE 300 MM, JUNTA RÍGIDA, INSTALADO EM LOCAL COM BAIXO NÍVEL DE INTERFERÊNCIAS - FORNECIMENTO E ASSENTAMENTO. AF_12/2015</v>
          </cell>
          <cell r="C189" t="str">
            <v>M</v>
          </cell>
          <cell r="D189">
            <v>73.849999999999994</v>
          </cell>
          <cell r="E189" t="str">
            <v>Sinapi-Maio/21</v>
          </cell>
        </row>
        <row r="190">
          <cell r="A190">
            <v>95568</v>
          </cell>
          <cell r="B190" t="str">
            <v>TUBO DE CONCRETO (SIMPLES) PARA REDES COLETORAS DE ÁGUAS PLUVIAIS, DIÂMETRO DE 400 MM, JUNTA RÍGIDA, INSTALADO EM LOCAL COM BAIXO NÍVEL DE INTERFERÊNCIAS - FORNECIMENTO E ASSENTAMENTO. AF_12/2015</v>
          </cell>
          <cell r="C190" t="str">
            <v>M</v>
          </cell>
          <cell r="D190">
            <v>90.83</v>
          </cell>
          <cell r="E190" t="str">
            <v>Sinapi-Maio/21</v>
          </cell>
        </row>
        <row r="191">
          <cell r="A191">
            <v>95569</v>
          </cell>
          <cell r="B191" t="str">
            <v>TUBO DE CONCRETO (SIMPLES) PARA REDES COLETORAS DE ÁGUAS PLUVIAIS, DIÂMETRO DE 500 MM, JUNTA RÍGIDA, INSTALADO EM LOCAL COM BAIXO NÍVEL DE INTERFERÊNCIAS - FORNECIMENTO E ASSENTAMENTO. AF_12/2015</v>
          </cell>
          <cell r="C191" t="str">
            <v>M</v>
          </cell>
          <cell r="D191">
            <v>122.77</v>
          </cell>
          <cell r="E191" t="str">
            <v>Sinapi-Maio/21</v>
          </cell>
        </row>
        <row r="192">
          <cell r="A192">
            <v>95570</v>
          </cell>
          <cell r="B192" t="str">
            <v>TUBO DE CONCRETO (SIMPLES) PARA REDES COLETORAS DE ÁGUAS PLUVIAIS, DIÂMETRO DE 300 MM, JUNTA RÍGIDA, INSTALADO EM LOCAL COM ALTO NÍVEL DE INTERFERÊNCIAS - FORNECIMENTO E ASSENTAMENTO. AF_12/2015</v>
          </cell>
          <cell r="C192" t="str">
            <v>M</v>
          </cell>
          <cell r="D192">
            <v>80.760000000000005</v>
          </cell>
          <cell r="E192" t="str">
            <v>Sinapi-Maio/21</v>
          </cell>
        </row>
        <row r="193">
          <cell r="A193">
            <v>95571</v>
          </cell>
          <cell r="B193" t="str">
            <v>TUBO DE CONCRETO (SIMPLES) PARA REDES COLETORAS DE ÁGUAS PLUVIAIS, DIÂMETRO DE 400 MM, JUNTA RÍGIDA, INSTALADO EM LOCAL COM ALTO NÍVEL DE INTERFERÊNCIAS - FORNECIMENTO E ASSENTAMENTO. AF_12/2015</v>
          </cell>
          <cell r="C193" t="str">
            <v>M</v>
          </cell>
          <cell r="D193">
            <v>99.68</v>
          </cell>
          <cell r="E193" t="str">
            <v>Sinapi-Maio/21</v>
          </cell>
        </row>
        <row r="194">
          <cell r="A194">
            <v>95572</v>
          </cell>
          <cell r="B194" t="str">
            <v>TUBO DE CONCRETO (SIMPLES) PARA REDES COLETORAS DE ÁGUAS PLUVIAIS, DIÂMETRO DE 500 MM, JUNTA RÍGIDA, INSTALADO EM LOCAL COM ALTO NÍVEL DE INTERFERÊNCIAS - FORNECIMENTO E ASSENTAMENTO. AF_12/2015</v>
          </cell>
          <cell r="C194" t="str">
            <v>M</v>
          </cell>
          <cell r="D194">
            <v>133.69</v>
          </cell>
          <cell r="E194" t="str">
            <v>Sinapi-Maio/21</v>
          </cell>
        </row>
        <row r="195">
          <cell r="A195">
            <v>97127</v>
          </cell>
          <cell r="B195" t="str">
            <v>ASSENTAMENTO DE TUBO DE PVC DEFOFO OU PRFV OU RPVC PARA REDE DE ÁGUA, DN 150 MM, JUNTA ELÁSTICA INTEGRADA, INSTALADO EM LOCAL COM NÍVEL ALTO DE INTERFERÊNCIAS (NÃO INCLUI FORNECIMENTO). AF_11/2017</v>
          </cell>
          <cell r="C195" t="str">
            <v>M</v>
          </cell>
          <cell r="D195">
            <v>5.04</v>
          </cell>
          <cell r="E195" t="str">
            <v>Sinapi-Maio/21</v>
          </cell>
        </row>
        <row r="196">
          <cell r="A196">
            <v>97128</v>
          </cell>
          <cell r="B196" t="str">
            <v>ASSENTAMENTO DE TUBO DE PVC DEFOFO OU PRFV OU RPVC PARA REDE DE ÁGUA, DN 200 MM, JUNTA ELÁSTICA INTEGRADA, INSTALADO EM LOCAL COM NÍVEL ALTO DE INTERFERÊNCIAS (NÃO INCLUI FORNECIMENTO). AF_11/2017</v>
          </cell>
          <cell r="C196" t="str">
            <v>M</v>
          </cell>
          <cell r="D196">
            <v>9.5500000000000007</v>
          </cell>
          <cell r="E196" t="str">
            <v>Sinapi-Maio/21</v>
          </cell>
        </row>
        <row r="197">
          <cell r="A197">
            <v>97129</v>
          </cell>
          <cell r="B197" t="str">
            <v>ASSENTAMENTO DE TUBO DE PVC DEFOFO OU PRFV OU RPVC PARA REDE DE ÁGUA, DN 250 MM, JUNTA ELÁSTICA INTEGRADA, INSTALADO EM LOCAL COM NÍVEL ALTO DE INTERFERÊNCIAS (NÃO INCLUI FORNECIMENTO). AF_11/2017</v>
          </cell>
          <cell r="C197" t="str">
            <v>M</v>
          </cell>
          <cell r="D197">
            <v>11.74</v>
          </cell>
          <cell r="E197" t="str">
            <v>Sinapi-Maio/21</v>
          </cell>
        </row>
        <row r="198">
          <cell r="A198">
            <v>97130</v>
          </cell>
          <cell r="B198" t="str">
            <v>ASSENTAMENTO DE TUBO DE PVC DEFOFO OU PRFV OU RPVC PARA REDE DE ÁGUA, DN 300 MM, JUNTA ELÁSTICA INTEGRADA, INSTALADO EM LOCAL COM NÍVEL ALTO DE INTERFERÊNCIAS (NÃO INCLUI FORNECIMENTO). AF_11/2017</v>
          </cell>
          <cell r="C198" t="str">
            <v>M</v>
          </cell>
          <cell r="D198">
            <v>13.93</v>
          </cell>
          <cell r="E198" t="str">
            <v>Sinapi-Maio/21</v>
          </cell>
        </row>
        <row r="199">
          <cell r="A199">
            <v>97131</v>
          </cell>
          <cell r="B199" t="str">
            <v>ASSENTAMENTO DE TUBO DE PVC DEFOFO OU PRFV OU RPVC PARA REDE DE ÁGUA, DN 350 MM, JUNTA ELÁSTICA INTEGRADA, INSTALADO EM LOCAL COM NÍVEL ALTO DE INTERFERÊNCIAS (NÃO INCLUI FORNECIMENTO). AF_11/2017</v>
          </cell>
          <cell r="C199" t="str">
            <v>M</v>
          </cell>
          <cell r="D199">
            <v>16.12</v>
          </cell>
          <cell r="E199" t="str">
            <v>Sinapi-Maio/21</v>
          </cell>
        </row>
        <row r="200">
          <cell r="A200">
            <v>97132</v>
          </cell>
          <cell r="B200" t="str">
            <v>ASSENTAMENTO DE TUBO DE PVC DEFOFO OU PRFV OU RPVC PARA REDE DE ÁGUA, DN 400 MM, JUNTA ELÁSTICA INTEGRADA, INSTALADO EM LOCAL COM NÍVEL ALTO DE INTERFERÊNCIAS (NÃO INCLUI FORNECIMENTO). AF_11/2017</v>
          </cell>
          <cell r="C200" t="str">
            <v>M</v>
          </cell>
          <cell r="D200">
            <v>18.3</v>
          </cell>
          <cell r="E200" t="str">
            <v>Sinapi-Maio/21</v>
          </cell>
        </row>
        <row r="201">
          <cell r="A201">
            <v>97133</v>
          </cell>
          <cell r="B201" t="str">
            <v>ASSENTAMENTO DE TUBO DE PVC DEFOFO OU PRFV OU RPVC PARA REDE DE ÁGUA, DN 500 MM, JUNTA ELÁSTICA INTEGRADA, INSTALADO EM LOCAL COM NÍVEL ALTO DE INTERFERÊNCIAS (NÃO INCLUI FORNECIMENTO). AF_11/2017</v>
          </cell>
          <cell r="C201" t="str">
            <v>M</v>
          </cell>
          <cell r="D201">
            <v>22.7</v>
          </cell>
          <cell r="E201" t="str">
            <v>Sinapi-Maio/21</v>
          </cell>
        </row>
        <row r="202">
          <cell r="A202">
            <v>97134</v>
          </cell>
          <cell r="B202" t="str">
            <v>ASSENTAMENTO DE TUBO DE PVC DEFOFO OU PRFV OU RPVC PARA REDE DE ÁGUA, DN 150 MM, JUNTA ELÁSTICA INTEGRADA, INSTALADO EM LOCAL COM NÍVEL BAIXO DE INTERFERÊNCIAS (NÃO INCLUI FORNECIMENTO). AF_11/2017</v>
          </cell>
          <cell r="C202" t="str">
            <v>M</v>
          </cell>
          <cell r="D202">
            <v>2.3199999999999998</v>
          </cell>
          <cell r="E202" t="str">
            <v>Sinapi-Maio/21</v>
          </cell>
        </row>
        <row r="203">
          <cell r="A203">
            <v>97135</v>
          </cell>
          <cell r="B203" t="str">
            <v>ASSENTAMENTO DE TUBO DE PVC DEFOFO OU PRFV OU RPVC PARA REDE DE ÁGUA, DN 200 MM, JUNTA ELÁSTICA INTEGRADA, INSTALADO EM LOCAL COM NÍVEL BAIXO DE INTERFERÊNCIAS (NÃO INCLUI FORNECIMENTO). AF_11/2017</v>
          </cell>
          <cell r="C203" t="str">
            <v>M</v>
          </cell>
          <cell r="D203">
            <v>4.7699999999999996</v>
          </cell>
          <cell r="E203" t="str">
            <v>Sinapi-Maio/21</v>
          </cell>
        </row>
        <row r="204">
          <cell r="A204">
            <v>97136</v>
          </cell>
          <cell r="B204" t="str">
            <v>ASSENTAMENTO DE TUBO DE PVC DEFOFO OU PRFV OU RPVC PARA REDE DE ÁGUA, DN 250 MM, JUNTA ELÁSTICA INTEGRADA, INSTALADO EM LOCAL COM NÍVEL BAIXO DE INTERFERÊNCIAS (NÃO INCLUI FORNECIMENTO). AF_11/2017</v>
          </cell>
          <cell r="C204" t="str">
            <v>M</v>
          </cell>
          <cell r="D204">
            <v>5.88</v>
          </cell>
          <cell r="E204" t="str">
            <v>Sinapi-Maio/21</v>
          </cell>
        </row>
        <row r="205">
          <cell r="A205">
            <v>97137</v>
          </cell>
          <cell r="B205" t="str">
            <v>ASSENTAMENTO DE TUBO DE PVC DEFOFO OU PRFV OU RPVC PARA REDE DE ÁGUA, DN 300 MM, JUNTA ELÁSTICA INTEGRADA, INSTALADO EM LOCAL COM NÍVEL BAIXO DE INTERFERÊNCIAS (NÃO INCLUI FORNECIMENTO). AF_11/2017</v>
          </cell>
          <cell r="C205" t="str">
            <v>M</v>
          </cell>
          <cell r="D205">
            <v>6.97</v>
          </cell>
          <cell r="E205" t="str">
            <v>Sinapi-Maio/21</v>
          </cell>
        </row>
        <row r="206">
          <cell r="A206">
            <v>97138</v>
          </cell>
          <cell r="B206" t="str">
            <v>ASSENTAMENTO DE TUBO DE PVC DEFOFO OU PRFV OU RPVC PARA REDE DE ÁGUA, DN 350 MM, JUNTA ELÁSTICA INTEGRADA, INSTALADO EM LOCAL COM NÍVEL BAIXO DE INTERFERÊNCIAS (NÃO INCLUI FORNECIMENTO). AF_11/2017</v>
          </cell>
          <cell r="C206" t="str">
            <v>M</v>
          </cell>
          <cell r="D206">
            <v>8.07</v>
          </cell>
          <cell r="E206" t="str">
            <v>Sinapi-Maio/21</v>
          </cell>
        </row>
        <row r="207">
          <cell r="A207">
            <v>97139</v>
          </cell>
          <cell r="B207" t="str">
            <v>ASSENTAMENTO DE TUBO DE PVC DEFOFO OU PRFV OU RPVC PARA REDE DE ÁGUA, DN 400 MM, JUNTA ELÁSTICA INTEGRADA, INSTALADO EM LOCAL COM NÍVEL BAIXO DE INTERFERÊNCIAS (NÃO INCLUI FORNECIMENTO). AF_11/2017</v>
          </cell>
          <cell r="C207" t="str">
            <v>M</v>
          </cell>
          <cell r="D207">
            <v>9.16</v>
          </cell>
          <cell r="E207" t="str">
            <v>Sinapi-Maio/21</v>
          </cell>
        </row>
        <row r="208">
          <cell r="A208">
            <v>97140</v>
          </cell>
          <cell r="B208" t="str">
            <v>ASSENTAMENTO DE TUBO DE PVC DEFOFO OU PRFV OU RPVC PARA REDE DE ÁGUA, DN 500 MM, JUNTA ELÁSTICA INTEGRADA, INSTALADO EM LOCAL COM NÍVEL BAIXO DE INTERFERÊNCIAS (NÃO INCLUI FORNECIMENTO). AF_11/2017</v>
          </cell>
          <cell r="C208" t="str">
            <v>M</v>
          </cell>
          <cell r="D208">
            <v>11.38</v>
          </cell>
          <cell r="E208" t="str">
            <v>Sinapi-Maio/21</v>
          </cell>
        </row>
        <row r="209">
          <cell r="A209">
            <v>93206</v>
          </cell>
          <cell r="B209" t="str">
            <v>EXECUÇÃO DE ESCRITÓRIO EM CANTEIRO DE OBRA EM ALVENARIA, NÃO INCLUSO MOBILIÁRIO E EQUIPAMENTOS. AF_02/2016</v>
          </cell>
          <cell r="C209" t="str">
            <v>M2</v>
          </cell>
          <cell r="D209">
            <v>1045.06</v>
          </cell>
          <cell r="E209" t="str">
            <v>Sinapi-Maio/21</v>
          </cell>
        </row>
        <row r="210">
          <cell r="A210">
            <v>93207</v>
          </cell>
          <cell r="B210" t="str">
            <v>EXECUÇÃO DE ESCRITÓRIO EM CANTEIRO DE OBRA EM CHAPA DE MADEIRA COMPENSADA, NÃO INCLUSO MOBILIÁRIO E EQUIPAMENTOS. AF_02/2016</v>
          </cell>
          <cell r="C210" t="str">
            <v>M2</v>
          </cell>
          <cell r="D210">
            <v>1010.06</v>
          </cell>
          <cell r="E210" t="str">
            <v>Sinapi-Maio/21</v>
          </cell>
        </row>
        <row r="211">
          <cell r="A211">
            <v>93208</v>
          </cell>
          <cell r="B211" t="str">
            <v>EXECUÇÃO DE ALMOXARIFADO EM CANTEIRO DE OBRA EM CHAPA DE MADEIRA COMPENSADA, INCLUSO PRATELEIRAS. AF_02/2016</v>
          </cell>
          <cell r="C211" t="str">
            <v>M2</v>
          </cell>
          <cell r="D211">
            <v>803</v>
          </cell>
          <cell r="E211" t="str">
            <v>Sinapi-Maio/21</v>
          </cell>
        </row>
        <row r="212">
          <cell r="A212">
            <v>93209</v>
          </cell>
          <cell r="B212" t="str">
            <v>EXECUÇÃO DE ALMOXARIFADO EM CANTEIRO DE OBRA EM ALVENARIA, INCLUSO PRATELEIRAS. AF_02/2016</v>
          </cell>
          <cell r="C212" t="str">
            <v>M2</v>
          </cell>
          <cell r="D212">
            <v>848.86</v>
          </cell>
          <cell r="E212" t="str">
            <v>Sinapi-Maio/21</v>
          </cell>
        </row>
        <row r="213">
          <cell r="A213">
            <v>93210</v>
          </cell>
          <cell r="B213" t="str">
            <v>EXECUÇÃO DE REFEITÓRIO EM CANTEIRO DE OBRA EM CHAPA DE MADEIRA COMPENSADA, NÃO INCLUSO MOBILIÁRIO E EQUIPAMENTOS. AF_02/2016</v>
          </cell>
          <cell r="C213" t="str">
            <v>M2</v>
          </cell>
          <cell r="D213">
            <v>536.22</v>
          </cell>
          <cell r="E213" t="str">
            <v>Sinapi-Maio/21</v>
          </cell>
        </row>
        <row r="214">
          <cell r="A214">
            <v>93211</v>
          </cell>
          <cell r="B214" t="str">
            <v>EXECUÇÃO DE REFEITÓRIO EM CANTEIRO DE OBRA EM ALVENARIA, NÃO INCLUSO MOBILIÁRIO E EQUIPAMENTOS. AF_02/2016</v>
          </cell>
          <cell r="C214" t="str">
            <v>M2</v>
          </cell>
          <cell r="D214">
            <v>535.70000000000005</v>
          </cell>
          <cell r="E214" t="str">
            <v>Sinapi-Maio/21</v>
          </cell>
        </row>
        <row r="215">
          <cell r="A215">
            <v>93212</v>
          </cell>
          <cell r="B215" t="str">
            <v>EXECUÇÃO DE SANITÁRIO E VESTIÁRIO EM CANTEIRO DE OBRA EM CHAPA DE MADEIRA COMPENSADA, NÃO INCLUSO MOBILIÁRIO. AF_02/2016</v>
          </cell>
          <cell r="C215" t="str">
            <v>M2</v>
          </cell>
          <cell r="D215">
            <v>899.98</v>
          </cell>
          <cell r="E215" t="str">
            <v>Sinapi-Maio/21</v>
          </cell>
        </row>
        <row r="216">
          <cell r="A216">
            <v>93213</v>
          </cell>
          <cell r="B216" t="str">
            <v>EXECUÇÃO DE SANITÁRIO E VESTIÁRIO EM CANTEIRO DE OBRA EM ALVENARIA, NÃO INCLUSO MOBILIÁRIO. AF_02/2016</v>
          </cell>
          <cell r="C216" t="str">
            <v>M2</v>
          </cell>
          <cell r="D216">
            <v>926.37</v>
          </cell>
          <cell r="E216" t="str">
            <v>Sinapi-Maio/21</v>
          </cell>
        </row>
        <row r="217">
          <cell r="A217">
            <v>93214</v>
          </cell>
          <cell r="B217" t="str">
            <v>EXECUÇÃO DE RESERVATÓRIO ELEVADO DE ÁGUA (1000 LITROS) EM CANTEIRO DE OBRA, APOIADO EM ESTRUTURA DE MADEIRA. AF_02/2016</v>
          </cell>
          <cell r="C217" t="str">
            <v>UN</v>
          </cell>
          <cell r="D217">
            <v>5074.5200000000004</v>
          </cell>
          <cell r="E217" t="str">
            <v>Sinapi-Maio/21</v>
          </cell>
        </row>
        <row r="218">
          <cell r="A218">
            <v>93243</v>
          </cell>
          <cell r="B218" t="str">
            <v>EXECUÇÃO DE RESERVATÓRIO ELEVADO DE ÁGUA (2000 LITROS) EM CANTEIRO DE OBRA, APOIADO EM ESTRUTURA DE MADEIRA. AF_02/2016</v>
          </cell>
          <cell r="C218" t="str">
            <v>UN</v>
          </cell>
          <cell r="D218">
            <v>7789.79</v>
          </cell>
          <cell r="E218" t="str">
            <v>Sinapi-Maio/21</v>
          </cell>
        </row>
        <row r="219">
          <cell r="A219">
            <v>93582</v>
          </cell>
          <cell r="B219" t="str">
            <v>EXECUÇÃO DE CENTRAL DE ARMADURA EM CANTEIRO DE OBRA, NÃO INCLUSO MOBILIÁRIO E EQUIPAMENTOS. AF_04/2016</v>
          </cell>
          <cell r="C219" t="str">
            <v>M2</v>
          </cell>
          <cell r="D219">
            <v>244.06</v>
          </cell>
          <cell r="E219" t="str">
            <v>Sinapi-Maio/21</v>
          </cell>
        </row>
        <row r="220">
          <cell r="A220">
            <v>93583</v>
          </cell>
          <cell r="B220" t="str">
            <v>EXECUÇÃO DE CENTRAL DE FÔRMAS, PRODUÇÃO DE ARGAMASSA OU CONCRETO EM CANTEIRO DE OBRA, NÃO INCLUSO MOBILIÁRIO E EQUIPAMENTOS. AF_04/2016</v>
          </cell>
          <cell r="C220" t="str">
            <v>M2</v>
          </cell>
          <cell r="D220">
            <v>393.14</v>
          </cell>
          <cell r="E220" t="str">
            <v>Sinapi-Maio/21</v>
          </cell>
        </row>
        <row r="221">
          <cell r="A221">
            <v>93584</v>
          </cell>
          <cell r="B221" t="str">
            <v>EXECUÇÃO DE DEPÓSITO EM CANTEIRO DE OBRA EM CHAPA DE MADEIRA COMPENSADA, NÃO INCLUSO MOBILIÁRIO. AF_04/2016</v>
          </cell>
          <cell r="C221" t="str">
            <v>M2</v>
          </cell>
          <cell r="D221">
            <v>782.14</v>
          </cell>
          <cell r="E221" t="str">
            <v>Sinapi-Maio/21</v>
          </cell>
        </row>
        <row r="222">
          <cell r="A222">
            <v>93585</v>
          </cell>
          <cell r="B222" t="str">
            <v>EXECUÇÃO DE GUARITA EM CANTEIRO DE OBRA EM CHAPA DE MADEIRA COMPENSADA, NÃO INCLUSO MOBILIÁRIO. AF_04/2016</v>
          </cell>
          <cell r="C222" t="str">
            <v>M2</v>
          </cell>
          <cell r="D222">
            <v>1054.93</v>
          </cell>
          <cell r="E222" t="str">
            <v>Sinapi-Maio/21</v>
          </cell>
        </row>
        <row r="223">
          <cell r="A223">
            <v>98441</v>
          </cell>
          <cell r="B223" t="str">
            <v>PAREDE DE MADEIRA COMPENSADA PARA CONSTRUÇÃO TEMPORÁRIA EM CHAPA SIMPLES, EXTERNA, COM ÁREA LÍQUIDA MAIOR OU IGUAL A 6 M², SEM VÃO. AF_05/2018</v>
          </cell>
          <cell r="C223" t="str">
            <v>M2</v>
          </cell>
          <cell r="D223">
            <v>124.81</v>
          </cell>
          <cell r="E223" t="str">
            <v>Sinapi-Maio/21</v>
          </cell>
        </row>
        <row r="224">
          <cell r="A224">
            <v>98442</v>
          </cell>
          <cell r="B224" t="str">
            <v>PAREDE DE MADEIRA COMPENSADA PARA CONSTRUÇÃO TEMPORÁRIA EM CHAPA SIMPLES, EXTERNA, COM ÁREA LÍQUIDA MENOR QUE 6 M², SEM VÃO. AF_05/2018</v>
          </cell>
          <cell r="C224" t="str">
            <v>M2</v>
          </cell>
          <cell r="D224">
            <v>127.77</v>
          </cell>
          <cell r="E224" t="str">
            <v>Sinapi-Maio/21</v>
          </cell>
        </row>
        <row r="225">
          <cell r="A225">
            <v>98443</v>
          </cell>
          <cell r="B225" t="str">
            <v>PAREDE DE MADEIRA COMPENSADA PARA CONSTRUÇÃO TEMPORÁRIA EM CHAPA SIMPLES, INTERNA, COM ÁREA LÍQUIDA MAIOR OU IGUAL A 6 M², SEM VÃO. AF_05/2018</v>
          </cell>
          <cell r="C225" t="str">
            <v>M2</v>
          </cell>
          <cell r="D225">
            <v>107.85</v>
          </cell>
          <cell r="E225" t="str">
            <v>Sinapi-Maio/21</v>
          </cell>
        </row>
        <row r="226">
          <cell r="A226">
            <v>98444</v>
          </cell>
          <cell r="B226" t="str">
            <v>PAREDE DE MADEIRA COMPENSADA PARA CONSTRUÇÃO TEMPORÁRIA EM CHAPA SIMPLES, INTERNA, COM ÁREA LÍQUIDA MENOR QUE 6 M², SEM VÃO. AF_05/2018</v>
          </cell>
          <cell r="C226" t="str">
            <v>M2</v>
          </cell>
          <cell r="D226">
            <v>109.95</v>
          </cell>
          <cell r="E226" t="str">
            <v>Sinapi-Maio/21</v>
          </cell>
        </row>
        <row r="227">
          <cell r="A227">
            <v>98445</v>
          </cell>
          <cell r="B227" t="str">
            <v>PAREDE DE MADEIRA COMPENSADA PARA CONSTRUÇÃO TEMPORÁRIA EM CHAPA SIMPLES, EXTERNA, COM ÁREA LÍQUIDA MAIOR OU IGUAL A 6 M², COM VÃO. AF_05/2018</v>
          </cell>
          <cell r="C227" t="str">
            <v>M2</v>
          </cell>
          <cell r="D227">
            <v>152.75</v>
          </cell>
          <cell r="E227" t="str">
            <v>Sinapi-Maio/21</v>
          </cell>
        </row>
        <row r="228">
          <cell r="A228">
            <v>98446</v>
          </cell>
          <cell r="B228" t="str">
            <v>PAREDE DE MADEIRA COMPENSADA PARA CONSTRUÇÃO TEMPORÁRIA EM CHAPA SIMPLES, EXTERNA, COM ÁREA LÍQUIDA MENOR QUE 6 M², COM VÃO. AF_05/2018</v>
          </cell>
          <cell r="C228" t="str">
            <v>M2</v>
          </cell>
          <cell r="D228">
            <v>199.36</v>
          </cell>
          <cell r="E228" t="str">
            <v>Sinapi-Maio/21</v>
          </cell>
        </row>
        <row r="229">
          <cell r="A229">
            <v>98447</v>
          </cell>
          <cell r="B229" t="str">
            <v>PAREDE DE MADEIRA COMPENSADA PARA CONSTRUÇÃO TEMPORÁRIA EM CHAPA SIMPLES, INTERNA, COM ÁREA LÍQUIDA MAIOR OU IGUAL A 6 M², COM VÃO. AF_05/2018</v>
          </cell>
          <cell r="C229" t="str">
            <v>M2</v>
          </cell>
          <cell r="D229">
            <v>129.1</v>
          </cell>
          <cell r="E229" t="str">
            <v>Sinapi-Maio/21</v>
          </cell>
        </row>
        <row r="230">
          <cell r="A230">
            <v>98448</v>
          </cell>
          <cell r="B230" t="str">
            <v>PAREDE DE MADEIRA COMPENSADA PARA CONSTRUÇÃO TEMPORÁRIA EM CHAPA SIMPLES, INTERNA, COM ÁREA LÍQUIDA MENOR QUE 6 M², COM VÃO. AF_05/2018</v>
          </cell>
          <cell r="C230" t="str">
            <v>M2</v>
          </cell>
          <cell r="D230">
            <v>165.34</v>
          </cell>
          <cell r="E230" t="str">
            <v>Sinapi-Maio/21</v>
          </cell>
        </row>
        <row r="231">
          <cell r="A231">
            <v>98449</v>
          </cell>
          <cell r="B231" t="str">
            <v>PAREDE DE MADEIRA COMPENSADA PARA CONSTRUÇÃO TEMPORÁRIA EM CHAPA DUPLA, EXTERNA, COM ÁREA LÍQUIDA MAIOR OU IGUAL A 6 M², SEM VÃO. AF_05/2018</v>
          </cell>
          <cell r="C231" t="str">
            <v>M2</v>
          </cell>
          <cell r="D231">
            <v>152.86000000000001</v>
          </cell>
          <cell r="E231" t="str">
            <v>Sinapi-Maio/21</v>
          </cell>
        </row>
        <row r="232">
          <cell r="A232">
            <v>98450</v>
          </cell>
          <cell r="B232" t="str">
            <v>PAREDE DE MADEIRA COMPENSADA PARA CONSTRUÇÃO TEMPORÁRIA EM CHAPA DUPLA, EXTERNA, COM ÁREA LÍQUIDA MENOR QUE 6 M², SEM VÃO. AF_05/2018</v>
          </cell>
          <cell r="C232" t="str">
            <v>M2</v>
          </cell>
          <cell r="D232">
            <v>157.16999999999999</v>
          </cell>
          <cell r="E232" t="str">
            <v>Sinapi-Maio/21</v>
          </cell>
        </row>
        <row r="233">
          <cell r="A233">
            <v>98451</v>
          </cell>
          <cell r="B233" t="str">
            <v>PAREDE DE MADEIRA COMPENSADA PARA CONSTRUÇÃO TEMPORÁRIA EM CHAPA DUPLA, INTERNA, COM ÁREA LÍQUIDA MAIOR OU IGUAL A 6 M², SEM VÃO. AF_05/2018</v>
          </cell>
          <cell r="C233" t="str">
            <v>M2</v>
          </cell>
          <cell r="D233">
            <v>133.34</v>
          </cell>
          <cell r="E233" t="str">
            <v>Sinapi-Maio/21</v>
          </cell>
        </row>
        <row r="234">
          <cell r="A234">
            <v>98452</v>
          </cell>
          <cell r="B234" t="str">
            <v>PAREDE DE MADEIRA COMPENSADA PARA CONSTRUÇÃO TEMPORÁRIA EM CHAPA DUPLA, INTERNA, COM ÁREA LÍQUIDA MENOR QUE 6 M², SEM VÃO. AF_05/2018</v>
          </cell>
          <cell r="C234" t="str">
            <v>M2</v>
          </cell>
          <cell r="D234">
            <v>135.94999999999999</v>
          </cell>
          <cell r="E234" t="str">
            <v>Sinapi-Maio/21</v>
          </cell>
        </row>
        <row r="235">
          <cell r="A235">
            <v>98453</v>
          </cell>
          <cell r="B235" t="str">
            <v>PAREDE DE MADEIRA COMPENSADA PARA CONSTRUÇÃO TEMPORÁRIA EM CHAPA DUPLA, EXTERNA, COM ÁREA LÍQUIDA MAIOR OU IGUAL A QUE 6 M², COM VÃO. AF_05/2018</v>
          </cell>
          <cell r="C235" t="str">
            <v>M2</v>
          </cell>
          <cell r="D235">
            <v>185.89</v>
          </cell>
          <cell r="E235" t="str">
            <v>Sinapi-Maio/21</v>
          </cell>
        </row>
        <row r="236">
          <cell r="A236">
            <v>98454</v>
          </cell>
          <cell r="B236" t="str">
            <v>PAREDE DE MADEIRA COMPENSADA PARA CONSTRUÇÃO TEMPORÁRIA EM CHAPA DUPLA, EXTERNA, COM ÁREA LÍQUIDA MENOR QUE 6 M², COM VÃO. AF_05/2018</v>
          </cell>
          <cell r="C236" t="str">
            <v>M2</v>
          </cell>
          <cell r="D236">
            <v>244.88</v>
          </cell>
          <cell r="E236" t="str">
            <v>Sinapi-Maio/21</v>
          </cell>
        </row>
        <row r="237">
          <cell r="A237">
            <v>98455</v>
          </cell>
          <cell r="B237" t="str">
            <v>PAREDE DE MADEIRA COMPENSADA PARA CONSTRUÇÃO TEMPORÁRIA EM CHAPA DUPLA, INTERNA, COM ÁREA LÍQUIDA MAIOR OU IGUAL A 6 M², COM VÃO. AF_05/2018</v>
          </cell>
          <cell r="C237" t="str">
            <v>M2</v>
          </cell>
          <cell r="D237">
            <v>159.68</v>
          </cell>
          <cell r="E237" t="str">
            <v>Sinapi-Maio/21</v>
          </cell>
        </row>
        <row r="238">
          <cell r="A238">
            <v>98456</v>
          </cell>
          <cell r="B238" t="str">
            <v>PAREDE DE MADEIRA COMPENSADA PARA CONSTRUÇÃO TEMPORÁRIA EM CHAPA DUPLA, INTERNA, COM ÁREA LÍQUIDA MENOR QUE 6 M², COM VÃO. AF_05/2018</v>
          </cell>
          <cell r="C238" t="str">
            <v>M2</v>
          </cell>
          <cell r="D238">
            <v>207.46</v>
          </cell>
          <cell r="E238" t="str">
            <v>Sinapi-Maio/21</v>
          </cell>
        </row>
        <row r="239">
          <cell r="A239">
            <v>98458</v>
          </cell>
          <cell r="B239" t="str">
            <v>TAPUME COM COMPENSADO DE MADEIRA. AF_05/2018</v>
          </cell>
          <cell r="C239" t="str">
            <v>M2</v>
          </cell>
          <cell r="D239">
            <v>119.74</v>
          </cell>
          <cell r="E239" t="str">
            <v>Sinapi-Maio/21</v>
          </cell>
        </row>
        <row r="240">
          <cell r="A240">
            <v>98459</v>
          </cell>
          <cell r="B240" t="str">
            <v>TAPUME COM TELHA METÁLICA. AF_05/2018</v>
          </cell>
          <cell r="C240" t="str">
            <v>M2</v>
          </cell>
          <cell r="D240">
            <v>112.14</v>
          </cell>
          <cell r="E240" t="str">
            <v>Sinapi-Maio/21</v>
          </cell>
        </row>
        <row r="241">
          <cell r="A241">
            <v>98460</v>
          </cell>
          <cell r="B241" t="str">
            <v>PISO PARA CONSTRUÇÃO TEMPORÁRIA EM MADEIRA, SEM REAPROVEITAMENTO. AF_05/2018</v>
          </cell>
          <cell r="C241" t="str">
            <v>M2</v>
          </cell>
          <cell r="D241">
            <v>142.35</v>
          </cell>
          <cell r="E241" t="str">
            <v>Sinapi-Maio/21</v>
          </cell>
        </row>
        <row r="242">
          <cell r="A242">
            <v>98461</v>
          </cell>
          <cell r="B242" t="str">
            <v>ESTRUTURA DE MADEIRA PROVISÓRIA PARA SUPORTE DE CAIXA D ÁGUA ELEVADA DE 1000 LITROS. AF_05/2018_P</v>
          </cell>
          <cell r="C242" t="str">
            <v>UN</v>
          </cell>
          <cell r="D242">
            <v>4273.2</v>
          </cell>
          <cell r="E242" t="str">
            <v>Sinapi-Maio/21</v>
          </cell>
        </row>
        <row r="243">
          <cell r="A243">
            <v>98462</v>
          </cell>
          <cell r="B243" t="str">
            <v>ESTRUTURA DE MADEIRA PROVISÓRIA PARA SUPORTE DE CAIXA D ÁGUA ELEVADA DE 3000 LITROS. AF_05/2018_P</v>
          </cell>
          <cell r="C243" t="str">
            <v>UN</v>
          </cell>
          <cell r="D243">
            <v>6426.8</v>
          </cell>
          <cell r="E243" t="str">
            <v>Sinapi-Maio/21</v>
          </cell>
        </row>
        <row r="244">
          <cell r="A244">
            <v>5631</v>
          </cell>
          <cell r="B244" t="str">
            <v>ESCAVADEIRA HIDRÁULICA SOBRE ESTEIRAS, CAÇAMBA 0,80 M3, PESO OPERACIONAL 17 T, POTENCIA BRUTA 111 HP - CHP DIURNO. AF_06/2014</v>
          </cell>
          <cell r="C244" t="str">
            <v>CHP</v>
          </cell>
          <cell r="D244">
            <v>151.71</v>
          </cell>
          <cell r="E244" t="str">
            <v>Sinapi-Maio/21</v>
          </cell>
        </row>
        <row r="245">
          <cell r="A245">
            <v>5678</v>
          </cell>
          <cell r="B245" t="str">
            <v>RETROESCAVADEIRA SOBRE RODAS COM CARREGADEIRA, TRAÇÃO 4X4, POTÊNCIA LÍQ. 88 HP, CAÇAMBA CARREG. CAP. MÍN. 1 M3, CAÇAMBA RETRO CAP. 0,26 M3, PESO OPERACIONAL MÍN. 6.674 KG, PROFUNDIDADE ESCAVAÇÃO MÁX. 4,37 M - CHP DIURNO. AF_06/2014</v>
          </cell>
          <cell r="C245" t="str">
            <v>CHP</v>
          </cell>
          <cell r="D245">
            <v>110.29</v>
          </cell>
          <cell r="E245" t="str">
            <v>Sinapi-Maio/21</v>
          </cell>
        </row>
        <row r="246">
          <cell r="A246">
            <v>5680</v>
          </cell>
          <cell r="B246" t="str">
            <v>RETROESCAVADEIRA SOBRE RODAS COM CARREGADEIRA, TRAÇÃO 4X2, POTÊNCIA LÍQ. 79 HP, CAÇAMBA CARREG. CAP. MÍN. 1 M3, CAÇAMBA RETRO CAP. 0,20 M3, PESO OPERACIONAL MÍN. 6.570 KG, PROFUNDIDADE ESCAVAÇÃO MÁX. 4,37 M - CHP DIURNO. AF_06/2014</v>
          </cell>
          <cell r="C246" t="str">
            <v>CHP</v>
          </cell>
          <cell r="D246">
            <v>102.82</v>
          </cell>
          <cell r="E246" t="str">
            <v>Sinapi-Maio/21</v>
          </cell>
        </row>
        <row r="247">
          <cell r="A247">
            <v>5684</v>
          </cell>
          <cell r="B247" t="str">
            <v>ROLO COMPACTADOR VIBRATÓRIO DE UM CILINDRO AÇO LISO, POTÊNCIA 80 HP, PESO OPERACIONAL MÁXIMO 8,1 T, IMPACTO DINÂMICO 16,15 / 9,5 T, LARGURA DE TRABALHO 1,68 M - CHP DIURNO. AF_06/2014</v>
          </cell>
          <cell r="C247" t="str">
            <v>CHP</v>
          </cell>
          <cell r="D247">
            <v>112.56</v>
          </cell>
          <cell r="E247" t="str">
            <v>Sinapi-Maio/21</v>
          </cell>
        </row>
        <row r="248">
          <cell r="A248">
            <v>5689</v>
          </cell>
          <cell r="B248" t="str">
            <v>GRADE DE DISCO CONTROLE REMOTO REBOCÁVEL, COM 24 DISCOS 24 X 6 MM COM PNEUS PARA TRANSPORTE - CHP DIURNO. AF_06/2014</v>
          </cell>
          <cell r="C248" t="str">
            <v>CHP</v>
          </cell>
          <cell r="D248">
            <v>5.24</v>
          </cell>
          <cell r="E248" t="str">
            <v>Sinapi-Maio/21</v>
          </cell>
        </row>
        <row r="249">
          <cell r="A249">
            <v>5795</v>
          </cell>
          <cell r="B249" t="str">
            <v>MARTELETE OU ROMPEDOR PNEUMÁTICO MANUAL, 28 KG, COM SILENCIADOR - CHP DIURNO. AF_07/2016</v>
          </cell>
          <cell r="C249" t="str">
            <v>CHP</v>
          </cell>
          <cell r="D249">
            <v>25.25</v>
          </cell>
          <cell r="E249" t="str">
            <v>Sinapi-Maio/21</v>
          </cell>
        </row>
        <row r="250">
          <cell r="A250">
            <v>5811</v>
          </cell>
          <cell r="B250" t="str">
            <v>CAMINHÃO BASCULANTE 6 M3, PESO BRUTO TOTAL 16.000 KG, CARGA ÚTIL MÁXIMA 13.071 KG, DISTÂNCIA ENTRE EIXOS 4,80 M, POTÊNCIA 230 CV INCLUSIVE CAÇAMBA METÁLICA - CHP DIURNO. AF_06/2014</v>
          </cell>
          <cell r="C250" t="str">
            <v>CHP</v>
          </cell>
          <cell r="D250">
            <v>150.41999999999999</v>
          </cell>
          <cell r="E250" t="str">
            <v>Sinapi-Maio/21</v>
          </cell>
        </row>
        <row r="251">
          <cell r="A251">
            <v>5823</v>
          </cell>
          <cell r="B251" t="str">
            <v>USINA DE CONCRETO FIXA, CAPACIDADE NOMINAL DE 90 A 120 M3/H, SEM SILO - CHP DIURNO. AF_07/2016</v>
          </cell>
          <cell r="C251" t="str">
            <v>CHP</v>
          </cell>
          <cell r="D251">
            <v>196.87</v>
          </cell>
          <cell r="E251" t="str">
            <v>Sinapi-Maio/21</v>
          </cell>
        </row>
        <row r="252">
          <cell r="A252">
            <v>5824</v>
          </cell>
          <cell r="B252" t="str">
            <v>CAMINHÃO TOCO, PBT 16.000 KG, CARGA ÚTIL MÁX. 10.685 KG, DIST. ENTRE EIXOS 4,8 M, POTÊNCIA 189 CV, INCLUSIVE CARROCERIA FIXA ABERTA DE MADEIRA P/ TRANSPORTE GERAL DE CARGA SECA, DIMEN. APROX. 2,5 X 7,00 X 0,50 M - CHP DIURNO. AF_06/2014</v>
          </cell>
          <cell r="C252" t="str">
            <v>CHP</v>
          </cell>
          <cell r="D252">
            <v>143.77000000000001</v>
          </cell>
          <cell r="E252" t="str">
            <v>Sinapi-Maio/21</v>
          </cell>
        </row>
        <row r="253">
          <cell r="A253">
            <v>5835</v>
          </cell>
          <cell r="B253" t="str">
            <v>VIBROACABADORA DE ASFALTO SOBRE ESTEIRAS, LARGURA DE PAVIMENTAÇÃO 1,90 M A 5,30 M, POTÊNCIA 105 HP CAPACIDADE 450 T/H - CHP DIURNO. AF_11/2014</v>
          </cell>
          <cell r="C253" t="str">
            <v>CHP</v>
          </cell>
          <cell r="D253">
            <v>343.63</v>
          </cell>
          <cell r="E253" t="str">
            <v>Sinapi-Maio/21</v>
          </cell>
        </row>
        <row r="254">
          <cell r="A254">
            <v>5839</v>
          </cell>
          <cell r="B254" t="str">
            <v>VASSOURA MECÂNICA REBOCÁVEL COM ESCOVA CILÍNDRICA, LARGURA ÚTIL DE VARRIMENTO DE 2,44 M - CHP DIURNO. AF_06/2014</v>
          </cell>
          <cell r="C254" t="str">
            <v>CHP</v>
          </cell>
          <cell r="D254">
            <v>7.87</v>
          </cell>
          <cell r="E254" t="str">
            <v>Sinapi-Maio/21</v>
          </cell>
        </row>
        <row r="255">
          <cell r="A255">
            <v>5843</v>
          </cell>
          <cell r="B255" t="str">
            <v>TRATOR DE PNEUS, POTÊNCIA 122 CV, TRAÇÃO 4X4, PESO COM LASTRO DE 4.510 KG - CHP DIURNO. AF_06/2014</v>
          </cell>
          <cell r="C255" t="str">
            <v>CHP</v>
          </cell>
          <cell r="D255">
            <v>185.33</v>
          </cell>
          <cell r="E255" t="str">
            <v>Sinapi-Maio/21</v>
          </cell>
        </row>
        <row r="256">
          <cell r="A256">
            <v>5847</v>
          </cell>
          <cell r="B256" t="str">
            <v>TRATOR DE ESTEIRAS, POTÊNCIA 170 HP, PESO OPERACIONAL 19 T, CAÇAMBA 5,2 M3 - CHP DIURNO. AF_06/2014</v>
          </cell>
          <cell r="C256" t="str">
            <v>CHP</v>
          </cell>
          <cell r="D256">
            <v>194.33</v>
          </cell>
          <cell r="E256" t="str">
            <v>Sinapi-Maio/21</v>
          </cell>
        </row>
        <row r="257">
          <cell r="A257">
            <v>5851</v>
          </cell>
          <cell r="B257" t="str">
            <v>TRATOR DE ESTEIRAS, POTÊNCIA 150 HP, PESO OPERACIONAL 16,7 T, COM RODA MOTRIZ ELEVADA E LÂMINA 3,18 M3 - CHP DIURNO. AF_06/2014</v>
          </cell>
          <cell r="C257" t="str">
            <v>CHP</v>
          </cell>
          <cell r="D257">
            <v>185.64</v>
          </cell>
          <cell r="E257" t="str">
            <v>Sinapi-Maio/21</v>
          </cell>
        </row>
        <row r="258">
          <cell r="A258">
            <v>5855</v>
          </cell>
          <cell r="B258" t="str">
            <v>TRATOR DE ESTEIRAS, POTÊNCIA 347 HP, PESO OPERACIONAL 38,5 T, COM LÂMINA 8,70 M3 - CHP DIURNO. AF_06/2014</v>
          </cell>
          <cell r="C258" t="str">
            <v>CHP</v>
          </cell>
          <cell r="D258">
            <v>478.06</v>
          </cell>
          <cell r="E258" t="str">
            <v>Sinapi-Maio/21</v>
          </cell>
        </row>
        <row r="259">
          <cell r="A259">
            <v>5863</v>
          </cell>
          <cell r="B259" t="str">
            <v>ROLO COMPACTADOR VIBRATÓRIO REBOCÁVEL, CILINDRO DE AÇO LISO, POTÊNCIA DE TRAÇÃO DE 65 CV, PESO 4,7 T, IMPACTO DINÂMICO 18,3 T, LARGURA DE TRABALHO 1,67 M - CHP DIURNO. AF_02/2016</v>
          </cell>
          <cell r="C259" t="str">
            <v>CHP</v>
          </cell>
          <cell r="D259">
            <v>13.88</v>
          </cell>
          <cell r="E259" t="str">
            <v>Sinapi-Maio/21</v>
          </cell>
        </row>
        <row r="260">
          <cell r="A260">
            <v>5867</v>
          </cell>
          <cell r="B260" t="str">
            <v>ROLO COMPACTADOR VIBRATÓRIO TANDEM AÇO LISO, POTÊNCIA 58 HP, PESO SEM/COM LASTRO 6,5 / 9,4 T, LARGURA DE TRABALHO 1,2 M - CHP DIURNO. AF_06/2014</v>
          </cell>
          <cell r="C260" t="str">
            <v>CHP</v>
          </cell>
          <cell r="D260">
            <v>111.42</v>
          </cell>
          <cell r="E260" t="str">
            <v>Sinapi-Maio/21</v>
          </cell>
        </row>
        <row r="261">
          <cell r="A261">
            <v>5875</v>
          </cell>
          <cell r="B261" t="str">
            <v>RETROESCAVADEIRA SOBRE RODAS COM CARREGADEIRA, TRAÇÃO 4X4, POTÊNCIA LÍQ. 72 HP, CAÇAMBA CARREG. CAP. MÍN. 0,79 M3, CAÇAMBA RETRO CAP. 0,18 M3, PESO OPERACIONAL MÍN. 7.140 KG, PROFUNDIDADE ESCAVAÇÃO MÁX. 4,50 M - CHP DIURNO. AF_06/2014</v>
          </cell>
          <cell r="C261" t="str">
            <v>CHP</v>
          </cell>
          <cell r="D261">
            <v>102.85</v>
          </cell>
          <cell r="E261" t="str">
            <v>Sinapi-Maio/21</v>
          </cell>
        </row>
        <row r="262">
          <cell r="A262">
            <v>5879</v>
          </cell>
          <cell r="B262" t="str">
            <v>ROLO COMPACTADOR VIBRATÓRIO PÉ DE CARNEIRO, OPERADO POR CONTROLE REMOTO, POTÊNCIA 12,5 KW, PESO OPERACIONAL 1,675 T, LARGURA DE TRABALHO 0,85 M - CHP DIURNO. AF_02/2016</v>
          </cell>
          <cell r="C262" t="str">
            <v>CHP</v>
          </cell>
          <cell r="D262">
            <v>96.06</v>
          </cell>
          <cell r="E262" t="str">
            <v>Sinapi-Maio/21</v>
          </cell>
        </row>
        <row r="263">
          <cell r="A263">
            <v>5882</v>
          </cell>
          <cell r="B263" t="str">
            <v>USINA DE LAMA ASFÁLTICA, PROD 30 A 50 T/H, SILO DE AGREGADO 7 M3, RESERVATÓRIOS PARA EMULSÃO E ÁGUA DE 2,3 M3 CADA, MISTURADOR TIPO PUG MILL A SER MONTADO SOBRE CAMINHÃO - CHP DIURNO. AF_10/2014</v>
          </cell>
          <cell r="C263" t="str">
            <v>CHP</v>
          </cell>
          <cell r="D263">
            <v>92.25</v>
          </cell>
          <cell r="E263" t="str">
            <v>Sinapi-Maio/21</v>
          </cell>
        </row>
        <row r="264">
          <cell r="A264">
            <v>5890</v>
          </cell>
          <cell r="B264" t="str">
            <v>CAMINHÃO TOCO, PESO BRUTO TOTAL 14.300 KG, CARGA ÚTIL MÁXIMA 9590 KG, DISTÂNCIA ENTRE EIXOS 4,76 M, POTÊNCIA 185 CV (NÃO INCLUI CARROCERIA) - CHP DIURNO. AF_06/2014</v>
          </cell>
          <cell r="C264" t="str">
            <v>CHP</v>
          </cell>
          <cell r="D264">
            <v>144.53</v>
          </cell>
          <cell r="E264" t="str">
            <v>Sinapi-Maio/21</v>
          </cell>
        </row>
        <row r="265">
          <cell r="A265">
            <v>5894</v>
          </cell>
          <cell r="B265" t="str">
            <v>CAMINHÃO TOCO, PESO BRUTO TOTAL 16.000 KG, CARGA ÚTIL MÁXIMA DE 10.685 KG, DISTÂNCIA ENTRE EIXOS 4,80 M, POTÊNCIA 189 CV EXCLUSIVE CARROCERIA - CHP DIURNO. AF_06/2014</v>
          </cell>
          <cell r="C265" t="str">
            <v>CHP</v>
          </cell>
          <cell r="D265">
            <v>140.91</v>
          </cell>
          <cell r="E265" t="str">
            <v>Sinapi-Maio/21</v>
          </cell>
        </row>
        <row r="266">
          <cell r="A266">
            <v>5901</v>
          </cell>
          <cell r="B266" t="str">
            <v>CAMINHÃO PIPA 10.000 L TRUCADO, PESO BRUTO TOTAL 23.000 KG, CARGA ÚTIL MÁXIMA 15.935 KG, DISTÂNCIA ENTRE EIXOS 4,8 M, POTÊNCIA 230 CV, INCLUSIVE TANQUE DE AÇO PARA TRANSPORTE DE ÁGUA - CHP DIURNO. AF_06/2014</v>
          </cell>
          <cell r="C266" t="str">
            <v>CHP</v>
          </cell>
          <cell r="D266">
            <v>218.69</v>
          </cell>
          <cell r="E266" t="str">
            <v>Sinapi-Maio/21</v>
          </cell>
        </row>
        <row r="267">
          <cell r="A267">
            <v>5909</v>
          </cell>
          <cell r="B267" t="str">
            <v>ESPARGIDOR DE ASFALTO PRESSURIZADO COM TANQUE DE 2500 L, REBOCÁVEL COM MOTOR A GASOLINA POTÊNCIA 3,4 HP - CHP DIURNO. AF_07/2014</v>
          </cell>
          <cell r="C267" t="str">
            <v>CHP</v>
          </cell>
          <cell r="D267">
            <v>30.07</v>
          </cell>
          <cell r="E267" t="str">
            <v>Sinapi-Maio/21</v>
          </cell>
        </row>
        <row r="268">
          <cell r="A268">
            <v>5921</v>
          </cell>
          <cell r="B268" t="str">
            <v>GRADE DE DISCO REBOCÁVEL COM 20 DISCOS 24" X 6 MM COM PNEUS PARA TRANSPORTE - CHP DIURNO. AF_06/2014</v>
          </cell>
          <cell r="C268" t="str">
            <v>CHP</v>
          </cell>
          <cell r="D268">
            <v>4.0999999999999996</v>
          </cell>
          <cell r="E268" t="str">
            <v>Sinapi-Maio/21</v>
          </cell>
        </row>
        <row r="269">
          <cell r="A269">
            <v>5928</v>
          </cell>
          <cell r="B269" t="str">
            <v>GUINDAUTO HIDRÁULICO, CAPACIDADE MÁXIMA DE CARGA 6200 KG, MOMENTO MÁXIMO DE CARGA 11,7 TM, ALCANCE MÁXIMO HORIZONTAL 9,70 M, INCLUSIVE CAMINHÃO TOCO PBT 16.000 KG, POTÊNCIA DE 189 CV - CHP DIURNO. AF_06/2014</v>
          </cell>
          <cell r="C269" t="str">
            <v>CHP</v>
          </cell>
          <cell r="D269">
            <v>180.05</v>
          </cell>
          <cell r="E269" t="str">
            <v>Sinapi-Maio/21</v>
          </cell>
        </row>
        <row r="270">
          <cell r="A270">
            <v>5932</v>
          </cell>
          <cell r="B270" t="str">
            <v>MOTONIVELADORA POTÊNCIA BÁSICA LÍQUIDA (PRIMEIRA MARCHA) 125 HP, PESO BRUTO 13032 KG, LARGURA DA LÂMINA DE 3,7 M - CHP DIURNO. AF_06/2014</v>
          </cell>
          <cell r="C270" t="str">
            <v>CHP</v>
          </cell>
          <cell r="D270">
            <v>172.84</v>
          </cell>
          <cell r="E270" t="str">
            <v>Sinapi-Maio/21</v>
          </cell>
        </row>
        <row r="271">
          <cell r="A271">
            <v>5940</v>
          </cell>
          <cell r="B271" t="str">
            <v>PÁ CARREGADEIRA SOBRE RODAS, POTÊNCIA LÍQUIDA 128 HP, CAPACIDADE DA CAÇAMBA 1,7 A 2,8 M3, PESO OPERACIONAL 11632 KG - CHP DIURNO. AF_06/2014</v>
          </cell>
          <cell r="C271" t="str">
            <v>CHP</v>
          </cell>
          <cell r="D271">
            <v>140.88</v>
          </cell>
          <cell r="E271" t="str">
            <v>Sinapi-Maio/21</v>
          </cell>
        </row>
        <row r="272">
          <cell r="A272">
            <v>5944</v>
          </cell>
          <cell r="B272" t="str">
            <v>PÁ CARREGADEIRA SOBRE RODAS, POTÊNCIA 197 HP, CAPACIDADE DA CAÇAMBA 2,5 A 3,5 M3, PESO OPERACIONAL 18338 KG - CHP DIURNO. AF_06/2014</v>
          </cell>
          <cell r="C272" t="str">
            <v>CHP</v>
          </cell>
          <cell r="D272">
            <v>155.35</v>
          </cell>
          <cell r="E272" t="str">
            <v>Sinapi-Maio/21</v>
          </cell>
        </row>
        <row r="273">
          <cell r="A273">
            <v>5953</v>
          </cell>
          <cell r="B273" t="str">
            <v>COMPRESSOR DE AR REBOCÁVEL, VAZÃO 189 PCM, PRESSÃO EFETIVA DE TRABALHO 102 PSI, MOTOR DIESEL, POTÊNCIA 63 CV - CHP DIURNO. AF_06/2015</v>
          </cell>
          <cell r="C273" t="str">
            <v>CHP</v>
          </cell>
          <cell r="D273">
            <v>42.46</v>
          </cell>
          <cell r="E273" t="str">
            <v>Sinapi-Maio/21</v>
          </cell>
        </row>
        <row r="274">
          <cell r="A274">
            <v>6259</v>
          </cell>
          <cell r="B274" t="str">
            <v>CAMINHÃO PIPA 6.000 L, PESO BRUTO TOTAL 13.000 KG, DISTÂNCIA ENTRE EIXOS 4,80 M, POTÊNCIA 189 CV INCLUSIVE TANQUE DE AÇO PARA TRANSPORTE DE ÁGUA, CAPACIDADE 6 M3 - CHP DIURNO. AF_06/2014</v>
          </cell>
          <cell r="C274" t="str">
            <v>CHP</v>
          </cell>
          <cell r="D274">
            <v>182.23</v>
          </cell>
          <cell r="E274" t="str">
            <v>Sinapi-Maio/21</v>
          </cell>
        </row>
        <row r="275">
          <cell r="A275">
            <v>6879</v>
          </cell>
          <cell r="B275" t="str">
            <v>ROLO COMPACTADOR DE PNEUS ESTÁTICO, PRESSÃO VARIÁVEL, POTÊNCIA 111 HP, PESO SEM/COM LASTRO 9,5 / 26 T, LARGURA DE TRABALHO 1,90 M - CHP DIURNO. AF_07/2014</v>
          </cell>
          <cell r="C275" t="str">
            <v>CHP</v>
          </cell>
          <cell r="D275">
            <v>143.85</v>
          </cell>
          <cell r="E275" t="str">
            <v>Sinapi-Maio/21</v>
          </cell>
        </row>
        <row r="276">
          <cell r="A276">
            <v>7030</v>
          </cell>
          <cell r="B276" t="str">
            <v>TANQUE DE ASFALTO ESTACIONÁRIO COM SERPENTINA, CAPACIDADE 30.000 L - CHP DIURNO. AF_06/2014</v>
          </cell>
          <cell r="C276" t="str">
            <v>CHP</v>
          </cell>
          <cell r="D276">
            <v>170.85</v>
          </cell>
          <cell r="E276" t="str">
            <v>Sinapi-Maio/21</v>
          </cell>
        </row>
        <row r="277">
          <cell r="A277">
            <v>7042</v>
          </cell>
          <cell r="B277" t="str">
            <v>MOTOBOMBA TRASH (PARA ÁGUA SUJA) AUTO ESCORVANTE, MOTOR GASOLINA DE 6,41 HP, DIÂMETROS DE SUCÇÃO X RECALQUE: 3" X 3", HM/Q = 10 MCA / 60 M3/H A 23 MCA / 0 M3/H - CHP DIURNO. AF_10/2014</v>
          </cell>
          <cell r="C277" t="str">
            <v>CHP</v>
          </cell>
          <cell r="D277">
            <v>9.57</v>
          </cell>
          <cell r="E277" t="str">
            <v>Sinapi-Maio/21</v>
          </cell>
        </row>
        <row r="278">
          <cell r="A278">
            <v>7049</v>
          </cell>
          <cell r="B278" t="str">
            <v>ROLO COMPACTADOR PE DE CARNEIRO VIBRATORIO, POTENCIA 125 HP, PESO OPERACIONAL SEM/COM LASTRO 11,95 / 13,30 T, IMPACTO DINAMICO 38,5 / 22,5 T, LARGURA DE TRABALHO 2,15 M - CHP DIURNO. AF_06/2014</v>
          </cell>
          <cell r="C278" t="str">
            <v>CHP</v>
          </cell>
          <cell r="D278">
            <v>154.07</v>
          </cell>
          <cell r="E278" t="str">
            <v>Sinapi-Maio/21</v>
          </cell>
        </row>
        <row r="279">
          <cell r="A279">
            <v>67826</v>
          </cell>
          <cell r="B279" t="str">
            <v>CAMINHÃO BASCULANTE 6 M3 TOCO, PESO BRUTO TOTAL 16.000 KG, CARGA ÚTIL MÁXIMA 11.130 KG, DISTÂNCIA ENTRE EIXOS 5,36 M, POTÊNCIA 185 CV, INCLUSIVE CAÇAMBA METÁLICA - CHP DIURNO. AF_06/2014</v>
          </cell>
          <cell r="C279" t="str">
            <v>CHP</v>
          </cell>
          <cell r="D279">
            <v>133.54</v>
          </cell>
          <cell r="E279" t="str">
            <v>Sinapi-Maio/21</v>
          </cell>
        </row>
        <row r="280">
          <cell r="A280">
            <v>73417</v>
          </cell>
          <cell r="B280" t="str">
            <v>GRUPO GERADOR ESTACIONÁRIO, MOTOR DIESEL POTÊNCIA 170 KVA - CHP DIURNO. AF_02/2016</v>
          </cell>
          <cell r="C280" t="str">
            <v>CHP</v>
          </cell>
          <cell r="D280">
            <v>139.32</v>
          </cell>
          <cell r="E280" t="str">
            <v>Sinapi-Maio/21</v>
          </cell>
        </row>
        <row r="281">
          <cell r="A281">
            <v>73436</v>
          </cell>
          <cell r="B281" t="str">
            <v>ROLO COMPACTADOR VIBRATÓRIO PÉ DE CARNEIRO PARA SOLOS, POTÊNCIA 80 HP, PESO OPERACIONAL SEM/COM LASTRO 7,4 / 8,8 T, LARGURA DE TRABALHO 1,68 M - CHP DIURNO. AF_02/2016</v>
          </cell>
          <cell r="C281" t="str">
            <v>CHP</v>
          </cell>
          <cell r="D281">
            <v>163.06</v>
          </cell>
          <cell r="E281" t="str">
            <v>Sinapi-Maio/21</v>
          </cell>
        </row>
        <row r="282">
          <cell r="A282">
            <v>73467</v>
          </cell>
          <cell r="B282" t="str">
            <v>CAMINHÃO TOCO, PBT 14.300 KG, CARGA ÚTIL MÁX. 9.710 KG, DIST. ENTRE EIXOS 3,56 M, POTÊNCIA 185 CV, INCLUSIVE CARROCERIA FIXA ABERTA DE MADEIRA P/ TRANSPORTE GERAL DE CARGA SECA, DIMEN. APROX. 2,50 X 6,50 X 0,50 M - CHP DIURNO. AF_06/2014</v>
          </cell>
          <cell r="C282" t="str">
            <v>CHP</v>
          </cell>
          <cell r="D282">
            <v>123.77</v>
          </cell>
          <cell r="E282" t="str">
            <v>Sinapi-Maio/21</v>
          </cell>
        </row>
        <row r="283">
          <cell r="A283">
            <v>73536</v>
          </cell>
          <cell r="B283" t="str">
            <v>MOTOBOMBA CENTRÍFUGA, MOTOR A GASOLINA, POTÊNCIA 5,42 HP, BOCAIS 1 1/2" X 1", DIÂMETRO ROTOR 143 MM HM/Q = 6 MCA / 16,8 M3/H A 38 MCA / 6,6 M3/H - CHP DIURNO. AF_06/2014</v>
          </cell>
          <cell r="C283" t="str">
            <v>CHP</v>
          </cell>
          <cell r="D283">
            <v>8.1</v>
          </cell>
          <cell r="E283" t="str">
            <v>Sinapi-Maio/21</v>
          </cell>
        </row>
        <row r="284">
          <cell r="A284">
            <v>83362</v>
          </cell>
          <cell r="B284" t="str">
            <v>ESPARGIDOR DE ASFALTO PRESSURIZADO, TANQUE 6 M3 COM ISOLAÇÃO TÉRMICA, AQUECIDO COM 2 MAÇARICOS, COM BARRA ESPARGIDORA 3,60 M, MONTADO SOBRE CAMINHÃO  TOCO, PBT 14.300 KG, POTÊNCIA 185 CV - CHP DIURNO. AF_08/2015</v>
          </cell>
          <cell r="C284" t="str">
            <v>CHP</v>
          </cell>
          <cell r="D284">
            <v>218.52</v>
          </cell>
          <cell r="E284" t="str">
            <v>Sinapi-Maio/21</v>
          </cell>
        </row>
        <row r="285">
          <cell r="A285">
            <v>83765</v>
          </cell>
          <cell r="B285" t="str">
            <v>GRUPO DE SOLDAGEM COM GERADOR A DIESEL 60 CV PARA SOLDA ELÉTRICA, SOBRE 04 RODAS, COM MOTOR 4 CILINDROS 600 A - CHP DIURNO. AF_02/2016</v>
          </cell>
          <cell r="C285" t="str">
            <v>CHP</v>
          </cell>
          <cell r="D285">
            <v>86.26</v>
          </cell>
          <cell r="E285" t="str">
            <v>Sinapi-Maio/21</v>
          </cell>
        </row>
        <row r="286">
          <cell r="A286">
            <v>87445</v>
          </cell>
          <cell r="B286" t="str">
            <v>BETONEIRA CAPACIDADE NOMINAL 400 L, CAPACIDADE DE MISTURA 310 L, MOTOR A DIESEL POTÊNCIA 5,0 HP, SEM CARREGADOR - CHP DIURNO. AF_06/2014</v>
          </cell>
          <cell r="C286" t="str">
            <v>CHP</v>
          </cell>
          <cell r="D286">
            <v>3.87</v>
          </cell>
          <cell r="E286" t="str">
            <v>Sinapi-Maio/21</v>
          </cell>
        </row>
        <row r="287">
          <cell r="A287">
            <v>88386</v>
          </cell>
          <cell r="B287" t="str">
            <v>MISTURADOR DE ARGAMASSA, EIXO HORIZONTAL, CAPACIDADE DE MISTURA 300 KG, MOTOR ELÉTRICO POTÊNCIA 5 CV - CHP DIURNO. AF_06/2014</v>
          </cell>
          <cell r="C287" t="str">
            <v>CHP</v>
          </cell>
          <cell r="D287">
            <v>3.8</v>
          </cell>
          <cell r="E287" t="str">
            <v>Sinapi-Maio/21</v>
          </cell>
        </row>
        <row r="288">
          <cell r="A288">
            <v>88393</v>
          </cell>
          <cell r="B288" t="str">
            <v>MISTURADOR DE ARGAMASSA, EIXO HORIZONTAL, CAPACIDADE DE MISTURA 600 KG, MOTOR ELÉTRICO POTÊNCIA 7,5 CV - CHP DIURNO. AF_06/2014</v>
          </cell>
          <cell r="C288" t="str">
            <v>CHP</v>
          </cell>
          <cell r="D288">
            <v>5.17</v>
          </cell>
          <cell r="E288" t="str">
            <v>Sinapi-Maio/21</v>
          </cell>
        </row>
        <row r="289">
          <cell r="A289">
            <v>88399</v>
          </cell>
          <cell r="B289" t="str">
            <v>MISTURADOR DE ARGAMASSA, EIXO HORIZONTAL, CAPACIDADE DE MISTURA 160 KG, MOTOR ELÉTRICO POTÊNCIA 3 CV - CHP DIURNO. AF_06/2014</v>
          </cell>
          <cell r="C289" t="str">
            <v>CHP</v>
          </cell>
          <cell r="D289">
            <v>2.85</v>
          </cell>
          <cell r="E289" t="str">
            <v>Sinapi-Maio/21</v>
          </cell>
        </row>
        <row r="290">
          <cell r="A290">
            <v>88418</v>
          </cell>
          <cell r="B290" t="str">
            <v>PROJETOR DE ARGAMASSA, CAPACIDADE DE PROJEÇÃO 1,5 M3/H, ALCANCE DE 30 ATÉ 60 M, MOTOR ELÉTRICO POTÊNCIA 7,5 HP - CHP DIURNO. AF_06/2014</v>
          </cell>
          <cell r="C290" t="str">
            <v>CHP</v>
          </cell>
          <cell r="D290">
            <v>12.92</v>
          </cell>
          <cell r="E290" t="str">
            <v>Sinapi-Maio/21</v>
          </cell>
        </row>
        <row r="291">
          <cell r="A291">
            <v>88433</v>
          </cell>
          <cell r="B291" t="str">
            <v>PROJETOR DE ARGAMASSA, CAPACIDADE DE PROJEÇÃO 2 M3/H, ALCANCE ATÉ 50 M, MOTOR ELÉTRICO POTÊNCIA 7,5 HP - CHP DIURNO. AF_06/2014</v>
          </cell>
          <cell r="C291" t="str">
            <v>CHP</v>
          </cell>
          <cell r="D291">
            <v>16.059999999999999</v>
          </cell>
          <cell r="E291" t="str">
            <v>Sinapi-Maio/21</v>
          </cell>
        </row>
        <row r="292">
          <cell r="A292">
            <v>88830</v>
          </cell>
          <cell r="B292" t="str">
            <v>BETONEIRA CAPACIDADE NOMINAL DE 400 L, CAPACIDADE DE MISTURA 280 L, MOTOR ELÉTRICO TRIFÁSICO POTÊNCIA DE 2 CV, SEM CARREGADOR - CHP DIURNO. AF_10/2014</v>
          </cell>
          <cell r="C292" t="str">
            <v>CHP</v>
          </cell>
          <cell r="D292">
            <v>1.39</v>
          </cell>
          <cell r="E292" t="str">
            <v>Sinapi-Maio/21</v>
          </cell>
        </row>
        <row r="293">
          <cell r="A293">
            <v>88843</v>
          </cell>
          <cell r="B293" t="str">
            <v>TRATOR DE ESTEIRAS, POTÊNCIA 125 HP, PESO OPERACIONAL 12,9 T, COM LÂMINA 2,7 M3 - CHP DIURNO. AF_10/2014</v>
          </cell>
          <cell r="C293" t="str">
            <v>CHP</v>
          </cell>
          <cell r="D293">
            <v>157.04</v>
          </cell>
          <cell r="E293" t="str">
            <v>Sinapi-Maio/21</v>
          </cell>
        </row>
        <row r="294">
          <cell r="A294">
            <v>88907</v>
          </cell>
          <cell r="B294" t="str">
            <v>ESCAVADEIRA HIDRÁULICA SOBRE ESTEIRAS, CAÇAMBA 1,20 M3, PESO OPERACIONAL 21 T, POTÊNCIA BRUTA 155 HP - CHP DIURNO. AF_06/2014</v>
          </cell>
          <cell r="C294" t="str">
            <v>CHP</v>
          </cell>
          <cell r="D294">
            <v>178.81</v>
          </cell>
          <cell r="E294" t="str">
            <v>Sinapi-Maio/21</v>
          </cell>
        </row>
        <row r="295">
          <cell r="A295">
            <v>89021</v>
          </cell>
          <cell r="B295" t="str">
            <v>BOMBA SUBMERSÍVEL ELÉTRICA TRIFÁSICA, POTÊNCIA 2,96 HP, Ø ROTOR 144 MM SEMI-ABERTO, BOCAL DE SAÍDA Ø 2, HM/Q = 2 MCA / 38,8 M3/H A 28 MCA / 5 M3/H - CHP DIURNO. AF_06/2014</v>
          </cell>
          <cell r="C295" t="str">
            <v>CHP</v>
          </cell>
          <cell r="D295">
            <v>1.92</v>
          </cell>
          <cell r="E295" t="str">
            <v>Sinapi-Maio/21</v>
          </cell>
        </row>
        <row r="296">
          <cell r="A296">
            <v>89028</v>
          </cell>
          <cell r="B296" t="str">
            <v>TANQUE DE ASFALTO ESTACIONÁRIO COM MAÇARICO, CAPACIDADE 20.000 L - CHP DIURNO. AF_06/2014</v>
          </cell>
          <cell r="C296" t="str">
            <v>CHP</v>
          </cell>
          <cell r="D296">
            <v>157.63999999999999</v>
          </cell>
          <cell r="E296" t="str">
            <v>Sinapi-Maio/21</v>
          </cell>
        </row>
        <row r="297">
          <cell r="A297">
            <v>89032</v>
          </cell>
          <cell r="B297" t="str">
            <v>TRATOR DE ESTEIRAS, POTÊNCIA 100 HP, PESO OPERACIONAL 9,4 T, COM LÂMINA 2,19 M3 - CHP DIURNO. AF_06/2014</v>
          </cell>
          <cell r="C297" t="str">
            <v>CHP</v>
          </cell>
          <cell r="D297">
            <v>142.28</v>
          </cell>
          <cell r="E297" t="str">
            <v>Sinapi-Maio/21</v>
          </cell>
        </row>
        <row r="298">
          <cell r="A298">
            <v>89035</v>
          </cell>
          <cell r="B298" t="str">
            <v>TRATOR DE PNEUS, POTÊNCIA 85 CV, TRAÇÃO 4X4, PESO COM LASTRO DE 4.675 KG - CHP DIURNO. AF_06/2014</v>
          </cell>
          <cell r="C298" t="str">
            <v>CHP</v>
          </cell>
          <cell r="D298">
            <v>138.69</v>
          </cell>
          <cell r="E298" t="str">
            <v>Sinapi-Maio/21</v>
          </cell>
        </row>
        <row r="299">
          <cell r="A299">
            <v>89225</v>
          </cell>
          <cell r="B299" t="str">
            <v>BETONEIRA CAPACIDADE NOMINAL DE 600 L, CAPACIDADE DE MISTURA 360 L, MOTOR ELÉTRICO TRIFÁSICO POTÊNCIA DE 4 CV, SEM CARREGADOR - CHP DIURNO. AF_11/2014</v>
          </cell>
          <cell r="C299" t="str">
            <v>CHP</v>
          </cell>
          <cell r="D299">
            <v>3.93</v>
          </cell>
          <cell r="E299" t="str">
            <v>Sinapi-Maio/21</v>
          </cell>
        </row>
        <row r="300">
          <cell r="A300">
            <v>89234</v>
          </cell>
          <cell r="B300" t="str">
            <v>FRESADORA DE ASFALTO A FRIO SOBRE RODAS, LARGURA FRESAGEM DE 1,0 M, POTÊNCIA 208 HP - CHP DIURNO. AF_11/2014</v>
          </cell>
          <cell r="C300" t="str">
            <v>CHP</v>
          </cell>
          <cell r="D300">
            <v>518.65</v>
          </cell>
          <cell r="E300" t="str">
            <v>Sinapi-Maio/21</v>
          </cell>
        </row>
        <row r="301">
          <cell r="A301">
            <v>89242</v>
          </cell>
          <cell r="B301" t="str">
            <v>FRESADORA DE ASFALTO A FRIO SOBRE RODAS, LARGURA FRESAGEM DE 2,0 M, POTÊNCIA 550 HP - CHP DIURNO. AF_11/2014</v>
          </cell>
          <cell r="C301" t="str">
            <v>CHP</v>
          </cell>
          <cell r="D301">
            <v>1210.33</v>
          </cell>
          <cell r="E301" t="str">
            <v>Sinapi-Maio/21</v>
          </cell>
        </row>
        <row r="302">
          <cell r="A302">
            <v>89250</v>
          </cell>
          <cell r="B302" t="str">
            <v>RECICLADORA DE ASFALTO A FRIO SOBRE RODAS, LARGURA FRESAGEM DE 2,0 M, POTÊNCIA 422 HP - CHP DIURNO. AF_11/2014</v>
          </cell>
          <cell r="C302" t="str">
            <v>CHP</v>
          </cell>
          <cell r="D302">
            <v>1050.17</v>
          </cell>
          <cell r="E302" t="str">
            <v>Sinapi-Maio/21</v>
          </cell>
        </row>
        <row r="303">
          <cell r="A303">
            <v>89257</v>
          </cell>
          <cell r="B303" t="str">
            <v>VIBROACABADORA DE ASFALTO SOBRE ESTEIRAS, LARGURA DE PAVIMENTAÇÃO 2,13 M A 4,55 M, POTÊNCIA 100 HP CAPACIDADE 400 T/H - CHP DIURNO. AF_11/2014</v>
          </cell>
          <cell r="C303" t="str">
            <v>CHP</v>
          </cell>
          <cell r="D303">
            <v>295.64</v>
          </cell>
          <cell r="E303" t="str">
            <v>Sinapi-Maio/21</v>
          </cell>
        </row>
        <row r="304">
          <cell r="A304">
            <v>89272</v>
          </cell>
          <cell r="B304" t="str">
            <v>GUINDASTE HIDRÁULICO AUTOPROPELIDO, COM LANÇA TELESCÓPICA 28,80 M, CAPACIDADE MÁXIMA 30 T, POTÊNCIA 97 KW, TRAÇÃO 4 X 4 - CHP DIURNO. AF_11/2014</v>
          </cell>
          <cell r="C304" t="str">
            <v>CHP</v>
          </cell>
          <cell r="D304">
            <v>138.51</v>
          </cell>
          <cell r="E304" t="str">
            <v>Sinapi-Maio/21</v>
          </cell>
        </row>
        <row r="305">
          <cell r="A305">
            <v>89278</v>
          </cell>
          <cell r="B305" t="str">
            <v>BETONEIRA CAPACIDADE NOMINAL DE 600 L, CAPACIDADE DE MISTURA 440 L, MOTOR A DIESEL POTÊNCIA 10 HP, COM CARREGADOR - CHP DIURNO. AF_11/2014</v>
          </cell>
          <cell r="C305" t="str">
            <v>CHP</v>
          </cell>
          <cell r="D305">
            <v>8.98</v>
          </cell>
          <cell r="E305" t="str">
            <v>Sinapi-Maio/21</v>
          </cell>
        </row>
        <row r="306">
          <cell r="A306">
            <v>89843</v>
          </cell>
          <cell r="B306" t="str">
            <v>BATE-ESTACAS POR GRAVIDADE, POTÊNCIA DE 160 HP, PESO DO MARTELO ATÉ 3 TONELADAS - CHP DIURNO. AF_11/2014</v>
          </cell>
          <cell r="C306" t="str">
            <v>CHP</v>
          </cell>
          <cell r="D306">
            <v>159.59</v>
          </cell>
          <cell r="E306" t="str">
            <v>Sinapi-Maio/21</v>
          </cell>
        </row>
        <row r="307">
          <cell r="A307">
            <v>89876</v>
          </cell>
          <cell r="B307" t="str">
            <v>CAMINHÃO BASCULANTE 14 M3, COM CAVALO MECÂNICO DE CAPACIDADE MÁXIMA DE TRAÇÃO COMBINADO DE 36000 KG, POTÊNCIA 286 CV, INCLUSIVE SEMIREBOQUE COM CAÇAMBA METÁLICA - CHP DIURNO. AF_12/2014</v>
          </cell>
          <cell r="C307" t="str">
            <v>CHP</v>
          </cell>
          <cell r="D307">
            <v>238.2</v>
          </cell>
          <cell r="E307" t="str">
            <v>Sinapi-Maio/21</v>
          </cell>
        </row>
        <row r="308">
          <cell r="A308">
            <v>89883</v>
          </cell>
          <cell r="B308" t="str">
            <v>CAMINHÃO BASCULANTE 18 M3, COM CAVALO MECÂNICO DE CAPACIDADE MÁXIMA DE TRAÇÃO COMBINADO DE 45000 KG, POTÊNCIA 330 CV, INCLUSIVE SEMIREBOQUE COM CAÇAMBA METÁLICA - CHP DIURNO. AF_12/2014</v>
          </cell>
          <cell r="C308" t="str">
            <v>CHP</v>
          </cell>
          <cell r="D308">
            <v>263.26</v>
          </cell>
          <cell r="E308" t="str">
            <v>Sinapi-Maio/21</v>
          </cell>
        </row>
        <row r="309">
          <cell r="A309">
            <v>90586</v>
          </cell>
          <cell r="B309" t="str">
            <v>VIBRADOR DE IMERSÃO, DIÂMETRO DE PONTEIRA 45MM, MOTOR ELÉTRICO TRIFÁSICO POTÊNCIA DE 2 CV - CHP DIURNO. AF_06/2015</v>
          </cell>
          <cell r="C309" t="str">
            <v>CHP</v>
          </cell>
          <cell r="D309">
            <v>1.6</v>
          </cell>
          <cell r="E309" t="str">
            <v>Sinapi-Maio/21</v>
          </cell>
        </row>
        <row r="310">
          <cell r="A310">
            <v>90625</v>
          </cell>
          <cell r="B310" t="str">
            <v>PERFURATRIZ MANUAL, TORQUE MÁXIMO 83 N.M, POTÊNCIA 5 CV, COM DIÂMETRO MÁXIMO 4" - CHP DIURNO. AF_06/2015</v>
          </cell>
          <cell r="C310" t="str">
            <v>CHP</v>
          </cell>
          <cell r="D310">
            <v>5.91</v>
          </cell>
          <cell r="E310" t="str">
            <v>Sinapi-Maio/21</v>
          </cell>
        </row>
        <row r="311">
          <cell r="A311">
            <v>90631</v>
          </cell>
          <cell r="B311" t="str">
            <v>PERFURATRIZ SOBRE ESTEIRA, TORQUE MÁXIMO 600 KGF, PESO MÉDIO 1000 KG, POTÊNCIA 20 HP, DIÂMETRO MÁXIMO 10" - CHP DIURNO. AF_06/2015</v>
          </cell>
          <cell r="C311" t="str">
            <v>CHP</v>
          </cell>
          <cell r="D311">
            <v>109.96</v>
          </cell>
          <cell r="E311" t="str">
            <v>Sinapi-Maio/21</v>
          </cell>
        </row>
        <row r="312">
          <cell r="A312">
            <v>90637</v>
          </cell>
          <cell r="B312" t="str">
            <v>MISTURADOR DUPLO HORIZONTAL DE ALTA TURBULÊNCIA, CAPACIDADE / VOLUME 2 X 500 LITROS, MOTORES ELÉTRICOS MÍNIMO 5 CV CADA, PARA NATA CIMENTO, ARGAMASSA E OUTROS - CHP DIURNO. AF_06/2015</v>
          </cell>
          <cell r="C312" t="str">
            <v>CHP</v>
          </cell>
          <cell r="D312">
            <v>11.7</v>
          </cell>
          <cell r="E312" t="str">
            <v>Sinapi-Maio/21</v>
          </cell>
        </row>
        <row r="313">
          <cell r="A313">
            <v>90643</v>
          </cell>
          <cell r="B313" t="str">
            <v>BOMBA TRIPLEX, PARA INJEÇÃO DE NATA DE CIMENTO, VAZÃO MÁXIMA DE 100 LITROS/MINUTO, PRESSÃO MÁXIMA DE 70 BAR - CHP DIURNO. AF_06/2015</v>
          </cell>
          <cell r="C313" t="str">
            <v>CHP</v>
          </cell>
          <cell r="D313">
            <v>17.920000000000002</v>
          </cell>
          <cell r="E313" t="str">
            <v>Sinapi-Maio/21</v>
          </cell>
        </row>
        <row r="314">
          <cell r="A314">
            <v>90650</v>
          </cell>
          <cell r="B314" t="str">
            <v>BOMBA CENTRÍFUGA MONOESTÁGIO COM MOTOR ELÉTRICO MONOFÁSICO, POTÊNCIA 15 HP, DIÂMETRO DO ROTOR 173 MM, HM/Q = 30 MCA / 90 M3/H A 45 MCA / 55 M3/H - CHP DIURNO. AF_06/2015</v>
          </cell>
          <cell r="C314" t="str">
            <v>CHP</v>
          </cell>
          <cell r="D314">
            <v>8.48</v>
          </cell>
          <cell r="E314" t="str">
            <v>Sinapi-Maio/21</v>
          </cell>
        </row>
        <row r="315">
          <cell r="A315">
            <v>90656</v>
          </cell>
          <cell r="B315" t="str">
            <v>BOMBA DE PROJEÇÃO DE CONCRETO SECO, POTÊNCIA 10 CV, VAZÃO 3 M3/H - CHP DIURNO. AF_06/2015</v>
          </cell>
          <cell r="C315" t="str">
            <v>CHP</v>
          </cell>
          <cell r="D315">
            <v>11.61</v>
          </cell>
          <cell r="E315" t="str">
            <v>Sinapi-Maio/21</v>
          </cell>
        </row>
        <row r="316">
          <cell r="A316">
            <v>90662</v>
          </cell>
          <cell r="B316" t="str">
            <v>BOMBA DE PROJEÇÃO DE CONCRETO SECO, POTÊNCIA 10 CV, VAZÃO 6 M3/H - CHP DIURNO. AF_06/2015</v>
          </cell>
          <cell r="C316" t="str">
            <v>CHP</v>
          </cell>
          <cell r="D316">
            <v>12.13</v>
          </cell>
          <cell r="E316" t="str">
            <v>Sinapi-Maio/21</v>
          </cell>
        </row>
        <row r="317">
          <cell r="A317">
            <v>90668</v>
          </cell>
          <cell r="B317" t="str">
            <v>PROJETOR PNEUMÁTICO DE ARGAMASSA PARA CHAPISCO E REBOCO COM RECIPIENTE ACOPLADO, TIPO CANEQUINHA, COM COMPRESSOR DE AR REBOCÁVEL VAZÃO 89 PCM E MOTOR DIESEL DE 20 CV - CHP DIURNO. AF_06/2015</v>
          </cell>
          <cell r="C317" t="str">
            <v>CHP</v>
          </cell>
          <cell r="D317">
            <v>22.44</v>
          </cell>
          <cell r="E317" t="str">
            <v>Sinapi-Maio/21</v>
          </cell>
        </row>
        <row r="318">
          <cell r="A318">
            <v>90674</v>
          </cell>
          <cell r="B318" t="str">
            <v>PERFURATRIZ COM TORRE METÁLICA PARA EXECUÇÃO DE ESTACA HÉLICE CONTÍNUA, PROFUNDIDADE MÁXIMA DE 30 M, DIÂMETRO MÁXIMO DE 800 MM, POTÊNCIA INSTALADA DE 268 HP, MESA ROTATIVA COM TORQUE MÁXIMO DE 170 KNM - CHP DIURNO. AF_06/2015</v>
          </cell>
          <cell r="C318" t="str">
            <v>CHP</v>
          </cell>
          <cell r="D318">
            <v>458.73</v>
          </cell>
          <cell r="E318" t="str">
            <v>Sinapi-Maio/21</v>
          </cell>
        </row>
        <row r="319">
          <cell r="A319">
            <v>90680</v>
          </cell>
          <cell r="B319" t="str">
            <v>PERFURATRIZ HIDRÁULICA SOBRE CAMINHÃO COM TRADO CURTO ACOPLADO, PROFUNDIDADE MÁXIMA DE 20 M, DIÂMETRO MÁXIMO DE 1500 MM, POTÊNCIA INSTALADA DE 137 HP, MESA ROTATIVA COM TORQUE MÁXIMO DE 30 KNM - CHP DIURNO. AF_06/2015</v>
          </cell>
          <cell r="C319" t="str">
            <v>CHP</v>
          </cell>
          <cell r="D319">
            <v>278.51</v>
          </cell>
          <cell r="E319" t="str">
            <v>Sinapi-Maio/21</v>
          </cell>
        </row>
        <row r="320">
          <cell r="A320">
            <v>90686</v>
          </cell>
          <cell r="B320" t="str">
            <v>MANIPULADOR TELESCÓPICO, POTÊNCIA DE 85 HP, CAPACIDADE DE CARGA DE 3.500 KG, ALTURA MÁXIMA DE ELEVAÇÃO DE 12,3 M - CHP DIURNO. AF_06/2015</v>
          </cell>
          <cell r="C320" t="str">
            <v>CHP</v>
          </cell>
          <cell r="D320">
            <v>124.8</v>
          </cell>
          <cell r="E320" t="str">
            <v>Sinapi-Maio/21</v>
          </cell>
        </row>
        <row r="321">
          <cell r="A321">
            <v>90692</v>
          </cell>
          <cell r="B321" t="str">
            <v>MINICARREGADEIRA SOBRE RODAS, POTÊNCIA LÍQUIDA DE 47 HP, CAPACIDADE NOMINAL DE OPERAÇÃO DE 646 KG - CHP DIURNO. AF_06/2015</v>
          </cell>
          <cell r="C321" t="str">
            <v>CHP</v>
          </cell>
          <cell r="D321">
            <v>95.7</v>
          </cell>
          <cell r="E321" t="str">
            <v>Sinapi-Maio/21</v>
          </cell>
        </row>
        <row r="322">
          <cell r="A322">
            <v>90964</v>
          </cell>
          <cell r="B322" t="str">
            <v>COMPRESSOR DE AR REBOCÁVEL, VAZÃO 89 PCM, PRESSÃO EFETIVA DE TRABALHO 102 PSI, MOTOR DIESEL, POTÊNCIA 20 CV - CHP DIURNO. AF_06/2015</v>
          </cell>
          <cell r="C322" t="str">
            <v>CHP</v>
          </cell>
          <cell r="D322">
            <v>21.26</v>
          </cell>
          <cell r="E322" t="str">
            <v>Sinapi-Maio/21</v>
          </cell>
        </row>
        <row r="323">
          <cell r="A323">
            <v>90972</v>
          </cell>
          <cell r="B323" t="str">
            <v>COMPRESSOR DE AR REBOCAVEL, VAZÃO 250 PCM, PRESSAO DE TRABALHO 102 PSI, MOTOR A DIESEL POTÊNCIA 81 CV - CHP DIURNO. AF_06/2015</v>
          </cell>
          <cell r="C323" t="str">
            <v>CHP</v>
          </cell>
          <cell r="D323">
            <v>55.02</v>
          </cell>
          <cell r="E323" t="str">
            <v>Sinapi-Maio/21</v>
          </cell>
        </row>
        <row r="324">
          <cell r="A324">
            <v>90979</v>
          </cell>
          <cell r="B324" t="str">
            <v>COMPRESSOR DE AR REBOCÁVEL, VAZÃO 748 PCM, PRESSÃO EFETIVA DE TRABALHO 102 PSI, MOTOR DIESEL, POTÊNCIA 210 CV - CHP DIURNO. AF_06/2015</v>
          </cell>
          <cell r="C324" t="str">
            <v>CHP</v>
          </cell>
          <cell r="D324">
            <v>142.18</v>
          </cell>
          <cell r="E324" t="str">
            <v>Sinapi-Maio/21</v>
          </cell>
        </row>
        <row r="325">
          <cell r="A325">
            <v>90991</v>
          </cell>
          <cell r="B325" t="str">
            <v>ESCAVADEIRA HIDRÁULICA SOBRE ESTEIRAS, CAÇAMBA 0,80 M3, PESO OPERACIONAL 17,8 T, POTÊNCIA LÍQUIDA 110 HP - CHP DIURNO. AF_10/2014</v>
          </cell>
          <cell r="C325" t="str">
            <v>CHP</v>
          </cell>
          <cell r="D325">
            <v>147.9</v>
          </cell>
          <cell r="E325" t="str">
            <v>Sinapi-Maio/21</v>
          </cell>
        </row>
        <row r="326">
          <cell r="A326">
            <v>90999</v>
          </cell>
          <cell r="B326" t="str">
            <v>COMPRESSOR DE AR REBOCAVEL, VAZÃO 400 PCM, PRESSAO DE TRABALHO 102 PSI, MOTOR A DIESEL POTÊNCIA 110 CV - CHP DIURNO. AF_06/2015</v>
          </cell>
          <cell r="C326" t="str">
            <v>CHP</v>
          </cell>
          <cell r="D326">
            <v>72.95</v>
          </cell>
          <cell r="E326" t="str">
            <v>Sinapi-Maio/21</v>
          </cell>
        </row>
        <row r="327">
          <cell r="A327">
            <v>91031</v>
          </cell>
          <cell r="B327" t="str">
            <v>CAMINHÃO TRUCADO (C/ TERCEIRO EIXO) ELETRÔNICO - POTÊNCIA 231CV - PBT = 22000KG - DIST. ENTRE EIXOS 5170 MM - INCLUI CARROCERIA FIXA ABERTA DE MADEIRA - CHP DIURNO. AF_06/2015</v>
          </cell>
          <cell r="C327" t="str">
            <v>CHP</v>
          </cell>
          <cell r="D327">
            <v>175.85</v>
          </cell>
          <cell r="E327" t="str">
            <v>Sinapi-Maio/21</v>
          </cell>
        </row>
        <row r="328">
          <cell r="A328">
            <v>91277</v>
          </cell>
          <cell r="B328" t="str">
            <v>PLACA VIBRATÓRIA REVERSÍVEL COM MOTOR 4 TEMPOS A GASOLINA, FORÇA CENTRÍFUGA DE 25 KN (2500 KGF), POTÊNCIA 5,5 CV - CHP DIURNO. AF_08/2015</v>
          </cell>
          <cell r="C328" t="str">
            <v>CHP</v>
          </cell>
          <cell r="D328">
            <v>8.69</v>
          </cell>
          <cell r="E328" t="str">
            <v>Sinapi-Maio/21</v>
          </cell>
        </row>
        <row r="329">
          <cell r="A329">
            <v>91283</v>
          </cell>
          <cell r="B329" t="str">
            <v>CORTADORA DE PISO COM MOTOR 4 TEMPOS A GASOLINA, POTÊNCIA DE 13 HP, COM DISCO DE CORTE DIAMANTADO SEGMENTADO PARA CONCRETO, DIÂMETRO DE 350 MM, FURO DE 1" (14 X 1") - CHP DIURNO. AF_08/2015</v>
          </cell>
          <cell r="C329" t="str">
            <v>CHP</v>
          </cell>
          <cell r="D329">
            <v>19.79</v>
          </cell>
          <cell r="E329" t="str">
            <v>Sinapi-Maio/21</v>
          </cell>
        </row>
        <row r="330">
          <cell r="A330">
            <v>91386</v>
          </cell>
          <cell r="B330" t="str">
            <v>CAMINHÃO BASCULANTE 10 M3, TRUCADO CABINE SIMPLES, PESO BRUTO TOTAL 23.000 KG, CARGA ÚTIL MÁXIMA 15.935 KG, DISTÂNCIA ENTRE EIXOS 4,80 M, POTÊNCIA 230 CV INCLUSIVE CAÇAMBA METÁLICA - CHP DIURNO. AF_06/2014</v>
          </cell>
          <cell r="C330" t="str">
            <v>CHP</v>
          </cell>
          <cell r="D330">
            <v>187.17</v>
          </cell>
          <cell r="E330" t="str">
            <v>Sinapi-Maio/21</v>
          </cell>
        </row>
        <row r="331">
          <cell r="A331">
            <v>91533</v>
          </cell>
          <cell r="B331" t="str">
            <v>COMPACTADOR DE SOLOS DE PERCUSSÃO (SOQUETE) COM MOTOR A GASOLINA 4 TEMPOS, POTÊNCIA 4 CV - CHP DIURNO. AF_08/2015</v>
          </cell>
          <cell r="C331" t="str">
            <v>CHP</v>
          </cell>
          <cell r="D331">
            <v>33.409999999999997</v>
          </cell>
          <cell r="E331" t="str">
            <v>Sinapi-Maio/21</v>
          </cell>
        </row>
        <row r="332">
          <cell r="A332">
            <v>91634</v>
          </cell>
          <cell r="B332" t="str">
            <v>GUINDAUTO HIDRÁULICO, CAPACIDADE MÁXIMA DE CARGA 6500 KG, MOMENTO MÁXIMO DE CARGA 5,8 TM, ALCANCE MÁXIMO HORIZONTAL 7,60 M, INCLUSIVE CAMINHÃO TOCO PBT 9.700 KG, POTÊNCIA DE 160 CV - CHP DIURNO. AF_08/2015</v>
          </cell>
          <cell r="C332" t="str">
            <v>CHP</v>
          </cell>
          <cell r="D332">
            <v>159.25</v>
          </cell>
          <cell r="E332" t="str">
            <v>Sinapi-Maio/21</v>
          </cell>
        </row>
        <row r="333">
          <cell r="A333">
            <v>91645</v>
          </cell>
          <cell r="B333" t="str">
            <v>CAMINHÃO DE TRANSPORTE DE MATERIAL ASFÁLTICO 30.000 L, COM CAVALO MECÂNICO DE CAPACIDADE MÁXIMA DE TRAÇÃO COMBINADO DE 66.000 KG, POTÊNCIA 360 CV, INCLUSIVE TANQUE DE ASFALTO COM SERPENTINA - CHP DIURNO. AF_08/2015</v>
          </cell>
          <cell r="C333" t="str">
            <v>CHP</v>
          </cell>
          <cell r="D333">
            <v>340.92</v>
          </cell>
          <cell r="E333" t="str">
            <v>Sinapi-Maio/21</v>
          </cell>
        </row>
        <row r="334">
          <cell r="A334">
            <v>91692</v>
          </cell>
          <cell r="B334" t="str">
            <v>SERRA CIRCULAR DE BANCADA COM MOTOR ELÉTRICO POTÊNCIA DE 5HP, COM COIFA PARA DISCO 10" - CHP DIURNO. AF_08/2015</v>
          </cell>
          <cell r="C334" t="str">
            <v>CHP</v>
          </cell>
          <cell r="D334">
            <v>28.55</v>
          </cell>
          <cell r="E334" t="str">
            <v>Sinapi-Maio/21</v>
          </cell>
        </row>
        <row r="335">
          <cell r="A335">
            <v>92043</v>
          </cell>
          <cell r="B335" t="str">
            <v>DISTRIBUIDOR DE AGREGADOS REBOCAVEL, CAPACIDADE 1,9 M³, LARGURA DE TRABALHO 3,66 M - CHP DIURNO. AF_11/2015</v>
          </cell>
          <cell r="C335" t="str">
            <v>CHP</v>
          </cell>
          <cell r="D335">
            <v>9.1199999999999992</v>
          </cell>
          <cell r="E335" t="str">
            <v>Sinapi-Maio/21</v>
          </cell>
        </row>
        <row r="336">
          <cell r="A336">
            <v>92106</v>
          </cell>
          <cell r="B336" t="str">
            <v>CAMINHÃO PARA EQUIPAMENTO DE LIMPEZA A SUCÇÃO, COM CAMINHÃO TRUCADO DE PESO BRUTO TOTAL 23000 KG, CARGA ÚTIL MÁXIMA 15935 KG, DISTÂNCIA ENTRE EIXOS 4,80 M, POTÊNCIA 230 CV, INCLUSIVE LIMPADORA A SUCÇÃO, TANQUE 12000 L - CHP DIURNO. AF_11/2015</v>
          </cell>
          <cell r="C336" t="str">
            <v>CHP</v>
          </cell>
          <cell r="D336">
            <v>223.81</v>
          </cell>
          <cell r="E336" t="str">
            <v>Sinapi-Maio/21</v>
          </cell>
        </row>
        <row r="337">
          <cell r="A337">
            <v>92112</v>
          </cell>
          <cell r="B337" t="str">
            <v>PENEIRA ROTATIVA COM MOTOR ELÉTRICO TRIFÁSICO DE 2 CV, CILINDRO DE 1 M X 0,60 M, COM FUROS DE 3,17 MM - CHP DIURNO. AF_11/2015</v>
          </cell>
          <cell r="C337" t="str">
            <v>CHP</v>
          </cell>
          <cell r="D337">
            <v>2.33</v>
          </cell>
          <cell r="E337" t="str">
            <v>Sinapi-Maio/21</v>
          </cell>
        </row>
        <row r="338">
          <cell r="A338">
            <v>92118</v>
          </cell>
          <cell r="B338" t="str">
            <v>DOSADOR DE AREIA, CAPACIDADE DE 26 LITROS - CHP DIURNO. AF_11/2015</v>
          </cell>
          <cell r="C338" t="str">
            <v>CHP</v>
          </cell>
          <cell r="D338">
            <v>0.2</v>
          </cell>
          <cell r="E338" t="str">
            <v>Sinapi-Maio/21</v>
          </cell>
        </row>
        <row r="339">
          <cell r="A339">
            <v>92138</v>
          </cell>
          <cell r="B339" t="str">
            <v>CAMINHONETE COM MOTOR A DIESEL, POTÊNCIA 180 CV, CABINE DUPLA, 4X4 - CHP DIURNO. AF_11/2015</v>
          </cell>
          <cell r="C339" t="str">
            <v>CHP</v>
          </cell>
          <cell r="D339">
            <v>76.17</v>
          </cell>
          <cell r="E339" t="str">
            <v>Sinapi-Maio/21</v>
          </cell>
        </row>
        <row r="340">
          <cell r="A340">
            <v>92145</v>
          </cell>
          <cell r="B340" t="str">
            <v>CAMINHONETE CABINE SIMPLES COM MOTOR 1.6 FLEX, CÂMBIO MANUAL, POTÊNCIA 101/104 CV, 2 PORTAS - CHP DIURNO. AF_11/2015</v>
          </cell>
          <cell r="C340" t="str">
            <v>CHP</v>
          </cell>
          <cell r="D340">
            <v>66.16</v>
          </cell>
          <cell r="E340" t="str">
            <v>Sinapi-Maio/21</v>
          </cell>
        </row>
        <row r="341">
          <cell r="A341">
            <v>92242</v>
          </cell>
          <cell r="B341" t="str">
            <v>CAMINHÃO DE TRANSPORTE DE MATERIAL ASFÁLTICO 20.000 L, COM CAVALO MECÂNICO DE CAPACIDADE MÁXIMA DE TRAÇÃO COMBINADO DE 45.000 KG, POTÊNCIA 330 CV, INCLUSIVE TANQUE DE ASFALTO COM MAÇARICO - CHP DIURNO. AF_12/2015</v>
          </cell>
          <cell r="C341" t="str">
            <v>CHP</v>
          </cell>
          <cell r="D341">
            <v>299.56</v>
          </cell>
          <cell r="E341" t="str">
            <v>Sinapi-Maio/21</v>
          </cell>
        </row>
        <row r="342">
          <cell r="A342">
            <v>92716</v>
          </cell>
          <cell r="B342" t="str">
            <v>APARELHO PARA CORTE E SOLDA OXI-ACETILENO SOBRE RODAS, INCLUSIVE CILINDROS E MAÇARICOS - CHP DIURNO. AF_12/2015</v>
          </cell>
          <cell r="C342" t="str">
            <v>CHP</v>
          </cell>
          <cell r="D342">
            <v>20.9</v>
          </cell>
          <cell r="E342" t="str">
            <v>Sinapi-Maio/21</v>
          </cell>
        </row>
        <row r="343">
          <cell r="A343">
            <v>92960</v>
          </cell>
          <cell r="B343" t="str">
            <v>MÁQUINA EXTRUSORA DE CONCRETO PARA GUIAS E SARJETAS, MOTOR A DIESEL, POTÊNCIA 14 CV - CHP DIURNO. AF_12/2015</v>
          </cell>
          <cell r="C343" t="str">
            <v>CHP</v>
          </cell>
          <cell r="D343">
            <v>14.74</v>
          </cell>
          <cell r="E343" t="str">
            <v>Sinapi-Maio/21</v>
          </cell>
        </row>
        <row r="344">
          <cell r="A344">
            <v>92966</v>
          </cell>
          <cell r="B344" t="str">
            <v>MARTELO PERFURADOR PNEUMÁTICO MANUAL, HASTE 25 X 75 MM, 21 KG - CHP DIURNO. AF_12/2015</v>
          </cell>
          <cell r="C344" t="str">
            <v>CHP</v>
          </cell>
          <cell r="D344">
            <v>25.32</v>
          </cell>
          <cell r="E344" t="str">
            <v>Sinapi-Maio/21</v>
          </cell>
        </row>
        <row r="345">
          <cell r="A345">
            <v>93224</v>
          </cell>
          <cell r="B345" t="str">
            <v>PERFURATRIZ COM TORRE METÁLICA PARA EXECUÇÃO DE ESTACA HÉLICE CONTÍNUA, PROFUNDIDADE MÁXIMA DE 32 M, DIÂMETRO MÁXIMO DE 1000 MM, POTÊNCIA INSTALADA DE 350 HP, MESA ROTATIVA COM TORQUE MÁXIMO DE 263 KNM - CHP DIURNO. AF_01/2016</v>
          </cell>
          <cell r="C345" t="str">
            <v>CHP</v>
          </cell>
          <cell r="D345">
            <v>676.72</v>
          </cell>
          <cell r="E345" t="str">
            <v>Sinapi-Maio/21</v>
          </cell>
        </row>
        <row r="346">
          <cell r="A346">
            <v>93233</v>
          </cell>
          <cell r="B346" t="str">
            <v>BETONEIRA CAPACIDADE NOMINAL 400 L, CAPACIDADE DE MISTURA 310 L, MOTOR A GASOLINA POTÊNCIA 5,5 HP, SEM CARREGADOR - CHP DIURNO. AF_02/2016</v>
          </cell>
          <cell r="C346" t="str">
            <v>CHP</v>
          </cell>
          <cell r="D346">
            <v>8.3699999999999992</v>
          </cell>
          <cell r="E346" t="str">
            <v>Sinapi-Maio/21</v>
          </cell>
        </row>
        <row r="347">
          <cell r="A347">
            <v>93272</v>
          </cell>
          <cell r="B347" t="str">
            <v>GRUA ASCENSIONAL, LANCA DE 30 M, CAPACIDADE DE 1,0 T A 30 M, ALTURA ATE 39 M - CHP DIURNO. AF_03/2016</v>
          </cell>
          <cell r="C347" t="str">
            <v>CHP</v>
          </cell>
          <cell r="D347">
            <v>96.12</v>
          </cell>
          <cell r="E347" t="str">
            <v>Sinapi-Maio/21</v>
          </cell>
        </row>
        <row r="348">
          <cell r="A348">
            <v>93281</v>
          </cell>
          <cell r="B348" t="str">
            <v>GUINCHO ELÉTRICO DE COLUNA, CAPACIDADE 400 KG, COM MOTO FREIO, MOTOR TRIFÁSICO DE 1,25 CV - CHP DIURNO. AF_03/2016</v>
          </cell>
          <cell r="C348" t="str">
            <v>CHP</v>
          </cell>
          <cell r="D348">
            <v>23.09</v>
          </cell>
          <cell r="E348" t="str">
            <v>Sinapi-Maio/21</v>
          </cell>
        </row>
        <row r="349">
          <cell r="A349">
            <v>93287</v>
          </cell>
          <cell r="B349" t="str">
            <v>GUINDASTE HIDRÁULICO AUTOPROPELIDO, COM LANÇA TELESCÓPICA 40 M, CAPACIDADE MÁXIMA 60 T, POTÊNCIA 260 KW - CHP DIURNO. AF_03/2016</v>
          </cell>
          <cell r="C349" t="str">
            <v>CHP</v>
          </cell>
          <cell r="D349">
            <v>354.46</v>
          </cell>
          <cell r="E349" t="str">
            <v>Sinapi-Maio/21</v>
          </cell>
        </row>
        <row r="350">
          <cell r="A350">
            <v>93402</v>
          </cell>
          <cell r="B350" t="str">
            <v>GUINDAUTO HIDRÁULICO, CAPACIDADE MÁXIMA DE CARGA 3300 KG, MOMENTO MÁXIMO DE CARGA 5,8 TM, ALCANCE MÁXIMO HORIZONTAL 7,60 M, INCLUSIVE CAMINHÃO TOCO PBT 16.000 KG, POTÊNCIA DE 189 CV - CHP DIURNO. AF_03/2016</v>
          </cell>
          <cell r="C350" t="str">
            <v>CHP</v>
          </cell>
          <cell r="D350">
            <v>177.2</v>
          </cell>
          <cell r="E350" t="str">
            <v>Sinapi-Maio/21</v>
          </cell>
        </row>
        <row r="351">
          <cell r="A351">
            <v>93408</v>
          </cell>
          <cell r="B351" t="str">
            <v>MÁQUINA JATO DE PRESSAO PORTÁTIL, CAMARA DE 1 SAIDA, CAPACIDADE 280 L, DIAMETRO 670 MM, BICO DE JATO CURTO VENTURI DE 5/16'' , MANGUEIRA DE 1'' COM COMPRESSOR DE AR REBOCÁVEL 189 PCM E MOTOR DIESEL 63 CV - CHP DIURNO. AF_03/2016</v>
          </cell>
          <cell r="C351" t="str">
            <v>CHP</v>
          </cell>
          <cell r="D351">
            <v>76.849999999999994</v>
          </cell>
          <cell r="E351" t="str">
            <v>Sinapi-Maio/21</v>
          </cell>
        </row>
        <row r="352">
          <cell r="A352">
            <v>93415</v>
          </cell>
          <cell r="B352" t="str">
            <v>GERADOR PORTÁTIL MONOFÁSICO, POTÊNCIA 5500 VA, MOTOR A GASOLINA, POTÊNCIA DO MOTOR 13 CV - CHP DIURNO. AF_03/2016</v>
          </cell>
          <cell r="C352" t="str">
            <v>CHP</v>
          </cell>
          <cell r="D352">
            <v>13.67</v>
          </cell>
          <cell r="E352" t="str">
            <v>Sinapi-Maio/21</v>
          </cell>
        </row>
        <row r="353">
          <cell r="A353">
            <v>93421</v>
          </cell>
          <cell r="B353" t="str">
            <v>GRUPO GERADOR REBOCÁVEL, POTÊNCIA 66 KVA, MOTOR A DIESEL - CHP DIURNO. AF_03/2016</v>
          </cell>
          <cell r="C353" t="str">
            <v>CHP</v>
          </cell>
          <cell r="D353">
            <v>54.87</v>
          </cell>
          <cell r="E353" t="str">
            <v>Sinapi-Maio/21</v>
          </cell>
        </row>
        <row r="354">
          <cell r="A354">
            <v>93427</v>
          </cell>
          <cell r="B354" t="str">
            <v>GRUPO GERADOR ESTACIONÁRIO, POTÊNCIA 150 KVA, MOTOR A DIESEL- CHP DIURNO. AF_03/2016</v>
          </cell>
          <cell r="C354" t="str">
            <v>CHP</v>
          </cell>
          <cell r="D354">
            <v>125.95</v>
          </cell>
          <cell r="E354" t="str">
            <v>Sinapi-Maio/21</v>
          </cell>
        </row>
        <row r="355">
          <cell r="A355">
            <v>93433</v>
          </cell>
          <cell r="B355" t="str">
            <v>USINA DE MISTURA ASFÁLTICA À QUENTE, TIPO CONTRA FLUXO, PROD 40 A 80 TON/HORA - CHP DIURNO. AF_03/2016</v>
          </cell>
          <cell r="C355" t="str">
            <v>CHP</v>
          </cell>
          <cell r="D355">
            <v>2430.96</v>
          </cell>
          <cell r="E355" t="str">
            <v>Sinapi-Maio/21</v>
          </cell>
        </row>
        <row r="356">
          <cell r="A356">
            <v>93439</v>
          </cell>
          <cell r="B356" t="str">
            <v>USINA DE ASFALTO À FRIO, CAPACIDADE DE 40 A 60 TON/HORA, ELÉTRICA POTÊNCIA 30 CV - CHP DIURNO. AF_03/2016</v>
          </cell>
          <cell r="C356" t="str">
            <v>CHP</v>
          </cell>
          <cell r="D356">
            <v>142.59</v>
          </cell>
          <cell r="E356" t="str">
            <v>Sinapi-Maio/21</v>
          </cell>
        </row>
        <row r="357">
          <cell r="A357">
            <v>95121</v>
          </cell>
          <cell r="B357" t="str">
            <v>USINA MISTURADORA DE SOLOS, CAPACIDADE DE 200 A 500 TON/H, POTENCIA 75KW - CHP DIURNO. AF_07/2016</v>
          </cell>
          <cell r="C357" t="str">
            <v>CHP</v>
          </cell>
          <cell r="D357">
            <v>242.25</v>
          </cell>
          <cell r="E357" t="str">
            <v>Sinapi-Maio/21</v>
          </cell>
        </row>
        <row r="358">
          <cell r="A358">
            <v>95127</v>
          </cell>
          <cell r="B358" t="str">
            <v>DISTRIBUIDOR DE AGREGADOS AUTOPROPELIDO, CAP 3 M3, A DIESEL, POTÊNCIA 176CV - CHP DIURNO. AF_07/2016</v>
          </cell>
          <cell r="C358" t="str">
            <v>CHP</v>
          </cell>
          <cell r="D358">
            <v>164.3</v>
          </cell>
          <cell r="E358" t="str">
            <v>Sinapi-Maio/21</v>
          </cell>
        </row>
        <row r="359">
          <cell r="A359">
            <v>95133</v>
          </cell>
          <cell r="B359" t="str">
            <v>MÁQUINA DEMARCADORA DE FAIXA DE TRÁFEGO À FRIO, AUTOPROPELIDA, POTÊNCIA 38 HP - CHP DIURNO. AF_07/2016</v>
          </cell>
          <cell r="C359" t="str">
            <v>CHP</v>
          </cell>
          <cell r="D359">
            <v>122.58</v>
          </cell>
          <cell r="E359" t="str">
            <v>Sinapi-Maio/21</v>
          </cell>
        </row>
        <row r="360">
          <cell r="A360">
            <v>95139</v>
          </cell>
          <cell r="B360" t="str">
            <v>TALHA MANUAL DE CORRENTE, CAPACIDADE DE 2 TON. COM ELEVAÇÃO DE 3 M - CHP DIURNO. AF_07/2016</v>
          </cell>
          <cell r="C360" t="str">
            <v>CHP</v>
          </cell>
          <cell r="D360">
            <v>0.06</v>
          </cell>
          <cell r="E360" t="str">
            <v>Sinapi-Maio/21</v>
          </cell>
        </row>
        <row r="361">
          <cell r="A361">
            <v>95212</v>
          </cell>
          <cell r="B361" t="str">
            <v>GRUA ASCENCIONAL, LANCA DE 42 M, CAPACIDADE DE 1,5 T A 30 M, ALTURA ATE 39 M - CHP DIURNO. AF_08/2016</v>
          </cell>
          <cell r="C361" t="str">
            <v>CHP</v>
          </cell>
          <cell r="D361">
            <v>104.94</v>
          </cell>
          <cell r="E361" t="str">
            <v>Sinapi-Maio/21</v>
          </cell>
        </row>
        <row r="362">
          <cell r="A362">
            <v>95218</v>
          </cell>
          <cell r="B362" t="str">
            <v>PULVERIZADOR DE TINTA ELÉTRICO/MÁQUINA DE PINTURA AIRLESS, VAZÃO 2 L/MIN - CHP DIURNO. AF_08/2016</v>
          </cell>
          <cell r="C362" t="str">
            <v>CHP</v>
          </cell>
          <cell r="D362">
            <v>29.03</v>
          </cell>
          <cell r="E362" t="str">
            <v>Sinapi-Maio/21</v>
          </cell>
        </row>
        <row r="363">
          <cell r="A363">
            <v>95258</v>
          </cell>
          <cell r="B363" t="str">
            <v>MARTELO DEMOLIDOR PNEUMÁTICO MANUAL, 32 KG - CHP DIURNO. AF_09/2016</v>
          </cell>
          <cell r="C363" t="str">
            <v>CHP</v>
          </cell>
          <cell r="D363">
            <v>24.92</v>
          </cell>
          <cell r="E363" t="str">
            <v>Sinapi-Maio/21</v>
          </cell>
        </row>
        <row r="364">
          <cell r="A364">
            <v>95264</v>
          </cell>
          <cell r="B364" t="str">
            <v>COMPACTADOR DE SOLOS DE PERCUSÃO (SOQUETE) COM MOTOR A GASOLINA, POTÊNCIA 3 CV - CHP DIURNO. AF_09/2016</v>
          </cell>
          <cell r="C364" t="str">
            <v>CHP</v>
          </cell>
          <cell r="D364">
            <v>5.89</v>
          </cell>
          <cell r="E364" t="str">
            <v>Sinapi-Maio/21</v>
          </cell>
        </row>
        <row r="365">
          <cell r="A365">
            <v>95270</v>
          </cell>
          <cell r="B365" t="str">
            <v>RÉGUA VIBRATÓRIA DUPLA PARA CONCRETO, PESO DE 60KG, COMPRIMENTO 4 M, COM MOTOR A GASOLINA, POTÊNCIA 5,5 HP - CHP DIURNO. AF_09/2016</v>
          </cell>
          <cell r="C365" t="str">
            <v>CHP</v>
          </cell>
          <cell r="D365">
            <v>8.57</v>
          </cell>
          <cell r="E365" t="str">
            <v>Sinapi-Maio/21</v>
          </cell>
        </row>
        <row r="366">
          <cell r="A366">
            <v>95276</v>
          </cell>
          <cell r="B366" t="str">
            <v>POLIDORA DE PISO (POLITRIZ), PESO DE 100KG, DIÂMETRO 450 MM, MOTOR ELÉTRICO, POTÊNCIA 4 HP - CHP DIURNO. AF_09/2016</v>
          </cell>
          <cell r="C366" t="str">
            <v>CHP</v>
          </cell>
          <cell r="D366">
            <v>2.4900000000000002</v>
          </cell>
          <cell r="E366" t="str">
            <v>Sinapi-Maio/21</v>
          </cell>
        </row>
        <row r="367">
          <cell r="A367">
            <v>95282</v>
          </cell>
          <cell r="B367" t="str">
            <v>DESEMPENADEIRA DE CONCRETO, PESO DE 75KG, 4 PÁS, MOTOR A GASOLINA, POTÊNCIA 5,5 HP - CHP DIURNO. AF_09/2016</v>
          </cell>
          <cell r="C367" t="str">
            <v>CHP</v>
          </cell>
          <cell r="D367">
            <v>8.5399999999999991</v>
          </cell>
          <cell r="E367" t="str">
            <v>Sinapi-Maio/21</v>
          </cell>
        </row>
        <row r="368">
          <cell r="A368">
            <v>95620</v>
          </cell>
          <cell r="B368" t="str">
            <v>PERFURATRIZ PNEUMATICA MANUAL DE PESO MEDIO, MARTELETE, 18KG, COMPRIMENTO MÁXIMO DE CURSO DE 6 M, DIAMETRO DO PISTAO DE 5,5 CM - CHP DIURNO. AF_11/2016</v>
          </cell>
          <cell r="C368" t="str">
            <v>CHP</v>
          </cell>
          <cell r="D368">
            <v>24.47</v>
          </cell>
          <cell r="E368" t="str">
            <v>Sinapi-Maio/21</v>
          </cell>
        </row>
        <row r="369">
          <cell r="A369">
            <v>95631</v>
          </cell>
          <cell r="B369" t="str">
            <v>ROLO COMPACTADOR VIBRATORIO TANDEM, ACO LISO, POTENCIA 125 HP, PESO SEM/COM LASTRO 10,20/11,65 T, LARGURA DE TRABALHO 1,73 M - CHP DIURNO. AF_11/2016</v>
          </cell>
          <cell r="C369" t="str">
            <v>CHP</v>
          </cell>
          <cell r="D369">
            <v>159.11000000000001</v>
          </cell>
          <cell r="E369" t="str">
            <v>Sinapi-Maio/21</v>
          </cell>
        </row>
        <row r="370">
          <cell r="A370">
            <v>95702</v>
          </cell>
          <cell r="B370" t="str">
            <v>PERFURATRIZ MANUAL, TORQUE MAXIMO 55 KGF.M, POTENCIA 5 CV, COM DIAMETRO MAXIMO 8 1/2" - CHP DIURNO. AF_11/2016</v>
          </cell>
          <cell r="C370" t="str">
            <v>CHP</v>
          </cell>
          <cell r="D370">
            <v>36.770000000000003</v>
          </cell>
          <cell r="E370" t="str">
            <v>Sinapi-Maio/21</v>
          </cell>
        </row>
        <row r="371">
          <cell r="A371">
            <v>95708</v>
          </cell>
          <cell r="B371" t="str">
            <v>PERFURATRIZ SOBRE ESTEIRA, TORQUE MÁXIMO 600 KGF, POTÊNCIA ENTRE 50 E 60 HP, DIÂMETRO MÁXIMO 10 - CHP DIURNO. AF_11/2016</v>
          </cell>
          <cell r="C371" t="str">
            <v>CHP</v>
          </cell>
          <cell r="D371">
            <v>121.93</v>
          </cell>
          <cell r="E371" t="str">
            <v>Sinapi-Maio/21</v>
          </cell>
        </row>
        <row r="372">
          <cell r="A372">
            <v>95714</v>
          </cell>
          <cell r="B372" t="str">
            <v>ESCAVADEIRA HIDRAULICA SOBRE ESTEIRA, COM GARRA GIRATORIA DE MANDIBULAS, PESO OPERACIONAL ENTRE 22,00 E 25,50 TON, POTENCIA LIQUIDA ENTRE 150 E 160 HP - CHP DIURNO. AF_11/2016</v>
          </cell>
          <cell r="C372" t="str">
            <v>CHP</v>
          </cell>
          <cell r="D372">
            <v>183.22</v>
          </cell>
          <cell r="E372" t="str">
            <v>Sinapi-Maio/21</v>
          </cell>
        </row>
        <row r="373">
          <cell r="A373">
            <v>95720</v>
          </cell>
          <cell r="B373" t="str">
            <v>ESCAVADEIRA HIDRAULICA SOBRE ESTEIRA, EQUIPADA COM CLAMSHELL, COM CAPACIDADE DA CAÇAMBA ENTRE 1,20 E 1,50 M3, PESO OPERACIONAL ENTRE 20,00 E 22,00 TON, POTENCIA LIQUIDA ENTRE 150 E 160 HP - CHP DIURNO. AF_11/2016</v>
          </cell>
          <cell r="C373" t="str">
            <v>CHP</v>
          </cell>
          <cell r="D373">
            <v>180.01</v>
          </cell>
          <cell r="E373" t="str">
            <v>Sinapi-Maio/21</v>
          </cell>
        </row>
        <row r="374">
          <cell r="A374">
            <v>95872</v>
          </cell>
          <cell r="B374" t="str">
            <v>GRUPO GERADOR COM CARENAGEM, MOTOR DIESEL POTÊNCIA STANDART ENTRE 250 E 260 KVA - CHP DIURNO. AF_12/2016</v>
          </cell>
          <cell r="C374" t="str">
            <v>CHP</v>
          </cell>
          <cell r="D374">
            <v>213.8</v>
          </cell>
          <cell r="E374" t="str">
            <v>Sinapi-Maio/21</v>
          </cell>
        </row>
        <row r="375">
          <cell r="A375">
            <v>96013</v>
          </cell>
          <cell r="B375" t="str">
            <v>TRATOR DE PNEUS COM POTÊNCIA DE 122 CV, TRAÇÃO 4X4, COM VASSOURA MECÂNICA ACOPLADA - CHP DIURNO. AF_02/2017</v>
          </cell>
          <cell r="C375" t="str">
            <v>CHP</v>
          </cell>
          <cell r="D375">
            <v>192.34</v>
          </cell>
          <cell r="E375" t="str">
            <v>Sinapi-Maio/21</v>
          </cell>
        </row>
        <row r="376">
          <cell r="A376">
            <v>96020</v>
          </cell>
          <cell r="B376" t="str">
            <v>TRATOR DE PNEUS COM POTÊNCIA DE 122 CV, TRAÇÃO 4X4, COM GRADE DE DISCOS ACOPLADA - CHP DIURNO. AF_02/2017</v>
          </cell>
          <cell r="C376" t="str">
            <v>CHP</v>
          </cell>
          <cell r="D376">
            <v>191.95</v>
          </cell>
          <cell r="E376" t="str">
            <v>Sinapi-Maio/21</v>
          </cell>
        </row>
        <row r="377">
          <cell r="A377">
            <v>96028</v>
          </cell>
          <cell r="B377" t="str">
            <v>TRATOR DE PNEUS COM POTÊNCIA DE 85 CV, TRAÇÃO 4X4, COM GRADE DE DISCOS ACOPLADA - CHP DIURNO. AF_02/2017</v>
          </cell>
          <cell r="C377" t="str">
            <v>CHP</v>
          </cell>
          <cell r="D377">
            <v>145.31</v>
          </cell>
          <cell r="E377" t="str">
            <v>Sinapi-Maio/21</v>
          </cell>
        </row>
        <row r="378">
          <cell r="A378">
            <v>96035</v>
          </cell>
          <cell r="B378" t="str">
            <v>CAMINHÃO BASCULANTE 10 M3, TRUCADO, POTÊNCIA 230 CV, INCLUSIVE CAÇAMBA METÁLICA, COM DISTRIBUIDOR DE AGREGADOS ACOPLADO - CHP DIURNO. AF_02/2017</v>
          </cell>
          <cell r="C378" t="str">
            <v>CHP</v>
          </cell>
          <cell r="D378">
            <v>195.35</v>
          </cell>
          <cell r="E378" t="str">
            <v>Sinapi-Maio/21</v>
          </cell>
        </row>
        <row r="379">
          <cell r="A379">
            <v>96157</v>
          </cell>
          <cell r="B379" t="str">
            <v>TRATOR DE PNEUS COM POTÊNCIA DE 85 CV, TRAÇÃO 4X4, COM VASSOURA MECÂNICA ACOPLADA - CHP DIURNO. AF_03/2017</v>
          </cell>
          <cell r="C379" t="str">
            <v>CHP</v>
          </cell>
          <cell r="D379">
            <v>145.69999999999999</v>
          </cell>
          <cell r="E379" t="str">
            <v>Sinapi-Maio/21</v>
          </cell>
        </row>
        <row r="380">
          <cell r="A380">
            <v>96158</v>
          </cell>
          <cell r="B380" t="str">
            <v>MINICARREGADEIRA SOBRE RODAS POTENCIA 47HP CAPACIDADE OPERACAO 646 KG, COM VASSOURA MECÂNICA ACOPLADA - CHP DIURNO. AF_03/2017</v>
          </cell>
          <cell r="C380" t="str">
            <v>CHP</v>
          </cell>
          <cell r="D380">
            <v>106.79</v>
          </cell>
          <cell r="E380" t="str">
            <v>Sinapi-Maio/21</v>
          </cell>
        </row>
        <row r="381">
          <cell r="A381">
            <v>96245</v>
          </cell>
          <cell r="B381" t="str">
            <v>MINIESCAVADEIRA SOBRE ESTEIRAS, POTENCIA LIQUIDA DE *30* HP, PESO OPERACIONAL DE *3.500* KG - CHP DIURNO. AF_04/2017</v>
          </cell>
          <cell r="C381" t="str">
            <v>CHP</v>
          </cell>
          <cell r="D381">
            <v>76.91</v>
          </cell>
          <cell r="E381" t="str">
            <v>Sinapi-Maio/21</v>
          </cell>
        </row>
        <row r="382">
          <cell r="A382">
            <v>96303</v>
          </cell>
          <cell r="B382" t="str">
            <v>PERFURATRIZ ROTATIVA SOBRE ESTEIRA, TORQUE MAXIMO 2500 KGM, POTENCIA 110 HP, MOTOR DIESEL- CHP DIURNO. AF_05/2017</v>
          </cell>
          <cell r="C382" t="str">
            <v>CHP</v>
          </cell>
          <cell r="D382">
            <v>174.71</v>
          </cell>
          <cell r="E382" t="str">
            <v>Sinapi-Maio/21</v>
          </cell>
        </row>
        <row r="383">
          <cell r="A383">
            <v>96463</v>
          </cell>
          <cell r="B383" t="str">
            <v>ROLO COMPACTADOR DE PNEUS, ESTATICO, PRESSAO VARIAVEL, POTENCIA 110 HP, PESO SEM/COM LASTRO 10,8/27 T, LARGURA DE ROLAGEM 2,30 M - CHP DIURNO. AF_06/2017</v>
          </cell>
          <cell r="C383" t="str">
            <v>CHP</v>
          </cell>
          <cell r="D383">
            <v>147.84</v>
          </cell>
          <cell r="E383" t="str">
            <v>Sinapi-Maio/21</v>
          </cell>
        </row>
        <row r="384">
          <cell r="A384">
            <v>98764</v>
          </cell>
          <cell r="B384" t="str">
            <v>INVERSOR DE SOLDA MONOFÁSICO DE 160 A, POTÊNCIA DE 5400 W, TENSÃO DE 220 V, PARA SOLDA COM ELETRODOS DE 2,0 A 4,0 MM E PROCESSO TIG - CHP DIURNO. AF_06/2018</v>
          </cell>
          <cell r="C384" t="str">
            <v>CHP</v>
          </cell>
          <cell r="D384">
            <v>3.28</v>
          </cell>
          <cell r="E384" t="str">
            <v>Sinapi-Maio/21</v>
          </cell>
        </row>
        <row r="385">
          <cell r="A385">
            <v>99833</v>
          </cell>
          <cell r="B385" t="str">
            <v>LAVADORA DE ALTA PRESSAO (LAVA-JATO) PARA AGUA FRIA, PRESSAO DE OPERACAO ENTRE 1400 E 1900 LIB/POL2, VAZAO MAXIMA ENTRE 400 E 700 L/H - CHP DIURNO. AF_04/2019</v>
          </cell>
          <cell r="C385" t="str">
            <v>CHP</v>
          </cell>
          <cell r="D385">
            <v>1.1299999999999999</v>
          </cell>
          <cell r="E385" t="str">
            <v>Sinapi-Maio/21</v>
          </cell>
        </row>
        <row r="386">
          <cell r="A386">
            <v>100641</v>
          </cell>
          <cell r="B386" t="str">
            <v>USINA DE MISTURA ASFÁLTICA À QUENTE, TIPO CONTRA FLUXO, PROD 100 A 140 TON/HORA - CHP DIURNO. AF_12/2019</v>
          </cell>
          <cell r="C386" t="str">
            <v>CHP</v>
          </cell>
          <cell r="D386">
            <v>434.28</v>
          </cell>
          <cell r="E386" t="str">
            <v>Sinapi-Maio/21</v>
          </cell>
        </row>
        <row r="387">
          <cell r="A387">
            <v>100647</v>
          </cell>
          <cell r="B387" t="str">
            <v>USINA DE ASFALTO, TIPO GRAVIMÉTRICA, PROD 150 TON/HORA - CHP DIURNO. AF_12/2019</v>
          </cell>
          <cell r="C387" t="str">
            <v>CHP</v>
          </cell>
          <cell r="D387">
            <v>906.22</v>
          </cell>
          <cell r="E387" t="str">
            <v>Sinapi-Maio/21</v>
          </cell>
        </row>
        <row r="388">
          <cell r="A388">
            <v>102275</v>
          </cell>
          <cell r="B388" t="str">
            <v>MARTELO DEMOLIDOR ELÉTRICO, COM POTÊNCIA DE 2.000 W, 1.000 IMPACTOS POR MINUTO, PESO DE 30 KG - CHP DIURNO. AF_01/2021</v>
          </cell>
          <cell r="C388" t="str">
            <v>CHP</v>
          </cell>
          <cell r="D388">
            <v>24.76</v>
          </cell>
          <cell r="E388" t="str">
            <v>Sinapi-Maio/21</v>
          </cell>
        </row>
        <row r="389">
          <cell r="A389">
            <v>5632</v>
          </cell>
          <cell r="B389" t="str">
            <v>ESCAVADEIRA HIDRÁULICA SOBRE ESTEIRAS, CAÇAMBA 0,80 M3, PESO OPERACIONAL 17 T, POTENCIA BRUTA 111 HP - CHI DIURNO. AF_06/2014</v>
          </cell>
          <cell r="C389" t="str">
            <v>CHI</v>
          </cell>
          <cell r="D389">
            <v>65.59</v>
          </cell>
          <cell r="E389" t="str">
            <v>Sinapi-Maio/21</v>
          </cell>
        </row>
        <row r="390">
          <cell r="A390">
            <v>5679</v>
          </cell>
          <cell r="B390" t="str">
            <v>RETROESCAVADEIRA SOBRE RODAS COM CARREGADEIRA, TRAÇÃO 4X4, POTÊNCIA LÍQ. 88 HP, CAÇAMBA CARREG. CAP. MÍN. 1 M3, CAÇAMBA RETRO CAP. 0,26 M3, PESO OPERACIONAL MÍN. 6.674 KG, PROFUNDIDADE ESCAVAÇÃO MÁX. 4,37 M - CHI DIURNO. AF_06/2014</v>
          </cell>
          <cell r="C390" t="str">
            <v>CHI</v>
          </cell>
          <cell r="D390">
            <v>49.77</v>
          </cell>
          <cell r="E390" t="str">
            <v>Sinapi-Maio/21</v>
          </cell>
        </row>
        <row r="391">
          <cell r="A391">
            <v>5681</v>
          </cell>
          <cell r="B391" t="str">
            <v>RETROESCAVADEIRA SOBRE RODAS COM CARREGADEIRA, TRAÇÃO 4X2, POTÊNCIA LÍQ. 79 HP, CAÇAMBA CARREG. CAP. MÍN. 1 M3, CAÇAMBA RETRO CAP. 0,20 M3, PESO OPERACIONAL MÍN. 6.570 KG, PROFUNDIDADE ESCAVAÇÃO MÁX. 4,37 M - CHI DIURNO. AF_06/2014</v>
          </cell>
          <cell r="C391" t="str">
            <v>CHI</v>
          </cell>
          <cell r="D391">
            <v>47.64</v>
          </cell>
          <cell r="E391" t="str">
            <v>Sinapi-Maio/21</v>
          </cell>
        </row>
        <row r="392">
          <cell r="A392">
            <v>5685</v>
          </cell>
          <cell r="B392" t="str">
            <v>ROLO COMPACTADOR VIBRATÓRIO DE UM CILINDRO AÇO LISO, POTÊNCIA 80 HP, PESO OPERACIONAL MÁXIMO 8,1 T, IMPACTO DINÂMICO 16,15 / 9,5 T, LARGURA DE TRABALHO 1,68 M - CHI DIURNO. AF_06/2014</v>
          </cell>
          <cell r="C392" t="str">
            <v>CHI</v>
          </cell>
          <cell r="D392">
            <v>46.26</v>
          </cell>
          <cell r="E392" t="str">
            <v>Sinapi-Maio/21</v>
          </cell>
        </row>
        <row r="393">
          <cell r="A393">
            <v>5690</v>
          </cell>
          <cell r="B393" t="str">
            <v>GRADE DE DISCO CONTROLE REMOTO REBOCÁVEL, COM 24 DISCOS 24 X 6 MM COM PNEUS PARA TRANSPORTE - CHI DIURNO. AF_06/2014</v>
          </cell>
          <cell r="C393" t="str">
            <v>CHI</v>
          </cell>
          <cell r="D393">
            <v>3.26</v>
          </cell>
          <cell r="E393" t="str">
            <v>Sinapi-Maio/21</v>
          </cell>
        </row>
        <row r="394">
          <cell r="A394">
            <v>5806</v>
          </cell>
          <cell r="B394" t="str">
            <v>MOTOBOMBA CENTRÍFUGA, MOTOR A GASOLINA, POTÊNCIA 5,42 HP, BOCAIS 1 1/2" X 1", DIÂMETRO ROTOR 143 MM HM/Q = 6 MCA / 16,8 M3/H A 38 MCA / 6,6 M3/H - CHI DIURNO. AF_06/2014</v>
          </cell>
          <cell r="C394" t="str">
            <v>CHI</v>
          </cell>
          <cell r="D394">
            <v>0.25</v>
          </cell>
          <cell r="E394" t="str">
            <v>Sinapi-Maio/21</v>
          </cell>
        </row>
        <row r="395">
          <cell r="A395">
            <v>5826</v>
          </cell>
          <cell r="B395" t="str">
            <v>CAMINHÃO TOCO, PBT 16.000 KG, CARGA ÚTIL MÁX. 10.685 KG, DIST. ENTRE EIXOS 4,8 M, POTÊNCIA 189 CV, INCLUSIVE CARROCERIA FIXA ABERTA DE MADEIRA P/ TRANSPORTE GERAL DE CARGA SECA, DIMEN. APROX. 2,5 X 7,00 X 0,50 M - CHI DIURNO. AF_06/2014</v>
          </cell>
          <cell r="C395" t="str">
            <v>CHI</v>
          </cell>
          <cell r="D395">
            <v>38.86</v>
          </cell>
          <cell r="E395" t="str">
            <v>Sinapi-Maio/21</v>
          </cell>
        </row>
        <row r="396">
          <cell r="A396">
            <v>5829</v>
          </cell>
          <cell r="B396" t="str">
            <v>USINA DE CONCRETO FIXA, CAPACIDADE NOMINAL DE 90 A 120 M3/H, SEM SILO - CHI DIURNO. AF_07/2016</v>
          </cell>
          <cell r="C396" t="str">
            <v>CHI</v>
          </cell>
          <cell r="D396">
            <v>145.69</v>
          </cell>
          <cell r="E396" t="str">
            <v>Sinapi-Maio/21</v>
          </cell>
        </row>
        <row r="397">
          <cell r="A397">
            <v>5837</v>
          </cell>
          <cell r="B397" t="str">
            <v>VIBROACABADORA DE ASFALTO SOBRE ESTEIRAS, LARGURA DE PAVIMENTAÇÃO 1,90 M A 5,30 M, POTÊNCIA 105 HP CAPACIDADE 450 T/H - CHI DIURNO. AF_11/2014</v>
          </cell>
          <cell r="C397" t="str">
            <v>CHI</v>
          </cell>
          <cell r="D397">
            <v>134.6</v>
          </cell>
          <cell r="E397" t="str">
            <v>Sinapi-Maio/21</v>
          </cell>
        </row>
        <row r="398">
          <cell r="A398">
            <v>5841</v>
          </cell>
          <cell r="B398" t="str">
            <v>VASSOURA MECÂNICA REBOCÁVEL COM ESCOVA CILÍNDRICA, LARGURA ÚTIL DE VARRIMENTO DE 2,44 M - CHI DIURNO. AF_06/2014</v>
          </cell>
          <cell r="C398" t="str">
            <v>CHI</v>
          </cell>
          <cell r="D398">
            <v>3.74</v>
          </cell>
          <cell r="E398" t="str">
            <v>Sinapi-Maio/21</v>
          </cell>
        </row>
        <row r="399">
          <cell r="A399">
            <v>5845</v>
          </cell>
          <cell r="B399" t="str">
            <v>TRATOR DE PNEUS, POTÊNCIA 122 CV, TRAÇÃO 4X4, PESO COM LASTRO DE 4.510 KG - CHI DIURNO. AF_06/2014</v>
          </cell>
          <cell r="C399" t="str">
            <v>CHI</v>
          </cell>
          <cell r="D399">
            <v>43.4</v>
          </cell>
          <cell r="E399" t="str">
            <v>Sinapi-Maio/21</v>
          </cell>
        </row>
        <row r="400">
          <cell r="A400">
            <v>5849</v>
          </cell>
          <cell r="B400" t="str">
            <v>TRATOR DE ESTEIRAS, POTÊNCIA 170 HP, PESO OPERACIONAL 19 T, CAÇAMBA 5,2 M3 - CHI DIURNO. AF_06/2014</v>
          </cell>
          <cell r="C400" t="str">
            <v>CHI</v>
          </cell>
          <cell r="D400">
            <v>63.62</v>
          </cell>
          <cell r="E400" t="str">
            <v>Sinapi-Maio/21</v>
          </cell>
        </row>
        <row r="401">
          <cell r="A401">
            <v>5853</v>
          </cell>
          <cell r="B401" t="str">
            <v>TRATOR DE ESTEIRAS, POTÊNCIA 150 HP, PESO OPERACIONAL 16,7 T, COM RODA MOTRIZ ELEVADA E LÂMINA 3,18 M3 - CHI DIURNO. AF_06/2014</v>
          </cell>
          <cell r="C401" t="str">
            <v>CHI</v>
          </cell>
          <cell r="D401">
            <v>63.84</v>
          </cell>
          <cell r="E401" t="str">
            <v>Sinapi-Maio/21</v>
          </cell>
        </row>
        <row r="402">
          <cell r="A402">
            <v>5857</v>
          </cell>
          <cell r="B402" t="str">
            <v>TRATOR DE ESTEIRAS, POTÊNCIA 347 HP, PESO OPERACIONAL 38,5 T, COM LÂMINA 8,70 M3 - CHI DIURNO. AF_06/2014</v>
          </cell>
          <cell r="C402" t="str">
            <v>CHI</v>
          </cell>
          <cell r="D402">
            <v>145.77000000000001</v>
          </cell>
          <cell r="E402" t="str">
            <v>Sinapi-Maio/21</v>
          </cell>
        </row>
        <row r="403">
          <cell r="A403">
            <v>5865</v>
          </cell>
          <cell r="B403" t="str">
            <v>ROLO COMPACTADOR VIBRATÓRIO REBOCÁVEL, CILINDRO DE AÇO LISO, POTÊNCIA DE TRAÇÃO DE 65 CV, PESO 4,7 T, IMPACTO DINÂMICO 18,3 T, LARGURA DE TRABALHO 1,67 M - CHI DIURNO. AF_02/2016</v>
          </cell>
          <cell r="C403" t="str">
            <v>CHI</v>
          </cell>
          <cell r="D403">
            <v>6.61</v>
          </cell>
          <cell r="E403" t="str">
            <v>Sinapi-Maio/21</v>
          </cell>
        </row>
        <row r="404">
          <cell r="A404">
            <v>5869</v>
          </cell>
          <cell r="B404" t="str">
            <v>ROLO COMPACTADOR VIBRATÓRIO TANDEM AÇO LISO, POTÊNCIA 58 HP, PESO SEM/COM LASTRO 6,5 / 9,4 T, LARGURA DE TRABALHO 1,2 M - CHI DIURNO. AF_06/2014</v>
          </cell>
          <cell r="C404" t="str">
            <v>CHI</v>
          </cell>
          <cell r="D404">
            <v>51.26</v>
          </cell>
          <cell r="E404" t="str">
            <v>Sinapi-Maio/21</v>
          </cell>
        </row>
        <row r="405">
          <cell r="A405">
            <v>5877</v>
          </cell>
          <cell r="B405" t="str">
            <v>RETROESCAVADEIRA SOBRE RODAS COM CARREGADEIRA, TRAÇÃO 4X4, POTÊNCIA LÍQ. 72 HP, CAÇAMBA CARREG. CAP. MÍN. 0,79 M3, CAÇAMBA RETRO CAP. 0,18 M3, PESO OPERACIONAL MÍN. 7.140 KG, PROFUNDIDADE ESCAVAÇÃO MÁX. 4,50 M - CHI DIURNO. AF_06/2014</v>
          </cell>
          <cell r="C405" t="str">
            <v>CHI</v>
          </cell>
          <cell r="D405">
            <v>49.09</v>
          </cell>
          <cell r="E405" t="str">
            <v>Sinapi-Maio/21</v>
          </cell>
        </row>
        <row r="406">
          <cell r="A406">
            <v>5881</v>
          </cell>
          <cell r="B406" t="str">
            <v>ROLO COMPACTADOR VIBRATÓRIO PÉ DE CARNEIRO, OPERADO POR CONTROLE REMOTO, POTÊNCIA 12,5 KW, PESO OPERACIONAL 1,675 T, LARGURA DE TRABALHO 0,85 M - CHI DIURNO. AF_02/2016</v>
          </cell>
          <cell r="C406" t="str">
            <v>CHI</v>
          </cell>
          <cell r="D406">
            <v>54.3</v>
          </cell>
          <cell r="E406" t="str">
            <v>Sinapi-Maio/21</v>
          </cell>
        </row>
        <row r="407">
          <cell r="A407">
            <v>5884</v>
          </cell>
          <cell r="B407" t="str">
            <v>USINA DE LAMA ASFÁLTICA, PROD 30 A 50 T/H, SILO DE AGREGADO 7 M3, RESERVATÓRIOS PARA EMULSÃO E ÁGUA DE 2,3 M3 CADA, MISTURADOR TIPO PUG MILL A SER MONTADO SOBRE CAMINHÃO - CHI DIURNO. AF_10/2014</v>
          </cell>
          <cell r="C407" t="str">
            <v>CHI</v>
          </cell>
          <cell r="D407">
            <v>40.76</v>
          </cell>
          <cell r="E407" t="str">
            <v>Sinapi-Maio/21</v>
          </cell>
        </row>
        <row r="408">
          <cell r="A408">
            <v>5892</v>
          </cell>
          <cell r="B408" t="str">
            <v>CAMINHÃO TOCO, PESO BRUTO TOTAL 14.300 KG, CARGA ÚTIL MÁXIMA 9590 KG, DISTÂNCIA ENTRE EIXOS 4,76 M, POTÊNCIA 185 CV (NÃO INCLUI CARROCERIA) - CHI DIURNO. AF_06/2014</v>
          </cell>
          <cell r="C408" t="str">
            <v>CHI</v>
          </cell>
          <cell r="D408">
            <v>39.92</v>
          </cell>
          <cell r="E408" t="str">
            <v>Sinapi-Maio/21</v>
          </cell>
        </row>
        <row r="409">
          <cell r="A409">
            <v>5896</v>
          </cell>
          <cell r="B409" t="str">
            <v>CAMINHÃO TOCO, PESO BRUTO TOTAL 16.000 KG, CARGA ÚTIL MÁXIMA DE 10.685 KG, DISTÂNCIA ENTRE EIXOS 4,80 M, POTÊNCIA 189 CV EXCLUSIVE CARROCERIA - CHI DIURNO. AF_06/2014</v>
          </cell>
          <cell r="C409" t="str">
            <v>CHI</v>
          </cell>
          <cell r="D409">
            <v>37.700000000000003</v>
          </cell>
          <cell r="E409" t="str">
            <v>Sinapi-Maio/21</v>
          </cell>
        </row>
        <row r="410">
          <cell r="A410">
            <v>5903</v>
          </cell>
          <cell r="B410" t="str">
            <v>CAMINHÃO PIPA 10.000 L TRUCADO, PESO BRUTO TOTAL 23.000 KG, CARGA ÚTIL MÁXIMA 15.935 KG, DISTÂNCIA ENTRE EIXOS 4,8 M, POTÊNCIA 230 CV, INCLUSIVE TANQUE DE AÇO PARA TRANSPORTE DE ÁGUA - CHI DIURNO. AF_06/2014</v>
          </cell>
          <cell r="C410" t="str">
            <v>CHI</v>
          </cell>
          <cell r="D410">
            <v>46.54</v>
          </cell>
          <cell r="E410" t="str">
            <v>Sinapi-Maio/21</v>
          </cell>
        </row>
        <row r="411">
          <cell r="A411">
            <v>5911</v>
          </cell>
          <cell r="B411" t="str">
            <v>ESPARGIDOR DE ASFALTO PRESSURIZADO COM TANQUE DE 2500 L, REBOCÁVEL COM MOTOR A GASOLINA POTÊNCIA 3,4 HP - CHI DIURNO. AF_07/2014</v>
          </cell>
          <cell r="C411" t="str">
            <v>CHI</v>
          </cell>
          <cell r="D411">
            <v>24.09</v>
          </cell>
          <cell r="E411" t="str">
            <v>Sinapi-Maio/21</v>
          </cell>
        </row>
        <row r="412">
          <cell r="A412">
            <v>5923</v>
          </cell>
          <cell r="B412" t="str">
            <v>GRADE DE DISCO REBOCÁVEL COM 20 DISCOS 24" X 6 MM COM PNEUS PARA TRANSPORTE - CHI DIURNO. AF_06/2014</v>
          </cell>
          <cell r="C412" t="str">
            <v>CHI</v>
          </cell>
          <cell r="D412">
            <v>2.5499999999999998</v>
          </cell>
          <cell r="E412" t="str">
            <v>Sinapi-Maio/21</v>
          </cell>
        </row>
        <row r="413">
          <cell r="A413">
            <v>5930</v>
          </cell>
          <cell r="B413" t="str">
            <v>GUINDAUTO HIDRÁULICO, CAPACIDADE MÁXIMA DE CARGA 6200 KG, MOMENTO MÁXIMO DE CARGA 11,7 TM, ALCANCE MÁXIMO HORIZONTAL 9,70 M, INCLUSIVE CAMINHÃO TOCO PBT 16.000 KG, POTÊNCIA DE 189 CV - CHI DIURNO. AF_06/2014</v>
          </cell>
          <cell r="C413" t="str">
            <v>CHI</v>
          </cell>
          <cell r="D413">
            <v>40.229999999999997</v>
          </cell>
          <cell r="E413" t="str">
            <v>Sinapi-Maio/21</v>
          </cell>
        </row>
        <row r="414">
          <cell r="A414">
            <v>5934</v>
          </cell>
          <cell r="B414" t="str">
            <v>MOTONIVELADORA POTÊNCIA BÁSICA LÍQUIDA (PRIMEIRA MARCHA) 125 HP, PESO BRUTO 13032 KG, LARGURA DA LÂMINA DE 3,7 M - CHI DIURNO. AF_06/2014</v>
          </cell>
          <cell r="C414" t="str">
            <v>CHI</v>
          </cell>
          <cell r="D414">
            <v>66.680000000000007</v>
          </cell>
          <cell r="E414" t="str">
            <v>Sinapi-Maio/21</v>
          </cell>
        </row>
        <row r="415">
          <cell r="A415">
            <v>5942</v>
          </cell>
          <cell r="B415" t="str">
            <v>PÁ CARREGADEIRA SOBRE RODAS, POTÊNCIA LÍQUIDA 128 HP, CAPACIDADE DA CAÇAMBA 1,7 A 2,8 M3, PESO OPERACIONAL 11632 KG - CHI DIURNO. AF_06/2014</v>
          </cell>
          <cell r="C415" t="str">
            <v>CHI</v>
          </cell>
          <cell r="D415">
            <v>52.53</v>
          </cell>
          <cell r="E415" t="str">
            <v>Sinapi-Maio/21</v>
          </cell>
        </row>
        <row r="416">
          <cell r="A416">
            <v>5946</v>
          </cell>
          <cell r="B416" t="str">
            <v>PÁ CARREGADEIRA SOBRE RODAS, POTÊNCIA 197 HP, CAPACIDADE DA CAÇAMBA 2,5 A 3,5 M3, PESO OPERACIONAL 18338 KG - CHI DIURNO. AF_06/2014</v>
          </cell>
          <cell r="C416" t="str">
            <v>CHI</v>
          </cell>
          <cell r="D416">
            <v>62.81</v>
          </cell>
          <cell r="E416" t="str">
            <v>Sinapi-Maio/21</v>
          </cell>
        </row>
        <row r="417">
          <cell r="A417">
            <v>5952</v>
          </cell>
          <cell r="B417" t="str">
            <v>MARTELETE OU ROMPEDOR PNEUMÁTICO MANUAL, 28 KG, COM SILENCIADOR - CHI DIURNO. AF_07/2016</v>
          </cell>
          <cell r="C417" t="str">
            <v>CHI</v>
          </cell>
          <cell r="D417">
            <v>23.75</v>
          </cell>
          <cell r="E417" t="str">
            <v>Sinapi-Maio/21</v>
          </cell>
        </row>
        <row r="418">
          <cell r="A418">
            <v>5954</v>
          </cell>
          <cell r="B418" t="str">
            <v>COMPRESSOR DE AR REBOCÁVEL, VAZÃO 189 PCM, PRESSÃO EFETIVA DE TRABALHO 102 PSI, MOTOR DIESEL, POTÊNCIA 63 CV - CHI DIURNO. AF_06/2015</v>
          </cell>
          <cell r="C418" t="str">
            <v>CHI</v>
          </cell>
          <cell r="D418">
            <v>3.64</v>
          </cell>
          <cell r="E418" t="str">
            <v>Sinapi-Maio/21</v>
          </cell>
        </row>
        <row r="419">
          <cell r="A419">
            <v>5961</v>
          </cell>
          <cell r="B419" t="str">
            <v>CAMINHÃO BASCULANTE 6 M3, PESO BRUTO TOTAL 16.000 KG, CARGA ÚTIL MÁXIMA 13.071 KG, DISTÂNCIA ENTRE EIXOS 4,80 M, POTÊNCIA 230 CV INCLUSIVE CAÇAMBA METÁLICA - CHI DIURNO. AF_06/2014</v>
          </cell>
          <cell r="C419" t="str">
            <v>CHI</v>
          </cell>
          <cell r="D419">
            <v>45.1</v>
          </cell>
          <cell r="E419" t="str">
            <v>Sinapi-Maio/21</v>
          </cell>
        </row>
        <row r="420">
          <cell r="A420">
            <v>6260</v>
          </cell>
          <cell r="B420" t="str">
            <v>CAMINHÃO PIPA 6.000 L, PESO BRUTO TOTAL 13.000 KG, DISTÂNCIA ENTRE EIXOS 4,80 M, POTÊNCIA 189 CV INCLUSIVE TANQUE DE AÇO PARA TRANSPORTE DE ÁGUA, CAPACIDADE 6 M3 - CHI DIURNO. AF_06/2014</v>
          </cell>
          <cell r="C420" t="str">
            <v>CHI</v>
          </cell>
          <cell r="D420">
            <v>42</v>
          </cell>
          <cell r="E420" t="str">
            <v>Sinapi-Maio/21</v>
          </cell>
        </row>
        <row r="421">
          <cell r="A421">
            <v>6880</v>
          </cell>
          <cell r="B421" t="str">
            <v>ROLO COMPACTADOR DE PNEUS ESTÁTICO, PRESSÃO VARIÁVEL, POTÊNCIA 111 HP, PESO SEM/COM LASTRO 9,5 / 26 T, LARGURA DE TRABALHO 1,90 M - CHI DIURNO. AF_07/2014</v>
          </cell>
          <cell r="C421" t="str">
            <v>CHI</v>
          </cell>
          <cell r="D421">
            <v>58.6</v>
          </cell>
          <cell r="E421" t="str">
            <v>Sinapi-Maio/21</v>
          </cell>
        </row>
        <row r="422">
          <cell r="A422">
            <v>7031</v>
          </cell>
          <cell r="B422" t="str">
            <v>TANQUE DE ASFALTO ESTACIONÁRIO COM SERPENTINA, CAPACIDADE 30.000 L - CHI DIURNO. AF_06/2014</v>
          </cell>
          <cell r="C422" t="str">
            <v>CHI</v>
          </cell>
          <cell r="D422">
            <v>4.9800000000000004</v>
          </cell>
          <cell r="E422" t="str">
            <v>Sinapi-Maio/21</v>
          </cell>
        </row>
        <row r="423">
          <cell r="A423">
            <v>7043</v>
          </cell>
          <cell r="B423" t="str">
            <v>MOTOBOMBA TRASH (PARA ÁGUA SUJA) AUTO ESCORVANTE, MOTOR GASOLINA DE 6,41 HP, DIÂMETROS DE SUCÇÃO X RECALQUE: 3" X 3", HM/Q = 10 MCA / 60 M3/H A 23 MCA / 0 M3/H - CHI DIURNO. AF_10/2014</v>
          </cell>
          <cell r="C423" t="str">
            <v>CHI</v>
          </cell>
          <cell r="D423">
            <v>0.32</v>
          </cell>
          <cell r="E423" t="str">
            <v>Sinapi-Maio/21</v>
          </cell>
        </row>
        <row r="424">
          <cell r="A424">
            <v>7050</v>
          </cell>
          <cell r="B424" t="str">
            <v>ROLO COMPACTADOR PE DE CARNEIRO VIBRATORIO, POTENCIA 125 HP, PESO OPERACIONAL SEM/COM LASTRO 11,95 / 13,30 T, IMPACTO DINAMICO 38,5 / 22,5 T, LARGURA DE TRABALHO 2,15 M - CHI DIURNO. AF_06/2014</v>
          </cell>
          <cell r="C424" t="str">
            <v>CHI</v>
          </cell>
          <cell r="D424">
            <v>54.73</v>
          </cell>
          <cell r="E424" t="str">
            <v>Sinapi-Maio/21</v>
          </cell>
        </row>
        <row r="425">
          <cell r="A425">
            <v>67827</v>
          </cell>
          <cell r="B425" t="str">
            <v>CAMINHÃO BASCULANTE 6 M3 TOCO, PESO BRUTO TOTAL 16.000 KG, CARGA ÚTIL MÁXIMA 11.130 KG, DISTÂNCIA ENTRE EIXOS 5,36 M, POTÊNCIA 185 CV, INCLUSIVE CAÇAMBA METÁLICA - CHI DIURNO. AF_06/2014</v>
          </cell>
          <cell r="C425" t="str">
            <v>CHI</v>
          </cell>
          <cell r="D425">
            <v>44.2</v>
          </cell>
          <cell r="E425" t="str">
            <v>Sinapi-Maio/21</v>
          </cell>
        </row>
        <row r="426">
          <cell r="A426">
            <v>73395</v>
          </cell>
          <cell r="B426" t="str">
            <v>GRUPO GERADOR ESTACIONÁRIO, MOTOR DIESEL POTÊNCIA 170 KVA - CHI DIURNO. AF_02/2016</v>
          </cell>
          <cell r="C426" t="str">
            <v>CHI</v>
          </cell>
          <cell r="D426">
            <v>4.82</v>
          </cell>
          <cell r="E426" t="str">
            <v>Sinapi-Maio/21</v>
          </cell>
        </row>
        <row r="427">
          <cell r="A427">
            <v>83766</v>
          </cell>
          <cell r="B427" t="str">
            <v>GRUPO DE SOLDAGEM COM GERADOR A DIESEL 60 CV PARA SOLDA ELÉTRICA, SOBRE 04 RODAS, COM MOTOR 4 CILINDROS 600 A - CHI DIURNO. AF_02/2016</v>
          </cell>
          <cell r="C427" t="str">
            <v>CHI</v>
          </cell>
          <cell r="D427">
            <v>38.26</v>
          </cell>
          <cell r="E427" t="str">
            <v>Sinapi-Maio/21</v>
          </cell>
        </row>
        <row r="428">
          <cell r="A428">
            <v>84013</v>
          </cell>
          <cell r="B428" t="str">
            <v>ESCAVADEIRA HIDRÁULICA SOBRE ESTEIRAS, CAÇAMBA 0,80 M3, PESO OPERACIONAL 17,8 T, POTÊNCIA LÍQUIDA 110 HP - CHI DIURNO. AF_10/2014</v>
          </cell>
          <cell r="C428" t="str">
            <v>CHI</v>
          </cell>
          <cell r="D428">
            <v>63.99</v>
          </cell>
          <cell r="E428" t="str">
            <v>Sinapi-Maio/21</v>
          </cell>
        </row>
        <row r="429">
          <cell r="A429">
            <v>87446</v>
          </cell>
          <cell r="B429" t="str">
            <v>BETONEIRA CAPACIDADE NOMINAL 400 L, CAPACIDADE DE MISTURA 310 L, MOTOR A DIESEL POTÊNCIA 5,0 HP, SEM CARREGADOR - CHI DIURNO. AF_06/2014</v>
          </cell>
          <cell r="C429" t="str">
            <v>CHI</v>
          </cell>
          <cell r="D429">
            <v>0.4</v>
          </cell>
          <cell r="E429" t="str">
            <v>Sinapi-Maio/21</v>
          </cell>
        </row>
        <row r="430">
          <cell r="A430">
            <v>88392</v>
          </cell>
          <cell r="B430" t="str">
            <v>MISTURADOR DE ARGAMASSA, EIXO HORIZONTAL, CAPACIDADE DE MISTURA 300 KG, MOTOR ELÉTRICO POTÊNCIA 5 CV - CHI DIURNO. AF_06/2014</v>
          </cell>
          <cell r="C430" t="str">
            <v>CHI</v>
          </cell>
          <cell r="D430">
            <v>0.79</v>
          </cell>
          <cell r="E430" t="str">
            <v>Sinapi-Maio/21</v>
          </cell>
        </row>
        <row r="431">
          <cell r="A431">
            <v>88398</v>
          </cell>
          <cell r="B431" t="str">
            <v>MISTURADOR DE ARGAMASSA, EIXO HORIZONTAL, CAPACIDADE DE MISTURA 600 KG, MOTOR ELÉTRICO POTÊNCIA 7,5 CV - CHI DIURNO. AF_06/2014</v>
          </cell>
          <cell r="C431" t="str">
            <v>CHI</v>
          </cell>
          <cell r="D431">
            <v>0.94</v>
          </cell>
          <cell r="E431" t="str">
            <v>Sinapi-Maio/21</v>
          </cell>
        </row>
        <row r="432">
          <cell r="A432">
            <v>88404</v>
          </cell>
          <cell r="B432" t="str">
            <v>MISTURADOR DE ARGAMASSA, EIXO HORIZONTAL, CAPACIDADE DE MISTURA 160 KG, MOTOR ELÉTRICO POTÊNCIA 3 CV - CHI DIURNO. AF_06/2014</v>
          </cell>
          <cell r="C432" t="str">
            <v>CHI</v>
          </cell>
          <cell r="D432">
            <v>0.74</v>
          </cell>
          <cell r="E432" t="str">
            <v>Sinapi-Maio/21</v>
          </cell>
        </row>
        <row r="433">
          <cell r="A433">
            <v>88430</v>
          </cell>
          <cell r="B433" t="str">
            <v>PROJETOR DE ARGAMASSA, CAPACIDADE DE PROJEÇÃO 1,5 M3/H, ALCANCE DE 30 ATÉ 60 M, MOTOR ELÉTRICO POTÊNCIA 7,5 HP - CHI DIURNO. AF_06/2014</v>
          </cell>
          <cell r="C433" t="str">
            <v>CHI</v>
          </cell>
          <cell r="D433">
            <v>4.9000000000000004</v>
          </cell>
          <cell r="E433" t="str">
            <v>Sinapi-Maio/21</v>
          </cell>
        </row>
        <row r="434">
          <cell r="A434">
            <v>88438</v>
          </cell>
          <cell r="B434" t="str">
            <v>PROJETOR DE ARGAMASSA, CAPACIDADE DE PROJEÇÃO 2 M3/H, ALCANCE ATÉ 50 M, MOTOR ELÉTRICO POTÊNCIA 7,5 HP - CHI DIURNO. AF_06/2014</v>
          </cell>
          <cell r="C434" t="str">
            <v>CHI</v>
          </cell>
          <cell r="D434">
            <v>6.48</v>
          </cell>
          <cell r="E434" t="str">
            <v>Sinapi-Maio/21</v>
          </cell>
        </row>
        <row r="435">
          <cell r="A435">
            <v>88831</v>
          </cell>
          <cell r="B435" t="str">
            <v>BETONEIRA CAPACIDADE NOMINAL DE 400 L, CAPACIDADE DE MISTURA 280 L, MOTOR ELÉTRICO TRIFÁSICO POTÊNCIA DE 2 CV, SEM CARREGADOR - CHI DIURNO. AF_10/2014</v>
          </cell>
          <cell r="C435" t="str">
            <v>CHI</v>
          </cell>
          <cell r="D435">
            <v>0.28999999999999998</v>
          </cell>
          <cell r="E435" t="str">
            <v>Sinapi-Maio/21</v>
          </cell>
        </row>
        <row r="436">
          <cell r="A436">
            <v>88844</v>
          </cell>
          <cell r="B436" t="str">
            <v>TRATOR DE ESTEIRAS, POTÊNCIA 125 HP, PESO OPERACIONAL 12,9 T, COM LÂMINA 2,7 M3 - CHI DIURNO. AF_10/2014</v>
          </cell>
          <cell r="C436" t="str">
            <v>CHI</v>
          </cell>
          <cell r="D436">
            <v>56.9</v>
          </cell>
          <cell r="E436" t="str">
            <v>Sinapi-Maio/21</v>
          </cell>
        </row>
        <row r="437">
          <cell r="A437">
            <v>88908</v>
          </cell>
          <cell r="B437" t="str">
            <v>ESCAVADEIRA HIDRÁULICA SOBRE ESTEIRAS, CAÇAMBA 1,20 M3, PESO OPERACIONAL 21 T, POTÊNCIA BRUTA 155 HP - CHI DIURNO. AF_06/2014</v>
          </cell>
          <cell r="C437" t="str">
            <v>CHI</v>
          </cell>
          <cell r="D437">
            <v>69.53</v>
          </cell>
          <cell r="E437" t="str">
            <v>Sinapi-Maio/21</v>
          </cell>
        </row>
        <row r="438">
          <cell r="A438">
            <v>89022</v>
          </cell>
          <cell r="B438" t="str">
            <v>BOMBA SUBMERSÍVEL ELÉTRICA TRIFÁSICA, POTÊNCIA 2,96 HP, Ø ROTOR 144 MM SEMI-ABERTO, BOCAL DE SAÍDA Ø 2, HM/Q = 2 MCA / 38,8 M3/H A 28 MCA / 5 M3/H - CHI DIURNO. AF_06/2014</v>
          </cell>
          <cell r="C438" t="str">
            <v>CHI</v>
          </cell>
          <cell r="D438">
            <v>0.31</v>
          </cell>
          <cell r="E438" t="str">
            <v>Sinapi-Maio/21</v>
          </cell>
        </row>
        <row r="439">
          <cell r="A439">
            <v>89027</v>
          </cell>
          <cell r="B439" t="str">
            <v>TANQUE DE ASFALTO ESTACIONÁRIO COM MAÇARICO, CAPACIDADE 20.000 L - CHI DIURNO. AF_06/2014</v>
          </cell>
          <cell r="C439" t="str">
            <v>CHI</v>
          </cell>
          <cell r="D439">
            <v>4.04</v>
          </cell>
          <cell r="E439" t="str">
            <v>Sinapi-Maio/21</v>
          </cell>
        </row>
        <row r="440">
          <cell r="A440">
            <v>89031</v>
          </cell>
          <cell r="B440" t="str">
            <v>TRATOR DE ESTEIRAS, POTÊNCIA 100 HP, PESO OPERACIONAL 9,4 T, COM LÂMINA 2,19 M3 - CHI DIURNO. AF_06/2014</v>
          </cell>
          <cell r="C440" t="str">
            <v>CHI</v>
          </cell>
          <cell r="D440">
            <v>55.61</v>
          </cell>
          <cell r="E440" t="str">
            <v>Sinapi-Maio/21</v>
          </cell>
        </row>
        <row r="441">
          <cell r="A441">
            <v>89036</v>
          </cell>
          <cell r="B441" t="str">
            <v>TRATOR DE PNEUS, POTÊNCIA 85 CV, TRAÇÃO 4X4, PESO COM LASTRO DE 4.675 KG - CHI DIURNO. AF_06/2014</v>
          </cell>
          <cell r="C441" t="str">
            <v>CHI</v>
          </cell>
          <cell r="D441">
            <v>39.25</v>
          </cell>
          <cell r="E441" t="str">
            <v>Sinapi-Maio/21</v>
          </cell>
        </row>
        <row r="442">
          <cell r="A442">
            <v>89218</v>
          </cell>
          <cell r="B442" t="str">
            <v>BATE-ESTACAS POR GRAVIDADE, POTÊNCIA DE 160 HP, PESO DO MARTELO ATÉ 3 TONELADAS - CHI DIURNO. AF_11/2014</v>
          </cell>
          <cell r="C442" t="str">
            <v>CHI</v>
          </cell>
          <cell r="D442">
            <v>73.33</v>
          </cell>
          <cell r="E442" t="str">
            <v>Sinapi-Maio/21</v>
          </cell>
        </row>
        <row r="443">
          <cell r="A443">
            <v>89226</v>
          </cell>
          <cell r="B443" t="str">
            <v>BETONEIRA CAPACIDADE NOMINAL DE 600 L, CAPACIDADE DE MISTURA 360 L, MOTOR ELÉTRICO TRIFÁSICO POTÊNCIA DE 4 CV, SEM CARREGADOR - CHI DIURNO. AF_11/2014</v>
          </cell>
          <cell r="C443" t="str">
            <v>CHI</v>
          </cell>
          <cell r="D443">
            <v>1.21</v>
          </cell>
          <cell r="E443" t="str">
            <v>Sinapi-Maio/21</v>
          </cell>
        </row>
        <row r="444">
          <cell r="A444">
            <v>89235</v>
          </cell>
          <cell r="B444" t="str">
            <v>FRESADORA DE ASFALTO A FRIO SOBRE RODAS, LARGURA FRESAGEM DE 1,0 M, POTÊNCIA 208 HP - CHI DIURNO. AF_11/2014</v>
          </cell>
          <cell r="C444" t="str">
            <v>CHI</v>
          </cell>
          <cell r="D444">
            <v>173.45</v>
          </cell>
          <cell r="E444" t="str">
            <v>Sinapi-Maio/21</v>
          </cell>
        </row>
        <row r="445">
          <cell r="A445">
            <v>89243</v>
          </cell>
          <cell r="B445" t="str">
            <v>FRESADORA DE ASFALTO A FRIO SOBRE RODAS, LARGURA FRESAGEM DE 2,0 M, POTÊNCIA 550 HP - CHI DIURNO. AF_11/2014</v>
          </cell>
          <cell r="C445" t="str">
            <v>CHI</v>
          </cell>
          <cell r="D445">
            <v>365.86</v>
          </cell>
          <cell r="E445" t="str">
            <v>Sinapi-Maio/21</v>
          </cell>
        </row>
        <row r="446">
          <cell r="A446">
            <v>89251</v>
          </cell>
          <cell r="B446" t="str">
            <v>RECICLADORA DE ASFALTO A FRIO SOBRE RODAS, LARGURA FRESAGEM DE 2,0 M, POTÊNCIA 422 HP - CHI DIURNO. AF_11/2014</v>
          </cell>
          <cell r="C446" t="str">
            <v>CHI</v>
          </cell>
          <cell r="D446">
            <v>321.77</v>
          </cell>
          <cell r="E446" t="str">
            <v>Sinapi-Maio/21</v>
          </cell>
        </row>
        <row r="447">
          <cell r="A447">
            <v>89258</v>
          </cell>
          <cell r="B447" t="str">
            <v>VIBROACABADORA DE ASFALTO SOBRE ESTEIRAS, LARGURA DE PAVIMENTAÇÃO 2,13 M A 4,55 M, POTÊNCIA 100 HP, CAPACIDADE 400 T/H - CHI DIURNO. AF_11/2014</v>
          </cell>
          <cell r="C447" t="str">
            <v>CHI</v>
          </cell>
          <cell r="D447">
            <v>115.61</v>
          </cell>
          <cell r="E447" t="str">
            <v>Sinapi-Maio/21</v>
          </cell>
        </row>
        <row r="448">
          <cell r="A448">
            <v>89273</v>
          </cell>
          <cell r="B448" t="str">
            <v>GUINDASTE HIDRÁULICO AUTOPROPELIDO, COM LANÇA TELESCÓPICA 28,80 M, CAPACIDADE MÁXIMA 30 T, POTÊNCIA 97 KW, TRAÇÃO 4 X 4 - CHI DIURNO. AF_11/2014</v>
          </cell>
          <cell r="C448" t="str">
            <v>CHI</v>
          </cell>
          <cell r="D448">
            <v>64.39</v>
          </cell>
          <cell r="E448" t="str">
            <v>Sinapi-Maio/21</v>
          </cell>
        </row>
        <row r="449">
          <cell r="A449">
            <v>89279</v>
          </cell>
          <cell r="B449" t="str">
            <v>BETONEIRA CAPACIDADE NOMINAL DE 600 L, CAPACIDADE DE MISTURA 440 L, MOTOR A DIESEL POTÊNCIA 10 HP, COM CARREGADOR - CHI DIURNO. AF_11/2014</v>
          </cell>
          <cell r="C449" t="str">
            <v>CHI</v>
          </cell>
          <cell r="D449">
            <v>1.47</v>
          </cell>
          <cell r="E449" t="str">
            <v>Sinapi-Maio/21</v>
          </cell>
        </row>
        <row r="450">
          <cell r="A450">
            <v>89877</v>
          </cell>
          <cell r="B450" t="str">
            <v>CAMINHÃO BASCULANTE 14 M3, COM CAVALO MECÂNICO DE CAPACIDADE MÁXIMA DE TRAÇÃO COMBINADO DE 36000 KG, POTÊNCIA 286 CV, INCLUSIVE SEMIREBOQUE COM CAÇAMBA METÁLICA - CHI DIURNO. AF_12/2014</v>
          </cell>
          <cell r="C450" t="str">
            <v>CHI</v>
          </cell>
          <cell r="D450">
            <v>58.09</v>
          </cell>
          <cell r="E450" t="str">
            <v>Sinapi-Maio/21</v>
          </cell>
        </row>
        <row r="451">
          <cell r="A451">
            <v>89884</v>
          </cell>
          <cell r="B451" t="str">
            <v>CAMINHÃO BASCULANTE 18 M3, COM CAVALO MECÂNICO DE CAPACIDADE MÁXIMA DE TRAÇÃO COMBINADO DE 45000 KG, POTÊNCIA 330 CV, INCLUSIVE SEMIREBOQUE COM CAÇAMBA METÁLICA - CHI DIURNO. AF_12/2014</v>
          </cell>
          <cell r="C451" t="str">
            <v>CHI</v>
          </cell>
          <cell r="D451">
            <v>60.11</v>
          </cell>
          <cell r="E451" t="str">
            <v>Sinapi-Maio/21</v>
          </cell>
        </row>
        <row r="452">
          <cell r="A452">
            <v>90587</v>
          </cell>
          <cell r="B452" t="str">
            <v>VIBRADOR DE IMERSÃO, DIÂMETRO DE PONTEIRA 45MM, MOTOR ELÉTRICO TRIFÁSICO POTÊNCIA DE 2 CV - CHI DIURNO. AF_06/2015</v>
          </cell>
          <cell r="C452" t="str">
            <v>CHI</v>
          </cell>
          <cell r="D452">
            <v>0.44</v>
          </cell>
          <cell r="E452" t="str">
            <v>Sinapi-Maio/21</v>
          </cell>
        </row>
        <row r="453">
          <cell r="A453">
            <v>90626</v>
          </cell>
          <cell r="B453" t="str">
            <v>PERFURATRIZ MANUAL, TORQUE MÁXIMO 83 N.M, POTÊNCIA 5 CV, COM DIÂMETRO MÁXIMO 4" - CHI DIURNO. AF_06/2015</v>
          </cell>
          <cell r="C453" t="str">
            <v>CHI</v>
          </cell>
          <cell r="D453">
            <v>1.79</v>
          </cell>
          <cell r="E453" t="str">
            <v>Sinapi-Maio/21</v>
          </cell>
        </row>
        <row r="454">
          <cell r="A454">
            <v>90632</v>
          </cell>
          <cell r="B454" t="str">
            <v>PERFURATRIZ SOBRE ESTEIRA, TORQUE MÁXIMO 600 KGF, PESO MÉDIO 1000 KG, POTÊNCIA 20 HP, DIÂMETRO MÁXIMO 10" - CHI DIURNO. AF_06/2015</v>
          </cell>
          <cell r="C454" t="str">
            <v>CHI</v>
          </cell>
          <cell r="D454">
            <v>62.09</v>
          </cell>
          <cell r="E454" t="str">
            <v>Sinapi-Maio/21</v>
          </cell>
        </row>
        <row r="455">
          <cell r="A455">
            <v>90638</v>
          </cell>
          <cell r="B455" t="str">
            <v>MISTURADOR DUPLO HORIZONTAL DE ALTA TURBULÊNCIA, CAPACIDADE / VOLUME 2 X 500 LITROS, MOTORES ELÉTRICOS MÍNIMO 5 CV CADA, PARA NATA CIMENTO, ARGAMASSA E OUTROS - CHI DIURNO. AF_06/2015</v>
          </cell>
          <cell r="C455" t="str">
            <v>CHI</v>
          </cell>
          <cell r="D455">
            <v>3.77</v>
          </cell>
          <cell r="E455" t="str">
            <v>Sinapi-Maio/21</v>
          </cell>
        </row>
        <row r="456">
          <cell r="A456">
            <v>90644</v>
          </cell>
          <cell r="B456" t="str">
            <v>BOMBA TRIPLEX, PARA INJEÇÃO DE NATA DE CIMENTO, VAZÃO MÁXIMA DE 100 LITROS/MINUTO, PRESSÃO MÁXIMA DE 70 BAR - CHI DIURNO. AF_06/2015</v>
          </cell>
          <cell r="C456" t="str">
            <v>CHI</v>
          </cell>
          <cell r="D456">
            <v>5.62</v>
          </cell>
          <cell r="E456" t="str">
            <v>Sinapi-Maio/21</v>
          </cell>
        </row>
        <row r="457">
          <cell r="A457">
            <v>90651</v>
          </cell>
          <cell r="B457" t="str">
            <v>BOMBA CENTRÍFUGA MONOESTÁGIO COM MOTOR ELÉTRICO MONOFÁSICO, POTÊNCIA 15 HP, DIÂMETRO DO ROTOR 173 MM, HM/Q = 30 MCA / 90 M3/H A 45 MCA / 55 M3/H - CHI DIURNO. AF_06/2015</v>
          </cell>
          <cell r="C457" t="str">
            <v>CHI</v>
          </cell>
          <cell r="D457">
            <v>0.92</v>
          </cell>
          <cell r="E457" t="str">
            <v>Sinapi-Maio/21</v>
          </cell>
        </row>
        <row r="458">
          <cell r="A458">
            <v>90657</v>
          </cell>
          <cell r="B458" t="str">
            <v>BOMBA DE PROJEÇÃO DE CONCRETO SECO, POTÊNCIA 10 CV, VAZÃO 3 M3/H - CHI DIURNO. AF_06/2015</v>
          </cell>
          <cell r="C458" t="str">
            <v>CHI</v>
          </cell>
          <cell r="D458">
            <v>3.65</v>
          </cell>
          <cell r="E458" t="str">
            <v>Sinapi-Maio/21</v>
          </cell>
        </row>
        <row r="459">
          <cell r="A459">
            <v>90663</v>
          </cell>
          <cell r="B459" t="str">
            <v>BOMBA DE PROJEÇÃO DE CONCRETO SECO, POTÊNCIA 10 CV, VAZÃO 6 M3/H - CHI DIURNO. AF_06/2015</v>
          </cell>
          <cell r="C459" t="str">
            <v>CHI</v>
          </cell>
          <cell r="D459">
            <v>3.92</v>
          </cell>
          <cell r="E459" t="str">
            <v>Sinapi-Maio/21</v>
          </cell>
        </row>
        <row r="460">
          <cell r="A460">
            <v>90669</v>
          </cell>
          <cell r="B460" t="str">
            <v>PROJETOR PNEUMÁTICO DE ARGAMASSA PARA CHAPISCO E REBOCO COM RECIPIENTE ACOPLADO, TIPO CANEQUINHA, COM COMPRESSOR DE AR REBOCÁVEL VAZÃO 89 PCM E MOTOR DIESEL DE 20 CV - CHI DIURNO. AF_06/2015</v>
          </cell>
          <cell r="C460" t="str">
            <v>CHI</v>
          </cell>
          <cell r="D460">
            <v>5.75</v>
          </cell>
          <cell r="E460" t="str">
            <v>Sinapi-Maio/21</v>
          </cell>
        </row>
        <row r="461">
          <cell r="A461">
            <v>90675</v>
          </cell>
          <cell r="B461" t="str">
            <v>PERFURATRIZ COM TORRE METÁLICA PARA EXECUÇÃO DE ESTACA HÉLICE CONTÍNUA, PROFUNDIDADE MÁXIMA DE 30 M, DIÂMETRO MÁXIMO DE 800 MM, POTÊNCIA INSTALADA DE 268 HP, MESA ROTATIVA COM TORQUE MÁXIMO DE 170 KNM - CHI DIURNO. AF_06/2015</v>
          </cell>
          <cell r="C461" t="str">
            <v>CHI</v>
          </cell>
          <cell r="D461">
            <v>190.19</v>
          </cell>
          <cell r="E461" t="str">
            <v>Sinapi-Maio/21</v>
          </cell>
        </row>
        <row r="462">
          <cell r="A462">
            <v>90681</v>
          </cell>
          <cell r="B462" t="str">
            <v>PERFURATRIZ HIDRÁULICA SOBRE CAMINHÃO COM TRADO CURTO ACOPLADO, PROFUNDIDADE MÁXIMA DE 20 M, DIÂMETRO MÁXIMO DE 1500 MM, POTÊNCIA INSTALADA DE 137 HP, MESA ROTATIVA COM TORQUE MÁXIMO DE 30 KNM - CHI DIURNO. AF_06/2015</v>
          </cell>
          <cell r="C462" t="str">
            <v>CHI</v>
          </cell>
          <cell r="D462">
            <v>116.31</v>
          </cell>
          <cell r="E462" t="str">
            <v>Sinapi-Maio/21</v>
          </cell>
        </row>
        <row r="463">
          <cell r="A463">
            <v>90687</v>
          </cell>
          <cell r="B463" t="str">
            <v>MANIPULADOR TELESCÓPICO, POTÊNCIA DE 85 HP, CAPACIDADE DE CARGA DE 3.500 KG, ALTURA MÁXIMA DE ELEVAÇÃO DE 12,3 M - CHI DIURNO. AF_06/2015</v>
          </cell>
          <cell r="C463" t="str">
            <v>CHI</v>
          </cell>
          <cell r="D463">
            <v>54.68</v>
          </cell>
          <cell r="E463" t="str">
            <v>Sinapi-Maio/21</v>
          </cell>
        </row>
        <row r="464">
          <cell r="A464">
            <v>90693</v>
          </cell>
          <cell r="B464" t="str">
            <v>MINICARREGADEIRA SOBRE RODAS, POTÊNCIA LÍQUIDA DE 47 HP, CAPACIDADE NOMINAL DE OPERAÇÃO DE 646 KG - CHI DIURNO. AF_06/2015</v>
          </cell>
          <cell r="C464" t="str">
            <v>CHI</v>
          </cell>
          <cell r="D464">
            <v>40.49</v>
          </cell>
          <cell r="E464" t="str">
            <v>Sinapi-Maio/21</v>
          </cell>
        </row>
        <row r="465">
          <cell r="A465">
            <v>90965</v>
          </cell>
          <cell r="B465" t="str">
            <v>COMPRESSOR DE AR REBOCÁVEL, VAZÃO 89 PCM, PRESSÃO EFETIVA DE TRABALHO 102 PSI, MOTOR DIESEL, POTÊNCIA 20 CV - CHI DIURNO. AF_06/2015</v>
          </cell>
          <cell r="C465" t="str">
            <v>CHI</v>
          </cell>
          <cell r="D465">
            <v>4.8600000000000003</v>
          </cell>
          <cell r="E465" t="str">
            <v>Sinapi-Maio/21</v>
          </cell>
        </row>
        <row r="466">
          <cell r="A466">
            <v>90973</v>
          </cell>
          <cell r="B466" t="str">
            <v>COMPRESSOR DE AR REBOCAVEL, VAZÃO 250 PCM, PRESSAO DE TRABALHO 102 PSI, MOTOR A DIESEL POTÊNCIA 81 CV - CHI DIURNO. AF_06/2015</v>
          </cell>
          <cell r="C466" t="str">
            <v>CHI</v>
          </cell>
          <cell r="D466">
            <v>4.88</v>
          </cell>
          <cell r="E466" t="str">
            <v>Sinapi-Maio/21</v>
          </cell>
        </row>
        <row r="467">
          <cell r="A467">
            <v>90982</v>
          </cell>
          <cell r="B467" t="str">
            <v>COMPRESSOR DE AR REBOCÁVEL, VAZÃO 748 PCM, PRESSÃO EFETIVA DE TRABALHO 102 PSI, MOTOR DIESEL, POTÊNCIA 210 CV - CHI DIURNO. AF_06/2015</v>
          </cell>
          <cell r="C467" t="str">
            <v>CHI</v>
          </cell>
          <cell r="D467">
            <v>12.4</v>
          </cell>
          <cell r="E467" t="str">
            <v>Sinapi-Maio/21</v>
          </cell>
        </row>
        <row r="468">
          <cell r="A468">
            <v>91001</v>
          </cell>
          <cell r="B468" t="str">
            <v>COMPRESSOR DE AR REBOCAVEL, VAZÃO 400 PCM, PRESSAO DE TRABALHO 102 PSI, MOTOR A DIESEL POTÊNCIA 110 CV - CHI DIURNO. AF_06/2015</v>
          </cell>
          <cell r="C468" t="str">
            <v>CHI</v>
          </cell>
          <cell r="D468">
            <v>5.78</v>
          </cell>
          <cell r="E468" t="str">
            <v>Sinapi-Maio/21</v>
          </cell>
        </row>
        <row r="469">
          <cell r="A469">
            <v>91032</v>
          </cell>
          <cell r="B469" t="str">
            <v>CAMINHÃO TRUCADO (C/ TERCEIRO EIXO) ELETRÔNICO - POTÊNCIA 231CV - PBT = 22000KG - DIST. ENTRE EIXOS 5170 MM - INCLUI CARROCERIA FIXA ABERTA DE MADEIRA - CHI DIURNO. AF_06/2015</v>
          </cell>
          <cell r="C469" t="str">
            <v>CHI</v>
          </cell>
          <cell r="D469">
            <v>44.13</v>
          </cell>
          <cell r="E469" t="str">
            <v>Sinapi-Maio/21</v>
          </cell>
        </row>
        <row r="470">
          <cell r="A470">
            <v>91278</v>
          </cell>
          <cell r="B470" t="str">
            <v>PLACA VIBRATÓRIA REVERSÍVEL COM MOTOR 4 TEMPOS A GASOLINA, FORÇA CENTRÍFUGA DE 25 KN (2500 KGF), POTÊNCIA 5,5 CV - CHI DIURNO. AF_08/2015</v>
          </cell>
          <cell r="C470" t="str">
            <v>CHI</v>
          </cell>
          <cell r="D470">
            <v>0.52</v>
          </cell>
          <cell r="E470" t="str">
            <v>Sinapi-Maio/21</v>
          </cell>
        </row>
        <row r="471">
          <cell r="A471">
            <v>91285</v>
          </cell>
          <cell r="B471" t="str">
            <v>CORTADORA DE PISO COM MOTOR 4 TEMPOS A GASOLINA, POTÊNCIA DE 13 HP, COM DISCO DE CORTE DIAMANTADO SEGMENTADO PARA CONCRETO, DIÂMETRO DE 350 MM, FURO DE 1" (14 X 1") - CHI DIURNO. AF_08/2015</v>
          </cell>
          <cell r="C471" t="str">
            <v>CHI</v>
          </cell>
          <cell r="D471">
            <v>0.76</v>
          </cell>
          <cell r="E471" t="str">
            <v>Sinapi-Maio/21</v>
          </cell>
        </row>
        <row r="472">
          <cell r="A472">
            <v>91387</v>
          </cell>
          <cell r="B472" t="str">
            <v>CAMINHÃO BASCULANTE 10 M3, TRUCADO CABINE SIMPLES, PESO BRUTO TOTAL 23.000 KG, CARGA ÚTIL MÁXIMA 15.935 KG, DISTÂNCIA ENTRE EIXOS 4,80 M, POTÊNCIA 230 CV INCLUSIVE CAÇAMBA METÁLICA - CHI DIURNO. AF_06/2014</v>
          </cell>
          <cell r="C472" t="str">
            <v>CHI</v>
          </cell>
          <cell r="D472">
            <v>47.84</v>
          </cell>
          <cell r="E472" t="str">
            <v>Sinapi-Maio/21</v>
          </cell>
        </row>
        <row r="473">
          <cell r="A473">
            <v>91395</v>
          </cell>
          <cell r="B473" t="str">
            <v>CAMINHÃO TOCO, PBT 14.300 KG, CARGA ÚTIL MÁX. 9.710 KG, DIST. ENTRE EIXOS 3,56 M, POTÊNCIA 185 CV, INCLUSIVE CARROCERIA FIXA ABERTA DE MADEIRA P/ TRANSPORTE GERAL DE CARGA SECA, DIMEN. APROX. 2,50 X 6,50 X 0,50 M - CHI DIURNO. AF_06/2014</v>
          </cell>
          <cell r="C473" t="str">
            <v>CHI</v>
          </cell>
          <cell r="D473">
            <v>41.24</v>
          </cell>
          <cell r="E473" t="str">
            <v>Sinapi-Maio/21</v>
          </cell>
        </row>
        <row r="474">
          <cell r="A474">
            <v>91486</v>
          </cell>
          <cell r="B474" t="str">
            <v>ESPARGIDOR DE ASFALTO PRESSURIZADO, TANQUE 6 M3 COM ISOLAÇÃO TÉRMICA, AQUECIDO COM 2 MAÇARICOS, COM BARRA ESPARGIDORA 3,60 M, MONTADO SOBRE CAMINHÃO  TOCO, PBT 14.300 KG, POTÊNCIA 185 CV - CHI DIURNO. AF_08/2015</v>
          </cell>
          <cell r="C474" t="str">
            <v>CHI</v>
          </cell>
          <cell r="D474">
            <v>47.09</v>
          </cell>
          <cell r="E474" t="str">
            <v>Sinapi-Maio/21</v>
          </cell>
        </row>
        <row r="475">
          <cell r="A475">
            <v>91534</v>
          </cell>
          <cell r="B475" t="str">
            <v>COMPACTADOR DE SOLOS DE PERCUSSÃO (SOQUETE) COM MOTOR A GASOLINA 4 TEMPOS, POTÊNCIA 4 CV - CHI DIURNO. AF_08/2015</v>
          </cell>
          <cell r="C475" t="str">
            <v>CHI</v>
          </cell>
          <cell r="D475">
            <v>27.04</v>
          </cell>
          <cell r="E475" t="str">
            <v>Sinapi-Maio/21</v>
          </cell>
        </row>
        <row r="476">
          <cell r="A476">
            <v>91635</v>
          </cell>
          <cell r="B476" t="str">
            <v>GUINDAUTO HIDRÁULICO, CAPACIDADE MÁXIMA DE CARGA 6500 KG, MOMENTO MÁXIMO DE CARGA 5,8 TM, ALCANCE MÁXIMO HORIZONTAL 7,60 M, INCLUSIVE CAMINHÃO TOCO PBT 9.700 KG, POTÊNCIA DE 160 CV - CHI DIURNO. AF_08/2015</v>
          </cell>
          <cell r="C476" t="str">
            <v>CHI</v>
          </cell>
          <cell r="D476">
            <v>39.07</v>
          </cell>
          <cell r="E476" t="str">
            <v>Sinapi-Maio/21</v>
          </cell>
        </row>
        <row r="477">
          <cell r="A477">
            <v>91646</v>
          </cell>
          <cell r="B477" t="str">
            <v>CAMINHÃO DE TRANSPORTE DE MATERIAL ASFÁLTICO 30.000 L, COM CAVALO MECÂNICO DE CAPACIDADE MÁXIMA DE TRAÇÃO COMBINADO DE 66.000 KG, POTÊNCIA 360 CV, INCLUSIVE TANQUE DE ASFALTO COM SERPENTINA - CHI DIURNO. AF_08/2015</v>
          </cell>
          <cell r="C477" t="str">
            <v>CHI</v>
          </cell>
          <cell r="D477">
            <v>67.84</v>
          </cell>
          <cell r="E477" t="str">
            <v>Sinapi-Maio/21</v>
          </cell>
        </row>
        <row r="478">
          <cell r="A478">
            <v>91693</v>
          </cell>
          <cell r="B478" t="str">
            <v>SERRA CIRCULAR DE BANCADA COM MOTOR ELÉTRICO POTÊNCIA DE 5HP, COM COIFA PARA DISCO 10" - CHI DIURNO. AF_08/2015</v>
          </cell>
          <cell r="C478" t="str">
            <v>CHI</v>
          </cell>
          <cell r="D478">
            <v>26.35</v>
          </cell>
          <cell r="E478" t="str">
            <v>Sinapi-Maio/21</v>
          </cell>
        </row>
        <row r="479">
          <cell r="A479">
            <v>92044</v>
          </cell>
          <cell r="B479" t="str">
            <v>DISTRIBUIDOR DE AGREGADOS REBOCAVEL, CAPACIDADE 1,9 M³, LARGURA DE TRABALHO 3,66 M - CHI DIURNO. AF_11/2015</v>
          </cell>
          <cell r="C479" t="str">
            <v>CHI</v>
          </cell>
          <cell r="D479">
            <v>5.2</v>
          </cell>
          <cell r="E479" t="str">
            <v>Sinapi-Maio/21</v>
          </cell>
        </row>
        <row r="480">
          <cell r="A480">
            <v>92107</v>
          </cell>
          <cell r="B480" t="str">
            <v>CAMINHÃO PARA EQUIPAMENTO DE LIMPEZA A SUCÇÃO COM CAMINHÃO TRUCADO DE PESO BRUTO TOTAL 23000 KG, CARGA ÚTIL MÁXIMA 15935 KG, DISTÂNCIA ENTRE EIXOS 4,80 M, POTÊNCIA 230 CV, INCLUSIVE LIMPADORA A SUCÇÃO, TANQUE 12000 L - CHI DIURNO. AF_11/2015</v>
          </cell>
          <cell r="C480" t="str">
            <v>CHI</v>
          </cell>
          <cell r="D480">
            <v>48.63</v>
          </cell>
          <cell r="E480" t="str">
            <v>Sinapi-Maio/21</v>
          </cell>
        </row>
        <row r="481">
          <cell r="A481">
            <v>92113</v>
          </cell>
          <cell r="B481" t="str">
            <v>PENEIRA ROTATIVA COM MOTOR ELÉTRICO TRIFÁSICO DE 2 CV, CILINDRO DE 1 M X 0,60 M, COM FUROS DE 3,17 MM - CHI DIURNO. AF_11/2015</v>
          </cell>
          <cell r="C481" t="str">
            <v>CHI</v>
          </cell>
          <cell r="D481">
            <v>0.87</v>
          </cell>
          <cell r="E481" t="str">
            <v>Sinapi-Maio/21</v>
          </cell>
        </row>
        <row r="482">
          <cell r="A482">
            <v>92119</v>
          </cell>
          <cell r="B482" t="str">
            <v>DOSADOR DE AREIA, CAPACIDADE DE 26 LITROS - CHI DIURNO. AF_11/2015</v>
          </cell>
          <cell r="C482" t="str">
            <v>CHI</v>
          </cell>
          <cell r="D482">
            <v>0.09</v>
          </cell>
          <cell r="E482" t="str">
            <v>Sinapi-Maio/21</v>
          </cell>
        </row>
        <row r="483">
          <cell r="A483">
            <v>92139</v>
          </cell>
          <cell r="B483" t="str">
            <v>CAMINHONETE COM MOTOR A DIESEL, POTÊNCIA 180 CV, CABINE DUPLA, 4X4 - CHI DIURNO. AF_11/2015</v>
          </cell>
          <cell r="C483" t="str">
            <v>CHI</v>
          </cell>
          <cell r="D483">
            <v>34.880000000000003</v>
          </cell>
          <cell r="E483" t="str">
            <v>Sinapi-Maio/21</v>
          </cell>
        </row>
        <row r="484">
          <cell r="A484">
            <v>92146</v>
          </cell>
          <cell r="B484" t="str">
            <v>CAMINHONETE CABINE SIMPLES COM MOTOR 1.6 FLEX, CÂMBIO MANUAL, POTÊNCIA 101/104 CV, 2 PORTAS - CHI DIURNO. AF_11/2015</v>
          </cell>
          <cell r="C484" t="str">
            <v>CHI</v>
          </cell>
          <cell r="D484">
            <v>26.71</v>
          </cell>
          <cell r="E484" t="str">
            <v>Sinapi-Maio/21</v>
          </cell>
        </row>
        <row r="485">
          <cell r="A485">
            <v>92243</v>
          </cell>
          <cell r="B485" t="str">
            <v>CAMINHÃO DE TRANSPORTE DE MATERIAL ASFÁLTICO 20.000 L, COM CAVALO MECÂNICO DE CAPACIDADE MÁXIMA DE TRAÇÃO COMBINADO DE 45.000 KG, POTÊNCIA 330 CV, INCLUSIVE TANQUE DE ASFALTO COM MAÇARICO - CHI DIURNO. AF_12/2015</v>
          </cell>
          <cell r="C485" t="str">
            <v>CHI</v>
          </cell>
          <cell r="D485">
            <v>58.53</v>
          </cell>
          <cell r="E485" t="str">
            <v>Sinapi-Maio/21</v>
          </cell>
        </row>
        <row r="486">
          <cell r="A486">
            <v>92717</v>
          </cell>
          <cell r="B486" t="str">
            <v>APARELHO PARA CORTE E SOLDA OXI-ACETILENO SOBRE RODAS, INCLUSIVE CILINDROS E MAÇARICOS - CHI DIURNO. AF_12/2015</v>
          </cell>
          <cell r="C486" t="str">
            <v>CHI</v>
          </cell>
          <cell r="D486">
            <v>0.2</v>
          </cell>
          <cell r="E486" t="str">
            <v>Sinapi-Maio/21</v>
          </cell>
        </row>
        <row r="487">
          <cell r="A487">
            <v>92961</v>
          </cell>
          <cell r="B487" t="str">
            <v>MÁQUINA EXTRUSORA DE CONCRETO PARA GUIAS E SARJETAS, MOTOR A DIESEL, POTÊNCIA 14 CV - CHI DIURNO. AF_12/2015</v>
          </cell>
          <cell r="C487" t="str">
            <v>CHI</v>
          </cell>
          <cell r="D487">
            <v>3.99</v>
          </cell>
          <cell r="E487" t="str">
            <v>Sinapi-Maio/21</v>
          </cell>
        </row>
        <row r="488">
          <cell r="A488">
            <v>92967</v>
          </cell>
          <cell r="B488" t="str">
            <v>MARTELO PERFURADOR PNEUMÁTICO MANUAL, HASTE 25 X 75 MM, 21 KG - CHI DIURNO. AF_12/2015</v>
          </cell>
          <cell r="C488" t="str">
            <v>CHI</v>
          </cell>
          <cell r="D488">
            <v>23.78</v>
          </cell>
          <cell r="E488" t="str">
            <v>Sinapi-Maio/21</v>
          </cell>
        </row>
        <row r="489">
          <cell r="A489">
            <v>93225</v>
          </cell>
          <cell r="B489" t="str">
            <v>PERFURATRIZ COM TORRE METÁLICA PARA EXECUÇÃO DE ESTACA HÉLICE CONTÍNUA, PROFUNDIDADE MÁXIMA DE 32 M, DIÂMETRO MÁXIMO DE 1000 MM, POTÊNCIA INSTALADA DE 350 HP, MESA ROTATIVA COM TORQUE MÁXIMO DE 263 KNM - CHI DIURNO. AF_01/2016</v>
          </cell>
          <cell r="C489" t="str">
            <v>CHI</v>
          </cell>
          <cell r="D489">
            <v>281.16000000000003</v>
          </cell>
          <cell r="E489" t="str">
            <v>Sinapi-Maio/21</v>
          </cell>
        </row>
        <row r="490">
          <cell r="A490">
            <v>93234</v>
          </cell>
          <cell r="B490" t="str">
            <v>BETONEIRA CAPACIDADE NOMINAL 400 L, CAPACIDADE DE MISTURA 310 L, MOTOR A GASOLINA POTÊNCIA 5,5 HP, SEM CARREGADOR - CHI DIURNO. AF_02/2016</v>
          </cell>
          <cell r="C490" t="str">
            <v>CHI</v>
          </cell>
          <cell r="D490">
            <v>0.36</v>
          </cell>
          <cell r="E490" t="str">
            <v>Sinapi-Maio/21</v>
          </cell>
        </row>
        <row r="491">
          <cell r="A491">
            <v>93244</v>
          </cell>
          <cell r="B491" t="str">
            <v>ROLO COMPACTADOR VIBRATÓRIO PÉ DE CARNEIRO PARA SOLOS, POTÊNCIA 80 HP, PESO OPERACIONAL SEM/COM LASTRO 7,4 / 8,8 T, LARGURA DE TRABALHO 1,68 M - CHI DIURNO. AF_02/2016</v>
          </cell>
          <cell r="C491" t="str">
            <v>CHI</v>
          </cell>
          <cell r="D491">
            <v>47.12</v>
          </cell>
          <cell r="E491" t="str">
            <v>Sinapi-Maio/21</v>
          </cell>
        </row>
        <row r="492">
          <cell r="A492">
            <v>93274</v>
          </cell>
          <cell r="B492" t="str">
            <v>GRUA ASCENSIONAL, LANÇA DE 30 M, CAPACIDADE DE 1,0 T A 30 M, ALTURA ATÉ 39 M - CHI DIURNO. AF_03/2016</v>
          </cell>
          <cell r="C492" t="str">
            <v>CHI</v>
          </cell>
          <cell r="D492">
            <v>56.97</v>
          </cell>
          <cell r="E492" t="str">
            <v>Sinapi-Maio/21</v>
          </cell>
        </row>
        <row r="493">
          <cell r="A493">
            <v>93282</v>
          </cell>
          <cell r="B493" t="str">
            <v>GUINCHO ELÉTRICO DE COLUNA, CAPACIDADE 400 KG, COM MOTO FREIO, MOTOR TRIFÁSICO DE 1,25 CV - CHI DIURNO. AF_03/2016</v>
          </cell>
          <cell r="C493" t="str">
            <v>CHI</v>
          </cell>
          <cell r="D493">
            <v>22.28</v>
          </cell>
          <cell r="E493" t="str">
            <v>Sinapi-Maio/21</v>
          </cell>
        </row>
        <row r="494">
          <cell r="A494">
            <v>93288</v>
          </cell>
          <cell r="B494" t="str">
            <v>GUINDASTE HIDRÁULICO AUTOPROPELIDO, COM LANÇA TELESCÓPICA 40 M, CAPACIDADE MÁXIMA 60 T, POTÊNCIA 260 KW - CHI DIURNO. AF_03/2016</v>
          </cell>
          <cell r="C494" t="str">
            <v>CHI</v>
          </cell>
          <cell r="D494">
            <v>102.84</v>
          </cell>
          <cell r="E494" t="str">
            <v>Sinapi-Maio/21</v>
          </cell>
        </row>
        <row r="495">
          <cell r="A495">
            <v>93403</v>
          </cell>
          <cell r="B495" t="str">
            <v>GUINDAUTO HIDRÁULICO, CAPACIDADE MÁXIMA DE CARGA 3300 KG, MOMENTO MÁXIMO DE CARGA 5,8 TM, ALCANCE MÁXIMO HORIZONTAL 7,60 M, INCLUSIVE CAMINHÃO TOCO PBT 16.000 KG, POTÊNCIA DE 189 CV - CHI DIURNO. AF_03/2016</v>
          </cell>
          <cell r="C495" t="str">
            <v>CHI</v>
          </cell>
          <cell r="D495">
            <v>39.07</v>
          </cell>
          <cell r="E495" t="str">
            <v>Sinapi-Maio/21</v>
          </cell>
        </row>
        <row r="496">
          <cell r="A496">
            <v>93409</v>
          </cell>
          <cell r="B496" t="str">
            <v>MÁQUINA JATO DE PRESSAO PORTÁTIL, CAMARA DE 1 SAIDA, CAPACIDADE 280 L, DIAMETRO 670 MM, BICO DE JATO CURTO VENTURI DE 5/16'' , MANGUEIRA DE 1'' COM COMPRESSOR DE AR REBOCÁVEL 189 PCM E MOTOR DIESEL 63 CV - CHI DIURNO. AF_03/2016</v>
          </cell>
          <cell r="C496" t="str">
            <v>CHI</v>
          </cell>
          <cell r="D496">
            <v>34.49</v>
          </cell>
          <cell r="E496" t="str">
            <v>Sinapi-Maio/21</v>
          </cell>
        </row>
        <row r="497">
          <cell r="A497">
            <v>93416</v>
          </cell>
          <cell r="B497" t="str">
            <v>GERADOR PORTÁTIL MONOFÁSICO, POTÊNCIA 5500 VA, MOTOR A GASOLINA, POTÊNCIA DO MOTOR 13 CV - CHI DIURNO. AF_03/2016</v>
          </cell>
          <cell r="C497" t="str">
            <v>CHI</v>
          </cell>
          <cell r="D497">
            <v>0.22</v>
          </cell>
          <cell r="E497" t="str">
            <v>Sinapi-Maio/21</v>
          </cell>
        </row>
        <row r="498">
          <cell r="A498">
            <v>93422</v>
          </cell>
          <cell r="B498" t="str">
            <v>GRUPO GERADOR REBOCÁVEL, POTÊNCIA 66 KVA, MOTOR A DIESEL - CHI DIURNO. AF_03/2016</v>
          </cell>
          <cell r="C498" t="str">
            <v>CHI</v>
          </cell>
          <cell r="D498">
            <v>3.03</v>
          </cell>
          <cell r="E498" t="str">
            <v>Sinapi-Maio/21</v>
          </cell>
        </row>
        <row r="499">
          <cell r="A499">
            <v>93428</v>
          </cell>
          <cell r="B499" t="str">
            <v>GRUPO GERADOR ESTACIONÁRIO, POTÊNCIA 150 KVA, MOTOR A DIESEL- CHI DIURNO. AF_03/2016</v>
          </cell>
          <cell r="C499" t="str">
            <v>CHI</v>
          </cell>
          <cell r="D499">
            <v>4.29</v>
          </cell>
          <cell r="E499" t="str">
            <v>Sinapi-Maio/21</v>
          </cell>
        </row>
        <row r="500">
          <cell r="A500">
            <v>93434</v>
          </cell>
          <cell r="B500" t="str">
            <v>USINA DE MISTURA ASFÁLTICA À QUENTE, TIPO CONTRA FLUXO, PROD 40 A 80 TON/HORA - CHI DIURNO. AF_03/2016</v>
          </cell>
          <cell r="C500" t="str">
            <v>CHI</v>
          </cell>
          <cell r="D500">
            <v>193.62</v>
          </cell>
          <cell r="E500" t="str">
            <v>Sinapi-Maio/21</v>
          </cell>
        </row>
        <row r="501">
          <cell r="A501">
            <v>93440</v>
          </cell>
          <cell r="B501" t="str">
            <v>USINA DE ASFALTO À FRIO, CAPACIDADE DE 40 A 60 TON/HORA, ELÉTRICA POTÊNCIA 30 CV - CHI DIURNO. AF_03/2016</v>
          </cell>
          <cell r="C501" t="str">
            <v>CHI</v>
          </cell>
          <cell r="D501">
            <v>113.36</v>
          </cell>
          <cell r="E501" t="str">
            <v>Sinapi-Maio/21</v>
          </cell>
        </row>
        <row r="502">
          <cell r="A502">
            <v>95122</v>
          </cell>
          <cell r="B502" t="str">
            <v>USINA MISTURADORA DE SOLOS, CAPACIDADE DE 200 A 500 TON/H, POTENCIA 75KW - CHI DIURNO. AF_07/2016</v>
          </cell>
          <cell r="C502" t="str">
            <v>CHI</v>
          </cell>
          <cell r="D502">
            <v>152.47999999999999</v>
          </cell>
          <cell r="E502" t="str">
            <v>Sinapi-Maio/21</v>
          </cell>
        </row>
        <row r="503">
          <cell r="A503">
            <v>95128</v>
          </cell>
          <cell r="B503" t="str">
            <v>DISTRIBUIDOR DE AGREGADOS AUTOPROPELIDO, CAP 3 M3, A DIESEL, POTÊNCIA 176CV - CHI DIURNO. AF_07/2016</v>
          </cell>
          <cell r="C503" t="str">
            <v>CHI</v>
          </cell>
          <cell r="D503">
            <v>41.3</v>
          </cell>
          <cell r="E503" t="str">
            <v>Sinapi-Maio/21</v>
          </cell>
        </row>
        <row r="504">
          <cell r="A504">
            <v>95140</v>
          </cell>
          <cell r="B504" t="str">
            <v>TALHA MANUAL DE CORRENTE, CAPACIDADE DE 2 TON. COM ELEVAÇÃO DE 3 M - CHI DIURNO. AF_07/2016</v>
          </cell>
          <cell r="C504" t="str">
            <v>CHI</v>
          </cell>
          <cell r="D504">
            <v>0.04</v>
          </cell>
          <cell r="E504" t="str">
            <v>Sinapi-Maio/21</v>
          </cell>
        </row>
        <row r="505">
          <cell r="A505">
            <v>95213</v>
          </cell>
          <cell r="B505" t="str">
            <v>GRUA ASCENCIONAL, LANÇA DE 42 M, CAPACIDADE DE 1,5 T A 30 M, ALTURA ATÉ 39 M - CHI DIURNO. AF_08/2016</v>
          </cell>
          <cell r="C505" t="str">
            <v>CHI</v>
          </cell>
          <cell r="D505">
            <v>61.43</v>
          </cell>
          <cell r="E505" t="str">
            <v>Sinapi-Maio/21</v>
          </cell>
        </row>
        <row r="506">
          <cell r="A506">
            <v>95219</v>
          </cell>
          <cell r="B506" t="str">
            <v>PULVERIZADOR DE TINTA ELÉTRICO/MÁQUINA DE PINTURA AIRLESS, VAZÃO 2 L/MIN - CHI DIURNO. AF_08/2016</v>
          </cell>
          <cell r="C506" t="str">
            <v>CHI</v>
          </cell>
          <cell r="D506">
            <v>28.44</v>
          </cell>
          <cell r="E506" t="str">
            <v>Sinapi-Maio/21</v>
          </cell>
        </row>
        <row r="507">
          <cell r="A507">
            <v>95259</v>
          </cell>
          <cell r="B507" t="str">
            <v>MARTELO DEMOLIDOR PNEUMÁTICO MANUAL, 32 KG - CHI DIURNO. AF_09/2016</v>
          </cell>
          <cell r="C507" t="str">
            <v>CHI</v>
          </cell>
          <cell r="D507">
            <v>23.59</v>
          </cell>
          <cell r="E507" t="str">
            <v>Sinapi-Maio/21</v>
          </cell>
        </row>
        <row r="508">
          <cell r="A508">
            <v>95265</v>
          </cell>
          <cell r="B508" t="str">
            <v>COMPACTADOR DE SOLOS DE PERCUSÃO (SOQUETE) COM MOTOR A GASOLINA, POTÊNCIA 3 CV - CHI DIURNO. AF_09/2016</v>
          </cell>
          <cell r="C508" t="str">
            <v>CHI</v>
          </cell>
          <cell r="D508">
            <v>0.67</v>
          </cell>
          <cell r="E508" t="str">
            <v>Sinapi-Maio/21</v>
          </cell>
        </row>
        <row r="509">
          <cell r="A509">
            <v>95271</v>
          </cell>
          <cell r="B509" t="str">
            <v>RÉGUA VIBRATÓRIA DUPLA PARA CONCRETO, PESO DE 60KG, COMPRIMENTO 4 M, COM MOTOR A GASOLINA, POTÊNCIA 5,5 HP - CHI DIURNO. AF_09/2016</v>
          </cell>
          <cell r="C509" t="str">
            <v>CHI</v>
          </cell>
          <cell r="D509">
            <v>0.46</v>
          </cell>
          <cell r="E509" t="str">
            <v>Sinapi-Maio/21</v>
          </cell>
        </row>
        <row r="510">
          <cell r="A510">
            <v>95277</v>
          </cell>
          <cell r="B510" t="str">
            <v>POLIDORA DE PISO (POLITRIZ), PESO DE 100KG, DIÂMETRO 450 MM, MOTOR ELÉTRICO, POTÊNCIA 4 HP - CHI DIURNO. AF_09/2016</v>
          </cell>
          <cell r="C510" t="str">
            <v>CHI</v>
          </cell>
          <cell r="D510">
            <v>0.45</v>
          </cell>
          <cell r="E510" t="str">
            <v>Sinapi-Maio/21</v>
          </cell>
        </row>
        <row r="511">
          <cell r="A511">
            <v>95283</v>
          </cell>
          <cell r="B511" t="str">
            <v>DESEMPENADEIRA DE CONCRETO, PESO DE 75KG, 4 PÁS, MOTOR A GASOLINA, POTÊNCIA 5,5 HP - CHI DIURNO. AF_09/2016</v>
          </cell>
          <cell r="C511" t="str">
            <v>CHI</v>
          </cell>
          <cell r="D511">
            <v>0.49</v>
          </cell>
          <cell r="E511" t="str">
            <v>Sinapi-Maio/21</v>
          </cell>
        </row>
        <row r="512">
          <cell r="A512">
            <v>95621</v>
          </cell>
          <cell r="B512" t="str">
            <v>PERFURATRIZ PNEUMATICA MANUAL DE PESO MEDIO, MARTELETE, 18KG, COMPRIMENTO MÁXIMO DE CURSO DE 6 M, DIAMETRO DO PISTAO DE 5,5 CM - CHI DIURNO. AF_11/2016</v>
          </cell>
          <cell r="C512" t="str">
            <v>CHI</v>
          </cell>
          <cell r="D512">
            <v>23.38</v>
          </cell>
          <cell r="E512" t="str">
            <v>Sinapi-Maio/21</v>
          </cell>
        </row>
        <row r="513">
          <cell r="A513">
            <v>95632</v>
          </cell>
          <cell r="B513" t="str">
            <v>ROLO COMPACTADOR VIBRATORIO TANDEM, ACO LISO, POTENCIA 125 HP, PESO SEM/COM LASTRO 10,20/11,65 T, LARGURA DE TRABALHO 1,73 M - CHI DIURNO. AF_11/2016</v>
          </cell>
          <cell r="C513" t="str">
            <v>CHI</v>
          </cell>
          <cell r="D513">
            <v>57.13</v>
          </cell>
          <cell r="E513" t="str">
            <v>Sinapi-Maio/21</v>
          </cell>
        </row>
        <row r="514">
          <cell r="A514">
            <v>95703</v>
          </cell>
          <cell r="B514" t="str">
            <v>PERFURATRIZ MANUAL, TORQUE MAXIMO 55 KGF.M, POTENCIA 5 CV, COM DIAMETRO MAXIMO 8 1/2" - CHI DIURNO. AF_11/2016</v>
          </cell>
          <cell r="C514" t="str">
            <v>CHI</v>
          </cell>
          <cell r="D514">
            <v>30.22</v>
          </cell>
          <cell r="E514" t="str">
            <v>Sinapi-Maio/21</v>
          </cell>
        </row>
        <row r="515">
          <cell r="A515">
            <v>95709</v>
          </cell>
          <cell r="B515" t="str">
            <v>PERFURATRIZ SOBRE ESTEIRA, TORQUE MÁXIMO 600 KGF, POTÊNCIA ENTRE 50 E 60 HP, DIÂMETRO MÁXIMO 10 - CHI DIURNO. AF_11/2016</v>
          </cell>
          <cell r="C515" t="str">
            <v>CHI</v>
          </cell>
          <cell r="D515">
            <v>60.6</v>
          </cell>
          <cell r="E515" t="str">
            <v>Sinapi-Maio/21</v>
          </cell>
        </row>
        <row r="516">
          <cell r="A516">
            <v>95715</v>
          </cell>
          <cell r="B516" t="str">
            <v>ESCAVADEIRA HIDRAULICA SOBRE ESTEIRA, COM GARRA GIRATORIA DE MANDIBULAS, PESO OPERACIONAL ENTRE 22,00 E 25,50 TON, POTENCIA LIQUIDA ENTRE 150 E 160 HP - CHI DIURNO. AF_11/2016</v>
          </cell>
          <cell r="C516" t="str">
            <v>CHI</v>
          </cell>
          <cell r="D516">
            <v>71.63</v>
          </cell>
          <cell r="E516" t="str">
            <v>Sinapi-Maio/21</v>
          </cell>
        </row>
        <row r="517">
          <cell r="A517">
            <v>95721</v>
          </cell>
          <cell r="B517" t="str">
            <v>ESCAVADEIRA HIDRAULICA SOBRE ESTEIRA, EQUIPADA COM CLAMSHELL, COM CAPACIDADE DA CAÇAMBA ENTRE 1,20 E 1,50 M3, PESO OPERACIONAL ENTRE 20,00 E 22,00 TON, POTENCIA LIQUIDA ENTRE 150 E 160 HP - CHI DIURNO. AF_11/2016</v>
          </cell>
          <cell r="C517" t="str">
            <v>CHI</v>
          </cell>
          <cell r="D517">
            <v>70.099999999999994</v>
          </cell>
          <cell r="E517" t="str">
            <v>Sinapi-Maio/21</v>
          </cell>
        </row>
        <row r="518">
          <cell r="A518">
            <v>95873</v>
          </cell>
          <cell r="B518" t="str">
            <v>GRUPO GERADOR COM CARENAGEM, MOTOR DIESEL POTÊNCIA STANDART ENTRE 250 E 260 KVA - CHI DIURNO. AF_12/2016</v>
          </cell>
          <cell r="C518" t="str">
            <v>CHI</v>
          </cell>
          <cell r="D518">
            <v>6.88</v>
          </cell>
          <cell r="E518" t="str">
            <v>Sinapi-Maio/21</v>
          </cell>
        </row>
        <row r="519">
          <cell r="A519">
            <v>96014</v>
          </cell>
          <cell r="B519" t="str">
            <v>TRATOR DE PNEUS COM POTÊNCIA DE 122 CV, TRAÇÃO 4X4, COM VASSOURA MECÂNICA ACOPLADA - CHI DIURNO. AF_02/2017</v>
          </cell>
          <cell r="C519" t="str">
            <v>CHI</v>
          </cell>
          <cell r="D519">
            <v>46.97</v>
          </cell>
          <cell r="E519" t="str">
            <v>Sinapi-Maio/21</v>
          </cell>
        </row>
        <row r="520">
          <cell r="A520">
            <v>96021</v>
          </cell>
          <cell r="B520" t="str">
            <v>TRATOR DE PNEUS COM POTÊNCIA DE 122 CV, TRAÇÃO 4X4, COM GRADE DE DISCOS ACOPLADA - CHI DIURNO. AF_02/2017</v>
          </cell>
          <cell r="C520" t="str">
            <v>CHI</v>
          </cell>
          <cell r="D520">
            <v>46.78</v>
          </cell>
          <cell r="E520" t="str">
            <v>Sinapi-Maio/21</v>
          </cell>
        </row>
        <row r="521">
          <cell r="A521">
            <v>96029</v>
          </cell>
          <cell r="B521" t="str">
            <v>TRATOR DE PNEUS COM POTÊNCIA DE 85 CV, TRAÇÃO 4X4, COM GRADE DE DISCOS ACOPLADA - CHI DIURNO. AF_02/2017</v>
          </cell>
          <cell r="C521" t="str">
            <v>CHI</v>
          </cell>
          <cell r="D521">
            <v>42.63</v>
          </cell>
          <cell r="E521" t="str">
            <v>Sinapi-Maio/21</v>
          </cell>
        </row>
        <row r="522">
          <cell r="A522">
            <v>96036</v>
          </cell>
          <cell r="B522" t="str">
            <v>CAMINHÃO BASCULANTE 10 M3, TRUCADO, POTÊNCIA 230 CV, INCLUSIVE CAÇAMBA METÁLICA, COM DISTRIBUIDOR DE AGREGADOS ACOPLADO - CHI DIURNO. AF_02/2017</v>
          </cell>
          <cell r="C522" t="str">
            <v>CHI</v>
          </cell>
          <cell r="D522">
            <v>51.11</v>
          </cell>
          <cell r="E522" t="str">
            <v>Sinapi-Maio/21</v>
          </cell>
        </row>
        <row r="523">
          <cell r="A523">
            <v>96155</v>
          </cell>
          <cell r="B523" t="str">
            <v>TRATOR DE PNEUS COM POTÊNCIA DE 85 CV, TRAÇÃO 4X4, COM VASSOURA MECÂNICA ACOPLADA - CHI DIURNO. AF_02/2017</v>
          </cell>
          <cell r="C523" t="str">
            <v>CHI</v>
          </cell>
          <cell r="D523">
            <v>42.82</v>
          </cell>
          <cell r="E523" t="str">
            <v>Sinapi-Maio/21</v>
          </cell>
        </row>
        <row r="524">
          <cell r="A524">
            <v>96156</v>
          </cell>
          <cell r="B524" t="str">
            <v>MINICARREGADEIRA SOBRE RODAS POTENCIA 47HP CAPACIDADE OPERACAO 646 KG, COM VASSOURA MECÂNICA ACOPLADA - CHI DIURNO. AF_03/2017</v>
          </cell>
          <cell r="C524" t="str">
            <v>CHI</v>
          </cell>
          <cell r="D524">
            <v>45.68</v>
          </cell>
          <cell r="E524" t="str">
            <v>Sinapi-Maio/21</v>
          </cell>
        </row>
        <row r="525">
          <cell r="A525">
            <v>96159</v>
          </cell>
          <cell r="B525" t="str">
            <v>MÁQUINA DEMARCADORA DE FAIXA DE TRÁFEGO À FRIO, AUTOPROPELIDA, POTÊNCIA 38 HP - CHI DIURNO. AF_07/2016</v>
          </cell>
          <cell r="C525" t="str">
            <v>CHI</v>
          </cell>
          <cell r="D525">
            <v>55.49</v>
          </cell>
          <cell r="E525" t="str">
            <v>Sinapi-Maio/21</v>
          </cell>
        </row>
        <row r="526">
          <cell r="A526">
            <v>96246</v>
          </cell>
          <cell r="B526" t="str">
            <v>MINIESCAVADEIRA SOBRE ESTEIRAS, POTENCIA LIQUIDA DE *30* HP, PESO OPERACIONAL DE *3.500* KG - CHI DIURNO. AF_04/2017</v>
          </cell>
          <cell r="C526" t="str">
            <v>CHI</v>
          </cell>
          <cell r="D526">
            <v>46.52</v>
          </cell>
          <cell r="E526" t="str">
            <v>Sinapi-Maio/21</v>
          </cell>
        </row>
        <row r="527">
          <cell r="A527">
            <v>96302</v>
          </cell>
          <cell r="B527" t="str">
            <v>PERFURATRIZ ROTATIVA SOBRE ESTEIRA, TORQUE MAXIMO 2500 KGM, POTENCIA 110 HP, MOTOR DIESEL - CHI DIURNO. AF_05/2017</v>
          </cell>
          <cell r="C527" t="str">
            <v>CHI</v>
          </cell>
          <cell r="D527">
            <v>79.7</v>
          </cell>
          <cell r="E527" t="str">
            <v>Sinapi-Maio/21</v>
          </cell>
        </row>
        <row r="528">
          <cell r="A528">
            <v>96464</v>
          </cell>
          <cell r="B528" t="str">
            <v>ROLO COMPACTADOR DE PNEUS, ESTATICO, PRESSAO VARIAVEL, POTENCIA 110 HP, PESO SEM/COM LASTRO 10,8/27 T, LARGURA DE ROLAGEM 2,30 M - CHI DIURNO. AF_06/2017</v>
          </cell>
          <cell r="C528" t="str">
            <v>CHI</v>
          </cell>
          <cell r="D528">
            <v>60.71</v>
          </cell>
          <cell r="E528" t="str">
            <v>Sinapi-Maio/21</v>
          </cell>
        </row>
        <row r="529">
          <cell r="A529">
            <v>98765</v>
          </cell>
          <cell r="B529" t="str">
            <v>INVERSOR DE SOLDA MONOFÁSICO DE 160 A, POTÊNCIA DE 5400 W, TENSÃO DE 220 V, PARA SOLDA COM ELETRODOS DE 2,0 A 4,0 MM E PROCESSO TIG - CHI DIURNO. AF_06/2018</v>
          </cell>
          <cell r="C529" t="str">
            <v>CHI</v>
          </cell>
          <cell r="D529">
            <v>0.08</v>
          </cell>
          <cell r="E529" t="str">
            <v>Sinapi-Maio/21</v>
          </cell>
        </row>
        <row r="530">
          <cell r="A530">
            <v>99834</v>
          </cell>
          <cell r="B530" t="str">
            <v>LAVADORA DE ALTA PRESSAO (LAVA-JATO) PARA AGUA FRIA, PRESSAO DE OPERACAO ENTRE 1400 E 1900 LIB/POL2, VAZAO MAXIMA ENTRE 400 E 700 L/H - CHI DIURNO. AF_04/2019</v>
          </cell>
          <cell r="C530" t="str">
            <v>CHI</v>
          </cell>
          <cell r="D530">
            <v>0.14000000000000001</v>
          </cell>
          <cell r="E530" t="str">
            <v>Sinapi-Maio/21</v>
          </cell>
        </row>
        <row r="531">
          <cell r="A531">
            <v>100642</v>
          </cell>
          <cell r="B531" t="str">
            <v>USINA DE MISTURA ASFÁLTICA À QUENTE, TIPO CONTRA FLUXO, PROD 100 A 140 TON/HORA - CHI DIURNO. AF_12/2019</v>
          </cell>
          <cell r="C531" t="str">
            <v>CHI</v>
          </cell>
          <cell r="D531">
            <v>130.28</v>
          </cell>
          <cell r="E531" t="str">
            <v>Sinapi-Maio/21</v>
          </cell>
        </row>
        <row r="532">
          <cell r="A532">
            <v>100648</v>
          </cell>
          <cell r="B532" t="str">
            <v>USINA DE ASFALTO, TIPO GRAVIMÉTRICA, PROD 150 TON/HORA - CHI DIURNO. AF_12/2019</v>
          </cell>
          <cell r="C532" t="str">
            <v>CHI</v>
          </cell>
          <cell r="D532">
            <v>300.7</v>
          </cell>
          <cell r="E532" t="str">
            <v>Sinapi-Maio/21</v>
          </cell>
        </row>
        <row r="533">
          <cell r="A533">
            <v>102274</v>
          </cell>
          <cell r="B533" t="str">
            <v>MARTELO DEMOLIDOR ELÉTRICO, COM POTÊNCIA DE 2.000 W, 1.000 IMPACTOS POR MINUTO, PESO DE 30 KG -  CHI DIURNO. AF_01/2021</v>
          </cell>
          <cell r="C533" t="str">
            <v>CHI</v>
          </cell>
          <cell r="D533">
            <v>23.2</v>
          </cell>
          <cell r="E533" t="str">
            <v>Sinapi-Maio/21</v>
          </cell>
        </row>
        <row r="534">
          <cell r="A534">
            <v>5089</v>
          </cell>
          <cell r="B534" t="str">
            <v>ROLO COMPACTADOR VIBRATÓRIO PÉ DE CARNEIRO PARA SOLOS, POTÊNCIA 80 HP, PESO OPERACIONAL SEM/COM LASTRO 7,4 / 8,8 T, LARGURA DE TRABALHO 1,68 M - MANUTENÇÃO. AF_02/2016</v>
          </cell>
          <cell r="C534" t="str">
            <v>H</v>
          </cell>
          <cell r="D534">
            <v>25.05</v>
          </cell>
          <cell r="E534" t="str">
            <v>Sinapi-Maio/21</v>
          </cell>
        </row>
        <row r="535">
          <cell r="A535">
            <v>5627</v>
          </cell>
          <cell r="B535" t="str">
            <v>ESCAVADEIRA HIDRÁULICA SOBRE ESTEIRAS, CAÇAMBA 0,80 M3, PESO OPERACIONAL 17 T, POTENCIA BRUTA 111 HP - DEPRECIAÇÃO. AF_06/2014</v>
          </cell>
          <cell r="C535" t="str">
            <v>H</v>
          </cell>
          <cell r="D535">
            <v>30.81</v>
          </cell>
          <cell r="E535" t="str">
            <v>Sinapi-Maio/21</v>
          </cell>
        </row>
        <row r="536">
          <cell r="A536">
            <v>5628</v>
          </cell>
          <cell r="B536" t="str">
            <v>ESCAVADEIRA HIDRÁULICA SOBRE ESTEIRAS, CAÇAMBA 0,80 M3, PESO OPERACIONAL 17 T, POTENCIA BRUTA 111 HP - JUROS. AF_06/2014</v>
          </cell>
          <cell r="C536" t="str">
            <v>H</v>
          </cell>
          <cell r="D536">
            <v>4.18</v>
          </cell>
          <cell r="E536" t="str">
            <v>Sinapi-Maio/21</v>
          </cell>
        </row>
        <row r="537">
          <cell r="A537">
            <v>5629</v>
          </cell>
          <cell r="B537" t="str">
            <v>ESCAVADEIRA HIDRÁULICA SOBRE ESTEIRAS, CAÇAMBA 0,80 M3, PESO OPERACIONAL 17 T, POTENCIA BRUTA 111 HP - MANUTENÇÃO. AF_06/2014</v>
          </cell>
          <cell r="C537" t="str">
            <v>H</v>
          </cell>
          <cell r="D537">
            <v>38.520000000000003</v>
          </cell>
          <cell r="E537" t="str">
            <v>Sinapi-Maio/21</v>
          </cell>
        </row>
        <row r="538">
          <cell r="A538">
            <v>5630</v>
          </cell>
          <cell r="B538" t="str">
            <v>ESCAVADEIRA HIDRÁULICA SOBRE ESTEIRAS, CAÇAMBA 0,80 M3, PESO OPERACIONAL 17 T, POTENCIA BRUTA 111 HP - MATERIAIS NA OPERAÇÃO. AF_06/2014</v>
          </cell>
          <cell r="C538" t="str">
            <v>H</v>
          </cell>
          <cell r="D538">
            <v>47.6</v>
          </cell>
          <cell r="E538" t="str">
            <v>Sinapi-Maio/21</v>
          </cell>
        </row>
        <row r="539">
          <cell r="A539">
            <v>5658</v>
          </cell>
          <cell r="B539" t="str">
            <v>GRADE DE DISCO CONTROLE REMOTO REBOCÁVEL, COM 24 DISCOS 24 X 6 MM COM PNEUS PARA TRANSPORTE - MANUTENÇÃO. AF_06/2014</v>
          </cell>
          <cell r="C539" t="str">
            <v>H</v>
          </cell>
          <cell r="D539">
            <v>1.98</v>
          </cell>
          <cell r="E539" t="str">
            <v>Sinapi-Maio/21</v>
          </cell>
        </row>
        <row r="540">
          <cell r="A540">
            <v>5664</v>
          </cell>
          <cell r="B540" t="str">
            <v>RETROESCAVADEIRA SOBRE RODAS COM CARREGADEIRA, TRAÇÃO 4X4, POTÊNCIA LÍQ. 88 HP, CAÇAMBA CARREG. CAP. MÍN. 1 M3, CAÇAMBA RETRO CAP. 0,26 M3, PESO OPERACIONAL MÍN. 6.674 KG, PROFUNDIDADE ESCAVAÇÃO MÁX. 4,37 M - MANUTENÇÃO. AF_06/2014</v>
          </cell>
          <cell r="C540" t="str">
            <v>H</v>
          </cell>
          <cell r="D540">
            <v>21.1</v>
          </cell>
          <cell r="E540" t="str">
            <v>Sinapi-Maio/21</v>
          </cell>
        </row>
        <row r="541">
          <cell r="A541">
            <v>5667</v>
          </cell>
          <cell r="B541" t="str">
            <v>RETROESCAVADEIRA SOBRE RODAS COM CARREGADEIRA, TRAÇÃO 4X2, POTÊNCIA LÍQ. 79 HP, CAÇAMBA CARREG. CAP. MÍN. 1 M3, CAÇAMBA RETRO CAP. 0,20 M3, PESO OPERACIONAL MÍN. 6.570 KG, PROFUNDIDADE ESCAVAÇÃO MÁX. 4,37 M - MANUTENÇÃO. AF_06/2014</v>
          </cell>
          <cell r="C541" t="str">
            <v>H</v>
          </cell>
          <cell r="D541">
            <v>18.760000000000002</v>
          </cell>
          <cell r="E541" t="str">
            <v>Sinapi-Maio/21</v>
          </cell>
        </row>
        <row r="542">
          <cell r="A542">
            <v>5668</v>
          </cell>
          <cell r="B542" t="str">
            <v>RETROESCAVADEIRA SOBRE RODAS COM CARREGADEIRA, TRAÇÃO 4X2, POTÊNCIA LÍQ. 79 HP, CAÇAMBA CARREG. CAP. MÍN. 1 M3, CAÇAMBA RETRO CAP. 0,20 M3, PESO OPERACIONAL MÍN. 6.570 KG, PROFUNDIDADE ESCAVAÇÃO MÁX. 4,37 M - MATERIAIS NA OPERAÇÃO. AF_06/2014</v>
          </cell>
          <cell r="C542" t="str">
            <v>H</v>
          </cell>
          <cell r="D542">
            <v>36.42</v>
          </cell>
          <cell r="E542" t="str">
            <v>Sinapi-Maio/21</v>
          </cell>
        </row>
        <row r="543">
          <cell r="A543">
            <v>5674</v>
          </cell>
          <cell r="B543" t="str">
            <v>ROLO COMPACTADOR VIBRATÓRIO DE UM CILINDRO AÇO LISO, POTÊNCIA 80 HP, PESO OPERACIONAL MÁXIMO 8,1 T, IMPACTO DINÂMICO 16,15 / 9,5 T, LARGURA DE TRABALHO 1,68 M - MANUTENÇÃO. AF_06/2014</v>
          </cell>
          <cell r="C543" t="str">
            <v>H</v>
          </cell>
          <cell r="D543">
            <v>24.09</v>
          </cell>
          <cell r="E543" t="str">
            <v>Sinapi-Maio/21</v>
          </cell>
        </row>
        <row r="544">
          <cell r="A544">
            <v>5692</v>
          </cell>
          <cell r="B544" t="str">
            <v>MOTOBOMBA CENTRÍFUGA, MOTOR A GASOLINA, POTÊNCIA 5,42 HP, BOCAIS 1 1/2" X 1", DIÂMETRO ROTOR 143 MM HM/Q = 6 MCA / 16,8 M3/H A 38 MCA / 6,6 M3/H - MANUTENÇÃO. AF_06/2014</v>
          </cell>
          <cell r="C544" t="str">
            <v>H</v>
          </cell>
          <cell r="D544">
            <v>0.26</v>
          </cell>
          <cell r="E544" t="str">
            <v>Sinapi-Maio/21</v>
          </cell>
        </row>
        <row r="545">
          <cell r="A545">
            <v>5693</v>
          </cell>
          <cell r="B545" t="str">
            <v>MOTOBOMBA CENTRÍFUGA, MOTOR A GASOLINA, POTÊNCIA 5,42 HP, BOCAIS 1 1/2" X 1", DIÂMETRO ROTOR 143 MM HM/Q = 6 MCA / 16,8 M3/H A 38 MCA / 6,6 M3/H - MATERIAIS NA OPERAÇÃO. AF_06/2014</v>
          </cell>
          <cell r="C545" t="str">
            <v>H</v>
          </cell>
          <cell r="D545">
            <v>7.59</v>
          </cell>
          <cell r="E545" t="str">
            <v>Sinapi-Maio/21</v>
          </cell>
        </row>
        <row r="546">
          <cell r="A546">
            <v>5695</v>
          </cell>
          <cell r="B546" t="str">
            <v>CAMINHÃO BASCULANTE 6 M3, PESO BRUTO TOTAL 16.000 KG, CARGA ÚTIL MÁXIMA 13.071 KG, DISTÂNCIA ENTRE EIXOS 4,80 M, POTÊNCIA 230 CV INCLUSIVE CAÇAMBA METÁLICA - MANUTENÇÃO. AF_06/2014</v>
          </cell>
          <cell r="C546" t="str">
            <v>H</v>
          </cell>
          <cell r="D546">
            <v>30.49</v>
          </cell>
          <cell r="E546" t="str">
            <v>Sinapi-Maio/21</v>
          </cell>
        </row>
        <row r="547">
          <cell r="A547">
            <v>5703</v>
          </cell>
          <cell r="B547" t="str">
            <v>USINA DE CONCRETO FIXA, CAPACIDADE NOMINAL DE 90 A 120 M3/H, SEM SILO - MATERIAIS NA OPERAÇÃO. AF_07/2016</v>
          </cell>
          <cell r="C547" t="str">
            <v>H</v>
          </cell>
          <cell r="D547">
            <v>16.18</v>
          </cell>
          <cell r="E547" t="str">
            <v>Sinapi-Maio/21</v>
          </cell>
        </row>
        <row r="548">
          <cell r="A548">
            <v>5705</v>
          </cell>
          <cell r="B548" t="str">
            <v>CAMINHÃO TOCO, PBT 16.000 KG, CARGA ÚTIL MÁX. 10.685 KG, DIST. ENTRE EIXOS 4,8 M, POTÊNCIA 189 CV, INCLUSIVE CARROCERIA FIXA ABERTA DE MADEIRA P/ TRANSPORTE GERAL DE CARGA SECA, DIMEN. APROX. 2,5 X 7,00 X 0,50 M - MANUTENÇÃO. AF_06/2014</v>
          </cell>
          <cell r="C548" t="str">
            <v>H</v>
          </cell>
          <cell r="D548">
            <v>18.86</v>
          </cell>
          <cell r="E548" t="str">
            <v>Sinapi-Maio/21</v>
          </cell>
        </row>
        <row r="549">
          <cell r="A549">
            <v>5707</v>
          </cell>
          <cell r="B549" t="str">
            <v>USINA MISTURADORA DE SOLOS, CAPACIDADE DE 200 A 500 TON/H, POTENCIA 75KW - MANUTENÇÃO. AF_07/2016</v>
          </cell>
          <cell r="C549" t="str">
            <v>H</v>
          </cell>
          <cell r="D549">
            <v>46.42</v>
          </cell>
          <cell r="E549" t="str">
            <v>Sinapi-Maio/21</v>
          </cell>
        </row>
        <row r="550">
          <cell r="A550">
            <v>5710</v>
          </cell>
          <cell r="B550" t="str">
            <v>VIBROACABADORA DE ASFALTO SOBRE ESTEIRAS, LARGURA DE PAVIMENTAÇÃO 1,90 M A 5,30 M, POTÊNCIA 105 HP CAPACIDADE 450 T/H - MANUTENÇÃO. AF_11/2014</v>
          </cell>
          <cell r="C550" t="str">
            <v>H</v>
          </cell>
          <cell r="D550">
            <v>143.27000000000001</v>
          </cell>
          <cell r="E550" t="str">
            <v>Sinapi-Maio/21</v>
          </cell>
        </row>
        <row r="551">
          <cell r="A551">
            <v>5711</v>
          </cell>
          <cell r="B551" t="str">
            <v>VIBROACABADORA DE ASFALTO SOBRE ESTEIRAS, LARGURA DE PAVIMENTAÇÃO 1,90 M A 5,30 M, POTÊNCIA 105 HP CAPACIDADE 450 T/H - MATERIAIS NA OPERAÇÃO. AF_11/2014</v>
          </cell>
          <cell r="C551" t="str">
            <v>H</v>
          </cell>
          <cell r="D551">
            <v>65.760000000000005</v>
          </cell>
          <cell r="E551" t="str">
            <v>Sinapi-Maio/21</v>
          </cell>
        </row>
        <row r="552">
          <cell r="A552">
            <v>5714</v>
          </cell>
          <cell r="B552" t="str">
            <v>TRATOR DE PNEUS, POTÊNCIA 85 CV, TRAÇÃO 4X4, PESO COM LASTRO DE 4.675 KG - MANUTENÇÃO. AF_06/2014</v>
          </cell>
          <cell r="C552" t="str">
            <v>H</v>
          </cell>
          <cell r="D552">
            <v>10.96</v>
          </cell>
          <cell r="E552" t="str">
            <v>Sinapi-Maio/21</v>
          </cell>
        </row>
        <row r="553">
          <cell r="A553">
            <v>5715</v>
          </cell>
          <cell r="B553" t="str">
            <v>TRATOR DE PNEUS, POTÊNCIA 85 CV, TRAÇÃO 4X4, PESO COM LASTRO DE 4.675 KG - MATERIAIS NA OPERAÇÃO. AF_06/2014</v>
          </cell>
          <cell r="C553" t="str">
            <v>H</v>
          </cell>
          <cell r="D553">
            <v>88.48</v>
          </cell>
          <cell r="E553" t="str">
            <v>Sinapi-Maio/21</v>
          </cell>
        </row>
        <row r="554">
          <cell r="A554">
            <v>5718</v>
          </cell>
          <cell r="B554" t="str">
            <v>TRATOR DE ESTEIRAS, POTÊNCIA 170 HP, PESO OPERACIONAL 19 T, CAÇAMBA 5,2 M3 - MATERIAIS NA OPERAÇÃO. AF_06/2014</v>
          </cell>
          <cell r="C554" t="str">
            <v>H</v>
          </cell>
          <cell r="D554">
            <v>78.489999999999995</v>
          </cell>
          <cell r="E554" t="str">
            <v>Sinapi-Maio/21</v>
          </cell>
        </row>
        <row r="555">
          <cell r="A555">
            <v>5721</v>
          </cell>
          <cell r="B555" t="str">
            <v>TRATOR DE ESTEIRAS, POTÊNCIA 150 HP, PESO OPERACIONAL 16,7 T, COM RODA MOTRIZ ELEVADA E LÂMINA 3,18 M3 - MATERIAIS NA OPERAÇÃO. AF_06/2014</v>
          </cell>
          <cell r="C555" t="str">
            <v>H</v>
          </cell>
          <cell r="D555">
            <v>69.260000000000005</v>
          </cell>
          <cell r="E555" t="str">
            <v>Sinapi-Maio/21</v>
          </cell>
        </row>
        <row r="556">
          <cell r="A556">
            <v>5722</v>
          </cell>
          <cell r="B556" t="str">
            <v>TRATOR DE ESTEIRAS, POTÊNCIA 347 HP, PESO OPERACIONAL 38,5 T, COM LÂMINA 8,70 M3 - MATERIAIS NA OPERAÇÃO. AF_06/2014</v>
          </cell>
          <cell r="C556" t="str">
            <v>H</v>
          </cell>
          <cell r="D556">
            <v>160.18</v>
          </cell>
          <cell r="E556" t="str">
            <v>Sinapi-Maio/21</v>
          </cell>
        </row>
        <row r="557">
          <cell r="A557">
            <v>5724</v>
          </cell>
          <cell r="B557" t="str">
            <v>TRATOR DE ESTEIRAS, POTÊNCIA 100 HP, PESO OPERACIONAL 9,4 T, COM LÂMINA 2,19 M3 - MANUTENÇÃO. AF_06/2014</v>
          </cell>
          <cell r="C557" t="str">
            <v>H</v>
          </cell>
          <cell r="D557">
            <v>40.53</v>
          </cell>
          <cell r="E557" t="str">
            <v>Sinapi-Maio/21</v>
          </cell>
        </row>
        <row r="558">
          <cell r="A558">
            <v>5727</v>
          </cell>
          <cell r="B558" t="str">
            <v>ROLO COMPACTADOR VIBRATÓRIO REBOCÁVEL, CILINDRO DE AÇO LISO, POTÊNCIA DE TRAÇÃO DE 65 CV, PESO 4,7 T, IMPACTO DINÂMICO 18,3 T, LARGURA DE TRABALHO 1,67 M - MANUTENÇÃO. AF_02/2016</v>
          </cell>
          <cell r="C558" t="str">
            <v>H</v>
          </cell>
          <cell r="D558">
            <v>7.27</v>
          </cell>
          <cell r="E558" t="str">
            <v>Sinapi-Maio/21</v>
          </cell>
        </row>
        <row r="559">
          <cell r="A559">
            <v>5729</v>
          </cell>
          <cell r="B559" t="str">
            <v>ROLO COMPACTADOR VIBRATÓRIO TANDEM AÇO LISO, POTÊNCIA 58 HP, PESO SEM/COM LASTRO 6,5 / 9,4 T, LARGURA DE TRABALHO 1,2 M - MANUTENÇÃO. AF_06/2014</v>
          </cell>
          <cell r="C559" t="str">
            <v>H</v>
          </cell>
          <cell r="D559">
            <v>29.58</v>
          </cell>
          <cell r="E559" t="str">
            <v>Sinapi-Maio/21</v>
          </cell>
        </row>
        <row r="560">
          <cell r="A560">
            <v>5730</v>
          </cell>
          <cell r="B560" t="str">
            <v>ROLO COMPACTADOR VIBRATÓRIO TANDEM AÇO LISO, POTÊNCIA 58 HP, PESO SEM/COM LASTRO 6,5 / 9,4 T, LARGURA DE TRABALHO 1,2 M - MATERIAIS NA OPERAÇÃO. AF_06/2014</v>
          </cell>
          <cell r="C560" t="str">
            <v>H</v>
          </cell>
          <cell r="D560">
            <v>30.58</v>
          </cell>
          <cell r="E560" t="str">
            <v>Sinapi-Maio/21</v>
          </cell>
        </row>
        <row r="561">
          <cell r="A561">
            <v>5735</v>
          </cell>
          <cell r="B561" t="str">
            <v>RETROESCAVADEIRA SOBRE RODAS COM CARREGADEIRA, TRAÇÃO 4X4, POTÊNCIA LÍQ. 72 HP, CAÇAMBA CARREG. CAP. MÍN. 0,79 M3, CAÇAMBA RETRO CAP. 0,18 M3, PESO OPERACIONAL MÍN. 7.140 KG, PROFUNDIDADE ESCAVAÇÃO MÁX. 4,50 M - MANUTENÇÃO. AF_06/2014</v>
          </cell>
          <cell r="C561" t="str">
            <v>H</v>
          </cell>
          <cell r="D561">
            <v>20.350000000000001</v>
          </cell>
          <cell r="E561" t="str">
            <v>Sinapi-Maio/21</v>
          </cell>
        </row>
        <row r="562">
          <cell r="A562">
            <v>5736</v>
          </cell>
          <cell r="B562" t="str">
            <v>RETROESCAVADEIRA SOBRE RODAS COM CARREGADEIRA, TRAÇÃO 4X4, POTÊNCIA LÍQ. 72 HP, CAÇAMBA CARREG. CAP. MÍN. 0,79 M3, CAÇAMBA RETRO CAP. 0,18 M3, PESO OPERACIONAL MÍN. 7.140 KG, PROFUNDIDADE ESCAVAÇÃO MÁX. 4,50 M - MATERIAIS NA OPERAÇÃO. AF_06/2014</v>
          </cell>
          <cell r="C562" t="str">
            <v>H</v>
          </cell>
          <cell r="D562">
            <v>33.409999999999997</v>
          </cell>
          <cell r="E562" t="str">
            <v>Sinapi-Maio/21</v>
          </cell>
        </row>
        <row r="563">
          <cell r="A563">
            <v>5738</v>
          </cell>
          <cell r="B563" t="str">
            <v>ROLO COMPACTADOR VIBRATÓRIO PÉ DE CARNEIRO, OPERADO POR CONTROLE REMOTO, POTÊNCIA 12,5 KW, PESO OPERACIONAL 1,675 T, LARGURA DE TRABALHO 0,85 M - DEPRECIAÇÃO. AF_02/2016</v>
          </cell>
          <cell r="C563" t="str">
            <v>H</v>
          </cell>
          <cell r="D563">
            <v>26.31</v>
          </cell>
          <cell r="E563" t="str">
            <v>Sinapi-Maio/21</v>
          </cell>
        </row>
        <row r="564">
          <cell r="A564">
            <v>5739</v>
          </cell>
          <cell r="B564" t="str">
            <v>ROLO COMPACTADOR VIBRATÓRIO PÉ DE CARNEIRO, OPERADO POR CONTROLE REMOTO, POTÊNCIA 12,5 KW, PESO OPERACIONAL 1,675 T, LARGURA DE TRABALHO 0,85 M - MANUTENÇÃO. AF_02/2016</v>
          </cell>
          <cell r="C564" t="str">
            <v>H</v>
          </cell>
          <cell r="D564">
            <v>32.92</v>
          </cell>
          <cell r="E564" t="str">
            <v>Sinapi-Maio/21</v>
          </cell>
        </row>
        <row r="565">
          <cell r="A565">
            <v>5741</v>
          </cell>
          <cell r="B565" t="str">
            <v>USINA DE LAMA ASFÁLTICA, PROD 30 A 50 T/H, SILO DE AGREGADO 7 M3, RESERVATÓRIOS PARA EMULSÃO E ÁGUA DE 2,3 M3 CADA, MISTURADOR TIPO PUG MILL A SER MONTADO SOBRE CAMINHÃO - MANUTENÇÃO. AF_10/2014</v>
          </cell>
          <cell r="C565" t="str">
            <v>H</v>
          </cell>
          <cell r="D565">
            <v>31.12</v>
          </cell>
          <cell r="E565" t="str">
            <v>Sinapi-Maio/21</v>
          </cell>
        </row>
        <row r="566">
          <cell r="A566">
            <v>5742</v>
          </cell>
          <cell r="B566" t="str">
            <v>USINA DE LAMA ASFÁLTICA, PROD 30 A 50 T/H, SILO DE AGREGADO 7 M3, RESERVATÓRIOS PARA EMULSÃO E ÁGUA DE 2,3 M3 CADA, MISTURADOR TIPO PUG MILL A SER MONTADO SOBRE CAMINHÃO - MATERIAIS NA OPERAÇÃO. AF_10/2014</v>
          </cell>
          <cell r="C566" t="str">
            <v>H</v>
          </cell>
          <cell r="D566">
            <v>20.37</v>
          </cell>
          <cell r="E566" t="str">
            <v>Sinapi-Maio/21</v>
          </cell>
        </row>
        <row r="567">
          <cell r="A567">
            <v>5747</v>
          </cell>
          <cell r="B567" t="str">
            <v>CAMINHÃO PIPA 6.000 L, PESO BRUTO TOTAL 13.000 KG, DISTÂNCIA ENTRE EIXOS 4,80 M, POTÊNCIA 189 CV INCLUSIVE TANQUE DE AÇO PARA TRANSPORTE DE ÁGUA, CAPACIDADE 6 M3 - MATERIAIS NA OPERAÇÃO. AF_06/2014</v>
          </cell>
          <cell r="C567" t="str">
            <v>H</v>
          </cell>
          <cell r="D567">
            <v>116.82</v>
          </cell>
          <cell r="E567" t="str">
            <v>Sinapi-Maio/21</v>
          </cell>
        </row>
        <row r="568">
          <cell r="A568">
            <v>5751</v>
          </cell>
          <cell r="B568" t="str">
            <v>CAMINHÃO TOCO, PESO BRUTO TOTAL 14.300 KG, CARGA ÚTIL MÁXIMA 9590 KG, DISTÂNCIA ENTRE EIXOS 4,76 M, POTÊNCIA 185 CV (NÃO INCLUI CARROCERIA) - MANUTENÇÃO. AF_06/2014</v>
          </cell>
          <cell r="C568" t="str">
            <v>H</v>
          </cell>
          <cell r="D568">
            <v>20.37</v>
          </cell>
          <cell r="E568" t="str">
            <v>Sinapi-Maio/21</v>
          </cell>
        </row>
        <row r="569">
          <cell r="A569">
            <v>5754</v>
          </cell>
          <cell r="B569" t="str">
            <v>CAMINHÃO TOCO, PESO BRUTO TOTAL 16.000 KG, CARGA ÚTIL MÁXIMA DE 10.685 KG, DISTÂNCIA ENTRE EIXOS 4,80 M, POTÊNCIA 189 CV EXCLUSIVE CARROCERIA - MANUTENÇÃO. AF_06/2014</v>
          </cell>
          <cell r="C569" t="str">
            <v>H</v>
          </cell>
          <cell r="D569">
            <v>17.16</v>
          </cell>
          <cell r="E569" t="str">
            <v>Sinapi-Maio/21</v>
          </cell>
        </row>
        <row r="570">
          <cell r="A570">
            <v>5763</v>
          </cell>
          <cell r="B570" t="str">
            <v>CAMINHÃO PIPA 10.000 L TRUCADO, PESO BRUTO TOTAL 23.000 KG, CARGA ÚTIL MÁXIMA 15.935 KG, DISTÂNCIA ENTRE EIXOS 4,8 M, POTÊNCIA 230 CV, INCLUSIVE TANQUE DE AÇO PARA TRANSPORTE DE ÁGUA - MANUTENÇÃO. AF_06/2014</v>
          </cell>
          <cell r="C570" t="str">
            <v>H</v>
          </cell>
          <cell r="D570">
            <v>30.01</v>
          </cell>
          <cell r="E570" t="str">
            <v>Sinapi-Maio/21</v>
          </cell>
        </row>
        <row r="571">
          <cell r="A571">
            <v>5765</v>
          </cell>
          <cell r="B571" t="str">
            <v>ESPARGIDOR DE ASFALTO PRESSURIZADO COM TANQUE DE 2500 L, REBOCÁVEL COM MOTOR A GASOLINA POTÊNCIA 3,4 HP - MANUTENÇÃO. AF_07/2014</v>
          </cell>
          <cell r="C571" t="str">
            <v>H</v>
          </cell>
          <cell r="D571">
            <v>2.19</v>
          </cell>
          <cell r="E571" t="str">
            <v>Sinapi-Maio/21</v>
          </cell>
        </row>
        <row r="572">
          <cell r="A572">
            <v>5766</v>
          </cell>
          <cell r="B572" t="str">
            <v>ESPARGIDOR DE ASFALTO PRESSURIZADO COM TANQUE DE 2500 L, REBOCÁVEL COM MOTOR A GASOLINA POTÊNCIA 3,4 HP - MATERIAIS NA OPERAÇÃO. AF_07/2014</v>
          </cell>
          <cell r="C572" t="str">
            <v>H</v>
          </cell>
          <cell r="D572">
            <v>3.79</v>
          </cell>
          <cell r="E572" t="str">
            <v>Sinapi-Maio/21</v>
          </cell>
        </row>
        <row r="573">
          <cell r="A573">
            <v>5779</v>
          </cell>
          <cell r="B573" t="str">
            <v>MOTONIVELADORA POTÊNCIA BÁSICA LÍQUIDA (PRIMEIRA MARCHA) 125 HP, PESO BRUTO 13032 KG, LARGURA DA LÂMINA DE 3,7 M - MANUTENÇÃO. AF_06/2014</v>
          </cell>
          <cell r="C573" t="str">
            <v>H</v>
          </cell>
          <cell r="D573">
            <v>44.33</v>
          </cell>
          <cell r="E573" t="str">
            <v>Sinapi-Maio/21</v>
          </cell>
        </row>
        <row r="574">
          <cell r="A574">
            <v>5787</v>
          </cell>
          <cell r="B574" t="str">
            <v>PÁ CARREGADEIRA SOBRE RODAS, POTÊNCIA 197 HP, CAPACIDADE DA CAÇAMBA 2,5 A 3,5 M3, PESO OPERACIONAL 18338 KG - MATERIAIS NA OPERAÇÃO. AF_06/2014</v>
          </cell>
          <cell r="C574" t="str">
            <v>H</v>
          </cell>
          <cell r="D574">
            <v>51.97</v>
          </cell>
          <cell r="E574" t="str">
            <v>Sinapi-Maio/21</v>
          </cell>
        </row>
        <row r="575">
          <cell r="A575">
            <v>5797</v>
          </cell>
          <cell r="B575" t="str">
            <v>COMPRESSOR DE AR REBOCÁVEL, VAZÃO 189 PCM, PRESSÃO EFETIVA DE TRABALHO 102 PSI, MOTOR DIESEL, POTÊNCIA 63 CV - MANUTENÇÃO. AF_06/2015</v>
          </cell>
          <cell r="C575" t="str">
            <v>H</v>
          </cell>
          <cell r="D575">
            <v>4</v>
          </cell>
          <cell r="E575" t="str">
            <v>Sinapi-Maio/21</v>
          </cell>
        </row>
        <row r="576">
          <cell r="A576">
            <v>5800</v>
          </cell>
          <cell r="B576" t="str">
            <v>BOMBA SUBMERSÍVEL ELÉTRICA TRIFÁSICA, POTÊNCIA 2,96 HP, Ø ROTOR 144 MM SEMI-ABERTO, BOCAL DE SAÍDA Ø 2, HM/Q = 2 MCA / 38,8 M3/H A 28 MCA / 5 M3/H - MANUTENÇÃO. AF_06/2014</v>
          </cell>
          <cell r="C576" t="str">
            <v>H</v>
          </cell>
          <cell r="D576">
            <v>0.3</v>
          </cell>
          <cell r="E576" t="str">
            <v>Sinapi-Maio/21</v>
          </cell>
        </row>
        <row r="577">
          <cell r="A577">
            <v>7032</v>
          </cell>
          <cell r="B577" t="str">
            <v>TANQUE DE ASFALTO ESTACIONÁRIO COM SERPENTINA, CAPACIDADE 30.000 L - DEPRECIAÇÃO. AF_06/2014</v>
          </cell>
          <cell r="C577" t="str">
            <v>H</v>
          </cell>
          <cell r="D577">
            <v>4.2699999999999996</v>
          </cell>
          <cell r="E577" t="str">
            <v>Sinapi-Maio/21</v>
          </cell>
        </row>
        <row r="578">
          <cell r="A578">
            <v>7033</v>
          </cell>
          <cell r="B578" t="str">
            <v>TANQUE DE ASFALTO ESTACIONÁRIO COM SERPENTINA, CAPACIDADE 30.000 L - JUROS. AF_06/2014</v>
          </cell>
          <cell r="C578" t="str">
            <v>H</v>
          </cell>
          <cell r="D578">
            <v>0.71</v>
          </cell>
          <cell r="E578" t="str">
            <v>Sinapi-Maio/21</v>
          </cell>
        </row>
        <row r="579">
          <cell r="A579">
            <v>7034</v>
          </cell>
          <cell r="B579" t="str">
            <v>TANQUE DE ASFALTO ESTACIONÁRIO COM SERPENTINA, CAPACIDADE 30.000 L - MANUTENÇÃO. AF_06/2014</v>
          </cell>
          <cell r="C579" t="str">
            <v>H</v>
          </cell>
          <cell r="D579">
            <v>8.01</v>
          </cell>
          <cell r="E579" t="str">
            <v>Sinapi-Maio/21</v>
          </cell>
        </row>
        <row r="580">
          <cell r="A580">
            <v>7035</v>
          </cell>
          <cell r="B580" t="str">
            <v>TANQUE DE ASFALTO ESTACIONÁRIO COM SERPENTINA, CAPACIDADE 30.000 L - MATERIAIS NA OPERAÇÃO. AF_06/2014</v>
          </cell>
          <cell r="C580" t="str">
            <v>H</v>
          </cell>
          <cell r="D580">
            <v>157.86000000000001</v>
          </cell>
          <cell r="E580" t="str">
            <v>Sinapi-Maio/21</v>
          </cell>
        </row>
        <row r="581">
          <cell r="A581">
            <v>7038</v>
          </cell>
          <cell r="B581" t="str">
            <v>ROLO COMPACTADOR DE PNEUS ESTÁTICO, PRESSÃO VARIÁVEL, POTÊNCIA 111 HP, PESO SEM/COM LASTRO 9,5 / 26 T, LARGURA DE TRABALHO 1,90 M - DEPRECIAÇÃO. AF_07/2014</v>
          </cell>
          <cell r="C581" t="str">
            <v>H</v>
          </cell>
          <cell r="D581">
            <v>30.09</v>
          </cell>
          <cell r="E581" t="str">
            <v>Sinapi-Maio/21</v>
          </cell>
        </row>
        <row r="582">
          <cell r="A582">
            <v>7039</v>
          </cell>
          <cell r="B582" t="str">
            <v>ROLO COMPACTADOR DE PNEUS ESTÁTICO, PRESSÃO VARIÁVEL, POTÊNCIA 111 HP, PESO SEM/COM LASTRO 9,5 / 26 T, LARGURA DE TRABALHO 1,90 M - JUROS. AF_07/2014</v>
          </cell>
          <cell r="C582" t="str">
            <v>H</v>
          </cell>
          <cell r="D582">
            <v>4.17</v>
          </cell>
          <cell r="E582" t="str">
            <v>Sinapi-Maio/21</v>
          </cell>
        </row>
        <row r="583">
          <cell r="A583">
            <v>7040</v>
          </cell>
          <cell r="B583" t="str">
            <v>ROLO COMPACTADOR DE PNEUS ESTÁTICO, PRESSÃO VARIÁVEL, POTÊNCIA 111 HP, PESO SEM/COM LASTRO 9,5 / 26 T, LARGURA DE TRABALHO 1,90 M - MANUTENÇÃO. AF_07/2014</v>
          </cell>
          <cell r="C583" t="str">
            <v>H</v>
          </cell>
          <cell r="D583">
            <v>37.65</v>
          </cell>
          <cell r="E583" t="str">
            <v>Sinapi-Maio/21</v>
          </cell>
        </row>
        <row r="584">
          <cell r="A584">
            <v>7044</v>
          </cell>
          <cell r="B584" t="str">
            <v>MOTOBOMBA TRASH (PARA ÁGUA SUJA) AUTO ESCORVANTE, MOTOR GASOLINA DE 6,41 HP, DIÂMETROS DE SUCÇÃO X RECALQUE: 3" X 3", HM/Q = 10 MCA / 60 M3/H A 23 MCA / 0 M3/H - DEPRECIAÇÃO. AF_10/2014</v>
          </cell>
          <cell r="C584" t="str">
            <v>H</v>
          </cell>
          <cell r="D584">
            <v>0.28999999999999998</v>
          </cell>
          <cell r="E584" t="str">
            <v>Sinapi-Maio/21</v>
          </cell>
        </row>
        <row r="585">
          <cell r="A585">
            <v>7045</v>
          </cell>
          <cell r="B585" t="str">
            <v>MOTOBOMBA TRASH (PARA ÁGUA SUJA) AUTO ESCORVANTE, MOTOR GASOLINA DE 6,41 HP, DIÂMETROS DE SUCÇÃO X RECALQUE: 3" X 3", HM/Q = 10 MCA / 60 M3/H A 23 MCA / 0 M3/H - JUROS. AF_10/2014</v>
          </cell>
          <cell r="C585" t="str">
            <v>H</v>
          </cell>
          <cell r="D585">
            <v>0.03</v>
          </cell>
          <cell r="E585" t="str">
            <v>Sinapi-Maio/21</v>
          </cell>
        </row>
        <row r="586">
          <cell r="A586">
            <v>7046</v>
          </cell>
          <cell r="B586" t="str">
            <v>MOTOBOMBA TRASH (PARA ÁGUA SUJA) AUTO ESCORVANTE, MOTOR GASOLINA DE 6,41 HP, DIÂMETROS DE SUCÇÃO X RECALQUE: 3" X 3", HM/Q = 10 MCA / 60 M3/H A 23 MCA / 0 M3/H - MANUTENÇÃO. AF_10/2014</v>
          </cell>
          <cell r="C586" t="str">
            <v>H</v>
          </cell>
          <cell r="D586">
            <v>0.32</v>
          </cell>
          <cell r="E586" t="str">
            <v>Sinapi-Maio/21</v>
          </cell>
        </row>
        <row r="587">
          <cell r="A587">
            <v>7047</v>
          </cell>
          <cell r="B587" t="str">
            <v>MOTOBOMBA TRASH (PARA ÁGUA SUJA) AUTO ESCORVANTE, MOTOR GASOLINA DE 6,41 HP, DIÂMETROS DE SUCÇÃO X RECALQUE: 3" X 3", HM/Q = 10 MCA / 60 M3/H A 23 MCA / 0 M3/H - MATERIAIS NA OPERAÇÃO. AF_10/2014</v>
          </cell>
          <cell r="C587" t="str">
            <v>H</v>
          </cell>
          <cell r="D587">
            <v>8.93</v>
          </cell>
          <cell r="E587" t="str">
            <v>Sinapi-Maio/21</v>
          </cell>
        </row>
        <row r="588">
          <cell r="A588">
            <v>7051</v>
          </cell>
          <cell r="B588" t="str">
            <v>ROLO COMPACTADOR PE DE CARNEIRO VIBRATORIO, POTENCIA 125 HP, PESO OPERACIONAL SEM/COM LASTRO 11,95 / 13,30 T, IMPACTO DINAMICO 38,5 / 22,5 T, LARGURA DE TRABALHO 2,15 M - DEPRECIAÇÃO. AF_06/2014</v>
          </cell>
          <cell r="C588" t="str">
            <v>H</v>
          </cell>
          <cell r="D588">
            <v>26.69</v>
          </cell>
          <cell r="E588" t="str">
            <v>Sinapi-Maio/21</v>
          </cell>
        </row>
        <row r="589">
          <cell r="A589">
            <v>7052</v>
          </cell>
          <cell r="B589" t="str">
            <v>ROLO COMPACTADOR PE DE CARNEIRO VIBRATORIO, POTENCIA 125 HP, PESO OPERACIONAL SEM/COM LASTRO 11,95 / 13,30 T, IMPACTO DINAMICO 38,5 / 22,5 T, LARGURA DE TRABALHO 2,15 M - JUROS. AF_06/2014</v>
          </cell>
          <cell r="C589" t="str">
            <v>H</v>
          </cell>
          <cell r="D589">
            <v>3.7</v>
          </cell>
          <cell r="E589" t="str">
            <v>Sinapi-Maio/21</v>
          </cell>
        </row>
        <row r="590">
          <cell r="A590">
            <v>7053</v>
          </cell>
          <cell r="B590" t="str">
            <v>ROLO COMPACTADOR PE DE CARNEIRO VIBRATORIO, POTENCIA 125 HP, PESO OPERACIONAL SEM/COM LASTRO 11,95 / 13,30 T, IMPACTO DINAMICO 38,5 / 22,5 T, LARGURA DE TRABALHO 2,15 M - MANUTENÇÃO. AF_06/2014</v>
          </cell>
          <cell r="C590" t="str">
            <v>H</v>
          </cell>
          <cell r="D590">
            <v>33.4</v>
          </cell>
          <cell r="E590" t="str">
            <v>Sinapi-Maio/21</v>
          </cell>
        </row>
        <row r="591">
          <cell r="A591">
            <v>7054</v>
          </cell>
          <cell r="B591" t="str">
            <v>ROLO COMPACTADOR PE DE CARNEIRO VIBRATORIO, POTENCIA 125 HP, PESO OPERACIONAL SEM/COM LASTRO 11,95 / 13,30 T, IMPACTO DINAMICO 38,5 / 22,5 T, LARGURA DE TRABALHO 2,15 M - MATERIAIS NA OPERAÇÃO. AF_06/2014</v>
          </cell>
          <cell r="C591" t="str">
            <v>H</v>
          </cell>
          <cell r="D591">
            <v>65.94</v>
          </cell>
          <cell r="E591" t="str">
            <v>Sinapi-Maio/21</v>
          </cell>
        </row>
        <row r="592">
          <cell r="A592">
            <v>7058</v>
          </cell>
          <cell r="B592" t="str">
            <v>CAMINHÃO BASCULANTE 6 M3 TOCO, PESO BRUTO TOTAL 16.000 KG, CARGA ÚTIL MÁXIMA 11.130 KG, DISTÂNCIA ENTRE EIXOS 5,36 M, POTÊNCIA 185 CV, INCLUSIVE CAÇAMBA METÁLICA - DEPRECIAÇÃO. AF_06/2014</v>
          </cell>
          <cell r="C592" t="str">
            <v>H</v>
          </cell>
          <cell r="D592">
            <v>15.54</v>
          </cell>
          <cell r="E592" t="str">
            <v>Sinapi-Maio/21</v>
          </cell>
        </row>
        <row r="593">
          <cell r="A593">
            <v>7059</v>
          </cell>
          <cell r="B593" t="str">
            <v>CAMINHÃO BASCULANTE 6 M3 TOCO, PESO BRUTO TOTAL 16.000 KG, CARGA ÚTIL MÁXIMA 11.130 KG, DISTÂNCIA ENTRE EIXOS 5,36 M, POTÊNCIA 185 CV, INCLUSIVE CAÇAMBA METÁLICA - JUROS. AF_06/2014</v>
          </cell>
          <cell r="C593" t="str">
            <v>H</v>
          </cell>
          <cell r="D593">
            <v>2.87</v>
          </cell>
          <cell r="E593" t="str">
            <v>Sinapi-Maio/21</v>
          </cell>
        </row>
        <row r="594">
          <cell r="A594">
            <v>7060</v>
          </cell>
          <cell r="B594" t="str">
            <v>CAMINHÃO BASCULANTE 6 M3 TOCO, PESO BRUTO TOTAL 16.000 KG, CARGA ÚTIL MÁXIMA 11.130 KG, DISTÂNCIA ENTRE EIXOS 5,36 M, POTÊNCIA 185 CV, INCLUSIVE CAÇAMBA METÁLICA - MANUTENÇÃO. AF_06/2014</v>
          </cell>
          <cell r="C594" t="str">
            <v>H</v>
          </cell>
          <cell r="D594">
            <v>29.14</v>
          </cell>
          <cell r="E594" t="str">
            <v>Sinapi-Maio/21</v>
          </cell>
        </row>
        <row r="595">
          <cell r="A595">
            <v>7061</v>
          </cell>
          <cell r="B595" t="str">
            <v>CAMINHÃO BASCULANTE 6 M3 TOCO, PESO BRUTO TOTAL 16.000 KG, CARGA ÚTIL MÁXIMA 11.130 KG, DISTÂNCIA ENTRE EIXOS 5,36 M, POTÊNCIA 185 CV, INCLUSIVE CAÇAMBA METÁLICA - MATERIAIS NA OPERAÇÃO. AF_06/2014</v>
          </cell>
          <cell r="C595" t="str">
            <v>H</v>
          </cell>
          <cell r="D595">
            <v>60.2</v>
          </cell>
          <cell r="E595" t="str">
            <v>Sinapi-Maio/21</v>
          </cell>
        </row>
        <row r="596">
          <cell r="A596">
            <v>7063</v>
          </cell>
          <cell r="B596" t="str">
            <v>TRATOR DE PNEUS, POTÊNCIA 122 CV, TRAÇÃO 4X4, PESO COM LASTRO DE 4.510 KG - DEPRECIAÇÃO. AF_06/2014</v>
          </cell>
          <cell r="C596" t="str">
            <v>H</v>
          </cell>
          <cell r="D596">
            <v>13.67</v>
          </cell>
          <cell r="E596" t="str">
            <v>Sinapi-Maio/21</v>
          </cell>
        </row>
        <row r="597">
          <cell r="A597">
            <v>7064</v>
          </cell>
          <cell r="B597" t="str">
            <v>TRATOR DE PNEUS, POTÊNCIA 122 CV, TRAÇÃO 4X4, PESO COM LASTRO DE 4.510 KG - JUROS. AF_06/2014</v>
          </cell>
          <cell r="C597" t="str">
            <v>H</v>
          </cell>
          <cell r="D597">
            <v>1.89</v>
          </cell>
          <cell r="E597" t="str">
            <v>Sinapi-Maio/21</v>
          </cell>
        </row>
        <row r="598">
          <cell r="A598">
            <v>7065</v>
          </cell>
          <cell r="B598" t="str">
            <v>TRATOR DE PNEUS, POTÊNCIA 122 CV, TRAÇÃO 4X4, PESO COM LASTRO DE 4.510 KG - MANUTENÇÃO. AF_06/2014</v>
          </cell>
          <cell r="C598" t="str">
            <v>H</v>
          </cell>
          <cell r="D598">
            <v>14.95</v>
          </cell>
          <cell r="E598" t="str">
            <v>Sinapi-Maio/21</v>
          </cell>
        </row>
        <row r="599">
          <cell r="A599">
            <v>7066</v>
          </cell>
          <cell r="B599" t="str">
            <v>TRATOR DE PNEUS, POTÊNCIA 122 CV, TRAÇÃO 4X4, PESO COM LASTRO DE 4.510 KG - MATERIAIS NA OPERAÇÃO. AF_06/2014</v>
          </cell>
          <cell r="C599" t="str">
            <v>H</v>
          </cell>
          <cell r="D599">
            <v>126.98</v>
          </cell>
          <cell r="E599" t="str">
            <v>Sinapi-Maio/21</v>
          </cell>
        </row>
        <row r="600">
          <cell r="A600">
            <v>53786</v>
          </cell>
          <cell r="B600" t="str">
            <v>RETROESCAVADEIRA SOBRE RODAS COM CARREGADEIRA, TRAÇÃO 4X4, POTÊNCIA LÍQ. 88 HP, CAÇAMBA CARREG. CAP. MÍN. 1 M3, CAÇAMBA RETRO CAP. 0,26 M3, PESO OPERACIONAL MÍN. 6.674 KG, PROFUNDIDADE ESCAVAÇÃO MÁX. 4,37 M - MATERIAIS NA OPERAÇÃO. AF_06/2014</v>
          </cell>
          <cell r="C600" t="str">
            <v>H</v>
          </cell>
          <cell r="D600">
            <v>39.42</v>
          </cell>
          <cell r="E600" t="str">
            <v>Sinapi-Maio/21</v>
          </cell>
        </row>
        <row r="601">
          <cell r="A601">
            <v>53788</v>
          </cell>
          <cell r="B601" t="str">
            <v>ROLO COMPACTADOR VIBRATÓRIO DE UM CILINDRO AÇO LISO, POTÊNCIA 80 HP, PESO OPERACIONAL MÁXIMO 8,1 T, IMPACTO DINÂMICO 16,15 / 9,5 T, LARGURA DE TRABALHO 1,68 M - MATERIAIS NA OPERAÇÃO. AF_06/2014</v>
          </cell>
          <cell r="C601" t="str">
            <v>H</v>
          </cell>
          <cell r="D601">
            <v>42.21</v>
          </cell>
          <cell r="E601" t="str">
            <v>Sinapi-Maio/21</v>
          </cell>
        </row>
        <row r="602">
          <cell r="A602">
            <v>53792</v>
          </cell>
          <cell r="B602" t="str">
            <v>CAMINHÃO BASCULANTE 6 M3, PESO BRUTO TOTAL 16.000 KG, CARGA ÚTIL MÁXIMA 13.071 KG, DISTÂNCIA ENTRE EIXOS 4,80 M, POTÊNCIA 230 CV INCLUSIVE CAÇAMBA METÁLICA - MATERIAIS NA OPERAÇÃO. AF_06/2014</v>
          </cell>
          <cell r="C602" t="str">
            <v>H</v>
          </cell>
          <cell r="D602">
            <v>74.83</v>
          </cell>
          <cell r="E602" t="str">
            <v>Sinapi-Maio/21</v>
          </cell>
        </row>
        <row r="603">
          <cell r="A603">
            <v>53794</v>
          </cell>
          <cell r="B603" t="str">
            <v>USINA DE CONCRETO FIXA, CAPACIDADE NOMINAL DE 90 A 120 M3/H, SEM SILO - MANUTENÇÃO. AF_07/2016</v>
          </cell>
          <cell r="C603" t="str">
            <v>H</v>
          </cell>
          <cell r="D603">
            <v>35</v>
          </cell>
          <cell r="E603" t="str">
            <v>Sinapi-Maio/21</v>
          </cell>
        </row>
        <row r="604">
          <cell r="A604">
            <v>53797</v>
          </cell>
          <cell r="B604" t="str">
            <v>CAMINHÃO TOCO, PBT 16.000 KG, CARGA ÚTIL MÁX. 10.685 KG, DIST. ENTRE EIXOS 4,8 M, POTÊNCIA 189 CV, INCLUSIVE CARROCERIA FIXA ABERTA DE MADEIRA P/ TRANSPORTE GERAL DE CARGA SECA, DIMEN. APROX. 2,5 X 7,00 X 0,50 M - MATERIAIS NA OPERAÇÃO. AF_06/2014</v>
          </cell>
          <cell r="C604" t="str">
            <v>H</v>
          </cell>
          <cell r="D604">
            <v>86.05</v>
          </cell>
          <cell r="E604" t="str">
            <v>Sinapi-Maio/21</v>
          </cell>
        </row>
        <row r="605">
          <cell r="A605">
            <v>53804</v>
          </cell>
          <cell r="B605" t="str">
            <v>VASSOURA MECÂNICA REBOCÁVEL COM ESCOVA CILÍNDRICA, LARGURA ÚTIL DE VARRIMENTO DE 2,44 M - MANUTENÇÃO. AF_06/2014</v>
          </cell>
          <cell r="C605" t="str">
            <v>H</v>
          </cell>
          <cell r="D605">
            <v>4.13</v>
          </cell>
          <cell r="E605" t="str">
            <v>Sinapi-Maio/21</v>
          </cell>
        </row>
        <row r="606">
          <cell r="A606">
            <v>53806</v>
          </cell>
          <cell r="B606" t="str">
            <v>TRATOR DE ESTEIRAS, POTÊNCIA 170 HP, PESO OPERACIONAL 19 T, CAÇAMBA 5,2 M3 - MANUTENÇÃO. AF_06/2014</v>
          </cell>
          <cell r="C606" t="str">
            <v>H</v>
          </cell>
          <cell r="D606">
            <v>52.22</v>
          </cell>
          <cell r="E606" t="str">
            <v>Sinapi-Maio/21</v>
          </cell>
        </row>
        <row r="607">
          <cell r="A607">
            <v>53810</v>
          </cell>
          <cell r="B607" t="str">
            <v>TRATOR DE ESTEIRAS, POTÊNCIA 150 HP, PESO OPERACIONAL 16,7 T, COM RODA MOTRIZ ELEVADA E LÂMINA 3,18 M3 - MANUTENÇÃO. AF_06/2014</v>
          </cell>
          <cell r="C607" t="str">
            <v>H</v>
          </cell>
          <cell r="D607">
            <v>52.54</v>
          </cell>
          <cell r="E607" t="str">
            <v>Sinapi-Maio/21</v>
          </cell>
        </row>
        <row r="608">
          <cell r="A608">
            <v>53814</v>
          </cell>
          <cell r="B608" t="str">
            <v>TRATOR DE ESTEIRAS, POTÊNCIA 347 HP, PESO OPERACIONAL 38,5 T, COM LÂMINA 8,70 M3 - MANUTENÇÃO. AF_06/2014</v>
          </cell>
          <cell r="C608" t="str">
            <v>H</v>
          </cell>
          <cell r="D608">
            <v>172.11</v>
          </cell>
          <cell r="E608" t="str">
            <v>Sinapi-Maio/21</v>
          </cell>
        </row>
        <row r="609">
          <cell r="A609">
            <v>53817</v>
          </cell>
          <cell r="B609" t="str">
            <v>TRATOR DE ESTEIRAS, POTÊNCIA 100 HP, PESO OPERACIONAL 9,4 T, COM LÂMINA 2,19 M3 - MATERIAIS NA OPERAÇÃO. AF_06/2014</v>
          </cell>
          <cell r="C609" t="str">
            <v>H</v>
          </cell>
          <cell r="D609">
            <v>46.14</v>
          </cell>
          <cell r="E609" t="str">
            <v>Sinapi-Maio/21</v>
          </cell>
        </row>
        <row r="610">
          <cell r="A610">
            <v>53818</v>
          </cell>
          <cell r="B610" t="str">
            <v>ROLO COMPACTADOR VIBRATÓRIO REBOCÁVEL, CILINDRO DE AÇO LISO, POTÊNCIA DE TRAÇÃO DE 65 CV, PESO 4,7 T, IMPACTO DINÂMICO 18,3 T, LARGURA DE TRABALHO 1,67 M - DEPRECIAÇÃO. AF_02/2016</v>
          </cell>
          <cell r="C610" t="str">
            <v>H</v>
          </cell>
          <cell r="D610">
            <v>5.81</v>
          </cell>
          <cell r="E610" t="str">
            <v>Sinapi-Maio/21</v>
          </cell>
        </row>
        <row r="611">
          <cell r="A611">
            <v>53827</v>
          </cell>
          <cell r="B611" t="str">
            <v>CAMINHÃO TOCO, PESO BRUTO TOTAL 14.300 KG, CARGA ÚTIL MÁXIMA 9590 KG, DISTÂNCIA ENTRE EIXOS 4,76 M, POTÊNCIA 185 CV (NÃO INCLUI CARROCERIA) - MATERIAIS NA OPERAÇÃO. AF_06/2014</v>
          </cell>
          <cell r="C611" t="str">
            <v>H</v>
          </cell>
          <cell r="D611">
            <v>84.24</v>
          </cell>
          <cell r="E611" t="str">
            <v>Sinapi-Maio/21</v>
          </cell>
        </row>
        <row r="612">
          <cell r="A612">
            <v>53829</v>
          </cell>
          <cell r="B612" t="str">
            <v>CAMINHÃO TOCO, PESO BRUTO TOTAL 16.000 KG, CARGA ÚTIL MÁXIMA DE 10.685 KG, DISTÂNCIA ENTRE EIXOS 4,80 M, POTÊNCIA 189 CV EXCLUSIVE CARROCERIA - MATERIAIS NA OPERAÇÃO. AF_06/2014</v>
          </cell>
          <cell r="C612" t="str">
            <v>H</v>
          </cell>
          <cell r="D612">
            <v>86.05</v>
          </cell>
          <cell r="E612" t="str">
            <v>Sinapi-Maio/21</v>
          </cell>
        </row>
        <row r="613">
          <cell r="A613">
            <v>53831</v>
          </cell>
          <cell r="B613" t="str">
            <v>CAMINHÃO PIPA 10.000 L TRUCADO, PESO BRUTO TOTAL 23.000 KG, CARGA ÚTIL MÁXIMA 15.935 KG, DISTÂNCIA ENTRE EIXOS 4,8 M, POTÊNCIA 230 CV, INCLUSIVE TANQUE DE AÇO PARA TRANSPORTE DE ÁGUA - MATERIAIS NA OPERAÇÃO. AF_06/2014</v>
          </cell>
          <cell r="C613" t="str">
            <v>H</v>
          </cell>
          <cell r="D613">
            <v>142.13999999999999</v>
          </cell>
          <cell r="E613" t="str">
            <v>Sinapi-Maio/21</v>
          </cell>
        </row>
        <row r="614">
          <cell r="A614">
            <v>53840</v>
          </cell>
          <cell r="B614" t="str">
            <v>GRADE DE DISCO REBOCÁVEL COM 20 DISCOS 24" X 6 MM COM PNEUS PARA TRANSPORTE - DEPRECIAÇÃO. AF_06/2014</v>
          </cell>
          <cell r="C614" t="str">
            <v>H</v>
          </cell>
          <cell r="D614">
            <v>2.2400000000000002</v>
          </cell>
          <cell r="E614" t="str">
            <v>Sinapi-Maio/21</v>
          </cell>
        </row>
        <row r="615">
          <cell r="A615">
            <v>53841</v>
          </cell>
          <cell r="B615" t="str">
            <v>GRADE DE DISCO REBOCÁVEL COM 20 DISCOS 24" X 6 MM COM PNEUS PARA TRANSPORTE - MANUTENÇÃO. AF_06/2014</v>
          </cell>
          <cell r="C615" t="str">
            <v>H</v>
          </cell>
          <cell r="D615">
            <v>1.55</v>
          </cell>
          <cell r="E615" t="str">
            <v>Sinapi-Maio/21</v>
          </cell>
        </row>
        <row r="616">
          <cell r="A616">
            <v>53849</v>
          </cell>
          <cell r="B616" t="str">
            <v>MOTONIVELADORA POTÊNCIA BÁSICA LÍQUIDA (PRIMEIRA MARCHA) 125 HP, PESO BRUTO 13032 KG, LARGURA DA LÂMINA DE 3,7 M - MATERIAIS NA OPERAÇÃO. AF_06/2014</v>
          </cell>
          <cell r="C616" t="str">
            <v>H</v>
          </cell>
          <cell r="D616">
            <v>61.83</v>
          </cell>
          <cell r="E616" t="str">
            <v>Sinapi-Maio/21</v>
          </cell>
        </row>
        <row r="617">
          <cell r="A617">
            <v>53857</v>
          </cell>
          <cell r="B617" t="str">
            <v>PÁ CARREGADEIRA SOBRE RODAS, POTÊNCIA LÍQUIDA 128 HP, CAPACIDADE DA CAÇAMBA 1,7 A 2,8 M3, PESO OPERACIONAL 11632 KG - MANUTENÇÃO. AF_06/2014</v>
          </cell>
          <cell r="C617" t="str">
            <v>H</v>
          </cell>
          <cell r="D617">
            <v>29.26</v>
          </cell>
          <cell r="E617" t="str">
            <v>Sinapi-Maio/21</v>
          </cell>
        </row>
        <row r="618">
          <cell r="A618">
            <v>53858</v>
          </cell>
          <cell r="B618" t="str">
            <v>PÁ CARREGADEIRA SOBRE RODAS, POTÊNCIA LÍQUIDA 128 HP, CAPACIDADE DA CAÇAMBA 1,7 A 2,8 M3, PESO OPERACIONAL 11632 KG - MATERIAIS NA OPERAÇÃO. AF_06/2014</v>
          </cell>
          <cell r="C618" t="str">
            <v>H</v>
          </cell>
          <cell r="D618">
            <v>59.09</v>
          </cell>
          <cell r="E618" t="str">
            <v>Sinapi-Maio/21</v>
          </cell>
        </row>
        <row r="619">
          <cell r="A619">
            <v>53861</v>
          </cell>
          <cell r="B619" t="str">
            <v>PÁ CARREGADEIRA SOBRE RODAS, POTÊNCIA 197 HP, CAPACIDADE DA CAÇAMBA 2,5 A 3,5 M3, PESO OPERACIONAL 18338 KG - MANUTENÇÃO. AF_06/2014</v>
          </cell>
          <cell r="C619" t="str">
            <v>H</v>
          </cell>
          <cell r="D619">
            <v>40.57</v>
          </cell>
          <cell r="E619" t="str">
            <v>Sinapi-Maio/21</v>
          </cell>
        </row>
        <row r="620">
          <cell r="A620">
            <v>53863</v>
          </cell>
          <cell r="B620" t="str">
            <v>MARTELETE OU ROMPEDOR PNEUMÁTICO MANUAL, 28 KG, COM SILENCIADOR - MANUTENÇÃO. AF_07/2016</v>
          </cell>
          <cell r="C620" t="str">
            <v>H</v>
          </cell>
          <cell r="D620">
            <v>1.5</v>
          </cell>
          <cell r="E620" t="str">
            <v>Sinapi-Maio/21</v>
          </cell>
        </row>
        <row r="621">
          <cell r="A621">
            <v>53865</v>
          </cell>
          <cell r="B621" t="str">
            <v>COMPRESSOR DE AR REBOCÁVEL, VAZÃO 189 PCM, PRESSÃO EFETIVA DE TRABALHO 102 PSI, MOTOR DIESEL, POTÊNCIA 63 CV - MATERIAIS NA OPERAÇÃO. AF_06/2015</v>
          </cell>
          <cell r="C621" t="str">
            <v>H</v>
          </cell>
          <cell r="D621">
            <v>34.82</v>
          </cell>
          <cell r="E621" t="str">
            <v>Sinapi-Maio/21</v>
          </cell>
        </row>
        <row r="622">
          <cell r="A622">
            <v>53866</v>
          </cell>
          <cell r="B622" t="str">
            <v>BOMBA SUBMERSÍVEL ELÉTRICA TRIFÁSICA, POTÊNCIA 2,96 HP, Ø ROTOR 144 MM SEMI-ABERTO, BOCAL DE SAÍDA Ø 2, HM/Q = 2 MCA / 38,8 M3/H A 28 MCA / 5 M3/H - MATERIAIS NA OPERAÇÃO. AF_06/2014</v>
          </cell>
          <cell r="C622" t="str">
            <v>H</v>
          </cell>
          <cell r="D622">
            <v>1.31</v>
          </cell>
          <cell r="E622" t="str">
            <v>Sinapi-Maio/21</v>
          </cell>
        </row>
        <row r="623">
          <cell r="A623">
            <v>53882</v>
          </cell>
          <cell r="B623" t="str">
            <v>CAMINHÃO PIPA 6.000 L, PESO BRUTO TOTAL 13.000 KG, DISTÂNCIA ENTRE EIXOS 4,80 M, POTÊNCIA 189 CV INCLUSIVE TANQUE DE AÇO PARA TRANSPORTE DE ÁGUA, CAPACIDADE 6 M3 - MANUTENÇÃO. AF_06/2014</v>
          </cell>
          <cell r="C623" t="str">
            <v>H</v>
          </cell>
          <cell r="D623">
            <v>23.41</v>
          </cell>
          <cell r="E623" t="str">
            <v>Sinapi-Maio/21</v>
          </cell>
        </row>
        <row r="624">
          <cell r="A624">
            <v>55263</v>
          </cell>
          <cell r="B624" t="str">
            <v>ROLO COMPACTADOR DE PNEUS ESTÁTICO, PRESSÃO VARIÁVEL, POTÊNCIA 111 HP, PESO SEM/COM LASTRO 9,5 / 26 T, LARGURA DE TRABALHO 1,90 M - MATERIAIS NA OPERAÇÃO. AF_07/2014</v>
          </cell>
          <cell r="C624" t="str">
            <v>H</v>
          </cell>
          <cell r="D624">
            <v>47.6</v>
          </cell>
          <cell r="E624" t="str">
            <v>Sinapi-Maio/21</v>
          </cell>
        </row>
        <row r="625">
          <cell r="A625">
            <v>73303</v>
          </cell>
          <cell r="B625" t="str">
            <v>GRUPO GERADOR ESTACIONÁRIO, MOTOR DIESEL POTÊNCIA 170 KVA - DEPRECIAÇÃO. AF_02/2016</v>
          </cell>
          <cell r="C625" t="str">
            <v>H</v>
          </cell>
          <cell r="D625">
            <v>4.09</v>
          </cell>
          <cell r="E625" t="str">
            <v>Sinapi-Maio/21</v>
          </cell>
        </row>
        <row r="626">
          <cell r="A626">
            <v>73307</v>
          </cell>
          <cell r="B626" t="str">
            <v>GRUPO GERADOR ESTACIONÁRIO, MOTOR DIESEL POTÊNCIA 170 KVA - MANUTENÇÃO. AF_02/2016</v>
          </cell>
          <cell r="C626" t="str">
            <v>H</v>
          </cell>
          <cell r="D626">
            <v>3.65</v>
          </cell>
          <cell r="E626" t="str">
            <v>Sinapi-Maio/21</v>
          </cell>
        </row>
        <row r="627">
          <cell r="A627">
            <v>73309</v>
          </cell>
          <cell r="B627" t="str">
            <v>ROLO COMPACTADOR VIBRATÓRIO PÉ DE CARNEIRO PARA SOLOS, POTÊNCIA 80 HP, PESO OPERACIONAL SEM/COM LASTRO 7,4 / 8,8 T, LARGURA DE TRABALHO 1,68 M - DEPRECIAÇÃO. AF_02/2016</v>
          </cell>
          <cell r="C627" t="str">
            <v>H</v>
          </cell>
          <cell r="D627">
            <v>20.010000000000002</v>
          </cell>
          <cell r="E627" t="str">
            <v>Sinapi-Maio/21</v>
          </cell>
        </row>
        <row r="628">
          <cell r="A628">
            <v>73311</v>
          </cell>
          <cell r="B628" t="str">
            <v>GRUPO GERADOR ESTACIONÁRIO, MOTOR DIESEL POTÊNCIA 170 KVA - MATERIAIS NA OPERAÇÃO. AF_02/2016</v>
          </cell>
          <cell r="C628" t="str">
            <v>H</v>
          </cell>
          <cell r="D628">
            <v>131.58000000000001</v>
          </cell>
          <cell r="E628" t="str">
            <v>Sinapi-Maio/21</v>
          </cell>
        </row>
        <row r="629">
          <cell r="A629">
            <v>73313</v>
          </cell>
          <cell r="B629" t="str">
            <v>ROLO COMPACTADOR VIBRATÓRIO PÉ DE CARNEIRO PARA SOLOS, POTÊNCIA 80 HP, PESO OPERACIONAL SEM/COM LASTRO 7,4 / 8,8 T, LARGURA DE TRABALHO 1,68 M - JUROS. AF_02/2016</v>
          </cell>
          <cell r="C629" t="str">
            <v>H</v>
          </cell>
          <cell r="D629">
            <v>2.77</v>
          </cell>
          <cell r="E629" t="str">
            <v>Sinapi-Maio/21</v>
          </cell>
        </row>
        <row r="630">
          <cell r="A630">
            <v>73315</v>
          </cell>
          <cell r="B630" t="str">
            <v>ROLO COMPACTADOR VIBRATÓRIO PÉ DE CARNEIRO PARA SOLOS, POTÊNCIA 80 HP, PESO OPERACIONAL SEM/COM LASTRO 7,4 / 8,8 T, LARGURA DE TRABALHO 1,68 M - MATERIAIS NA OPERAÇÃO. AF_02/2016</v>
          </cell>
          <cell r="C630" t="str">
            <v>H</v>
          </cell>
          <cell r="D630">
            <v>42.21</v>
          </cell>
          <cell r="E630" t="str">
            <v>Sinapi-Maio/21</v>
          </cell>
        </row>
        <row r="631">
          <cell r="A631">
            <v>73335</v>
          </cell>
          <cell r="B631" t="str">
            <v>CAMINHÃO TOCO, PBT 14.300 KG, CARGA ÚTIL MÁX. 9.710 KG, DIST. ENTRE EIXOS 3,56 M, POTÊNCIA 185 CV, INCLUSIVE CARROCERIA FIXA ABERTA DE MADEIRA P/ TRANSPORTE GERAL DE CARGA SECA, DIMEN. APROX. 2,50 X 6,50 X 0,50 M - MANUTENÇÃO. AF_06/2014</v>
          </cell>
          <cell r="C631" t="str">
            <v>H</v>
          </cell>
          <cell r="D631">
            <v>22.33</v>
          </cell>
          <cell r="E631" t="str">
            <v>Sinapi-Maio/21</v>
          </cell>
        </row>
        <row r="632">
          <cell r="A632">
            <v>73340</v>
          </cell>
          <cell r="B632" t="str">
            <v>CAMINHÃO TOCO, PBT 14.300 KG, CARGA ÚTIL MÁX. 9.710 KG, DIST. ENTRE EIXOS 3,56 M, POTÊNCIA 185 CV, INCLUSIVE CARROCERIA FIXA ABERTA DE MADEIRA P/ TRANSPORTE GERAL DE CARGA SECA, DIMEN. APROX. 2,50 X 6,50 X 0,50 M - MATERIAIS NA OPERAÇÃO. AF_06/2014</v>
          </cell>
          <cell r="C632" t="str">
            <v>H</v>
          </cell>
          <cell r="D632">
            <v>60.2</v>
          </cell>
          <cell r="E632" t="str">
            <v>Sinapi-Maio/21</v>
          </cell>
        </row>
        <row r="633">
          <cell r="A633">
            <v>83361</v>
          </cell>
          <cell r="B633" t="str">
            <v>ESPARGIDOR DE ASFALTO PRESSURIZADO, TANQUE 6 M3 COM ISOLAÇÃO TÉRMICA, AQUECIDO COM 2 MAÇARICOS, COM BARRA ESPARGIDORA 3,60 M, MONTADO SOBRE CAMINHÃO  TOCO, PBT 14.300 KG, POTÊNCIA 185 CV - MANUTENÇÃO. AF_08/2015</v>
          </cell>
          <cell r="C633" t="str">
            <v>H</v>
          </cell>
          <cell r="D633">
            <v>12.89</v>
          </cell>
          <cell r="E633" t="str">
            <v>Sinapi-Maio/21</v>
          </cell>
        </row>
        <row r="634">
          <cell r="A634">
            <v>83761</v>
          </cell>
          <cell r="B634" t="str">
            <v>GRUPO DE SOLDAGEM COM GERADOR A DIESEL 60 CV PARA SOLDA ELÉTRICA, SOBRE 04 RODAS, COM MOTOR 4 CILINDROS 600 A - DEPRECIAÇÃO. AF_02/2016</v>
          </cell>
          <cell r="C634" t="str">
            <v>H</v>
          </cell>
          <cell r="D634">
            <v>8.73</v>
          </cell>
          <cell r="E634" t="str">
            <v>Sinapi-Maio/21</v>
          </cell>
        </row>
        <row r="635">
          <cell r="A635">
            <v>83762</v>
          </cell>
          <cell r="B635" t="str">
            <v>GRUPO DE SOLDAGEM COM GERADOR A DIESEL 60 CV PARA SOLDA ELÉTRICA, SOBRE 04 RODAS, COM MOTOR 4 CILINDROS 600 A - MANUTENÇÃO. AF_02/2016</v>
          </cell>
          <cell r="C635" t="str">
            <v>H</v>
          </cell>
          <cell r="D635">
            <v>10.92</v>
          </cell>
          <cell r="E635" t="str">
            <v>Sinapi-Maio/21</v>
          </cell>
        </row>
        <row r="636">
          <cell r="A636">
            <v>83763</v>
          </cell>
          <cell r="B636" t="str">
            <v>GRUPO DE SOLDAGEM COM GERADOR A DIESEL 60 CV PARA SOLDA ELÉTRICA, SOBRE 04 RODAS, COM MOTOR 4 CILINDROS 600 A - MATERIAIS NA OPERAÇÃO. AF_02/2016</v>
          </cell>
          <cell r="C636" t="str">
            <v>H</v>
          </cell>
          <cell r="D636">
            <v>37.08</v>
          </cell>
          <cell r="E636" t="str">
            <v>Sinapi-Maio/21</v>
          </cell>
        </row>
        <row r="637">
          <cell r="A637">
            <v>83764</v>
          </cell>
          <cell r="B637" t="str">
            <v>GRUPO DE SOLDAGEM COM GERADOR A DIESEL 60 CV PARA SOLDA ELÉTRICA, SOBRE 04 RODAS, COM MOTOR 4 CILINDROS 600 A - JUROS. AF_02/2016</v>
          </cell>
          <cell r="C637" t="str">
            <v>H</v>
          </cell>
          <cell r="D637">
            <v>0.98</v>
          </cell>
          <cell r="E637" t="str">
            <v>Sinapi-Maio/21</v>
          </cell>
        </row>
        <row r="638">
          <cell r="A638">
            <v>87026</v>
          </cell>
          <cell r="B638" t="str">
            <v>GRADE DE DISCO REBOCÁVEL COM 20 DISCOS 24" X 6 MM COM PNEUS PARA TRANSPORTE - JUROS. AF_06/2014</v>
          </cell>
          <cell r="C638" t="str">
            <v>H</v>
          </cell>
          <cell r="D638">
            <v>0.31</v>
          </cell>
          <cell r="E638" t="str">
            <v>Sinapi-Maio/21</v>
          </cell>
        </row>
        <row r="639">
          <cell r="A639">
            <v>87441</v>
          </cell>
          <cell r="B639" t="str">
            <v>BETONEIRA CAPACIDADE NOMINAL 400 L, CAPACIDADE DE MISTURA 310 L, MOTOR A DIESEL POTÊNCIA 5,0 HP, SEM CARREGADOR - DEPRECIAÇÃO. AF_06/2014</v>
          </cell>
          <cell r="C639" t="str">
            <v>H</v>
          </cell>
          <cell r="D639">
            <v>0.36</v>
          </cell>
          <cell r="E639" t="str">
            <v>Sinapi-Maio/21</v>
          </cell>
        </row>
        <row r="640">
          <cell r="A640">
            <v>87442</v>
          </cell>
          <cell r="B640" t="str">
            <v>BETONEIRA CAPACIDADE NOMINAL 400 L, CAPACIDADE DE MISTURA 310 L, MOTOR A DIESEL POTÊNCIA 5,0 HP, SEM CARREGADOR - JUROS. AF_06/2014</v>
          </cell>
          <cell r="C640" t="str">
            <v>H</v>
          </cell>
          <cell r="D640">
            <v>0.04</v>
          </cell>
          <cell r="E640" t="str">
            <v>Sinapi-Maio/21</v>
          </cell>
        </row>
        <row r="641">
          <cell r="A641">
            <v>87443</v>
          </cell>
          <cell r="B641" t="str">
            <v>BETONEIRA CAPACIDADE NOMINAL 400 L, CAPACIDADE DE MISTURA 310 L, MOTOR A DIESEL POTÊNCIA 5,0 HP, SEM CARREGADOR - MANUTENÇÃO. AF_06/2014</v>
          </cell>
          <cell r="C641" t="str">
            <v>H</v>
          </cell>
          <cell r="D641">
            <v>0.34</v>
          </cell>
          <cell r="E641" t="str">
            <v>Sinapi-Maio/21</v>
          </cell>
        </row>
        <row r="642">
          <cell r="A642">
            <v>87444</v>
          </cell>
          <cell r="B642" t="str">
            <v>BETONEIRA CAPACIDADE NOMINAL 400 L, CAPACIDADE DE MISTURA 310 L, MOTOR A DIESEL POTÊNCIA 5,0 HP, SEM CARREGADOR - MATERIAIS NA OPERAÇÃO. AF_06/2014</v>
          </cell>
          <cell r="C642" t="str">
            <v>H</v>
          </cell>
          <cell r="D642">
            <v>3.13</v>
          </cell>
          <cell r="E642" t="str">
            <v>Sinapi-Maio/21</v>
          </cell>
        </row>
        <row r="643">
          <cell r="A643">
            <v>88387</v>
          </cell>
          <cell r="B643" t="str">
            <v>MISTURADOR DE ARGAMASSA, EIXO HORIZONTAL, CAPACIDADE DE MISTURA 300 KG, MOTOR ELÉTRICO POTÊNCIA 5 CV - DEPRECIAÇÃO. AF_06/2014</v>
          </cell>
          <cell r="C643" t="str">
            <v>H</v>
          </cell>
          <cell r="D643">
            <v>0.71</v>
          </cell>
          <cell r="E643" t="str">
            <v>Sinapi-Maio/21</v>
          </cell>
        </row>
        <row r="644">
          <cell r="A644">
            <v>88389</v>
          </cell>
          <cell r="B644" t="str">
            <v>MISTURADOR DE ARGAMASSA, EIXO HORIZONTAL, CAPACIDADE DE MISTURA 300 KG, MOTOR ELÉTRICO POTÊNCIA 5 CV - JUROS. AF_06/2014</v>
          </cell>
          <cell r="C644" t="str">
            <v>H</v>
          </cell>
          <cell r="D644">
            <v>0.08</v>
          </cell>
          <cell r="E644" t="str">
            <v>Sinapi-Maio/21</v>
          </cell>
        </row>
        <row r="645">
          <cell r="A645">
            <v>88390</v>
          </cell>
          <cell r="B645" t="str">
            <v>MISTURADOR DE ARGAMASSA, EIXO HORIZONTAL, CAPACIDADE DE MISTURA 300 KG, MOTOR ELÉTRICO POTÊNCIA 5 CV - MANUTENÇÃO. AF_06/2014</v>
          </cell>
          <cell r="C645" t="str">
            <v>H</v>
          </cell>
          <cell r="D645">
            <v>0.89</v>
          </cell>
          <cell r="E645" t="str">
            <v>Sinapi-Maio/21</v>
          </cell>
        </row>
        <row r="646">
          <cell r="A646">
            <v>88391</v>
          </cell>
          <cell r="B646" t="str">
            <v>MISTURADOR DE ARGAMASSA, EIXO HORIZONTAL, CAPACIDADE DE MISTURA 300 KG, MOTOR ELÉTRICO POTÊNCIA 5 CV - MATERIAIS NA OPERAÇÃO. AF_06/2014</v>
          </cell>
          <cell r="C646" t="str">
            <v>H</v>
          </cell>
          <cell r="D646">
            <v>2.12</v>
          </cell>
          <cell r="E646" t="str">
            <v>Sinapi-Maio/21</v>
          </cell>
        </row>
        <row r="647">
          <cell r="A647">
            <v>88394</v>
          </cell>
          <cell r="B647" t="str">
            <v>MISTURADOR DE ARGAMASSA, EIXO HORIZONTAL, CAPACIDADE DE MISTURA 600 KG, MOTOR ELÉTRICO POTÊNCIA 7,5 CV - DEPRECIAÇÃO. AF_06/2014</v>
          </cell>
          <cell r="C647" t="str">
            <v>H</v>
          </cell>
          <cell r="D647">
            <v>0.84</v>
          </cell>
          <cell r="E647" t="str">
            <v>Sinapi-Maio/21</v>
          </cell>
        </row>
        <row r="648">
          <cell r="A648">
            <v>88395</v>
          </cell>
          <cell r="B648" t="str">
            <v>MISTURADOR DE ARGAMASSA, EIXO HORIZONTAL, CAPACIDADE DE MISTURA 600 KG, MOTOR ELÉTRICO POTÊNCIA 7,5 CV - JUROS. AF_06/2014</v>
          </cell>
          <cell r="C648" t="str">
            <v>H</v>
          </cell>
          <cell r="D648">
            <v>0.1</v>
          </cell>
          <cell r="E648" t="str">
            <v>Sinapi-Maio/21</v>
          </cell>
        </row>
        <row r="649">
          <cell r="A649">
            <v>88396</v>
          </cell>
          <cell r="B649" t="str">
            <v>MISTURADOR DE ARGAMASSA, EIXO HORIZONTAL, CAPACIDADE DE MISTURA 600 KG, MOTOR ELÉTRICO POTÊNCIA 7,5 CV - MANUTENÇÃO. AF_06/2014</v>
          </cell>
          <cell r="C649" t="str">
            <v>H</v>
          </cell>
          <cell r="D649">
            <v>1.05</v>
          </cell>
          <cell r="E649" t="str">
            <v>Sinapi-Maio/21</v>
          </cell>
        </row>
        <row r="650">
          <cell r="A650">
            <v>88397</v>
          </cell>
          <cell r="B650" t="str">
            <v>MISTURADOR DE ARGAMASSA, EIXO HORIZONTAL, CAPACIDADE DE MISTURA 600 KG, MOTOR ELÉTRICO POTÊNCIA 7,5 CV - MATERIAIS NA OPERAÇÃO. AF_06/2014</v>
          </cell>
          <cell r="C650" t="str">
            <v>H</v>
          </cell>
          <cell r="D650">
            <v>3.18</v>
          </cell>
          <cell r="E650" t="str">
            <v>Sinapi-Maio/21</v>
          </cell>
        </row>
        <row r="651">
          <cell r="A651">
            <v>88400</v>
          </cell>
          <cell r="B651" t="str">
            <v>MISTURADOR DE ARGAMASSA, EIXO HORIZONTAL, CAPACIDADE DE MISTURA 160 KG, MOTOR ELÉTRICO POTÊNCIA 3 CV - DEPRECIAÇÃO. AF_06/2014</v>
          </cell>
          <cell r="C651" t="str">
            <v>H</v>
          </cell>
          <cell r="D651">
            <v>0.67</v>
          </cell>
          <cell r="E651" t="str">
            <v>Sinapi-Maio/21</v>
          </cell>
        </row>
        <row r="652">
          <cell r="A652">
            <v>88401</v>
          </cell>
          <cell r="B652" t="str">
            <v>MISTURADOR DE ARGAMASSA, EIXO HORIZONTAL, CAPACIDADE DE MISTURA 160 KG, MOTOR ELÉTRICO POTÊNCIA 3 CV - JUROS. AF_06/2014</v>
          </cell>
          <cell r="C652" t="str">
            <v>H</v>
          </cell>
          <cell r="D652">
            <v>7.0000000000000007E-2</v>
          </cell>
          <cell r="E652" t="str">
            <v>Sinapi-Maio/21</v>
          </cell>
        </row>
        <row r="653">
          <cell r="A653">
            <v>88402</v>
          </cell>
          <cell r="B653" t="str">
            <v>MISTURADOR DE ARGAMASSA, EIXO HORIZONTAL, CAPACIDADE DE MISTURA 160 KG, MOTOR ELÉTRICO POTÊNCIA 3 CV - MANUTENÇÃO. AF_06/2014</v>
          </cell>
          <cell r="C653" t="str">
            <v>H</v>
          </cell>
          <cell r="D653">
            <v>0.84</v>
          </cell>
          <cell r="E653" t="str">
            <v>Sinapi-Maio/21</v>
          </cell>
        </row>
        <row r="654">
          <cell r="A654">
            <v>88403</v>
          </cell>
          <cell r="B654" t="str">
            <v>MISTURADOR DE ARGAMASSA, EIXO HORIZONTAL, CAPACIDADE DE MISTURA 160 KG, MOTOR ELÉTRICO POTÊNCIA 3 CV - MATERIAIS NA OPERAÇÃO. AF_06/2014</v>
          </cell>
          <cell r="C654" t="str">
            <v>H</v>
          </cell>
          <cell r="D654">
            <v>1.27</v>
          </cell>
          <cell r="E654" t="str">
            <v>Sinapi-Maio/21</v>
          </cell>
        </row>
        <row r="655">
          <cell r="A655">
            <v>88419</v>
          </cell>
          <cell r="B655" t="str">
            <v>PROJETOR DE ARGAMASSA, CAPACIDADE DE PROJEÇÃO 1,5 M3/H, ALCANCE DE 30 ATÉ 60 M, MOTOR ELÉTRICO POTÊNCIA 7,5 HP - DEPRECIAÇÃO. AF_06/2014</v>
          </cell>
          <cell r="C655" t="str">
            <v>H</v>
          </cell>
          <cell r="D655">
            <v>4.38</v>
          </cell>
          <cell r="E655" t="str">
            <v>Sinapi-Maio/21</v>
          </cell>
        </row>
        <row r="656">
          <cell r="A656">
            <v>88422</v>
          </cell>
          <cell r="B656" t="str">
            <v>PROJETOR DE ARGAMASSA, CAPACIDADE DE PROJEÇÃO 1,5 M3/H, ALCANCE DE 30 ATÉ 60 M, MOTOR ELÉTRICO POTÊNCIA 7,5 HP - JUROS. AF_06/2014</v>
          </cell>
          <cell r="C656" t="str">
            <v>H</v>
          </cell>
          <cell r="D656">
            <v>0.52</v>
          </cell>
          <cell r="E656" t="str">
            <v>Sinapi-Maio/21</v>
          </cell>
        </row>
        <row r="657">
          <cell r="A657">
            <v>88425</v>
          </cell>
          <cell r="B657" t="str">
            <v>PROJETOR DE ARGAMASSA, CAPACIDADE DE PROJEÇÃO 1,5 M3/H, ALCANCE DE 30 ATÉ 60 M, MOTOR ELÉTRICO POTÊNCIA 7,5 HP - MANUTENÇÃO. AF_06/2014</v>
          </cell>
          <cell r="C657" t="str">
            <v>H</v>
          </cell>
          <cell r="D657">
            <v>4.79</v>
          </cell>
          <cell r="E657" t="str">
            <v>Sinapi-Maio/21</v>
          </cell>
        </row>
        <row r="658">
          <cell r="A658">
            <v>88427</v>
          </cell>
          <cell r="B658" t="str">
            <v>PROJETOR DE ARGAMASSA, CAPACIDADE DE PROJEÇÃO 1,5 M3/H, ALCANCE DE 30 ATÉ 60 M, MOTOR ELÉTRICO POTÊNCIA 7,5 HP - MATERIAIS NA OPERAÇÃO. AF_06/2014</v>
          </cell>
          <cell r="C658" t="str">
            <v>H</v>
          </cell>
          <cell r="D658">
            <v>3.23</v>
          </cell>
          <cell r="E658" t="str">
            <v>Sinapi-Maio/21</v>
          </cell>
        </row>
        <row r="659">
          <cell r="A659">
            <v>88434</v>
          </cell>
          <cell r="B659" t="str">
            <v>PROJETOR DE ARGAMASSA, CAPACIDADE DE PROJEÇÃO 2 M3/H, ALCANCE ATÉ 50 M, MOTOR ELÉTRICO POTÊNCIA 7,5 HP - DEPRECIAÇÃO. AF_06/2014</v>
          </cell>
          <cell r="C659" t="str">
            <v>H</v>
          </cell>
          <cell r="D659">
            <v>5.8</v>
          </cell>
          <cell r="E659" t="str">
            <v>Sinapi-Maio/21</v>
          </cell>
        </row>
        <row r="660">
          <cell r="A660">
            <v>88435</v>
          </cell>
          <cell r="B660" t="str">
            <v>PROJETOR DE ARGAMASSA, CAPACIDADE DE PROJEÇÃO 2 M3/H, ALCANCE ATÉ 50 M, MOTOR ELÉTRICO POTÊNCIA 7,5 HP - JUROS. AF_06/2014</v>
          </cell>
          <cell r="C660" t="str">
            <v>H</v>
          </cell>
          <cell r="D660">
            <v>0.68</v>
          </cell>
          <cell r="E660" t="str">
            <v>Sinapi-Maio/21</v>
          </cell>
        </row>
        <row r="661">
          <cell r="A661">
            <v>88436</v>
          </cell>
          <cell r="B661" t="str">
            <v>PROJETOR DE ARGAMASSA, CAPACIDADE DE PROJEÇÃO 2 M3/H, ALCANCE ATÉ 50 M, MOTOR ELÉTRICO POTÊNCIA 7,5 HP - MANUTENÇÃO. AF_06/2014</v>
          </cell>
          <cell r="C661" t="str">
            <v>H</v>
          </cell>
          <cell r="D661">
            <v>6.35</v>
          </cell>
          <cell r="E661" t="str">
            <v>Sinapi-Maio/21</v>
          </cell>
        </row>
        <row r="662">
          <cell r="A662">
            <v>88437</v>
          </cell>
          <cell r="B662" t="str">
            <v>PROJETOR DE ARGAMASSA, CAPACIDADE DE PROJEÇÃO 2 M3/H, ALCANCE ATÉ 50 M, MOTOR ELÉTRICO POTÊNCIA 7,5 HP - MATERIAIS NA OPERAÇÃO. AF_06/2014</v>
          </cell>
          <cell r="C662" t="str">
            <v>H</v>
          </cell>
          <cell r="D662">
            <v>3.23</v>
          </cell>
          <cell r="E662" t="str">
            <v>Sinapi-Maio/21</v>
          </cell>
        </row>
        <row r="663">
          <cell r="A663">
            <v>88569</v>
          </cell>
          <cell r="B663" t="str">
            <v>ESPARGIDOR DE ASFALTO PRESSURIZADO COM TANQUE DE 2500 L, REBOCÁVEL COM MOTOR A GASOLINA POTÊNCIA 3,4 HP - DEPRECIAÇÃO. AF_07/2014</v>
          </cell>
          <cell r="C663" t="str">
            <v>H</v>
          </cell>
          <cell r="D663">
            <v>2.81</v>
          </cell>
          <cell r="E663" t="str">
            <v>Sinapi-Maio/21</v>
          </cell>
        </row>
        <row r="664">
          <cell r="A664">
            <v>88570</v>
          </cell>
          <cell r="B664" t="str">
            <v>ESPARGIDOR DE ASFALTO PRESSURIZADO COM TANQUE DE 2500 L, REBOCÁVEL COM MOTOR A GASOLINA POTÊNCIA 3,4 HP - JUROS. AF_07/2014</v>
          </cell>
          <cell r="C664" t="str">
            <v>H</v>
          </cell>
          <cell r="D664">
            <v>0.6</v>
          </cell>
          <cell r="E664" t="str">
            <v>Sinapi-Maio/21</v>
          </cell>
        </row>
        <row r="665">
          <cell r="A665">
            <v>88826</v>
          </cell>
          <cell r="B665" t="str">
            <v>BETONEIRA CAPACIDADE NOMINAL DE 400 L, CAPACIDADE DE MISTURA 280 L, MOTOR ELÉTRICO TRIFÁSICO POTÊNCIA DE 2 CV, SEM CARREGADOR - DEPRECIAÇÃO. AF_10/2014</v>
          </cell>
          <cell r="C665" t="str">
            <v>H</v>
          </cell>
          <cell r="D665">
            <v>0.26</v>
          </cell>
          <cell r="E665" t="str">
            <v>Sinapi-Maio/21</v>
          </cell>
        </row>
        <row r="666">
          <cell r="A666">
            <v>88827</v>
          </cell>
          <cell r="B666" t="str">
            <v>BETONEIRA CAPACIDADE NOMINAL DE 400 L, CAPACIDADE DE MISTURA 280 L, MOTOR ELÉTRICO TRIFÁSICO POTÊNCIA DE 2 CV, SEM CARREGADOR - JUROS. AF_10/2014</v>
          </cell>
          <cell r="C666" t="str">
            <v>H</v>
          </cell>
          <cell r="D666">
            <v>0.03</v>
          </cell>
          <cell r="E666" t="str">
            <v>Sinapi-Maio/21</v>
          </cell>
        </row>
        <row r="667">
          <cell r="A667">
            <v>88828</v>
          </cell>
          <cell r="B667" t="str">
            <v>BETONEIRA CAPACIDADE NOMINAL DE 400 L, CAPACIDADE DE MISTURA 280 L, MOTOR ELÉTRICO TRIFÁSICO POTÊNCIA DE 2 CV, SEM CARREGADOR - MANUTENÇÃO. AF_10/2014</v>
          </cell>
          <cell r="C667" t="str">
            <v>H</v>
          </cell>
          <cell r="D667">
            <v>0.25</v>
          </cell>
          <cell r="E667" t="str">
            <v>Sinapi-Maio/21</v>
          </cell>
        </row>
        <row r="668">
          <cell r="A668">
            <v>88829</v>
          </cell>
          <cell r="B668" t="str">
            <v>BETONEIRA CAPACIDADE NOMINAL DE 400 L, CAPACIDADE DE MISTURA 280 L, MOTOR ELÉTRICO TRIFÁSICO POTÊNCIA DE 2 CV, SEM CARREGADOR - MATERIAIS NA OPERAÇÃO. AF_10/2014</v>
          </cell>
          <cell r="C668" t="str">
            <v>H</v>
          </cell>
          <cell r="D668">
            <v>0.85</v>
          </cell>
          <cell r="E668" t="str">
            <v>Sinapi-Maio/21</v>
          </cell>
        </row>
        <row r="669">
          <cell r="A669">
            <v>88832</v>
          </cell>
          <cell r="B669" t="str">
            <v>ESCAVADEIRA HIDRÁULICA SOBRE ESTEIRAS, CAÇAMBA 0,80 M3, PESO OPERACIONAL 17,8 T, POTÊNCIA LÍQUIDA 110 HP - DEPRECIAÇÃO. AF_10/2014</v>
          </cell>
          <cell r="C669" t="str">
            <v>H</v>
          </cell>
          <cell r="D669">
            <v>29.4</v>
          </cell>
          <cell r="E669" t="str">
            <v>Sinapi-Maio/21</v>
          </cell>
        </row>
        <row r="670">
          <cell r="A670">
            <v>88834</v>
          </cell>
          <cell r="B670" t="str">
            <v>ESCAVADEIRA HIDRÁULICA SOBRE ESTEIRAS, CAÇAMBA 0,80 M3, PESO OPERACIONAL 17,8 T, POTÊNCIA LÍQUIDA 110 HP - JUROS. AF_10/2014</v>
          </cell>
          <cell r="C670" t="str">
            <v>H</v>
          </cell>
          <cell r="D670">
            <v>3.99</v>
          </cell>
          <cell r="E670" t="str">
            <v>Sinapi-Maio/21</v>
          </cell>
        </row>
        <row r="671">
          <cell r="A671">
            <v>88835</v>
          </cell>
          <cell r="B671" t="str">
            <v>ESCAVADEIRA HIDRÁULICA SOBRE ESTEIRAS, CAÇAMBA 0,80 M3, PESO OPERACIONAL 17,8 T, POTÊNCIA LÍQUIDA 110 HP - MANUTENÇÃO. AF_10/2014</v>
          </cell>
          <cell r="C671" t="str">
            <v>H</v>
          </cell>
          <cell r="D671">
            <v>36.75</v>
          </cell>
          <cell r="E671" t="str">
            <v>Sinapi-Maio/21</v>
          </cell>
        </row>
        <row r="672">
          <cell r="A672">
            <v>88836</v>
          </cell>
          <cell r="B672" t="str">
            <v>ESCAVADEIRA HIDRÁULICA SOBRE ESTEIRAS, CAÇAMBA 0,80 M3, PESO OPERACIONAL 17,8 T, POTÊNCIA LÍQUIDA 110 HP - MATERIAIS NA OPERAÇÃO. AF_10/2014</v>
          </cell>
          <cell r="C672" t="str">
            <v>H</v>
          </cell>
          <cell r="D672">
            <v>47.16</v>
          </cell>
          <cell r="E672" t="str">
            <v>Sinapi-Maio/21</v>
          </cell>
        </row>
        <row r="673">
          <cell r="A673">
            <v>88839</v>
          </cell>
          <cell r="B673" t="str">
            <v>TRATOR DE ESTEIRAS, POTÊNCIA 125 HP, PESO OPERACIONAL 12,9 T, COM LÂMINA 2,7 M3 - DEPRECIAÇÃO. AF_10/2014</v>
          </cell>
          <cell r="C673" t="str">
            <v>H</v>
          </cell>
          <cell r="D673">
            <v>23.72</v>
          </cell>
          <cell r="E673" t="str">
            <v>Sinapi-Maio/21</v>
          </cell>
        </row>
        <row r="674">
          <cell r="A674">
            <v>88840</v>
          </cell>
          <cell r="B674" t="str">
            <v>TRATOR DE ESTEIRAS, POTÊNCIA 125 HP, PESO OPERACIONAL 12,9 T, COM LÂMINA 2,7 M3 - JUROS. AF_10/2014</v>
          </cell>
          <cell r="C674" t="str">
            <v>H</v>
          </cell>
          <cell r="D674">
            <v>5.34</v>
          </cell>
          <cell r="E674" t="str">
            <v>Sinapi-Maio/21</v>
          </cell>
        </row>
        <row r="675">
          <cell r="A675">
            <v>88841</v>
          </cell>
          <cell r="B675" t="str">
            <v>TRATOR DE ESTEIRAS, POTÊNCIA 125 HP, PESO OPERACIONAL 12,9 T, COM LÂMINA 2,7 M3 - MANUTENÇÃO. AF_10/2014</v>
          </cell>
          <cell r="C675" t="str">
            <v>H</v>
          </cell>
          <cell r="D675">
            <v>42.42</v>
          </cell>
          <cell r="E675" t="str">
            <v>Sinapi-Maio/21</v>
          </cell>
        </row>
        <row r="676">
          <cell r="A676">
            <v>88842</v>
          </cell>
          <cell r="B676" t="str">
            <v>TRATOR DE ESTEIRAS, POTÊNCIA 125 HP, PESO OPERACIONAL 12,9 T, COM LÂMINA 2,7 M3 - MATERIAIS NA OPERAÇÃO. AF_10/2014</v>
          </cell>
          <cell r="C676" t="str">
            <v>H</v>
          </cell>
          <cell r="D676">
            <v>57.72</v>
          </cell>
          <cell r="E676" t="str">
            <v>Sinapi-Maio/21</v>
          </cell>
        </row>
        <row r="677">
          <cell r="A677">
            <v>88847</v>
          </cell>
          <cell r="B677" t="str">
            <v>USINA DE LAMA ASFÁLTICA, PROD 30 A 50 T/H, SILO DE AGREGADO 7 M3, RESERVATÓRIOS PARA EMULSÃO E ÁGUA DE 2,3 M3 CADA, MISTURADOR TIPO PUG MILL A SER MONTADO SOBRE CAMINHÃO - DEPRECIAÇÃO. AF_10/2014</v>
          </cell>
          <cell r="C677" t="str">
            <v>H</v>
          </cell>
          <cell r="D677">
            <v>16.600000000000001</v>
          </cell>
          <cell r="E677" t="str">
            <v>Sinapi-Maio/21</v>
          </cell>
        </row>
        <row r="678">
          <cell r="A678">
            <v>88848</v>
          </cell>
          <cell r="B678" t="str">
            <v>USINA DE LAMA ASFÁLTICA, PROD 30 A 50 T/H, SILO DE AGREGADO 7 M3, RESERVATÓRIOS PARA EMULSÃO E ÁGUA DE 2,3 M3 CADA, MISTURADOR TIPO PUG MILL A SER MONTADO SOBRE CAMINHÃO - JUROS. AF_10/2014</v>
          </cell>
          <cell r="C678" t="str">
            <v>H</v>
          </cell>
          <cell r="D678">
            <v>3.48</v>
          </cell>
          <cell r="E678" t="str">
            <v>Sinapi-Maio/21</v>
          </cell>
        </row>
        <row r="679">
          <cell r="A679">
            <v>88853</v>
          </cell>
          <cell r="B679" t="str">
            <v>MOTOBOMBA CENTRÍFUGA, MOTOR A GASOLINA, POTÊNCIA 5,42 HP, BOCAIS 1 1/2" X 1", DIÂMETRO ROTOR 143 MM HM/Q = 6 MCA / 16,8 M3/H A 38 MCA / 6,6 M3/H - DEPRECIAÇÃO. AF_06/2014</v>
          </cell>
          <cell r="C679" t="str">
            <v>H</v>
          </cell>
          <cell r="D679">
            <v>0.23</v>
          </cell>
          <cell r="E679" t="str">
            <v>Sinapi-Maio/21</v>
          </cell>
        </row>
        <row r="680">
          <cell r="A680">
            <v>88854</v>
          </cell>
          <cell r="B680" t="str">
            <v>MOTOBOMBA CENTRÍFUGA, MOTOR A GASOLINA, POTÊNCIA 5,42 HP, BOCAIS 1 1/2" X 1", DIÂMETRO ROTOR 143 MM HM/Q = 6 MCA / 16,8 M3/H A 38 MCA / 6,6 M3/H - JUROS. AF_06/2014</v>
          </cell>
          <cell r="C680" t="str">
            <v>H</v>
          </cell>
          <cell r="D680">
            <v>0.02</v>
          </cell>
          <cell r="E680" t="str">
            <v>Sinapi-Maio/21</v>
          </cell>
        </row>
        <row r="681">
          <cell r="A681">
            <v>88855</v>
          </cell>
          <cell r="B681" t="str">
            <v>GRADE DE DISCO CONTROLE REMOTO REBOCÁVEL, COM 24 DISCOS 24 X 6 MM COM PNEUS PARA TRANSPORTE - DEPRECIAÇÃO. AF_06/2014</v>
          </cell>
          <cell r="C681" t="str">
            <v>H</v>
          </cell>
          <cell r="D681">
            <v>2.86</v>
          </cell>
          <cell r="E681" t="str">
            <v>Sinapi-Maio/21</v>
          </cell>
        </row>
        <row r="682">
          <cell r="A682">
            <v>88856</v>
          </cell>
          <cell r="B682" t="str">
            <v>GRADE DE DISCO CONTROLE REMOTO REBOCÁVEL, COM 24 DISCOS 24 X 6 MM COM PNEUS PARA TRANSPORTE - JUROS. AF_06/2014</v>
          </cell>
          <cell r="C682" t="str">
            <v>H</v>
          </cell>
          <cell r="D682">
            <v>0.4</v>
          </cell>
          <cell r="E682" t="str">
            <v>Sinapi-Maio/21</v>
          </cell>
        </row>
        <row r="683">
          <cell r="A683">
            <v>88857</v>
          </cell>
          <cell r="B683" t="str">
            <v>RETROESCAVADEIRA SOBRE RODAS COM CARREGADEIRA, TRAÇÃO 4X4, POTÊNCIA LÍQ. 88 HP, CAÇAMBA CARREG. CAP. MÍN. 1 M3, CAÇAMBA RETRO CAP. 0,26 M3, PESO OPERACIONAL MÍN. 6.674 KG, PROFUNDIDADE ESCAVAÇÃO MÁX. 4,37 M - DEPRECIAÇÃO. AF_06/2014</v>
          </cell>
          <cell r="C683" t="str">
            <v>H</v>
          </cell>
          <cell r="D683">
            <v>16.88</v>
          </cell>
          <cell r="E683" t="str">
            <v>Sinapi-Maio/21</v>
          </cell>
        </row>
        <row r="684">
          <cell r="A684">
            <v>88858</v>
          </cell>
          <cell r="B684" t="str">
            <v>RETROESCAVADEIRA SOBRE RODAS COM CARREGADEIRA, TRAÇÃO 4X4, POTÊNCIA LÍQ. 88 HP, CAÇAMBA CARREG. CAP. MÍN. 1 M3, CAÇAMBA RETRO CAP. 0,26 M3, PESO OPERACIONAL MÍN. 6.674 KG, PROFUNDIDADE ESCAVAÇÃO MÁX. 4,37 M - JUROS. AF_06/2014</v>
          </cell>
          <cell r="C684" t="str">
            <v>H</v>
          </cell>
          <cell r="D684">
            <v>2.29</v>
          </cell>
          <cell r="E684" t="str">
            <v>Sinapi-Maio/21</v>
          </cell>
        </row>
        <row r="685">
          <cell r="A685">
            <v>88859</v>
          </cell>
          <cell r="B685" t="str">
            <v>RETROESCAVADEIRA SOBRE RODAS COM CARREGADEIRA, TRAÇÃO 4X2, POTÊNCIA LÍQ. 79 HP, CAÇAMBA CARREG. CAP. MÍN. 1 M3, CAÇAMBA RETRO CAP. 0,20 M3, PESO OPERACIONAL MÍN. 6.570 KG, PROFUNDIDADE ESCAVAÇÃO MÁX. 4,37 M - DEPRECIAÇÃO. AF_06/2014</v>
          </cell>
          <cell r="C685" t="str">
            <v>H</v>
          </cell>
          <cell r="D685">
            <v>15.01</v>
          </cell>
          <cell r="E685" t="str">
            <v>Sinapi-Maio/21</v>
          </cell>
        </row>
        <row r="686">
          <cell r="A686">
            <v>88860</v>
          </cell>
          <cell r="B686" t="str">
            <v>RETROESCAVADEIRA SOBRE RODAS COM CARREGADEIRA, TRAÇÃO 4X2, POTÊNCIA LÍQ. 79 HP, CAÇAMBA CARREG. CAP. MÍN. 1 M3, CAÇAMBA RETRO CAP. 0,20 M3, PESO OPERACIONAL MÍN. 6.570 KG, PROFUNDIDADE ESCAVAÇÃO MÁX. 4,37 M - JUROS. AF_06/2014</v>
          </cell>
          <cell r="C686" t="str">
            <v>H</v>
          </cell>
          <cell r="D686">
            <v>2.0299999999999998</v>
          </cell>
          <cell r="E686" t="str">
            <v>Sinapi-Maio/21</v>
          </cell>
        </row>
        <row r="687">
          <cell r="A687">
            <v>88900</v>
          </cell>
          <cell r="B687" t="str">
            <v>ESCAVADEIRA HIDRÁULICA SOBRE ESTEIRAS, CAÇAMBA 1,20 M3, PESO OPERACIONAL 21 T, POTÊNCIA BRUTA 155 HP - DEPRECIAÇÃO. AF_06/2014</v>
          </cell>
          <cell r="C687" t="str">
            <v>H</v>
          </cell>
          <cell r="D687">
            <v>34.28</v>
          </cell>
          <cell r="E687" t="str">
            <v>Sinapi-Maio/21</v>
          </cell>
        </row>
        <row r="688">
          <cell r="A688">
            <v>88902</v>
          </cell>
          <cell r="B688" t="str">
            <v>ESCAVADEIRA HIDRÁULICA SOBRE ESTEIRAS, CAÇAMBA 1,20 M3, PESO OPERACIONAL 21 T, POTÊNCIA BRUTA 155 HP - JUROS. AF_06/2014</v>
          </cell>
          <cell r="C688" t="str">
            <v>H</v>
          </cell>
          <cell r="D688">
            <v>4.6500000000000004</v>
          </cell>
          <cell r="E688" t="str">
            <v>Sinapi-Maio/21</v>
          </cell>
        </row>
        <row r="689">
          <cell r="A689">
            <v>88903</v>
          </cell>
          <cell r="B689" t="str">
            <v>ESCAVADEIRA HIDRÁULICA SOBRE ESTEIRAS, CAÇAMBA 1,20 M3, PESO OPERACIONAL 21 T, POTÊNCIA BRUTA 155 HP - MANUTENÇÃO. AF_06/2014</v>
          </cell>
          <cell r="C689" t="str">
            <v>H</v>
          </cell>
          <cell r="D689">
            <v>42.85</v>
          </cell>
          <cell r="E689" t="str">
            <v>Sinapi-Maio/21</v>
          </cell>
        </row>
        <row r="690">
          <cell r="A690">
            <v>88904</v>
          </cell>
          <cell r="B690" t="str">
            <v>ESCAVADEIRA HIDRÁULICA SOBRE ESTEIRAS, CAÇAMBA 1,20 M3, PESO OPERACIONAL 21 T, POTÊNCIA BRUTA 155 HP - MATERIAIS NA OPERAÇÃO. AF_06/2014</v>
          </cell>
          <cell r="C690" t="str">
            <v>H</v>
          </cell>
          <cell r="D690">
            <v>66.430000000000007</v>
          </cell>
          <cell r="E690" t="str">
            <v>Sinapi-Maio/21</v>
          </cell>
        </row>
        <row r="691">
          <cell r="A691">
            <v>89009</v>
          </cell>
          <cell r="B691" t="str">
            <v>TRATOR DE ESTEIRAS, POTÊNCIA 150 HP, PESO OPERACIONAL 16,7 T, COM RODA MOTRIZ ELEVADA E LÂMINA 3,18 M3 - DEPRECIAÇÃO. AF_06/2014</v>
          </cell>
          <cell r="C691" t="str">
            <v>H</v>
          </cell>
          <cell r="D691">
            <v>29.39</v>
          </cell>
          <cell r="E691" t="str">
            <v>Sinapi-Maio/21</v>
          </cell>
        </row>
        <row r="692">
          <cell r="A692">
            <v>89010</v>
          </cell>
          <cell r="B692" t="str">
            <v>TRATOR DE ESTEIRAS, POTÊNCIA 150 HP, PESO OPERACIONAL 16,7 T, COM RODA MOTRIZ ELEVADA E LÂMINA 3,18 M3 - JUROS. AF_06/2014</v>
          </cell>
          <cell r="C692" t="str">
            <v>H</v>
          </cell>
          <cell r="D692">
            <v>6.61</v>
          </cell>
          <cell r="E692" t="str">
            <v>Sinapi-Maio/21</v>
          </cell>
        </row>
        <row r="693">
          <cell r="A693">
            <v>89011</v>
          </cell>
          <cell r="B693" t="str">
            <v>RETROESCAVADEIRA SOBRE RODAS COM CARREGADEIRA, TRAÇÃO 4X4, POTÊNCIA LÍQ. 72 HP, CAÇAMBA CARREG. CAP. MÍN. 0,79 M3, CAÇAMBA RETRO CAP. 0,18 M3, PESO OPERACIONAL MÍN. 7.140 KG, PROFUNDIDADE ESCAVAÇÃO MÁX. 4,50 M - DEPRECIAÇÃO. AF_06/2014</v>
          </cell>
          <cell r="C693" t="str">
            <v>H</v>
          </cell>
          <cell r="D693">
            <v>16.28</v>
          </cell>
          <cell r="E693" t="str">
            <v>Sinapi-Maio/21</v>
          </cell>
        </row>
        <row r="694">
          <cell r="A694">
            <v>89012</v>
          </cell>
          <cell r="B694" t="str">
            <v>RETROESCAVADEIRA SOBRE RODAS COM CARREGADEIRA, TRAÇÃO 4X4, POTÊNCIA LÍQ. 72 HP, CAÇAMBA CARREG. CAP. MÍN. 0,79 M3, CAÇAMBA RETRO CAP. 0,18 M3, PESO OPERACIONAL MÍN. 7.140 KG, PROFUNDIDADE ESCAVAÇÃO MÁX. 4,50 M - JUROS. AF_06/2014</v>
          </cell>
          <cell r="C694" t="str">
            <v>H</v>
          </cell>
          <cell r="D694">
            <v>2.21</v>
          </cell>
          <cell r="E694" t="str">
            <v>Sinapi-Maio/21</v>
          </cell>
        </row>
        <row r="695">
          <cell r="A695">
            <v>89013</v>
          </cell>
          <cell r="B695" t="str">
            <v>TRATOR DE ESTEIRAS, POTÊNCIA 347 HP, PESO OPERACIONAL 38,5 T, COM LÂMINA 8,70 M3 - DEPRECIAÇÃO. AF_06/2014</v>
          </cell>
          <cell r="C695" t="str">
            <v>H</v>
          </cell>
          <cell r="D695">
            <v>96.27</v>
          </cell>
          <cell r="E695" t="str">
            <v>Sinapi-Maio/21</v>
          </cell>
        </row>
        <row r="696">
          <cell r="A696">
            <v>89014</v>
          </cell>
          <cell r="B696" t="str">
            <v>TRATOR DE ESTEIRAS, POTÊNCIA 347 HP, PESO OPERACIONAL 38,5 T, COM LÂMINA 8,70 M3 - JUROS. AF_06/2014</v>
          </cell>
          <cell r="C696" t="str">
            <v>H</v>
          </cell>
          <cell r="D696">
            <v>21.66</v>
          </cell>
          <cell r="E696" t="str">
            <v>Sinapi-Maio/21</v>
          </cell>
        </row>
        <row r="697">
          <cell r="A697">
            <v>89015</v>
          </cell>
          <cell r="B697" t="str">
            <v>VASSOURA MECÂNICA REBOCÁVEL COM ESCOVA CILÍNDRICA, LARGURA ÚTIL DE VARRIMENTO DE 2,44 M - DEPRECIAÇÃO. AF_06/2014</v>
          </cell>
          <cell r="C697" t="str">
            <v>H</v>
          </cell>
          <cell r="D697">
            <v>3.3</v>
          </cell>
          <cell r="E697" t="str">
            <v>Sinapi-Maio/21</v>
          </cell>
        </row>
        <row r="698">
          <cell r="A698">
            <v>89016</v>
          </cell>
          <cell r="B698" t="str">
            <v>VASSOURA MECÂNICA REBOCÁVEL COM ESCOVA CILÍNDRICA, LARGURA ÚTIL DE VARRIMENTO DE 2,44 M - JUROS. AF_06/2014</v>
          </cell>
          <cell r="C698" t="str">
            <v>H</v>
          </cell>
          <cell r="D698">
            <v>0.44</v>
          </cell>
          <cell r="E698" t="str">
            <v>Sinapi-Maio/21</v>
          </cell>
        </row>
        <row r="699">
          <cell r="A699">
            <v>89017</v>
          </cell>
          <cell r="B699" t="str">
            <v>TRATOR DE ESTEIRAS, POTÊNCIA 170 HP, PESO OPERACIONAL 19 T, CAÇAMBA 5,2 M3 - DEPRECIAÇÃO. AF_06/2014</v>
          </cell>
          <cell r="C699" t="str">
            <v>H</v>
          </cell>
          <cell r="D699">
            <v>29.21</v>
          </cell>
          <cell r="E699" t="str">
            <v>Sinapi-Maio/21</v>
          </cell>
        </row>
        <row r="700">
          <cell r="A700">
            <v>89018</v>
          </cell>
          <cell r="B700" t="str">
            <v>TRATOR DE ESTEIRAS, POTÊNCIA 170 HP, PESO OPERACIONAL 19 T, CAÇAMBA 5,2 M3 - JUROS. AF_06/2014</v>
          </cell>
          <cell r="C700" t="str">
            <v>H</v>
          </cell>
          <cell r="D700">
            <v>6.57</v>
          </cell>
          <cell r="E700" t="str">
            <v>Sinapi-Maio/21</v>
          </cell>
        </row>
        <row r="701">
          <cell r="A701">
            <v>89019</v>
          </cell>
          <cell r="B701" t="str">
            <v>BOMBA SUBMERSÍVEL ELÉTRICA TRIFÁSICA, POTÊNCIA 2,96 HP, Ø ROTOR 144 MM SEMI-ABERTO, BOCAL DE SAÍDA Ø 2, HM/Q = 2 MCA / 38,8 M3/H A 28 MCA / 5 M3/H - DEPRECIAÇÃO. AF_06/2014</v>
          </cell>
          <cell r="C701" t="str">
            <v>H</v>
          </cell>
          <cell r="D701">
            <v>0.28000000000000003</v>
          </cell>
          <cell r="E701" t="str">
            <v>Sinapi-Maio/21</v>
          </cell>
        </row>
        <row r="702">
          <cell r="A702">
            <v>89020</v>
          </cell>
          <cell r="B702" t="str">
            <v>BOMBA SUBMERSÍVEL ELÉTRICA TRIFÁSICA, POTÊNCIA 2,96 HP, Ø ROTOR 144 MM SEMI-ABERTO, BOCAL DE SAÍDA Ø 2, HM/Q = 2 MCA / 38,8 M3/H A 28 MCA / 5 M3/H - JUROS. AF_06/2014</v>
          </cell>
          <cell r="C702" t="str">
            <v>H</v>
          </cell>
          <cell r="D702">
            <v>0.03</v>
          </cell>
          <cell r="E702" t="str">
            <v>Sinapi-Maio/21</v>
          </cell>
        </row>
        <row r="703">
          <cell r="A703">
            <v>89023</v>
          </cell>
          <cell r="B703" t="str">
            <v>TANQUE DE ASFALTO ESTACIONÁRIO COM MAÇARICO, CAPACIDADE 20.000 L - DEPRECIAÇÃO. AF_06/2014</v>
          </cell>
          <cell r="C703" t="str">
            <v>H</v>
          </cell>
          <cell r="D703">
            <v>3.47</v>
          </cell>
          <cell r="E703" t="str">
            <v>Sinapi-Maio/21</v>
          </cell>
        </row>
        <row r="704">
          <cell r="A704">
            <v>89024</v>
          </cell>
          <cell r="B704" t="str">
            <v>TANQUE DE ASFALTO ESTACIONÁRIO COM MAÇARICO, CAPACIDADE 20.000 L - JUROS. AF_06/2014</v>
          </cell>
          <cell r="C704" t="str">
            <v>H</v>
          </cell>
          <cell r="D704">
            <v>0.56999999999999995</v>
          </cell>
          <cell r="E704" t="str">
            <v>Sinapi-Maio/21</v>
          </cell>
        </row>
        <row r="705">
          <cell r="A705">
            <v>89025</v>
          </cell>
          <cell r="B705" t="str">
            <v>TANQUE DE ASFALTO ESTACIONÁRIO COM MAÇARICO, CAPACIDADE 20.000 L - MANUTENÇÃO. AF_06/2014</v>
          </cell>
          <cell r="C705" t="str">
            <v>H</v>
          </cell>
          <cell r="D705">
            <v>6.51</v>
          </cell>
          <cell r="E705" t="str">
            <v>Sinapi-Maio/21</v>
          </cell>
        </row>
        <row r="706">
          <cell r="A706">
            <v>89026</v>
          </cell>
          <cell r="B706" t="str">
            <v>TANQUE DE ASFALTO ESTACIONÁRIO COM MAÇARICO, CAPACIDADE 20.000 L - MATERIAIS NA OPERAÇÃO. AF_06/2014</v>
          </cell>
          <cell r="C706" t="str">
            <v>H</v>
          </cell>
          <cell r="D706">
            <v>147.09</v>
          </cell>
          <cell r="E706" t="str">
            <v>Sinapi-Maio/21</v>
          </cell>
        </row>
        <row r="707">
          <cell r="A707">
            <v>89029</v>
          </cell>
          <cell r="B707" t="str">
            <v>TRATOR DE ESTEIRAS, POTÊNCIA 100 HP, PESO OPERACIONAL 9,4 T, COM LÂMINA 2,19 M3 - DEPRECIAÇÃO. AF_06/2014</v>
          </cell>
          <cell r="C707" t="str">
            <v>H</v>
          </cell>
          <cell r="D707">
            <v>22.67</v>
          </cell>
          <cell r="E707" t="str">
            <v>Sinapi-Maio/21</v>
          </cell>
        </row>
        <row r="708">
          <cell r="A708">
            <v>89030</v>
          </cell>
          <cell r="B708" t="str">
            <v>TRATOR DE ESTEIRAS, POTÊNCIA 100 HP, PESO OPERACIONAL 9,4 T, COM LÂMINA 2,19 M3 - JUROS. AF_06/2014</v>
          </cell>
          <cell r="C708" t="str">
            <v>H</v>
          </cell>
          <cell r="D708">
            <v>5.0999999999999996</v>
          </cell>
          <cell r="E708" t="str">
            <v>Sinapi-Maio/21</v>
          </cell>
        </row>
        <row r="709">
          <cell r="A709">
            <v>89033</v>
          </cell>
          <cell r="B709" t="str">
            <v>TRATOR DE PNEUS, POTÊNCIA 85 CV, TRAÇÃO 4X4, PESO COM LASTRO DE 4.675 KG - DEPRECIAÇÃO. AF_06/2014</v>
          </cell>
          <cell r="C709" t="str">
            <v>H</v>
          </cell>
          <cell r="D709">
            <v>10.02</v>
          </cell>
          <cell r="E709" t="str">
            <v>Sinapi-Maio/21</v>
          </cell>
        </row>
        <row r="710">
          <cell r="A710">
            <v>89034</v>
          </cell>
          <cell r="B710" t="str">
            <v>TRATOR DE PNEUS, POTÊNCIA 85 CV, TRAÇÃO 4X4, PESO COM LASTRO DE 4.675 KG - JUROS. AF_06/2014</v>
          </cell>
          <cell r="C710" t="str">
            <v>H</v>
          </cell>
          <cell r="D710">
            <v>1.39</v>
          </cell>
          <cell r="E710" t="str">
            <v>Sinapi-Maio/21</v>
          </cell>
        </row>
        <row r="711">
          <cell r="A711">
            <v>89128</v>
          </cell>
          <cell r="B711" t="str">
            <v>PÁ CARREGADEIRA SOBRE RODAS, POTÊNCIA LÍQUIDA 128 HP, CAPACIDADE DA CAÇAMBA 1,7 A 2,8 M3, PESO OPERACIONAL 11632 KG - DEPRECIAÇÃO. AF_06/2014</v>
          </cell>
          <cell r="C711" t="str">
            <v>H</v>
          </cell>
          <cell r="D711">
            <v>23.4</v>
          </cell>
          <cell r="E711" t="str">
            <v>Sinapi-Maio/21</v>
          </cell>
        </row>
        <row r="712">
          <cell r="A712">
            <v>89129</v>
          </cell>
          <cell r="B712" t="str">
            <v>PÁ CARREGADEIRA SOBRE RODAS, POTÊNCIA LÍQUIDA 128 HP, CAPACIDADE DA CAÇAMBA 1,7 A 2,8 M3, PESO OPERACIONAL 11632 KG - JUROS. AF_06/2014</v>
          </cell>
          <cell r="C712" t="str">
            <v>H</v>
          </cell>
          <cell r="D712">
            <v>3.17</v>
          </cell>
          <cell r="E712" t="str">
            <v>Sinapi-Maio/21</v>
          </cell>
        </row>
        <row r="713">
          <cell r="A713">
            <v>89130</v>
          </cell>
          <cell r="B713" t="str">
            <v>PÁ CARREGADEIRA SOBRE RODAS, POTÊNCIA 197 HP, CAPACIDADE DA CAÇAMBA 2,5 A 3,5 M3, PESO OPERACIONAL 18338 KG - DEPRECIAÇÃO. AF_06/2014</v>
          </cell>
          <cell r="C713" t="str">
            <v>H</v>
          </cell>
          <cell r="D713">
            <v>32.450000000000003</v>
          </cell>
          <cell r="E713" t="str">
            <v>Sinapi-Maio/21</v>
          </cell>
        </row>
        <row r="714">
          <cell r="A714">
            <v>89131</v>
          </cell>
          <cell r="B714" t="str">
            <v>PÁ CARREGADEIRA SOBRE RODAS, POTÊNCIA 197 HP, CAPACIDADE DA CAÇAMBA 2,5 A 3,5 M3, PESO OPERACIONAL 18338 KG - JUROS. AF_06/2014</v>
          </cell>
          <cell r="C714" t="str">
            <v>H</v>
          </cell>
          <cell r="D714">
            <v>4.4000000000000004</v>
          </cell>
          <cell r="E714" t="str">
            <v>Sinapi-Maio/21</v>
          </cell>
        </row>
        <row r="715">
          <cell r="A715">
            <v>89210</v>
          </cell>
          <cell r="B715" t="str">
            <v>ROLO COMPACTADOR VIBRATÓRIO DE UM CILINDRO AÇO LISO, POTÊNCIA 80 HP, PESO OPERACIONAL MÁXIMO 8,1 T, IMPACTO DINÂMICO 16,15 / 9,5 T, LARGURA DE TRABALHO 1,68 M - DEPRECIAÇÃO. AF_06/2014</v>
          </cell>
          <cell r="C715" t="str">
            <v>H</v>
          </cell>
          <cell r="D715">
            <v>19.25</v>
          </cell>
          <cell r="E715" t="str">
            <v>Sinapi-Maio/21</v>
          </cell>
        </row>
        <row r="716">
          <cell r="A716">
            <v>89211</v>
          </cell>
          <cell r="B716" t="str">
            <v>ROLO COMPACTADOR VIBRATÓRIO DE UM CILINDRO AÇO LISO, POTÊNCIA 80 HP, PESO OPERACIONAL MÁXIMO 8,1 T, IMPACTO DINÂMICO 16,15 / 9,5 T, LARGURA DE TRABALHO 1,68 M - JUROS. AF_06/2014</v>
          </cell>
          <cell r="C716" t="str">
            <v>H</v>
          </cell>
          <cell r="D716">
            <v>2.67</v>
          </cell>
          <cell r="E716" t="str">
            <v>Sinapi-Maio/21</v>
          </cell>
        </row>
        <row r="717">
          <cell r="A717">
            <v>89212</v>
          </cell>
          <cell r="B717" t="str">
            <v>BATE-ESTACAS POR GRAVIDADE, POTÊNCIA DE 160 HP, PESO DO MARTELO ATÉ 3 TONELADAS - DEPRECIAÇÃO. AF_11/2014</v>
          </cell>
          <cell r="C717" t="str">
            <v>H</v>
          </cell>
          <cell r="D717">
            <v>18.829999999999998</v>
          </cell>
          <cell r="E717" t="str">
            <v>Sinapi-Maio/21</v>
          </cell>
        </row>
        <row r="718">
          <cell r="A718">
            <v>89213</v>
          </cell>
          <cell r="B718" t="str">
            <v>BATE-ESTACAS POR GRAVIDADE, POTÊNCIA DE 160 HP, PESO DO MARTELO ATÉ 3 TONELADAS - JUROS. AF_11/2014</v>
          </cell>
          <cell r="C718" t="str">
            <v>H</v>
          </cell>
          <cell r="D718">
            <v>2.96</v>
          </cell>
          <cell r="E718" t="str">
            <v>Sinapi-Maio/21</v>
          </cell>
        </row>
        <row r="719">
          <cell r="A719">
            <v>89214</v>
          </cell>
          <cell r="B719" t="str">
            <v>BATE-ESTACAS POR GRAVIDADE, POTÊNCIA DE 160 HP, PESO DO MARTELO ATÉ 3 TONELADAS - MANUTENÇÃO. AF_11/2014</v>
          </cell>
          <cell r="C719" t="str">
            <v>H</v>
          </cell>
          <cell r="D719">
            <v>17.670000000000002</v>
          </cell>
          <cell r="E719" t="str">
            <v>Sinapi-Maio/21</v>
          </cell>
        </row>
        <row r="720">
          <cell r="A720">
            <v>89215</v>
          </cell>
          <cell r="B720" t="str">
            <v>BATE-ESTACAS POR GRAVIDADE, POTÊNCIA DE 160 HP, PESO DO MARTELO ATÉ 3 TONELADAS - MATERIAIS NA OPERAÇÃO. AF_11/2014</v>
          </cell>
          <cell r="C720" t="str">
            <v>H</v>
          </cell>
          <cell r="D720">
            <v>68.59</v>
          </cell>
          <cell r="E720" t="str">
            <v>Sinapi-Maio/21</v>
          </cell>
        </row>
        <row r="721">
          <cell r="A721">
            <v>89221</v>
          </cell>
          <cell r="B721" t="str">
            <v>BETONEIRA CAPACIDADE NOMINAL DE 600 L, CAPACIDADE DE MISTURA 360 L, MOTOR ELÉTRICO TRIFÁSICO POTÊNCIA DE 4 CV, SEM CARREGADOR - DEPRECIAÇÃO. AF_11/2014</v>
          </cell>
          <cell r="C721" t="str">
            <v>H</v>
          </cell>
          <cell r="D721">
            <v>1.0900000000000001</v>
          </cell>
          <cell r="E721" t="str">
            <v>Sinapi-Maio/21</v>
          </cell>
        </row>
        <row r="722">
          <cell r="A722">
            <v>89222</v>
          </cell>
          <cell r="B722" t="str">
            <v>BETONEIRA CAPACIDADE NOMINAL DE 600 L, CAPACIDADE DE MISTURA 360 L, MOTOR ELÉTRICO TRIFÁSICO POTÊNCIA DE 4 CV, SEM CARREGADOR - JUROS. AF_11/2014</v>
          </cell>
          <cell r="C722" t="str">
            <v>H</v>
          </cell>
          <cell r="D722">
            <v>0.12</v>
          </cell>
          <cell r="E722" t="str">
            <v>Sinapi-Maio/21</v>
          </cell>
        </row>
        <row r="723">
          <cell r="A723">
            <v>89223</v>
          </cell>
          <cell r="B723" t="str">
            <v>BETONEIRA CAPACIDADE NOMINAL DE 600 L, CAPACIDADE DE MISTURA 360 L, MOTOR ELÉTRICO TRIFÁSICO POTÊNCIA DE 4 CV, SEM CARREGADOR - MANUTENÇÃO. AF_11/2014</v>
          </cell>
          <cell r="C723" t="str">
            <v>H</v>
          </cell>
          <cell r="D723">
            <v>1.02</v>
          </cell>
          <cell r="E723" t="str">
            <v>Sinapi-Maio/21</v>
          </cell>
        </row>
        <row r="724">
          <cell r="A724">
            <v>89224</v>
          </cell>
          <cell r="B724" t="str">
            <v>BETONEIRA CAPACIDADE NOMINAL DE 600 L, CAPACIDADE DE MISTURA 360 L, MOTOR ELÉTRICO TRIFÁSICO POTÊNCIA DE 4 CV, SEM CARREGADOR - MATERIAIS NA OPERAÇÃO. AF_11/2014</v>
          </cell>
          <cell r="C724" t="str">
            <v>H</v>
          </cell>
          <cell r="D724">
            <v>1.7</v>
          </cell>
          <cell r="E724" t="str">
            <v>Sinapi-Maio/21</v>
          </cell>
        </row>
        <row r="725">
          <cell r="A725">
            <v>89228</v>
          </cell>
          <cell r="B725" t="str">
            <v>MOTONIVELADORA POTÊNCIA BÁSICA LÍQUIDA (PRIMEIRA MARCHA) 125 HP, PESO BRUTO 13032 KG, LARGURA DA LÂMINA DE 3,7 M - DEPRECIAÇÃO. AF_06/2014</v>
          </cell>
          <cell r="C725" t="str">
            <v>H</v>
          </cell>
          <cell r="D725">
            <v>27.58</v>
          </cell>
          <cell r="E725" t="str">
            <v>Sinapi-Maio/21</v>
          </cell>
        </row>
        <row r="726">
          <cell r="A726">
            <v>89229</v>
          </cell>
          <cell r="B726" t="str">
            <v>MOTONIVELADORA POTÊNCIA BÁSICA LÍQUIDA (PRIMEIRA MARCHA) 125 HP, PESO BRUTO 13032 KG, LARGURA DA LÂMINA DE 3,7 M - JUROS. AF_06/2014</v>
          </cell>
          <cell r="C726" t="str">
            <v>H</v>
          </cell>
          <cell r="D726">
            <v>4.96</v>
          </cell>
          <cell r="E726" t="str">
            <v>Sinapi-Maio/21</v>
          </cell>
        </row>
        <row r="727">
          <cell r="A727">
            <v>89230</v>
          </cell>
          <cell r="B727" t="str">
            <v>FRESADORA DE ASFALTO A FRIO SOBRE RODAS, LARGURA FRESAGEM DE 1,0 M, POTÊNCIA 208 HP - DEPRECIAÇÃO. AF_11/2014</v>
          </cell>
          <cell r="C727" t="str">
            <v>H</v>
          </cell>
          <cell r="D727">
            <v>124.32</v>
          </cell>
          <cell r="E727" t="str">
            <v>Sinapi-Maio/21</v>
          </cell>
        </row>
        <row r="728">
          <cell r="A728">
            <v>89231</v>
          </cell>
          <cell r="B728" t="str">
            <v>FRESADORA DE ASFALTO A FRIO SOBRE RODAS, LARGURA FRESAGEM DE 1,0 M, POTÊNCIA 208 HP - JUROS. AF_11/2014</v>
          </cell>
          <cell r="C728" t="str">
            <v>H</v>
          </cell>
          <cell r="D728">
            <v>19.690000000000001</v>
          </cell>
          <cell r="E728" t="str">
            <v>Sinapi-Maio/21</v>
          </cell>
        </row>
        <row r="729">
          <cell r="A729">
            <v>89232</v>
          </cell>
          <cell r="B729" t="str">
            <v>FRESADORA DE ASFALTO A FRIO SOBRE RODAS, LARGURA FRESAGEM DE 1,0 M, POTÊNCIA 208 HP - MANUTENÇÃO. AF_11/2014</v>
          </cell>
          <cell r="C729" t="str">
            <v>H</v>
          </cell>
          <cell r="D729">
            <v>221.75</v>
          </cell>
          <cell r="E729" t="str">
            <v>Sinapi-Maio/21</v>
          </cell>
        </row>
        <row r="730">
          <cell r="A730">
            <v>89233</v>
          </cell>
          <cell r="B730" t="str">
            <v>FRESADORA DE ASFALTO A FRIO SOBRE RODAS, LARGURA FRESAGEM DE 1,0 M, POTÊNCIA 208 HP - MATERIAIS NA OPERAÇÃO. AF_11/2014</v>
          </cell>
          <cell r="C730" t="str">
            <v>H</v>
          </cell>
          <cell r="D730">
            <v>123.45</v>
          </cell>
          <cell r="E730" t="str">
            <v>Sinapi-Maio/21</v>
          </cell>
        </row>
        <row r="731">
          <cell r="A731">
            <v>89236</v>
          </cell>
          <cell r="B731" t="str">
            <v>FRESADORA DE ASFALTO A FRIO SOBRE RODAS, LARGURA FRESAGEM DE 2,0 M, POTÊNCIA 550 HP - DEPRECIAÇÃO. AF_11/2014</v>
          </cell>
          <cell r="C731" t="str">
            <v>H</v>
          </cell>
          <cell r="D731">
            <v>290.41000000000003</v>
          </cell>
          <cell r="E731" t="str">
            <v>Sinapi-Maio/21</v>
          </cell>
        </row>
        <row r="732">
          <cell r="A732">
            <v>89237</v>
          </cell>
          <cell r="B732" t="str">
            <v>FRESADORA DE ASFALTO A FRIO SOBRE RODAS, LARGURA FRESAGEM DE 2,0 M, POTÊNCIA 550 HP - JUROS. AF_11/2014</v>
          </cell>
          <cell r="C732" t="str">
            <v>H</v>
          </cell>
          <cell r="D732">
            <v>46.01</v>
          </cell>
          <cell r="E732" t="str">
            <v>Sinapi-Maio/21</v>
          </cell>
        </row>
        <row r="733">
          <cell r="A733">
            <v>89238</v>
          </cell>
          <cell r="B733" t="str">
            <v>FRESADORA DE ASFALTO A FRIO SOBRE RODAS, LARGURA FRESAGEM DE 2,0 M, POTÊNCIA 550 HP - MANUTENÇÃO. AF_11/2014</v>
          </cell>
          <cell r="C733" t="str">
            <v>H</v>
          </cell>
          <cell r="D733">
            <v>518.01</v>
          </cell>
          <cell r="E733" t="str">
            <v>Sinapi-Maio/21</v>
          </cell>
        </row>
        <row r="734">
          <cell r="A734">
            <v>89239</v>
          </cell>
          <cell r="B734" t="str">
            <v>FRESADORA DE ASFALTO A FRIO SOBRE RODAS, LARGURA FRESAGEM DE 2,0 M, POTÊNCIA 550 HP - MATERIAIS NA OPERAÇÃO. AF_11/2014</v>
          </cell>
          <cell r="C734" t="str">
            <v>H</v>
          </cell>
          <cell r="D734">
            <v>326.45999999999998</v>
          </cell>
          <cell r="E734" t="str">
            <v>Sinapi-Maio/21</v>
          </cell>
        </row>
        <row r="735">
          <cell r="A735">
            <v>89240</v>
          </cell>
          <cell r="B735" t="str">
            <v>VIBROACABADORA DE ASFALTO SOBRE ESTEIRAS, LARGURA DE PAVIMENTAÇÃO 1,90 M A 5,30 M, POTÊNCIA 105 HP CAPACIDADE 450 T/H - DEPRECIAÇÃO. AF_11/2014</v>
          </cell>
          <cell r="C735" t="str">
            <v>H</v>
          </cell>
          <cell r="D735">
            <v>89.12</v>
          </cell>
          <cell r="E735" t="str">
            <v>Sinapi-Maio/21</v>
          </cell>
        </row>
        <row r="736">
          <cell r="A736">
            <v>89241</v>
          </cell>
          <cell r="B736" t="str">
            <v>VIBROACABADORA DE ASFALTO SOBRE ESTEIRAS, LARGURA DE PAVIMENTAÇÃO 1,90 M A 5,30 M, POTÊNCIA 105 HP CAPACIDADE 450 T/H - JUROS. AF_11/2014</v>
          </cell>
          <cell r="C736" t="str">
            <v>H</v>
          </cell>
          <cell r="D736">
            <v>16.04</v>
          </cell>
          <cell r="E736" t="str">
            <v>Sinapi-Maio/21</v>
          </cell>
        </row>
        <row r="737">
          <cell r="A737">
            <v>89246</v>
          </cell>
          <cell r="B737" t="str">
            <v>RECICLADORA DE ASFALTO A FRIO SOBRE RODAS, LARGURA FRESAGEM DE 2,0 M, POTÊNCIA 422 HP - DEPRECIAÇÃO. AF_11/2014</v>
          </cell>
          <cell r="C737" t="str">
            <v>H</v>
          </cell>
          <cell r="D737">
            <v>252.35</v>
          </cell>
          <cell r="E737" t="str">
            <v>Sinapi-Maio/21</v>
          </cell>
        </row>
        <row r="738">
          <cell r="A738">
            <v>89247</v>
          </cell>
          <cell r="B738" t="str">
            <v>RECICLADORA DE ASFALTO A FRIO SOBRE RODAS, LARGURA FRESAGEM DE 2,0 M, POTÊNCIA 422 HP - JUROS. AF_11/2014</v>
          </cell>
          <cell r="C738" t="str">
            <v>H</v>
          </cell>
          <cell r="D738">
            <v>39.979999999999997</v>
          </cell>
          <cell r="E738" t="str">
            <v>Sinapi-Maio/21</v>
          </cell>
        </row>
        <row r="739">
          <cell r="A739">
            <v>89248</v>
          </cell>
          <cell r="B739" t="str">
            <v>RECICLADORA DE ASFALTO A FRIO SOBRE RODAS, LARGURA FRESAGEM DE 2,0 M, POTÊNCIA 422 HP - MANUTENÇÃO. AF_11/2014</v>
          </cell>
          <cell r="C739" t="str">
            <v>H</v>
          </cell>
          <cell r="D739">
            <v>450.12</v>
          </cell>
          <cell r="E739" t="str">
            <v>Sinapi-Maio/21</v>
          </cell>
        </row>
        <row r="740">
          <cell r="A740">
            <v>89249</v>
          </cell>
          <cell r="B740" t="str">
            <v>RECICLADORA DE ASFALTO A FRIO SOBRE RODAS, LARGURA FRESAGEM DE 2,0 M, POTÊNCIA 422 HP - MATERIAIS NA OPERAÇÃO. AF_11/2014</v>
          </cell>
          <cell r="C740" t="str">
            <v>H</v>
          </cell>
          <cell r="D740">
            <v>278.27999999999997</v>
          </cell>
          <cell r="E740" t="str">
            <v>Sinapi-Maio/21</v>
          </cell>
        </row>
        <row r="741">
          <cell r="A741">
            <v>89253</v>
          </cell>
          <cell r="B741" t="str">
            <v>VIBROACABADORA DE ASFALTO SOBRE ESTEIRAS, LARGURA DE PAVIMENTAÇÃO 2,13 M A 4,55 M, POTÊNCIA 100 HP, CAPACIDADE 400 T/H - DEPRECIAÇÃO. AF_11/2014</v>
          </cell>
          <cell r="C741" t="str">
            <v>H</v>
          </cell>
          <cell r="D741">
            <v>73.03</v>
          </cell>
          <cell r="E741" t="str">
            <v>Sinapi-Maio/21</v>
          </cell>
        </row>
        <row r="742">
          <cell r="A742">
            <v>89254</v>
          </cell>
          <cell r="B742" t="str">
            <v>VIBROACABADORA DE ASFALTO SOBRE ESTEIRAS, LARGURA DE PAVIMENTAÇÃO 2,13 M A 4,55 M, POTÊNCIA 100 HP, CAPACIDADE 400 T/H - JUROS. AF_11/2014</v>
          </cell>
          <cell r="C742" t="str">
            <v>H</v>
          </cell>
          <cell r="D742">
            <v>13.14</v>
          </cell>
          <cell r="E742" t="str">
            <v>Sinapi-Maio/21</v>
          </cell>
        </row>
        <row r="743">
          <cell r="A743">
            <v>89255</v>
          </cell>
          <cell r="B743" t="str">
            <v>VIBROACABADORA DE ASFALTO SOBRE ESTEIRAS, LARGURA DE PAVIMENTAÇÃO 2,13 M A 4,55 M, POTÊNCIA 100 HP, CAPACIDADE 400 T/H - MANUTENÇÃO. AF_11/2014</v>
          </cell>
          <cell r="C743" t="str">
            <v>H</v>
          </cell>
          <cell r="D743">
            <v>117.4</v>
          </cell>
          <cell r="E743" t="str">
            <v>Sinapi-Maio/21</v>
          </cell>
        </row>
        <row r="744">
          <cell r="A744">
            <v>89256</v>
          </cell>
          <cell r="B744" t="str">
            <v>VIBROACABADORA DE ASFALTO SOBRE ESTEIRAS, LARGURA DE PAVIMENTAÇÃO 2,13 M A 4,55 M, POTÊNCIA 100 HP, CAPACIDADE 400 T/H - MATERIAIS NA OPERAÇÃO. AF_11/2014</v>
          </cell>
          <cell r="C744" t="str">
            <v>H</v>
          </cell>
          <cell r="D744">
            <v>62.63</v>
          </cell>
          <cell r="E744" t="str">
            <v>Sinapi-Maio/21</v>
          </cell>
        </row>
        <row r="745">
          <cell r="A745">
            <v>89259</v>
          </cell>
          <cell r="B745" t="str">
            <v>GUINDAUTO HIDRÁULICO, CAPACIDADE MÁXIMA DE CARGA 6200 KG, MOMENTO MÁXIMO DE CARGA 11,7 TM, ALCANCE MÁXIMO HORIZONTAL 9,70 M, INCLUSIVE CAMINHÃO TOCO PBT 16.000 KG, POTÊNCIA DE 189 CV - DEPRECIAÇÃO. AF_06/2014</v>
          </cell>
          <cell r="C745" t="str">
            <v>H</v>
          </cell>
          <cell r="D745">
            <v>12.26</v>
          </cell>
          <cell r="E745" t="str">
            <v>Sinapi-Maio/21</v>
          </cell>
        </row>
        <row r="746">
          <cell r="A746">
            <v>89260</v>
          </cell>
          <cell r="B746" t="str">
            <v>GUINDAUTO HIDRÁULICO, CAPACIDADE MÁXIMA DE CARGA 6200 KG, MOMENTO MÁXIMO DE CARGA 11,7 TM, ALCANCE MÁXIMO HORIZONTAL 9,70 M, INCLUSIVE CAMINHÃO TOCO PBT 16.000 KG, POTÊNCIA DE 189 CV - JUROS. AF_06/2014</v>
          </cell>
          <cell r="C746" t="str">
            <v>H</v>
          </cell>
          <cell r="D746">
            <v>2.57</v>
          </cell>
          <cell r="E746" t="str">
            <v>Sinapi-Maio/21</v>
          </cell>
        </row>
        <row r="747">
          <cell r="A747">
            <v>89262</v>
          </cell>
          <cell r="B747" t="str">
            <v>GUINDAUTO HIDRÁULICO, CAPACIDADE MÁXIMA DE CARGA 6200 KG, MOMENTO MÁXIMO DE CARGA 11,7 TM, ALCANCE MÁXIMO HORIZONTAL 9,70 M, INCLUSIVE CAMINHÃO TOCO PBT 16.000 KG, POTÊNCIA DE 189 CV - MANUTENÇÃO. AF_06/2014</v>
          </cell>
          <cell r="C747" t="str">
            <v>H</v>
          </cell>
          <cell r="D747">
            <v>23</v>
          </cell>
          <cell r="E747" t="str">
            <v>Sinapi-Maio/21</v>
          </cell>
        </row>
        <row r="748">
          <cell r="A748">
            <v>89264</v>
          </cell>
          <cell r="B748" t="str">
            <v>CAMINHÃO TOCO, PBT 16.000 KG, CARGA ÚTIL MÁX. 10.685 KG, DIST. ENTRE EIXOS 4,8 M, POTÊNCIA 189 CV, INCLUSIVE CARROCERIA FIXA ABERTA DE MADEIRA P/ TRANSPORTE GERAL DE CARGA SECA, DIMEN. APROX. 2,5 X 7,00 X 0,50 M - DEPRECIAÇÃO. AF_06/2014</v>
          </cell>
          <cell r="C748" t="str">
            <v>H</v>
          </cell>
          <cell r="D748">
            <v>10.050000000000001</v>
          </cell>
          <cell r="E748" t="str">
            <v>Sinapi-Maio/21</v>
          </cell>
        </row>
        <row r="749">
          <cell r="A749">
            <v>89265</v>
          </cell>
          <cell r="B749" t="str">
            <v>CAMINHÃO TOCO, PBT 16.000 KG, CARGA ÚTIL MÁX. 10.685 KG, DIST. ENTRE EIXOS 4,8 M, POTÊNCIA 189 CV, INCLUSIVE CARROCERIA FIXA ABERTA DE MADEIRA P/ TRANSPORTE GERAL DE CARGA SECA, DIMEN. APROX. 2,5 X 7,00 X 0,50 M - JUROS. AF_06/2014</v>
          </cell>
          <cell r="C749" t="str">
            <v>H</v>
          </cell>
          <cell r="D749">
            <v>2.11</v>
          </cell>
          <cell r="E749" t="str">
            <v>Sinapi-Maio/21</v>
          </cell>
        </row>
        <row r="750">
          <cell r="A750">
            <v>89266</v>
          </cell>
          <cell r="B750" t="str">
            <v>CAMINHÃO TOCO, PBT 16.000 KG, CARGA ÚTIL MÁX. 10.685 KG, DIST. ENTRE EIXOS 4,8 M, POTÊNCIA 189 CV, INCLUSIVE CARROCERIA FIXA ABERTA DE MADEIRA P/ TRANSPORTE GERAL DE CARGA SECA, DIMEN. APROX. 2,5 X 7,00 X 0,50 M - IMPOSTOS E SEGUROS. AF_06/2014</v>
          </cell>
          <cell r="C750" t="str">
            <v>H</v>
          </cell>
          <cell r="D750">
            <v>0.81</v>
          </cell>
          <cell r="E750" t="str">
            <v>Sinapi-Maio/21</v>
          </cell>
        </row>
        <row r="751">
          <cell r="A751">
            <v>89267</v>
          </cell>
          <cell r="B751" t="str">
            <v>GUINDASTE HIDRÁULICO AUTOPROPELIDO, COM LANÇA TELESCÓPICA 28,80 M, CAPACIDADE MÁXIMA 30 T, POTÊNCIA 97 KW, TRAÇÃO 4 X 4 - DEPRECIAÇÃO. AF_11/2014</v>
          </cell>
          <cell r="C751" t="str">
            <v>H</v>
          </cell>
          <cell r="D751">
            <v>32.78</v>
          </cell>
          <cell r="E751" t="str">
            <v>Sinapi-Maio/21</v>
          </cell>
        </row>
        <row r="752">
          <cell r="A752">
            <v>89268</v>
          </cell>
          <cell r="B752" t="str">
            <v>GUINDASTE HIDRÁULICO AUTOPROPELIDO, COM LANÇA TELESCÓPICA 28,80 M, CAPACIDADE MÁXIMA 30 T, POTÊNCIA 97 KW, TRAÇÃO 4 X 4 - JUROS. AF_11/2014</v>
          </cell>
          <cell r="C752" t="str">
            <v>H</v>
          </cell>
          <cell r="D752">
            <v>5.9</v>
          </cell>
          <cell r="E752" t="str">
            <v>Sinapi-Maio/21</v>
          </cell>
        </row>
        <row r="753">
          <cell r="A753">
            <v>89269</v>
          </cell>
          <cell r="B753" t="str">
            <v>GUINDASTE HIDRÁULICO AUTOPROPELIDO, COM LANÇA TELESCÓPICA 28,80 M, CAPACIDADE MÁXIMA 30 T, POTÊNCIA 97 KW, TRAÇÃO 4 X 4 - IMPOSTOS E SEGUROS. AF_11/2014</v>
          </cell>
          <cell r="C753" t="str">
            <v>H</v>
          </cell>
          <cell r="D753">
            <v>2.29</v>
          </cell>
          <cell r="E753" t="str">
            <v>Sinapi-Maio/21</v>
          </cell>
        </row>
        <row r="754">
          <cell r="A754">
            <v>89270</v>
          </cell>
          <cell r="B754" t="str">
            <v>GUINDASTE HIDRÁULICO AUTOPROPELIDO, COM LANÇA TELESCÓPICA 28,80 M, CAPACIDADE MÁXIMA 30 T, POTÊNCIA 97 KW, TRAÇÃO 4 X 4 - MANUTENÇÃO. AF_11/2014</v>
          </cell>
          <cell r="C754" t="str">
            <v>H</v>
          </cell>
          <cell r="D754">
            <v>52.69</v>
          </cell>
          <cell r="E754" t="str">
            <v>Sinapi-Maio/21</v>
          </cell>
        </row>
        <row r="755">
          <cell r="A755">
            <v>89271</v>
          </cell>
          <cell r="B755" t="str">
            <v>GUINDASTE HIDRÁULICO AUTOPROPELIDO, COM LANÇA TELESCÓPICA 28,80 M, CAPACIDADE MÁXIMA 30 T, POTÊNCIA 97 KW, TRAÇÃO 4 X 4 - MATERIAIS NA OPERAÇÃO. AF_11/2014</v>
          </cell>
          <cell r="C755" t="str">
            <v>H</v>
          </cell>
          <cell r="D755">
            <v>21.43</v>
          </cell>
          <cell r="E755" t="str">
            <v>Sinapi-Maio/21</v>
          </cell>
        </row>
        <row r="756">
          <cell r="A756">
            <v>89274</v>
          </cell>
          <cell r="B756" t="str">
            <v>BETONEIRA CAPACIDADE NOMINAL DE 600 L, CAPACIDADE DE MISTURA 440 L, MOTOR A DIESEL POTÊNCIA 10 HP, COM CARREGADOR - DEPRECIAÇÃO. AF_11/2014</v>
          </cell>
          <cell r="C756" t="str">
            <v>H</v>
          </cell>
          <cell r="D756">
            <v>1.32</v>
          </cell>
          <cell r="E756" t="str">
            <v>Sinapi-Maio/21</v>
          </cell>
        </row>
        <row r="757">
          <cell r="A757">
            <v>89275</v>
          </cell>
          <cell r="B757" t="str">
            <v>BETONEIRA CAPACIDADE NOMINAL DE 600 L, CAPACIDADE DE MISTURA 440 L, MOTOR A DIESEL POTÊNCIA 10 HP, COM CARREGADOR - JUROS. AF_11/2014</v>
          </cell>
          <cell r="C757" t="str">
            <v>H</v>
          </cell>
          <cell r="D757">
            <v>0.15</v>
          </cell>
          <cell r="E757" t="str">
            <v>Sinapi-Maio/21</v>
          </cell>
        </row>
        <row r="758">
          <cell r="A758">
            <v>89276</v>
          </cell>
          <cell r="B758" t="str">
            <v>BETONEIRA CAPACIDADE NOMINAL DE 600 L, CAPACIDADE DE MISTURA 440 L, MOTOR A DIESEL POTÊNCIA 10 HP, COM CARREGADOR - MANUTENÇÃO. AF_11/2014</v>
          </cell>
          <cell r="C758" t="str">
            <v>H</v>
          </cell>
          <cell r="D758">
            <v>1.24</v>
          </cell>
          <cell r="E758" t="str">
            <v>Sinapi-Maio/21</v>
          </cell>
        </row>
        <row r="759">
          <cell r="A759">
            <v>89277</v>
          </cell>
          <cell r="B759" t="str">
            <v>BETONEIRA CAPACIDADE NOMINAL DE 600 L, CAPACIDADE DE MISTURA 440 L, MOTOR A DIESEL POTÊNCIA 10 HP, COM CARREGADOR - MATERIAIS NA OPERAÇÃO. AF_11/2014</v>
          </cell>
          <cell r="C759" t="str">
            <v>H</v>
          </cell>
          <cell r="D759">
            <v>6.27</v>
          </cell>
          <cell r="E759" t="str">
            <v>Sinapi-Maio/21</v>
          </cell>
        </row>
        <row r="760">
          <cell r="A760">
            <v>89280</v>
          </cell>
          <cell r="B760" t="str">
            <v>ROLO COMPACTADOR VIBRATÓRIO TANDEM AÇO LISO, POTÊNCIA 58 HP, PESO SEM/COM LASTRO 6,5 / 9,4 T, LARGURA DE TRABALHO 1,2 M - DEPRECIAÇÃO. AF_06/2014</v>
          </cell>
          <cell r="C760" t="str">
            <v>H</v>
          </cell>
          <cell r="D760">
            <v>23.64</v>
          </cell>
          <cell r="E760" t="str">
            <v>Sinapi-Maio/21</v>
          </cell>
        </row>
        <row r="761">
          <cell r="A761">
            <v>89281</v>
          </cell>
          <cell r="B761" t="str">
            <v>ROLO COMPACTADOR VIBRATÓRIO TANDEM AÇO LISO, POTÊNCIA 58 HP, PESO SEM/COM LASTRO 6,5 / 9,4 T, LARGURA DE TRABALHO 1,2 M - JUROS. AF_06/2014</v>
          </cell>
          <cell r="C761" t="str">
            <v>H</v>
          </cell>
          <cell r="D761">
            <v>3.28</v>
          </cell>
          <cell r="E761" t="str">
            <v>Sinapi-Maio/21</v>
          </cell>
        </row>
        <row r="762">
          <cell r="A762">
            <v>89870</v>
          </cell>
          <cell r="B762" t="str">
            <v>CAMINHÃO BASCULANTE 14 M3, COM CAVALO MECÂNICO DE CAPACIDADE MÁXIMA DE TRAÇÃO COMBINADO DE 36000 KG, POTÊNCIA 286 CV, INCLUSIVE SEMIREBOQUE COM CAÇAMBA METÁLICA - DEPRECIAÇÃO. AF_12/2014</v>
          </cell>
          <cell r="C762" t="str">
            <v>H</v>
          </cell>
          <cell r="D762">
            <v>26.59</v>
          </cell>
          <cell r="E762" t="str">
            <v>Sinapi-Maio/21</v>
          </cell>
        </row>
        <row r="763">
          <cell r="A763">
            <v>89871</v>
          </cell>
          <cell r="B763" t="str">
            <v>CAMINHÃO BASCULANTE 14 M3, COM CAVALO MECÂNICO DE CAPACIDADE MÁXIMA DE TRAÇÃO COMBINADO DE 36000 KG, POTÊNCIA 286 CV, INCLUSIVE SEMIREBOQUE COM CAÇAMBA METÁLICA - JUROS. AF_12/2014</v>
          </cell>
          <cell r="C763" t="str">
            <v>H</v>
          </cell>
          <cell r="D763">
            <v>4.91</v>
          </cell>
          <cell r="E763" t="str">
            <v>Sinapi-Maio/21</v>
          </cell>
        </row>
        <row r="764">
          <cell r="A764">
            <v>89872</v>
          </cell>
          <cell r="B764" t="str">
            <v>CAMINHÃO BASCULANTE 14 M3, COM CAVALO MECÂNICO DE CAPACIDADE MÁXIMA DE TRAÇÃO COMBINADO DE 36000 KG, POTÊNCIA 286 CV, INCLUSIVE SEMIREBOQUE COM CAÇAMBA METÁLICA - IMPOSTOS E SEGUROS. AF_12/2014</v>
          </cell>
          <cell r="C764" t="str">
            <v>H</v>
          </cell>
          <cell r="D764">
            <v>1.92</v>
          </cell>
          <cell r="E764" t="str">
            <v>Sinapi-Maio/21</v>
          </cell>
        </row>
        <row r="765">
          <cell r="A765">
            <v>89873</v>
          </cell>
          <cell r="B765" t="str">
            <v>CAMINHÃO BASCULANTE 14 M3, COM CAVALO MECÂNICO DE CAPACIDADE MÁXIMA DE TRAÇÃO COMBINADO DE 36000 KG, POTÊNCIA 286 CV, INCLUSIVE SEMIREBOQUE COM CAÇAMBA METÁLICA - MANUTENÇÃO. AF_12/2014</v>
          </cell>
          <cell r="C765" t="str">
            <v>H</v>
          </cell>
          <cell r="D765">
            <v>49.86</v>
          </cell>
          <cell r="E765" t="str">
            <v>Sinapi-Maio/21</v>
          </cell>
        </row>
        <row r="766">
          <cell r="A766">
            <v>89874</v>
          </cell>
          <cell r="B766" t="str">
            <v>CAMINHÃO BASCULANTE 14 M3, COM CAVALO MECÂNICO DE CAPACIDADE MÁXIMA DE TRAÇÃO COMBINADO DE 36000 KG, POTÊNCIA 286 CV, INCLUSIVE SEMIREBOQUE COM CAÇAMBA METÁLICA - MATERIAIS NA OPERAÇÃO. AF_12/2014</v>
          </cell>
          <cell r="C766" t="str">
            <v>H</v>
          </cell>
          <cell r="D766">
            <v>130.25</v>
          </cell>
          <cell r="E766" t="str">
            <v>Sinapi-Maio/21</v>
          </cell>
        </row>
        <row r="767">
          <cell r="A767">
            <v>89878</v>
          </cell>
          <cell r="B767" t="str">
            <v>CAMINHÃO BASCULANTE 18 M3, COM CAVALO MECÂNICO DE CAPACIDADE MÁXIMA DE TRAÇÃO COMBINADO DE 45000 KG, POTÊNCIA 330 CV, INCLUSIVE SEMIREBOQUE COM CAÇAMBA METÁLICA - DEPRECIAÇÃO. AF_12/2014</v>
          </cell>
          <cell r="C767" t="str">
            <v>H</v>
          </cell>
          <cell r="D767">
            <v>28.2</v>
          </cell>
          <cell r="E767" t="str">
            <v>Sinapi-Maio/21</v>
          </cell>
        </row>
        <row r="768">
          <cell r="A768">
            <v>89879</v>
          </cell>
          <cell r="B768" t="str">
            <v>CAMINHÃO BASCULANTE 18 M3, COM CAVALO MECÂNICO DE CAPACIDADE MÁXIMA DE TRAÇÃO COMBINADO DE 45000 KG, POTÊNCIA 330 CV, INCLUSIVE SEMIREBOQUE COM CAÇAMBA METÁLICA - JUROS. AF_12/2014</v>
          </cell>
          <cell r="C768" t="str">
            <v>H</v>
          </cell>
          <cell r="D768">
            <v>5.21</v>
          </cell>
          <cell r="E768" t="str">
            <v>Sinapi-Maio/21</v>
          </cell>
        </row>
        <row r="769">
          <cell r="A769">
            <v>89880</v>
          </cell>
          <cell r="B769" t="str">
            <v>CAMINHÃO BASCULANTE 18 M3, COM CAVALO MECÂNICO DE CAPACIDADE MÁXIMA DE TRAÇÃO COMBINADO DE 45000 KG, POTÊNCIA 330 CV, INCLUSIVE SEMIREBOQUE COM CAÇAMBA METÁLICA - IMPOSTOS E SEGUROS. AF_12/2014</v>
          </cell>
          <cell r="C769" t="str">
            <v>H</v>
          </cell>
          <cell r="D769">
            <v>2.0299999999999998</v>
          </cell>
          <cell r="E769" t="str">
            <v>Sinapi-Maio/21</v>
          </cell>
        </row>
        <row r="770">
          <cell r="A770">
            <v>89881</v>
          </cell>
          <cell r="B770" t="str">
            <v>CAMINHÃO BASCULANTE 18 M3, COM CAVALO MECÂNICO DE CAPACIDADE MÁXIMA DE TRAÇÃO COMBINADO DE 45000 KG, POTÊNCIA 330 CV, INCLUSIVE SEMIREBOQUE COM CAÇAMBA METÁLICA - MANUTENÇÃO. AF_12/2014</v>
          </cell>
          <cell r="C770" t="str">
            <v>H</v>
          </cell>
          <cell r="D770">
            <v>52.87</v>
          </cell>
          <cell r="E770" t="str">
            <v>Sinapi-Maio/21</v>
          </cell>
        </row>
        <row r="771">
          <cell r="A771">
            <v>89882</v>
          </cell>
          <cell r="B771" t="str">
            <v>CAMINHÃO BASCULANTE 18 M3, COM CAVALO MECÂNICO DE CAPACIDADE MÁXIMA DE TRAÇÃO COMBINADO DE 45000 KG, POTÊNCIA 330 CV, INCLUSIVE SEMIREBOQUE COM CAÇAMBA METÁLICA - MATERIAIS NA OPERAÇÃO. AF_12/2014</v>
          </cell>
          <cell r="C771" t="str">
            <v>H</v>
          </cell>
          <cell r="D771">
            <v>150.28</v>
          </cell>
          <cell r="E771" t="str">
            <v>Sinapi-Maio/21</v>
          </cell>
        </row>
        <row r="772">
          <cell r="A772">
            <v>90582</v>
          </cell>
          <cell r="B772" t="str">
            <v>VIBRADOR DE IMERSÃO, DIÂMETRO DE PONTEIRA 45MM, MOTOR ELÉTRICO TRIFÁSICO POTÊNCIA DE 2 CV - DEPRECIAÇÃO. AF_06/2015</v>
          </cell>
          <cell r="C772" t="str">
            <v>H</v>
          </cell>
          <cell r="D772">
            <v>0.4</v>
          </cell>
          <cell r="E772" t="str">
            <v>Sinapi-Maio/21</v>
          </cell>
        </row>
        <row r="773">
          <cell r="A773">
            <v>90583</v>
          </cell>
          <cell r="B773" t="str">
            <v>VIBRADOR DE IMERSÃO, DIÂMETRO DE PONTEIRA 45MM, MOTOR ELÉTRICO TRIFÁSICO POTÊNCIA DE 2 CV - JUROS. AF_06/2015</v>
          </cell>
          <cell r="C773" t="str">
            <v>H</v>
          </cell>
          <cell r="D773">
            <v>0.04</v>
          </cell>
          <cell r="E773" t="str">
            <v>Sinapi-Maio/21</v>
          </cell>
        </row>
        <row r="774">
          <cell r="A774">
            <v>90584</v>
          </cell>
          <cell r="B774" t="str">
            <v>VIBRADOR DE IMERSÃO, DIÂMETRO DE PONTEIRA 45MM, MOTOR ELÉTRICO TRIFÁSICO POTÊNCIA DE 2 CV - MANUTENÇÃO. AF_06/2015</v>
          </cell>
          <cell r="C774" t="str">
            <v>H</v>
          </cell>
          <cell r="D774">
            <v>0.31</v>
          </cell>
          <cell r="E774" t="str">
            <v>Sinapi-Maio/21</v>
          </cell>
        </row>
        <row r="775">
          <cell r="A775">
            <v>90585</v>
          </cell>
          <cell r="B775" t="str">
            <v>VIBRADOR DE IMERSÃO, DIÂMETRO DE PONTEIRA 45MM, MOTOR ELÉTRICO TRIFÁSICO POTÊNCIA DE 2 CV - MATERIAIS NA OPERAÇÃO. AF_06/2015</v>
          </cell>
          <cell r="C775" t="str">
            <v>H</v>
          </cell>
          <cell r="D775">
            <v>0.85</v>
          </cell>
          <cell r="E775" t="str">
            <v>Sinapi-Maio/21</v>
          </cell>
        </row>
        <row r="776">
          <cell r="A776">
            <v>90621</v>
          </cell>
          <cell r="B776" t="str">
            <v>PERFURATRIZ MANUAL, TORQUE MÁXIMO 83 N.M, POTÊNCIA 5 CV, COM DIÂMETRO MÁXIMO 4" - DEPRECIAÇÃO. AF_06/2015</v>
          </cell>
          <cell r="C776" t="str">
            <v>H</v>
          </cell>
          <cell r="D776">
            <v>1.6</v>
          </cell>
          <cell r="E776" t="str">
            <v>Sinapi-Maio/21</v>
          </cell>
        </row>
        <row r="777">
          <cell r="A777">
            <v>90622</v>
          </cell>
          <cell r="B777" t="str">
            <v>PERFURATRIZ MANUAL, TORQUE MÁXIMO 83 N.M, POTÊNCIA 5 CV, COM DIÂMETRO MÁXIMO 4" - JUROS. AF_06/2015</v>
          </cell>
          <cell r="C777" t="str">
            <v>H</v>
          </cell>
          <cell r="D777">
            <v>0.19</v>
          </cell>
          <cell r="E777" t="str">
            <v>Sinapi-Maio/21</v>
          </cell>
        </row>
        <row r="778">
          <cell r="A778">
            <v>90623</v>
          </cell>
          <cell r="B778" t="str">
            <v>PERFURATRIZ MANUAL, TORQUE MÁXIMO 83 N.M, POTÊNCIA 5 CV, COM DIÂMETRO MÁXIMO 4" - MANUTENÇÃO. AF_06/2015</v>
          </cell>
          <cell r="C778" t="str">
            <v>H</v>
          </cell>
          <cell r="D778">
            <v>2</v>
          </cell>
          <cell r="E778" t="str">
            <v>Sinapi-Maio/21</v>
          </cell>
        </row>
        <row r="779">
          <cell r="A779">
            <v>90624</v>
          </cell>
          <cell r="B779" t="str">
            <v>PERFURATRIZ MANUAL, TORQUE MÁXIMO 83 N.M, POTÊNCIA 5 CV, COM DIÂMETRO MÁXIMO 4" - MATERIAIS NA OPERAÇÃO. AF_06/2015</v>
          </cell>
          <cell r="C779" t="str">
            <v>H</v>
          </cell>
          <cell r="D779">
            <v>2.12</v>
          </cell>
          <cell r="E779" t="str">
            <v>Sinapi-Maio/21</v>
          </cell>
        </row>
        <row r="780">
          <cell r="A780">
            <v>90627</v>
          </cell>
          <cell r="B780" t="str">
            <v>PERFURATRIZ SOBRE ESTEIRA, TORQUE MÁXIMO 600 KGF, PESO MÉDIO 1000 KG, POTÊNCIA 20 HP, DIÂMETRO MÁXIMO 10" - DEPRECIAÇÃO. AF_06/2015</v>
          </cell>
          <cell r="C780" t="str">
            <v>H</v>
          </cell>
          <cell r="D780">
            <v>31.36</v>
          </cell>
          <cell r="E780" t="str">
            <v>Sinapi-Maio/21</v>
          </cell>
        </row>
        <row r="781">
          <cell r="A781">
            <v>90628</v>
          </cell>
          <cell r="B781" t="str">
            <v>PERFURATRIZ SOBRE ESTEIRA, TORQUE MÁXIMO 600 KGF, PESO MÉDIO 1000 KG, POTÊNCIA 20 HP, DIÂMETRO MÁXIMO 10" - JUROS. AF_06/2015</v>
          </cell>
          <cell r="C781" t="str">
            <v>H</v>
          </cell>
          <cell r="D781">
            <v>4.47</v>
          </cell>
          <cell r="E781" t="str">
            <v>Sinapi-Maio/21</v>
          </cell>
        </row>
        <row r="782">
          <cell r="A782">
            <v>90629</v>
          </cell>
          <cell r="B782" t="str">
            <v>PERFURATRIZ SOBRE ESTEIRA, TORQUE MÁXIMO 600 KGF, PESO MÉDIO 1000 KG, POTÊNCIA 20 HP, DIÂMETRO MÁXIMO 10" - MANUTENÇÃO. AF_06/2015</v>
          </cell>
          <cell r="C782" t="str">
            <v>H</v>
          </cell>
          <cell r="D782">
            <v>39.25</v>
          </cell>
          <cell r="E782" t="str">
            <v>Sinapi-Maio/21</v>
          </cell>
        </row>
        <row r="783">
          <cell r="A783">
            <v>90630</v>
          </cell>
          <cell r="B783" t="str">
            <v>PERFURATRIZ SOBRE ESTEIRA, TORQUE MÁXIMO 600 KGF, PESO MÉDIO 1000 KG, POTÊNCIA 20 HP, DIÂMETRO MÁXIMO 10" - MATERIAIS NA OPERAÇÃO. AF_06/2015</v>
          </cell>
          <cell r="C783" t="str">
            <v>H</v>
          </cell>
          <cell r="D783">
            <v>8.6199999999999992</v>
          </cell>
          <cell r="E783" t="str">
            <v>Sinapi-Maio/21</v>
          </cell>
        </row>
        <row r="784">
          <cell r="A784">
            <v>90633</v>
          </cell>
          <cell r="B784" t="str">
            <v>MISTURADOR DUPLO HORIZONTAL DE ALTA TURBULÊNCIA, CAPACIDADE / VOLUME 2 X 500 LITROS, MOTORES ELÉTRICOS MÍNIMO 5 CV CADA, PARA NATA CIMENTO, ARGAMASSA E OUTROS - DEPRECIAÇÃO. AF_06/2015</v>
          </cell>
          <cell r="C784" t="str">
            <v>H</v>
          </cell>
          <cell r="D784">
            <v>3.37</v>
          </cell>
          <cell r="E784" t="str">
            <v>Sinapi-Maio/21</v>
          </cell>
        </row>
        <row r="785">
          <cell r="A785">
            <v>90634</v>
          </cell>
          <cell r="B785" t="str">
            <v>MISTURADOR DUPLO HORIZONTAL DE ALTA TURBULÊNCIA, CAPACIDADE / VOLUME 2 X 500 LITROS, MOTORES ELÉTRICOS MÍNIMO 5 CV CADA, PARA NATA CIMENTO, ARGAMASSA E OUTROS - JUROS. AF_06/2015</v>
          </cell>
          <cell r="C785" t="str">
            <v>H</v>
          </cell>
          <cell r="D785">
            <v>0.4</v>
          </cell>
          <cell r="E785" t="str">
            <v>Sinapi-Maio/21</v>
          </cell>
        </row>
        <row r="786">
          <cell r="A786">
            <v>90635</v>
          </cell>
          <cell r="B786" t="str">
            <v>MISTURADOR DUPLO HORIZONTAL DE ALTA TURBULÊNCIA, CAPACIDADE / VOLUME 2 X 500 LITROS, MOTORES ELÉTRICOS MÍNIMO 5 CV CADA, PARA NATA CIMENTO, ARGAMASSA E OUTROS - MANUTENÇÃO. AF_06/2015</v>
          </cell>
          <cell r="C786" t="str">
            <v>H</v>
          </cell>
          <cell r="D786">
            <v>3.68</v>
          </cell>
          <cell r="E786" t="str">
            <v>Sinapi-Maio/21</v>
          </cell>
        </row>
        <row r="787">
          <cell r="A787">
            <v>90636</v>
          </cell>
          <cell r="B787" t="str">
            <v>MISTURADOR DUPLO HORIZONTAL DE ALTA TURBULÊNCIA, CAPACIDADE / VOLUME 2 X 500 LITROS, MOTORES ELÉTRICOS MÍNIMO 5 CV CADA, PARA NATA CIMENTO, ARGAMASSA E OUTROS - MATERIAIS NA OPERAÇÃO. AF_06/2015</v>
          </cell>
          <cell r="C787" t="str">
            <v>H</v>
          </cell>
          <cell r="D787">
            <v>4.25</v>
          </cell>
          <cell r="E787" t="str">
            <v>Sinapi-Maio/21</v>
          </cell>
        </row>
        <row r="788">
          <cell r="A788">
            <v>90639</v>
          </cell>
          <cell r="B788" t="str">
            <v>BOMBA TRIPLEX, PARA INJEÇÃO DE NATA DE CIMENTO, VAZÃO MÁXIMA DE 100 LITROS/MINUTO, PRESSÃO MÁXIMA DE 70 BAR - DEPRECIAÇÃO. AF_06/2015</v>
          </cell>
          <cell r="C788" t="str">
            <v>H</v>
          </cell>
          <cell r="D788">
            <v>5.03</v>
          </cell>
          <cell r="E788" t="str">
            <v>Sinapi-Maio/21</v>
          </cell>
        </row>
        <row r="789">
          <cell r="A789">
            <v>90640</v>
          </cell>
          <cell r="B789" t="str">
            <v>BOMBA TRIPLEX, PARA INJEÇÃO DE NATA DE CIMENTO, VAZÃO MÁXIMA DE 100 LITROS/MINUTO, PRESSÃO MÁXIMA DE 70 BAR - JUROS. AF_06/2015</v>
          </cell>
          <cell r="C789" t="str">
            <v>H</v>
          </cell>
          <cell r="D789">
            <v>0.59</v>
          </cell>
          <cell r="E789" t="str">
            <v>Sinapi-Maio/21</v>
          </cell>
        </row>
        <row r="790">
          <cell r="A790">
            <v>90641</v>
          </cell>
          <cell r="B790" t="str">
            <v>BOMBA TRIPLEX, PARA INJEÇÃO DE NATA DE CIMENTO, VAZÃO MÁXIMA DE 100 LITROS/MINUTO, PRESSÃO MÁXIMA DE 70 BAR - MANUTENÇÃO. AF_06/2015</v>
          </cell>
          <cell r="C790" t="str">
            <v>H</v>
          </cell>
          <cell r="D790">
            <v>5.5</v>
          </cell>
          <cell r="E790" t="str">
            <v>Sinapi-Maio/21</v>
          </cell>
        </row>
        <row r="791">
          <cell r="A791">
            <v>90642</v>
          </cell>
          <cell r="B791" t="str">
            <v>BOMBA TRIPLEX, PARA INJEÇÃO DE NATA DE CIMENTO, VAZÃO MÁXIMA DE 100 LITROS/MINUTO, PRESSÃO MÁXIMA DE 70 BAR - MATERIAIS NA OPERAÇÃO. AF_06/2015</v>
          </cell>
          <cell r="C791" t="str">
            <v>H</v>
          </cell>
          <cell r="D791">
            <v>6.8</v>
          </cell>
          <cell r="E791" t="str">
            <v>Sinapi-Maio/21</v>
          </cell>
        </row>
        <row r="792">
          <cell r="A792">
            <v>90646</v>
          </cell>
          <cell r="B792" t="str">
            <v>BOMBA CENTRÍFUGA MONOESTÁGIO COM MOTOR ELÉTRICO MONOFÁSICO, POTÊNCIA 15 HP, DIÂMETRO DO ROTOR 173 MM, HM/Q = 30 MCA / 90 M3/H A 45 MCA / 55 M3/H - DEPRECIAÇÃO. AF_06/2015</v>
          </cell>
          <cell r="C792" t="str">
            <v>H</v>
          </cell>
          <cell r="D792">
            <v>0.83</v>
          </cell>
          <cell r="E792" t="str">
            <v>Sinapi-Maio/21</v>
          </cell>
        </row>
        <row r="793">
          <cell r="A793">
            <v>90647</v>
          </cell>
          <cell r="B793" t="str">
            <v>BOMBA CENTRÍFUGA MONOESTÁGIO COM MOTOR ELÉTRICO MONOFÁSICO, POTÊNCIA 15 HP, DIÂMETRO DO ROTOR 173 MM, HM/Q = 30 MCA / 90 M3/H A 45 MCA / 55 M3/H - JUROS. AF_06/2015</v>
          </cell>
          <cell r="C793" t="str">
            <v>H</v>
          </cell>
          <cell r="D793">
            <v>0.09</v>
          </cell>
          <cell r="E793" t="str">
            <v>Sinapi-Maio/21</v>
          </cell>
        </row>
        <row r="794">
          <cell r="A794">
            <v>90648</v>
          </cell>
          <cell r="B794" t="str">
            <v>BOMBA CENTRÍFUGA MONOESTÁGIO COM MOTOR ELÉTRICO MONOFÁSICO, POTÊNCIA 15 HP, DIÂMETRO DO ROTOR 173 MM, HM/Q = 30 MCA / 90 M3/H A 45 MCA / 55 M3/H - MANUTENÇÃO. AF_06/2015</v>
          </cell>
          <cell r="C794" t="str">
            <v>H</v>
          </cell>
          <cell r="D794">
            <v>0.91</v>
          </cell>
          <cell r="E794" t="str">
            <v>Sinapi-Maio/21</v>
          </cell>
        </row>
        <row r="795">
          <cell r="A795">
            <v>90649</v>
          </cell>
          <cell r="B795" t="str">
            <v>BOMBA CENTRÍFUGA MONOESTÁGIO COM MOTOR ELÉTRICO MONOFÁSICO, POTÊNCIA 15 HP, DIÂMETRO DO ROTOR 173 MM, HM/Q = 30 MCA / 90 M3/H A 45 MCA / 55 M3/H - MATERIAIS NA OPERAÇÃO. AF_06/2015</v>
          </cell>
          <cell r="C795" t="str">
            <v>H</v>
          </cell>
          <cell r="D795">
            <v>6.65</v>
          </cell>
          <cell r="E795" t="str">
            <v>Sinapi-Maio/21</v>
          </cell>
        </row>
        <row r="796">
          <cell r="A796">
            <v>90652</v>
          </cell>
          <cell r="B796" t="str">
            <v>BOMBA DE PROJEÇÃO DE CONCRETO SECO, POTÊNCIA 10 CV, VAZÃO 3 M3/H - DEPRECIAÇÃO. AF_06/2015</v>
          </cell>
          <cell r="C796" t="str">
            <v>H</v>
          </cell>
          <cell r="D796">
            <v>3.27</v>
          </cell>
          <cell r="E796" t="str">
            <v>Sinapi-Maio/21</v>
          </cell>
        </row>
        <row r="797">
          <cell r="A797">
            <v>90653</v>
          </cell>
          <cell r="B797" t="str">
            <v>BOMBA DE PROJEÇÃO DE CONCRETO SECO, POTÊNCIA 10 CV, VAZÃO 3 M3/H - JUROS. AF_06/2015</v>
          </cell>
          <cell r="C797" t="str">
            <v>H</v>
          </cell>
          <cell r="D797">
            <v>0.38</v>
          </cell>
          <cell r="E797" t="str">
            <v>Sinapi-Maio/21</v>
          </cell>
        </row>
        <row r="798">
          <cell r="A798">
            <v>90654</v>
          </cell>
          <cell r="B798" t="str">
            <v>BOMBA DE PROJEÇÃO DE CONCRETO SECO, POTÊNCIA 10 CV, VAZÃO 3 M3/H - MANUTENÇÃO. AF_06/2015</v>
          </cell>
          <cell r="C798" t="str">
            <v>H</v>
          </cell>
          <cell r="D798">
            <v>3.58</v>
          </cell>
          <cell r="E798" t="str">
            <v>Sinapi-Maio/21</v>
          </cell>
        </row>
        <row r="799">
          <cell r="A799">
            <v>90655</v>
          </cell>
          <cell r="B799" t="str">
            <v>BOMBA DE PROJEÇÃO DE CONCRETO SECO, POTÊNCIA 10 CV, VAZÃO 3 M3/H - MATERIAIS NA OPERAÇÃO. AF_06/2015</v>
          </cell>
          <cell r="C799" t="str">
            <v>H</v>
          </cell>
          <cell r="D799">
            <v>4.38</v>
          </cell>
          <cell r="E799" t="str">
            <v>Sinapi-Maio/21</v>
          </cell>
        </row>
        <row r="800">
          <cell r="A800">
            <v>90658</v>
          </cell>
          <cell r="B800" t="str">
            <v>BOMBA DE PROJEÇÃO DE CONCRETO SECO, POTÊNCIA 10 CV, VAZÃO 6 M3/H - DEPRECIAÇÃO. AF_06/2015</v>
          </cell>
          <cell r="C800" t="str">
            <v>H</v>
          </cell>
          <cell r="D800">
            <v>3.51</v>
          </cell>
          <cell r="E800" t="str">
            <v>Sinapi-Maio/21</v>
          </cell>
        </row>
        <row r="801">
          <cell r="A801">
            <v>90659</v>
          </cell>
          <cell r="B801" t="str">
            <v>BOMBA DE PROJEÇÃO DE CONCRETO SECO, POTÊNCIA 10 CV, VAZÃO 6 M3/H - JUROS. AF_06/2015</v>
          </cell>
          <cell r="C801" t="str">
            <v>H</v>
          </cell>
          <cell r="D801">
            <v>0.41</v>
          </cell>
          <cell r="E801" t="str">
            <v>Sinapi-Maio/21</v>
          </cell>
        </row>
        <row r="802">
          <cell r="A802">
            <v>90660</v>
          </cell>
          <cell r="B802" t="str">
            <v>BOMBA DE PROJEÇÃO DE CONCRETO SECO, POTÊNCIA 10 CV, VAZÃO 6 M3/H - MANUTENÇÃO. AF_06/2015</v>
          </cell>
          <cell r="C802" t="str">
            <v>H</v>
          </cell>
          <cell r="D802">
            <v>3.83</v>
          </cell>
          <cell r="E802" t="str">
            <v>Sinapi-Maio/21</v>
          </cell>
        </row>
        <row r="803">
          <cell r="A803">
            <v>90661</v>
          </cell>
          <cell r="B803" t="str">
            <v>BOMBA DE PROJEÇÃO DE CONCRETO SECO, POTÊNCIA 10 CV, VAZÃO 6 M3/H - MATERIAIS NA OPERAÇÃO. AF_06/2015</v>
          </cell>
          <cell r="C803" t="str">
            <v>H</v>
          </cell>
          <cell r="D803">
            <v>4.38</v>
          </cell>
          <cell r="E803" t="str">
            <v>Sinapi-Maio/21</v>
          </cell>
        </row>
        <row r="804">
          <cell r="A804">
            <v>90664</v>
          </cell>
          <cell r="B804" t="str">
            <v>PROJETOR PNEUMÁTICO DE ARGAMASSA PARA CHAPISCO E REBOCO COM RECIPIENTE ACOPLADO, TIPO CANEQUINHA, COM COMPRESSOR DE AR REBOCÁVEL VAZÃO 89 PCM E MOTOR DIESEL DE 20 CV - DEPRECIAÇÃO. AF_06/2015</v>
          </cell>
          <cell r="C804" t="str">
            <v>H</v>
          </cell>
          <cell r="D804">
            <v>5.16</v>
          </cell>
          <cell r="E804" t="str">
            <v>Sinapi-Maio/21</v>
          </cell>
        </row>
        <row r="805">
          <cell r="A805">
            <v>90665</v>
          </cell>
          <cell r="B805" t="str">
            <v>PROJETOR PNEUMÁTICO DE ARGAMASSA PARA CHAPISCO E REBOCO COM RECIPIENTE ACOPLADO, TIPO CANEQUINHA, COM COMPRESSOR DE AR REBOCÁVEL VAZÃO 89 PCM E MOTOR DIESEL DE 20 CV - JUROS. AF_06/2015</v>
          </cell>
          <cell r="C805" t="str">
            <v>H</v>
          </cell>
          <cell r="D805">
            <v>0.59</v>
          </cell>
          <cell r="E805" t="str">
            <v>Sinapi-Maio/21</v>
          </cell>
        </row>
        <row r="806">
          <cell r="A806">
            <v>90666</v>
          </cell>
          <cell r="B806" t="str">
            <v>PROJETOR PNEUMÁTICO DE ARGAMASSA PARA CHAPISCO E REBOCO COM RECIPIENTE ACOPLADO, TIPO CANEQUINHA, COM COMPRESSOR DE AR REBOCÁVEL VAZÃO 89 PCM E MOTOR DIESEL DE 20 CV - MANUTENÇÃO. AF_06/2015</v>
          </cell>
          <cell r="C806" t="str">
            <v>H</v>
          </cell>
          <cell r="D806">
            <v>5.64</v>
          </cell>
          <cell r="E806" t="str">
            <v>Sinapi-Maio/21</v>
          </cell>
        </row>
        <row r="807">
          <cell r="A807">
            <v>90667</v>
          </cell>
          <cell r="B807" t="str">
            <v>PROJETOR PNEUMÁTICO DE ARGAMASSA PARA CHAPISCO E REBOCO COM RECIPIENTE ACOPLADO, TIPO CANEQUINHA, COM COMPRESSOR DE AR REBOCÁVEL VAZÃO 89 PCM E MOTOR DIESEL DE 20 CV - MATERIAIS NA OPERAÇÃO. AF_06/2015</v>
          </cell>
          <cell r="C807" t="str">
            <v>H</v>
          </cell>
          <cell r="D807">
            <v>11.05</v>
          </cell>
          <cell r="E807" t="str">
            <v>Sinapi-Maio/21</v>
          </cell>
        </row>
        <row r="808">
          <cell r="A808">
            <v>90670</v>
          </cell>
          <cell r="B808" t="str">
            <v>PERFURATRIZ COM TORRE METÁLICA PARA EXECUÇÃO DE ESTACA HÉLICE CONTÍNUA, PROFUNDIDADE MÁXIMA DE 30 M, DIÂMETRO MÁXIMO DE 800 MM, POTÊNCIA INSTALADA DE 268 HP, MESA ROTATIVA COM TORQUE MÁXIMO DE 170 KNM - DEPRECIAÇÃO. AF_06/2015</v>
          </cell>
          <cell r="C808" t="str">
            <v>H</v>
          </cell>
          <cell r="D808">
            <v>143.94999999999999</v>
          </cell>
          <cell r="E808" t="str">
            <v>Sinapi-Maio/21</v>
          </cell>
        </row>
        <row r="809">
          <cell r="A809">
            <v>90671</v>
          </cell>
          <cell r="B809" t="str">
            <v>PERFURATRIZ COM TORRE METÁLICA PARA EXECUÇÃO DE ESTACA HÉLICE CONTÍNUA, PROFUNDIDADE MÁXIMA DE 30 M, DIÂMETRO MÁXIMO DE 800 MM, POTÊNCIA INSTALADA DE 268 HP, MESA ROTATIVA COM TORQUE MÁXIMO DE 170 KNM - JUROS. AF_06/2015</v>
          </cell>
          <cell r="C809" t="str">
            <v>H</v>
          </cell>
          <cell r="D809">
            <v>19.98</v>
          </cell>
          <cell r="E809" t="str">
            <v>Sinapi-Maio/21</v>
          </cell>
        </row>
        <row r="810">
          <cell r="A810">
            <v>90672</v>
          </cell>
          <cell r="B810" t="str">
            <v>PERFURATRIZ COM TORRE METÁLICA PARA EXECUÇÃO DE ESTACA HÉLICE CONTÍNUA, PROFUNDIDADE MÁXIMA DE 30 M, DIÂMETRO MÁXIMO DE 800 MM, POTÊNCIA INSTALADA DE 268 HP, MESA ROTATIVA COM TORQUE MÁXIMO DE 170 KNM - MANUTENÇÃO. AF_06/2015</v>
          </cell>
          <cell r="C810" t="str">
            <v>H</v>
          </cell>
          <cell r="D810">
            <v>180.14</v>
          </cell>
          <cell r="E810" t="str">
            <v>Sinapi-Maio/21</v>
          </cell>
        </row>
        <row r="811">
          <cell r="A811">
            <v>90673</v>
          </cell>
          <cell r="B811" t="str">
            <v>PERFURATRIZ COM TORRE METÁLICA PARA EXECUÇÃO DE ESTACA HÉLICE CONTÍNUA, PROFUNDIDADE MÁXIMA DE 30 M, DIÂMETRO MÁXIMO DE 800 MM, POTÊNCIA INSTALADA DE 268 HP, MESA ROTATIVA COM TORQUE MÁXIMO DE 170 KNM - MATERIAIS NA OPERAÇÃO. AF_06/2015</v>
          </cell>
          <cell r="C811" t="str">
            <v>H</v>
          </cell>
          <cell r="D811">
            <v>88.4</v>
          </cell>
          <cell r="E811" t="str">
            <v>Sinapi-Maio/21</v>
          </cell>
        </row>
        <row r="812">
          <cell r="A812">
            <v>90676</v>
          </cell>
          <cell r="B812" t="str">
            <v>PERFURATRIZ HIDRÁULICA SOBRE CAMINHÃO COM TRADO CURTO ACOPLADO, PROFUNDIDADE MÁXIMA DE 20 M, DIÂMETRO MÁXIMO DE 1500 MM, POTÊNCIA INSTALADA DE 137 HP, MESA ROTATIVA COM TORQUE MÁXIMO DE 30 KNM - DEPRECIAÇÃO. AF_06/2015</v>
          </cell>
          <cell r="C812" t="str">
            <v>H</v>
          </cell>
          <cell r="D812">
            <v>75.48</v>
          </cell>
          <cell r="E812" t="str">
            <v>Sinapi-Maio/21</v>
          </cell>
        </row>
        <row r="813">
          <cell r="A813">
            <v>90677</v>
          </cell>
          <cell r="B813" t="str">
            <v>PERFURATRIZ HIDRÁULICA SOBRE CAMINHÃO COM TRADO CURTO ACOPLADO, PROFUNDIDADE MÁXIMA DE 20 M, DIÂMETRO MÁXIMO DE 1500 MM, POTÊNCIA INSTALADA DE 137 HP, MESA ROTATIVA COM TORQUE MÁXIMO DE 30 KNM - JUROS. AF_06/2015</v>
          </cell>
          <cell r="C813" t="str">
            <v>H</v>
          </cell>
          <cell r="D813">
            <v>10.47</v>
          </cell>
          <cell r="E813" t="str">
            <v>Sinapi-Maio/21</v>
          </cell>
        </row>
        <row r="814">
          <cell r="A814">
            <v>90678</v>
          </cell>
          <cell r="B814" t="str">
            <v>PERFURATRIZ HIDRÁULICA SOBRE CAMINHÃO COM TRADO CURTO ACOPLADO, PROFUNDIDADE MÁXIMA DE 20 M, DIÂMETRO MÁXIMO DE 1500 MM, POTÊNCIA INSTALADA DE 137 HP, MESA ROTATIVA COM TORQUE MÁXIMO DE 30 KNM - MANUTENÇÃO. AF_06/2015</v>
          </cell>
          <cell r="C814" t="str">
            <v>H</v>
          </cell>
          <cell r="D814">
            <v>94.45</v>
          </cell>
          <cell r="E814" t="str">
            <v>Sinapi-Maio/21</v>
          </cell>
        </row>
        <row r="815">
          <cell r="A815">
            <v>90679</v>
          </cell>
          <cell r="B815" t="str">
            <v>PERFURATRIZ HIDRÁULICA SOBRE CAMINHÃO COM TRADO CURTO ACOPLADO, PROFUNDIDADE MÁXIMA DE 20 M, DIÂMETRO MÁXIMO DE 1500 MM, POTÊNCIA INSTALADA DE 137 HP, MESA ROTATIVA COM TORQUE MÁXIMO DE 30 KNM - MATERIAIS NA OPERAÇÃO. AF_06/2015</v>
          </cell>
          <cell r="C815" t="str">
            <v>H</v>
          </cell>
          <cell r="D815">
            <v>67.75</v>
          </cell>
          <cell r="E815" t="str">
            <v>Sinapi-Maio/21</v>
          </cell>
        </row>
        <row r="816">
          <cell r="A816">
            <v>90682</v>
          </cell>
          <cell r="B816" t="str">
            <v>MANIPULADOR TELESCÓPICO, POTÊNCIA DE 85 HP, CAPACIDADE DE CARGA DE 3.500 KG, ALTURA MÁXIMA DE ELEVAÇÃO DE 12,3 M - DEPRECIAÇÃO. AF_06/2015</v>
          </cell>
          <cell r="C816" t="str">
            <v>H</v>
          </cell>
          <cell r="D816">
            <v>25.68</v>
          </cell>
          <cell r="E816" t="str">
            <v>Sinapi-Maio/21</v>
          </cell>
        </row>
        <row r="817">
          <cell r="A817">
            <v>90683</v>
          </cell>
          <cell r="B817" t="str">
            <v>MANIPULADOR TELESCÓPICO, POTÊNCIA DE 85 HP, CAPACIDADE DE CARGA DE 3.500 KG, ALTURA MÁXIMA DE ELEVAÇÃO DE 12,3 M - JUROS. AF_06/2015</v>
          </cell>
          <cell r="C817" t="str">
            <v>H</v>
          </cell>
          <cell r="D817">
            <v>3.04</v>
          </cell>
          <cell r="E817" t="str">
            <v>Sinapi-Maio/21</v>
          </cell>
        </row>
        <row r="818">
          <cell r="A818">
            <v>90684</v>
          </cell>
          <cell r="B818" t="str">
            <v>MANIPULADOR TELESCÓPICO, POTÊNCIA DE 85 HP, CAPACIDADE DE CARGA DE 3.500 KG, ALTURA MÁXIMA DE ELEVAÇÃO DE 12,3 M - MANUTENÇÃO. AF_06/2015</v>
          </cell>
          <cell r="C818" t="str">
            <v>H</v>
          </cell>
          <cell r="D818">
            <v>28.09</v>
          </cell>
          <cell r="E818" t="str">
            <v>Sinapi-Maio/21</v>
          </cell>
        </row>
        <row r="819">
          <cell r="A819">
            <v>90685</v>
          </cell>
          <cell r="B819" t="str">
            <v>MANIPULADOR TELESCÓPICO, POTÊNCIA DE 85 HP, CAPACIDADE DE CARGA DE 3.500 KG, ALTURA MÁXIMA DE ELEVAÇÃO DE 12,3 M - MATERIAIS NA OPERAÇÃO. AF_06/2015</v>
          </cell>
          <cell r="C819" t="str">
            <v>H</v>
          </cell>
          <cell r="D819">
            <v>42.03</v>
          </cell>
          <cell r="E819" t="str">
            <v>Sinapi-Maio/21</v>
          </cell>
        </row>
        <row r="820">
          <cell r="A820">
            <v>90688</v>
          </cell>
          <cell r="B820" t="str">
            <v>MINICARREGADEIRA SOBRE RODAS, POTÊNCIA LÍQUIDA DE 47 HP, CAPACIDADE NOMINAL DE OPERAÇÃO DE 646 KG - DEPRECIAÇÃO. AF_06/2015</v>
          </cell>
          <cell r="C820" t="str">
            <v>H</v>
          </cell>
          <cell r="D820">
            <v>13.2</v>
          </cell>
          <cell r="E820" t="str">
            <v>Sinapi-Maio/21</v>
          </cell>
        </row>
        <row r="821">
          <cell r="A821">
            <v>90689</v>
          </cell>
          <cell r="B821" t="str">
            <v>MINICARREGADEIRA SOBRE RODAS, POTÊNCIA LÍQUIDA DE 47 HP, CAPACIDADE NOMINAL DE OPERAÇÃO DE 646 KG - JUROS. AF_06/2015</v>
          </cell>
          <cell r="C821" t="str">
            <v>H</v>
          </cell>
          <cell r="D821">
            <v>1.33</v>
          </cell>
          <cell r="E821" t="str">
            <v>Sinapi-Maio/21</v>
          </cell>
        </row>
        <row r="822">
          <cell r="A822">
            <v>90690</v>
          </cell>
          <cell r="B822" t="str">
            <v>MINICARREGADEIRA SOBRE RODAS, POTÊNCIA LÍQUIDA DE 47 HP, CAPACIDADE NOMINAL DE OPERAÇÃO DE 646 KG - MANUTENÇÃO. AF_06/2015</v>
          </cell>
          <cell r="C822" t="str">
            <v>H</v>
          </cell>
          <cell r="D822">
            <v>16.5</v>
          </cell>
          <cell r="E822" t="str">
            <v>Sinapi-Maio/21</v>
          </cell>
        </row>
        <row r="823">
          <cell r="A823">
            <v>90691</v>
          </cell>
          <cell r="B823" t="str">
            <v>MINICARREGADEIRA SOBRE RODAS, POTÊNCIA LÍQUIDA DE 47 HP, CAPACIDADE NOMINAL DE OPERAÇÃO DE 646 KG - MATERIAIS NA OPERAÇÃO. AF_06/2015</v>
          </cell>
          <cell r="C823" t="str">
            <v>H</v>
          </cell>
          <cell r="D823">
            <v>38.71</v>
          </cell>
          <cell r="E823" t="str">
            <v>Sinapi-Maio/21</v>
          </cell>
        </row>
        <row r="824">
          <cell r="A824">
            <v>90957</v>
          </cell>
          <cell r="B824" t="str">
            <v>COMPRESSOR DE AR REBOCÁVEL, VAZÃO 189 PCM, PRESSÃO EFETIVA DE TRABALHO 102 PSI, MOTOR DIESEL, POTÊNCIA 63 CV - DEPRECIAÇÃO. AF_06/2015</v>
          </cell>
          <cell r="C824" t="str">
            <v>H</v>
          </cell>
          <cell r="D824">
            <v>3.2</v>
          </cell>
          <cell r="E824" t="str">
            <v>Sinapi-Maio/21</v>
          </cell>
        </row>
        <row r="825">
          <cell r="A825">
            <v>90958</v>
          </cell>
          <cell r="B825" t="str">
            <v>COMPRESSOR DE AR REBOCÁVEL, VAZÃO 189 PCM, PRESSÃO EFETIVA DE TRABALHO 102 PSI, MOTOR DIESEL, POTÊNCIA 63 CV - JUROS. AF_06/2015</v>
          </cell>
          <cell r="C825" t="str">
            <v>H</v>
          </cell>
          <cell r="D825">
            <v>0.44</v>
          </cell>
          <cell r="E825" t="str">
            <v>Sinapi-Maio/21</v>
          </cell>
        </row>
        <row r="826">
          <cell r="A826">
            <v>90960</v>
          </cell>
          <cell r="B826" t="str">
            <v>COMPRESSOR DE AR REBOCÁVEL, VAZÃO 89 PCM, PRESSÃO EFETIVA DE TRABALHO 102 PSI, MOTOR DIESEL, POTÊNCIA 20 CV - DEPRECIAÇÃO. AF_06/2015</v>
          </cell>
          <cell r="C826" t="str">
            <v>H</v>
          </cell>
          <cell r="D826">
            <v>4.2699999999999996</v>
          </cell>
          <cell r="E826" t="str">
            <v>Sinapi-Maio/21</v>
          </cell>
        </row>
        <row r="827">
          <cell r="A827">
            <v>90961</v>
          </cell>
          <cell r="B827" t="str">
            <v>COMPRESSOR DE AR REBOCÁVEL, VAZÃO 89 PCM, PRESSÃO EFETIVA DE TRABALHO 102 PSI, MOTOR DIESEL, POTÊNCIA 20 CV - JUROS. AF_06/2015</v>
          </cell>
          <cell r="C827" t="str">
            <v>H</v>
          </cell>
          <cell r="D827">
            <v>0.59</v>
          </cell>
          <cell r="E827" t="str">
            <v>Sinapi-Maio/21</v>
          </cell>
        </row>
        <row r="828">
          <cell r="A828">
            <v>90962</v>
          </cell>
          <cell r="B828" t="str">
            <v>COMPRESSOR DE AR REBOCÁVEL, VAZÃO 89 PCM, PRESSÃO EFETIVA DE TRABALHO 102 PSI, MOTOR DIESEL, POTÊNCIA 20 CV - MANUTENÇÃO. AF_06/2015</v>
          </cell>
          <cell r="C828" t="str">
            <v>H</v>
          </cell>
          <cell r="D828">
            <v>5.35</v>
          </cell>
          <cell r="E828" t="str">
            <v>Sinapi-Maio/21</v>
          </cell>
        </row>
        <row r="829">
          <cell r="A829">
            <v>90963</v>
          </cell>
          <cell r="B829" t="str">
            <v>COMPRESSOR DE AR REBOCÁVEL, VAZÃO 89 PCM, PRESSÃO EFETIVA DE TRABALHO 102 PSI, MOTOR DIESEL, POTÊNCIA 20 CV - MATERIAIS NA OPERAÇÃO. AF_06/2015</v>
          </cell>
          <cell r="C829" t="str">
            <v>H</v>
          </cell>
          <cell r="D829">
            <v>11.05</v>
          </cell>
          <cell r="E829" t="str">
            <v>Sinapi-Maio/21</v>
          </cell>
        </row>
        <row r="830">
          <cell r="A830">
            <v>90968</v>
          </cell>
          <cell r="B830" t="str">
            <v>COMPRESSOR DE AR REBOCAVEL, VAZÃO 250 PCM, PRESSAO DE TRABALHO 102 PSI, MOTOR A DIESEL POTÊNCIA 81 CV - DEPRECIAÇÃO. AF_06/2015</v>
          </cell>
          <cell r="C830" t="str">
            <v>H</v>
          </cell>
          <cell r="D830">
            <v>4.29</v>
          </cell>
          <cell r="E830" t="str">
            <v>Sinapi-Maio/21</v>
          </cell>
        </row>
        <row r="831">
          <cell r="A831">
            <v>90969</v>
          </cell>
          <cell r="B831" t="str">
            <v>COMPRESSOR DE AR REBOCAVEL, VAZÃO 250 PCM, PRESSAO DE TRABALHO 102 PSI, MOTOR A DIESEL POTÊNCIA 81 CV - JUROS. AF_06/2015</v>
          </cell>
          <cell r="C831" t="str">
            <v>H</v>
          </cell>
          <cell r="D831">
            <v>0.59</v>
          </cell>
          <cell r="E831" t="str">
            <v>Sinapi-Maio/21</v>
          </cell>
        </row>
        <row r="832">
          <cell r="A832">
            <v>90970</v>
          </cell>
          <cell r="B832" t="str">
            <v>COMPRESSOR DE AR REBOCAVEL, VAZÃO 250 PCM, PRESSAO DE TRABALHO 102 PSI, MOTOR A DIESEL POTÊNCIA 81 CV - MANUTENÇÃO. AF_06/2015</v>
          </cell>
          <cell r="C832" t="str">
            <v>H</v>
          </cell>
          <cell r="D832">
            <v>5.37</v>
          </cell>
          <cell r="E832" t="str">
            <v>Sinapi-Maio/21</v>
          </cell>
        </row>
        <row r="833">
          <cell r="A833">
            <v>90971</v>
          </cell>
          <cell r="B833" t="str">
            <v>COMPRESSOR DE AR REBOCAVEL, VAZÃO 250 PCM, PRESSAO DE TRABALHO 102 PSI, MOTOR A DIESEL POTÊNCIA 81 CV - MATERIAIS NA OPERAÇÃO. AF_06/2015</v>
          </cell>
          <cell r="C833" t="str">
            <v>H</v>
          </cell>
          <cell r="D833">
            <v>44.77</v>
          </cell>
          <cell r="E833" t="str">
            <v>Sinapi-Maio/21</v>
          </cell>
        </row>
        <row r="834">
          <cell r="A834">
            <v>90975</v>
          </cell>
          <cell r="B834" t="str">
            <v>COMPRESSOR DE AR REBOCÁVEL, VAZÃO 748 PCM, PRESSÃO EFETIVA DE TRABALHO 102 PSI, MOTOR DIESEL, POTÊNCIA 210 CV - DEPRECIAÇÃO. AF_06/2015</v>
          </cell>
          <cell r="C834" t="str">
            <v>H</v>
          </cell>
          <cell r="D834">
            <v>10.89</v>
          </cell>
          <cell r="E834" t="str">
            <v>Sinapi-Maio/21</v>
          </cell>
        </row>
        <row r="835">
          <cell r="A835">
            <v>90976</v>
          </cell>
          <cell r="B835" t="str">
            <v>COMPRESSOR DE AR REBOCÁVEL, VAZÃO 748 PCM, PRESSÃO EFETIVA DE TRABALHO 102 PSI, MOTOR DIESEL, POTÊNCIA 210 CV - JUROS. AF_06/2015</v>
          </cell>
          <cell r="C835" t="str">
            <v>H</v>
          </cell>
          <cell r="D835">
            <v>1.51</v>
          </cell>
          <cell r="E835" t="str">
            <v>Sinapi-Maio/21</v>
          </cell>
        </row>
        <row r="836">
          <cell r="A836">
            <v>90977</v>
          </cell>
          <cell r="B836" t="str">
            <v>COMPRESSOR DE AR REBOCÁVEL, VAZÃO 748 PCM, PRESSÃO EFETIVA DE TRABALHO 102 PSI, MOTOR DIESEL, POTÊNCIA 210 CV - MANUTENÇÃO. AF_06/2015</v>
          </cell>
          <cell r="C836" t="str">
            <v>H</v>
          </cell>
          <cell r="D836">
            <v>13.63</v>
          </cell>
          <cell r="E836" t="str">
            <v>Sinapi-Maio/21</v>
          </cell>
        </row>
        <row r="837">
          <cell r="A837">
            <v>90978</v>
          </cell>
          <cell r="B837" t="str">
            <v>COMPRESSOR DE AR REBOCÁVEL, VAZÃO 748 PCM, PRESSÃO EFETIVA DE TRABALHO 102 PSI, MOTOR DIESEL, POTÊNCIA 210 CV - MATERIAIS NA OPERAÇÃO. AF_06/2015</v>
          </cell>
          <cell r="C837" t="str">
            <v>H</v>
          </cell>
          <cell r="D837">
            <v>116.15</v>
          </cell>
          <cell r="E837" t="str">
            <v>Sinapi-Maio/21</v>
          </cell>
        </row>
        <row r="838">
          <cell r="A838">
            <v>90992</v>
          </cell>
          <cell r="B838" t="str">
            <v>COMPRESSOR DE AR REBOCAVEL, VAZÃO 400 PCM, PRESSAO DE TRABALHO 102 PSI, MOTOR A DIESEL POTÊNCIA 110 CV - DEPRECIAÇÃO. AF_06/2015</v>
          </cell>
          <cell r="C838" t="str">
            <v>H</v>
          </cell>
          <cell r="D838">
            <v>5.08</v>
          </cell>
          <cell r="E838" t="str">
            <v>Sinapi-Maio/21</v>
          </cell>
        </row>
        <row r="839">
          <cell r="A839">
            <v>90993</v>
          </cell>
          <cell r="B839" t="str">
            <v>COMPRESSOR DE AR REBOCAVEL, VAZÃO 400 PCM, PRESSAO DE TRABALHO 102 PSI, MOTOR A DIESEL POTÊNCIA 110 CV - JUROS. AF_06/2015</v>
          </cell>
          <cell r="C839" t="str">
            <v>H</v>
          </cell>
          <cell r="D839">
            <v>0.7</v>
          </cell>
          <cell r="E839" t="str">
            <v>Sinapi-Maio/21</v>
          </cell>
        </row>
        <row r="840">
          <cell r="A840">
            <v>90994</v>
          </cell>
          <cell r="B840" t="str">
            <v>COMPRESSOR DE AR REBOCAVEL, VAZÃO 400 PCM, PRESSAO DE TRABALHO 102 PSI, MOTOR A DIESEL POTÊNCIA 110 CV - MANUTENÇÃO. AF_06/2015</v>
          </cell>
          <cell r="C840" t="str">
            <v>H</v>
          </cell>
          <cell r="D840">
            <v>6.36</v>
          </cell>
          <cell r="E840" t="str">
            <v>Sinapi-Maio/21</v>
          </cell>
        </row>
        <row r="841">
          <cell r="A841">
            <v>90995</v>
          </cell>
          <cell r="B841" t="str">
            <v>COMPRESSOR DE AR REBOCAVEL, VAZÃO 400 PCM, PRESSAO DE TRABALHO 102 PSI, MOTOR A DIESEL POTÊNCIA 110 CV - MATERIAIS NA OPERAÇÃO. AF_06/2015</v>
          </cell>
          <cell r="C841" t="str">
            <v>H</v>
          </cell>
          <cell r="D841">
            <v>60.81</v>
          </cell>
          <cell r="E841" t="str">
            <v>Sinapi-Maio/21</v>
          </cell>
        </row>
        <row r="842">
          <cell r="A842">
            <v>91021</v>
          </cell>
          <cell r="B842" t="str">
            <v>PERFURATRIZ HIDRÁULICA SOBRE CAMINHÃO COM TRADO CURTO ACOPLADO, PROFUNDIDADE MÁXIMA DE 20 M, DIÂMETRO MÁXIMO DE 1500 MM, POTÊNCIA INSTALADA DE 137 HP, MESA ROTATIVA COM TORQUE MÁXIMO DE 30 KNM - IMPOSTOS E SEGUROS. AF_06/2015</v>
          </cell>
          <cell r="C842" t="str">
            <v>H</v>
          </cell>
          <cell r="D842">
            <v>4.0999999999999996</v>
          </cell>
          <cell r="E842" t="str">
            <v>Sinapi-Maio/21</v>
          </cell>
        </row>
        <row r="843">
          <cell r="A843">
            <v>91026</v>
          </cell>
          <cell r="B843" t="str">
            <v>CAMINHÃO TRUCADO (C/ TERCEIRO EIXO) ELETRÔNICO - POTÊNCIA 231CV - PBT = 22000KG - DIST. ENTRE EIXOS 5170 MM - INCLUI CARROCERIA FIXA ABERTA DE MADEIRA - DEPRECIAÇÃO. AF_06/2015</v>
          </cell>
          <cell r="C843" t="str">
            <v>H</v>
          </cell>
          <cell r="D843">
            <v>14.14</v>
          </cell>
          <cell r="E843" t="str">
            <v>Sinapi-Maio/21</v>
          </cell>
        </row>
        <row r="844">
          <cell r="A844">
            <v>91027</v>
          </cell>
          <cell r="B844" t="str">
            <v>CAMINHÃO TRUCADO (C/ TERCEIRO EIXO) ELETRÔNICO - POTÊNCIA 231CV - PBT = 22000KG - DIST. ENTRE EIXOS 5170 MM - INCLUI CARROCERIA FIXA ABERTA DE MADEIRA - JUROS. AF_06/2015</v>
          </cell>
          <cell r="C844" t="str">
            <v>H</v>
          </cell>
          <cell r="D844">
            <v>2.96</v>
          </cell>
          <cell r="E844" t="str">
            <v>Sinapi-Maio/21</v>
          </cell>
        </row>
        <row r="845">
          <cell r="A845">
            <v>91028</v>
          </cell>
          <cell r="B845" t="str">
            <v>CAMINHÃO TRUCADO (C/ TERCEIRO EIXO) ELETRÔNICO - POTÊNCIA 231CV - PBT = 22000KG - DIST. ENTRE EIXOS 5170 MM - INCLUI CARROCERIA FIXA ABERTA DE MADEIRA - IMPOSTOS E SEGUROS. AF_06/2015</v>
          </cell>
          <cell r="C845" t="str">
            <v>H</v>
          </cell>
          <cell r="D845">
            <v>1.1399999999999999</v>
          </cell>
          <cell r="E845" t="str">
            <v>Sinapi-Maio/21</v>
          </cell>
        </row>
        <row r="846">
          <cell r="A846">
            <v>91029</v>
          </cell>
          <cell r="B846" t="str">
            <v>CAMINHÃO TRUCADO (C/ TERCEIRO EIXO) ELETRÔNICO - POTÊNCIA 231CV - PBT = 22000KG - DIST. ENTRE EIXOS 5170 MM - INCLUI CARROCERIA FIXA ABERTA DE MADEIRA - MANUTENÇÃO. AF_06/2015</v>
          </cell>
          <cell r="C846" t="str">
            <v>H</v>
          </cell>
          <cell r="D846">
            <v>26.53</v>
          </cell>
          <cell r="E846" t="str">
            <v>Sinapi-Maio/21</v>
          </cell>
        </row>
        <row r="847">
          <cell r="A847">
            <v>91030</v>
          </cell>
          <cell r="B847" t="str">
            <v>CAMINHÃO TRUCADO (C/ TERCEIRO EIXO) ELETRÔNICO - POTÊNCIA 231CV - PBT = 22000KG - DIST. ENTRE EIXOS 5170 MM - INCLUI CARROCERIA FIXA ABERTA DE MADEIRA - MATERIAIS NA OPERAÇÃO. AF_06/2015</v>
          </cell>
          <cell r="C847" t="str">
            <v>H</v>
          </cell>
          <cell r="D847">
            <v>105.19</v>
          </cell>
          <cell r="E847" t="str">
            <v>Sinapi-Maio/21</v>
          </cell>
        </row>
        <row r="848">
          <cell r="A848">
            <v>91273</v>
          </cell>
          <cell r="B848" t="str">
            <v>PLACA VIBRATÓRIA REVERSÍVEL COM MOTOR 4 TEMPOS A GASOLINA, FORÇA CENTRÍFUGA DE 25 KN (2500 KGF), POTÊNCIA 5,5 CV - DEPRECIAÇÃO. AF_08/2015</v>
          </cell>
          <cell r="C848" t="str">
            <v>H</v>
          </cell>
          <cell r="D848">
            <v>0.46</v>
          </cell>
          <cell r="E848" t="str">
            <v>Sinapi-Maio/21</v>
          </cell>
        </row>
        <row r="849">
          <cell r="A849">
            <v>91274</v>
          </cell>
          <cell r="B849" t="str">
            <v>PLACA VIBRATÓRIA REVERSÍVEL COM MOTOR 4 TEMPOS A GASOLINA, FORÇA CENTRÍFUGA DE 25 KN (2500 KGF), POTÊNCIA 5,5 CV - JUROS. AF_08/2015</v>
          </cell>
          <cell r="C849" t="str">
            <v>H</v>
          </cell>
          <cell r="D849">
            <v>0.06</v>
          </cell>
          <cell r="E849" t="str">
            <v>Sinapi-Maio/21</v>
          </cell>
        </row>
        <row r="850">
          <cell r="A850">
            <v>91275</v>
          </cell>
          <cell r="B850" t="str">
            <v>PLACA VIBRATÓRIA REVERSÍVEL COM MOTOR 4 TEMPOS A GASOLINA, FORÇA CENTRÍFUGA DE 25 KN (2500 KGF), POTÊNCIA 5,5 CV - MANUTENÇÃO. AF_08/2015</v>
          </cell>
          <cell r="C850" t="str">
            <v>H</v>
          </cell>
          <cell r="D850">
            <v>0.57999999999999996</v>
          </cell>
          <cell r="E850" t="str">
            <v>Sinapi-Maio/21</v>
          </cell>
        </row>
        <row r="851">
          <cell r="A851">
            <v>91276</v>
          </cell>
          <cell r="B851" t="str">
            <v>PLACA VIBRATÓRIA REVERSÍVEL COM MOTOR 4 TEMPOS A GASOLINA, FORÇA CENTRÍFUGA DE 25 KN (2500 KGF), POTÊNCIA 5,5 CV - MATERIAIS NA OPERAÇÃO. AF_08/2015</v>
          </cell>
          <cell r="C851" t="str">
            <v>H</v>
          </cell>
          <cell r="D851">
            <v>7.59</v>
          </cell>
          <cell r="E851" t="str">
            <v>Sinapi-Maio/21</v>
          </cell>
        </row>
        <row r="852">
          <cell r="A852">
            <v>91279</v>
          </cell>
          <cell r="B852" t="str">
            <v>CORTADORA DE PISO COM MOTOR 4 TEMPOS A GASOLINA, POTÊNCIA DE 13 HP, COM DISCO DE CORTE DIAMANTADO SEGMENTADO PARA CONCRETO, DIÂMETRO DE 350 MM, FURO DE 1" (14 X 1") - DEPRECIAÇÃO. AF_08/2015</v>
          </cell>
          <cell r="C852" t="str">
            <v>H</v>
          </cell>
          <cell r="D852">
            <v>0.69</v>
          </cell>
          <cell r="E852" t="str">
            <v>Sinapi-Maio/21</v>
          </cell>
        </row>
        <row r="853">
          <cell r="A853">
            <v>91280</v>
          </cell>
          <cell r="B853" t="str">
            <v>CORTADORA DE PISO COM MOTOR 4 TEMPOS A GASOLINA, POTÊNCIA DE 13 HP, COM DISCO DE CORTE DIAMANTADO SEGMENTADO PARA CONCRETO, DIÂMETRO DE 350 MM, FURO DE 1" (14 X 1") - JUROS. AF_08/2015</v>
          </cell>
          <cell r="C853" t="str">
            <v>H</v>
          </cell>
          <cell r="D853">
            <v>7.0000000000000007E-2</v>
          </cell>
          <cell r="E853" t="str">
            <v>Sinapi-Maio/21</v>
          </cell>
        </row>
        <row r="854">
          <cell r="A854">
            <v>91281</v>
          </cell>
          <cell r="B854" t="str">
            <v>CORTADORA DE PISO COM MOTOR 4 TEMPOS A GASOLINA, POTÊNCIA DE 13 HP, COM DISCO DE CORTE DIAMANTADO SEGMENTADO PARA CONCRETO, DIÂMETRO DE 350 MM, FURO DE 1" (14 X 1") - MANUTENÇÃO. AF_08/2015</v>
          </cell>
          <cell r="C854" t="str">
            <v>H</v>
          </cell>
          <cell r="D854">
            <v>0.87</v>
          </cell>
          <cell r="E854" t="str">
            <v>Sinapi-Maio/21</v>
          </cell>
        </row>
        <row r="855">
          <cell r="A855">
            <v>91282</v>
          </cell>
          <cell r="B855" t="str">
            <v>CORTADORA DE PISO COM MOTOR 4 TEMPOS A GASOLINA, POTÊNCIA DE 13 HP, COM DISCO DE CORTE DIAMANTADO SEGMENTADO PARA CONCRETO, DIÂMETRO DE 350 MM, FURO DE 1" (14 X 1") - MATERIAIS NA OPERAÇÃO. AF_08/2015</v>
          </cell>
          <cell r="C855" t="str">
            <v>H</v>
          </cell>
          <cell r="D855">
            <v>18.16</v>
          </cell>
          <cell r="E855" t="str">
            <v>Sinapi-Maio/21</v>
          </cell>
        </row>
        <row r="856">
          <cell r="A856">
            <v>91354</v>
          </cell>
          <cell r="B856" t="str">
            <v>CAMINHÃO TOCO, PESO BRUTO TOTAL 14.300 KG, CARGA ÚTIL MÁXIMA 9590 KG, DISTÂNCIA ENTRE EIXOS 4,76 M, POTÊNCIA 185 CV (NÃO INCLUI CARROCERIA) - DEPRECIAÇÃO. AF_06/2014</v>
          </cell>
          <cell r="C856" t="str">
            <v>H</v>
          </cell>
          <cell r="D856">
            <v>10.87</v>
          </cell>
          <cell r="E856" t="str">
            <v>Sinapi-Maio/21</v>
          </cell>
        </row>
        <row r="857">
          <cell r="A857">
            <v>91355</v>
          </cell>
          <cell r="B857" t="str">
            <v>CAMINHÃO TOCO, PESO BRUTO TOTAL 14.300 KG, CARGA ÚTIL MÁXIMA 9590 KG, DISTÂNCIA ENTRE EIXOS 4,76 M, POTÊNCIA 185 CV (NÃO INCLUI CARROCERIA) - JUROS. AF_06/2014</v>
          </cell>
          <cell r="C857" t="str">
            <v>H</v>
          </cell>
          <cell r="D857">
            <v>2.2799999999999998</v>
          </cell>
          <cell r="E857" t="str">
            <v>Sinapi-Maio/21</v>
          </cell>
        </row>
        <row r="858">
          <cell r="A858">
            <v>91356</v>
          </cell>
          <cell r="B858" t="str">
            <v>CAMINHÃO TOCO, PESO BRUTO TOTAL 14.300 KG, CARGA ÚTIL MÁXIMA 9590 KG, DISTÂNCIA ENTRE EIXOS 4,76 M, POTÊNCIA 185 CV (NÃO INCLUI CARROCERIA) - IMPOSTOS E SEGUROS. AF_06/2014</v>
          </cell>
          <cell r="C858" t="str">
            <v>H</v>
          </cell>
          <cell r="D858">
            <v>0.88</v>
          </cell>
          <cell r="E858" t="str">
            <v>Sinapi-Maio/21</v>
          </cell>
        </row>
        <row r="859">
          <cell r="A859">
            <v>91359</v>
          </cell>
          <cell r="B859" t="str">
            <v>CAMINHÃO PIPA 6.000 L, PESO BRUTO TOTAL 13.000 KG, DISTÂNCIA ENTRE EIXOS 4,80 M, POTÊNCIA 189 CV INCLUSIVE TANQUE DE AÇO PARA TRANSPORTE DE ÁGUA, CAPACIDADE 6 M3 - DEPRECIAÇÃO. AF_06/2014</v>
          </cell>
          <cell r="C859" t="str">
            <v>H</v>
          </cell>
          <cell r="D859">
            <v>12.49</v>
          </cell>
          <cell r="E859" t="str">
            <v>Sinapi-Maio/21</v>
          </cell>
        </row>
        <row r="860">
          <cell r="A860">
            <v>91360</v>
          </cell>
          <cell r="B860" t="str">
            <v>CAMINHÃO PIPA 6.000 L, PESO BRUTO TOTAL 13.000 KG, DISTÂNCIA ENTRE EIXOS 4,80 M, POTÊNCIA 189 CV INCLUSIVE TANQUE DE AÇO PARA TRANSPORTE DE ÁGUA, CAPACIDADE 6 M3 - JUROS. AF_06/2014</v>
          </cell>
          <cell r="C860" t="str">
            <v>H</v>
          </cell>
          <cell r="D860">
            <v>2.61</v>
          </cell>
          <cell r="E860" t="str">
            <v>Sinapi-Maio/21</v>
          </cell>
        </row>
        <row r="861">
          <cell r="A861">
            <v>91361</v>
          </cell>
          <cell r="B861" t="str">
            <v>CAMINHÃO PIPA 6.000 L, PESO BRUTO TOTAL 13.000 KG, DISTÂNCIA ENTRE EIXOS 4,80 M, POTÊNCIA 189 CV INCLUSIVE TANQUE DE AÇO PARA TRANSPORTE DE ÁGUA, CAPACIDADE 6 M3 - IMPOSTOS E SEGUROS. AF_06/2014</v>
          </cell>
          <cell r="C861" t="str">
            <v>H</v>
          </cell>
          <cell r="D861">
            <v>1.01</v>
          </cell>
          <cell r="E861" t="str">
            <v>Sinapi-Maio/21</v>
          </cell>
        </row>
        <row r="862">
          <cell r="A862">
            <v>91367</v>
          </cell>
          <cell r="B862" t="str">
            <v>CAMINHÃO BASCULANTE 6 M3, PESO BRUTO TOTAL 16.000 KG, CARGA ÚTIL MÁXIMA 13.071 KG, DISTÂNCIA ENTRE EIXOS 4,80 M, POTÊNCIA 230 CV INCLUSIVE CAÇAMBA METÁLICA - DEPRECIAÇÃO. AF_06/2014</v>
          </cell>
          <cell r="C862" t="str">
            <v>H</v>
          </cell>
          <cell r="D862">
            <v>16.260000000000002</v>
          </cell>
          <cell r="E862" t="str">
            <v>Sinapi-Maio/21</v>
          </cell>
        </row>
        <row r="863">
          <cell r="A863">
            <v>91368</v>
          </cell>
          <cell r="B863" t="str">
            <v>CAMINHÃO BASCULANTE 6 M3, PESO BRUTO TOTAL 16.000 KG, CARGA ÚTIL MÁXIMA 13.071 KG, DISTÂNCIA ENTRE EIXOS 4,80 M, POTÊNCIA 230 CV INCLUSIVE CAÇAMBA METÁLICA - JUROS. AF_06/2014</v>
          </cell>
          <cell r="C863" t="str">
            <v>H</v>
          </cell>
          <cell r="D863">
            <v>3</v>
          </cell>
          <cell r="E863" t="str">
            <v>Sinapi-Maio/21</v>
          </cell>
        </row>
        <row r="864">
          <cell r="A864">
            <v>91369</v>
          </cell>
          <cell r="B864" t="str">
            <v>CAMINHÃO BASCULANTE 6 M3, PESO BRUTO TOTAL 16.000 KG, CARGA ÚTIL MÁXIMA 13.071 KG, DISTÂNCIA ENTRE EIXOS 4,80 M, POTÊNCIA 230 CV INCLUSIVE CAÇAMBA METÁLICA - IMPOSTOS E SEGUROS. AF_06/2014</v>
          </cell>
          <cell r="C864" t="str">
            <v>H</v>
          </cell>
          <cell r="D864">
            <v>1.17</v>
          </cell>
          <cell r="E864" t="str">
            <v>Sinapi-Maio/21</v>
          </cell>
        </row>
        <row r="865">
          <cell r="A865">
            <v>91375</v>
          </cell>
          <cell r="B865" t="str">
            <v>CAMINHÃO TOCO, PESO BRUTO TOTAL 16.000 KG, CARGA ÚTIL MÁXIMA DE 10.685 KG, DISTÂNCIA ENTRE EIXOS 4,80 M, POTÊNCIA 189 CV EXCLUSIVE CARROCERIA - DEPRECIAÇÃO. AF_06/2014</v>
          </cell>
          <cell r="C865" t="str">
            <v>H</v>
          </cell>
          <cell r="D865">
            <v>9.15</v>
          </cell>
          <cell r="E865" t="str">
            <v>Sinapi-Maio/21</v>
          </cell>
        </row>
        <row r="866">
          <cell r="A866">
            <v>91376</v>
          </cell>
          <cell r="B866" t="str">
            <v>CAMINHÃO TOCO, PESO BRUTO TOTAL 16.000 KG, CARGA ÚTIL MÁXIMA DE 10.685 KG, DISTÂNCIA ENTRE EIXOS 4,80 M, POTÊNCIA 189 CV EXCLUSIVE CARROCERIA - JUROS. AF_06/2014</v>
          </cell>
          <cell r="C866" t="str">
            <v>H</v>
          </cell>
          <cell r="D866">
            <v>1.92</v>
          </cell>
          <cell r="E866" t="str">
            <v>Sinapi-Maio/21</v>
          </cell>
        </row>
        <row r="867">
          <cell r="A867">
            <v>91377</v>
          </cell>
          <cell r="B867" t="str">
            <v>CAMINHÃO TOCO, PESO BRUTO TOTAL 16.000 KG, CARGA ÚTIL MÁXIMA DE 10.685 KG, DISTÂNCIA ENTRE EIXOS 4,80 M, POTÊNCIA 189 CV EXCLUSIVE CARROCERIA - IMPOSTOS E SEGUROS. AF_06/2014</v>
          </cell>
          <cell r="C867" t="str">
            <v>H</v>
          </cell>
          <cell r="D867">
            <v>0.74</v>
          </cell>
          <cell r="E867" t="str">
            <v>Sinapi-Maio/21</v>
          </cell>
        </row>
        <row r="868">
          <cell r="A868">
            <v>91380</v>
          </cell>
          <cell r="B868" t="str">
            <v>CAMINHÃO BASCULANTE 10 M3, TRUCADO CABINE SIMPLES, PESO BRUTO TOTAL 23.000 KG, CARGA ÚTIL MÁXIMA 15.935 KG, DISTÂNCIA ENTRE EIXOS 4,80 M, POTÊNCIA 230 CV INCLUSIVE CAÇAMBA METÁLICA - DEPRECIAÇÃO. AF_06/2014</v>
          </cell>
          <cell r="C868" t="str">
            <v>H</v>
          </cell>
          <cell r="D868">
            <v>18.440000000000001</v>
          </cell>
          <cell r="E868" t="str">
            <v>Sinapi-Maio/21</v>
          </cell>
        </row>
        <row r="869">
          <cell r="A869">
            <v>91381</v>
          </cell>
          <cell r="B869" t="str">
            <v>CAMINHÃO BASCULANTE 10 M3, TRUCADO CABINE SIMPLES, PESO BRUTO TOTAL 23.000 KG, CARGA ÚTIL MÁXIMA 15.935 KG, DISTÂNCIA ENTRE EIXOS 4,80 M, POTÊNCIA 230 CV INCLUSIVE CAÇAMBA METÁLICA - JUROS. AF_06/2014</v>
          </cell>
          <cell r="C869" t="str">
            <v>H</v>
          </cell>
          <cell r="D869">
            <v>3.4</v>
          </cell>
          <cell r="E869" t="str">
            <v>Sinapi-Maio/21</v>
          </cell>
        </row>
        <row r="870">
          <cell r="A870">
            <v>91382</v>
          </cell>
          <cell r="B870" t="str">
            <v>CAMINHÃO BASCULANTE 10 M3, TRUCADO CABINE SIMPLES, PESO BRUTO TOTAL 23.000 KG, CARGA ÚTIL MÁXIMA 15.935 KG, DISTÂNCIA ENTRE EIXOS 4,80 M, POTÊNCIA 230 CV INCLUSIVE CAÇAMBA METÁLICA - IMPOSTOS E SEGUROS. AF_06/2014</v>
          </cell>
          <cell r="C870" t="str">
            <v>H</v>
          </cell>
          <cell r="D870">
            <v>1.33</v>
          </cell>
          <cell r="E870" t="str">
            <v>Sinapi-Maio/21</v>
          </cell>
        </row>
        <row r="871">
          <cell r="A871">
            <v>91383</v>
          </cell>
          <cell r="B871" t="str">
            <v>CAMINHÃO BASCULANTE 10 M3, TRUCADO CABINE SIMPLES, PESO BRUTO TOTAL 23.000 KG, CARGA ÚTIL MÁXIMA 15.935 KG, DISTÂNCIA ENTRE EIXOS 4,80 M, POTÊNCIA 230 CV INCLUSIVE CAÇAMBA METÁLICA - MANUTENÇÃO. AF_06/2014</v>
          </cell>
          <cell r="C871" t="str">
            <v>H</v>
          </cell>
          <cell r="D871">
            <v>34.58</v>
          </cell>
          <cell r="E871" t="str">
            <v>Sinapi-Maio/21</v>
          </cell>
        </row>
        <row r="872">
          <cell r="A872">
            <v>91384</v>
          </cell>
          <cell r="B872" t="str">
            <v>CAMINHÃO BASCULANTE 10 M3, TRUCADO CABINE SIMPLES, PESO BRUTO TOTAL 23.000 KG, CARGA ÚTIL MÁXIMA 15.935 KG, DISTÂNCIA ENTRE EIXOS 4,80 M, POTÊNCIA 230 CV INCLUSIVE CAÇAMBA METÁLICA - MATERIAIS NA OPERAÇÃO. AF_06/2014</v>
          </cell>
          <cell r="C872" t="str">
            <v>H</v>
          </cell>
          <cell r="D872">
            <v>104.75</v>
          </cell>
          <cell r="E872" t="str">
            <v>Sinapi-Maio/21</v>
          </cell>
        </row>
        <row r="873">
          <cell r="A873">
            <v>91390</v>
          </cell>
          <cell r="B873" t="str">
            <v>CAMINHÃO TOCO, PBT 14.300 KG, CARGA ÚTIL MÁX. 9.710 KG, DIST. ENTRE EIXOS 3,56 M, POTÊNCIA 185 CV, INCLUSIVE CARROCERIA FIXA ABERTA DE MADEIRA P/ TRANSPORTE GERAL DE CARGA SECA, DIMEN. APROX. 2,50 X 6,50 X 0,50 M - DEPRECIAÇÃO. AF_06/2014</v>
          </cell>
          <cell r="C873" t="str">
            <v>H</v>
          </cell>
          <cell r="D873">
            <v>11.9</v>
          </cell>
          <cell r="E873" t="str">
            <v>Sinapi-Maio/21</v>
          </cell>
        </row>
        <row r="874">
          <cell r="A874">
            <v>91391</v>
          </cell>
          <cell r="B874" t="str">
            <v>CAMINHÃO TOCO, PBT 14.300 KG, CARGA ÚTIL MÁX. 9.710 KG, DIST. ENTRE EIXOS 3,56 M, POTÊNCIA 185 CV, INCLUSIVE CARROCERIA FIXA ABERTA DE MADEIRA P/ TRANSPORTE GERAL DE CARGA SECA, DIMEN. APROX. 2,50 X 6,50 X 0,50 M - JUROS. AF_06/2014</v>
          </cell>
          <cell r="C874" t="str">
            <v>H</v>
          </cell>
          <cell r="D874">
            <v>2.4900000000000002</v>
          </cell>
          <cell r="E874" t="str">
            <v>Sinapi-Maio/21</v>
          </cell>
        </row>
        <row r="875">
          <cell r="A875">
            <v>91392</v>
          </cell>
          <cell r="B875" t="str">
            <v>CAMINHÃO TOCO, PBT 14.300 KG, CARGA ÚTIL MÁX. 9.710 KG, DIST. ENTRE EIXOS 3,56 M, POTÊNCIA 185 CV, INCLUSIVE CARROCERIA FIXA ABERTA DE MADEIRA P/ TRANSPORTE GERAL DE CARGA SECA, DIMEN. APROX. 2,50 X 6,50 X 0,50 M - IMPOSTOS E SEGUROS. AF_06/2014</v>
          </cell>
          <cell r="C875" t="str">
            <v>H</v>
          </cell>
          <cell r="D875">
            <v>0.96</v>
          </cell>
          <cell r="E875" t="str">
            <v>Sinapi-Maio/21</v>
          </cell>
        </row>
        <row r="876">
          <cell r="A876">
            <v>91396</v>
          </cell>
          <cell r="B876" t="str">
            <v>CAMINHÃO PIPA 10.000 L TRUCADO, PESO BRUTO TOTAL 23.000 KG, CARGA ÚTIL MÁXIMA 15.935 KG, DISTÂNCIA ENTRE EIXOS 4,8 M, POTÊNCIA 230 CV, INCLUSIVE TANQUE DE AÇO PARA TRANSPORTE DE ÁGUA - DEPRECIAÇÃO. AF_06/2014</v>
          </cell>
          <cell r="C876" t="str">
            <v>H</v>
          </cell>
          <cell r="D876">
            <v>16</v>
          </cell>
          <cell r="E876" t="str">
            <v>Sinapi-Maio/21</v>
          </cell>
        </row>
        <row r="877">
          <cell r="A877">
            <v>91397</v>
          </cell>
          <cell r="B877" t="str">
            <v>CAMINHÃO PIPA 10.000 L TRUCADO, PESO BRUTO TOTAL 23.000 KG, CARGA ÚTIL MÁXIMA 15.935 KG, DISTÂNCIA ENTRE EIXOS 4,8 M, POTÊNCIA 230 CV, INCLUSIVE TANQUE DE AÇO PARA TRANSPORTE DE ÁGUA - JUROS. AF_06/2014</v>
          </cell>
          <cell r="C877" t="str">
            <v>H</v>
          </cell>
          <cell r="D877">
            <v>3.35</v>
          </cell>
          <cell r="E877" t="str">
            <v>Sinapi-Maio/21</v>
          </cell>
        </row>
        <row r="878">
          <cell r="A878">
            <v>91398</v>
          </cell>
          <cell r="B878" t="str">
            <v>CAMINHÃO PIPA 10.000 L TRUCADO, PESO BRUTO TOTAL 23.000 KG, CARGA ÚTIL MÁXIMA 15.935 KG, DISTÂNCIA ENTRE EIXOS 4,8 M, POTÊNCIA 230 CV, INCLUSIVE TANQUE DE AÇO PARA TRANSPORTE DE ÁGUA - IMPOSTOS E SEGUROS. AF_06/2014</v>
          </cell>
          <cell r="C878" t="str">
            <v>H</v>
          </cell>
          <cell r="D878">
            <v>1.3</v>
          </cell>
          <cell r="E878" t="str">
            <v>Sinapi-Maio/21</v>
          </cell>
        </row>
        <row r="879">
          <cell r="A879">
            <v>91402</v>
          </cell>
          <cell r="B879" t="str">
            <v>CAMINHÃO BASCULANTE 6 M3 TOCO, PESO BRUTO TOTAL 16.000 KG, CARGA ÚTIL MÁXIMA 11.130 KG, DISTÂNCIA ENTRE EIXOS 5,36 M, POTÊNCIA 185 CV, INCLUSIVE CAÇAMBA METÁLICA - IMPOSTOS E SEGUROS. AF_06/2014</v>
          </cell>
          <cell r="C879" t="str">
            <v>H</v>
          </cell>
          <cell r="D879">
            <v>1.1200000000000001</v>
          </cell>
          <cell r="E879" t="str">
            <v>Sinapi-Maio/21</v>
          </cell>
        </row>
        <row r="880">
          <cell r="A880">
            <v>91466</v>
          </cell>
          <cell r="B880" t="str">
            <v>GUINDAUTO HIDRÁULICO, CAPACIDADE MÁXIMA DE CARGA 6200 KG, MOMENTO MÁXIMO DE CARGA 11,7 TM, ALCANCE MÁXIMO HORIZONTAL 9,70 M, INCLUSIVE CAMINHÃO TOCO PBT 16.000 KG, POTÊNCIA DE 189 CV - IMPOSTOS E SEGUROS. AF_08/2015</v>
          </cell>
          <cell r="C880" t="str">
            <v>H</v>
          </cell>
          <cell r="D880">
            <v>0.99</v>
          </cell>
          <cell r="E880" t="str">
            <v>Sinapi-Maio/21</v>
          </cell>
        </row>
        <row r="881">
          <cell r="A881">
            <v>91467</v>
          </cell>
          <cell r="B881" t="str">
            <v>GUINDAUTO HIDRÁULICO, CAPACIDADE MÁXIMA DE CARGA 6200 KG, MOMENTO MÁXIMO DE CARGA 11,7 TM, ALCANCE MÁXIMO HORIZONTAL 9,70 M, INCLUSIVE CAMINHÃO TOCO PBT 16.000 KG, POTÊNCIA DE 189 CV - MATERIAIS NA OPERAÇÃO. AF_08/2015</v>
          </cell>
          <cell r="C881" t="str">
            <v>H</v>
          </cell>
          <cell r="D881">
            <v>116.82</v>
          </cell>
          <cell r="E881" t="str">
            <v>Sinapi-Maio/21</v>
          </cell>
        </row>
        <row r="882">
          <cell r="A882">
            <v>91468</v>
          </cell>
          <cell r="B882" t="str">
            <v>ESPARGIDOR DE ASFALTO PRESSURIZADO, TANQUE 6 M3 COM ISOLAÇÃO TÉRMICA, AQUECIDO COM 2 MAÇARICOS, COM BARRA ESPARGIDORA 3,60 M, MONTADO SOBRE CAMINHÃO  TOCO, PBT 14.300 KG, POTÊNCIA 185 CV - DEPRECIAÇÃO. AF_08/2015</v>
          </cell>
          <cell r="C882" t="str">
            <v>H</v>
          </cell>
          <cell r="D882">
            <v>16.510000000000002</v>
          </cell>
          <cell r="E882" t="str">
            <v>Sinapi-Maio/21</v>
          </cell>
        </row>
        <row r="883">
          <cell r="A883">
            <v>91469</v>
          </cell>
          <cell r="B883" t="str">
            <v>ESPARGIDOR DE ASFALTO PRESSURIZADO, TANQUE 6 M3 COM ISOLAÇÃO TÉRMICA, AQUECIDO COM 2 MAÇARICOS, COM BARRA ESPARGIDORA 3,60 M, MONTADO SOBRE CAMINHÃO  TOCO, PBT 14.300 KG, POTÊNCIA 185 CV - JUROS. AF_08/2015</v>
          </cell>
          <cell r="C883" t="str">
            <v>H</v>
          </cell>
          <cell r="D883">
            <v>3.56</v>
          </cell>
          <cell r="E883" t="str">
            <v>Sinapi-Maio/21</v>
          </cell>
        </row>
        <row r="884">
          <cell r="A884">
            <v>91484</v>
          </cell>
          <cell r="B884" t="str">
            <v>ESPARGIDOR DE ASFALTO PRESSURIZADO, TANQUE 6 M3 COM ISOLAÇÃO TÉRMICA, AQUECIDO COM 2 MAÇARICOS, COM BARRA ESPARGIDORA 3,60 M, MONTADO SOBRE CAMINHÃO  TOCO, PBT 14.300 KG, POTÊNCIA 185 CV - IMPOSTOS E SEGUROS. AF_08/2015</v>
          </cell>
          <cell r="C884" t="str">
            <v>H</v>
          </cell>
          <cell r="D884">
            <v>1.1299999999999999</v>
          </cell>
          <cell r="E884" t="str">
            <v>Sinapi-Maio/21</v>
          </cell>
        </row>
        <row r="885">
          <cell r="A885">
            <v>91485</v>
          </cell>
          <cell r="B885" t="str">
            <v>ESPARGIDOR DE ASFALTO PRESSURIZADO, TANQUE 6 M3 COM ISOLAÇÃO TÉRMICA, AQUECIDO COM 2 MAÇARICOS, COM BARRA ESPARGIDORA 3,60 M, MONTADO SOBRE CAMINHÃO  TOCO, PBT 14.300 KG, POTÊNCIA 185 CV - MATERIAIS NA OPERAÇÃO. AF_08/2015</v>
          </cell>
          <cell r="C885" t="str">
            <v>H</v>
          </cell>
          <cell r="D885">
            <v>158.54</v>
          </cell>
          <cell r="E885" t="str">
            <v>Sinapi-Maio/21</v>
          </cell>
        </row>
        <row r="886">
          <cell r="A886">
            <v>91529</v>
          </cell>
          <cell r="B886" t="str">
            <v>COMPACTADOR DE SOLOS DE PERCUSSÃO (SOQUETE) COM MOTOR A GASOLINA 4 TEMPOS, POTÊNCIA 4 CV - DEPRECIAÇÃO. AF_08/2015</v>
          </cell>
          <cell r="C886" t="str">
            <v>H</v>
          </cell>
          <cell r="D886">
            <v>0.69</v>
          </cell>
          <cell r="E886" t="str">
            <v>Sinapi-Maio/21</v>
          </cell>
        </row>
        <row r="887">
          <cell r="A887">
            <v>91530</v>
          </cell>
          <cell r="B887" t="str">
            <v>COMPACTADOR DE SOLOS DE PERCUSSÃO (SOQUETE) COM MOTOR A GASOLINA 4 TEMPOS, POTÊNCIA 4 CV - JUROS. AF_08/2015</v>
          </cell>
          <cell r="C887" t="str">
            <v>H</v>
          </cell>
          <cell r="D887">
            <v>0.09</v>
          </cell>
          <cell r="E887" t="str">
            <v>Sinapi-Maio/21</v>
          </cell>
        </row>
        <row r="888">
          <cell r="A888">
            <v>91531</v>
          </cell>
          <cell r="B888" t="str">
            <v>COMPACTADOR DE SOLOS DE PERCUSSÃO (SOQUETE) COM MOTOR A GASOLINA 4 TEMPOS, POTÊNCIA 4 CV - MANUTENÇÃO. AF_08/2015</v>
          </cell>
          <cell r="C888" t="str">
            <v>H</v>
          </cell>
          <cell r="D888">
            <v>0.86</v>
          </cell>
          <cell r="E888" t="str">
            <v>Sinapi-Maio/21</v>
          </cell>
        </row>
        <row r="889">
          <cell r="A889">
            <v>91532</v>
          </cell>
          <cell r="B889" t="str">
            <v>COMPACTADOR DE SOLOS DE PERCUSSÃO (SOQUETE) COM MOTOR A GASOLINA 4 TEMPOS, POTÊNCIA 4 CV - MATERIAIS NA OPERAÇÃO. AF_08/2015</v>
          </cell>
          <cell r="C889" t="str">
            <v>H</v>
          </cell>
          <cell r="D889">
            <v>5.51</v>
          </cell>
          <cell r="E889" t="str">
            <v>Sinapi-Maio/21</v>
          </cell>
        </row>
        <row r="890">
          <cell r="A890">
            <v>91629</v>
          </cell>
          <cell r="B890" t="str">
            <v>GUINDAUTO HIDRÁULICO, CAPACIDADE MÁXIMA DE CARGA 6500 KG, MOMENTO MÁXIMO DE CARGA 5,8 TM, ALCANCE MÁXIMO HORIZONTAL 7,60 M, INCLUSIVE CAMINHÃO TOCO PBT 9.700 KG, POTÊNCIA DE 160 CV - DEPRECIAÇÃO. AF_08/2015</v>
          </cell>
          <cell r="C890" t="str">
            <v>H</v>
          </cell>
          <cell r="D890">
            <v>11.36</v>
          </cell>
          <cell r="E890" t="str">
            <v>Sinapi-Maio/21</v>
          </cell>
        </row>
        <row r="891">
          <cell r="A891">
            <v>91630</v>
          </cell>
          <cell r="B891" t="str">
            <v>GUINDAUTO HIDRÁULICO, CAPACIDADE MÁXIMA DE CARGA 6500 KG, MOMENTO MÁXIMO DE CARGA 5,8 TM, ALCANCE MÁXIMO HORIZONTAL 7,60 M, INCLUSIVE CAMINHÃO TOCO PBT 9.700 KG, POTÊNCIA DE 160 CV - JUROS. AF_08/2015</v>
          </cell>
          <cell r="C891" t="str">
            <v>H</v>
          </cell>
          <cell r="D891">
            <v>2.38</v>
          </cell>
          <cell r="E891" t="str">
            <v>Sinapi-Maio/21</v>
          </cell>
        </row>
        <row r="892">
          <cell r="A892">
            <v>91631</v>
          </cell>
          <cell r="B892" t="str">
            <v>GUINDAUTO HIDRÁULICO, CAPACIDADE MÁXIMA DE CARGA 6500 KG, MOMENTO MÁXIMO DE CARGA 5,8 TM, ALCANCE MÁXIMO HORIZONTAL 7,60 M, INCLUSIVE CAMINHÃO TOCO PBT 9.700 KG, POTÊNCIA DE 160 CV - IMPOSTOS E SEGUROS. AF_08/2015</v>
          </cell>
          <cell r="C892" t="str">
            <v>H</v>
          </cell>
          <cell r="D892">
            <v>0.92</v>
          </cell>
          <cell r="E892" t="str">
            <v>Sinapi-Maio/21</v>
          </cell>
        </row>
        <row r="893">
          <cell r="A893">
            <v>91632</v>
          </cell>
          <cell r="B893" t="str">
            <v>GUINDAUTO HIDRÁULICO, CAPACIDADE MÁXIMA DE CARGA 6500 KG, MOMENTO MÁXIMO DE CARGA 5,8 TM, ALCANCE MÁXIMO HORIZONTAL 7,60 M, INCLUSIVE CAMINHÃO TOCO PBT 9.700 KG, POTÊNCIA DE 160 CV - MANUTENÇÃO. AF_08/2015</v>
          </cell>
          <cell r="C893" t="str">
            <v>H</v>
          </cell>
          <cell r="D893">
            <v>21.31</v>
          </cell>
          <cell r="E893" t="str">
            <v>Sinapi-Maio/21</v>
          </cell>
        </row>
        <row r="894">
          <cell r="A894">
            <v>91633</v>
          </cell>
          <cell r="B894" t="str">
            <v>GUINDAUTO HIDRÁULICO, CAPACIDADE MÁXIMA DE CARGA 6500 KG, MOMENTO MÁXIMO DE CARGA 5,8 TM, ALCANCE MÁXIMO HORIZONTAL 7,60 M, INCLUSIVE CAMINHÃO TOCO PBT 9.700 KG, POTÊNCIA DE 160 CV - MATERIAIS NA OPERAÇÃO. AF_08/2015</v>
          </cell>
          <cell r="C894" t="str">
            <v>H</v>
          </cell>
          <cell r="D894">
            <v>98.87</v>
          </cell>
          <cell r="E894" t="str">
            <v>Sinapi-Maio/21</v>
          </cell>
        </row>
        <row r="895">
          <cell r="A895">
            <v>91640</v>
          </cell>
          <cell r="B895" t="str">
            <v>CAMINHÃO DE TRANSPORTE DE MATERIAL ASFÁLTICO 30.000 L, COM CAVALO MECÂNICO DE CAPACIDADE MÁXIMA DE TRAÇÃO COMBINADO DE 66.000 KG, POTÊNCIA 360 CV, INCLUSIVE TANQUE DE ASFALTO COM SERPENTINA - DEPRECIAÇÃO. AF_08/2015</v>
          </cell>
          <cell r="C895" t="str">
            <v>H</v>
          </cell>
          <cell r="D895">
            <v>26.98</v>
          </cell>
          <cell r="E895" t="str">
            <v>Sinapi-Maio/21</v>
          </cell>
        </row>
        <row r="896">
          <cell r="A896">
            <v>91641</v>
          </cell>
          <cell r="B896" t="str">
            <v>CAMINHÃO DE TRANSPORTE DE MATERIAL ASFÁLTICO 30.000 L, COM CAVALO MECÂNICO DE CAPACIDADE MÁXIMA DE TRAÇÃO COMBINADO DE 66.000 KG, POTÊNCIA 360 CV, INCLUSIVE TANQUE DE ASFALTO COM SERPENTINA - JUROS. AF_08/2015</v>
          </cell>
          <cell r="C896" t="str">
            <v>H</v>
          </cell>
          <cell r="D896">
            <v>5.65</v>
          </cell>
          <cell r="E896" t="str">
            <v>Sinapi-Maio/21</v>
          </cell>
        </row>
        <row r="897">
          <cell r="A897">
            <v>91642</v>
          </cell>
          <cell r="B897" t="str">
            <v>CAMINHÃO DE TRANSPORTE DE MATERIAL ASFÁLTICO 30.000 L, COM CAVALO MECÂNICO DE CAPACIDADE MÁXIMA DE TRAÇÃO COMBINADO DE 66.000 KG, POTÊNCIA 360 CV, INCLUSIVE TANQUE DE ASFALTO COM SERPENTINA - IMPOSTOS E SEGUROS. AF_08/2015</v>
          </cell>
          <cell r="C897" t="str">
            <v>H</v>
          </cell>
          <cell r="D897">
            <v>2.19</v>
          </cell>
          <cell r="E897" t="str">
            <v>Sinapi-Maio/21</v>
          </cell>
        </row>
        <row r="898">
          <cell r="A898">
            <v>91643</v>
          </cell>
          <cell r="B898" t="str">
            <v>CAMINHÃO DE TRANSPORTE DE MATERIAL ASFÁLTICO 30.000 L, COM CAVALO MECÂNICO DE CAPACIDADE MÁXIMA DE TRAÇÃO COMBINADO DE 66.000 KG, POTÊNCIA 360 CV, INCLUSIVE TANQUE DE ASFALTO COM SERPENTINA - MANUTENÇÃO. AF_08/2015</v>
          </cell>
          <cell r="C898" t="str">
            <v>H</v>
          </cell>
          <cell r="D898">
            <v>50.58</v>
          </cell>
          <cell r="E898" t="str">
            <v>Sinapi-Maio/21</v>
          </cell>
        </row>
        <row r="899">
          <cell r="A899">
            <v>91644</v>
          </cell>
          <cell r="B899" t="str">
            <v>CAMINHÃO DE TRANSPORTE DE MATERIAL ASFÁLTICO 30.000 L, COM CAVALO MECÂNICO DE CAPACIDADE MÁXIMA DE TRAÇÃO COMBINADO DE 66.000 KG, POTÊNCIA 360 CV, INCLUSIVE TANQUE DE ASFALTO COM SERPENTINA - MATERIAIS NA OPERAÇÃO. AF_08/2015</v>
          </cell>
          <cell r="C899" t="str">
            <v>H</v>
          </cell>
          <cell r="D899">
            <v>222.5</v>
          </cell>
          <cell r="E899" t="str">
            <v>Sinapi-Maio/21</v>
          </cell>
        </row>
        <row r="900">
          <cell r="A900">
            <v>91688</v>
          </cell>
          <cell r="B900" t="str">
            <v>SERRA CIRCULAR DE BANCADA COM MOTOR ELÉTRICO POTÊNCIA DE 5HP, COM COIFA PARA DISCO 10" - DEPRECIAÇÃO. AF_08/2015</v>
          </cell>
          <cell r="C900" t="str">
            <v>H</v>
          </cell>
          <cell r="D900">
            <v>0.08</v>
          </cell>
          <cell r="E900" t="str">
            <v>Sinapi-Maio/21</v>
          </cell>
        </row>
        <row r="901">
          <cell r="A901">
            <v>91689</v>
          </cell>
          <cell r="B901" t="str">
            <v>SERRA CIRCULAR DE BANCADA COM MOTOR ELÉTRICO POTÊNCIA DE 5HP, COM COIFA PARA DISCO 10" - JUROS. AF_08/2015</v>
          </cell>
          <cell r="C901" t="str">
            <v>H</v>
          </cell>
          <cell r="D901">
            <v>0.01</v>
          </cell>
          <cell r="E901" t="str">
            <v>Sinapi-Maio/21</v>
          </cell>
        </row>
        <row r="902">
          <cell r="A902">
            <v>91690</v>
          </cell>
          <cell r="B902" t="str">
            <v>SERRA CIRCULAR DE BANCADA COM MOTOR ELÉTRICO POTÊNCIA DE 5HP, COM COIFA PARA DISCO 10" - MANUTENÇÃO. AF_08/2015</v>
          </cell>
          <cell r="C902" t="str">
            <v>H</v>
          </cell>
          <cell r="D902">
            <v>0.05</v>
          </cell>
          <cell r="E902" t="str">
            <v>Sinapi-Maio/21</v>
          </cell>
        </row>
        <row r="903">
          <cell r="A903">
            <v>91691</v>
          </cell>
          <cell r="B903" t="str">
            <v>SERRA CIRCULAR DE BANCADA COM MOTOR ELÉTRICO POTÊNCIA DE 5HP, COM COIFA PARA DISCO 10" - MATERIAIS NA OPERAÇÃO. AF_08/2015</v>
          </cell>
          <cell r="C903" t="str">
            <v>H</v>
          </cell>
          <cell r="D903">
            <v>2.15</v>
          </cell>
          <cell r="E903" t="str">
            <v>Sinapi-Maio/21</v>
          </cell>
        </row>
        <row r="904">
          <cell r="A904">
            <v>92040</v>
          </cell>
          <cell r="B904" t="str">
            <v>DISTRIBUIDOR DE AGREGADOS REBOCAVEL, CAPACIDADE 1,9 M³, LARGURA DE TRABALHO 3,66 M - DEPRECIAÇÃO. AF_11/2015</v>
          </cell>
          <cell r="C904" t="str">
            <v>H</v>
          </cell>
          <cell r="D904">
            <v>4.71</v>
          </cell>
          <cell r="E904" t="str">
            <v>Sinapi-Maio/21</v>
          </cell>
        </row>
        <row r="905">
          <cell r="A905">
            <v>92041</v>
          </cell>
          <cell r="B905" t="str">
            <v>DISTRIBUIDOR DE AGREGADOS REBOCAVEL, CAPACIDADE 1,9 M³, LARGURA DE TRABALHO 3,66 M - JUROS. AF_11/2015</v>
          </cell>
          <cell r="C905" t="str">
            <v>H</v>
          </cell>
          <cell r="D905">
            <v>0.49</v>
          </cell>
          <cell r="E905" t="str">
            <v>Sinapi-Maio/21</v>
          </cell>
        </row>
        <row r="906">
          <cell r="A906">
            <v>92042</v>
          </cell>
          <cell r="B906" t="str">
            <v>DISTRIBUIDOR DE AGREGADOS REBOCAVEL, CAPACIDADE 1,9 M³, LARGURA DE TRABALHO 3,66 M - MANUTENÇÃO. AF_11/2015</v>
          </cell>
          <cell r="C906" t="str">
            <v>H</v>
          </cell>
          <cell r="D906">
            <v>3.92</v>
          </cell>
          <cell r="E906" t="str">
            <v>Sinapi-Maio/21</v>
          </cell>
        </row>
        <row r="907">
          <cell r="A907">
            <v>92101</v>
          </cell>
          <cell r="B907" t="str">
            <v>CAMINHÃO PARA EQUIPAMENTO DE LIMPEZA A SUCÇÃO COM CAMINHÃO TRUCADO DE PESO BRUTO TOTAL 23000 KG, CARGA ÚTIL MÁXIMA 15935 KG, DISTÂNCIA ENTRE EIXOS 4,80 M, POTÊNCIA 230 CV, INCLUSIVE LIMPADORA A SUCÇÃO, TANQUE 12000 L - DEPRECIAÇÃO. AF_11/2015</v>
          </cell>
          <cell r="C907" t="str">
            <v>H</v>
          </cell>
          <cell r="D907">
            <v>17.62</v>
          </cell>
          <cell r="E907" t="str">
            <v>Sinapi-Maio/21</v>
          </cell>
        </row>
        <row r="908">
          <cell r="A908">
            <v>92102</v>
          </cell>
          <cell r="B908" t="str">
            <v>CAMINHÃO PARA EQUIPAMENTO DE LIMPEZA A SUCÇÃO COM CAMINHÃO TRUCADO DE PESO BRUTO TOTAL 23000 KG, CARGA ÚTIL MÁXIMA 15935 KG, DISTÂNCIA ENTRE EIXOS 4,80 M, POTÊNCIA 230 CV, INCLUSIVE LIMPADORA A SUCÇÃO, TANQUE 12000 L - JUROS. AF_11/2015</v>
          </cell>
          <cell r="C908" t="str">
            <v>H</v>
          </cell>
          <cell r="D908">
            <v>3.69</v>
          </cell>
          <cell r="E908" t="str">
            <v>Sinapi-Maio/21</v>
          </cell>
        </row>
        <row r="909">
          <cell r="A909">
            <v>92103</v>
          </cell>
          <cell r="B909" t="str">
            <v>CAMINHÃO PARA EQUIPAMENTO DE LIMPEZA A SUCÇÃO COM CAMINHÃO TRUCADO DE PESO BRUTO TOTAL 23000 KG, CARGA ÚTIL MÁXIMA 15935 KG, DISTÂNCIA ENTRE EIXOS 4,80 M, POTÊNCIA 230 CV, INCLUSIVE LIMPADORA A SUCÇÃO, TANQUE 12000 L - IMPOSTOS E SEGUROS. AF_11/2015</v>
          </cell>
          <cell r="C909" t="str">
            <v>H</v>
          </cell>
          <cell r="D909">
            <v>1.43</v>
          </cell>
          <cell r="E909" t="str">
            <v>Sinapi-Maio/21</v>
          </cell>
        </row>
        <row r="910">
          <cell r="A910">
            <v>92104</v>
          </cell>
          <cell r="B910" t="str">
            <v>CAMINHÃO PARA EQUIPAMENTO DE LIMPEZA A SUCÇÃO COM CAMINHÃO TRUCADO DE PESO BRUTO TOTAL 23000 KG, CARGA ÚTIL MÁXIMA 15935 KG, DISTÂNCIA ENTRE EIXOS 4,80 M, POTÊNCIA 230 CV, INCLUSIVE LIMPADORA A SUCÇÃO, TANQUE 12000 L - MANUTENÇÃO. AF_11/2015</v>
          </cell>
          <cell r="C910" t="str">
            <v>H</v>
          </cell>
          <cell r="D910">
            <v>33.04</v>
          </cell>
          <cell r="E910" t="str">
            <v>Sinapi-Maio/21</v>
          </cell>
        </row>
        <row r="911">
          <cell r="A911">
            <v>92105</v>
          </cell>
          <cell r="B911" t="str">
            <v>CAMINHÃO PARA EQUIPAMENTO DE LIMPEZA A SUCÇÃO COM CAMINHÃO TRUCADO DE PESO BRUTO TOTAL 23000 KG, CARGA ÚTIL MÁX. 15935 KG, DISTÂNCIA ENTRE EIXOS 4,80 M, POTÊNCIA 230 CV, INCLUSIVE LIMPADORA A SUCÇÃO, TANQUE 12000 L - MATERIAIS NA OPERAÇÃO. AF_11/2015</v>
          </cell>
          <cell r="C911" t="str">
            <v>H</v>
          </cell>
          <cell r="D911">
            <v>142.13999999999999</v>
          </cell>
          <cell r="E911" t="str">
            <v>Sinapi-Maio/21</v>
          </cell>
        </row>
        <row r="912">
          <cell r="A912">
            <v>92108</v>
          </cell>
          <cell r="B912" t="str">
            <v>PENEIRA ROTATIVA COM MOTOR ELÉTRICO TRIFÁSICO DE 2 CV, CILINDRO DE 1 M X 0,60 M, COM FUROS DE 3,17 MM - DEPRECIAÇÃO. AF_11/2015</v>
          </cell>
          <cell r="C912" t="str">
            <v>H</v>
          </cell>
          <cell r="D912">
            <v>0.78</v>
          </cell>
          <cell r="E912" t="str">
            <v>Sinapi-Maio/21</v>
          </cell>
        </row>
        <row r="913">
          <cell r="A913">
            <v>92109</v>
          </cell>
          <cell r="B913" t="str">
            <v>PENEIRA ROTATIVA COM MOTOR ELÉTRICO TRIFÁSICO DE 2 CV, CILINDRO DE 1 M X 0,60 M, COM FUROS DE 3,17 MM - JUROS. AF_11/2015</v>
          </cell>
          <cell r="C913" t="str">
            <v>H</v>
          </cell>
          <cell r="D913">
            <v>0.09</v>
          </cell>
          <cell r="E913" t="str">
            <v>Sinapi-Maio/21</v>
          </cell>
        </row>
        <row r="914">
          <cell r="A914">
            <v>92110</v>
          </cell>
          <cell r="B914" t="str">
            <v>PENEIRA ROTATIVA COM MOTOR ELÉTRICO TRIFÁSICO DE 2 CV, CILINDRO DE 1 M X 0,60 M, COM FUROS DE 3,17 MM - MANUTENÇÃO. AF_11/2015</v>
          </cell>
          <cell r="C914" t="str">
            <v>H</v>
          </cell>
          <cell r="D914">
            <v>0.61</v>
          </cell>
          <cell r="E914" t="str">
            <v>Sinapi-Maio/21</v>
          </cell>
        </row>
        <row r="915">
          <cell r="A915">
            <v>92111</v>
          </cell>
          <cell r="B915" t="str">
            <v>PENEIRA ROTATIVA COM MOTOR ELÉTRICO TRIFÁSICO DE 2 CV, CILINDRO DE 1 M X 0,60 M, COM FUROS DE 3,17 MM - MATERIAIS NA OPERAÇÃO. AF_11/2015</v>
          </cell>
          <cell r="C915" t="str">
            <v>H</v>
          </cell>
          <cell r="D915">
            <v>0.85</v>
          </cell>
          <cell r="E915" t="str">
            <v>Sinapi-Maio/21</v>
          </cell>
        </row>
        <row r="916">
          <cell r="A916">
            <v>92114</v>
          </cell>
          <cell r="B916" t="str">
            <v>DOSADOR DE AREIA, CAPACIDADE DE 26 LITROS - DEPRECIAÇÃO. AF_11/2015</v>
          </cell>
          <cell r="C916" t="str">
            <v>H</v>
          </cell>
          <cell r="D916">
            <v>0.08</v>
          </cell>
          <cell r="E916" t="str">
            <v>Sinapi-Maio/21</v>
          </cell>
        </row>
        <row r="917">
          <cell r="A917">
            <v>92115</v>
          </cell>
          <cell r="B917" t="str">
            <v>DOSADOR DE AREIA, CAPACIDADE DE 26 LITROS - JUROS. AF_11/2015</v>
          </cell>
          <cell r="C917" t="str">
            <v>H</v>
          </cell>
          <cell r="D917">
            <v>0.01</v>
          </cell>
          <cell r="E917" t="str">
            <v>Sinapi-Maio/21</v>
          </cell>
        </row>
        <row r="918">
          <cell r="A918">
            <v>92116</v>
          </cell>
          <cell r="B918" t="str">
            <v>DOSADOR DE AREIA, CAPACIDADE DE 26 LITROS - MANUTENÇÃO. AF_11/2015</v>
          </cell>
          <cell r="C918" t="str">
            <v>H</v>
          </cell>
          <cell r="D918">
            <v>0.11</v>
          </cell>
          <cell r="E918" t="str">
            <v>Sinapi-Maio/21</v>
          </cell>
        </row>
        <row r="919">
          <cell r="A919">
            <v>92133</v>
          </cell>
          <cell r="B919" t="str">
            <v>CAMINHONETE COM MOTOR A DIESEL, POTÊNCIA 180 CV, CABINE DUPLA, 4X4 - DEPRECIAÇÃO. AF_11/2015</v>
          </cell>
          <cell r="C919" t="str">
            <v>H</v>
          </cell>
          <cell r="D919">
            <v>9.6199999999999992</v>
          </cell>
          <cell r="E919" t="str">
            <v>Sinapi-Maio/21</v>
          </cell>
        </row>
        <row r="920">
          <cell r="A920">
            <v>92134</v>
          </cell>
          <cell r="B920" t="str">
            <v>CAMINHONETE COM MOTOR A DIESEL, POTÊNCIA 180 CV, CABINE DUPLA, 4X4 - JUROS. AF_11/2015</v>
          </cell>
          <cell r="C920" t="str">
            <v>H</v>
          </cell>
          <cell r="D920">
            <v>1.52</v>
          </cell>
          <cell r="E920" t="str">
            <v>Sinapi-Maio/21</v>
          </cell>
        </row>
        <row r="921">
          <cell r="A921">
            <v>92135</v>
          </cell>
          <cell r="B921" t="str">
            <v>CAMINHONETE COM MOTOR A DIESEL, POTÊNCIA 180 CV, CABINE DUPLA, 4X4 - IMPOSTOS E SEGUROS. AF_11/2015</v>
          </cell>
          <cell r="C921" t="str">
            <v>H</v>
          </cell>
          <cell r="D921">
            <v>0.6</v>
          </cell>
          <cell r="E921" t="str">
            <v>Sinapi-Maio/21</v>
          </cell>
        </row>
        <row r="922">
          <cell r="A922">
            <v>92136</v>
          </cell>
          <cell r="B922" t="str">
            <v>CAMINHONETE COM MOTOR A DIESEL, POTÊNCIA 180 CV, CABINE DUPLA, 4X4 - MANUTENÇÃO. AF_11/2015</v>
          </cell>
          <cell r="C922" t="str">
            <v>H</v>
          </cell>
          <cell r="D922">
            <v>12.03</v>
          </cell>
          <cell r="E922" t="str">
            <v>Sinapi-Maio/21</v>
          </cell>
        </row>
        <row r="923">
          <cell r="A923">
            <v>92137</v>
          </cell>
          <cell r="B923" t="str">
            <v>CAMINHONETE COM MOTOR A DIESEL, POTÊNCIA 180 CV, CABINE DUPLA, 4X4 - MATERIAIS NA OPERAÇÃO. AF_11/2015</v>
          </cell>
          <cell r="C923" t="str">
            <v>H</v>
          </cell>
          <cell r="D923">
            <v>29.26</v>
          </cell>
          <cell r="E923" t="str">
            <v>Sinapi-Maio/21</v>
          </cell>
        </row>
        <row r="924">
          <cell r="A924">
            <v>92140</v>
          </cell>
          <cell r="B924" t="str">
            <v>CAMINHONETE CABINE SIMPLES COM MOTOR 1.6 FLEX, CÂMBIO MANUAL, POTÊNCIA 101/104 CV, 2 PORTAS - DEPRECIAÇÃO. AF_11/2015</v>
          </cell>
          <cell r="C924" t="str">
            <v>H</v>
          </cell>
          <cell r="D924">
            <v>2.93</v>
          </cell>
          <cell r="E924" t="str">
            <v>Sinapi-Maio/21</v>
          </cell>
        </row>
        <row r="925">
          <cell r="A925">
            <v>92141</v>
          </cell>
          <cell r="B925" t="str">
            <v>CAMINHONETE CABINE SIMPLES COM MOTOR 1.6 FLEX, CÂMBIO MANUAL, POTÊNCIA 101/104 CV, 2 PORTAS - JUROS. AF_11/2015</v>
          </cell>
          <cell r="C925" t="str">
            <v>H</v>
          </cell>
          <cell r="D925">
            <v>0.46</v>
          </cell>
          <cell r="E925" t="str">
            <v>Sinapi-Maio/21</v>
          </cell>
        </row>
        <row r="926">
          <cell r="A926">
            <v>92142</v>
          </cell>
          <cell r="B926" t="str">
            <v>CAMINHONETE CABINE SIMPLES COM MOTOR 1.6 FLEX, CÂMBIO MANUAL, POTÊNCIA 101/104 CV, 2 PORTAS - IMPOSTOS E SEGUROS. AF_11/2015</v>
          </cell>
          <cell r="C926" t="str">
            <v>H</v>
          </cell>
          <cell r="D926">
            <v>0.18</v>
          </cell>
          <cell r="E926" t="str">
            <v>Sinapi-Maio/21</v>
          </cell>
        </row>
        <row r="927">
          <cell r="A927">
            <v>92143</v>
          </cell>
          <cell r="B927" t="str">
            <v>CAMINHONETE CABINE SIMPLES COM MOTOR 1.6 FLEX, CÂMBIO MANUAL, POTÊNCIA 101/104 CV, 2 PORTAS - MANUTENÇÃO. AF_11/2015</v>
          </cell>
          <cell r="C927" t="str">
            <v>H</v>
          </cell>
          <cell r="D927">
            <v>3.66</v>
          </cell>
          <cell r="E927" t="str">
            <v>Sinapi-Maio/21</v>
          </cell>
        </row>
        <row r="928">
          <cell r="A928">
            <v>92144</v>
          </cell>
          <cell r="B928" t="str">
            <v>CAMINHONETE CABINE SIMPLES COM MOTOR 1.6 FLEX, CÂMBIO MANUAL, POTÊNCIA 101/104 CV, 2 PORTAS - MATERIAIS NA OPERAÇÃO. AF_11/2015</v>
          </cell>
          <cell r="C928" t="str">
            <v>H</v>
          </cell>
          <cell r="D928">
            <v>35.79</v>
          </cell>
          <cell r="E928" t="str">
            <v>Sinapi-Maio/21</v>
          </cell>
        </row>
        <row r="929">
          <cell r="A929">
            <v>92237</v>
          </cell>
          <cell r="B929" t="str">
            <v>CAMINHÃO DE TRANSPORTE DE MATERIAL ASFÁLTICO 20.000 L, COM CAVALO MECÂNICO DE CAPACIDADE MÁXIMA DE TRAÇÃO COMBINADO DE 45.000 KG, POTÊNCIA 330 CV, INCLUSIVE TANQUE DE ASFALTO COM MAÇARICO - DEPRECIAÇÃO. AF_12/2015</v>
          </cell>
          <cell r="C929" t="str">
            <v>H</v>
          </cell>
          <cell r="D929">
            <v>19.760000000000002</v>
          </cell>
          <cell r="E929" t="str">
            <v>Sinapi-Maio/21</v>
          </cell>
        </row>
        <row r="930">
          <cell r="A930">
            <v>92238</v>
          </cell>
          <cell r="B930" t="str">
            <v>CAMINHÃO DE TRANSPORTE DE MATERIAL ASFÁLTICO 20.000 L, COM CAVALO MECÂNICO DE CAPACIDADE MÁXIMA DE TRAÇÃO COMBINADO DE 45.000 KG, POTÊNCIA 330 CV, INCLUSIVE TANQUE DE ASFALTO COM MAÇARICO - JUROS. AF_12/2015</v>
          </cell>
          <cell r="C930" t="str">
            <v>H</v>
          </cell>
          <cell r="D930">
            <v>4.1399999999999997</v>
          </cell>
          <cell r="E930" t="str">
            <v>Sinapi-Maio/21</v>
          </cell>
        </row>
        <row r="931">
          <cell r="A931">
            <v>92239</v>
          </cell>
          <cell r="B931" t="str">
            <v>CAMINHÃO DE TRANSPORTE DE MATERIAL ASFÁLTICO 20.000 L, COM CAVALO MECÂNICO DE CAPACIDADE MÁXIMA DE TRAÇÃO COMBINADO DE 45.000 KG, POTÊNCIA 330 CV, INCLUSIVE TANQUE DE ASFALTO COM MAÇARICO - IMPOSTOS E SEGUROS. AF_12/2015</v>
          </cell>
          <cell r="C931" t="str">
            <v>H</v>
          </cell>
          <cell r="D931">
            <v>1.61</v>
          </cell>
          <cell r="E931" t="str">
            <v>Sinapi-Maio/21</v>
          </cell>
        </row>
        <row r="932">
          <cell r="A932">
            <v>92240</v>
          </cell>
          <cell r="B932" t="str">
            <v>CAMINHÃO DE TRANSPORTE DE MATERIAL ASFÁLTICO 20.000 L, COM CAVALO MECÂNICO DE CAPACIDADE MÁXIMA DE TRAÇÃO COMBINADO DE 45.000 KG, POTÊNCIA 330 CV, INCLUSIVE TANQUE DE ASFALTO COM MAÇARICO - MANUTENÇÃO. AF_12/2015</v>
          </cell>
          <cell r="C932" t="str">
            <v>H</v>
          </cell>
          <cell r="D932">
            <v>37.049999999999997</v>
          </cell>
          <cell r="E932" t="str">
            <v>Sinapi-Maio/21</v>
          </cell>
        </row>
        <row r="933">
          <cell r="A933">
            <v>92241</v>
          </cell>
          <cell r="B933" t="str">
            <v>CAMINHÃO DE TRANSPORTE DE MATERIAL ASFÁLTICO 20.000 L, COM CAVALO MECÂNICO DE CAPACIDADE MÁXIMA DE TRAÇÃO COMBINADO DE 45.000 KG, POTÊNCIA 330 CV, INCLUSIVE TANQUE DE ASFALTO COM MAÇARICO - MATERIAIS NA OPERAÇÃO. AF_12/2015</v>
          </cell>
          <cell r="C933" t="str">
            <v>H</v>
          </cell>
          <cell r="D933">
            <v>203.98</v>
          </cell>
          <cell r="E933" t="str">
            <v>Sinapi-Maio/21</v>
          </cell>
        </row>
        <row r="934">
          <cell r="A934">
            <v>92712</v>
          </cell>
          <cell r="B934" t="str">
            <v>APARELHO PARA CORTE E SOLDA OXI-ACETILENO SOBRE RODAS, INCLUSIVE CILINDROS E MAÇARICOS - DEPRECIAÇÃO. AF_12/2015</v>
          </cell>
          <cell r="C934" t="str">
            <v>H</v>
          </cell>
          <cell r="D934">
            <v>0.18</v>
          </cell>
          <cell r="E934" t="str">
            <v>Sinapi-Maio/21</v>
          </cell>
        </row>
        <row r="935">
          <cell r="A935">
            <v>92713</v>
          </cell>
          <cell r="B935" t="str">
            <v>APARELHO PARA CORTE E SOLDA OXI-ACETILENO SOBRE RODAS, INCLUSIVE CILINDROS E MAÇARICOS - JUROS. AF_12/2015</v>
          </cell>
          <cell r="C935" t="str">
            <v>H</v>
          </cell>
          <cell r="D935">
            <v>0.02</v>
          </cell>
          <cell r="E935" t="str">
            <v>Sinapi-Maio/21</v>
          </cell>
        </row>
        <row r="936">
          <cell r="A936">
            <v>92714</v>
          </cell>
          <cell r="B936" t="str">
            <v>APARELHO PARA CORTE E SOLDA OXI-ACETILENO SOBRE RODAS, INCLUSIVE CILINDROS E MAÇARICOS - MANUTENÇÃO. AF_12/2015</v>
          </cell>
          <cell r="C936" t="str">
            <v>H</v>
          </cell>
          <cell r="D936">
            <v>0.23</v>
          </cell>
          <cell r="E936" t="str">
            <v>Sinapi-Maio/21</v>
          </cell>
        </row>
        <row r="937">
          <cell r="A937">
            <v>92715</v>
          </cell>
          <cell r="B937" t="str">
            <v>APARELHO PARA CORTE E SOLDA OXI-ACETILENO SOBRE RODAS, INCLUSIVE CILINDROS E MAÇARICOS - MATERIAIS NA OPERAÇÃO. AF_12/2015</v>
          </cell>
          <cell r="C937" t="str">
            <v>H</v>
          </cell>
          <cell r="D937">
            <v>20.47</v>
          </cell>
          <cell r="E937" t="str">
            <v>Sinapi-Maio/21</v>
          </cell>
        </row>
        <row r="938">
          <cell r="A938">
            <v>92956</v>
          </cell>
          <cell r="B938" t="str">
            <v>MÁQUINA EXTRUSORA DE CONCRETO PARA GUIAS E SARJETAS, MOTOR A DIESEL, POTÊNCIA 14 CV - DEPRECIAÇÃO. AF_12/2015</v>
          </cell>
          <cell r="C938" t="str">
            <v>H</v>
          </cell>
          <cell r="D938">
            <v>3.57</v>
          </cell>
          <cell r="E938" t="str">
            <v>Sinapi-Maio/21</v>
          </cell>
        </row>
        <row r="939">
          <cell r="A939">
            <v>92957</v>
          </cell>
          <cell r="B939" t="str">
            <v>MÁQUINA EXTRUSORA DE CONCRETO PARA GUIAS E SARJETAS, MOTOR A DIESEL, POTÊNCIA 14 CV - JUROS. AF_12/2015</v>
          </cell>
          <cell r="C939" t="str">
            <v>H</v>
          </cell>
          <cell r="D939">
            <v>0.42</v>
          </cell>
          <cell r="E939" t="str">
            <v>Sinapi-Maio/21</v>
          </cell>
        </row>
        <row r="940">
          <cell r="A940">
            <v>92958</v>
          </cell>
          <cell r="B940" t="str">
            <v>MÁQUINA EXTRUSORA DE CONCRETO PARA GUIAS E SARJETAS, MOTOR A DIESEL, POTÊNCIA 14 CV - MANUTENÇÃO. AF_12/2015</v>
          </cell>
          <cell r="C940" t="str">
            <v>H</v>
          </cell>
          <cell r="D940">
            <v>3.9</v>
          </cell>
          <cell r="E940" t="str">
            <v>Sinapi-Maio/21</v>
          </cell>
        </row>
        <row r="941">
          <cell r="A941">
            <v>92959</v>
          </cell>
          <cell r="B941" t="str">
            <v>MÁQUINA EXTRUSORA DE CONCRETO PARA GUIAS E SARJETAS, MOTOR A DIESEL, POTÊNCIA 14 CV - MATERIAIS NA OPERAÇÃO. AF_12/2015</v>
          </cell>
          <cell r="C941" t="str">
            <v>H</v>
          </cell>
          <cell r="D941">
            <v>6.85</v>
          </cell>
          <cell r="E941" t="str">
            <v>Sinapi-Maio/21</v>
          </cell>
        </row>
        <row r="942">
          <cell r="A942">
            <v>92963</v>
          </cell>
          <cell r="B942" t="str">
            <v>MARTELO PERFURADOR PNEUMÁTICO MANUAL, HASTE 25 X 75 MM, 21 KG - DEPRECIAÇÃO. AF_12/2015</v>
          </cell>
          <cell r="C942" t="str">
            <v>H</v>
          </cell>
          <cell r="D942">
            <v>1.23</v>
          </cell>
          <cell r="E942" t="str">
            <v>Sinapi-Maio/21</v>
          </cell>
        </row>
        <row r="943">
          <cell r="A943">
            <v>92964</v>
          </cell>
          <cell r="B943" t="str">
            <v>MARTELO PERFURADOR PNEUMÁTICO MANUAL, HASTE 25 X 75 MM, 21 KG - JUROS. AF_12/2015</v>
          </cell>
          <cell r="C943" t="str">
            <v>H</v>
          </cell>
          <cell r="D943">
            <v>0.14000000000000001</v>
          </cell>
          <cell r="E943" t="str">
            <v>Sinapi-Maio/21</v>
          </cell>
        </row>
        <row r="944">
          <cell r="A944">
            <v>92965</v>
          </cell>
          <cell r="B944" t="str">
            <v>MARTELO PERFURADOR PNEUMÁTICO MANUAL, HASTE 25 X 75 MM, 21 KG - MANUTENÇÃO. AF_12/2015</v>
          </cell>
          <cell r="C944" t="str">
            <v>H</v>
          </cell>
          <cell r="D944">
            <v>1.54</v>
          </cell>
          <cell r="E944" t="str">
            <v>Sinapi-Maio/21</v>
          </cell>
        </row>
        <row r="945">
          <cell r="A945">
            <v>93220</v>
          </cell>
          <cell r="B945" t="str">
            <v>PERFURATRIZ COM TORRE METÁLICA PARA EXECUÇÃO DE ESTACA HÉLICE CONTÍNUA, PROFUNDIDADE MÁXIMA DE 32 M, DIÂMETRO MÁXIMO DE 1000 MM, POTÊNCIA INSTALADA DE 350 HP, MESA ROTATIVA COM TORQUE MÁXIMO DE 263 KNM - DEPRECIAÇÃO. AF_01/2016</v>
          </cell>
          <cell r="C945" t="str">
            <v>H</v>
          </cell>
          <cell r="D945">
            <v>223.83</v>
          </cell>
          <cell r="E945" t="str">
            <v>Sinapi-Maio/21</v>
          </cell>
        </row>
        <row r="946">
          <cell r="A946">
            <v>93221</v>
          </cell>
          <cell r="B946" t="str">
            <v>PERFURATRIZ COM TORRE METÁLICA PARA EXECUÇÃO DE ESTACA HÉLICE CONTÍNUA, PROFUNDIDADE MÁXIMA DE 32 M, DIÂMETRO MÁXIMO DE 1000 MM, POTÊNCIA INSTALADA DE 350 HP, MESA ROTATIVA COM TORQUE MÁXIMO DE 263 KNM - JUROS. AF_01/2016</v>
          </cell>
          <cell r="C946" t="str">
            <v>H</v>
          </cell>
          <cell r="D946">
            <v>31.07</v>
          </cell>
          <cell r="E946" t="str">
            <v>Sinapi-Maio/21</v>
          </cell>
        </row>
        <row r="947">
          <cell r="A947">
            <v>93222</v>
          </cell>
          <cell r="B947" t="str">
            <v>PERFURATRIZ COM TORRE METÁLICA PARA EXECUÇÃO DE ESTACA HÉLICE CONTÍNUA, PROFUNDIDADE MÁXIMA DE 32 M, DIÂMETRO MÁXIMO DE 1000 MM, POTÊNCIA INSTALADA DE 350 HP, MESA ROTATIVA COM TORQUE MÁXIMO DE 263 KNM - MANUTENÇÃO. AF_01/2016</v>
          </cell>
          <cell r="C947" t="str">
            <v>H</v>
          </cell>
          <cell r="D947">
            <v>280.11</v>
          </cell>
          <cell r="E947" t="str">
            <v>Sinapi-Maio/21</v>
          </cell>
        </row>
        <row r="948">
          <cell r="A948">
            <v>93223</v>
          </cell>
          <cell r="B948" t="str">
            <v>PERFURATRIZ COM TORRE METÁLICA PARA EXECUÇÃO DE ESTACA HÉLICE CONTÍNUA, PROFUNDIDADE MÁXIMA DE 32 M, DIÂMETRO MÁXIMO DE 1000 MM, POTÊNCIA INSTALADA DE 350 HP, MESA ROTATIVA COM TORQUE MÁXIMO DE 263 KNM  MATERIAIS NA OPERAÇÃO. AF_01/2016</v>
          </cell>
          <cell r="C948" t="str">
            <v>H</v>
          </cell>
          <cell r="D948">
            <v>115.45</v>
          </cell>
          <cell r="E948" t="str">
            <v>Sinapi-Maio/21</v>
          </cell>
        </row>
        <row r="949">
          <cell r="A949">
            <v>93229</v>
          </cell>
          <cell r="B949" t="str">
            <v>BETONEIRA CAPACIDADE NOMINAL 400 L, CAPACIDADE DE MISTURA 310 L, MOTOR A GASOLINA POTÊNCIA 5,5 HP, SEM CARREGADOR - DEPRECIAÇÃO. AF_02/2016</v>
          </cell>
          <cell r="C949" t="str">
            <v>H</v>
          </cell>
          <cell r="D949">
            <v>0.33</v>
          </cell>
          <cell r="E949" t="str">
            <v>Sinapi-Maio/21</v>
          </cell>
        </row>
        <row r="950">
          <cell r="A950">
            <v>93230</v>
          </cell>
          <cell r="B950" t="str">
            <v>BETONEIRA CAPACIDADE NOMINAL 400 L, CAPACIDADE DE MISTURA 310 L, MOTOR A GASOLINA POTÊNCIA 5,5 HP, SEM CARREGADOR - JUROS. AF_02/2016</v>
          </cell>
          <cell r="C950" t="str">
            <v>H</v>
          </cell>
          <cell r="D950">
            <v>0.03</v>
          </cell>
          <cell r="E950" t="str">
            <v>Sinapi-Maio/21</v>
          </cell>
        </row>
        <row r="951">
          <cell r="A951">
            <v>93231</v>
          </cell>
          <cell r="B951" t="str">
            <v>BETONEIRA CAPACIDADE NOMINAL 400 L, CAPACIDADE DE MISTURA 310 L, MOTOR A GASOLINA POTÊNCIA 5,5 HP, SEM CARREGADOR - MANUTENÇÃO. AF_02/2016</v>
          </cell>
          <cell r="C951" t="str">
            <v>H</v>
          </cell>
          <cell r="D951">
            <v>0.31</v>
          </cell>
          <cell r="E951" t="str">
            <v>Sinapi-Maio/21</v>
          </cell>
        </row>
        <row r="952">
          <cell r="A952">
            <v>93232</v>
          </cell>
          <cell r="B952" t="str">
            <v>BETONEIRA CAPACIDADE NOMINAL 400 L, CAPACIDADE DE MISTURA 310 L, MOTOR A GASOLINA POTÊNCIA 5,5 HP, SEM CARREGADOR - MATERIAIS NA OPERAÇÃO. AF_02/2016</v>
          </cell>
          <cell r="C952" t="str">
            <v>H</v>
          </cell>
          <cell r="D952">
            <v>7.7</v>
          </cell>
          <cell r="E952" t="str">
            <v>Sinapi-Maio/21</v>
          </cell>
        </row>
        <row r="953">
          <cell r="A953">
            <v>93235</v>
          </cell>
          <cell r="B953" t="str">
            <v>GRUPO GERADOR ESTACIONÁRIO, MOTOR DIESEL POTÊNCIA 170 KVA - JUROS. AF_02/2016</v>
          </cell>
          <cell r="C953" t="str">
            <v>H</v>
          </cell>
          <cell r="D953">
            <v>0.73</v>
          </cell>
          <cell r="E953" t="str">
            <v>Sinapi-Maio/21</v>
          </cell>
        </row>
        <row r="954">
          <cell r="A954">
            <v>93238</v>
          </cell>
          <cell r="B954" t="str">
            <v>ROLO COMPACTADOR VIBRATÓRIO REBOCÁVEL, CILINDRO DE AÇO LISO, POTÊNCIA DE TRAÇÃO DE 65 CV, PESO 4,7 T, IMPACTO DINÂMICO 18,3 T, LARGURA DE TRABALHO 1,67 M - JUROS. AF_02/2016</v>
          </cell>
          <cell r="C954" t="str">
            <v>H</v>
          </cell>
          <cell r="D954">
            <v>0.8</v>
          </cell>
          <cell r="E954" t="str">
            <v>Sinapi-Maio/21</v>
          </cell>
        </row>
        <row r="955">
          <cell r="A955">
            <v>93239</v>
          </cell>
          <cell r="B955" t="str">
            <v>ROLO COMPACTADOR VIBRATÓRIO PÉ DE CARNEIRO, OPERADO POR CONTROLE REMOTO, POTÊNCIA 12,5 KW, PESO OPERACIONAL 1,675 T, LARGURA DE TRABALHO 0,85 M - JUROS. AF_02/2016</v>
          </cell>
          <cell r="C955" t="str">
            <v>H</v>
          </cell>
          <cell r="D955">
            <v>3.65</v>
          </cell>
          <cell r="E955" t="str">
            <v>Sinapi-Maio/21</v>
          </cell>
        </row>
        <row r="956">
          <cell r="A956">
            <v>93240</v>
          </cell>
          <cell r="B956" t="str">
            <v>ROLO COMPACTADOR VIBRATÓRIO PÉ DE CARNEIRO, OPERADO POR CONTROLE REMOTO, POTÊNCIA 12,5 KW, PESO OPERACIONAL 1,675 T, LARGURA DE TRABALHO 0,85 M - MATERIAIS NA OPERAÇÃO. AF_02/2016</v>
          </cell>
          <cell r="C956" t="str">
            <v>H</v>
          </cell>
          <cell r="D956">
            <v>8.84</v>
          </cell>
          <cell r="E956" t="str">
            <v>Sinapi-Maio/21</v>
          </cell>
        </row>
        <row r="957">
          <cell r="A957">
            <v>93267</v>
          </cell>
          <cell r="B957" t="str">
            <v>GRUA ASCENCIONAL, LANÇA DE 30 M, CAPACIDADE DE 1,0 T A 30 M, ALTURA ATÉ 39 M  DEPRECIAÇÃO. AF_03/2016</v>
          </cell>
          <cell r="C957" t="str">
            <v>H</v>
          </cell>
          <cell r="D957">
            <v>29.99</v>
          </cell>
          <cell r="E957" t="str">
            <v>Sinapi-Maio/21</v>
          </cell>
        </row>
        <row r="958">
          <cell r="A958">
            <v>93269</v>
          </cell>
          <cell r="B958" t="str">
            <v>GRUA ASCENCIONAL, LANÇA DE 30 M, CAPACIDADE DE 1,0 T A 30 M, ALTURA ATÉ 39 M   JUROS. AF_03/2016</v>
          </cell>
          <cell r="C958" t="str">
            <v>H</v>
          </cell>
          <cell r="D958">
            <v>3.56</v>
          </cell>
          <cell r="E958" t="str">
            <v>Sinapi-Maio/21</v>
          </cell>
        </row>
        <row r="959">
          <cell r="A959">
            <v>93270</v>
          </cell>
          <cell r="B959" t="str">
            <v>GRUA ASCENCIONAL, LANÇA DE 30 M, CAPACIDADE DE 1,0 T A 30 M, ALTURA ATÉ 39 M   MANUTENÇÃO. AF_03/2016</v>
          </cell>
          <cell r="C959" t="str">
            <v>H</v>
          </cell>
          <cell r="D959">
            <v>32.799999999999997</v>
          </cell>
          <cell r="E959" t="str">
            <v>Sinapi-Maio/21</v>
          </cell>
        </row>
        <row r="960">
          <cell r="A960">
            <v>93271</v>
          </cell>
          <cell r="B960" t="str">
            <v>GRUA ASCENCIONAL, LANÇA DE 30 M, CAPACIDADE DE 1,0 T A 30 M, ALTURA ATÉ 39 M   MATERIAIS NA OPERAÇÃO. AF_03/2016</v>
          </cell>
          <cell r="C960" t="str">
            <v>H</v>
          </cell>
          <cell r="D960">
            <v>6.35</v>
          </cell>
          <cell r="E960" t="str">
            <v>Sinapi-Maio/21</v>
          </cell>
        </row>
        <row r="961">
          <cell r="A961">
            <v>93277</v>
          </cell>
          <cell r="B961" t="str">
            <v>GUINCHO ELÉTRICO DE COLUNA, CAPACIDADE 400 KG, COM MOTO FREIO, MOTOR TRIFÁSICO DE 1,25 CV - DEPRECIAÇÃO. AF_03/2016</v>
          </cell>
          <cell r="C961" t="str">
            <v>H</v>
          </cell>
          <cell r="D961">
            <v>0.3</v>
          </cell>
          <cell r="E961" t="str">
            <v>Sinapi-Maio/21</v>
          </cell>
        </row>
        <row r="962">
          <cell r="A962">
            <v>93278</v>
          </cell>
          <cell r="B962" t="str">
            <v>GUINCHO ELÉTRICO DE COLUNA, CAPACIDADE 400 KG, COM MOTO FREIO, MOTOR TRIFÁSICO DE 1,25 CV - JUROS. AF_03/2016</v>
          </cell>
          <cell r="C962" t="str">
            <v>H</v>
          </cell>
          <cell r="D962">
            <v>0.03</v>
          </cell>
          <cell r="E962" t="str">
            <v>Sinapi-Maio/21</v>
          </cell>
        </row>
        <row r="963">
          <cell r="A963">
            <v>93279</v>
          </cell>
          <cell r="B963" t="str">
            <v>GUINCHO ELÉTRICO DE COLUNA, CAPACIDADE 400 KG, COM MOTO FREIO, MOTOR TRIFÁSICO DE 1,25 CV - MANUTENÇÃO. AF_03/2016</v>
          </cell>
          <cell r="C963" t="str">
            <v>H</v>
          </cell>
          <cell r="D963">
            <v>0.28000000000000003</v>
          </cell>
          <cell r="E963" t="str">
            <v>Sinapi-Maio/21</v>
          </cell>
        </row>
        <row r="964">
          <cell r="A964">
            <v>93280</v>
          </cell>
          <cell r="B964" t="str">
            <v>GUINCHO ELÉTRICO DE COLUNA, CAPACIDADE 400 KG, COM MOTO FREIO, MOTOR TRIFÁSICO DE 1,25 CV - MATERIAIS NA OPERAÇÃO. AF_03/2016</v>
          </cell>
          <cell r="C964" t="str">
            <v>H</v>
          </cell>
          <cell r="D964">
            <v>0.53</v>
          </cell>
          <cell r="E964" t="str">
            <v>Sinapi-Maio/21</v>
          </cell>
        </row>
        <row r="965">
          <cell r="A965">
            <v>93283</v>
          </cell>
          <cell r="B965" t="str">
            <v>GUINDASTE HIDRÁULICO AUTOPROPELIDO, COM LANÇA TELESCÓPICA 40 M, CAPACIDADE MÁXIMA 60 T, POTÊNCIA 260 KW - DEPRECIAÇÃO. AF_03/2016</v>
          </cell>
          <cell r="C965" t="str">
            <v>H</v>
          </cell>
          <cell r="D965">
            <v>63.04</v>
          </cell>
          <cell r="E965" t="str">
            <v>Sinapi-Maio/21</v>
          </cell>
        </row>
        <row r="966">
          <cell r="A966">
            <v>93284</v>
          </cell>
          <cell r="B966" t="str">
            <v>GUINDASTE HIDRÁULICO AUTOPROPELIDO, COM LANÇA TELESCÓPICA 40 M, CAPACIDADE MÁXIMA 60 T, POTÊNCIA 260 KW - JUROS. AF_03/2016</v>
          </cell>
          <cell r="C966" t="str">
            <v>H</v>
          </cell>
          <cell r="D966">
            <v>11.97</v>
          </cell>
          <cell r="E966" t="str">
            <v>Sinapi-Maio/21</v>
          </cell>
        </row>
        <row r="967">
          <cell r="A967">
            <v>93285</v>
          </cell>
          <cell r="B967" t="str">
            <v>GUINDASTE HIDRÁULICO AUTOPROPELIDO, COM LANÇA TELESCÓPICA 40 M, CAPACIDADE MÁXIMA 60 T, POTÊNCIA 260 KW - MANUTENÇÃO. AF_03/2016</v>
          </cell>
          <cell r="C967" t="str">
            <v>H</v>
          </cell>
          <cell r="D967">
            <v>101.34</v>
          </cell>
          <cell r="E967" t="str">
            <v>Sinapi-Maio/21</v>
          </cell>
        </row>
        <row r="968">
          <cell r="A968">
            <v>93286</v>
          </cell>
          <cell r="B968" t="str">
            <v>GUINDASTE HIDRÁULICO AUTOPROPELIDO, COM LANÇA TELESCÓPICA 40 M, CAPACIDADE MÁXIMA 60 T, POTÊNCIA 260 KW - MATERIAIS NA OPERAÇÃO. AF_03/2016</v>
          </cell>
          <cell r="C968" t="str">
            <v>H</v>
          </cell>
          <cell r="D968">
            <v>150.28</v>
          </cell>
          <cell r="E968" t="str">
            <v>Sinapi-Maio/21</v>
          </cell>
        </row>
        <row r="969">
          <cell r="A969">
            <v>93296</v>
          </cell>
          <cell r="B969" t="str">
            <v>GUINDASTE HIDRÁULICO AUTOPROPELIDO, COM LANÇA TELESCÓPICA 40 M, CAPACIDADE MÁXIMA 60 T, POTÊNCIA 260 KW - IMPOSTOS E SEGUROS. AF_03/2016</v>
          </cell>
          <cell r="C969" t="str">
            <v>H</v>
          </cell>
          <cell r="D969">
            <v>4.41</v>
          </cell>
          <cell r="E969" t="str">
            <v>Sinapi-Maio/21</v>
          </cell>
        </row>
        <row r="970">
          <cell r="A970">
            <v>93397</v>
          </cell>
          <cell r="B970" t="str">
            <v>GUINDAUTO HIDRÁULICO, CAPACIDADE MÁXIMA DE CARGA 3300 KG, MOMENTO MÁXIMO DE CARGA 5,8 TM, ALCANCE MÁXIMO HORIZONTAL 7,60 M, INCLUSIVE CAMINHÃO TOCO PBT 16.000 KG, POTÊNCIA DE 189 CV - DEPRECIAÇÃO. AF_03/2016</v>
          </cell>
          <cell r="C970" t="str">
            <v>H</v>
          </cell>
          <cell r="D970">
            <v>11.36</v>
          </cell>
          <cell r="E970" t="str">
            <v>Sinapi-Maio/21</v>
          </cell>
        </row>
        <row r="971">
          <cell r="A971">
            <v>93398</v>
          </cell>
          <cell r="B971" t="str">
            <v>GUINDAUTO HIDRÁULICO, CAPACIDADE MÁXIMA DE CARGA 3300 KG, MOMENTO MÁXIMO DE CARGA 5,8 TM, ALCANCE MÁXIMO HORIZONTAL 7,60 M, INCLUSIVE CAMINHÃO TOCO PBT 16.000 KG, POTÊNCIA DE 189 CV - JUROS. AF_03/2016</v>
          </cell>
          <cell r="C971" t="str">
            <v>H</v>
          </cell>
          <cell r="D971">
            <v>2.38</v>
          </cell>
          <cell r="E971" t="str">
            <v>Sinapi-Maio/21</v>
          </cell>
        </row>
        <row r="972">
          <cell r="A972">
            <v>93399</v>
          </cell>
          <cell r="B972" t="str">
            <v>GUINDAUTO HIDRÁULICO, CAPACIDADE MÁXIMA DE CARGA 3300 KG, MOMENTO MÁXIMO DE CARGA 5,8 TM, ALCANCE MÁXIMO HORIZONTAL 7,60 M, INCLUSIVE CAMINHÃO TOCO PBT 16.000 KG, POTÊNCIA DE 189 CV  IMPOSTOS E SEGUROS. AF_03/2016</v>
          </cell>
          <cell r="C972" t="str">
            <v>H</v>
          </cell>
          <cell r="D972">
            <v>0.92</v>
          </cell>
          <cell r="E972" t="str">
            <v>Sinapi-Maio/21</v>
          </cell>
        </row>
        <row r="973">
          <cell r="A973">
            <v>93400</v>
          </cell>
          <cell r="B973" t="str">
            <v>GUINDAUTO HIDRÁULICO, CAPACIDADE MÁXIMA DE CARGA 3300 KG, MOMENTO MÁXIMO DE CARGA 5,8 TM, ALCANCE MÁXIMO HORIZONTAL 7,60 M, INCLUSIVE CAMINHÃO TOCO PBT 16.000 KG, POTÊNCIA DE 189 CV - MANUTENÇÃO. AF_03/2016</v>
          </cell>
          <cell r="C973" t="str">
            <v>H</v>
          </cell>
          <cell r="D973">
            <v>21.31</v>
          </cell>
          <cell r="E973" t="str">
            <v>Sinapi-Maio/21</v>
          </cell>
        </row>
        <row r="974">
          <cell r="A974">
            <v>93401</v>
          </cell>
          <cell r="B974" t="str">
            <v>GUINDAUTO HIDRÁULICO, CAPACIDADE MÁXIMA DE CARGA 3300 KG, MOMENTO MÁXIMO DE CARGA 5,8 TM, ALCANCE MÁXIMO HORIZONTAL 7,60 M, INCLUSIVE CAMINHÃO TOCO PBT 16.000 KG, POTÊNCIA DE 189 CV - MATERIAIS NA OPERAÇÃO. AF_03/2016</v>
          </cell>
          <cell r="C974" t="str">
            <v>H</v>
          </cell>
          <cell r="D974">
            <v>116.82</v>
          </cell>
          <cell r="E974" t="str">
            <v>Sinapi-Maio/21</v>
          </cell>
        </row>
        <row r="975">
          <cell r="A975">
            <v>93404</v>
          </cell>
          <cell r="B975" t="str">
            <v>MÁQUINA JATO DE PRESSAO PORTÁTIL, CAMARA DE 1 SAIDA, CAPACIDADE 280 L, DIAMETRO 670 MM, BICO DE JATO CURTO VENTURI DE 5/16'' , MANGUEIRA DE 1'' COM COMPRESSOR DE AR REBOCÁVEL 189 PCM E MOTOR DIESEL 63 CV - DEPRECIAÇÃO. AF_03/2016</v>
          </cell>
          <cell r="C975" t="str">
            <v>H</v>
          </cell>
          <cell r="D975">
            <v>6.02</v>
          </cell>
          <cell r="E975" t="str">
            <v>Sinapi-Maio/21</v>
          </cell>
        </row>
        <row r="976">
          <cell r="A976">
            <v>93405</v>
          </cell>
          <cell r="B976" t="str">
            <v>MÁQUINA JATO DE PRESSAO PORTÁTIL, CAMARA DE 1 SAIDA, CAPACIDADE 280 L, DIAMETRO 670 MM, BICO DE JATO CURTO VENTURI DE 5/16'' , MANGUEIRA DE 1'' COM COMPRESSOR DE AR REBOCÁVEL 189 PCM E MOTOR DIESEL 63 CV - JUROS. AF_03/2016</v>
          </cell>
          <cell r="C976" t="str">
            <v>H</v>
          </cell>
          <cell r="D976">
            <v>0.61</v>
          </cell>
          <cell r="E976" t="str">
            <v>Sinapi-Maio/21</v>
          </cell>
        </row>
        <row r="977">
          <cell r="A977">
            <v>93406</v>
          </cell>
          <cell r="B977" t="str">
            <v>MÁQUINA JATO DE PRESSAO PORTÁTIL, CAMARA DE 1 SAIDA, CAPACIDADE 280 L, DIAMETRO 670 MM, BICO DE JATO CURTO VENTURI DE 5/16'' , MANGUEIRA DE 1'' COM COMPRESSOR DE AR REBOCÁVEL 189 PCM E MOTOR DIESEL 63 CV - MANUTENÇÃO. AF_03/2016</v>
          </cell>
          <cell r="C977" t="str">
            <v>H</v>
          </cell>
          <cell r="D977">
            <v>7.54</v>
          </cell>
          <cell r="E977" t="str">
            <v>Sinapi-Maio/21</v>
          </cell>
        </row>
        <row r="978">
          <cell r="A978">
            <v>93407</v>
          </cell>
          <cell r="B978" t="str">
            <v>MÁQUINA JATO DE PRESSAO PORTÁTIL, CAMARA DE 1 SAIDA, CAPACIDADE 280 L, DIAMETRO 670 MM, BICO DE JATO CURTO VENTURI DE 5/16'' , MANGUEIRA DE 1'' COM COMPRESSOR DE AR REBOCÁVEL 189 PCM E MOTOR DIESEL 63 CV - MATERIAIS NA OPERAÇÃO. AF_03/2016</v>
          </cell>
          <cell r="C978" t="str">
            <v>H</v>
          </cell>
          <cell r="D978">
            <v>34.82</v>
          </cell>
          <cell r="E978" t="str">
            <v>Sinapi-Maio/21</v>
          </cell>
        </row>
        <row r="979">
          <cell r="A979">
            <v>93411</v>
          </cell>
          <cell r="B979" t="str">
            <v>GERADOR PORTÁTIL MONOFÁSICO, POTÊNCIA 5500 VA, MOTOR A GASOLINA, POTÊNCIA DO MOTOR 13 CV - DEPRECIAÇÃO. AF_03/2016</v>
          </cell>
          <cell r="C979" t="str">
            <v>H</v>
          </cell>
          <cell r="D979">
            <v>0.19</v>
          </cell>
          <cell r="E979" t="str">
            <v>Sinapi-Maio/21</v>
          </cell>
        </row>
        <row r="980">
          <cell r="A980">
            <v>93412</v>
          </cell>
          <cell r="B980" t="str">
            <v>GERADOR PORTÁTIL MONOFÁSICO, POTÊNCIA 5500 VA, MOTOR A GASOLINA, POTÊNCIA DO MOTOR 13 CV - JUROS. AF_03/2016</v>
          </cell>
          <cell r="C980" t="str">
            <v>H</v>
          </cell>
          <cell r="D980">
            <v>0.03</v>
          </cell>
          <cell r="E980" t="str">
            <v>Sinapi-Maio/21</v>
          </cell>
        </row>
        <row r="981">
          <cell r="A981">
            <v>93413</v>
          </cell>
          <cell r="B981" t="str">
            <v>GERADOR PORTÁTIL MONOFÁSICO, POTÊNCIA 5500 VA, MOTOR A GASOLINA, POTÊNCIA DO MOTOR 13 CV - MANUTENÇÃO. AF_03/2016</v>
          </cell>
          <cell r="C981" t="str">
            <v>H</v>
          </cell>
          <cell r="D981">
            <v>0.17</v>
          </cell>
          <cell r="E981" t="str">
            <v>Sinapi-Maio/21</v>
          </cell>
        </row>
        <row r="982">
          <cell r="A982">
            <v>93414</v>
          </cell>
          <cell r="B982" t="str">
            <v>GERADOR PORTÁTIL MONOFÁSICO, POTÊNCIA 5500 VA, MOTOR A GASOLINA, POTÊNCIA DO MOTOR 13 CV - MATERIAIS NA OPERAÇÃO. AF_03/2016</v>
          </cell>
          <cell r="C982" t="str">
            <v>H</v>
          </cell>
          <cell r="D982">
            <v>13.28</v>
          </cell>
          <cell r="E982" t="str">
            <v>Sinapi-Maio/21</v>
          </cell>
        </row>
        <row r="983">
          <cell r="A983">
            <v>93417</v>
          </cell>
          <cell r="B983" t="str">
            <v>GRUPO GERADOR REBOCÁVEL, POTÊNCIA 66 KVA, MOTOR A DIESEL - DEPRECIAÇÃO. AF_03/2016</v>
          </cell>
          <cell r="C983" t="str">
            <v>H</v>
          </cell>
          <cell r="D983">
            <v>2.57</v>
          </cell>
          <cell r="E983" t="str">
            <v>Sinapi-Maio/21</v>
          </cell>
        </row>
        <row r="984">
          <cell r="A984">
            <v>93418</v>
          </cell>
          <cell r="B984" t="str">
            <v>GRUPO GERADOR REBOCÁVEL, POTÊNCIA 66 KVA, MOTOR A DIESEL - JUROS. AF_03/2016</v>
          </cell>
          <cell r="C984" t="str">
            <v>H</v>
          </cell>
          <cell r="D984">
            <v>0.46</v>
          </cell>
          <cell r="E984" t="str">
            <v>Sinapi-Maio/21</v>
          </cell>
        </row>
        <row r="985">
          <cell r="A985">
            <v>93419</v>
          </cell>
          <cell r="B985" t="str">
            <v>GRUPO GERADOR REBOCÁVEL, POTÊNCIA 66 KVA, MOTOR A DIESEL - MANUTENÇÃO. AF_03/2016</v>
          </cell>
          <cell r="C985" t="str">
            <v>H</v>
          </cell>
          <cell r="D985">
            <v>2.2999999999999998</v>
          </cell>
          <cell r="E985" t="str">
            <v>Sinapi-Maio/21</v>
          </cell>
        </row>
        <row r="986">
          <cell r="A986">
            <v>93420</v>
          </cell>
          <cell r="B986" t="str">
            <v>GRUPO GERADOR REBOCÁVEL, POTÊNCIA 66 KVA, MOTOR A DIESEL - MATERIAIS NA OPERAÇÃO. AF_03/2016</v>
          </cell>
          <cell r="C986" t="str">
            <v>H</v>
          </cell>
          <cell r="D986">
            <v>49.54</v>
          </cell>
          <cell r="E986" t="str">
            <v>Sinapi-Maio/21</v>
          </cell>
        </row>
        <row r="987">
          <cell r="A987">
            <v>93423</v>
          </cell>
          <cell r="B987" t="str">
            <v>GRUPO GERADOR ESTACIONÁRIO, POTÊNCIA 150 KVA, MOTOR A DIESEL- DEPRECIAÇÃO. AF_03/2016</v>
          </cell>
          <cell r="C987" t="str">
            <v>H</v>
          </cell>
          <cell r="D987">
            <v>3.64</v>
          </cell>
          <cell r="E987" t="str">
            <v>Sinapi-Maio/21</v>
          </cell>
        </row>
        <row r="988">
          <cell r="A988">
            <v>93424</v>
          </cell>
          <cell r="B988" t="str">
            <v>GRUPO GERADOR ESTACIONÁRIO, POTÊNCIA 150 KVA, MOTOR A DIESEL- JUROS. AF_03/2016</v>
          </cell>
          <cell r="C988" t="str">
            <v>H</v>
          </cell>
          <cell r="D988">
            <v>0.65</v>
          </cell>
          <cell r="E988" t="str">
            <v>Sinapi-Maio/21</v>
          </cell>
        </row>
        <row r="989">
          <cell r="A989">
            <v>93425</v>
          </cell>
          <cell r="B989" t="str">
            <v>GRUPO GERADOR ESTACIONÁRIO, POTÊNCIA 150 KVA, MOTOR A DIESEL- MANUTENÇÃO. AF_03/2016</v>
          </cell>
          <cell r="C989" t="str">
            <v>H</v>
          </cell>
          <cell r="D989">
            <v>3.25</v>
          </cell>
          <cell r="E989" t="str">
            <v>Sinapi-Maio/21</v>
          </cell>
        </row>
        <row r="990">
          <cell r="A990">
            <v>93426</v>
          </cell>
          <cell r="B990" t="str">
            <v>GRUPO GERADOR ESTACIONÁRIO, POTÊNCIA 150 KVA, MOTOR A DIESEL- MATERIAIS NA OPERAÇÃO. AF_03/2016</v>
          </cell>
          <cell r="C990" t="str">
            <v>H</v>
          </cell>
          <cell r="D990">
            <v>118.41</v>
          </cell>
          <cell r="E990" t="str">
            <v>Sinapi-Maio/21</v>
          </cell>
        </row>
        <row r="991">
          <cell r="A991">
            <v>93429</v>
          </cell>
          <cell r="B991" t="str">
            <v>USINA DE MISTURA ASFÁLTICA À QUENTE, TIPO CONTRA FLUXO, PROD 40 A 80 TON/HORA - DEPRECIAÇÃO. AF_03/2016</v>
          </cell>
          <cell r="C991" t="str">
            <v>H</v>
          </cell>
          <cell r="D991">
            <v>72</v>
          </cell>
          <cell r="E991" t="str">
            <v>Sinapi-Maio/21</v>
          </cell>
        </row>
        <row r="992">
          <cell r="A992">
            <v>93430</v>
          </cell>
          <cell r="B992" t="str">
            <v>USINA DE MISTURA ASFÁLTICA À QUENTE, TIPO CONTRA FLUXO, PROD 40 A 80 TON/HORA - JUROS. AF_03/2016</v>
          </cell>
          <cell r="C992" t="str">
            <v>H</v>
          </cell>
          <cell r="D992">
            <v>12.96</v>
          </cell>
          <cell r="E992" t="str">
            <v>Sinapi-Maio/21</v>
          </cell>
        </row>
        <row r="993">
          <cell r="A993">
            <v>93431</v>
          </cell>
          <cell r="B993" t="str">
            <v>USINA DE MISTURA ASFÁLTICA À QUENTE, TIPO CONTRA FLUXO, PROD 40 A 80 TON/HORA - MANUTENÇÃO. AF_03/2016</v>
          </cell>
          <cell r="C993" t="str">
            <v>H</v>
          </cell>
          <cell r="D993">
            <v>115.74</v>
          </cell>
          <cell r="E993" t="str">
            <v>Sinapi-Maio/21</v>
          </cell>
        </row>
        <row r="994">
          <cell r="A994">
            <v>93432</v>
          </cell>
          <cell r="B994" t="str">
            <v>USINA DE MISTURA ASFÁLTICA À QUENTE, TIPO CONTRA FLUXO, PROD 40 A 80 TON/HORA - MATERIAIS NA OPERAÇÃO. AF_03/2016</v>
          </cell>
          <cell r="C994" t="str">
            <v>H</v>
          </cell>
          <cell r="D994">
            <v>2121.6</v>
          </cell>
          <cell r="E994" t="str">
            <v>Sinapi-Maio/21</v>
          </cell>
        </row>
        <row r="995">
          <cell r="A995">
            <v>93435</v>
          </cell>
          <cell r="B995" t="str">
            <v>USINA DE ASFALTO À FRIO, CAPACIDADE DE 40 A 60 TON/HORA, ELÉTRICA POTÊNCIA 30 CV - DEPRECIAÇÃO. AF_03/2016</v>
          </cell>
          <cell r="C995" t="str">
            <v>H</v>
          </cell>
          <cell r="D995">
            <v>3.89</v>
          </cell>
          <cell r="E995" t="str">
            <v>Sinapi-Maio/21</v>
          </cell>
        </row>
        <row r="996">
          <cell r="A996">
            <v>93436</v>
          </cell>
          <cell r="B996" t="str">
            <v>USINA DE ASFALTO À FRIO, CAPACIDADE DE 40 A 60 TON/HORA, ELÉTRICA POTÊNCIA 30 CV - JUROS. AF_03/2016</v>
          </cell>
          <cell r="C996" t="str">
            <v>H</v>
          </cell>
          <cell r="D996">
            <v>0.81</v>
          </cell>
          <cell r="E996" t="str">
            <v>Sinapi-Maio/21</v>
          </cell>
        </row>
        <row r="997">
          <cell r="A997">
            <v>93437</v>
          </cell>
          <cell r="B997" t="str">
            <v>USINA DE ASFALTO À FRIO, CAPACIDADE DE 40 A 60 TON/HORA, ELÉTRICA POTÊNCIA 30 CV - MANUTENÇÃO. AF_03/2016</v>
          </cell>
          <cell r="C997" t="str">
            <v>H</v>
          </cell>
          <cell r="D997">
            <v>7.3</v>
          </cell>
          <cell r="E997" t="str">
            <v>Sinapi-Maio/21</v>
          </cell>
        </row>
        <row r="998">
          <cell r="A998">
            <v>93438</v>
          </cell>
          <cell r="B998" t="str">
            <v>USINA DE ASFALTO À FRIO, CAPACIDADE DE 40 A 60 TON/HORA, ELÉTRICA POTÊNCIA 30 CV - MATERIAIS NA OPERAÇÃO. AF_03/2016</v>
          </cell>
          <cell r="C998" t="str">
            <v>H</v>
          </cell>
          <cell r="D998">
            <v>21.93</v>
          </cell>
          <cell r="E998" t="str">
            <v>Sinapi-Maio/21</v>
          </cell>
        </row>
        <row r="999">
          <cell r="A999">
            <v>95114</v>
          </cell>
          <cell r="B999" t="str">
            <v>MARTELETE OU ROMPEDOR PNEUMÁTICO MANUAL, 28 KG, COM SILENCIADOR - DEPRECIAÇÃO. AF_07/2016</v>
          </cell>
          <cell r="C999" t="str">
            <v>H</v>
          </cell>
          <cell r="D999">
            <v>1.2</v>
          </cell>
          <cell r="E999" t="str">
            <v>Sinapi-Maio/21</v>
          </cell>
        </row>
        <row r="1000">
          <cell r="A1000">
            <v>95115</v>
          </cell>
          <cell r="B1000" t="str">
            <v>MARTELETE OU ROMPEDOR PNEUMÁTICO MANUAL, 28 KG, COM SILENCIADOR - JUROS. AF_07/2016</v>
          </cell>
          <cell r="C1000" t="str">
            <v>H</v>
          </cell>
          <cell r="D1000">
            <v>0.14000000000000001</v>
          </cell>
          <cell r="E1000" t="str">
            <v>Sinapi-Maio/21</v>
          </cell>
        </row>
        <row r="1001">
          <cell r="A1001">
            <v>95116</v>
          </cell>
          <cell r="B1001" t="str">
            <v>USINA DE CONCRETO FIXA, CAPACIDADE NOMINAL DE 90 A 120 M3/H, SEM SILO - DEPRECIAÇÃO. AF_07/2016</v>
          </cell>
          <cell r="C1001" t="str">
            <v>H</v>
          </cell>
          <cell r="D1001">
            <v>31.99</v>
          </cell>
          <cell r="E1001" t="str">
            <v>Sinapi-Maio/21</v>
          </cell>
        </row>
        <row r="1002">
          <cell r="A1002">
            <v>95117</v>
          </cell>
          <cell r="B1002" t="str">
            <v>USINA DE CONCRETO FIXA, CAPACIDADE NOMINAL DE 90 A 120 M3/H, SEM SILO - JUROS. AF_07/2016</v>
          </cell>
          <cell r="C1002" t="str">
            <v>H</v>
          </cell>
          <cell r="D1002">
            <v>5.04</v>
          </cell>
          <cell r="E1002" t="str">
            <v>Sinapi-Maio/21</v>
          </cell>
        </row>
        <row r="1003">
          <cell r="A1003">
            <v>95118</v>
          </cell>
          <cell r="B1003" t="str">
            <v>USINA MISTURADORA DE SOLOS, CAPACIDADE DE 200 A 500 TON/H, POTENCIA 75KW - DEPRECIAÇÃO. AF_07/2016</v>
          </cell>
          <cell r="C1003" t="str">
            <v>H</v>
          </cell>
          <cell r="D1003">
            <v>37.14</v>
          </cell>
          <cell r="E1003" t="str">
            <v>Sinapi-Maio/21</v>
          </cell>
        </row>
        <row r="1004">
          <cell r="A1004">
            <v>95119</v>
          </cell>
          <cell r="B1004" t="str">
            <v>USINA MISTURADORA DE SOLOS, CAPACIDADE DE 200 A 500 TON/H, POTENCIA 75KW - JUROS. AF_07/2016</v>
          </cell>
          <cell r="C1004" t="str">
            <v>H</v>
          </cell>
          <cell r="D1004">
            <v>6.68</v>
          </cell>
          <cell r="E1004" t="str">
            <v>Sinapi-Maio/21</v>
          </cell>
        </row>
        <row r="1005">
          <cell r="A1005">
            <v>95120</v>
          </cell>
          <cell r="B1005" t="str">
            <v>USINA MISTURADORA DE SOLOS, CAPACIDADE DE 200 A 500 TON/H, POTENCIA 75KW - MATERIAIS NA OPERAÇÃO. AF_07/2016</v>
          </cell>
          <cell r="C1005" t="str">
            <v>H</v>
          </cell>
          <cell r="D1005">
            <v>43.35</v>
          </cell>
          <cell r="E1005" t="str">
            <v>Sinapi-Maio/21</v>
          </cell>
        </row>
        <row r="1006">
          <cell r="A1006">
            <v>95123</v>
          </cell>
          <cell r="B1006" t="str">
            <v>DISTRIBUIDOR DE AGREGADOS AUTOPROPELIDO, CAP 3 M3, A DIESEL, POTÊNCIA 176CV - DEPRECIAÇÃO. AF_07/2016</v>
          </cell>
          <cell r="C1006" t="str">
            <v>H</v>
          </cell>
          <cell r="D1006">
            <v>13</v>
          </cell>
          <cell r="E1006" t="str">
            <v>Sinapi-Maio/21</v>
          </cell>
        </row>
        <row r="1007">
          <cell r="A1007">
            <v>95124</v>
          </cell>
          <cell r="B1007" t="str">
            <v>DISTRIBUIDOR DE AGREGADOS AUTOPROPELIDO, C/AP 3 M3, A DIESEL, POTÊNCIA 176CV - JUROS. AF_07/2016</v>
          </cell>
          <cell r="C1007" t="str">
            <v>H</v>
          </cell>
          <cell r="D1007">
            <v>2.04</v>
          </cell>
          <cell r="E1007" t="str">
            <v>Sinapi-Maio/21</v>
          </cell>
        </row>
        <row r="1008">
          <cell r="A1008">
            <v>95125</v>
          </cell>
          <cell r="B1008" t="str">
            <v>DISTRIBUIDOR DE AGREGADOS AUTOPROPELIDO, CAP 3 M3, A DIESEL, POTÊNCIA 176CV - MANUTENÇÃO. AF_07/2016</v>
          </cell>
          <cell r="C1008" t="str">
            <v>H</v>
          </cell>
          <cell r="D1008">
            <v>14.23</v>
          </cell>
          <cell r="E1008" t="str">
            <v>Sinapi-Maio/21</v>
          </cell>
        </row>
        <row r="1009">
          <cell r="A1009">
            <v>95126</v>
          </cell>
          <cell r="B1009" t="str">
            <v>DISTRIBUIDOR DE AGREGADOS AUTOPROPELIDO, CAP 3 M3, A DIESEL, POTÊNCIA 176CV  MATERIAIS NA OPERAÇÃO. AF_07/2016</v>
          </cell>
          <cell r="C1009" t="str">
            <v>H</v>
          </cell>
          <cell r="D1009">
            <v>108.77</v>
          </cell>
          <cell r="E1009" t="str">
            <v>Sinapi-Maio/21</v>
          </cell>
        </row>
        <row r="1010">
          <cell r="A1010">
            <v>95129</v>
          </cell>
          <cell r="B1010" t="str">
            <v>MÁQUINA DEMARCADORA DE FAIXA DE TRÁFEGO À FRIO, AUTOPROPELIDA, POTÊNCIA 38 HP - DEPRECIAÇÃO. AF_07/2016</v>
          </cell>
          <cell r="C1010" t="str">
            <v>H</v>
          </cell>
          <cell r="D1010">
            <v>23.08</v>
          </cell>
          <cell r="E1010" t="str">
            <v>Sinapi-Maio/21</v>
          </cell>
        </row>
        <row r="1011">
          <cell r="A1011">
            <v>95130</v>
          </cell>
          <cell r="B1011" t="str">
            <v>MÁQUINA DEMARCADORA DE FAIXA DE TRÁFEGO À FRIO, AUTOPROPELIDA, POTÊNCIA 38 HP - JUROS. AF_07/2016</v>
          </cell>
          <cell r="C1011" t="str">
            <v>H</v>
          </cell>
          <cell r="D1011">
            <v>4.1500000000000004</v>
          </cell>
          <cell r="E1011" t="str">
            <v>Sinapi-Maio/21</v>
          </cell>
        </row>
        <row r="1012">
          <cell r="A1012">
            <v>95131</v>
          </cell>
          <cell r="B1012" t="str">
            <v>MÁQUINA DEMARCADORA DE FAIXA DE TRÁFEGO À FRIO, AUTOPROPELIDA, POTÊNCIA 38 HP - MANUTENÇÃO. AF_07/2016</v>
          </cell>
          <cell r="C1012" t="str">
            <v>H</v>
          </cell>
          <cell r="D1012">
            <v>43.27</v>
          </cell>
          <cell r="E1012" t="str">
            <v>Sinapi-Maio/21</v>
          </cell>
        </row>
        <row r="1013">
          <cell r="A1013">
            <v>95132</v>
          </cell>
          <cell r="B1013" t="str">
            <v>MÁQUINA DEMARCADORA DE FAIXA DE TRÁFEGO À FRIO, AUTOPROPELIDA, POTÊNCIA 38 HP - MATERIAIS NA OPERAÇÃO. AF_07/2016</v>
          </cell>
          <cell r="C1013" t="str">
            <v>H</v>
          </cell>
          <cell r="D1013">
            <v>23.82</v>
          </cell>
          <cell r="E1013" t="str">
            <v>Sinapi-Maio/21</v>
          </cell>
        </row>
        <row r="1014">
          <cell r="A1014">
            <v>95136</v>
          </cell>
          <cell r="B1014" t="str">
            <v>TALHA MANUAL DE CORRENTE, CAPACIDADE DE 2 TON. COM ELEVAÇÃO DE 3 M - DEPRECIAÇÃO. AF_07/2016</v>
          </cell>
          <cell r="C1014" t="str">
            <v>H</v>
          </cell>
          <cell r="D1014">
            <v>0.03</v>
          </cell>
          <cell r="E1014" t="str">
            <v>Sinapi-Maio/21</v>
          </cell>
        </row>
        <row r="1015">
          <cell r="A1015">
            <v>95137</v>
          </cell>
          <cell r="B1015" t="str">
            <v>TALHA MANUAL DE CORRENTE, CAPACIDADE DE 2 TON. COM ELEVAÇÃO DE 3 M - JUROS. AF_07/2016</v>
          </cell>
          <cell r="C1015" t="str">
            <v>H</v>
          </cell>
          <cell r="D1015">
            <v>0.01</v>
          </cell>
          <cell r="E1015" t="str">
            <v>Sinapi-Maio/21</v>
          </cell>
        </row>
        <row r="1016">
          <cell r="A1016">
            <v>95138</v>
          </cell>
          <cell r="B1016" t="str">
            <v>TALHA MANUAL DE CORRENTE, CAPACIDADE DE 2 TON. COM ELEVAÇÃO DE 3 M - MANUTENÇÃO. AF_07/2016</v>
          </cell>
          <cell r="C1016" t="str">
            <v>H</v>
          </cell>
          <cell r="D1016">
            <v>0.02</v>
          </cell>
          <cell r="E1016" t="str">
            <v>Sinapi-Maio/21</v>
          </cell>
        </row>
        <row r="1017">
          <cell r="A1017">
            <v>95208</v>
          </cell>
          <cell r="B1017" t="str">
            <v>GRUA ASCENCIONAL, LANÇA DE 42 M, CAPACIDADE DE 1,5 T A 30 M, ALTURA ATÉ 39 M  DEPRECIAÇÃO. AF_08/2016</v>
          </cell>
          <cell r="C1017" t="str">
            <v>H</v>
          </cell>
          <cell r="D1017">
            <v>33.979999999999997</v>
          </cell>
          <cell r="E1017" t="str">
            <v>Sinapi-Maio/21</v>
          </cell>
        </row>
        <row r="1018">
          <cell r="A1018">
            <v>95209</v>
          </cell>
          <cell r="B1018" t="str">
            <v>GRUA ASCENCIONAL, LANCA DE 42 M, CAPACIDADE DE 1,5 T A 30 M, ALTURA ATE 39 M  JUROS. AF_08/2016</v>
          </cell>
          <cell r="C1018" t="str">
            <v>H</v>
          </cell>
          <cell r="D1018">
            <v>4.03</v>
          </cell>
          <cell r="E1018" t="str">
            <v>Sinapi-Maio/21</v>
          </cell>
        </row>
        <row r="1019">
          <cell r="A1019">
            <v>95210</v>
          </cell>
          <cell r="B1019" t="str">
            <v>GRUA ASCENCIONAL, LANCA DE 42 M, CAPACIDADE DE 1,5 T A 30 M, ALTURA ATE 39 M  MANUTENÇÃO. AF_08/2016</v>
          </cell>
          <cell r="C1019" t="str">
            <v>H</v>
          </cell>
          <cell r="D1019">
            <v>37.159999999999997</v>
          </cell>
          <cell r="E1019" t="str">
            <v>Sinapi-Maio/21</v>
          </cell>
        </row>
        <row r="1020">
          <cell r="A1020">
            <v>95211</v>
          </cell>
          <cell r="B1020" t="str">
            <v>GRUA ASCENCIONAL, LANCA DE 42 M, CAPACIDADE DE 1,5 T A 30 M, ALTURA ATE 39 M  MATERIAIS NA OPERAÇÃO. AF_08/2016</v>
          </cell>
          <cell r="C1020" t="str">
            <v>H</v>
          </cell>
          <cell r="D1020">
            <v>6.35</v>
          </cell>
          <cell r="E1020" t="str">
            <v>Sinapi-Maio/21</v>
          </cell>
        </row>
        <row r="1021">
          <cell r="A1021">
            <v>95214</v>
          </cell>
          <cell r="B1021" t="str">
            <v>PULVERIZADOR DE TINTA ELÉTRICO/MÁQUINA DE PINTURA AIRLESS, VAZÃO 2 L/MIN - DEPRECIAÇÃO. AF_08/2016</v>
          </cell>
          <cell r="C1021" t="str">
            <v>H</v>
          </cell>
          <cell r="D1021">
            <v>0.25</v>
          </cell>
          <cell r="E1021" t="str">
            <v>Sinapi-Maio/21</v>
          </cell>
        </row>
        <row r="1022">
          <cell r="A1022">
            <v>95215</v>
          </cell>
          <cell r="B1022" t="str">
            <v>PULVERIZADOR DE TINTA ELÉTRICO/MÁQUINA DE PINTURA AIRLESS, VAZÃO 2 L/MIN - JUROS. AF_08/2016</v>
          </cell>
          <cell r="C1022" t="str">
            <v>H</v>
          </cell>
          <cell r="D1022">
            <v>0.02</v>
          </cell>
          <cell r="E1022" t="str">
            <v>Sinapi-Maio/21</v>
          </cell>
        </row>
        <row r="1023">
          <cell r="A1023">
            <v>95216</v>
          </cell>
          <cell r="B1023" t="str">
            <v>PULVERIZADOR DE TINTA ELÉTRICO/MÁQUINA DE PINTURA AIRLESS, VAZÃO 2 L/MIN - MANUTENÇÃO. AF_08/2016</v>
          </cell>
          <cell r="C1023" t="str">
            <v>H</v>
          </cell>
          <cell r="D1023">
            <v>0.17</v>
          </cell>
          <cell r="E1023" t="str">
            <v>Sinapi-Maio/21</v>
          </cell>
        </row>
        <row r="1024">
          <cell r="A1024">
            <v>95217</v>
          </cell>
          <cell r="B1024" t="str">
            <v>PULVERIZADOR DE TINTA ELÉTRICO/MÁQUINA DE PINTURA AIRLESS, VAZÃO 2 L/MIN - MATERIAIS NA OPERAÇÃO. AF_08/2016</v>
          </cell>
          <cell r="C1024" t="str">
            <v>H</v>
          </cell>
          <cell r="D1024">
            <v>0.42</v>
          </cell>
          <cell r="E1024" t="str">
            <v>Sinapi-Maio/21</v>
          </cell>
        </row>
        <row r="1025">
          <cell r="A1025">
            <v>95255</v>
          </cell>
          <cell r="B1025" t="str">
            <v>MARTELO DEMOLIDOR PNEUMÁTICO MANUAL, 32 KG - DEPRECIAÇÃO. AF_09/2016</v>
          </cell>
          <cell r="C1025" t="str">
            <v>H</v>
          </cell>
          <cell r="D1025">
            <v>1.06</v>
          </cell>
          <cell r="E1025" t="str">
            <v>Sinapi-Maio/21</v>
          </cell>
        </row>
        <row r="1026">
          <cell r="A1026">
            <v>95256</v>
          </cell>
          <cell r="B1026" t="str">
            <v>MARTELO DEMOLIDOR PNEUMÁTICO MANUAL, 32 KG - JUROS. AF_09/2016</v>
          </cell>
          <cell r="C1026" t="str">
            <v>H</v>
          </cell>
          <cell r="D1026">
            <v>0.12</v>
          </cell>
          <cell r="E1026" t="str">
            <v>Sinapi-Maio/21</v>
          </cell>
        </row>
        <row r="1027">
          <cell r="A1027">
            <v>95257</v>
          </cell>
          <cell r="B1027" t="str">
            <v>MARTELO DEMOLIDOR PNEUMÁTICO MANUAL, 32 KG - MANUTENÇÃO. AF_09/2016</v>
          </cell>
          <cell r="C1027" t="str">
            <v>H</v>
          </cell>
          <cell r="D1027">
            <v>1.33</v>
          </cell>
          <cell r="E1027" t="str">
            <v>Sinapi-Maio/21</v>
          </cell>
        </row>
        <row r="1028">
          <cell r="A1028">
            <v>95260</v>
          </cell>
          <cell r="B1028" t="str">
            <v>COMPACTADOR DE SOLOS DE PERCUSÃO (SOQUETE) COM MOTOR A GASOLINA, POTÊNCIA 3 CV - DEPRECIAÇÃO. AF_09/2016</v>
          </cell>
          <cell r="C1028" t="str">
            <v>H</v>
          </cell>
          <cell r="D1028">
            <v>0.55000000000000004</v>
          </cell>
          <cell r="E1028" t="str">
            <v>Sinapi-Maio/21</v>
          </cell>
        </row>
        <row r="1029">
          <cell r="A1029">
            <v>95261</v>
          </cell>
          <cell r="B1029" t="str">
            <v>COMPACTADOR DE SOLOS DE PERCUSÃO (SOQUETE) COM MOTOR A GASOLINA, POTÊNCIA 3 CV - JUROS. AF_09/2016</v>
          </cell>
          <cell r="C1029" t="str">
            <v>H</v>
          </cell>
          <cell r="D1029">
            <v>0.12</v>
          </cell>
          <cell r="E1029" t="str">
            <v>Sinapi-Maio/21</v>
          </cell>
        </row>
        <row r="1030">
          <cell r="A1030">
            <v>95262</v>
          </cell>
          <cell r="B1030" t="str">
            <v>COMPACTADOR DE SOLOS DE PERCUSÃO (SOQUETE) COM MOTOR A GASOLINA, POTÊNCIA 3 CV - MANUTENÇÃO. AF_09/2016</v>
          </cell>
          <cell r="C1030" t="str">
            <v>H</v>
          </cell>
          <cell r="D1030">
            <v>1.1100000000000001</v>
          </cell>
          <cell r="E1030" t="str">
            <v>Sinapi-Maio/21</v>
          </cell>
        </row>
        <row r="1031">
          <cell r="A1031">
            <v>95263</v>
          </cell>
          <cell r="B1031" t="str">
            <v>COMPACTADOR DE SOLOS DE PERCUSÃO (SOQUETE) COM MOTOR A GASOLINA, POTÊNCIA 3 CV - MATERIAIS NA OPERAÇÃO. AF_09/2016</v>
          </cell>
          <cell r="C1031" t="str">
            <v>H</v>
          </cell>
          <cell r="D1031">
            <v>4.1100000000000003</v>
          </cell>
          <cell r="E1031" t="str">
            <v>Sinapi-Maio/21</v>
          </cell>
        </row>
        <row r="1032">
          <cell r="A1032">
            <v>95266</v>
          </cell>
          <cell r="B1032" t="str">
            <v>RÉGUA VIBRATÓRIA DUPLA PARA CONCRETO, PESO DE 60KG, COMPRIMENTO 4 M, COM MOTOR A GASOLINA, POTÊNCIA 5,5 HP - DEPRECIAÇÃO. AF_09/2016</v>
          </cell>
          <cell r="C1032" t="str">
            <v>H</v>
          </cell>
          <cell r="D1032">
            <v>0.42</v>
          </cell>
          <cell r="E1032" t="str">
            <v>Sinapi-Maio/21</v>
          </cell>
        </row>
        <row r="1033">
          <cell r="A1033">
            <v>95267</v>
          </cell>
          <cell r="B1033" t="str">
            <v>RÉGUA VIBRATÓRIA DUPLA PARA CONCRETO, PESO DE 60KG, COMPRIMENTO 4 M, COM MOTOR A GASOLINA, POTÊNCIA 5,5 HP - JUROS. AF_09/2016</v>
          </cell>
          <cell r="C1033" t="str">
            <v>H</v>
          </cell>
          <cell r="D1033">
            <v>0.04</v>
          </cell>
          <cell r="E1033" t="str">
            <v>Sinapi-Maio/21</v>
          </cell>
        </row>
        <row r="1034">
          <cell r="A1034">
            <v>95268</v>
          </cell>
          <cell r="B1034" t="str">
            <v>RÉGUA VIBRATÓRIA DUPLA PARA CONCRETO, PESO DE 60KG, COMPRIMENTO 4 M, COM MOTOR A GASOLINA, POTÊNCIA 5,5 HP - MANUTENÇÃO. AF_09/2016</v>
          </cell>
          <cell r="C1034" t="str">
            <v>H</v>
          </cell>
          <cell r="D1034">
            <v>0.41</v>
          </cell>
          <cell r="E1034" t="str">
            <v>Sinapi-Maio/21</v>
          </cell>
        </row>
        <row r="1035">
          <cell r="A1035">
            <v>95269</v>
          </cell>
          <cell r="B1035" t="str">
            <v>RÉGUA VIBRATÓRIA DUPLA PARA CONCRETO, PESO DE 60KG, COMPRIMENTO 4 M, COM MOTOR A GASOLINA, POTÊNCIA 5,5 HP  MATERIAIS NA OPERAÇÃO. AF_09/2016</v>
          </cell>
          <cell r="C1035" t="str">
            <v>H</v>
          </cell>
          <cell r="D1035">
            <v>7.7</v>
          </cell>
          <cell r="E1035" t="str">
            <v>Sinapi-Maio/21</v>
          </cell>
        </row>
        <row r="1036">
          <cell r="A1036">
            <v>95272</v>
          </cell>
          <cell r="B1036" t="str">
            <v>POLIDORA DE PISO (POLITRIZ), PESO DE 100KG, DIÂMETRO 450 MM, MOTOR ELÉTRICO, POTÊNCIA 4 HP - DEPRECIAÇÃO. AF_09/2016</v>
          </cell>
          <cell r="C1036" t="str">
            <v>H</v>
          </cell>
          <cell r="D1036">
            <v>0.41</v>
          </cell>
          <cell r="E1036" t="str">
            <v>Sinapi-Maio/21</v>
          </cell>
        </row>
        <row r="1037">
          <cell r="A1037">
            <v>95273</v>
          </cell>
          <cell r="B1037" t="str">
            <v>POLIDORA DE PISO (POLITRIZ), PESO DE 100KG, DIÂMETRO 450 MM, MOTOR ELÉTRICO, POTÊNCIA 4 HP - JUROS. AF_09/2016</v>
          </cell>
          <cell r="C1037" t="str">
            <v>H</v>
          </cell>
          <cell r="D1037">
            <v>0.04</v>
          </cell>
          <cell r="E1037" t="str">
            <v>Sinapi-Maio/21</v>
          </cell>
        </row>
        <row r="1038">
          <cell r="A1038">
            <v>95274</v>
          </cell>
          <cell r="B1038" t="str">
            <v>POLIDORA DE PISO (POLITRIZ), PESO DE 100KG, DIÂMETRO 450 MM, MOTOR ELÉTRICO, POTÊNCIA 4 HP - MANUTENÇÃO. AF_09/2016</v>
          </cell>
          <cell r="C1038" t="str">
            <v>H</v>
          </cell>
          <cell r="D1038">
            <v>0.32</v>
          </cell>
          <cell r="E1038" t="str">
            <v>Sinapi-Maio/21</v>
          </cell>
        </row>
        <row r="1039">
          <cell r="A1039">
            <v>95275</v>
          </cell>
          <cell r="B1039" t="str">
            <v>POLIDORA DE PISO (POLITRIZ), PESO DE 100KG, DIÂMETRO 450 MM, MOTOR ELÉTRICO, POTÊNCIA 4 HP  MATERIAIS NA OPERAÇÃO. AF_09/2016</v>
          </cell>
          <cell r="C1039" t="str">
            <v>H</v>
          </cell>
          <cell r="D1039">
            <v>1.72</v>
          </cell>
          <cell r="E1039" t="str">
            <v>Sinapi-Maio/21</v>
          </cell>
        </row>
        <row r="1040">
          <cell r="A1040">
            <v>95278</v>
          </cell>
          <cell r="B1040" t="str">
            <v>DESEMPENADEIRA DE CONCRETO, PESO DE 75KG, 4 PÁS, MOTOR A GASOLINA, POTÊNCIA 5,5 HP - DEPRECIAÇÃO. AF_09/2016</v>
          </cell>
          <cell r="C1040" t="str">
            <v>H</v>
          </cell>
          <cell r="D1040">
            <v>0.44</v>
          </cell>
          <cell r="E1040" t="str">
            <v>Sinapi-Maio/21</v>
          </cell>
        </row>
        <row r="1041">
          <cell r="A1041">
            <v>95279</v>
          </cell>
          <cell r="B1041" t="str">
            <v>DESEMPENADEIRA DE CONCRETO, PESO DE 75KG, 4 PÁS, MOTOR A GASOLINA, POTÊNCIA 5,5 HP - JUROS. AF_09/2016</v>
          </cell>
          <cell r="C1041" t="str">
            <v>H</v>
          </cell>
          <cell r="D1041">
            <v>0.05</v>
          </cell>
          <cell r="E1041" t="str">
            <v>Sinapi-Maio/21</v>
          </cell>
        </row>
        <row r="1042">
          <cell r="A1042">
            <v>95280</v>
          </cell>
          <cell r="B1042" t="str">
            <v>DESEMPENADEIRA DE CONCRETO, PESO DE 75KG, 4 PÁS, MOTOR A GASOLINA, POTÊNCIA 5,5 HP - MANUTENÇÃO. AF_09/2016</v>
          </cell>
          <cell r="C1042" t="str">
            <v>H</v>
          </cell>
          <cell r="D1042">
            <v>0.35</v>
          </cell>
          <cell r="E1042" t="str">
            <v>Sinapi-Maio/21</v>
          </cell>
        </row>
        <row r="1043">
          <cell r="A1043">
            <v>95281</v>
          </cell>
          <cell r="B1043" t="str">
            <v>DESEMPENADEIRA DE CONCRETO, PESO DE 75KG, 4 PÁS, MOTOR A GASOLINA, POTÊNCIA 5,5 HP  MATERIAIS NA OPERAÇÃO. AF_09/2016</v>
          </cell>
          <cell r="C1043" t="str">
            <v>H</v>
          </cell>
          <cell r="D1043">
            <v>7.7</v>
          </cell>
          <cell r="E1043" t="str">
            <v>Sinapi-Maio/21</v>
          </cell>
        </row>
        <row r="1044">
          <cell r="A1044">
            <v>95617</v>
          </cell>
          <cell r="B1044" t="str">
            <v>PERFURATRIZ PNEUMATICA MANUAL DE PESO MEDIO, MARTELETE, 18KG, COMPRIMENTO MÁXIMO DE CURSO DE 6 M, DIAMETRO DO PISTAO DE 5,5 CM - DEPRECIAÇÃO. AF_11/2016</v>
          </cell>
          <cell r="C1044" t="str">
            <v>H</v>
          </cell>
          <cell r="D1044">
            <v>0.87</v>
          </cell>
          <cell r="E1044" t="str">
            <v>Sinapi-Maio/21</v>
          </cell>
        </row>
        <row r="1045">
          <cell r="A1045">
            <v>95618</v>
          </cell>
          <cell r="B1045" t="str">
            <v>PERFURATRIZ PNEUMATICA MANUAL DE PESO MEDIO, MARTELETE, 18KG, COMPRIMENTO MÁXIMO DE CURSO DE 6 M, DIAMETRO DO PISTAO DE 5,5 CM - JUROS. AF_11/2016</v>
          </cell>
          <cell r="C1045" t="str">
            <v>H</v>
          </cell>
          <cell r="D1045">
            <v>0.1</v>
          </cell>
          <cell r="E1045" t="str">
            <v>Sinapi-Maio/21</v>
          </cell>
        </row>
        <row r="1046">
          <cell r="A1046">
            <v>95619</v>
          </cell>
          <cell r="B1046" t="str">
            <v>PERFURATRIZ PNEUMATICA MANUAL DE PESO MEDIO, MARTELETE, 18KG, COMPRIMENTO MÁXIMO DE CURSO DE 6 M, DIAMETRO DO PISTAO DE 5,5 CM - MANUTENÇÃO. AF_11/2016</v>
          </cell>
          <cell r="C1046" t="str">
            <v>H</v>
          </cell>
          <cell r="D1046">
            <v>1.0900000000000001</v>
          </cell>
          <cell r="E1046" t="str">
            <v>Sinapi-Maio/21</v>
          </cell>
        </row>
        <row r="1047">
          <cell r="A1047">
            <v>95627</v>
          </cell>
          <cell r="B1047" t="str">
            <v>ROLO COMPACTADOR VIBRATORIO TANDEM, ACO LISO, POTENCIA 125 HP, PESO SEM/COM LASTRO 10,20/11,65 T, LARGURA DE TRABALHO 1,73 M - DEPRECIAÇÃO. AF_11/2016</v>
          </cell>
          <cell r="C1047" t="str">
            <v>H</v>
          </cell>
          <cell r="D1047">
            <v>28.8</v>
          </cell>
          <cell r="E1047" t="str">
            <v>Sinapi-Maio/21</v>
          </cell>
        </row>
        <row r="1048">
          <cell r="A1048">
            <v>95628</v>
          </cell>
          <cell r="B1048" t="str">
            <v>ROLO COMPACTADOR VIBRATORIO TANDEM, ACO LISO, POTENCIA 125 HP, PESO SEM/COM LASTRO 10,20/11,65 T, LARGURA DE TRABALHO 1,73 M - JUROS. AF_11/2016</v>
          </cell>
          <cell r="C1048" t="str">
            <v>H</v>
          </cell>
          <cell r="D1048">
            <v>3.99</v>
          </cell>
          <cell r="E1048" t="str">
            <v>Sinapi-Maio/21</v>
          </cell>
        </row>
        <row r="1049">
          <cell r="A1049">
            <v>95629</v>
          </cell>
          <cell r="B1049" t="str">
            <v>ROLO COMPACTADOR VIBRATORIO TANDEM, ACO LISO, POTENCIA 125 HP, PESO SEM/COM LASTRO 10,20/11,65 T, LARGURA DE TRABALHO 1,73 M - MANUTENÇÃO. AF_11/2016</v>
          </cell>
          <cell r="C1049" t="str">
            <v>H</v>
          </cell>
          <cell r="D1049">
            <v>36.04</v>
          </cell>
          <cell r="E1049" t="str">
            <v>Sinapi-Maio/21</v>
          </cell>
        </row>
        <row r="1050">
          <cell r="A1050">
            <v>95630</v>
          </cell>
          <cell r="B1050" t="str">
            <v>ROLO COMPACTADOR VIBRATORIO TANDEM, ACO LISO, POTENCIA 125 HP, PESO SEM/COM LASTRO 10,20/11,65 T, LARGURA DE TRABALHO 1,73 M - MATERIAIS NA OPERAÇÃO. AF_11/2016</v>
          </cell>
          <cell r="C1050" t="str">
            <v>H</v>
          </cell>
          <cell r="D1050">
            <v>65.94</v>
          </cell>
          <cell r="E1050" t="str">
            <v>Sinapi-Maio/21</v>
          </cell>
        </row>
        <row r="1051">
          <cell r="A1051">
            <v>95698</v>
          </cell>
          <cell r="B1051" t="str">
            <v>PERFURATRIZ MANUAL, TORQUE MAXIMO 55 KGF.M, POTENCIA 5 CV, COM DIAMETRO MAXIMO 8 1/2" - DEPRECIAÇÃO. AF_11/2016</v>
          </cell>
          <cell r="C1051" t="str">
            <v>H</v>
          </cell>
          <cell r="D1051">
            <v>3.54</v>
          </cell>
          <cell r="E1051" t="str">
            <v>Sinapi-Maio/21</v>
          </cell>
        </row>
        <row r="1052">
          <cell r="A1052">
            <v>95699</v>
          </cell>
          <cell r="B1052" t="str">
            <v>PERFURATRIZ MANUAL, TORQUE MAXIMO 55 KGF.M, POTENCIA 5 CV, COM DIAMETRO MAXIMO 8 1/2" - JUROS. AF_11/2016</v>
          </cell>
          <cell r="C1052" t="str">
            <v>H</v>
          </cell>
          <cell r="D1052">
            <v>0.42</v>
          </cell>
          <cell r="E1052" t="str">
            <v>Sinapi-Maio/21</v>
          </cell>
        </row>
        <row r="1053">
          <cell r="A1053">
            <v>95700</v>
          </cell>
          <cell r="B1053" t="str">
            <v>PERFURATRIZ MANUAL, TORQUE MAXIMO 55 KGF.M, POTENCIA 5 CV, COM DIAMETRO MAXIMO 8 1/2" - MANUTENÇÃO. AF_11/2016</v>
          </cell>
          <cell r="C1053" t="str">
            <v>H</v>
          </cell>
          <cell r="D1053">
            <v>4.43</v>
          </cell>
          <cell r="E1053" t="str">
            <v>Sinapi-Maio/21</v>
          </cell>
        </row>
        <row r="1054">
          <cell r="A1054">
            <v>95701</v>
          </cell>
          <cell r="B1054" t="str">
            <v>PERFURATRIZ MANUAL, TORQUE MAXIMO 55 KGF.M, POTENCIA 5 CV, COM DIAMETRO MAXIMO 8 1/2" - MATERIAIS NA OPERAÇÃO. AF_11/2016</v>
          </cell>
          <cell r="C1054" t="str">
            <v>H</v>
          </cell>
          <cell r="D1054">
            <v>2.12</v>
          </cell>
          <cell r="E1054" t="str">
            <v>Sinapi-Maio/21</v>
          </cell>
        </row>
        <row r="1055">
          <cell r="A1055">
            <v>95704</v>
          </cell>
          <cell r="B1055" t="str">
            <v>PERFURATRIZ SOBRE ESTEIRA, TORQUE MÁXIMO 600 KGF, POTÊNCIA ENTRE 50 E 60 HP, DIÂMETRO MÁXIMO 10 - DEPRECIAÇÃO. AF_11/2016</v>
          </cell>
          <cell r="C1055" t="str">
            <v>H</v>
          </cell>
          <cell r="D1055">
            <v>30.06</v>
          </cell>
          <cell r="E1055" t="str">
            <v>Sinapi-Maio/21</v>
          </cell>
        </row>
        <row r="1056">
          <cell r="A1056">
            <v>95705</v>
          </cell>
          <cell r="B1056" t="str">
            <v>PERFURATRIZ SOBRE ESTEIRA, TORQUE MÁXIMO 600 KGF, POTÊNCIA ENTRE 50 E 60 HP, DIÂMETRO MÁXIMO 10 - JUROS. AF_11/2016</v>
          </cell>
          <cell r="C1056" t="str">
            <v>H</v>
          </cell>
          <cell r="D1056">
            <v>4.28</v>
          </cell>
          <cell r="E1056" t="str">
            <v>Sinapi-Maio/21</v>
          </cell>
        </row>
        <row r="1057">
          <cell r="A1057">
            <v>95706</v>
          </cell>
          <cell r="B1057" t="str">
            <v>PERFURATRIZ SOBRE ESTEIRA, TORQUE MÁXIMO 600 KGF, POTÊNCIA ENTRE 50 E 60 HP, DIÂMETRO MÁXIMO 10 - MANUTENÇÃO. AF_11/2016</v>
          </cell>
          <cell r="C1057" t="str">
            <v>H</v>
          </cell>
          <cell r="D1057">
            <v>37.619999999999997</v>
          </cell>
          <cell r="E1057" t="str">
            <v>Sinapi-Maio/21</v>
          </cell>
        </row>
        <row r="1058">
          <cell r="A1058">
            <v>95707</v>
          </cell>
          <cell r="B1058" t="str">
            <v>PERFURATRIZ SOBRE ESTEIRA, TORQUE MÁXIMO 600 KGF, POTÊNCIA ENTRE 50 E 60 HP, DIÂMETRO MÁXIMO 10 - MATERIAIS NA OPERAÇÃO. AF_11/2016</v>
          </cell>
          <cell r="C1058" t="str">
            <v>H</v>
          </cell>
          <cell r="D1058">
            <v>23.71</v>
          </cell>
          <cell r="E1058" t="str">
            <v>Sinapi-Maio/21</v>
          </cell>
        </row>
        <row r="1059">
          <cell r="A1059">
            <v>95710</v>
          </cell>
          <cell r="B1059" t="str">
            <v>ESCAVADEIRA HIDRAULICA SOBRE ESTEIRA, COM GARRA GIRATORIA DE MANDIBULAS, PESO OPERACIONAL ENTRE 22,00 E 25,50 TON, POTENCIA LIQUIDA ENTRE 150 E 160 HP - DEPRECIAÇÃO. AF_11/2016</v>
          </cell>
          <cell r="C1059" t="str">
            <v>H</v>
          </cell>
          <cell r="D1059">
            <v>36.130000000000003</v>
          </cell>
          <cell r="E1059" t="str">
            <v>Sinapi-Maio/21</v>
          </cell>
        </row>
        <row r="1060">
          <cell r="A1060">
            <v>95711</v>
          </cell>
          <cell r="B1060" t="str">
            <v>ESCAVADEIRA HIDRAULICA SOBRE ESTEIRA, COM GARRA GIRATORIA DE MANDIBULAS, PESO OPERACIONAL ENTRE 22,00 E 25,50 TON, POTENCIA LIQUIDA ENTRE 150 E 160 HP - JUROS. AF_11/2016</v>
          </cell>
          <cell r="C1060" t="str">
            <v>H</v>
          </cell>
          <cell r="D1060">
            <v>4.9000000000000004</v>
          </cell>
          <cell r="E1060" t="str">
            <v>Sinapi-Maio/21</v>
          </cell>
        </row>
        <row r="1061">
          <cell r="A1061">
            <v>95712</v>
          </cell>
          <cell r="B1061" t="str">
            <v>ESCAVADEIRA HIDRAULICA SOBRE ESTEIRA, COM GARRA GIRATORIA DE MANDIBULAS, PESO OPERACIONAL ENTRE 22,00 E 25,50 TON, POTENCIA LIQUIDA ENTRE 150 E 160 HP - MANUTENÇÃO. AF_11/2016</v>
          </cell>
          <cell r="C1061" t="str">
            <v>H</v>
          </cell>
          <cell r="D1061">
            <v>45.16</v>
          </cell>
          <cell r="E1061" t="str">
            <v>Sinapi-Maio/21</v>
          </cell>
        </row>
        <row r="1062">
          <cell r="A1062">
            <v>95713</v>
          </cell>
          <cell r="B1062" t="str">
            <v>ESCAVADEIRA HIDRAULICA SOBRE ESTEIRA, COM GARRA GIRATORIA DE MANDIBULAS, PESO OPERACIONAL ENTRE 22,00 E 25,50 TON, POTENCIA LIQUIDA ENTRE 150 E 160 HP - MATERIAIS NA OPERAÇÃO. AF_11/2016</v>
          </cell>
          <cell r="C1062" t="str">
            <v>H</v>
          </cell>
          <cell r="D1062">
            <v>66.430000000000007</v>
          </cell>
          <cell r="E1062" t="str">
            <v>Sinapi-Maio/21</v>
          </cell>
        </row>
        <row r="1063">
          <cell r="A1063">
            <v>95716</v>
          </cell>
          <cell r="B1063" t="str">
            <v>ESCAVADEIRA HIDRAULICA SOBRE ESTEIRA, EQUIPADA COM CLAMSHELL, COM CAPACIDADE DA CAÇAMBA ENTRE 1,20 E 1,50 M3, PESO OPERACIONAL ENTRE 20,00 E 22,00 TON, POTENCIA LIQUIDA ENTRE 150 E 160 HP - DEPRECIAÇÃO. AF_11/2016</v>
          </cell>
          <cell r="C1063" t="str">
            <v>H</v>
          </cell>
          <cell r="D1063">
            <v>34.78</v>
          </cell>
          <cell r="E1063" t="str">
            <v>Sinapi-Maio/21</v>
          </cell>
        </row>
        <row r="1064">
          <cell r="A1064">
            <v>95717</v>
          </cell>
          <cell r="B1064" t="str">
            <v>ESCAVADEIRA HIDRAULICA SOBRE ESTEIRA, EQUIPADA COM CLAMSHELL, COM CAPACIDADE DA CAÇAMBA ENTRE 1,20 E 1,50 M3, PESO OPERACIONAL ENTRE 20,00 E 22,00 TON, POTENCIA LIQUIDA ENTRE 150 E 160 HP - JUROS. AF_11/2016</v>
          </cell>
          <cell r="C1064" t="str">
            <v>H</v>
          </cell>
          <cell r="D1064">
            <v>4.72</v>
          </cell>
          <cell r="E1064" t="str">
            <v>Sinapi-Maio/21</v>
          </cell>
        </row>
        <row r="1065">
          <cell r="A1065">
            <v>95718</v>
          </cell>
          <cell r="B1065" t="str">
            <v>ESCAVADEIRA HIDRAULICA SOBRE ESTEIRA, EQUIPADA COM CLAMSHELL, COM CAPACIDADE DA CAÇAMBA ENTRE 1,20 E 1,50 M3, PESO OPERACIONAL ENTRE 20,00 E 22,00 TON, POTENCIA LIQUIDA ENTRE 150 E 160 HP - MANUTENÇÃO. AF_11/2016</v>
          </cell>
          <cell r="C1065" t="str">
            <v>H</v>
          </cell>
          <cell r="D1065">
            <v>43.48</v>
          </cell>
          <cell r="E1065" t="str">
            <v>Sinapi-Maio/21</v>
          </cell>
        </row>
        <row r="1066">
          <cell r="A1066">
            <v>95719</v>
          </cell>
          <cell r="B1066" t="str">
            <v>ESCAVADEIRA HIDRAULICA SOBRE ESTEIRA, EQUIPADA COM CLAMSHELL, COM CAPACIDADE DA CAÇAMBA ENTRE 1,20 E 1,50 M3, PESO OPERACIONAL ENTRE 20,00 E 22,00 TON, POTENCIA LIQUIDA ENTRE 150 E 160 HP - MATERIAIS NA OPERAÇÃO. AF_11/2016</v>
          </cell>
          <cell r="C1066" t="str">
            <v>H</v>
          </cell>
          <cell r="D1066">
            <v>66.430000000000007</v>
          </cell>
          <cell r="E1066" t="str">
            <v>Sinapi-Maio/21</v>
          </cell>
        </row>
        <row r="1067">
          <cell r="A1067">
            <v>95869</v>
          </cell>
          <cell r="B1067" t="str">
            <v>GRUPO GERADOR COM CARENAGEM, MOTOR DIESEL POTÊNCIA STANDART ENTRE 250 E 260 KVA - JUROS. AF_12/2016</v>
          </cell>
          <cell r="C1067" t="str">
            <v>H</v>
          </cell>
          <cell r="D1067">
            <v>1.05</v>
          </cell>
          <cell r="E1067" t="str">
            <v>Sinapi-Maio/21</v>
          </cell>
        </row>
        <row r="1068">
          <cell r="A1068">
            <v>95870</v>
          </cell>
          <cell r="B1068" t="str">
            <v>GRUPO GERADOR COM CARENAGEM, MOTOR DIESEL POTÊNCIA STANDART ENTRE 250 E 260 KVA - MANUTENÇÃO. AF_12/2016</v>
          </cell>
          <cell r="C1068" t="str">
            <v>H</v>
          </cell>
          <cell r="D1068">
            <v>5.2</v>
          </cell>
          <cell r="E1068" t="str">
            <v>Sinapi-Maio/21</v>
          </cell>
        </row>
        <row r="1069">
          <cell r="A1069">
            <v>95871</v>
          </cell>
          <cell r="B1069" t="str">
            <v>GRUPO GERADOR COM CARENAGEM, MOTOR DIESEL POTÊNCIA STANDART ENTRE 250 E 260 KVA - MATERIAIS NA OPERAÇÃO. AF_12/2016</v>
          </cell>
          <cell r="C1069" t="str">
            <v>H</v>
          </cell>
          <cell r="D1069">
            <v>201.72</v>
          </cell>
          <cell r="E1069" t="str">
            <v>Sinapi-Maio/21</v>
          </cell>
        </row>
        <row r="1070">
          <cell r="A1070">
            <v>95874</v>
          </cell>
          <cell r="B1070" t="str">
            <v>GRUPO GERADOR COM CARENAGEM, MOTOR DIESEL POTÊNCIA STANDART ENTRE 250 E 260 KVA - DEPRECIAÇÃO. AF_12/2016</v>
          </cell>
          <cell r="C1070" t="str">
            <v>H</v>
          </cell>
          <cell r="D1070">
            <v>5.83</v>
          </cell>
          <cell r="E1070" t="str">
            <v>Sinapi-Maio/21</v>
          </cell>
        </row>
        <row r="1071">
          <cell r="A1071">
            <v>96008</v>
          </cell>
          <cell r="B1071" t="str">
            <v>TRATOR DE PNEUS COM POTÊNCIA DE 122 CV, TRAÇÃO 4X4, COM VASSOURA MECÂNICA ACOPLADA - DEPRECIAÇÃO. AF_02/2017</v>
          </cell>
          <cell r="C1071" t="str">
            <v>H</v>
          </cell>
          <cell r="D1071">
            <v>16.809999999999999</v>
          </cell>
          <cell r="E1071" t="str">
            <v>Sinapi-Maio/21</v>
          </cell>
        </row>
        <row r="1072">
          <cell r="A1072">
            <v>96009</v>
          </cell>
          <cell r="B1072" t="str">
            <v>TRATOR DE PNEUS COM POTÊNCIA DE 122 CV, TRAÇÃO 4X4, COM VASSOURA MECÂNICA ACOPLADA - JUROS. AF_02/2017</v>
          </cell>
          <cell r="C1072" t="str">
            <v>H</v>
          </cell>
          <cell r="D1072">
            <v>2.3199999999999998</v>
          </cell>
          <cell r="E1072" t="str">
            <v>Sinapi-Maio/21</v>
          </cell>
        </row>
        <row r="1073">
          <cell r="A1073">
            <v>96011</v>
          </cell>
          <cell r="B1073" t="str">
            <v>TRATOR DE PNEUS COM POTÊNCIA DE 122 CV, TRAÇÃO 4X4, COM VASSOURA MECÂNICA ACOPLADA - MANUTENÇÃO. AF_02/2017</v>
          </cell>
          <cell r="C1073" t="str">
            <v>H</v>
          </cell>
          <cell r="D1073">
            <v>18.39</v>
          </cell>
          <cell r="E1073" t="str">
            <v>Sinapi-Maio/21</v>
          </cell>
        </row>
        <row r="1074">
          <cell r="A1074">
            <v>96012</v>
          </cell>
          <cell r="B1074" t="str">
            <v>TRATOR DE PNEUS COM POTÊNCIA DE 122 CV, TRAÇÃO 4X4, COM VASSOURA MECÂNICA ACOPLADA - MATERIAIS NA OPERAÇÃO. AF_02/2017</v>
          </cell>
          <cell r="C1074" t="str">
            <v>H</v>
          </cell>
          <cell r="D1074">
            <v>126.98</v>
          </cell>
          <cell r="E1074" t="str">
            <v>Sinapi-Maio/21</v>
          </cell>
        </row>
        <row r="1075">
          <cell r="A1075">
            <v>96015</v>
          </cell>
          <cell r="B1075" t="str">
            <v>TRATOR DE PNEUS COM POTÊNCIA DE 122 CV, TRAÇÃO 4X4, COM GRADE DE DISCOS ACOPLADA - DEPRECIAÇÃO. AF_02/2017</v>
          </cell>
          <cell r="C1075" t="str">
            <v>H</v>
          </cell>
          <cell r="D1075">
            <v>16.64</v>
          </cell>
          <cell r="E1075" t="str">
            <v>Sinapi-Maio/21</v>
          </cell>
        </row>
        <row r="1076">
          <cell r="A1076">
            <v>96016</v>
          </cell>
          <cell r="B1076" t="str">
            <v>TRATOR DE PNEUS COM POTÊNCIA DE 122 CV, TRAÇÃO 4X4, COM GRADE DE DISCOS ACOPLADA - JUROS. AF_02/2017</v>
          </cell>
          <cell r="C1076" t="str">
            <v>H</v>
          </cell>
          <cell r="D1076">
            <v>2.2999999999999998</v>
          </cell>
          <cell r="E1076" t="str">
            <v>Sinapi-Maio/21</v>
          </cell>
        </row>
        <row r="1077">
          <cell r="A1077">
            <v>96018</v>
          </cell>
          <cell r="B1077" t="str">
            <v>TRATOR DE PNEUS COM POTÊNCIA DE 122 CV, TRAÇÃO 4X4, COM GRADE DE DISCOS ACOPLADA - MANUTENÇÃO. AF_02/2017</v>
          </cell>
          <cell r="C1077" t="str">
            <v>H</v>
          </cell>
          <cell r="D1077">
            <v>18.190000000000001</v>
          </cell>
          <cell r="E1077" t="str">
            <v>Sinapi-Maio/21</v>
          </cell>
        </row>
        <row r="1078">
          <cell r="A1078">
            <v>96019</v>
          </cell>
          <cell r="B1078" t="str">
            <v>TRATOR DE PNEUS COM POTÊNCIA DE 122 CV, TRAÇÃO 4X4, COM GRADE DE DISCOS ACOPLADA - MATERIAIS NA OPERAÇÃO. AF_02/2017</v>
          </cell>
          <cell r="C1078" t="str">
            <v>H</v>
          </cell>
          <cell r="D1078">
            <v>126.98</v>
          </cell>
          <cell r="E1078" t="str">
            <v>Sinapi-Maio/21</v>
          </cell>
        </row>
        <row r="1079">
          <cell r="A1079">
            <v>96023</v>
          </cell>
          <cell r="B1079" t="str">
            <v>TRATOR DE PNEUS COM POTÊNCIA DE 85 CV, TRAÇÃO 4X4, COM GRADE DE DISCOS ACOPLADA - DEPRECIAÇÃO. AF_02/2017</v>
          </cell>
          <cell r="C1079" t="str">
            <v>H</v>
          </cell>
          <cell r="D1079">
            <v>12.99</v>
          </cell>
          <cell r="E1079" t="str">
            <v>Sinapi-Maio/21</v>
          </cell>
        </row>
        <row r="1080">
          <cell r="A1080">
            <v>96024</v>
          </cell>
          <cell r="B1080" t="str">
            <v>TRATOR DE PNEUS COM POTÊNCIA DE 85 CV, TRAÇÃO 4X4, COM GRADE DE DISCOS ACOPLADA - JUROS. AF_02/2017</v>
          </cell>
          <cell r="C1080" t="str">
            <v>H</v>
          </cell>
          <cell r="D1080">
            <v>1.8</v>
          </cell>
          <cell r="E1080" t="str">
            <v>Sinapi-Maio/21</v>
          </cell>
        </row>
        <row r="1081">
          <cell r="A1081">
            <v>96026</v>
          </cell>
          <cell r="B1081" t="str">
            <v>TRATOR DE PNEUS COM POTÊNCIA DE 85 CV, TRAÇÃO 4X4, COM GRADE DE DISCOS ACOPLADA - MANUTENÇÃO. AF_02/2017</v>
          </cell>
          <cell r="C1081" t="str">
            <v>H</v>
          </cell>
          <cell r="D1081">
            <v>14.2</v>
          </cell>
          <cell r="E1081" t="str">
            <v>Sinapi-Maio/21</v>
          </cell>
        </row>
        <row r="1082">
          <cell r="A1082">
            <v>96027</v>
          </cell>
          <cell r="B1082" t="str">
            <v>TRATOR DE PNEUS COM POTÊNCIA DE 85 CV, TRAÇÃO 4X4, COM GRADE DE DISCOS ACOPLADA - MATERIAIS NA OPERAÇÃO. AF_02/2017</v>
          </cell>
          <cell r="C1082" t="str">
            <v>H</v>
          </cell>
          <cell r="D1082">
            <v>88.48</v>
          </cell>
          <cell r="E1082" t="str">
            <v>Sinapi-Maio/21</v>
          </cell>
        </row>
        <row r="1083">
          <cell r="A1083">
            <v>96030</v>
          </cell>
          <cell r="B1083" t="str">
            <v>CAMINHÃO BASCULANTE 10 M3, TRUCADO, POTÊNCIA 230 CV, INCLUSIVE CAÇAMBA METÁLICA, COM DISTRIBUIDOR DE AGREGADOS ACOPLADO - DEPRECIAÇÃO. AF_02/2017</v>
          </cell>
          <cell r="C1083" t="str">
            <v>H</v>
          </cell>
          <cell r="D1083">
            <v>21.05</v>
          </cell>
          <cell r="E1083" t="str">
            <v>Sinapi-Maio/21</v>
          </cell>
        </row>
        <row r="1084">
          <cell r="A1084">
            <v>96031</v>
          </cell>
          <cell r="B1084" t="str">
            <v>CAMINHÃO BASCULANTE 10 M3, TRUCADO, POTÊNCIA 230 CV, INCLUSIVE CAÇAMBA METÁLICA, COM DISTRIBUIDOR DE AGREGADOS ACOPLADO - JUROS. AF_02/2017</v>
          </cell>
          <cell r="C1084" t="str">
            <v>H</v>
          </cell>
          <cell r="D1084">
            <v>3.88</v>
          </cell>
          <cell r="E1084" t="str">
            <v>Sinapi-Maio/21</v>
          </cell>
        </row>
        <row r="1085">
          <cell r="A1085">
            <v>96032</v>
          </cell>
          <cell r="B1085" t="str">
            <v>CAMINHÃO BASCULANTE 10 M3, TRUCADO, POTÊNCIA 230 CV, INCLUSIVE CAÇAMBA METÁLICA, COM DISTRIBUIDOR DE AGREGADOS ACOPLADO - IMPOSTOS E SEGUROS. AF_02/2017</v>
          </cell>
          <cell r="C1085" t="str">
            <v>H</v>
          </cell>
          <cell r="D1085">
            <v>1.51</v>
          </cell>
          <cell r="E1085" t="str">
            <v>Sinapi-Maio/21</v>
          </cell>
        </row>
        <row r="1086">
          <cell r="A1086">
            <v>96033</v>
          </cell>
          <cell r="B1086" t="str">
            <v>CAMINHÃO BASCULANTE 10 M3, TRUCADO, POTÊNCIA 230 CV, INCLUSIVE CAÇAMBA METÁLICA, COM DISTRIBUIDOR DE AGREGADOS ACOPLADO - MANUTENÇÃO. AF_02/2017</v>
          </cell>
          <cell r="C1086" t="str">
            <v>H</v>
          </cell>
          <cell r="D1086">
            <v>39.49</v>
          </cell>
          <cell r="E1086" t="str">
            <v>Sinapi-Maio/21</v>
          </cell>
        </row>
        <row r="1087">
          <cell r="A1087">
            <v>96034</v>
          </cell>
          <cell r="B1087" t="str">
            <v>CAMINHÃO BASCULANTE 10 M3, TRUCADO, POTÊNCIA 230 CV, INCLUSIVE CAÇAMBA METÁLICA, COM DISTRIBUIDOR DE AGREGADOS ACOPLADO - MATERIAIS NA OPERAÇÃO. AF_02/2017</v>
          </cell>
          <cell r="C1087" t="str">
            <v>H</v>
          </cell>
          <cell r="D1087">
            <v>104.75</v>
          </cell>
          <cell r="E1087" t="str">
            <v>Sinapi-Maio/21</v>
          </cell>
        </row>
        <row r="1088">
          <cell r="A1088">
            <v>96053</v>
          </cell>
          <cell r="B1088" t="str">
            <v>TRATOR DE PNEUS COM POTÊNCIA DE 85 CV, TRAÇÃO 4X4, COM VASSOURA MECÂNICA ACOPLADA - DEPRECIAÇÃO. AF_03/2017</v>
          </cell>
          <cell r="C1088" t="str">
            <v>H</v>
          </cell>
          <cell r="D1088">
            <v>13.16</v>
          </cell>
          <cell r="E1088" t="str">
            <v>Sinapi-Maio/21</v>
          </cell>
        </row>
        <row r="1089">
          <cell r="A1089">
            <v>96054</v>
          </cell>
          <cell r="B1089" t="str">
            <v>MINICARREGADEIRA SOBRE RODAS POTENCIA 47HP CAPACIDADE OPERACAO 646 KG, COM VASSOURA MECÂNICA ACOPLADA - DEPRECIAÇÃO. AF_03/2017</v>
          </cell>
          <cell r="C1089" t="str">
            <v>H</v>
          </cell>
          <cell r="D1089">
            <v>17.920000000000002</v>
          </cell>
          <cell r="E1089" t="str">
            <v>Sinapi-Maio/21</v>
          </cell>
        </row>
        <row r="1090">
          <cell r="A1090">
            <v>96055</v>
          </cell>
          <cell r="B1090" t="str">
            <v>TRATOR DE PNEUS COM POTÊNCIA DE 85 CV, TRAÇÃO 4X4, COM VASSOURA MECÂNICA ACOPLADA - JUROS. AF_03/2017</v>
          </cell>
          <cell r="C1090" t="str">
            <v>H</v>
          </cell>
          <cell r="D1090">
            <v>1.82</v>
          </cell>
          <cell r="E1090" t="str">
            <v>Sinapi-Maio/21</v>
          </cell>
        </row>
        <row r="1091">
          <cell r="A1091">
            <v>96056</v>
          </cell>
          <cell r="B1091" t="str">
            <v>TRATOR DE PNEUS COM POTÊNCIA DE 85 CV, TRAÇÃO 4X4, COM VASSOURA MECÂNICA ACOPLADA - MANUTENÇÃO. AF_03/2017</v>
          </cell>
          <cell r="C1091" t="str">
            <v>H</v>
          </cell>
          <cell r="D1091">
            <v>14.4</v>
          </cell>
          <cell r="E1091" t="str">
            <v>Sinapi-Maio/21</v>
          </cell>
        </row>
        <row r="1092">
          <cell r="A1092">
            <v>96057</v>
          </cell>
          <cell r="B1092" t="str">
            <v>TRATOR DE PNEUS COM POTÊNCIA DE 85 CV, TRAÇÃO 4X4, COM VASSOURA MECÂNICA ACOPLADA - MATERIAIS NA OPERAÇÃO. AF_03/2017</v>
          </cell>
          <cell r="C1092" t="str">
            <v>H</v>
          </cell>
          <cell r="D1092">
            <v>88.48</v>
          </cell>
          <cell r="E1092" t="str">
            <v>Sinapi-Maio/21</v>
          </cell>
        </row>
        <row r="1093">
          <cell r="A1093">
            <v>96060</v>
          </cell>
          <cell r="B1093" t="str">
            <v>MINICARREGADEIRA SOBRE RODAS POTENCIA 47HP CAPACIDADE OPERACAO 646 KG, COM VASSOURA MECÂNICA ACOPLADA - JUROS. AF_03/2017</v>
          </cell>
          <cell r="C1093" t="str">
            <v>H</v>
          </cell>
          <cell r="D1093">
            <v>1.8</v>
          </cell>
          <cell r="E1093" t="str">
            <v>Sinapi-Maio/21</v>
          </cell>
        </row>
        <row r="1094">
          <cell r="A1094">
            <v>96061</v>
          </cell>
          <cell r="B1094" t="str">
            <v>MINICARREGADEIRA SOBRE RODAS POTENCIA 47HP CAPACIDADE OPERACAO 646 KG, COM VASSOURA MECÂNICA ACOPLADA - MANUTENÇÃO. AF_03/2017</v>
          </cell>
          <cell r="C1094" t="str">
            <v>H</v>
          </cell>
          <cell r="D1094">
            <v>22.4</v>
          </cell>
          <cell r="E1094" t="str">
            <v>Sinapi-Maio/21</v>
          </cell>
        </row>
        <row r="1095">
          <cell r="A1095">
            <v>96062</v>
          </cell>
          <cell r="B1095" t="str">
            <v>MINICARREGADEIRA SOBRE RODAS POTENCIA 47HP CAPACIDADE OPERACAO 646 KG, COM VASSOURA MECÂNICA ACOPLADA - MATERIAIS NA OPERAÇÃO. AF_03/2017</v>
          </cell>
          <cell r="C1095" t="str">
            <v>H</v>
          </cell>
          <cell r="D1095">
            <v>38.71</v>
          </cell>
          <cell r="E1095" t="str">
            <v>Sinapi-Maio/21</v>
          </cell>
        </row>
        <row r="1096">
          <cell r="A1096">
            <v>96241</v>
          </cell>
          <cell r="B1096" t="str">
            <v>MINIESCAVADEIRA SOBRE ESTEIRAS, POTENCIA LIQUIDA DE *30* HP, PESO OPERACIONAL DE *3.500* KG - DEPRECIACAO. AF_04/2017</v>
          </cell>
          <cell r="C1096" t="str">
            <v>H</v>
          </cell>
          <cell r="D1096">
            <v>14.02</v>
          </cell>
          <cell r="E1096" t="str">
            <v>Sinapi-Maio/21</v>
          </cell>
        </row>
        <row r="1097">
          <cell r="A1097">
            <v>96242</v>
          </cell>
          <cell r="B1097" t="str">
            <v>MINIESCAVADEIRA SOBRE ESTEIRAS, POTENCIA LIQUIDA DE *30* HP, PESO OPERACIONAL DE *3.500* KG - JUROS. AF_04/2017</v>
          </cell>
          <cell r="C1097" t="str">
            <v>H</v>
          </cell>
          <cell r="D1097">
            <v>1.9</v>
          </cell>
          <cell r="E1097" t="str">
            <v>Sinapi-Maio/21</v>
          </cell>
        </row>
        <row r="1098">
          <cell r="A1098">
            <v>96243</v>
          </cell>
          <cell r="B1098" t="str">
            <v>MINIESCAVADEIRA SOBRE ESTEIRAS, POTENCIA LIQUIDA DE *30* HP, PESO OPERACIONAL DE *3.500* KG - MANUTENCAO. AF_04/2017</v>
          </cell>
          <cell r="C1098" t="str">
            <v>H</v>
          </cell>
          <cell r="D1098">
            <v>17.53</v>
          </cell>
          <cell r="E1098" t="str">
            <v>Sinapi-Maio/21</v>
          </cell>
        </row>
        <row r="1099">
          <cell r="A1099">
            <v>96244</v>
          </cell>
          <cell r="B1099" t="str">
            <v>MINIESCAVADEIRA SOBRE ESTEIRAS, POTENCIA LIQUIDA DE *30* HP, PESO OPERACIONAL DE *3.500* KG - MATERIAIS NA OPERACAO. AF_04/2017</v>
          </cell>
          <cell r="C1099" t="str">
            <v>H</v>
          </cell>
          <cell r="D1099">
            <v>12.86</v>
          </cell>
          <cell r="E1099" t="str">
            <v>Sinapi-Maio/21</v>
          </cell>
        </row>
        <row r="1100">
          <cell r="A1100">
            <v>96298</v>
          </cell>
          <cell r="B1100" t="str">
            <v>PERFURATRIZ ROTATIVA SOBRE ESTEIRA, TORQUE MAXIMO 2500 KGM, POTENCIA 110 HP, MOTOR DIESEL - DEPRECIAÇÃO. AF_05/2017</v>
          </cell>
          <cell r="C1100" t="str">
            <v>H</v>
          </cell>
          <cell r="D1100">
            <v>46.93</v>
          </cell>
          <cell r="E1100" t="str">
            <v>Sinapi-Maio/21</v>
          </cell>
        </row>
        <row r="1101">
          <cell r="A1101">
            <v>96299</v>
          </cell>
          <cell r="B1101" t="str">
            <v>PERFURATRIZ ROTATIVA SOBRE ESTEIRA, TORQUE MAXIMO 2500 KGM, POTENCIA 110 HP, MOTOR DIESEL - JUROS. AF_05/2017</v>
          </cell>
          <cell r="C1101" t="str">
            <v>H</v>
          </cell>
          <cell r="D1101">
            <v>6.51</v>
          </cell>
          <cell r="E1101" t="str">
            <v>Sinapi-Maio/21</v>
          </cell>
        </row>
        <row r="1102">
          <cell r="A1102">
            <v>96300</v>
          </cell>
          <cell r="B1102" t="str">
            <v>PERFURATRIZ ROTATIVA SOBRE ESTEIRA, TORQUE MAXIMO 2500 KGM, POTENCIA 110 HP, MOTOR DIESEL - MANUTENÇÃO. AF_05/2017</v>
          </cell>
          <cell r="C1102" t="str">
            <v>H</v>
          </cell>
          <cell r="D1102">
            <v>58.73</v>
          </cell>
          <cell r="E1102" t="str">
            <v>Sinapi-Maio/21</v>
          </cell>
        </row>
        <row r="1103">
          <cell r="A1103">
            <v>96301</v>
          </cell>
          <cell r="B1103" t="str">
            <v>PERFURATRIZ ROTATIVA SOBRE ESTEIRA, TORQUE MAXIMO 2500 KGM, POTENCIA 110 HP, MOTOR DIESEL - MATERIAIS NA OPERAÇÃO. AF_05/2017</v>
          </cell>
          <cell r="C1103" t="str">
            <v>H</v>
          </cell>
          <cell r="D1103">
            <v>36.28</v>
          </cell>
          <cell r="E1103" t="str">
            <v>Sinapi-Maio/21</v>
          </cell>
        </row>
        <row r="1104">
          <cell r="A1104">
            <v>96457</v>
          </cell>
          <cell r="B1104" t="str">
            <v>ROLO COMPACTADOR DE PNEUS, ESTATICO, PRESSAO VARIAVEL, POTENCIA 110 HP, PESO SEM/COM LASTRO 10,8/27 T, LARGURA DE ROLAGEM 2,30 M - MATERIAIS NA OPERACAO. AF_06/2017</v>
          </cell>
          <cell r="C1104" t="str">
            <v>H</v>
          </cell>
          <cell r="D1104">
            <v>47.16</v>
          </cell>
          <cell r="E1104" t="str">
            <v>Sinapi-Maio/21</v>
          </cell>
        </row>
        <row r="1105">
          <cell r="A1105">
            <v>96458</v>
          </cell>
          <cell r="B1105" t="str">
            <v>ROLO COMPACTADOR DE PNEUS, ESTATICO, PRESSAO VARIAVEL, POTENCIA 110 HP, PESO SEM/COM LASTRO 10,8/27 T, LARGURA DE ROLAGEM 2,30 M - MANUTENCAO. AF_06/2017</v>
          </cell>
          <cell r="C1105" t="str">
            <v>H</v>
          </cell>
          <cell r="D1105">
            <v>39.97</v>
          </cell>
          <cell r="E1105" t="str">
            <v>Sinapi-Maio/21</v>
          </cell>
        </row>
        <row r="1106">
          <cell r="A1106">
            <v>96459</v>
          </cell>
          <cell r="B1106" t="str">
            <v>ROLO COMPACTADOR DE PNEUS, ESTATICO, PRESSAO VARIAVEL, POTENCIA 110 HP, PESO SEM/COM LASTRO 10,8/27 T, LARGURA DE ROLAGEM 2,30 M - JUROS. AF_06/2017</v>
          </cell>
          <cell r="C1106" t="str">
            <v>H</v>
          </cell>
          <cell r="D1106">
            <v>4.43</v>
          </cell>
          <cell r="E1106" t="str">
            <v>Sinapi-Maio/21</v>
          </cell>
        </row>
        <row r="1107">
          <cell r="A1107">
            <v>96460</v>
          </cell>
          <cell r="B1107" t="str">
            <v>ROLO COMPACTADOR DE PNEUS, ESTATICO, PRESSAO VARIAVEL, POTENCIA 110 HP, PESO SEM/COM LASTRO 10,8/27 T, LARGURA DE ROLAGEM 2,30 M - DEPRECIAÇÃO. AF_06/2017</v>
          </cell>
          <cell r="C1107" t="str">
            <v>H</v>
          </cell>
          <cell r="D1107">
            <v>31.94</v>
          </cell>
          <cell r="E1107" t="str">
            <v>Sinapi-Maio/21</v>
          </cell>
        </row>
        <row r="1108">
          <cell r="A1108">
            <v>98760</v>
          </cell>
          <cell r="B1108" t="str">
            <v>INVERSOR DE SOLDA MONOFÁSICO DE 160 A, POTÊNCIA DE 5400 W, TENSÃO DE 220 V, PARA SOLDA COM ELETRODOS DE 2,0 A 4,0 MM E PROCESSO TIG - DEPRECIAÇÃO. AF_06/2018</v>
          </cell>
          <cell r="C1108" t="str">
            <v>H</v>
          </cell>
          <cell r="D1108">
            <v>7.0000000000000007E-2</v>
          </cell>
          <cell r="E1108" t="str">
            <v>Sinapi-Maio/21</v>
          </cell>
        </row>
        <row r="1109">
          <cell r="A1109">
            <v>98761</v>
          </cell>
          <cell r="B1109" t="str">
            <v>INVERSOR DE SOLDA MONOFÁSICO DE 160 A, POTÊNCIA DE 5400 W, TENSÃO DE 220 V, PARA SOLDA COM ELETRODOS DE 2,0 A 4,0 MM E PROCESSO TIG - JUROS. AF_06/2018</v>
          </cell>
          <cell r="C1109" t="str">
            <v>H</v>
          </cell>
          <cell r="D1109">
            <v>0.01</v>
          </cell>
          <cell r="E1109" t="str">
            <v>Sinapi-Maio/21</v>
          </cell>
        </row>
        <row r="1110">
          <cell r="A1110">
            <v>98762</v>
          </cell>
          <cell r="B1110" t="str">
            <v>INVERSOR DE SOLDA MONOFÁSICO DE 160 A, POTÊNCIA DE 5400 W, TENSÃO DE 220 V, PARA SOLDA COM ELETRODOS DE 2,0 A 4,0 MM E PROCESSO TIG - MANUTENÇÃO. AF_06/2018</v>
          </cell>
          <cell r="C1110" t="str">
            <v>H</v>
          </cell>
          <cell r="D1110">
            <v>0.08</v>
          </cell>
          <cell r="E1110" t="str">
            <v>Sinapi-Maio/21</v>
          </cell>
        </row>
        <row r="1111">
          <cell r="A1111">
            <v>98763</v>
          </cell>
          <cell r="B1111" t="str">
            <v>INVERSOR DE SOLDA MONOFÁSICO DE 160 A, POTÊNCIA DE 5400 W, TENSÃO DE 220 V, PARA SOLDA COM ELETRODOS DE 2,0 A 4,0 MM E PROCESSO TIG - MATERIAIS NA OPERAÇÃO. AF_06/2018</v>
          </cell>
          <cell r="C1111" t="str">
            <v>H</v>
          </cell>
          <cell r="D1111">
            <v>3.12</v>
          </cell>
          <cell r="E1111" t="str">
            <v>Sinapi-Maio/21</v>
          </cell>
        </row>
        <row r="1112">
          <cell r="A1112">
            <v>99829</v>
          </cell>
          <cell r="B1112" t="str">
            <v>LAVADORA DE ALTA PRESSAO (LAVA-JATO) PARA AGUA FRIA, PRESSAO DE OPERACAO ENTRE 1400 E 1900 LIB/POL2, VAZAO MAXIMA ENTRE 400 E 700 L/H - DEPRECIAÇÃO. AF_04/2019</v>
          </cell>
          <cell r="C1112" t="str">
            <v>H</v>
          </cell>
          <cell r="D1112">
            <v>0.13</v>
          </cell>
          <cell r="E1112" t="str">
            <v>Sinapi-Maio/21</v>
          </cell>
        </row>
        <row r="1113">
          <cell r="A1113">
            <v>99830</v>
          </cell>
          <cell r="B1113" t="str">
            <v>LAVADORA DE ALTA PRESSAO (LAVA-JATO) PARA AGUA FRIA, PRESSAO DE OPERACAO ENTRE 1400 E 1900 LIB/POL2, VAZAO MAXIMA ENTRE 400 E 700 L/H - JUROS. AF_04/2019</v>
          </cell>
          <cell r="C1113" t="str">
            <v>H</v>
          </cell>
          <cell r="D1113">
            <v>0.01</v>
          </cell>
          <cell r="E1113" t="str">
            <v>Sinapi-Maio/21</v>
          </cell>
        </row>
        <row r="1114">
          <cell r="A1114">
            <v>99831</v>
          </cell>
          <cell r="B1114" t="str">
            <v>LAVADORA DE ALTA PRESSAO (LAVA-JATO) PARA AGUA FRIA, PRESSAO DE OPERACAO ENTRE 1400 E 1900 LIB/POL2, VAZAO MAXIMA ENTRE 400 E 700 L/H - MANUTENÇÃO. AF_04/2019</v>
          </cell>
          <cell r="C1114" t="str">
            <v>H</v>
          </cell>
          <cell r="D1114">
            <v>0.19</v>
          </cell>
          <cell r="E1114" t="str">
            <v>Sinapi-Maio/21</v>
          </cell>
        </row>
        <row r="1115">
          <cell r="A1115">
            <v>99832</v>
          </cell>
          <cell r="B1115" t="str">
            <v>LAVADORA DE ALTA PRESSAO (LAVA-JATO) PARA AGUA FRIA, PRESSAO DE OPERACAO ENTRE 1400 E 1900 LIB/POL2, VAZAO MAXIMA ENTRE 400 E 700 L/H - MATERIAIS NA OPERAÇÃO. AF_04/2019</v>
          </cell>
          <cell r="C1115" t="str">
            <v>H</v>
          </cell>
          <cell r="D1115">
            <v>0.8</v>
          </cell>
          <cell r="E1115" t="str">
            <v>Sinapi-Maio/21</v>
          </cell>
        </row>
        <row r="1116">
          <cell r="A1116">
            <v>100637</v>
          </cell>
          <cell r="B1116" t="str">
            <v>USINA DE MISTURA ASFÁLTICA À QUENTE, TIPO CONTRA FLUXO, PROD 100 A 140 TON/HORA - DEPRECIAÇÃO. AF_12/2019</v>
          </cell>
          <cell r="C1116" t="str">
            <v>H</v>
          </cell>
          <cell r="D1116">
            <v>88.43</v>
          </cell>
          <cell r="E1116" t="str">
            <v>Sinapi-Maio/21</v>
          </cell>
        </row>
        <row r="1117">
          <cell r="A1117">
            <v>100638</v>
          </cell>
          <cell r="B1117" t="str">
            <v>USINA DE MISTURA ASFÁLTICA À QUENTE, TIPO CONTRA FLUXO, PROD 100 A 140 TON/HORA - JUROS. AF_12/2019</v>
          </cell>
          <cell r="C1117" t="str">
            <v>H</v>
          </cell>
          <cell r="D1117">
            <v>15.91</v>
          </cell>
          <cell r="E1117" t="str">
            <v>Sinapi-Maio/21</v>
          </cell>
        </row>
        <row r="1118">
          <cell r="A1118">
            <v>100639</v>
          </cell>
          <cell r="B1118" t="str">
            <v>USINA DE MISTURA ASFÁLTICA À QUENTE, TIPO CONTRA FLUXO, PROD 100 A 140 TON/HORA - MANUTENÇÃO. AF_12/2019</v>
          </cell>
          <cell r="C1118" t="str">
            <v>H</v>
          </cell>
          <cell r="D1118">
            <v>142.16</v>
          </cell>
          <cell r="E1118" t="str">
            <v>Sinapi-Maio/21</v>
          </cell>
        </row>
        <row r="1119">
          <cell r="A1119">
            <v>100640</v>
          </cell>
          <cell r="B1119" t="str">
            <v>USINA DE MISTURA ASFÁLTICA À QUENTE, TIPO CONTRA FLUXO, PROD 100 A 140 TON/HORA - MATERIAIS NA OPERAÇÃO. AF_12/2019</v>
          </cell>
          <cell r="C1119" t="str">
            <v>H</v>
          </cell>
          <cell r="D1119">
            <v>161.84</v>
          </cell>
          <cell r="E1119" t="str">
            <v>Sinapi-Maio/21</v>
          </cell>
        </row>
        <row r="1120">
          <cell r="A1120">
            <v>100643</v>
          </cell>
          <cell r="B1120" t="str">
            <v>USINA DE ASFALTO, TIPO GRAVIMÉTRICA, PROD 150 TON/HORA - DEPRECIAÇÃO. AF_12/2019</v>
          </cell>
          <cell r="C1120" t="str">
            <v>H</v>
          </cell>
          <cell r="D1120">
            <v>232.85</v>
          </cell>
          <cell r="E1120" t="str">
            <v>Sinapi-Maio/21</v>
          </cell>
        </row>
        <row r="1121">
          <cell r="A1121">
            <v>100644</v>
          </cell>
          <cell r="B1121" t="str">
            <v>USINA DE ASFALTO, TIPO GRAVIMÉTRICA, PROD 150 TON/HORA - JUROS. AF_12/2019</v>
          </cell>
          <cell r="C1121" t="str">
            <v>H</v>
          </cell>
          <cell r="D1121">
            <v>41.91</v>
          </cell>
          <cell r="E1121" t="str">
            <v>Sinapi-Maio/21</v>
          </cell>
        </row>
        <row r="1122">
          <cell r="A1122">
            <v>100645</v>
          </cell>
          <cell r="B1122" t="str">
            <v>USINA DE ASFALTO, TIPO GRAVIMÉTRICA, PROD 150 TON/HORA - MANUTENÇÃO. AF_12/2019</v>
          </cell>
          <cell r="C1122" t="str">
            <v>H</v>
          </cell>
          <cell r="D1122">
            <v>374.32</v>
          </cell>
          <cell r="E1122" t="str">
            <v>Sinapi-Maio/21</v>
          </cell>
        </row>
        <row r="1123">
          <cell r="A1123">
            <v>100646</v>
          </cell>
          <cell r="B1123" t="str">
            <v>USINA DE ASFALTO, TIPO GRAVIMÉTRICA, PROD 150 TON/HORA - MATERIAIS NA OPERAÇÃO. AF_12/2019</v>
          </cell>
          <cell r="C1123" t="str">
            <v>H</v>
          </cell>
          <cell r="D1123">
            <v>231.2</v>
          </cell>
          <cell r="E1123" t="str">
            <v>Sinapi-Maio/21</v>
          </cell>
        </row>
        <row r="1124">
          <cell r="A1124">
            <v>102270</v>
          </cell>
          <cell r="B1124" t="str">
            <v>MARTELO DEMOLIDOR ELÉTRICO, COM POTÊNCIA DE 2.000 W, 1.000 IMPACTOS POR MINUTO, PESO DE 30 KG - DEPRECIAÇÃO. AF_01/2021</v>
          </cell>
          <cell r="C1124" t="str">
            <v>H</v>
          </cell>
          <cell r="D1124">
            <v>0.62</v>
          </cell>
          <cell r="E1124" t="str">
            <v>Sinapi-Maio/21</v>
          </cell>
        </row>
        <row r="1125">
          <cell r="A1125">
            <v>102271</v>
          </cell>
          <cell r="B1125" t="str">
            <v>MARTELO DEMOLIDOR ELÉTRICO, COM POTÊNCIA DE 2.000 W, 1.000 IMPACTOS POR MINUTO, PESO DE 30 KG - JUROS. AF_01/2021</v>
          </cell>
          <cell r="C1125" t="str">
            <v>H</v>
          </cell>
          <cell r="D1125">
            <v>0.17</v>
          </cell>
          <cell r="E1125" t="str">
            <v>Sinapi-Maio/21</v>
          </cell>
        </row>
        <row r="1126">
          <cell r="A1126">
            <v>102272</v>
          </cell>
          <cell r="B1126" t="str">
            <v>MARTELO DEMOLIDOR ELÉTRICO, COM POTÊNCIA DE 2.000 W, 1.000 IMPACTOS POR MINUTO, PESO DE 30 KG - MANUTENÇÃO. AF_01/2021</v>
          </cell>
          <cell r="C1126" t="str">
            <v>H</v>
          </cell>
          <cell r="D1126">
            <v>0.41</v>
          </cell>
          <cell r="E1126" t="str">
            <v>Sinapi-Maio/21</v>
          </cell>
        </row>
        <row r="1127">
          <cell r="A1127">
            <v>102273</v>
          </cell>
          <cell r="B1127" t="str">
            <v>MARTELO DEMOLIDOR ELÉTRICO, COM POTÊNCIA DE 2.000 W, 1.000 IMPACTOS POR MINUTO, PESO DE 30 KG - MATERIAIS NA OPERAÇÃO. AF_01/2021</v>
          </cell>
          <cell r="C1127" t="str">
            <v>H</v>
          </cell>
          <cell r="D1127">
            <v>1.1499999999999999</v>
          </cell>
          <cell r="E1127" t="str">
            <v>Sinapi-Maio/21</v>
          </cell>
        </row>
        <row r="1128">
          <cell r="A1128">
            <v>92259</v>
          </cell>
          <cell r="B1128" t="str">
            <v>INSTALAÇÃO DE TESOURA (INTEIRA OU MEIA), BIAPOIADA, EM MADEIRA NÃO APARELHADA, PARA VÃOS MAIORES OU IGUAIS A 3,0 M E MENORES QUE 6,0 M, INCLUSO IÇAMENTO. AF_07/2019</v>
          </cell>
          <cell r="C1128" t="str">
            <v>UN</v>
          </cell>
          <cell r="D1128">
            <v>416.4</v>
          </cell>
          <cell r="E1128" t="str">
            <v>Sinapi-Maio/21</v>
          </cell>
        </row>
        <row r="1129">
          <cell r="A1129">
            <v>92260</v>
          </cell>
          <cell r="B1129" t="str">
            <v>INSTALAÇÃO DE TESOURA (INTEIRA OU MEIA), BIAPOIADA, EM MADEIRA NÃO APARELHADA, PARA VÃOS MAIORES OU IGUAIS A 6,0 M E MENORES QUE 8,0 M, INCLUSO IÇAMENTO. AF_07/2019</v>
          </cell>
          <cell r="C1129" t="str">
            <v>UN</v>
          </cell>
          <cell r="D1129">
            <v>473.32</v>
          </cell>
          <cell r="E1129" t="str">
            <v>Sinapi-Maio/21</v>
          </cell>
        </row>
        <row r="1130">
          <cell r="A1130">
            <v>92261</v>
          </cell>
          <cell r="B1130" t="str">
            <v>INSTALAÇÃO DE TESOURA (INTEIRA OU MEIA), BIAPOIADA, EM MADEIRA NÃO APARELHADA, PARA VÃOS MAIORES OU IGUAIS A 8,0 M E MENORES QUE 10,0 M, INCLUSO IÇAMENTO. AF_07/2019</v>
          </cell>
          <cell r="C1130" t="str">
            <v>UN</v>
          </cell>
          <cell r="D1130">
            <v>528.52</v>
          </cell>
          <cell r="E1130" t="str">
            <v>Sinapi-Maio/21</v>
          </cell>
        </row>
        <row r="1131">
          <cell r="A1131">
            <v>92262</v>
          </cell>
          <cell r="B1131" t="str">
            <v>INSTALAÇÃO DE TESOURA (INTEIRA OU MEIA), BIAPOIADA, EM MADEIRA NÃO APARELHADA, PARA VÃOS MAIORES OU IGUAIS A 10,0 M E MENORES QUE 12,0 M, INCLUSO IÇAMENTO. AF_07/2019</v>
          </cell>
          <cell r="C1131" t="str">
            <v>UN</v>
          </cell>
          <cell r="D1131">
            <v>617.38</v>
          </cell>
          <cell r="E1131" t="str">
            <v>Sinapi-Maio/21</v>
          </cell>
        </row>
        <row r="1132">
          <cell r="A1132">
            <v>92539</v>
          </cell>
          <cell r="B1132" t="str">
            <v>TRAMA DE MADEIRA COMPOSTA POR RIPAS, CAIBROS E TERÇAS PARA TELHADOS DE ATÉ 2 ÁGUAS PARA TELHA DE ENCAIXE DE CERÂMICA OU DE CONCRETO, INCLUSO TRANSPORTE VERTICAL. AF_07/2019</v>
          </cell>
          <cell r="C1132" t="str">
            <v>M2</v>
          </cell>
          <cell r="D1132">
            <v>69.67</v>
          </cell>
          <cell r="E1132" t="str">
            <v>Sinapi-Maio/21</v>
          </cell>
        </row>
        <row r="1133">
          <cell r="A1133">
            <v>92540</v>
          </cell>
          <cell r="B1133" t="str">
            <v>TRAMA DE MADEIRA COMPOSTA POR RIPAS, CAIBROS E TERÇAS PARA TELHADOS DE MAIS QUE 2 ÁGUAS PARA TELHA DE ENCAIXE DE CERÂMICA OU DE CONCRETO, INCLUSO TRANSPORTE VERTICAL. AF_07/2019</v>
          </cell>
          <cell r="C1133" t="str">
            <v>M2</v>
          </cell>
          <cell r="D1133">
            <v>78.180000000000007</v>
          </cell>
          <cell r="E1133" t="str">
            <v>Sinapi-Maio/21</v>
          </cell>
        </row>
        <row r="1134">
          <cell r="A1134">
            <v>92541</v>
          </cell>
          <cell r="B1134" t="str">
            <v>TRAMA DE MADEIRA COMPOSTA POR RIPAS, CAIBROS E TERÇAS PARA TELHADOS DE ATÉ 2 ÁGUAS PARA TELHA CERÂMICA CAPA-CANAL, INCLUSO TRANSPORTE VERTICAL. AF_07/2019</v>
          </cell>
          <cell r="C1134" t="str">
            <v>M2</v>
          </cell>
          <cell r="D1134">
            <v>75.14</v>
          </cell>
          <cell r="E1134" t="str">
            <v>Sinapi-Maio/21</v>
          </cell>
        </row>
        <row r="1135">
          <cell r="A1135">
            <v>92542</v>
          </cell>
          <cell r="B1135" t="str">
            <v>TRAMA DE MADEIRA COMPOSTA POR RIPAS, CAIBROS E TERÇAS PARA TELHADOS DE MAIS QUE 2 ÁGUAS PARA TELHA CERÂMICA CAPA-CANAL, INCLUSO TRANSPORTE VERTICAL. AF_07/2019</v>
          </cell>
          <cell r="C1135" t="str">
            <v>M2</v>
          </cell>
          <cell r="D1135">
            <v>91.23</v>
          </cell>
          <cell r="E1135" t="str">
            <v>Sinapi-Maio/21</v>
          </cell>
        </row>
        <row r="1136">
          <cell r="A1136">
            <v>92543</v>
          </cell>
          <cell r="B1136" t="str">
            <v>TRAMA DE MADEIRA COMPOSTA POR TERÇAS PARA TELHADOS DE ATÉ 2 ÁGUAS PARA TELHA ONDULADA DE FIBROCIMENTO, METÁLICA, PLÁSTICA OU TERMOACÚSTICA, INCLUSO TRANSPORTE VERTICAL. AF_07/2019</v>
          </cell>
          <cell r="C1136" t="str">
            <v>M2</v>
          </cell>
          <cell r="D1136">
            <v>21</v>
          </cell>
          <cell r="E1136" t="str">
            <v>Sinapi-Maio/21</v>
          </cell>
        </row>
        <row r="1137">
          <cell r="A1137">
            <v>92544</v>
          </cell>
          <cell r="B1137" t="str">
            <v>TRAMA DE MADEIRA COMPOSTA POR TERÇAS PARA TELHADOS DE ATÉ 2 ÁGUAS PARA TELHA ESTRUTURAL DE FIBROCIMENTO, INCLUSO TRANSPORTE VERTICAL. AF_07/2019</v>
          </cell>
          <cell r="C1137" t="str">
            <v>M2</v>
          </cell>
          <cell r="D1137">
            <v>16.72</v>
          </cell>
          <cell r="E1137" t="str">
            <v>Sinapi-Maio/21</v>
          </cell>
        </row>
        <row r="1138">
          <cell r="A1138">
            <v>92545</v>
          </cell>
          <cell r="B1138" t="str">
            <v>FABRICAÇÃO E INSTALAÇÃO DE TESOURA INTEIRA EM MADEIRA NÃO APARELHADA, VÃO DE 3 M, PARA TELHA CERÂMICA OU DE CONCRETO, INCLUSO IÇAMENTO. AF_07/2019</v>
          </cell>
          <cell r="C1138" t="str">
            <v>UN</v>
          </cell>
          <cell r="D1138">
            <v>913.88</v>
          </cell>
          <cell r="E1138" t="str">
            <v>Sinapi-Maio/21</v>
          </cell>
        </row>
        <row r="1139">
          <cell r="A1139">
            <v>92546</v>
          </cell>
          <cell r="B1139" t="str">
            <v>FABRICAÇÃO E INSTALAÇÃO DE TESOURA INTEIRA EM MADEIRA NÃO APARELHADA, VÃO DE 4 M, PARA TELHA CERÂMICA OU DE CONCRETO, INCLUSO IÇAMENTO. AF_07/2019</v>
          </cell>
          <cell r="C1139" t="str">
            <v>UN</v>
          </cell>
          <cell r="D1139">
            <v>1124.07</v>
          </cell>
          <cell r="E1139" t="str">
            <v>Sinapi-Maio/21</v>
          </cell>
        </row>
        <row r="1140">
          <cell r="A1140">
            <v>92547</v>
          </cell>
          <cell r="B1140" t="str">
            <v>FABRICAÇÃO E INSTALAÇÃO DE TESOURA INTEIRA EM MADEIRA NÃO APARELHADA, VÃO DE 5 M, PARA TELHA CERÂMICA OU DE CONCRETO, INCLUSO IÇAMENTO. AF_07/2019</v>
          </cell>
          <cell r="C1140" t="str">
            <v>UN</v>
          </cell>
          <cell r="D1140">
            <v>1189.0899999999999</v>
          </cell>
          <cell r="E1140" t="str">
            <v>Sinapi-Maio/21</v>
          </cell>
        </row>
        <row r="1141">
          <cell r="A1141">
            <v>92548</v>
          </cell>
          <cell r="B1141" t="str">
            <v>FABRICAÇÃO E INSTALAÇÃO DE TESOURA INTEIRA EM MADEIRA NÃO APARELHADA, VÃO DE 6 M, PARA TELHA CERÂMICA OU DE CONCRETO, INCLUSO IÇAMENTO. AF_07/2019</v>
          </cell>
          <cell r="C1141" t="str">
            <v>UN</v>
          </cell>
          <cell r="D1141">
            <v>1323.82</v>
          </cell>
          <cell r="E1141" t="str">
            <v>Sinapi-Maio/21</v>
          </cell>
        </row>
        <row r="1142">
          <cell r="A1142">
            <v>92549</v>
          </cell>
          <cell r="B1142" t="str">
            <v>FABRICAÇÃO E INSTALAÇÃO DE TESOURA INTEIRA EM MADEIRA NÃO APARELHADA, VÃO DE 7 M, PARA TELHA CERÂMICA OU DE CONCRETO, INCLUSO IÇAMENTO. AF_07/2019</v>
          </cell>
          <cell r="C1142" t="str">
            <v>UN</v>
          </cell>
          <cell r="D1142">
            <v>1656.68</v>
          </cell>
          <cell r="E1142" t="str">
            <v>Sinapi-Maio/21</v>
          </cell>
        </row>
        <row r="1143">
          <cell r="A1143">
            <v>92550</v>
          </cell>
          <cell r="B1143" t="str">
            <v>FABRICAÇÃO E INSTALAÇÃO DE TESOURA INTEIRA EM MADEIRA NÃO APARELHADA, VÃO DE 8 M, PARA TELHA CERÂMICA OU DE CONCRETO, INCLUSO IÇAMENTO. AF_07/2019</v>
          </cell>
          <cell r="C1143" t="str">
            <v>UN</v>
          </cell>
          <cell r="D1143">
            <v>2054.6</v>
          </cell>
          <cell r="E1143" t="str">
            <v>Sinapi-Maio/21</v>
          </cell>
        </row>
        <row r="1144">
          <cell r="A1144">
            <v>92551</v>
          </cell>
          <cell r="B1144" t="str">
            <v>FABRICAÇÃO E INSTALAÇÃO DE TESOURA INTEIRA EM MADEIRA NÃO APARELHADA, VÃO DE 9 M, PARA TELHA CERÂMICA OU DE CONCRETO, INCLUSO IÇAMENTO. AF_07/2019</v>
          </cell>
          <cell r="C1144" t="str">
            <v>UN</v>
          </cell>
          <cell r="D1144">
            <v>2138.2800000000002</v>
          </cell>
          <cell r="E1144" t="str">
            <v>Sinapi-Maio/21</v>
          </cell>
        </row>
        <row r="1145">
          <cell r="A1145">
            <v>92552</v>
          </cell>
          <cell r="B1145" t="str">
            <v>FABRICAÇÃO E INSTALAÇÃO DE TESOURA INTEIRA EM MADEIRA NÃO APARELHADA, VÃO DE 10 M, PARA TELHA CERÂMICA OU DE CONCRETO, INCLUSO IÇAMENTO. AF_07/2019</v>
          </cell>
          <cell r="C1145" t="str">
            <v>UN</v>
          </cell>
          <cell r="D1145">
            <v>2323.59</v>
          </cell>
          <cell r="E1145" t="str">
            <v>Sinapi-Maio/21</v>
          </cell>
        </row>
        <row r="1146">
          <cell r="A1146">
            <v>92553</v>
          </cell>
          <cell r="B1146" t="str">
            <v>FABRICAÇÃO E INSTALAÇÃO DE TESOURA INTEIRA EM MADEIRA NÃO APARELHADA, VÃO DE 11 M, PARA TELHA CERÂMICA OU DE CONCRETO, INCLUSO IÇAMENTO. AF_07/2019</v>
          </cell>
          <cell r="C1146" t="str">
            <v>UN</v>
          </cell>
          <cell r="D1146">
            <v>2664.76</v>
          </cell>
          <cell r="E1146" t="str">
            <v>Sinapi-Maio/21</v>
          </cell>
        </row>
        <row r="1147">
          <cell r="A1147">
            <v>92554</v>
          </cell>
          <cell r="B1147" t="str">
            <v>FABRICAÇÃO E INSTALAÇÃO DE TESOURA INTEIRA EM MADEIRA NÃO APARELHADA, VÃO DE 12 M, PARA TELHA CERÂMICA OU DE CONCRETO, INCLUSO IÇAMENTO. AF_07/2019</v>
          </cell>
          <cell r="C1147" t="str">
            <v>UN</v>
          </cell>
          <cell r="D1147">
            <v>2760.73</v>
          </cell>
          <cell r="E1147" t="str">
            <v>Sinapi-Maio/21</v>
          </cell>
        </row>
        <row r="1148">
          <cell r="A1148">
            <v>92555</v>
          </cell>
          <cell r="B1148" t="str">
            <v>FABRICAÇÃO E INSTALAÇÃO DE TESOURA INTEIRA EM MADEIRA NÃO APARELHADA, VÃO DE 3 M, PARA TELHA ONDULADA DE FIBROCIMENTO, METÁLICA, PLÁSTICA OU TERMOACÚSTICA, INCLUSO IÇAMENTO. AF_07/2019</v>
          </cell>
          <cell r="C1148" t="str">
            <v>UN</v>
          </cell>
          <cell r="D1148">
            <v>901.11</v>
          </cell>
          <cell r="E1148" t="str">
            <v>Sinapi-Maio/21</v>
          </cell>
        </row>
        <row r="1149">
          <cell r="A1149">
            <v>92556</v>
          </cell>
          <cell r="B1149" t="str">
            <v>FABRICAÇÃO E INSTALAÇÃO DE TESOURA INTEIRA EM MADEIRA NÃO APARELHADA, VÃO DE 4 M, PARA TELHA ONDULADA DE FIBROCIMENTO, METÁLICA, PLÁSTICA OU TERMOACÚSTICA, INCLUSO IÇAMENTO. AF_07/2019</v>
          </cell>
          <cell r="C1149" t="str">
            <v>UN</v>
          </cell>
          <cell r="D1149">
            <v>1101.69</v>
          </cell>
          <cell r="E1149" t="str">
            <v>Sinapi-Maio/21</v>
          </cell>
        </row>
        <row r="1150">
          <cell r="A1150">
            <v>92557</v>
          </cell>
          <cell r="B1150" t="str">
            <v>FABRICAÇÃO E INSTALAÇÃO DE TESOURA INTEIRA EM MADEIRA NÃO APARELHADA, VÃO DE 5 M, PARA TELHA ONDULADA DE FIBROCIMENTO, METÁLICA, PLÁSTICA OU TERMOACÚSTICA, INCLUSO IÇAMENTO. AF_07/2019</v>
          </cell>
          <cell r="C1150" t="str">
            <v>UN</v>
          </cell>
          <cell r="D1150">
            <v>1166.71</v>
          </cell>
          <cell r="E1150" t="str">
            <v>Sinapi-Maio/21</v>
          </cell>
        </row>
        <row r="1151">
          <cell r="A1151">
            <v>92558</v>
          </cell>
          <cell r="B1151" t="str">
            <v>FABRICAÇÃO E INSTALAÇÃO DE TESOURA INTEIRA EM MADEIRA NÃO APARELHADA, VÃO DE 6 M, PARA TELHA ONDULADA DE FIBROCIMENTO, METÁLICA, PLÁSTICA OU TERMOACÚSTICA, INCLUSO IÇAMENTO. AF_07/2019</v>
          </cell>
          <cell r="C1151" t="str">
            <v>UN</v>
          </cell>
          <cell r="D1151">
            <v>1311.04</v>
          </cell>
          <cell r="E1151" t="str">
            <v>Sinapi-Maio/21</v>
          </cell>
        </row>
        <row r="1152">
          <cell r="A1152">
            <v>92559</v>
          </cell>
          <cell r="B1152" t="str">
            <v>FABRICAÇÃO E INSTALAÇÃO DE TESOURA INTEIRA EM MADEIRA NÃO APARELHADA, VÃO DE 7 M, PARA TELHA ONDULADA DE FIBROCIMENTO, METÁLICA, PLÁSTICA OU TERMOACÚSTICA, INCLUSO IÇAMENTO. AF_07/2019</v>
          </cell>
          <cell r="C1152" t="str">
            <v>UN</v>
          </cell>
          <cell r="D1152">
            <v>1632.9</v>
          </cell>
          <cell r="E1152" t="str">
            <v>Sinapi-Maio/21</v>
          </cell>
        </row>
        <row r="1153">
          <cell r="A1153">
            <v>92560</v>
          </cell>
          <cell r="B1153" t="str">
            <v>FABRICAÇÃO E INSTALAÇÃO DE TESOURA INTEIRA EM MADEIRA NÃO APARELHADA, VÃO DE 8 M, PARA TELHA ONDULADA DE FIBROCIMENTO, METÁLICA, PLÁSTICA OU TERMOACÚSTICA, INCLUSO IÇAMENTO. AF_07/2019</v>
          </cell>
          <cell r="C1153" t="str">
            <v>UN</v>
          </cell>
          <cell r="D1153">
            <v>2022.21</v>
          </cell>
          <cell r="E1153" t="str">
            <v>Sinapi-Maio/21</v>
          </cell>
        </row>
        <row r="1154">
          <cell r="A1154">
            <v>92561</v>
          </cell>
          <cell r="B1154" t="str">
            <v>FABRICAÇÃO E INSTALAÇÃO DE TESOURA INTEIRA EM MADEIRA NÃO APARELHADA, VÃO DE 9 M, PARA TELHA ONDULADA DE FIBROCIMENTO, METÁLICA, PLÁSTICA OU TERMOACÚSTICA, INCLUSO IÇAMENTO. AF_07/2019</v>
          </cell>
          <cell r="C1154" t="str">
            <v>UN</v>
          </cell>
          <cell r="D1154">
            <v>2106.77</v>
          </cell>
          <cell r="E1154" t="str">
            <v>Sinapi-Maio/21</v>
          </cell>
        </row>
        <row r="1155">
          <cell r="A1155">
            <v>92562</v>
          </cell>
          <cell r="B1155" t="str">
            <v>FABRICAÇÃO E INSTALAÇÃO DE TESOURA INTEIRA EM MADEIRA NÃO APARELHADA, VÃO DE 10 M, PARA TELHA ONDULADA DE FIBROCIMENTO, METÁLICA, PLÁSTICA OU TERMOACÚSTICA, INCLUSO IÇAMENTO. AF_07/2019</v>
          </cell>
          <cell r="C1155" t="str">
            <v>UN</v>
          </cell>
          <cell r="D1155">
            <v>2269.6999999999998</v>
          </cell>
          <cell r="E1155" t="str">
            <v>Sinapi-Maio/21</v>
          </cell>
        </row>
        <row r="1156">
          <cell r="A1156">
            <v>92563</v>
          </cell>
          <cell r="B1156" t="str">
            <v>FABRICAÇÃO E INSTALAÇÃO DE TESOURA INTEIRA EM MADEIRA NÃO APARELHADA, VÃO DE 11 M, PARA TELHA ONDULADA DE FIBROCIMENTO, METÁLICA, PLÁSTICA OU TERMOACÚSTICA, INCLUSO IÇAMENTO. AF_07/2019</v>
          </cell>
          <cell r="C1156" t="str">
            <v>UN</v>
          </cell>
          <cell r="D1156">
            <v>2601.75</v>
          </cell>
          <cell r="E1156" t="str">
            <v>Sinapi-Maio/21</v>
          </cell>
        </row>
        <row r="1157">
          <cell r="A1157">
            <v>92564</v>
          </cell>
          <cell r="B1157" t="str">
            <v>FABRICAÇÃO E INSTALAÇÃO DE TESOURA INTEIRA EM MADEIRA NÃO APARELHADA, VÃO DE 12 M, PARA TELHA ONDULADA DE FIBROCIMENTO, METÁLICA, PLÁSTICA OU TERMOACÚSTICA, INCLUSO IÇAMENTO. AF_07/2019</v>
          </cell>
          <cell r="C1157" t="str">
            <v>UN</v>
          </cell>
          <cell r="D1157">
            <v>2683.55</v>
          </cell>
          <cell r="E1157" t="str">
            <v>Sinapi-Maio/21</v>
          </cell>
        </row>
        <row r="1158">
          <cell r="A1158">
            <v>92565</v>
          </cell>
          <cell r="B1158" t="str">
            <v>FABRICAÇÃO E INSTALAÇÃO DE ESTRUTURA PONTALETADA DE MADEIRA NÃO APARELHADA PARA TELHADOS COM ATÉ 2 ÁGUAS E PARA TELHA CERÂMICA OU DE CONCRETO, INCLUSO TRANSPORTE VERTICAL. AF_12/2015</v>
          </cell>
          <cell r="C1158" t="str">
            <v>M2</v>
          </cell>
          <cell r="D1158">
            <v>34.08</v>
          </cell>
          <cell r="E1158" t="str">
            <v>Sinapi-Maio/21</v>
          </cell>
        </row>
        <row r="1159">
          <cell r="A1159">
            <v>92566</v>
          </cell>
          <cell r="B1159" t="str">
            <v>FABRICAÇÃO E INSTALAÇÃO DE ESTRUTURA PONTALETADA DE MADEIRA NÃO APARELHADA PARA TELHADOS COM ATÉ 2 ÁGUAS E PARA TELHA ONDULADA DE FIBROCIMENTO, METÁLICA, PLÁSTICA OU TERMOACÚSTICA, INCLUSO TRANSPORTE VERTICAL. AF_12/2015</v>
          </cell>
          <cell r="C1159" t="str">
            <v>M2</v>
          </cell>
          <cell r="D1159">
            <v>21.17</v>
          </cell>
          <cell r="E1159" t="str">
            <v>Sinapi-Maio/21</v>
          </cell>
        </row>
        <row r="1160">
          <cell r="A1160">
            <v>92567</v>
          </cell>
          <cell r="B1160" t="str">
            <v>FABRICAÇÃO E INSTALAÇÃO DE ESTRUTURA PONTALETADA DE MADEIRA NÃO APARELHADA PARA TELHADOS COM MAIS QUE 2 ÁGUAS E PARA TELHA CERÂMICA OU DE CONCRETO, INCLUSO TRANSPORTE VERTICAL. AF_12/2015</v>
          </cell>
          <cell r="C1160" t="str">
            <v>M2</v>
          </cell>
          <cell r="D1160">
            <v>30.56</v>
          </cell>
          <cell r="E1160" t="str">
            <v>Sinapi-Maio/21</v>
          </cell>
        </row>
        <row r="1161">
          <cell r="A1161">
            <v>100379</v>
          </cell>
          <cell r="B1161" t="str">
            <v>FABRICAÇÃO E INSTALAÇÃO DE PONTALETES DE MADEIRA NÃO APARELHADA PARA TELHADOS COM ATÉ 2 ÁGUAS E COM TELHA CERÂMICA OU DE CONCRETO EM EDIFÍCIO RESIDENCIAL TÉRREO, INCLUSO TRANSPORTE VERTICAL. AF_07/2019</v>
          </cell>
          <cell r="C1161" t="str">
            <v>M2</v>
          </cell>
          <cell r="D1161">
            <v>34.08</v>
          </cell>
          <cell r="E1161" t="str">
            <v>Sinapi-Maio/21</v>
          </cell>
        </row>
        <row r="1162">
          <cell r="A1162">
            <v>100380</v>
          </cell>
          <cell r="B1162" t="str">
            <v>FABRICAÇÃO E INSTALAÇÃO DE PONTALETES DE MADEIRA NÃO APARELHADA PARA TELHADOS COM ATÉ 2 ÁGUAS E COM TELHA CERÂMICA OU DE CONCRETO EM EDIFÍCIO RESIDENCIAL DE MÚLTIPLOS PAVIMENTOS, INCLUSO TRANSPORTE VERTICAL. AF_07/2019</v>
          </cell>
          <cell r="C1162" t="str">
            <v>M2</v>
          </cell>
          <cell r="D1162">
            <v>45.05</v>
          </cell>
          <cell r="E1162" t="str">
            <v>Sinapi-Maio/21</v>
          </cell>
        </row>
        <row r="1163">
          <cell r="A1163">
            <v>100381</v>
          </cell>
          <cell r="B1163" t="str">
            <v>FABRICAÇÃO E INSTALAÇÃO DE PONTALETES DE MADEIRA NÃO APARELHADA PARA TELHADOS COM ATÉ 2 ÁGUAS E COM TELHA CERÂMICA OU DE CONCRETO EM EDIFÍCIO INSTITUCIONAL TÉRREO, INCLUSO TRANSPORTE VERTICAL. AF_07/2019</v>
          </cell>
          <cell r="C1163" t="str">
            <v>M2</v>
          </cell>
          <cell r="D1163">
            <v>50.58</v>
          </cell>
          <cell r="E1163" t="str">
            <v>Sinapi-Maio/21</v>
          </cell>
        </row>
        <row r="1164">
          <cell r="A1164">
            <v>100383</v>
          </cell>
          <cell r="B1164" t="str">
            <v>FABRICAÇÃO E INSTALAÇÃO DE PONTALETES DE MADEIRA NÃO APARELHADA PARA TELHADOS COM ATÉ 2 ÁGUAS E COM TELHA ONDULADA DE FIBROCIMENTO, ALUMÍNIO OU PLÁSTICA EM EDIFÍCIO RESIDENCIAL DE MÚLTIPLOS PAVIMENTOS, INCLUSO TRANSPORTE VERTICAL. AF_07/2019</v>
          </cell>
          <cell r="C1164" t="str">
            <v>M2</v>
          </cell>
          <cell r="D1164">
            <v>22.92</v>
          </cell>
          <cell r="E1164" t="str">
            <v>Sinapi-Maio/21</v>
          </cell>
        </row>
        <row r="1165">
          <cell r="A1165">
            <v>100384</v>
          </cell>
          <cell r="B1165" t="str">
            <v>FABRICAÇÃO E INSTALAÇÃO DE PONTALETES DE MADEIRA NÃO APARELHADA PARA TELHADOS COM ATÉ 2 ÁGUAS E COM TELHA ONDULADA DE FIBROCIMENTO, ALUMÍNIO OU PLÁSTICA EM EDIFÍCIO INSTITUCIONAL TÉRREO, INCLUSO TRANSPORTE VERTICAL. AF_07/2019</v>
          </cell>
          <cell r="C1165" t="str">
            <v>M2</v>
          </cell>
          <cell r="D1165">
            <v>24.13</v>
          </cell>
          <cell r="E1165" t="str">
            <v>Sinapi-Maio/21</v>
          </cell>
        </row>
        <row r="1166">
          <cell r="A1166">
            <v>100385</v>
          </cell>
          <cell r="B1166" t="str">
            <v>FABRICAÇÃO E INSTALAÇÃO DE PONTALETES DE MADEIRA NÃO APARELHADA PARA TELHADOS COM MAIS QUE 2 ÁGUAS E COM TELHA CERÂMICA OU DE CONCRETO EM EDIFÍCIO RESIDENCIAL TÉRREO, INCLUSO TRANSPORTE VERTICAL. AF_07/2019</v>
          </cell>
          <cell r="C1166" t="str">
            <v>M2</v>
          </cell>
          <cell r="D1166">
            <v>30.56</v>
          </cell>
          <cell r="E1166" t="str">
            <v>Sinapi-Maio/21</v>
          </cell>
        </row>
        <row r="1167">
          <cell r="A1167">
            <v>100386</v>
          </cell>
          <cell r="B1167" t="str">
            <v>FABRICAÇÃO E INSTALAÇÃO DE PONTALETES DE MADEIRA NÃO APARELHADA PARA TELHADOS COM MAIS QUE 2 ÁGUAS E COM TELHA CERÂMICA OU DE CONCRETO EM EDIFÍCIO RESIDENCIAL DE MÚLTIPLOS PAVIMENTOS. AF_07/2019</v>
          </cell>
          <cell r="C1167" t="str">
            <v>M2</v>
          </cell>
          <cell r="D1167">
            <v>39.229999999999997</v>
          </cell>
          <cell r="E1167" t="str">
            <v>Sinapi-Maio/21</v>
          </cell>
        </row>
        <row r="1168">
          <cell r="A1168">
            <v>100387</v>
          </cell>
          <cell r="B1168" t="str">
            <v>FABRICAÇÃO E INSTALAÇÃO DE PONTALETES DE MADEIRA NÃO APARELHADA PARA TELHADOS COM MAIS QUE 2 ÁGUAS E COM TELHA CERÂMICA OU DE CONCRETO EM EDIFÍCIO INSTITUCIONAL TÉRREO, INCLUSO TRANSPORTE VERTICAL. AF_07/2019</v>
          </cell>
          <cell r="C1168" t="str">
            <v>M2</v>
          </cell>
          <cell r="D1168">
            <v>48.11</v>
          </cell>
          <cell r="E1168" t="str">
            <v>Sinapi-Maio/21</v>
          </cell>
        </row>
        <row r="1169">
          <cell r="A1169">
            <v>100388</v>
          </cell>
          <cell r="B1169" t="str">
            <v>RETIRADA E RECOLOCAÇÃO DE RIPA EM TELHADOS DE ATÉ 2 ÁGUAS COM TELHA CERÂMICA OU DE CONCRETO DE ENCAIXE, INCLUSO TRANSPORTE VERTICAL. AF_07/2019</v>
          </cell>
          <cell r="C1169" t="str">
            <v>M2</v>
          </cell>
          <cell r="D1169">
            <v>17.47</v>
          </cell>
          <cell r="E1169" t="str">
            <v>Sinapi-Maio/21</v>
          </cell>
        </row>
        <row r="1170">
          <cell r="A1170">
            <v>100389</v>
          </cell>
          <cell r="B1170" t="str">
            <v>RETIRADA E RECOLOCAÇÃO DE CAIBRO EM TELHADOS DE ATÉ 2 ÁGUAS COM TELHA CERÂMICA OU DE CONCRETO DE ENCAIXE, INCLUSO TRANSPORTE VERTICAL. AF_07/2019</v>
          </cell>
          <cell r="C1170" t="str">
            <v>M2</v>
          </cell>
          <cell r="D1170">
            <v>15.51</v>
          </cell>
          <cell r="E1170" t="str">
            <v>Sinapi-Maio/21</v>
          </cell>
        </row>
        <row r="1171">
          <cell r="A1171">
            <v>100390</v>
          </cell>
          <cell r="B1171" t="str">
            <v>RETIRADA E RECOLOCAÇÃO DE RIPA EM TELHADOS DE MAIS DE 2 ÁGUAS COM TELHA CERÂMICA OU DE CONCRETO DE ENCAIXE, INCLUSO TRANSPORTE VERTICAL. AF_07/2019</v>
          </cell>
          <cell r="C1171" t="str">
            <v>M2</v>
          </cell>
          <cell r="D1171">
            <v>20.84</v>
          </cell>
          <cell r="E1171" t="str">
            <v>Sinapi-Maio/21</v>
          </cell>
        </row>
        <row r="1172">
          <cell r="A1172">
            <v>100391</v>
          </cell>
          <cell r="B1172" t="str">
            <v>RETIRADA E RECOLOCAÇÃO DE CAIBRO EM TELHADOS DE MAIS DE 2 ÁGUAS COM TELHA CERÂMICA OU DE CONCRETO DE ENCAIXE, INCLUSO TRANSPORTE VERTICAL. AF_07/2019</v>
          </cell>
          <cell r="C1172" t="str">
            <v>M2</v>
          </cell>
          <cell r="D1172">
            <v>17.739999999999998</v>
          </cell>
          <cell r="E1172" t="str">
            <v>Sinapi-Maio/21</v>
          </cell>
        </row>
        <row r="1173">
          <cell r="A1173">
            <v>100392</v>
          </cell>
          <cell r="B1173" t="str">
            <v>RETIRADA E RECOLOCAÇÃO DE RIPA EM TELHADOS DE ATÉ 2 ÁGUAS COM TELHA CERÂMICA CAPA-CANAL, INCLUSO TRANSPORTE VERTICAL. AF_07/2019</v>
          </cell>
          <cell r="C1173" t="str">
            <v>M2</v>
          </cell>
          <cell r="D1173">
            <v>13.75</v>
          </cell>
          <cell r="E1173" t="str">
            <v>Sinapi-Maio/21</v>
          </cell>
        </row>
        <row r="1174">
          <cell r="A1174">
            <v>100393</v>
          </cell>
          <cell r="B1174" t="str">
            <v>RETIRADA E RECOLOCAÇÃO DE CAIBRO EM TELHADOS DE ATÉ 2 ÁGUAS COM TELHA CERÂMICA CAPA-CANAL, INCLUSO TRANSPORTE VERTICAL. AF_07/2019</v>
          </cell>
          <cell r="C1174" t="str">
            <v>M2</v>
          </cell>
          <cell r="D1174">
            <v>17.79</v>
          </cell>
          <cell r="E1174" t="str">
            <v>Sinapi-Maio/21</v>
          </cell>
        </row>
        <row r="1175">
          <cell r="A1175">
            <v>100394</v>
          </cell>
          <cell r="B1175" t="str">
            <v>RETIRADA E RECOLOCAÇÃO DE RIPA EM TELHADOS DE MAIS DE 2 ÁGUAS COM TELHA CERÂMICA CAPA-CANAL, INCLUSO TRANSPORTE VERTICAL. AF_07/2019</v>
          </cell>
          <cell r="C1175" t="str">
            <v>M2</v>
          </cell>
          <cell r="D1175">
            <v>16.399999999999999</v>
          </cell>
          <cell r="E1175" t="str">
            <v>Sinapi-Maio/21</v>
          </cell>
        </row>
        <row r="1176">
          <cell r="A1176">
            <v>100395</v>
          </cell>
          <cell r="B1176" t="str">
            <v>RETIRADA E RECOLOCAÇÃO DE CAIBRO EM TELHADOS DE MAIS DE 2 ÁGUAS COM TELHA CERÂMICA CAPA-CANAL, INCLUSO TRANSPORTE VERTICAL. AF_07/2019</v>
          </cell>
          <cell r="C1176" t="str">
            <v>M2</v>
          </cell>
          <cell r="D1176">
            <v>21.16</v>
          </cell>
          <cell r="E1176" t="str">
            <v>Sinapi-Maio/21</v>
          </cell>
        </row>
        <row r="1177">
          <cell r="A1177">
            <v>94189</v>
          </cell>
          <cell r="B1177" t="str">
            <v>TELHAMENTO COM TELHA DE CONCRETO DE ENCAIXE, COM ATÉ 2 ÁGUAS, INCLUSO TRANSPORTE VERTICAL. AF_07/2019</v>
          </cell>
          <cell r="C1177" t="str">
            <v>M2</v>
          </cell>
          <cell r="D1177">
            <v>27.14</v>
          </cell>
          <cell r="E1177" t="str">
            <v>Sinapi-Maio/21</v>
          </cell>
        </row>
        <row r="1178">
          <cell r="A1178">
            <v>94192</v>
          </cell>
          <cell r="B1178" t="str">
            <v>TELHAMENTO COM TELHA DE CONCRETO DE ENCAIXE, COM MAIS DE 2 ÁGUAS, INCLUSO TRANSPORTE VERTICAL. AF_07/2019</v>
          </cell>
          <cell r="C1178" t="str">
            <v>M2</v>
          </cell>
          <cell r="D1178">
            <v>29.55</v>
          </cell>
          <cell r="E1178" t="str">
            <v>Sinapi-Maio/21</v>
          </cell>
        </row>
        <row r="1179">
          <cell r="A1179">
            <v>94195</v>
          </cell>
          <cell r="B1179" t="str">
            <v>TELHAMENTO COM TELHA CERÂMICA DE ENCAIXE, TIPO PORTUGUESA, COM ATÉ 2 ÁGUAS, INCLUSO TRANSPORTE VERTICAL. AF_07/2019</v>
          </cell>
          <cell r="C1179" t="str">
            <v>M2</v>
          </cell>
          <cell r="D1179">
            <v>44.5</v>
          </cell>
          <cell r="E1179" t="str">
            <v>Sinapi-Maio/21</v>
          </cell>
        </row>
        <row r="1180">
          <cell r="A1180">
            <v>94198</v>
          </cell>
          <cell r="B1180" t="str">
            <v>TELHAMENTO COM TELHA CERÂMICA DE ENCAIXE, TIPO PORTUGUESA, COM MAIS DE 2 ÁGUAS, INCLUSO TRANSPORTE VERTICAL. AF_07/2019</v>
          </cell>
          <cell r="C1180" t="str">
            <v>M2</v>
          </cell>
          <cell r="D1180">
            <v>47.69</v>
          </cell>
          <cell r="E1180" t="str">
            <v>Sinapi-Maio/21</v>
          </cell>
        </row>
        <row r="1181">
          <cell r="A1181">
            <v>94201</v>
          </cell>
          <cell r="B1181" t="str">
            <v>TELHAMENTO COM TELHA CERÂMICA CAPA-CANAL, TIPO COLONIAL, COM ATÉ 2 ÁGUAS, INCLUSO TRANSPORTE VERTICAL. AF_07/2019</v>
          </cell>
          <cell r="C1181" t="str">
            <v>M2</v>
          </cell>
          <cell r="D1181">
            <v>62.91</v>
          </cell>
          <cell r="E1181" t="str">
            <v>Sinapi-Maio/21</v>
          </cell>
        </row>
        <row r="1182">
          <cell r="A1182">
            <v>94204</v>
          </cell>
          <cell r="B1182" t="str">
            <v>TELHAMENTO COM TELHA CERÂMICA CAPA-CANAL, TIPO COLONIAL, COM MAIS DE 2 ÁGUAS, INCLUSO TRANSPORTE VERTICAL. AF_07/2019</v>
          </cell>
          <cell r="C1182" t="str">
            <v>M2</v>
          </cell>
          <cell r="D1182">
            <v>68.319999999999993</v>
          </cell>
          <cell r="E1182" t="str">
            <v>Sinapi-Maio/21</v>
          </cell>
        </row>
        <row r="1183">
          <cell r="A1183">
            <v>94224</v>
          </cell>
          <cell r="B1183" t="str">
            <v>EMBOÇAMENTO COM ARGAMASSA TRAÇO 1:2:9 (CIMENTO, CAL E AREIA). AF_07/2019</v>
          </cell>
          <cell r="C1183" t="str">
            <v>M</v>
          </cell>
          <cell r="D1183">
            <v>22.86</v>
          </cell>
          <cell r="E1183" t="str">
            <v>Sinapi-Maio/21</v>
          </cell>
        </row>
        <row r="1184">
          <cell r="A1184">
            <v>94225</v>
          </cell>
          <cell r="B1184" t="str">
            <v>ISOLAMENTO TERMOACÚSTICO COM LÃ MINERAL NA SUBCOBERTURA, INCLUSO TRANSPORTE VERTICAL. AF_07/2019</v>
          </cell>
          <cell r="C1184" t="str">
            <v>M2</v>
          </cell>
          <cell r="D1184">
            <v>32.53</v>
          </cell>
          <cell r="E1184" t="str">
            <v>Sinapi-Maio/21</v>
          </cell>
        </row>
        <row r="1185">
          <cell r="A1185">
            <v>94226</v>
          </cell>
          <cell r="B1185" t="str">
            <v>SUBCOBERTURA COM MANTA PLÁSTICA REVESTIDA POR PELÍCULA DE ALUMÍNO, INCLUSO TRANSPORTE VERTICAL. AF_07/2019</v>
          </cell>
          <cell r="C1185" t="str">
            <v>M2</v>
          </cell>
          <cell r="D1185">
            <v>18.11</v>
          </cell>
          <cell r="E1185" t="str">
            <v>Sinapi-Maio/21</v>
          </cell>
        </row>
        <row r="1186">
          <cell r="A1186">
            <v>94232</v>
          </cell>
          <cell r="B1186" t="str">
            <v>AMARRAÇÃO DE TELHAS CERÂMICAS OU DE CONCRETO. AF_07/2019</v>
          </cell>
          <cell r="C1186" t="str">
            <v>UN</v>
          </cell>
          <cell r="D1186">
            <v>2.54</v>
          </cell>
          <cell r="E1186" t="str">
            <v>Sinapi-Maio/21</v>
          </cell>
        </row>
        <row r="1187">
          <cell r="A1187">
            <v>94440</v>
          </cell>
          <cell r="B1187" t="str">
            <v>TELHAMENTO COM TELHA CERÂMICA DE ENCAIXE, TIPO FRANCESA, COM ATÉ 2 ÁGUAS, INCLUSO TRANSPORTE VERTICAL. AF_07/2019</v>
          </cell>
          <cell r="C1187" t="str">
            <v>M2</v>
          </cell>
          <cell r="D1187">
            <v>44.5</v>
          </cell>
          <cell r="E1187" t="str">
            <v>Sinapi-Maio/21</v>
          </cell>
        </row>
        <row r="1188">
          <cell r="A1188">
            <v>94441</v>
          </cell>
          <cell r="B1188" t="str">
            <v>TELHAMENTO COM TELHA CERÂMICA DE ENCAIXE, TIPO FRANCESA, COM MAIS DE 2 ÁGUAS, INCLUSO TRANSPORTE VERTICAL. AF_07/2019</v>
          </cell>
          <cell r="C1188" t="str">
            <v>M2</v>
          </cell>
          <cell r="D1188">
            <v>47.69</v>
          </cell>
          <cell r="E1188" t="str">
            <v>Sinapi-Maio/21</v>
          </cell>
        </row>
        <row r="1189">
          <cell r="A1189">
            <v>94442</v>
          </cell>
          <cell r="B1189" t="str">
            <v>TELHAMENTO COM TELHA CERÂMICA DE ENCAIXE, TIPO ROMANA, COM ATÉ 2 ÁGUAS, INCLUSO TRANSPORTE VERTICAL. AF_07/2019</v>
          </cell>
          <cell r="C1189" t="str">
            <v>M2</v>
          </cell>
          <cell r="D1189">
            <v>44.5</v>
          </cell>
          <cell r="E1189" t="str">
            <v>Sinapi-Maio/21</v>
          </cell>
        </row>
        <row r="1190">
          <cell r="A1190">
            <v>94443</v>
          </cell>
          <cell r="B1190" t="str">
            <v>TELHAMENTO COM TELHA CERÂMICA DE ENCAIXE, TIPO ROMANA, COM MAIS DE 2 ÁGUAS, INCLUSO TRANSPORTE VERTICAL. AF_07/2019</v>
          </cell>
          <cell r="C1190" t="str">
            <v>M2</v>
          </cell>
          <cell r="D1190">
            <v>47.69</v>
          </cell>
          <cell r="E1190" t="str">
            <v>Sinapi-Maio/21</v>
          </cell>
        </row>
        <row r="1191">
          <cell r="A1191">
            <v>94445</v>
          </cell>
          <cell r="B1191" t="str">
            <v>TELHAMENTO COM TELHA CERÂMICA CAPA-CANAL, TIPO PLAN, COM ATÉ 2 ÁGUAS, INCLUSO TRANSPORTE VERTICAL. AF_07/2019</v>
          </cell>
          <cell r="C1191" t="str">
            <v>M2</v>
          </cell>
          <cell r="D1191">
            <v>62.91</v>
          </cell>
          <cell r="E1191" t="str">
            <v>Sinapi-Maio/21</v>
          </cell>
        </row>
        <row r="1192">
          <cell r="A1192">
            <v>94446</v>
          </cell>
          <cell r="B1192" t="str">
            <v>TELHAMENTO COM TELHA CERÂMICA CAPA-CANAL, TIPO PLAN, COM MAIS DE 2 ÁGUAS, INCLUSO TRANSPORTE VERTICAL. AF_07/2019</v>
          </cell>
          <cell r="C1192" t="str">
            <v>M2</v>
          </cell>
          <cell r="D1192">
            <v>68.319999999999993</v>
          </cell>
          <cell r="E1192" t="str">
            <v>Sinapi-Maio/21</v>
          </cell>
        </row>
        <row r="1193">
          <cell r="A1193">
            <v>94447</v>
          </cell>
          <cell r="B1193" t="str">
            <v>TELHAMENTO COM TELHA CERÂMICA CAPA-CANAL, TIPO PAULISTA, COM ATÉ 2 ÁGUAS, INCLUSO TRANSPORTE VERTICAL. AF_07/2019</v>
          </cell>
          <cell r="C1193" t="str">
            <v>M2</v>
          </cell>
          <cell r="D1193">
            <v>62.91</v>
          </cell>
          <cell r="E1193" t="str">
            <v>Sinapi-Maio/21</v>
          </cell>
        </row>
        <row r="1194">
          <cell r="A1194">
            <v>94448</v>
          </cell>
          <cell r="B1194" t="str">
            <v>TELHAMENTO COM TELHA CERÂMICA CAPA-CANAL, TIPO PAULISTA, COM MAIS DE 2 ÁGUAS, INCLUSO TRANSPORTE VERTICAL. AF_07/2019</v>
          </cell>
          <cell r="C1194" t="str">
            <v>M2</v>
          </cell>
          <cell r="D1194">
            <v>68.319999999999993</v>
          </cell>
          <cell r="E1194" t="str">
            <v>Sinapi-Maio/21</v>
          </cell>
        </row>
        <row r="1195">
          <cell r="A1195">
            <v>94207</v>
          </cell>
          <cell r="B1195" t="str">
            <v>TELHAMENTO COM TELHA ONDULADA DE FIBROCIMENTO E = 6 MM, COM RECOBRIMENTO LATERAL DE 1/4 DE ONDA PARA TELHADO COM INCLINAÇÃO MAIOR QUE 10°, COM ATÉ 2 ÁGUAS, INCLUSO IÇAMENTO. AF_07/2019</v>
          </cell>
          <cell r="C1195" t="str">
            <v>M2</v>
          </cell>
          <cell r="D1195">
            <v>42.89</v>
          </cell>
          <cell r="E1195" t="str">
            <v>Sinapi-Maio/21</v>
          </cell>
        </row>
        <row r="1196">
          <cell r="A1196">
            <v>94210</v>
          </cell>
          <cell r="B1196" t="str">
            <v>TELHAMENTO COM TELHA ONDULADA DE FIBROCIMENTO E = 6 MM, COM RECOBRIMENTO LATERAL DE 1 1/4 DE ONDA PARA TELHADO COM INCLINAÇÃO MÁXIMA DE 10°, COM ATÉ 2 ÁGUAS, INCLUSO IÇAMENTO. AF_07/2019</v>
          </cell>
          <cell r="C1196" t="str">
            <v>M2</v>
          </cell>
          <cell r="D1196">
            <v>45.58</v>
          </cell>
          <cell r="E1196" t="str">
            <v>Sinapi-Maio/21</v>
          </cell>
        </row>
        <row r="1197">
          <cell r="A1197">
            <v>94218</v>
          </cell>
          <cell r="B1197" t="str">
            <v>TELHAMENTO COM TELHA ESTRUTURAL DE FIBROCIMENTO E= 8 MM, COM ATÉ 2 ÁGUAS, INCLUSO IÇAMENTO. AF_07/2019_P</v>
          </cell>
          <cell r="C1197" t="str">
            <v>M2</v>
          </cell>
          <cell r="D1197">
            <v>92.53</v>
          </cell>
          <cell r="E1197" t="str">
            <v>Sinapi-Maio/21</v>
          </cell>
        </row>
        <row r="1198">
          <cell r="A1198">
            <v>94213</v>
          </cell>
          <cell r="B1198" t="str">
            <v>TELHAMENTO COM TELHA DE AÇO/ALUMÍNIO E = 0,5 MM, COM ATÉ 2 ÁGUAS, INCLUSO IÇAMENTO. AF_07/2019</v>
          </cell>
          <cell r="C1198" t="str">
            <v>M2</v>
          </cell>
          <cell r="D1198">
            <v>83.1</v>
          </cell>
          <cell r="E1198" t="str">
            <v>Sinapi-Maio/21</v>
          </cell>
        </row>
        <row r="1199">
          <cell r="A1199">
            <v>94216</v>
          </cell>
          <cell r="B1199" t="str">
            <v>TELHAMENTO COM TELHA METÁLICA TERMOACÚSTICA E = 30 MM, COM ATÉ 2 ÁGUAS, INCLUSO IÇAMENTO. AF_07/2019</v>
          </cell>
          <cell r="C1199" t="str">
            <v>M2</v>
          </cell>
          <cell r="D1199">
            <v>245.95</v>
          </cell>
          <cell r="E1199" t="str">
            <v>Sinapi-Maio/21</v>
          </cell>
        </row>
        <row r="1200">
          <cell r="A1200">
            <v>94219</v>
          </cell>
          <cell r="B1200" t="str">
            <v>CUMEEIRA E ESPIGÃO PARA TELHA CERÂMICA EMBOÇADA COM ARGAMASSA TRAÇO 1:2:9 (CIMENTO, CAL E AREIA), PARA TELHADOS COM MAIS DE 2 ÁGUAS, INCLUSO TRANSPORTE VERTICAL. AF_07/2019</v>
          </cell>
          <cell r="C1200" t="str">
            <v>M</v>
          </cell>
          <cell r="D1200">
            <v>33.229999999999997</v>
          </cell>
          <cell r="E1200" t="str">
            <v>Sinapi-Maio/21</v>
          </cell>
        </row>
        <row r="1201">
          <cell r="A1201">
            <v>94220</v>
          </cell>
          <cell r="B1201" t="str">
            <v>CUMEEIRA E ESPIGÃO PARA TELHA DE CONCRETO EMBOÇADA COM ARGAMASSA TRAÇO 1:2:9 (CIMENTO, CAL E AREIA), PARA TELHADOS COM MAIS DE 2 ÁGUAS, INCLUSO TRANSPORTE VERTICAL. AF_07/2019</v>
          </cell>
          <cell r="C1201" t="str">
            <v>M</v>
          </cell>
          <cell r="D1201">
            <v>40.22</v>
          </cell>
          <cell r="E1201" t="str">
            <v>Sinapi-Maio/21</v>
          </cell>
        </row>
        <row r="1202">
          <cell r="A1202">
            <v>94221</v>
          </cell>
          <cell r="B1202" t="str">
            <v>CUMEEIRA PARA TELHA CERÂMICA EMBOÇADA COM ARGAMASSA TRAÇO 1:2:9 (CIMENTO, CAL E AREIA) PARA TELHADOS COM ATÉ 2 ÁGUAS, INCLUSO TRANSPORTE VERTICAL. AF_07/2019</v>
          </cell>
          <cell r="C1202" t="str">
            <v>M</v>
          </cell>
          <cell r="D1202">
            <v>26.95</v>
          </cell>
          <cell r="E1202" t="str">
            <v>Sinapi-Maio/21</v>
          </cell>
        </row>
        <row r="1203">
          <cell r="A1203">
            <v>94222</v>
          </cell>
          <cell r="B1203" t="str">
            <v>CUMEEIRA PARA TELHA DE CONCRETO EMBOÇADA COM ARGAMASSA TRAÇO 1:2:9 (CIMENTO, CAL E AREIA) PARA TELHADOS COM ATÉ 2 ÁGUAS, INCLUSO TRANSPORTE VERTICAL. AF_07/2019</v>
          </cell>
          <cell r="C1203" t="str">
            <v>M</v>
          </cell>
          <cell r="D1203">
            <v>33.94</v>
          </cell>
          <cell r="E1203" t="str">
            <v>Sinapi-Maio/21</v>
          </cell>
        </row>
        <row r="1204">
          <cell r="A1204">
            <v>94223</v>
          </cell>
          <cell r="B1204" t="str">
            <v>CUMEEIRA PARA TELHA DE FIBROCIMENTO ONDULADA E = 6 MM, INCLUSO ACESSÓRIOS DE FIXAÇÃO E IÇAMENTO. AF_07/2019</v>
          </cell>
          <cell r="C1204" t="str">
            <v>M</v>
          </cell>
          <cell r="D1204">
            <v>55.19</v>
          </cell>
          <cell r="E1204" t="str">
            <v>Sinapi-Maio/21</v>
          </cell>
        </row>
        <row r="1205">
          <cell r="A1205">
            <v>94451</v>
          </cell>
          <cell r="B1205" t="str">
            <v>CUMEEIRA PARA TELHA DE FIBROCIMENTO ESTRUTURAL E = 6 MM, INCLUSO ACESSÓRIOS DE FIXAÇÃO E IÇAMENTO. AF_07/2019</v>
          </cell>
          <cell r="C1205" t="str">
            <v>M</v>
          </cell>
          <cell r="D1205">
            <v>122.42</v>
          </cell>
          <cell r="E1205" t="str">
            <v>Sinapi-Maio/21</v>
          </cell>
        </row>
        <row r="1206">
          <cell r="A1206">
            <v>100325</v>
          </cell>
          <cell r="B1206" t="str">
            <v>CUMEEIRA SHED PARA TELHA ONDULADA DE FIBROCIMENTO, E = 6 MM, INCLUSO ACESSÓRIOS DE FIXAÇÃO E IÇAMENTO. AF_07/2019</v>
          </cell>
          <cell r="C1206" t="str">
            <v>M</v>
          </cell>
          <cell r="D1206">
            <v>53.11</v>
          </cell>
          <cell r="E1206" t="str">
            <v>Sinapi-Maio/21</v>
          </cell>
        </row>
        <row r="1207">
          <cell r="A1207">
            <v>100327</v>
          </cell>
          <cell r="B1207" t="str">
            <v>RUFO EXTERNO/INTERNO EM CHAPA DE AÇO GALVANIZADO NÚMERO 26, CORTE DE 33 CM, INCLUSO IÇAMENTO. AF_07/2019</v>
          </cell>
          <cell r="C1207" t="str">
            <v>M</v>
          </cell>
          <cell r="D1207">
            <v>69.42</v>
          </cell>
          <cell r="E1207" t="str">
            <v>Sinapi-Maio/21</v>
          </cell>
        </row>
        <row r="1208">
          <cell r="A1208">
            <v>100328</v>
          </cell>
          <cell r="B1208" t="str">
            <v>RETIRADA E RECOLOCAÇÃO DE  TELHA CERÂMICA DE ENCAIXE, COM ATÉ DUAS ÁGUAS, INCLUSO IÇAMENTO. AF_07/2019</v>
          </cell>
          <cell r="C1208" t="str">
            <v>M2</v>
          </cell>
          <cell r="D1208">
            <v>15.12</v>
          </cell>
          <cell r="E1208" t="str">
            <v>Sinapi-Maio/21</v>
          </cell>
        </row>
        <row r="1209">
          <cell r="A1209">
            <v>100329</v>
          </cell>
          <cell r="B1209" t="str">
            <v>RETIRADA E RECOLOCAÇÃO DE  TELHA CERÂMICA DE ENCAIXE, COM MAIS DE DUAS ÁGUAS, INCLUSO IÇAMENTO. AF_07/2019</v>
          </cell>
          <cell r="C1209" t="str">
            <v>M2</v>
          </cell>
          <cell r="D1209">
            <v>18.309999999999999</v>
          </cell>
          <cell r="E1209" t="str">
            <v>Sinapi-Maio/21</v>
          </cell>
        </row>
        <row r="1210">
          <cell r="A1210">
            <v>100330</v>
          </cell>
          <cell r="B1210" t="str">
            <v>RETIRADA E RECOLOCAÇÃO DE  TELHA CERÂMICA CAPA-CANAL, COM ATÉ DUAS ÁGUAS, INCLUSO IÇAMENTO. AF_07/2019</v>
          </cell>
          <cell r="C1210" t="str">
            <v>M2</v>
          </cell>
          <cell r="D1210">
            <v>20.54</v>
          </cell>
          <cell r="E1210" t="str">
            <v>Sinapi-Maio/21</v>
          </cell>
        </row>
        <row r="1211">
          <cell r="A1211">
            <v>100331</v>
          </cell>
          <cell r="B1211" t="str">
            <v>RETIRADA E RECOLOCAÇÃO DE  TELHA CERÂMICA CAPA-CANAL, COM MAIS DE DUAS ÁGUAS, INCLUSO IÇAMENTO. AF_07/2019</v>
          </cell>
          <cell r="C1211" t="str">
            <v>M2</v>
          </cell>
          <cell r="D1211">
            <v>25.98</v>
          </cell>
          <cell r="E1211" t="str">
            <v>Sinapi-Maio/21</v>
          </cell>
        </row>
        <row r="1212">
          <cell r="A1212">
            <v>100434</v>
          </cell>
          <cell r="B1212" t="str">
            <v>CALHA DE BEIRAL, SEMICIRCULAR DE PVC, DIAMETRO 125 MM, INCLUINDO CABECEIRAS, EMENDAS, BOCAIS, SUPORTES E VEDAÇÕES, EXCLUINDO CONDUTORES, INCLUSO TRANSPORTE VERTICAL. AF_07/2019</v>
          </cell>
          <cell r="C1212" t="str">
            <v>M</v>
          </cell>
          <cell r="D1212">
            <v>57.68</v>
          </cell>
          <cell r="E1212" t="str">
            <v>Sinapi-Maio/21</v>
          </cell>
        </row>
        <row r="1213">
          <cell r="A1213">
            <v>100435</v>
          </cell>
          <cell r="B1213" t="str">
            <v>RUFO EM FIBROCIMENTO PARA TELHA ONDULADA E = 6 MM, ABA DE 26 CM, INCLUSO TRANSPORTE VERTICAL, EXCETO CONTRARRUFO. AF_07/2019</v>
          </cell>
          <cell r="C1213" t="str">
            <v>M</v>
          </cell>
          <cell r="D1213">
            <v>28.63</v>
          </cell>
          <cell r="E1213" t="str">
            <v>Sinapi-Maio/21</v>
          </cell>
        </row>
        <row r="1214">
          <cell r="A1214">
            <v>94227</v>
          </cell>
          <cell r="B1214" t="str">
            <v>CALHA EM CHAPA DE AÇO GALVANIZADO NÚMERO 24, DESENVOLVIMENTO DE 33 CM, INCLUSO TRANSPORTE VERTICAL. AF_07/2019</v>
          </cell>
          <cell r="C1214" t="str">
            <v>M</v>
          </cell>
          <cell r="D1214">
            <v>79.52</v>
          </cell>
          <cell r="E1214" t="str">
            <v>Sinapi-Maio/21</v>
          </cell>
        </row>
        <row r="1215">
          <cell r="A1215">
            <v>94228</v>
          </cell>
          <cell r="B1215" t="str">
            <v>CALHA EM CHAPA DE AÇO GALVANIZADO NÚMERO 24, DESENVOLVIMENTO DE 50 CM, INCLUSO TRANSPORTE VERTICAL. AF_07/2019</v>
          </cell>
          <cell r="C1215" t="str">
            <v>M</v>
          </cell>
          <cell r="D1215">
            <v>106.76</v>
          </cell>
          <cell r="E1215" t="str">
            <v>Sinapi-Maio/21</v>
          </cell>
        </row>
        <row r="1216">
          <cell r="A1216">
            <v>94229</v>
          </cell>
          <cell r="B1216" t="str">
            <v>CALHA EM CHAPA DE AÇO GALVANIZADO NÚMERO 24, DESENVOLVIMENTO DE 100 CM, INCLUSO TRANSPORTE VERTICAL. AF_07/2019</v>
          </cell>
          <cell r="C1216" t="str">
            <v>M</v>
          </cell>
          <cell r="D1216">
            <v>206.93</v>
          </cell>
          <cell r="E1216" t="str">
            <v>Sinapi-Maio/21</v>
          </cell>
        </row>
        <row r="1217">
          <cell r="A1217">
            <v>94231</v>
          </cell>
          <cell r="B1217" t="str">
            <v>RUFO EM CHAPA DE AÇO GALVANIZADO NÚMERO 24, CORTE DE 25 CM, INCLUSO TRANSPORTE VERTICAL. AF_07/2019</v>
          </cell>
          <cell r="C1217" t="str">
            <v>M</v>
          </cell>
          <cell r="D1217">
            <v>62.27</v>
          </cell>
          <cell r="E1217" t="str">
            <v>Sinapi-Maio/21</v>
          </cell>
        </row>
        <row r="1218">
          <cell r="A1218">
            <v>94449</v>
          </cell>
          <cell r="B1218" t="str">
            <v>TELHAMENTO COM TELHA ONDULADA DE FIBRA DE VIDRO E = 0,6 MM, PARA TELHADO COM INCLINAÇÃO MAIOR QUE 10°, COM ATÉ 2 ÁGUAS, INCLUSO IÇAMENTO. AF_07/2019</v>
          </cell>
          <cell r="C1218" t="str">
            <v>M2</v>
          </cell>
          <cell r="D1218">
            <v>50.42</v>
          </cell>
          <cell r="E1218" t="str">
            <v>Sinapi-Maio/21</v>
          </cell>
        </row>
        <row r="1219">
          <cell r="A1219">
            <v>92255</v>
          </cell>
          <cell r="B1219" t="str">
            <v>INSTALAÇÃO DE TESOURA (INTEIRA OU MEIA), EM AÇO, PARA VÃOS MAIORES OU IGUAIS A 3,0 M E MENORES QUE 6,0 M, INCLUSO IÇAMENTO. AF_07/2019</v>
          </cell>
          <cell r="C1219" t="str">
            <v>UN</v>
          </cell>
          <cell r="D1219">
            <v>157.84</v>
          </cell>
          <cell r="E1219" t="str">
            <v>Sinapi-Maio/21</v>
          </cell>
        </row>
        <row r="1220">
          <cell r="A1220">
            <v>92256</v>
          </cell>
          <cell r="B1220" t="str">
            <v>INSTALAÇÃO DE TESOURA (INTEIRA OU MEIA), EM AÇO, PARA VÃOS MAIORES OU IGUAIS A 6,0 M E MENORES QUE 8,0 M, INCLUSO IÇAMENTO. AF_07/2019</v>
          </cell>
          <cell r="C1220" t="str">
            <v>UN</v>
          </cell>
          <cell r="D1220">
            <v>197.74</v>
          </cell>
          <cell r="E1220" t="str">
            <v>Sinapi-Maio/21</v>
          </cell>
        </row>
        <row r="1221">
          <cell r="A1221">
            <v>92257</v>
          </cell>
          <cell r="B1221" t="str">
            <v>INSTALAÇÃO DE TESOURA (INTEIRA OU MEIA), EM AÇO, PARA VÃOS MAIORES OU IGUAIS A 8,0 M E MENORES QUE 10,0 M, INCLUSO IÇAMENTO. AF_07/2019</v>
          </cell>
          <cell r="C1221" t="str">
            <v>UN</v>
          </cell>
          <cell r="D1221">
            <v>237.23</v>
          </cell>
          <cell r="E1221" t="str">
            <v>Sinapi-Maio/21</v>
          </cell>
        </row>
        <row r="1222">
          <cell r="A1222">
            <v>92258</v>
          </cell>
          <cell r="B1222" t="str">
            <v>INSTALAÇÃO DE TESOURA (INTEIRA OU MEIA), EM AÇO, PARA VÃOS MAIORES OU IGUAIS A 10,0 M E MENORES QUE 12,0 M, INCLUSO IÇAMENTO. AF_07/2019</v>
          </cell>
          <cell r="C1222" t="str">
            <v>UN</v>
          </cell>
          <cell r="D1222">
            <v>300.75</v>
          </cell>
          <cell r="E1222" t="str">
            <v>Sinapi-Maio/21</v>
          </cell>
        </row>
        <row r="1223">
          <cell r="A1223">
            <v>92568</v>
          </cell>
          <cell r="B1223" t="str">
            <v>TRAMA DE AÇO COMPOSTA POR RIPAS, CAIBROS E TERÇAS PARA TELHADOS DE ATÉ 2 ÁGUAS PARA TELHA DE ENCAIXE DE CERÂMICA OU DE CONCRETO, INCLUSO TRANSPORTE VERTICAL. AF_07/2019</v>
          </cell>
          <cell r="C1223" t="str">
            <v>M2</v>
          </cell>
          <cell r="D1223">
            <v>145.55000000000001</v>
          </cell>
          <cell r="E1223" t="str">
            <v>Sinapi-Maio/21</v>
          </cell>
        </row>
        <row r="1224">
          <cell r="A1224">
            <v>92569</v>
          </cell>
          <cell r="B1224" t="str">
            <v>TRAMA DE AÇO COMPOSTA POR RIPAS E CAIBROS PARA TELHADOS DE ATÉ 2 ÁGUAS PARA TELHA DE ENCAIXE DE CERÂMICA OU DE CONCRETO, INCLUSO TRANSPORTE VERTICAL. AF_07/2019</v>
          </cell>
          <cell r="C1224" t="str">
            <v>M2</v>
          </cell>
          <cell r="D1224">
            <v>80.900000000000006</v>
          </cell>
          <cell r="E1224" t="str">
            <v>Sinapi-Maio/21</v>
          </cell>
        </row>
        <row r="1225">
          <cell r="A1225">
            <v>92570</v>
          </cell>
          <cell r="B1225" t="str">
            <v>TRAMA DE AÇO COMPOSTA POR RIPAS PARA TELHADOS DE ATÉ 2 ÁGUAS PARA TELHA DE ENCAIXE DE CERÂMICA OU DE CONCRETO, INCLUSO TRANSPORTE VERTICAL. AF_07/2019</v>
          </cell>
          <cell r="C1225" t="str">
            <v>M2</v>
          </cell>
          <cell r="D1225">
            <v>50.99</v>
          </cell>
          <cell r="E1225" t="str">
            <v>Sinapi-Maio/21</v>
          </cell>
        </row>
        <row r="1226">
          <cell r="A1226">
            <v>92571</v>
          </cell>
          <cell r="B1226" t="str">
            <v>TRAMA DE AÇO COMPOSTA POR RIPAS, CAIBROS E TERÇAS PARA TELHADOS DE MAIS DE 2 ÁGUAS PARA TELHA DE ENCAIXE DE CERÂMICA OU DE CONCRETO, INCLUSO TRANSPORTE VERTICAL. AF_07/2019</v>
          </cell>
          <cell r="C1226" t="str">
            <v>M2</v>
          </cell>
          <cell r="D1226">
            <v>153.54</v>
          </cell>
          <cell r="E1226" t="str">
            <v>Sinapi-Maio/21</v>
          </cell>
        </row>
        <row r="1227">
          <cell r="A1227">
            <v>92572</v>
          </cell>
          <cell r="B1227" t="str">
            <v>TRAMA DE AÇO COMPOSTA POR RIPAS E CAIBROS PARA TELHADOS DE MAIS DE 2 ÁGUAS PARA TELHA DE ENCAIXE DE CERÂMICA OU DE CONCRETO, INCLUSO TRANSPORTE VERTICAL. AF_07/2019</v>
          </cell>
          <cell r="C1227" t="str">
            <v>M2</v>
          </cell>
          <cell r="D1227">
            <v>91.99</v>
          </cell>
          <cell r="E1227" t="str">
            <v>Sinapi-Maio/21</v>
          </cell>
        </row>
        <row r="1228">
          <cell r="A1228">
            <v>92573</v>
          </cell>
          <cell r="B1228" t="str">
            <v>TRAMA DE AÇO COMPOSTA POR RIPAS PARA TELHADOS DE MAIS DE 2 ÁGUAS PARA TELHA DE ENCAIXE DE CERÂMICA OU DE CONCRETO, INCLUSO TRANSPORTE VERTICAL, INCLUSO TRANSPORTE VERTICAL. AF_07/2019</v>
          </cell>
          <cell r="C1228" t="str">
            <v>M2</v>
          </cell>
          <cell r="D1228">
            <v>54.36</v>
          </cell>
          <cell r="E1228" t="str">
            <v>Sinapi-Maio/21</v>
          </cell>
        </row>
        <row r="1229">
          <cell r="A1229">
            <v>92574</v>
          </cell>
          <cell r="B1229" t="str">
            <v>TRAMA DE AÇO COMPOSTA POR RIPAS, CAIBROS E TERÇAS PARA TELHADOS DE ATÉ 2 ÁGUAS PARA TELHA CERÂMICA CAPA-CANAL, INCLUSO TRANSPORTE VERTICAL. AF_07/2019</v>
          </cell>
          <cell r="C1229" t="str">
            <v>M2</v>
          </cell>
          <cell r="D1229">
            <v>147.78</v>
          </cell>
          <cell r="E1229" t="str">
            <v>Sinapi-Maio/21</v>
          </cell>
        </row>
        <row r="1230">
          <cell r="A1230">
            <v>92575</v>
          </cell>
          <cell r="B1230" t="str">
            <v>TRAMA DE AÇO COMPOSTA POR RIPAS E CAIBROS PARA TELHADOS DE ATÉ 2 ÁGUAS PARA TELHA CERÂMICA CAPA-CANAL, INCLUSO TRANSPORTE VERTICAL. AF_07/2019</v>
          </cell>
          <cell r="C1230" t="str">
            <v>M2</v>
          </cell>
          <cell r="D1230">
            <v>73.88</v>
          </cell>
          <cell r="E1230" t="str">
            <v>Sinapi-Maio/21</v>
          </cell>
        </row>
        <row r="1231">
          <cell r="A1231">
            <v>92576</v>
          </cell>
          <cell r="B1231" t="str">
            <v>TRAMA DE AÇO COMPOSTA POR RIPAS PARA TELHADOS DE ATÉ 2 ÁGUAS PARA TELHA CERÂMICA CAPA-CANAL, INCLUSO TRANSPORTE VERTICAL. AF_07/2019</v>
          </cell>
          <cell r="C1231" t="str">
            <v>M2</v>
          </cell>
          <cell r="D1231">
            <v>40.090000000000003</v>
          </cell>
          <cell r="E1231" t="str">
            <v>Sinapi-Maio/21</v>
          </cell>
        </row>
        <row r="1232">
          <cell r="A1232">
            <v>92577</v>
          </cell>
          <cell r="B1232" t="str">
            <v>TRAMA DE AÇO COMPOSTA POR RIPAS, CAIBROS E TERÇAS PARA TELHADOS DE MAIS DE 2 ÁGUAS PARA TELHA CERÂMICA CAPA-CANAL, INCLUSO TRANSPORTE VERTICAL. AF_07/2019</v>
          </cell>
          <cell r="C1232" t="str">
            <v>M2</v>
          </cell>
          <cell r="D1232">
            <v>156.30000000000001</v>
          </cell>
          <cell r="E1232" t="str">
            <v>Sinapi-Maio/21</v>
          </cell>
        </row>
        <row r="1233">
          <cell r="A1233">
            <v>92578</v>
          </cell>
          <cell r="B1233" t="str">
            <v>TRAMA DE AÇO COMPOSTA POR RIPAS E CAIBROS PARA TELHADOS DE MAIS DE 2 ÁGUAS PARA TELHA CERÂMICA CAPA-CANAL, INCLUSO TRANSPORTE VERTICAL. AF_07/2019</v>
          </cell>
          <cell r="C1233" t="str">
            <v>M2</v>
          </cell>
          <cell r="D1233">
            <v>78.61</v>
          </cell>
          <cell r="E1233" t="str">
            <v>Sinapi-Maio/21</v>
          </cell>
        </row>
        <row r="1234">
          <cell r="A1234">
            <v>92579</v>
          </cell>
          <cell r="B1234" t="str">
            <v>TRAMA DE AÇO COMPOSTA POR RIPAS PARA TELHADOS DE MAIS DE 2 ÁGUAS PARA TELHA CERÂMICA CAPA-CANAL, INCLUSO TRANSPORTE VERTICAL. AF_07/2019</v>
          </cell>
          <cell r="C1234" t="str">
            <v>M2</v>
          </cell>
          <cell r="D1234">
            <v>42.76</v>
          </cell>
          <cell r="E1234" t="str">
            <v>Sinapi-Maio/21</v>
          </cell>
        </row>
        <row r="1235">
          <cell r="A1235">
            <v>92580</v>
          </cell>
          <cell r="B1235" t="str">
            <v>TRAMA DE AÇO COMPOSTA POR TERÇAS PARA TELHADOS DE ATÉ 2 ÁGUAS PARA TELHA ONDULADA DE FIBROCIMENTO, METÁLICA, PLÁSTICA OU TERMOACÚSTICA, INCLUSO TRANSPORTE VERTICAL. AF_07/2019</v>
          </cell>
          <cell r="C1235" t="str">
            <v>M2</v>
          </cell>
          <cell r="D1235">
            <v>53.53</v>
          </cell>
          <cell r="E1235" t="str">
            <v>Sinapi-Maio/21</v>
          </cell>
        </row>
        <row r="1236">
          <cell r="A1236">
            <v>92581</v>
          </cell>
          <cell r="B1236" t="str">
            <v>TRAMA DE AÇO COMPOSTA POR TERÇAS PARA TELHADOS DE ATÉ 2 ÁGUAS PARA TELHA ESTRUTURAL DE FIBROCIMENTO, INCLUSO TRANSPORTE VERTICAL. AF_07/2019</v>
          </cell>
          <cell r="C1236" t="str">
            <v>M2</v>
          </cell>
          <cell r="D1236">
            <v>56.07</v>
          </cell>
          <cell r="E1236" t="str">
            <v>Sinapi-Maio/21</v>
          </cell>
        </row>
        <row r="1237">
          <cell r="A1237">
            <v>92582</v>
          </cell>
          <cell r="B1237" t="str">
            <v>FABRICAÇÃO E INSTALAÇÃO DE TESOURA INTEIRA EM AÇO, VÃO DE 3 M, PARA TELHA CERÂMICA OU DE CONCRETO, INCLUSO IÇAMENTO. AF_12/2015</v>
          </cell>
          <cell r="C1237" t="str">
            <v>UN</v>
          </cell>
          <cell r="D1237">
            <v>751.62</v>
          </cell>
          <cell r="E1237" t="str">
            <v>Sinapi-Maio/21</v>
          </cell>
        </row>
        <row r="1238">
          <cell r="A1238">
            <v>92584</v>
          </cell>
          <cell r="B1238" t="str">
            <v>FABRICAÇÃO E INSTALAÇÃO DE TESOURA INTEIRA EM AÇO, VÃO DE 4 M, PARA TELHA CERÂMICA OU DE CONCRETO, INCLUSO IÇAMENTO. AF_12/2015</v>
          </cell>
          <cell r="C1238" t="str">
            <v>UN</v>
          </cell>
          <cell r="D1238">
            <v>892.71</v>
          </cell>
          <cell r="E1238" t="str">
            <v>Sinapi-Maio/21</v>
          </cell>
        </row>
        <row r="1239">
          <cell r="A1239">
            <v>92586</v>
          </cell>
          <cell r="B1239" t="str">
            <v>FABRICAÇÃO E INSTALAÇÃO DE TESOURA INTEIRA EM AÇO, VÃO DE 5 M, PARA TELHA CERÂMICA OU DE CONCRETO, INCLUSO IÇAMENTO. AF_12/2015</v>
          </cell>
          <cell r="C1239" t="str">
            <v>UN</v>
          </cell>
          <cell r="D1239">
            <v>1033.8</v>
          </cell>
          <cell r="E1239" t="str">
            <v>Sinapi-Maio/21</v>
          </cell>
        </row>
        <row r="1240">
          <cell r="A1240">
            <v>92588</v>
          </cell>
          <cell r="B1240" t="str">
            <v>FABRICAÇÃO E INSTALAÇÃO DE TESOURA INTEIRA EM AÇO, VÃO DE 6 M, PARA TELHA CERÂMICA OU DE CONCRETO, INCLUSO IÇAMENTO. AF_12/2015</v>
          </cell>
          <cell r="C1240" t="str">
            <v>UN</v>
          </cell>
          <cell r="D1240">
            <v>1309.95</v>
          </cell>
          <cell r="E1240" t="str">
            <v>Sinapi-Maio/21</v>
          </cell>
        </row>
        <row r="1241">
          <cell r="A1241">
            <v>92590</v>
          </cell>
          <cell r="B1241" t="str">
            <v>FABRICAÇÃO E INSTALAÇÃO DE TESOURA INTEIRA EM AÇO, VÃO DE 7 M, PARA TELHA CERÂMICA OU DE CONCRETO, INCLUSO IÇAMENTO. AF_12/2015</v>
          </cell>
          <cell r="C1241" t="str">
            <v>UN</v>
          </cell>
          <cell r="D1241">
            <v>1451.04</v>
          </cell>
          <cell r="E1241" t="str">
            <v>Sinapi-Maio/21</v>
          </cell>
        </row>
        <row r="1242">
          <cell r="A1242">
            <v>92592</v>
          </cell>
          <cell r="B1242" t="str">
            <v>FABRICAÇÃO E INSTALAÇÃO DE TESOURA INTEIRA EM AÇO, VÃO DE 8 M, PARA TELHA CERÂMICA OU DE CONCRETO, INCLUSO IÇAMENTO. AF_12/2015</v>
          </cell>
          <cell r="C1242" t="str">
            <v>UN</v>
          </cell>
          <cell r="D1242">
            <v>1631.62</v>
          </cell>
          <cell r="E1242" t="str">
            <v>Sinapi-Maio/21</v>
          </cell>
        </row>
        <row r="1243">
          <cell r="A1243">
            <v>92593</v>
          </cell>
          <cell r="B1243" t="str">
            <v>(COMPOSIÇÃO REPRESENTATIVA) FABRICAÇÃO E INSTALAÇÃO DE TESOURA INTEIRA EM AÇO, PARA VÃOS DE 3 A 12 M E PARA QUALQUER TIPO DE TELHA, INCLUSO IÇAMENTO. AF_12/2015</v>
          </cell>
          <cell r="C1243" t="str">
            <v>KG</v>
          </cell>
          <cell r="D1243">
            <v>12.39</v>
          </cell>
          <cell r="E1243" t="str">
            <v>Sinapi-Maio/21</v>
          </cell>
        </row>
        <row r="1244">
          <cell r="A1244">
            <v>92594</v>
          </cell>
          <cell r="B1244" t="str">
            <v>FABRICAÇÃO E INSTALAÇÃO DE TESOURA INTEIRA EM AÇO, VÃO DE 9 M, PARA TELHA CERÂMICA OU DE CONCRETO, INCLUSO IÇAMENTO. AF_12/2015</v>
          </cell>
          <cell r="C1244" t="str">
            <v>UN</v>
          </cell>
          <cell r="D1244">
            <v>1903.59</v>
          </cell>
          <cell r="E1244" t="str">
            <v>Sinapi-Maio/21</v>
          </cell>
        </row>
        <row r="1245">
          <cell r="A1245">
            <v>92596</v>
          </cell>
          <cell r="B1245" t="str">
            <v>FABRICAÇÃO E INSTALAÇÃO DE TESOURA INTEIRA EM AÇO, VÃO DE 10 M, PARA TELHA CERÂMICA OU DE CONCRETO, INCLUSO IÇAMENTO. AF_12/2015</v>
          </cell>
          <cell r="C1245" t="str">
            <v>UN</v>
          </cell>
          <cell r="D1245">
            <v>2114.25</v>
          </cell>
          <cell r="E1245" t="str">
            <v>Sinapi-Maio/21</v>
          </cell>
        </row>
        <row r="1246">
          <cell r="A1246">
            <v>92598</v>
          </cell>
          <cell r="B1246" t="str">
            <v>FABRICAÇÃO E INSTALAÇÃO DE TESOURA INTEIRA EM AÇO, VÃO DE 11 M, PARA TELHA CERÂMICA OU DE CONCRETO, INCLUSO IÇAMENTO. AF_12/2015</v>
          </cell>
          <cell r="C1246" t="str">
            <v>UN</v>
          </cell>
          <cell r="D1246">
            <v>2255.34</v>
          </cell>
          <cell r="E1246" t="str">
            <v>Sinapi-Maio/21</v>
          </cell>
        </row>
        <row r="1247">
          <cell r="A1247">
            <v>92600</v>
          </cell>
          <cell r="B1247" t="str">
            <v>FABRICAÇÃO E INSTALAÇÃO DE TESOURA INTEIRA EM AÇO, VÃO DE 12 M, PARA TELHA CERÂMICA OU DE CONCRETO, INCLUSO IÇAMENTO. AF_12/2015</v>
          </cell>
          <cell r="C1247" t="str">
            <v>UN</v>
          </cell>
          <cell r="D1247">
            <v>2432.16</v>
          </cell>
          <cell r="E1247" t="str">
            <v>Sinapi-Maio/21</v>
          </cell>
        </row>
        <row r="1248">
          <cell r="A1248">
            <v>92602</v>
          </cell>
          <cell r="B1248" t="str">
            <v>FABRICAÇÃO E INSTALAÇÃO DE TESOURA INTEIRA EM AÇO, VÃO DE 3 M, PARA TELHA ONDULADA DE FIBROCIMENTO, METÁLICA, PLÁSTICA OU TERMOACÚSTICA, INCLUSO IÇAMENTO.. AF_12/2015</v>
          </cell>
          <cell r="C1248" t="str">
            <v>UN</v>
          </cell>
          <cell r="D1248">
            <v>751.62</v>
          </cell>
          <cell r="E1248" t="str">
            <v>Sinapi-Maio/21</v>
          </cell>
        </row>
        <row r="1249">
          <cell r="A1249">
            <v>92604</v>
          </cell>
          <cell r="B1249" t="str">
            <v>FABRICAÇÃO E INSTALAÇÃO DE TESOURA INTEIRA EM AÇO, VÃO DE 4 M, PARA TELHA ONDULADA DE FIBROCIMENTO, METÁLICA, PLÁSTICA OU TERMOACÚSTICA, INCLUSO IÇAMENTO. AF_12/2015</v>
          </cell>
          <cell r="C1249" t="str">
            <v>UN</v>
          </cell>
          <cell r="D1249">
            <v>856.99</v>
          </cell>
          <cell r="E1249" t="str">
            <v>Sinapi-Maio/21</v>
          </cell>
        </row>
        <row r="1250">
          <cell r="A1250">
            <v>92606</v>
          </cell>
          <cell r="B1250" t="str">
            <v>FABRICAÇÃO E INSTALAÇÃO DE TESOURA INTEIRA EM AÇO, VÃO DE 5 M, PARA TELHA ONDULADA DE FIBROCIMENTO, METÁLICA, PLÁSTICA OU TERMOACÚSTICA, INCLUSO IÇAMENTO. AF_12/2015</v>
          </cell>
          <cell r="C1250" t="str">
            <v>UN</v>
          </cell>
          <cell r="D1250">
            <v>998.08</v>
          </cell>
          <cell r="E1250" t="str">
            <v>Sinapi-Maio/21</v>
          </cell>
        </row>
        <row r="1251">
          <cell r="A1251">
            <v>92608</v>
          </cell>
          <cell r="B1251" t="str">
            <v>FABRICAÇÃO E INSTALAÇÃO DE TESOURA INTEIRA EM AÇO, VÃO DE 6 M, PARA TELHA ONDULADA DE FIBROCIMENTO, METÁLICA, PLÁSTICA OU TERMOACÚSTICA, INCLUSO IÇAMENTO. AF_12/2015</v>
          </cell>
          <cell r="C1251" t="str">
            <v>UN</v>
          </cell>
          <cell r="D1251">
            <v>1238.5</v>
          </cell>
          <cell r="E1251" t="str">
            <v>Sinapi-Maio/21</v>
          </cell>
        </row>
        <row r="1252">
          <cell r="A1252">
            <v>92610</v>
          </cell>
          <cell r="B1252" t="str">
            <v>FABRICAÇÃO E INSTALAÇÃO DE TESOURA INTEIRA EM AÇO, VÃO DE 7 M, PARA TELHA ONDULADA DE FIBROCIMENTO, METÁLICA, PLÁSTICA OU TERMOACÚSTICA, INCLUSO IÇAMENTO. AF_12/2015</v>
          </cell>
          <cell r="C1252" t="str">
            <v>UN</v>
          </cell>
          <cell r="D1252">
            <v>1379.6</v>
          </cell>
          <cell r="E1252" t="str">
            <v>Sinapi-Maio/21</v>
          </cell>
        </row>
        <row r="1253">
          <cell r="A1253">
            <v>92612</v>
          </cell>
          <cell r="B1253" t="str">
            <v>FABRICAÇÃO E INSTALAÇÃO DE TESOURA INTEIRA EM AÇO, VÃO DE 8 M, PARA TELHA ONDULADA DE FIBROCIMENTO, METÁLICA, PLÁSTICA OU TERMOACÚSTICA, INCLUSO IÇAMENTO, INCLUSO IÇAMENTO. AF_12/2015</v>
          </cell>
          <cell r="C1253" t="str">
            <v>UN</v>
          </cell>
          <cell r="D1253">
            <v>1560.18</v>
          </cell>
          <cell r="E1253" t="str">
            <v>Sinapi-Maio/21</v>
          </cell>
        </row>
        <row r="1254">
          <cell r="A1254">
            <v>92614</v>
          </cell>
          <cell r="B1254" t="str">
            <v>FABRICAÇÃO E INSTALAÇÃO DE TESOURA INTEIRA EM AÇO, VÃO DE 9 M, PARA TELHA ONDULADA DE FIBROCIMENTO, METÁLICA, PLÁSTICA OU TERMOACÚSTICA, INCLUSO IÇAMENTO. AF_12/2015</v>
          </cell>
          <cell r="C1254" t="str">
            <v>UN</v>
          </cell>
          <cell r="D1254">
            <v>1760.7</v>
          </cell>
          <cell r="E1254" t="str">
            <v>Sinapi-Maio/21</v>
          </cell>
        </row>
        <row r="1255">
          <cell r="A1255">
            <v>92616</v>
          </cell>
          <cell r="B1255" t="str">
            <v>FABRICAÇÃO E INSTALAÇÃO DE TESOURA INTEIRA EM AÇO, VÃO DE 10 M, PARA TELHA ONDULADA DE FIBROCIMENTO, METÁLICA, PLÁSTICA OU TERMOACÚSTICA, INCLUSO IÇAMENTO. AF_12/2015</v>
          </cell>
          <cell r="C1255" t="str">
            <v>UN</v>
          </cell>
          <cell r="D1255">
            <v>2007.09</v>
          </cell>
          <cell r="E1255" t="str">
            <v>Sinapi-Maio/21</v>
          </cell>
        </row>
        <row r="1256">
          <cell r="A1256">
            <v>92618</v>
          </cell>
          <cell r="B1256" t="str">
            <v>FABRICAÇÃO E INSTALAÇÃO DE TESOURA INTEIRA EM AÇO, VÃO DE 11 M, PARA TELHA ONDULADA DE FIBROCIMENTO, METÁLICA, PLÁSTICA OU TERMOACÚSTICA, INCLUSO IÇAMENTO. AF_12/2015</v>
          </cell>
          <cell r="C1256" t="str">
            <v>UN</v>
          </cell>
          <cell r="D1256">
            <v>2148.1799999999998</v>
          </cell>
          <cell r="E1256" t="str">
            <v>Sinapi-Maio/21</v>
          </cell>
        </row>
        <row r="1257">
          <cell r="A1257">
            <v>92620</v>
          </cell>
          <cell r="B1257" t="str">
            <v>FABRICAÇÃO E INSTALAÇÃO DE TESOURA INTEIRA EM AÇO, VÃO DE 12 M, PARA TELHA ONDULADA DE FIBROCIMENTO, METÁLICA, PLÁSTICA OU TERMOACÚSTICA, INCLUSO IÇAMENTO. AF_12/2015</v>
          </cell>
          <cell r="C1257" t="str">
            <v>UN</v>
          </cell>
          <cell r="D1257">
            <v>2289.27</v>
          </cell>
          <cell r="E1257" t="str">
            <v>Sinapi-Maio/21</v>
          </cell>
        </row>
        <row r="1258">
          <cell r="A1258">
            <v>100357</v>
          </cell>
          <cell r="B1258" t="str">
            <v>FABRICAÇÃO E INSTALAÇÃO DE MEIA TESOURA DE MADEIRA NÃO APARELHADA, COM VÃO DE 3 M, PARA TELHA CERÂMICA OU DE CONCRETO, INCLUSO IÇAMENTO. AF_07/2019</v>
          </cell>
          <cell r="C1258" t="str">
            <v>UN</v>
          </cell>
          <cell r="D1258">
            <v>949.96</v>
          </cell>
          <cell r="E1258" t="str">
            <v>Sinapi-Maio/21</v>
          </cell>
        </row>
        <row r="1259">
          <cell r="A1259">
            <v>100358</v>
          </cell>
          <cell r="B1259" t="str">
            <v>FABRICAÇÃO E INSTALAÇÃO DE MEIA TESOURA DE MADEIRA NÃO APARELHADA, COM VÃO DE 4 M, PARA TELHA CERÂMICA OU DE CONCRETO, INCLUSO IÇAMENTO. AF_07/2019</v>
          </cell>
          <cell r="C1259" t="str">
            <v>UN</v>
          </cell>
          <cell r="D1259">
            <v>1287.51</v>
          </cell>
          <cell r="E1259" t="str">
            <v>Sinapi-Maio/21</v>
          </cell>
        </row>
        <row r="1260">
          <cell r="A1260">
            <v>100359</v>
          </cell>
          <cell r="B1260" t="str">
            <v>FABRICAÇÃO E INSTALAÇÃO DE MEIA TESOURA DE MADEIRA NÃO APARELHADA, COM VÃO DE 5 M, PARA TELHA CERÂMICA OU DE CONCRETO, INCLUSO IÇAMENTO. AF_07/2019</v>
          </cell>
          <cell r="C1260" t="str">
            <v>UN</v>
          </cell>
          <cell r="D1260">
            <v>1354.03</v>
          </cell>
          <cell r="E1260" t="str">
            <v>Sinapi-Maio/21</v>
          </cell>
        </row>
        <row r="1261">
          <cell r="A1261">
            <v>100360</v>
          </cell>
          <cell r="B1261" t="str">
            <v>FABRICAÇÃO E INSTALAÇÃO DE MEIA TESOURA DE MADEIRA NÃO APARELHADA, COM VÃO DE 6 M, PARA TELHA CERÂMICA OU DE CONCRETO, INCLUSO IÇAMENTO. AF_07/2019</v>
          </cell>
          <cell r="C1261" t="str">
            <v>UN</v>
          </cell>
          <cell r="D1261">
            <v>1502.13</v>
          </cell>
          <cell r="E1261" t="str">
            <v>Sinapi-Maio/21</v>
          </cell>
        </row>
        <row r="1262">
          <cell r="A1262">
            <v>100361</v>
          </cell>
          <cell r="B1262" t="str">
            <v>FABRICAÇÃO E INSTALAÇÃO DE MEIA TESOURA DE MADEIRA NÃO APARELHADA, COM VÃO DE 7 M, PARA TELHA CERÂMICA OU DE CONCRETO, INCLUSO IÇAMENTO. AF_07/2019</v>
          </cell>
          <cell r="C1262" t="str">
            <v>UN</v>
          </cell>
          <cell r="D1262">
            <v>1867.98</v>
          </cell>
          <cell r="E1262" t="str">
            <v>Sinapi-Maio/21</v>
          </cell>
        </row>
        <row r="1263">
          <cell r="A1263">
            <v>100362</v>
          </cell>
          <cell r="B1263" t="str">
            <v>FABRICAÇÃO E INSTALAÇÃO DE MEIA TESOURA DE MADEIRA NÃO APARELHADA, COM VÃO DE 8 M, PARA TELHA CERÂMICA OU DE CONCRETO, INCLUSO IÇAMENTO. AF_07/2019</v>
          </cell>
          <cell r="C1263" t="str">
            <v>UN</v>
          </cell>
          <cell r="D1263">
            <v>2519.9899999999998</v>
          </cell>
          <cell r="E1263" t="str">
            <v>Sinapi-Maio/21</v>
          </cell>
        </row>
        <row r="1264">
          <cell r="A1264">
            <v>100363</v>
          </cell>
          <cell r="B1264" t="str">
            <v>FABRICAÇÃO E INSTALAÇÃO DE MEIA TESOURA DE MADEIRA NÃO APARELHADA, COM VÃO DE 9 M, PARA TELHA CERÂMICA OU DE CONCRETO, INCLUSO IÇAMENTO. AF_07/2019</v>
          </cell>
          <cell r="C1264" t="str">
            <v>UN</v>
          </cell>
          <cell r="D1264">
            <v>2601.16</v>
          </cell>
          <cell r="E1264" t="str">
            <v>Sinapi-Maio/21</v>
          </cell>
        </row>
        <row r="1265">
          <cell r="A1265">
            <v>100364</v>
          </cell>
          <cell r="B1265" t="str">
            <v>FABRICAÇÃO E INSTALAÇÃO DE MEIA TESOURA DE MADEIRA NÃO APARELHADA, COM VÃO DE 10 M, PARA TELHA CERÂMICA OU DE CONCRETO, INCLUSO IÇAMENTO. AF_07/2019</v>
          </cell>
          <cell r="C1265" t="str">
            <v>UN</v>
          </cell>
          <cell r="D1265">
            <v>2820.96</v>
          </cell>
          <cell r="E1265" t="str">
            <v>Sinapi-Maio/21</v>
          </cell>
        </row>
        <row r="1266">
          <cell r="A1266">
            <v>100365</v>
          </cell>
          <cell r="B1266" t="str">
            <v>FABRICAÇÃO E INSTALAÇÃO DE MEIA TESOURA DE MADEIRA NÃO APARELHADA, COM VÃO DE 11 M, PARA TELHA CERÂMICA OU DE CONCRETO, INCLUSO IÇAMENTO. AF_07/2019</v>
          </cell>
          <cell r="C1266" t="str">
            <v>UN</v>
          </cell>
          <cell r="D1266">
            <v>3235.96</v>
          </cell>
          <cell r="E1266" t="str">
            <v>Sinapi-Maio/21</v>
          </cell>
        </row>
        <row r="1267">
          <cell r="A1267">
            <v>100366</v>
          </cell>
          <cell r="B1267" t="str">
            <v>FABRICAÇÃO E INSTALAÇÃO DE MEIA TESOURA DE MADEIRA NÃO APARELHADA, COM VÃO DE 12 M, PARA TELHA CERÂMICA OU DE CONCRETO, INCLUSO IÇAMENTO. AF_07/2019</v>
          </cell>
          <cell r="C1267" t="str">
            <v>UN</v>
          </cell>
          <cell r="D1267">
            <v>3454.39</v>
          </cell>
          <cell r="E1267" t="str">
            <v>Sinapi-Maio/21</v>
          </cell>
        </row>
        <row r="1268">
          <cell r="A1268">
            <v>100367</v>
          </cell>
          <cell r="B1268" t="str">
            <v>FABRICAÇÃO E INSTALAÇÃO DE MEIA TESOURA DE MADEIRA NÃO APARELHADA, COM VÃO DE 3 M, PARA TELHA ONDULADA DE FIBROCIMENTO, ALUMÍNIO, PLÁSTICA OU TERMOACÚSTICA, INCLUSO IÇAMENTO. AF_07/2019</v>
          </cell>
          <cell r="C1268" t="str">
            <v>UN</v>
          </cell>
          <cell r="D1268">
            <v>924.41</v>
          </cell>
          <cell r="E1268" t="str">
            <v>Sinapi-Maio/21</v>
          </cell>
        </row>
        <row r="1269">
          <cell r="A1269">
            <v>100368</v>
          </cell>
          <cell r="B1269" t="str">
            <v>FABRICAÇÃO E INSTALAÇÃO DE MEIA TESOURA DE MADEIRA NÃO APARELHADA, COM VÃO DE 4 M, PARA TELHA ONDULADA DE FIBROCIMENTO, ALUMÍNIO, PLÁSTICA OU TERMOACÚSTICA, INCLUSO IÇAMENTO. AF_07/2019</v>
          </cell>
          <cell r="C1269" t="str">
            <v>UN</v>
          </cell>
          <cell r="D1269">
            <v>1256</v>
          </cell>
          <cell r="E1269" t="str">
            <v>Sinapi-Maio/21</v>
          </cell>
        </row>
        <row r="1270">
          <cell r="A1270">
            <v>100369</v>
          </cell>
          <cell r="B1270" t="str">
            <v>FABRICAÇÃO E INSTALAÇÃO DE MEIA TESOURA DE MADEIRA NÃO APARELHADA, COM VÃO DE 5 M, PARA TELHA ONDULADA DE FIBROCIMENTO, ALUMÍNIO, PLÁSTICA OU TERMOACÚSTICA, INCLUSO IÇAMENTO. AF_07/2019</v>
          </cell>
          <cell r="C1270" t="str">
            <v>UN</v>
          </cell>
          <cell r="D1270">
            <v>1322.52</v>
          </cell>
          <cell r="E1270" t="str">
            <v>Sinapi-Maio/21</v>
          </cell>
        </row>
        <row r="1271">
          <cell r="A1271">
            <v>100370</v>
          </cell>
          <cell r="B1271" t="str">
            <v>FABRICAÇÃO E INSTALAÇÃO DE MEIA TESOURA DE MADEIRA NÃO APARELHADA, COM VÃO DE 6 M, PARA TELHA ONDULADA DE FIBROCIMENTO, ALUMÍNIO, PLÁSTICA OU TERMOACÚSTICA, INCLUSO IÇAMENTO. AF_07/2019</v>
          </cell>
          <cell r="C1271" t="str">
            <v>UN</v>
          </cell>
          <cell r="D1271">
            <v>1568.27</v>
          </cell>
          <cell r="E1271" t="str">
            <v>Sinapi-Maio/21</v>
          </cell>
        </row>
        <row r="1272">
          <cell r="A1272">
            <v>100371</v>
          </cell>
          <cell r="B1272" t="str">
            <v>FABRICAÇÃO E INSTALAÇÃO DE MEIA TESOURA DE MADEIRA NÃO APARELHADA, COM VÃO DE 7 M, PARA TELHA ONDULADA DE FIBROCIMENTO, ALUMÍNIO, PLÁSTICA OU TERMOACÚSTICA, INCLUSO IÇAMENTO. AF_07/2019</v>
          </cell>
          <cell r="C1272" t="str">
            <v>UN</v>
          </cell>
          <cell r="D1272">
            <v>1783.96</v>
          </cell>
          <cell r="E1272" t="str">
            <v>Sinapi-Maio/21</v>
          </cell>
        </row>
        <row r="1273">
          <cell r="A1273">
            <v>100372</v>
          </cell>
          <cell r="B1273" t="str">
            <v>FABRICAÇÃO E INSTALAÇÃO DE MEIA TESOURA DE MADEIRA NÃO APARELHADA, COM VÃO DE 8 M, PARA TELHA ONDULADA DE FIBROCIMENTO, ALUMÍNIO, PLÁSTICA OU TERMOACÚSTICA, INCLUSO IÇAMENTO. AF_07/2019</v>
          </cell>
          <cell r="C1273" t="str">
            <v>UN</v>
          </cell>
          <cell r="D1273">
            <v>2376.0300000000002</v>
          </cell>
          <cell r="E1273" t="str">
            <v>Sinapi-Maio/21</v>
          </cell>
        </row>
        <row r="1274">
          <cell r="A1274">
            <v>100373</v>
          </cell>
          <cell r="B1274" t="str">
            <v>FABRICAÇÃO E INSTALAÇÃO DE MEIA TESOURA DE MADEIRA NÃO APARELHADA, COM VÃO DE 9 M, PARA TELHA ONDULADA DE FIBROCIMENTO, ALUMÍNIO, PLÁSTICA OU TERMOACÚSTICA, INCLUSO IÇAMENTO. AF_07/2019</v>
          </cell>
          <cell r="C1274" t="str">
            <v>UN</v>
          </cell>
          <cell r="D1274">
            <v>2456.64</v>
          </cell>
          <cell r="E1274" t="str">
            <v>Sinapi-Maio/21</v>
          </cell>
        </row>
        <row r="1275">
          <cell r="A1275">
            <v>100374</v>
          </cell>
          <cell r="B1275" t="str">
            <v>FABRICAÇÃO E INSTALAÇÃO DE MEIA TESOURA DE MADEIRA NÃO APARELHADA, COM VÃO DE 10 M, PARA TELHA ONDULADA DE FIBROCIMENTO, ALUMÍNIO, PLÁSTICA OU TERMOACÚSTICA, INCLUSO IÇAMENTO. AF_07/2019</v>
          </cell>
          <cell r="C1275" t="str">
            <v>UN</v>
          </cell>
          <cell r="D1275">
            <v>2630.68</v>
          </cell>
          <cell r="E1275" t="str">
            <v>Sinapi-Maio/21</v>
          </cell>
        </row>
        <row r="1276">
          <cell r="A1276">
            <v>100375</v>
          </cell>
          <cell r="B1276" t="str">
            <v>FABRICAÇÃO E INSTALAÇÃO DE MEIA TESOURA DE MADEIRA NÃO APARELHADA, COM VÃO DE 11 M, PARA TELHA ONDULADA DE FIBROCIMENTO, ALUMÍNIO, PLÁSTICA OU TERMOACÚSTICA, INCLUSO IÇAMENTO. AF_07/2019</v>
          </cell>
          <cell r="C1276" t="str">
            <v>UN</v>
          </cell>
          <cell r="D1276">
            <v>2952.35</v>
          </cell>
          <cell r="E1276" t="str">
            <v>Sinapi-Maio/21</v>
          </cell>
        </row>
        <row r="1277">
          <cell r="A1277">
            <v>100376</v>
          </cell>
          <cell r="B1277" t="str">
            <v>FABRICAÇÃO E INSTALAÇÃO DE MEIA TESOURA DE MADEIRA NÃO APARELHADA, COM VÃO DE 12 M, PARA TELHA ONDULADA DE FIBROCIMENTO, ALUMÍNIO, PLÁSTICA OU TERMOACÚSTICA, INCLUSO IÇAMENTO. AF_07/2019</v>
          </cell>
          <cell r="C1277" t="str">
            <v>UN</v>
          </cell>
          <cell r="D1277">
            <v>2890.26</v>
          </cell>
          <cell r="E1277" t="str">
            <v>Sinapi-Maio/21</v>
          </cell>
        </row>
        <row r="1278">
          <cell r="A1278">
            <v>100377</v>
          </cell>
          <cell r="B1278" t="str">
            <v>FABRICAÇÃO E INSTALAÇÃO DE TESOURA (INTEIRA OU MEIA) EM AÇO, VÃOS MAIORES OU IGUAIS A 3,0 M E MENORES OU IGUAL A 6,0 M, INCLUSO IÇAMENTO. AF_07/2019</v>
          </cell>
          <cell r="C1278" t="str">
            <v>KG</v>
          </cell>
          <cell r="D1278">
            <v>12.76</v>
          </cell>
          <cell r="E1278" t="str">
            <v>Sinapi-Maio/21</v>
          </cell>
        </row>
        <row r="1279">
          <cell r="A1279">
            <v>100378</v>
          </cell>
          <cell r="B1279" t="str">
            <v>FABRICAÇÃO E INSTALAÇÃO DE TESOURA (INTEIRA OU MEIA) EM AÇO, VÃOS MAIORES QUE 6,0 M E MENORES QUE 12,0 M, INCLUSO IÇAMENTO. AF_07/2019</v>
          </cell>
          <cell r="C1279" t="str">
            <v>KG</v>
          </cell>
          <cell r="D1279">
            <v>12.08</v>
          </cell>
          <cell r="E1279" t="str">
            <v>Sinapi-Maio/21</v>
          </cell>
        </row>
        <row r="1280">
          <cell r="A1280">
            <v>100382</v>
          </cell>
          <cell r="B1280" t="str">
            <v>FABRICAÇÃO E INSTALAÇÃO DE PONTALETES DE MADEIRA NÃO APARELHADA PARA TELHADOS COM ATÉ 2 ÁGUAS E COM TELHA ONDULADA DE FIBROCIMENTO, ALUMÍNIO OU PLÁSTICA EM EDIFÍCIO RESIDENCIAL TÉRREO, INCLUSO TRANSPORTE VERTICAL. AF_07/2019</v>
          </cell>
          <cell r="C1280" t="str">
            <v>M2</v>
          </cell>
          <cell r="D1280">
            <v>21.17</v>
          </cell>
          <cell r="E1280" t="str">
            <v>Sinapi-Maio/21</v>
          </cell>
        </row>
        <row r="1281">
          <cell r="A1281">
            <v>94444</v>
          </cell>
          <cell r="B1281" t="str">
            <v>TELHAMENTO COM TELHA DE ENCAIXE, TIPO FRANCESA DE VIDRO, COM ATÉ 2 ÁGUAS, INCLUSO TRANSPORTE VERTICAL. AF_07/2019</v>
          </cell>
          <cell r="C1281" t="str">
            <v>M2</v>
          </cell>
          <cell r="D1281">
            <v>744.87</v>
          </cell>
          <cell r="E1281" t="str">
            <v>Sinapi-Maio/21</v>
          </cell>
        </row>
        <row r="1282">
          <cell r="A1282" t="str">
            <v>73881/1</v>
          </cell>
          <cell r="B1282" t="str">
            <v>EXECUCAO DE DRENO COM MANTA GEOTEXTIL 200 G/M2</v>
          </cell>
          <cell r="C1282" t="str">
            <v>M2</v>
          </cell>
          <cell r="D1282">
            <v>5.87</v>
          </cell>
          <cell r="E1282" t="str">
            <v>Sinapi-Maio/21</v>
          </cell>
        </row>
        <row r="1283">
          <cell r="A1283" t="str">
            <v>73883/2</v>
          </cell>
          <cell r="B1283" t="str">
            <v>EXECUCAO DE DRENO FRANCES COM BRITA NUM 2</v>
          </cell>
          <cell r="C1283" t="str">
            <v>M3</v>
          </cell>
          <cell r="D1283">
            <v>110.36</v>
          </cell>
          <cell r="E1283" t="str">
            <v>Sinapi-Maio/21</v>
          </cell>
        </row>
        <row r="1284">
          <cell r="A1284">
            <v>92743</v>
          </cell>
          <cell r="B1284" t="str">
            <v>MURO DE GABIÃO, ENCHIMENTO COM PEDRA DE MÃO TIPO RACHÃO, DE GRAVIDADE, COM GAIOLAS DE COMPRIMENTO IGUAL A 2 M, PARA MUROS COM ALTURA MENOR OU IGUAL A 4 M  FORNECIMENTO E EXECUÇÃO. AF_12/2015</v>
          </cell>
          <cell r="C1284" t="str">
            <v>M3</v>
          </cell>
          <cell r="D1284">
            <v>515.41</v>
          </cell>
          <cell r="E1284" t="str">
            <v>Sinapi-Maio/21</v>
          </cell>
        </row>
        <row r="1285">
          <cell r="A1285">
            <v>92744</v>
          </cell>
          <cell r="B1285" t="str">
            <v>MURO DE GABIÃO, ENCHIMENTO COM PEDRA DE MÃO TIPO RACHÃO, DE GRAVIDADE, COM GAIOLAS DE COMPRIMENTO IGUAL A 5 M, PARA MUROS COM ALTURA MENOR OU IGUAL A 4 M  FORNECIMENTO E EXECUÇÃO. AF_12/2015</v>
          </cell>
          <cell r="C1285" t="str">
            <v>M3</v>
          </cell>
          <cell r="D1285">
            <v>482.27</v>
          </cell>
          <cell r="E1285" t="str">
            <v>Sinapi-Maio/21</v>
          </cell>
        </row>
        <row r="1286">
          <cell r="A1286">
            <v>92745</v>
          </cell>
          <cell r="B1286" t="str">
            <v>MURO DE GABIÃO, ENCHIMENTO COM PEDRA DE MÃO TIPO RACHÃO, DE GRAVIDADE, COM GAIOLAS DE COMPRIMENTO IGUAL A 2 M, PARA MUROS COM ALTURA MAIOR QUE 4 M E MENOR OU IGUAL A 6 M  FORNECIMENTO E EXECUÇÃO. AF_12/2015</v>
          </cell>
          <cell r="C1286" t="str">
            <v>M3</v>
          </cell>
          <cell r="D1286">
            <v>643.61</v>
          </cell>
          <cell r="E1286" t="str">
            <v>Sinapi-Maio/21</v>
          </cell>
        </row>
        <row r="1287">
          <cell r="A1287">
            <v>92746</v>
          </cell>
          <cell r="B1287" t="str">
            <v>MURO DE GABIÃO, ENCHIMENTO COM PEDRA DE MÃO TIPO RACHÃO, DE GRAVIDADE, COM GAIOLAS DE COMPRIMENTO IGUAL A 5 M, PARA MUROS COM ALTURA MAIOR QUE 4 M E MENOR OU IGUAL A 6 M   FORNECIMENTO E EXECUÇÃO. AF_12/2015</v>
          </cell>
          <cell r="C1287" t="str">
            <v>M3</v>
          </cell>
          <cell r="D1287">
            <v>578.12</v>
          </cell>
          <cell r="E1287" t="str">
            <v>Sinapi-Maio/21</v>
          </cell>
        </row>
        <row r="1288">
          <cell r="A1288">
            <v>92747</v>
          </cell>
          <cell r="B1288" t="str">
            <v>MURO DE GABIÃO, ENCHIMENTO COM PEDRA DE MÃO TIPO RACHÃO, DE GRAVIDADE, COM GAIOLAS DE COMPRIMENTO IGUAL A 2 M, PARA MUROS COM ALTURA MAIOR QUE 6 M E MENOR OU IGUAL A 10 M   FORNECIMENTO E EXECUÇÃO. AF_12/2015</v>
          </cell>
          <cell r="C1288" t="str">
            <v>M3</v>
          </cell>
          <cell r="D1288">
            <v>716.5</v>
          </cell>
          <cell r="E1288" t="str">
            <v>Sinapi-Maio/21</v>
          </cell>
        </row>
        <row r="1289">
          <cell r="A1289">
            <v>92748</v>
          </cell>
          <cell r="B1289" t="str">
            <v>MURO DE GABIÃO, ENCHIMENTO COM PEDRA DE MÃO TIPO RACHÃO, DE GRAVIDADE, COM GAIOLAS DE COMPRIMENTO IGUAL A 5 M, PARA MUROS COM ALTURA MAIOR QUE 6 M E MENOR OU IGUAL A 10 M FORNECIMENTO E EXECUÇÃO. AF_12/2015</v>
          </cell>
          <cell r="C1289" t="str">
            <v>M3</v>
          </cell>
          <cell r="D1289">
            <v>632.99</v>
          </cell>
          <cell r="E1289" t="str">
            <v>Sinapi-Maio/21</v>
          </cell>
        </row>
        <row r="1290">
          <cell r="A1290">
            <v>92749</v>
          </cell>
          <cell r="B1290" t="str">
            <v>MURO DE GABIÃO, ENCHIMENTO COM PEDRA DE MÃO TIPO RACHÃO, COM SOLO REFORÇADO, PARA MUROS COM ALTURA MENOR OU IGUAL A 4 M   FORNECIMENTO E EXECUÇÃO. AF_12/2015</v>
          </cell>
          <cell r="C1290" t="str">
            <v>M3</v>
          </cell>
          <cell r="D1290">
            <v>735.75</v>
          </cell>
          <cell r="E1290" t="str">
            <v>Sinapi-Maio/21</v>
          </cell>
        </row>
        <row r="1291">
          <cell r="A1291">
            <v>92750</v>
          </cell>
          <cell r="B1291" t="str">
            <v>MURO DE GABIÃO, ENCHIMENTO COM PEDRA DE MÃO TIPO RACHÃO, COM SOLO REFORÇADO, PARA MUROS COM ALTURA MAIOR QUE 4 M E MENOR OU IGUAL A 12 M   FORNECIMENTO E EXECUÇÃO. AF_12/2015</v>
          </cell>
          <cell r="C1291" t="str">
            <v>M3</v>
          </cell>
          <cell r="D1291">
            <v>1272.3900000000001</v>
          </cell>
          <cell r="E1291" t="str">
            <v>Sinapi-Maio/21</v>
          </cell>
        </row>
        <row r="1292">
          <cell r="A1292">
            <v>92751</v>
          </cell>
          <cell r="B1292" t="str">
            <v>MURO DE GABIÃO, ENCHIMENTO COM PEDRA DE MÃO TIPO RACHÃO, COM SOLO REFORÇADO, PARA MUROS COM ALTURA MAIOR QUE 12 M E MENOR OU IGUAL A 20 M    FORNECIMENTO E EXECUÇÃO. AF_12/2015</v>
          </cell>
          <cell r="C1292" t="str">
            <v>M3</v>
          </cell>
          <cell r="D1292">
            <v>1584.01</v>
          </cell>
          <cell r="E1292" t="str">
            <v>Sinapi-Maio/21</v>
          </cell>
        </row>
        <row r="1293">
          <cell r="A1293">
            <v>92752</v>
          </cell>
          <cell r="B1293" t="str">
            <v>MURO DE GABIÃO, ENCHIMENTO COM PEDRA DE MÃO TIPO RACHÃO, COM SOLO REFORÇADO, PARA MUROS COM ALTURA MAIOR QUE 20 M E MENOR OU IGUAL A 28 M   FORNECIMENTO E EXECUÇÃO. AF_12/2015</v>
          </cell>
          <cell r="C1293" t="str">
            <v>M3</v>
          </cell>
          <cell r="D1293">
            <v>1894.26</v>
          </cell>
          <cell r="E1293" t="str">
            <v>Sinapi-Maio/21</v>
          </cell>
        </row>
        <row r="1294">
          <cell r="A1294">
            <v>92753</v>
          </cell>
          <cell r="B1294" t="str">
            <v>MURO DE GABIÃO, ENCHIMENTO COM RESÍDUO DE CONSTRUÇÃO E DEMOLIÇÃO, DE GRAVIDADE, COM GAIOLA TRAPEZOIDAL DE COMPRIMENTO IGUAL A 2 M, PARA MUROS COM ALTURA MENOR OU IGUAL A 2 M   FORNECIMENTO E EXECUÇÃO. AF_12/2015</v>
          </cell>
          <cell r="C1294" t="str">
            <v>M3</v>
          </cell>
          <cell r="D1294">
            <v>501.12</v>
          </cell>
          <cell r="E1294" t="str">
            <v>Sinapi-Maio/21</v>
          </cell>
        </row>
        <row r="1295">
          <cell r="A1295">
            <v>92754</v>
          </cell>
          <cell r="B1295" t="str">
            <v>MURO DE GABIÃO, ENCHIMENTO COM RESÍDUO DE CONSTRUÇÃO E DEMOLIÇÃO, DE GRAVIDADE, COM GAIOLA TRAPEZOIDAL DE COMPRIMENTO IGUAL A 2 M, PARA MUROS COM ALTURA MAIOR QUE 2 M E MENOR OU IGUAL A 4 M    FORNECIMENTO E EXECUÇÃO. AF_12/2015</v>
          </cell>
          <cell r="C1295" t="str">
            <v>M3</v>
          </cell>
          <cell r="D1295">
            <v>458.01</v>
          </cell>
          <cell r="E1295" t="str">
            <v>Sinapi-Maio/21</v>
          </cell>
        </row>
        <row r="1296">
          <cell r="A1296">
            <v>92755</v>
          </cell>
          <cell r="B1296" t="str">
            <v>PROTEÇÃO SUPERFICIAL DE CANAL EM GABIÃO TIPO COLCHÃO, ALTURA DE 17 CENTÍMETROS, ENCHIMENTO COM PEDRA DE MÃO TIPO RACHÃO - FORNECIMENTO E EXECUÇÃO. AF_12/2015</v>
          </cell>
          <cell r="C1296" t="str">
            <v>M2</v>
          </cell>
          <cell r="D1296">
            <v>190.98</v>
          </cell>
          <cell r="E1296" t="str">
            <v>Sinapi-Maio/21</v>
          </cell>
        </row>
        <row r="1297">
          <cell r="A1297">
            <v>92756</v>
          </cell>
          <cell r="B1297" t="str">
            <v>PROTEÇÃO SUPERFICIAL DE CANAL EM GABIÃO TIPO COLCHÃO, ALTURA DE 23 CENTÍMETROS, ENCHIMENTO COM PEDRA DE MÃO TIPO RACHÃO - FORNECIMENTO E EXECUÇÃO. AF_12/2015</v>
          </cell>
          <cell r="C1297" t="str">
            <v>M2</v>
          </cell>
          <cell r="D1297">
            <v>216.47</v>
          </cell>
          <cell r="E1297" t="str">
            <v>Sinapi-Maio/21</v>
          </cell>
        </row>
        <row r="1298">
          <cell r="A1298">
            <v>92757</v>
          </cell>
          <cell r="B1298" t="str">
            <v>PROTEÇÃO SUPERFICIAL DE CANAL EM GABIÃO TIPO COLCHÃO, ALTURA DE 30 CENTÍMETROS, ENCHIMENTO COM PEDRA DE MÃO TIPO RACHÃO - FORNECIMENTO E EXECUÇÃO. AF_12/2015</v>
          </cell>
          <cell r="C1298" t="str">
            <v>M2</v>
          </cell>
          <cell r="D1298">
            <v>247.42</v>
          </cell>
          <cell r="E1298" t="str">
            <v>Sinapi-Maio/21</v>
          </cell>
        </row>
        <row r="1299">
          <cell r="A1299">
            <v>92758</v>
          </cell>
          <cell r="B1299" t="str">
            <v>PROTEÇÃO SUPERFICIAL DE CANAL EM GABIÃO TIPO SACO, DIÂMETRO DE 65 CENTÍMETROS, ENCHIMENTO MANUAL COM PEDRA DE MÃO TIPO RACHÃO - FORNECIMENTO E EXECUÇÃO. AF_12/2015</v>
          </cell>
          <cell r="C1299" t="str">
            <v>M3</v>
          </cell>
          <cell r="D1299">
            <v>577.66</v>
          </cell>
          <cell r="E1299" t="str">
            <v>Sinapi-Maio/21</v>
          </cell>
        </row>
        <row r="1300">
          <cell r="A1300">
            <v>91069</v>
          </cell>
          <cell r="B1300" t="str">
            <v>EXECUÇÃO DE REVESTIMENTO DE CONCRETO PROJETADO COM ESPESSURA DE 7 CM, ARMADO COM TELA, INCLINAÇÃO MENOR QUE 90°, APLICAÇÃO CONTÍNUA, UTILIZANDO EQUIPAMENTO DE PROJEÇÃO COM 6 M³/H DE CAPACIDADE. AF_01/2016</v>
          </cell>
          <cell r="C1300" t="str">
            <v>M2</v>
          </cell>
          <cell r="D1300">
            <v>109.26</v>
          </cell>
          <cell r="E1300" t="str">
            <v>Sinapi-Maio/21</v>
          </cell>
        </row>
        <row r="1301">
          <cell r="A1301">
            <v>91070</v>
          </cell>
          <cell r="B1301" t="str">
            <v>EXECUÇÃO DE REVESTIMENTO DE CONCRETO PROJETADO COM ESPESSURA DE 10 CM, ARMADO COM TELA, INCLINAÇÃO MENOR QUE 90°, APLICAÇÃO CONTÍNUA, UTILIZANDO EQUIPAMENTO DE PROJEÇÃO COM 6 M³/H DE CAPACIDADE. AF_01/2016</v>
          </cell>
          <cell r="C1301" t="str">
            <v>M2</v>
          </cell>
          <cell r="D1301">
            <v>119</v>
          </cell>
          <cell r="E1301" t="str">
            <v>Sinapi-Maio/21</v>
          </cell>
        </row>
        <row r="1302">
          <cell r="A1302">
            <v>91071</v>
          </cell>
          <cell r="B1302" t="str">
            <v>EXECUÇÃO DE REVESTIMENTO DE CONCRETO PROJETADO COM ESPESSURA DE 7 CM, ARMADO COM TELA, INCLINAÇÃO DE 90°, APLICAÇÃO CONTÍNUA, UTILIZANDO EQUIPAMENTO DE PROJEÇÃO COM 6 M³/H DE CAPACIDADE. AF_01/2016</v>
          </cell>
          <cell r="C1302" t="str">
            <v>M2</v>
          </cell>
          <cell r="D1302">
            <v>151.66999999999999</v>
          </cell>
          <cell r="E1302" t="str">
            <v>Sinapi-Maio/21</v>
          </cell>
        </row>
        <row r="1303">
          <cell r="A1303">
            <v>91072</v>
          </cell>
          <cell r="B1303" t="str">
            <v>EXECUÇÃO DE REVESTIMENTO DE CONCRETO PROJETADO COM ESPESSURA DE 10 CM, ARMADO COM TELA, INCLINAÇÃO DE 90°, APLICAÇÃO CONTÍNUA, UTILIZANDO EQUIPAMENTO DE PROJEÇÃO COM 6 M³/H DE CAPACIDADE. AF_01/2016</v>
          </cell>
          <cell r="C1303" t="str">
            <v>M2</v>
          </cell>
          <cell r="D1303">
            <v>161.37</v>
          </cell>
          <cell r="E1303" t="str">
            <v>Sinapi-Maio/21</v>
          </cell>
        </row>
        <row r="1304">
          <cell r="A1304">
            <v>91073</v>
          </cell>
          <cell r="B1304" t="str">
            <v>EXECUÇÃO DE REVESTIMENTO DE CONCRETO PROJETADO COM ESPESSURA DE 7 CM, ARMADO COM TELA, INCLINAÇÃO MENOR QUE 90°, APLICAÇÃO CONTÍNUA, UTILIZANDO EQUIPAMENTO DE PROJEÇÃO COM 3 M³/H DE CAPACIDADE. AF_01/2016</v>
          </cell>
          <cell r="C1304" t="str">
            <v>M2</v>
          </cell>
          <cell r="D1304">
            <v>124.66</v>
          </cell>
          <cell r="E1304" t="str">
            <v>Sinapi-Maio/21</v>
          </cell>
        </row>
        <row r="1305">
          <cell r="A1305">
            <v>91074</v>
          </cell>
          <cell r="B1305" t="str">
            <v>EXECUÇÃO DE REVESTIMENTO DE CONCRETO PROJETADO COM ESPESSURA DE 10 CM, ARMADO COM TELA, INCLINAÇÃO MENOR QUE 90°, APLICAÇÃO CONTÍNUA, UTILIZANDO EQUIPAMENTO DE PROJEÇÃO COM 3 M³/H DE CAPACIDADE. AF_01/2016</v>
          </cell>
          <cell r="C1305" t="str">
            <v>M2</v>
          </cell>
          <cell r="D1305">
            <v>135.97999999999999</v>
          </cell>
          <cell r="E1305" t="str">
            <v>Sinapi-Maio/21</v>
          </cell>
        </row>
        <row r="1306">
          <cell r="A1306">
            <v>91075</v>
          </cell>
          <cell r="B1306" t="str">
            <v>EXECUÇÃO DE REVESTIMENTO DE CONCRETO PROJETADO COM ESPESSURA DE 7 CM, ARMADO COM TELA, INCLINAÇÃO DE 90°, APLICAÇÃO CONTÍNUA, UTILIZANDO EQUIPAMENTO DE PROJEÇÃO COM 3 M³/H DE CAPACIDADE. AF_01/2016</v>
          </cell>
          <cell r="C1306" t="str">
            <v>M2</v>
          </cell>
          <cell r="D1306">
            <v>169.79</v>
          </cell>
          <cell r="E1306" t="str">
            <v>Sinapi-Maio/21</v>
          </cell>
        </row>
        <row r="1307">
          <cell r="A1307">
            <v>91076</v>
          </cell>
          <cell r="B1307" t="str">
            <v>EXECUÇÃO DE REVESTIMENTO DE CONCRETO PROJETADO COM ESPESSURA DE 10 CM, ARMADO COM TELA, INCLINAÇÃO DE 90°, APLICAÇÃO CONTÍNUA, UTILIZANDO EQUIPAMENTO DE PROJEÇÃO COM 3 M³/H DE CAPACIDADE. AF_01/2016</v>
          </cell>
          <cell r="C1307" t="str">
            <v>M2</v>
          </cell>
          <cell r="D1307">
            <v>181.12</v>
          </cell>
          <cell r="E1307" t="str">
            <v>Sinapi-Maio/21</v>
          </cell>
        </row>
        <row r="1308">
          <cell r="A1308">
            <v>91077</v>
          </cell>
          <cell r="B1308" t="str">
            <v>EXECUÇÃO DE REVESTIMENTO DE CONCRETO PROJETADO COM ESPESSURA DE 7 CM, ARMADO COM FIBRAS DE AÇO, INCLINAÇÃO MENOR QUE 90°, APLICAÇÃO CONTÍNUA, UTILIZANDO EQUIPAMENTO DE PROJEÇÃO COM 6 M³/H DE CAPACIDADE. AF_01/2016</v>
          </cell>
          <cell r="C1308" t="str">
            <v>M2</v>
          </cell>
          <cell r="D1308">
            <v>105.47</v>
          </cell>
          <cell r="E1308" t="str">
            <v>Sinapi-Maio/21</v>
          </cell>
        </row>
        <row r="1309">
          <cell r="A1309">
            <v>91078</v>
          </cell>
          <cell r="B1309" t="str">
            <v>EXECUÇÃO DE REVESTIMENTO DE CONCRETO PROJETADO COM ESPESSURA DE 10 CM, ARMADO COM FIBRAS DE AÇO, INCLINAÇÃO MENOR QUE 90°, APLICAÇÃO CONTÍNUA, UTILIZANDO EQUIPAMENTO DE PROJEÇÃO COM 6 M³/H DE CAPACIDADE. AF_01/2016</v>
          </cell>
          <cell r="C1309" t="str">
            <v>M2</v>
          </cell>
          <cell r="D1309">
            <v>123.08</v>
          </cell>
          <cell r="E1309" t="str">
            <v>Sinapi-Maio/21</v>
          </cell>
        </row>
        <row r="1310">
          <cell r="A1310">
            <v>91079</v>
          </cell>
          <cell r="B1310" t="str">
            <v>EXECUÇÃO DE REVESTIMENTO DE CONCRETO PROJETADO COM ESPESSURA DE 7 CM, ARMADO COM FIBRAS DE AÇO, INCLINAÇÃO DE 90°, APLICAÇÃO CONTÍNUA, UTILIZANDO EQUIPAMENTO DE PROJEÇÃO COM 6 M³/H DE CAPACIDADE. AF_01/2016</v>
          </cell>
          <cell r="C1310" t="str">
            <v>M2</v>
          </cell>
          <cell r="D1310">
            <v>111.23</v>
          </cell>
          <cell r="E1310" t="str">
            <v>Sinapi-Maio/21</v>
          </cell>
        </row>
        <row r="1311">
          <cell r="A1311">
            <v>91080</v>
          </cell>
          <cell r="B1311" t="str">
            <v>EXECUÇÃO DE REVESTIMENTO DE CONCRETO PROJETADO COM ESPESSURA DE 10 CM, ARMADO COM FIBRAS DE AÇO, INCLINAÇÃO DE 90°, APLICAÇÃO CONTÍNUA, UTILIZANDO EQUIPAMENTO DE PROJEÇÃO COM 6 M³/H DE CAPACIDADE. AF_01/2016</v>
          </cell>
          <cell r="C1311" t="str">
            <v>M2</v>
          </cell>
          <cell r="D1311">
            <v>128.63999999999999</v>
          </cell>
          <cell r="E1311" t="str">
            <v>Sinapi-Maio/21</v>
          </cell>
        </row>
        <row r="1312">
          <cell r="A1312">
            <v>91081</v>
          </cell>
          <cell r="B1312" t="str">
            <v>EXECUÇÃO DE REVESTIMENTO DE CONCRETO PROJETADO COM ESPESSURA DE 7 CM, ARMADO COM FIBRAS DE AÇO, INCLINAÇÃO MENOR QUE 90°, APLICAÇÃO CONTÍNUA, UTILIZANDO EQUIPAMENTO DE PROJEÇÃO COM 3 M³/H DE CAPACIDADE. AF_01/2016</v>
          </cell>
          <cell r="C1312" t="str">
            <v>M2</v>
          </cell>
          <cell r="D1312">
            <v>122.55</v>
          </cell>
          <cell r="E1312" t="str">
            <v>Sinapi-Maio/21</v>
          </cell>
        </row>
        <row r="1313">
          <cell r="A1313">
            <v>91082</v>
          </cell>
          <cell r="B1313" t="str">
            <v>EXECUÇÃO DE REVESTIMENTO DE CONCRETO PROJETADO COM ESPESSURA DE 10 CM, ARMADO COM FIBRAS DE AÇO, INCLINAÇÃO MENOR QUE 90°, APLICAÇÃO CONTÍNUA, UTILIZANDO EQUIPAMENTO DE PROJEÇÃO COM 3 M³/H DE CAPACIDADE. AF_01/2016</v>
          </cell>
          <cell r="C1313" t="str">
            <v>M2</v>
          </cell>
          <cell r="D1313">
            <v>141.56</v>
          </cell>
          <cell r="E1313" t="str">
            <v>Sinapi-Maio/21</v>
          </cell>
        </row>
        <row r="1314">
          <cell r="A1314">
            <v>91083</v>
          </cell>
          <cell r="B1314" t="str">
            <v>EXECUÇÃO DE REVESTIMENTO DE CONCRETO PROJETADO COM ESPESSURA DE 7 CM, ARMADO COM FIBRAS DE AÇO, INCLINAÇÃO DE 90°, APLICAÇÃO CONTÍNUA, UTILIZANDO EQUIPAMENTO DE PROJEÇÃO COM 3 M³/H DE CAPACIDADE. AF_01/2016</v>
          </cell>
          <cell r="C1314" t="str">
            <v>M2</v>
          </cell>
          <cell r="D1314">
            <v>132.79</v>
          </cell>
          <cell r="E1314" t="str">
            <v>Sinapi-Maio/21</v>
          </cell>
        </row>
        <row r="1315">
          <cell r="A1315">
            <v>91084</v>
          </cell>
          <cell r="B1315" t="str">
            <v>EXECUÇÃO DE REVESTIMENTO DE CONCRETO PROJETADO COM ESPESSURA DE 10 CM, ARMADO COM FIBRAS DE AÇO, INCLINAÇÃO DE 90°, APLICAÇÃO CONTÍNUA, UTILIZANDO EQUIPAMENTO DE PROJEÇÃO COM 3 M³/H DE CAPACIDADE. AF_01/2016</v>
          </cell>
          <cell r="C1315" t="str">
            <v>M2</v>
          </cell>
          <cell r="D1315">
            <v>151.51</v>
          </cell>
          <cell r="E1315" t="str">
            <v>Sinapi-Maio/21</v>
          </cell>
        </row>
        <row r="1316">
          <cell r="A1316">
            <v>91086</v>
          </cell>
          <cell r="B1316" t="str">
            <v>EXECUÇÃO DE REVESTIMENTO DE CONCRETO PROJETADO COM ESPESSURA DE 7 CM, ARMADO COM TELA, INCLINAÇÃO MENOR QUE 90°, APLICAÇÃO DESCONTÍNUA, UTILIZANDO EQUIPAMENTO DE PROJEÇÃO COM 6 M³/H DE CAPACIDADE. AF_01/2016</v>
          </cell>
          <cell r="C1316" t="str">
            <v>M2</v>
          </cell>
          <cell r="D1316">
            <v>120.91</v>
          </cell>
          <cell r="E1316" t="str">
            <v>Sinapi-Maio/21</v>
          </cell>
        </row>
        <row r="1317">
          <cell r="A1317">
            <v>91087</v>
          </cell>
          <cell r="B1317" t="str">
            <v>EXECUÇÃO DE REVESTIMENTO DE CONCRETO PROJETADO COM ESPESSURA DE 10 CM, ARMADO COM TELA, INCLINAÇÃO MENOR QUE 90°, APLICAÇÃO DESCONTÍNUA, UTILIZANDO EQUIPAMENTO DE PROJEÇÃO COM 6 M³/H DE CAPACIDADE. AF_01/2016</v>
          </cell>
          <cell r="C1317" t="str">
            <v>M2</v>
          </cell>
          <cell r="D1317">
            <v>130.97999999999999</v>
          </cell>
          <cell r="E1317" t="str">
            <v>Sinapi-Maio/21</v>
          </cell>
        </row>
        <row r="1318">
          <cell r="A1318">
            <v>91088</v>
          </cell>
          <cell r="B1318" t="str">
            <v>EXECUÇÃO DE REVESTIMENTO DE CONCRETO PROJETADO COM ESPESSURA DE 7 CM, ARMADO COM TELA, INCLINAÇÃO DE 90°, APLICAÇÃO DESCONTÍNUA, UTILIZANDO EQUIPAMENTO DE PROJEÇÃO COM 6 M³/H DE CAPACIDADE. AF_01/2016</v>
          </cell>
          <cell r="C1318" t="str">
            <v>M2</v>
          </cell>
          <cell r="D1318">
            <v>164.75</v>
          </cell>
          <cell r="E1318" t="str">
            <v>Sinapi-Maio/21</v>
          </cell>
        </row>
        <row r="1319">
          <cell r="A1319">
            <v>91089</v>
          </cell>
          <cell r="B1319" t="str">
            <v>EXECUÇÃO DE REVESTIMENTO DE CONCRETO PROJETADO COM ESPESSURA DE 10 CM, ARMADO COM TELA, INCLINAÇÃO DE 90°, APLICAÇÃO DESCONTÍNUA, UTILIZANDO EQUIPAMENTO DE PROJEÇÃO COM 6 M³/H DE CAPACIDADE. AF_01/2016</v>
          </cell>
          <cell r="C1319" t="str">
            <v>M2</v>
          </cell>
          <cell r="D1319">
            <v>174.94</v>
          </cell>
          <cell r="E1319" t="str">
            <v>Sinapi-Maio/21</v>
          </cell>
        </row>
        <row r="1320">
          <cell r="A1320">
            <v>91090</v>
          </cell>
          <cell r="B1320" t="str">
            <v>EXECUÇÃO DE REVESTIMENTO DE CONCRETO PROJETADO COM ESPESSURA DE 7 CM, ARMADO COM TELA, INCLINAÇÃO MENOR QUE 90°, APLICAÇÃO DESCONTÍNUA, UTILIZANDO EQUIPAMENTO DE PROJEÇÃO COM 3 M³/H DE CAPACIDADE. AF_01/2016</v>
          </cell>
          <cell r="C1320" t="str">
            <v>M2</v>
          </cell>
          <cell r="D1320">
            <v>134.32</v>
          </cell>
          <cell r="E1320" t="str">
            <v>Sinapi-Maio/21</v>
          </cell>
        </row>
        <row r="1321">
          <cell r="A1321">
            <v>91091</v>
          </cell>
          <cell r="B1321" t="str">
            <v>EXECUÇÃO DE REVESTIMENTO DE CONCRETO PROJETADO COM ESPESSURA DE 10 CM, ARMADO COM TELA, INCLINAÇÃO MENOR QUE 90°, APLICAÇÃO DESCONTÍNUA, UTILIZANDO EQUIPAMENTO DE PROJEÇÃO COM 3 M³/H DE CAPACIDADE. AF_01/2016</v>
          </cell>
          <cell r="C1321" t="str">
            <v>M2</v>
          </cell>
          <cell r="D1321">
            <v>146.15</v>
          </cell>
          <cell r="E1321" t="str">
            <v>Sinapi-Maio/21</v>
          </cell>
        </row>
        <row r="1322">
          <cell r="A1322">
            <v>91092</v>
          </cell>
          <cell r="B1322" t="str">
            <v>EXECUÇÃO DE REVESTIMENTO DE CONCRETO PROJETADO COM ESPESSURA DE 7 CM, ARMADO COM TELA, INCLINAÇÃO DE 90°, APLICAÇÃO DESCONTÍNUA, UTILIZANDO EQUIPAMENTO DE PROJEÇÃO COM 3 M³/H DE CAPACIDADE. AF_01/2016</v>
          </cell>
          <cell r="C1322" t="str">
            <v>M2</v>
          </cell>
          <cell r="D1322">
            <v>180.32</v>
          </cell>
          <cell r="E1322" t="str">
            <v>Sinapi-Maio/21</v>
          </cell>
        </row>
        <row r="1323">
          <cell r="A1323">
            <v>91093</v>
          </cell>
          <cell r="B1323" t="str">
            <v>EXECUÇÃO DE REVESTIMENTO DE CONCRETO PROJETADO COM ESPESSURA DE 10 CM, ARMADO COM TELA, INCLINAÇÃO DE 90°, APLICAÇÃO DESCONTÍNUA, UTILIZANDO EQUIPAMENTO DE PROJEÇÃO COM 3 M³/H DE CAPACIDADE. AF_01/2016</v>
          </cell>
          <cell r="C1323" t="str">
            <v>M2</v>
          </cell>
          <cell r="D1323">
            <v>192.48</v>
          </cell>
          <cell r="E1323" t="str">
            <v>Sinapi-Maio/21</v>
          </cell>
        </row>
        <row r="1324">
          <cell r="A1324">
            <v>91094</v>
          </cell>
          <cell r="B1324" t="str">
            <v>EXECUÇÃO DE REVESTIMENTO DE CONCRETO PROJETADO COM ESPESSURA DE 7 CM, ARMADO COM FIBRAS DE AÇO, INCLINAÇÃO MENOR QUE 90°, APLICAÇÃO DESCONTÍNUA, UTILIZANDO EQUIPAMENTO DE PROJEÇÃO COM 6 M³/H DE CAPACIDADE. AF_01/2016</v>
          </cell>
          <cell r="C1324" t="str">
            <v>M2</v>
          </cell>
          <cell r="D1324">
            <v>112.42</v>
          </cell>
          <cell r="E1324" t="str">
            <v>Sinapi-Maio/21</v>
          </cell>
        </row>
        <row r="1325">
          <cell r="A1325">
            <v>91095</v>
          </cell>
          <cell r="B1325" t="str">
            <v>EXECUÇÃO DE REVESTIMENTO DE CONCRETO PROJETADO COM ESPESSURA DE 10 CM, ARMADO COM FIBRAS DE AÇO, INCLINAÇÃO MENOR QUE 90°, APLICAÇÃO DESCONTÍNUA, UTILIZANDO EQUIPAMENTO DE PROJEÇÃO COM 6 M³/H DE CAPACIDADE. AF_01/2016</v>
          </cell>
          <cell r="C1325" t="str">
            <v>M2</v>
          </cell>
          <cell r="D1325">
            <v>130.43</v>
          </cell>
          <cell r="E1325" t="str">
            <v>Sinapi-Maio/21</v>
          </cell>
        </row>
        <row r="1326">
          <cell r="A1326">
            <v>91096</v>
          </cell>
          <cell r="B1326" t="str">
            <v>EXECUÇÃO DE REVESTIMENTO DE CONCRETO PROJETADO COM ESPESSURA DE 7 CM, ARMADO COM FIBRAS DE AÇO, INCLINAÇÃO DE 90°, APLICAÇÃO DESCONTÍNUA, UTILIZANDO EQUIPAMENTO DE PROJEÇÃO COM 6 M³/H DE CAPACIDADE. AF_01/2016</v>
          </cell>
          <cell r="C1326" t="str">
            <v>M2</v>
          </cell>
          <cell r="D1326">
            <v>115.05</v>
          </cell>
          <cell r="E1326" t="str">
            <v>Sinapi-Maio/21</v>
          </cell>
        </row>
        <row r="1327">
          <cell r="A1327">
            <v>91097</v>
          </cell>
          <cell r="B1327" t="str">
            <v>EXECUÇÃO DE REVESTIMENTO DE CONCRETO PROJETADO COM ESPESSURA DE 10 CM, ARMADO COM FIBRAS DE AÇO, INCLINAÇÃO DE 90°, APLICAÇÃO DESCONTÍNUA, UTILIZANDO EQUIPAMENTO DE PROJEÇÃO COM 6 M³/H DE CAPACIDADE. AF_01/2016</v>
          </cell>
          <cell r="C1327" t="str">
            <v>M2</v>
          </cell>
          <cell r="D1327">
            <v>132.9</v>
          </cell>
          <cell r="E1327" t="str">
            <v>Sinapi-Maio/21</v>
          </cell>
        </row>
        <row r="1328">
          <cell r="A1328">
            <v>91098</v>
          </cell>
          <cell r="B1328" t="str">
            <v>EXECUÇÃO DE REVESTIMENTO DE CONCRETO PROJETADO COM ESPESSURA DE 7 CM, ARMADO COM FIBRAS DE AÇO, INCLINAÇÃO MENOR QUE 90°, APLICAÇÃO DESCONTÍNUA, UTILIZANDO EQUIPAMENTO DE PROJEÇÃO COM 3 M³/H DE CAPACIDADE. AF_01/2016</v>
          </cell>
          <cell r="C1328" t="str">
            <v>M2</v>
          </cell>
          <cell r="D1328">
            <v>129.4</v>
          </cell>
          <cell r="E1328" t="str">
            <v>Sinapi-Maio/21</v>
          </cell>
        </row>
        <row r="1329">
          <cell r="A1329">
            <v>91099</v>
          </cell>
          <cell r="B1329" t="str">
            <v>EXECUÇÃO DE REVESTIMENTO DE CONCRETO PROJETADO COM ESPESSURA DE 10 CM, ARMADO COM FIBRAS DE AÇO, INCLINAÇÃO MENOR QUE 90°, APLICAÇÃO DESCONTÍNUA, UTILIZANDO EQUIPAMENTO DE PROJEÇÃO COM 3 M³/H DE CAPACIDADE. AF_01/2016</v>
          </cell>
          <cell r="C1329" t="str">
            <v>M2</v>
          </cell>
          <cell r="D1329">
            <v>148.93</v>
          </cell>
          <cell r="E1329" t="str">
            <v>Sinapi-Maio/21</v>
          </cell>
        </row>
        <row r="1330">
          <cell r="A1330">
            <v>91100</v>
          </cell>
          <cell r="B1330" t="str">
            <v>EXECUÇÃO DE REVESTIMENTO DE CONCRETO PROJETADO COM ESPESSURA DE 7 CM, ARMADO COM FIBRAS DE AÇO, INCLINAÇÃO DE 90°, APLICAÇÃO DESCONTÍNUA, UTILIZANDO EQUIPAMENTO DE PROJEÇÃO COM 3 M³/H DE CAPACIDADE. AF_01/2016</v>
          </cell>
          <cell r="C1330" t="str">
            <v>M2</v>
          </cell>
          <cell r="D1330">
            <v>137.31</v>
          </cell>
          <cell r="E1330" t="str">
            <v>Sinapi-Maio/21</v>
          </cell>
        </row>
        <row r="1331">
          <cell r="A1331">
            <v>91101</v>
          </cell>
          <cell r="B1331" t="str">
            <v>EXECUÇÃO DE REVESTIMENTO DE CONCRETO PROJETADO COM ESPESSURA DE 10 CM, ARMADO COM FIBRAS DE AÇO, INCLINAÇÃO DE 90°, APLICAÇÃO DESCONTÍNUA, UTILIZANDO EQUIPAMENTO DE PROJEÇÃO COM 3 M³/H DE CAPACIDADE. AF_01/2016</v>
          </cell>
          <cell r="C1331" t="str">
            <v>M2</v>
          </cell>
          <cell r="D1331">
            <v>156.66999999999999</v>
          </cell>
          <cell r="E1331" t="str">
            <v>Sinapi-Maio/21</v>
          </cell>
        </row>
        <row r="1332">
          <cell r="A1332">
            <v>93952</v>
          </cell>
          <cell r="B1332" t="str">
            <v>EXECUÇÃO DE GRAMPO PARA SOLO GRAMPEADO COM COMPRIMENTO MENOR OU IGUAL A 4 M, DIÂMETRO DE 10 CM, PERFURAÇÃO COM EQUIPAMENTO MANUAL E ARMADURA COM DIÂMETRO DE 16 MM. AF_05/2016</v>
          </cell>
          <cell r="C1332" t="str">
            <v>M</v>
          </cell>
          <cell r="D1332">
            <v>199.01</v>
          </cell>
          <cell r="E1332" t="str">
            <v>Sinapi-Maio/21</v>
          </cell>
        </row>
        <row r="1333">
          <cell r="A1333">
            <v>93953</v>
          </cell>
          <cell r="B1333" t="str">
            <v>EXECUÇÃO DE GRAMPO PARA SOLO GRAMPEADO COM COMPRIMENTO MAIOR QUE 4 M E MENOR OU IGUAL A 6 M, DIÂMETRO DE 10 CM, PERFURAÇÃO COM EQUIPAMENTO MANUAL E ARMADURA COM DIÂMETRO DE 16 MM. AF_05/2016</v>
          </cell>
          <cell r="C1333" t="str">
            <v>M</v>
          </cell>
          <cell r="D1333">
            <v>184.58</v>
          </cell>
          <cell r="E1333" t="str">
            <v>Sinapi-Maio/21</v>
          </cell>
        </row>
        <row r="1334">
          <cell r="A1334">
            <v>93954</v>
          </cell>
          <cell r="B1334" t="str">
            <v>EXECUÇÃO DE GRAMPO PARA SOLO GRAMPEADO COM COMPRIMENTO MAIOR QUE 6 M E MENOR OU IGUAL A 8 M, DIÂMETRO DE 10 CM, PERFURAÇÃO COM EQUIPAMENTO MANUAL E ARMADURA COM DIÂMETRO DE 16 MM. AF_05/2016</v>
          </cell>
          <cell r="C1334" t="str">
            <v>M</v>
          </cell>
          <cell r="D1334">
            <v>175.97</v>
          </cell>
          <cell r="E1334" t="str">
            <v>Sinapi-Maio/21</v>
          </cell>
        </row>
        <row r="1335">
          <cell r="A1335">
            <v>93955</v>
          </cell>
          <cell r="B1335" t="str">
            <v>EXECUÇÃO DE GRAMPO PARA SOLO GRAMPEADO COM COMPRIMENTO MAIOR QUE 8 M E MENOR OU IGUAL A 10 M, DIÂMETRO DE 10 CM, PERFURAÇÃO COM EQUIPAMENTO MANUAL E ARMADURA COM DIÂMETRO DE 16 MM. AF_05/2016</v>
          </cell>
          <cell r="C1335" t="str">
            <v>M</v>
          </cell>
          <cell r="D1335">
            <v>169.89</v>
          </cell>
          <cell r="E1335" t="str">
            <v>Sinapi-Maio/21</v>
          </cell>
        </row>
        <row r="1336">
          <cell r="A1336">
            <v>93956</v>
          </cell>
          <cell r="B1336" t="str">
            <v>EXECUÇÃO DE GRAMPO PARA SOLO GRAMPEADO COM COMPRIMENTO MAIOR QUE 10 M, DIÂMETRO DE 10 CM, PERFURAÇÃO COM EQUIPAMENTO MANUAL E ARMADURA COM DIÂMETRO DE 16 MM. AF_05/2016</v>
          </cell>
          <cell r="C1336" t="str">
            <v>M</v>
          </cell>
          <cell r="D1336">
            <v>165.09</v>
          </cell>
          <cell r="E1336" t="str">
            <v>Sinapi-Maio/21</v>
          </cell>
        </row>
        <row r="1337">
          <cell r="A1337">
            <v>93957</v>
          </cell>
          <cell r="B1337" t="str">
            <v>EXECUÇÃO DE GRAMPO PARA SOLO GRAMPEADO COM COMPRIMENTO MENOR OU IGUAL A 4 M, DIÂMETRO DE 10 CM, PERFURAÇÃO COM EQUIPAMENTO MANUAL E ARMADURA COM DIÂMETRO DE 20 MM. AF_05/2016</v>
          </cell>
          <cell r="C1337" t="str">
            <v>M</v>
          </cell>
          <cell r="D1337">
            <v>215.5</v>
          </cell>
          <cell r="E1337" t="str">
            <v>Sinapi-Maio/21</v>
          </cell>
        </row>
        <row r="1338">
          <cell r="A1338">
            <v>93958</v>
          </cell>
          <cell r="B1338" t="str">
            <v>EXECUÇÃO DE GRAMPO PARA SOLO GRAMPEADO COM COMPRIMENTO MAIOR QUE 4 M E MENOR OU IGUAL A 6 M, DIÂMETRO DE 10 CM, PERFURAÇÃO COM EQUIPAMENTO MANUAL E ARMADURA COM DIÂMETRO DE 20 MM. AF_05/2016</v>
          </cell>
          <cell r="C1338" t="str">
            <v>M</v>
          </cell>
          <cell r="D1338">
            <v>200.14</v>
          </cell>
          <cell r="E1338" t="str">
            <v>Sinapi-Maio/21</v>
          </cell>
        </row>
        <row r="1339">
          <cell r="A1339">
            <v>93959</v>
          </cell>
          <cell r="B1339" t="str">
            <v>EXECUÇÃO DE GRAMPO PARA SOLO GRAMPEADO COM COMPRIMENTO MAIOR QUE 6 M E MENOR OU IGUAL A 8 M, DIÂMETRO DE 10 CM, PERFURAÇÃO COM EQUIPAMENTO MANUAL E ARMADURA COM DIÂMETRO DE 20 MM. AF_05/2016</v>
          </cell>
          <cell r="C1339" t="str">
            <v>M</v>
          </cell>
          <cell r="D1339">
            <v>191.06</v>
          </cell>
          <cell r="E1339" t="str">
            <v>Sinapi-Maio/21</v>
          </cell>
        </row>
        <row r="1340">
          <cell r="A1340">
            <v>93960</v>
          </cell>
          <cell r="B1340" t="str">
            <v>EXECUÇÃO DE GRAMPO PARA SOLO GRAMPEADO COM COMPRIMENTO MAIOR QUE 8 M E MENOR OU IGUAL A 10 M, DIÂMETRO DE 10 CM, PERFURAÇÃO COM EQUIPAMENTO MANUAL E ARMADURA COM DIÂMETRO DE 20 MM. AF_05/2016</v>
          </cell>
          <cell r="C1340" t="str">
            <v>M</v>
          </cell>
          <cell r="D1340">
            <v>184.7</v>
          </cell>
          <cell r="E1340" t="str">
            <v>Sinapi-Maio/21</v>
          </cell>
        </row>
        <row r="1341">
          <cell r="A1341">
            <v>93961</v>
          </cell>
          <cell r="B1341" t="str">
            <v>EXECUÇÃO DE GRAMPO PARA SOLO GRAMPEADO COM COMPRIMENTO MAIOR QUE 10 M, DIÂMETRO DE 10 CM, PERFURAÇÃO COM EQUIPAMENTO MANUAL E ARMADURA COM DIÂMETRO DE 20 MM. AF_05/2016</v>
          </cell>
          <cell r="C1341" t="str">
            <v>M</v>
          </cell>
          <cell r="D1341">
            <v>179.73</v>
          </cell>
          <cell r="E1341" t="str">
            <v>Sinapi-Maio/21</v>
          </cell>
        </row>
        <row r="1342">
          <cell r="A1342">
            <v>93962</v>
          </cell>
          <cell r="B1342" t="str">
            <v>EXECUÇÃO DE GRAMPO PARA SOLO GRAMPEADO COM COMPRIMENTO MENOR OU IGUAL A 4 M, DIÂMETRO DE 7 CM, PERFURAÇÃO COM EQUIPAMENTO MANUAL E ARMADURA COM DIÂMETRO DE 16 MM. AF_05/2016</v>
          </cell>
          <cell r="C1342" t="str">
            <v>M</v>
          </cell>
          <cell r="D1342">
            <v>187.97</v>
          </cell>
          <cell r="E1342" t="str">
            <v>Sinapi-Maio/21</v>
          </cell>
        </row>
        <row r="1343">
          <cell r="A1343">
            <v>93963</v>
          </cell>
          <cell r="B1343" t="str">
            <v>EXECUÇÃO DE GRAMPO PARA SOLO GRAMPEADO COM COMPRIMENTO MAIOR QUE 4 E MENOR OU IGUAL A 6 M, DIÂMETRO DE 7 CM, PERFURAÇÃO COM EQUIPAMENTO MANUAL E ARMADURA COM DIÂMETRO DE 16 MM. AF_05/2016</v>
          </cell>
          <cell r="C1343" t="str">
            <v>M</v>
          </cell>
          <cell r="D1343">
            <v>173.59</v>
          </cell>
          <cell r="E1343" t="str">
            <v>Sinapi-Maio/21</v>
          </cell>
        </row>
        <row r="1344">
          <cell r="A1344">
            <v>93964</v>
          </cell>
          <cell r="B1344" t="str">
            <v>EXECUÇÃO DE GRAMPO PARA SOLO GRAMPEADO COM COMPRIMENTO MAIOR QUE 6 M E MENOR OU IGUAL A 8 M, DIÂMETRO DE 7 CM, PERFURAÇÃO COM EQUIPAMENTO MANUAL E ARMADURA COM DIÂMETRO DE 16 MM. AF_05/2016</v>
          </cell>
          <cell r="C1344" t="str">
            <v>M</v>
          </cell>
          <cell r="D1344">
            <v>164.98</v>
          </cell>
          <cell r="E1344" t="str">
            <v>Sinapi-Maio/21</v>
          </cell>
        </row>
        <row r="1345">
          <cell r="A1345">
            <v>93965</v>
          </cell>
          <cell r="B1345" t="str">
            <v>EXECUÇÃO DE GRAMPO PARA SOLO GRAMPEADO COM COMPRIMENTO MAIOR QUE 8 M E MENOR OU IGUAL A 10 M, DIÂMETRO DE 7 CM, PERFURAÇÃO COM EQUIPAMENTO MANUAL E ARMADURA COM DIÂMETRO DE 16 MM. AF_05/2016</v>
          </cell>
          <cell r="C1345" t="str">
            <v>M</v>
          </cell>
          <cell r="D1345">
            <v>156.31</v>
          </cell>
          <cell r="E1345" t="str">
            <v>Sinapi-Maio/21</v>
          </cell>
        </row>
        <row r="1346">
          <cell r="A1346">
            <v>93966</v>
          </cell>
          <cell r="B1346" t="str">
            <v>EXECUÇÃO DE GRAMPO PARA SOLO GRAMPEADO COM COMPRIMENTO MAIOR QUE 10 M, DIÂMETRO DE 7 CM, PERFURAÇÃO COM EQUIPAMENTO MANUAL E ARMADURA COM DIÂMETRO DE 16 MM. AF_05/2016</v>
          </cell>
          <cell r="C1346" t="str">
            <v>M</v>
          </cell>
          <cell r="D1346">
            <v>154.15</v>
          </cell>
          <cell r="E1346" t="str">
            <v>Sinapi-Maio/21</v>
          </cell>
        </row>
        <row r="1347">
          <cell r="A1347">
            <v>93967</v>
          </cell>
          <cell r="B1347" t="str">
            <v>EXECUÇÃO DE GRAMPO PARA SOLO GRAMPEADO COM COMPRIMENTO MENOR OU IGUAL A 4 M, DIÂMETRO DE 7 CM, PERFURAÇÃO COM EQUIPAMENTO MANUAL E ARMADURA COM DIÂMETRO DE 20 MM. AF_05/2016</v>
          </cell>
          <cell r="C1347" t="str">
            <v>M</v>
          </cell>
          <cell r="D1347">
            <v>204.44</v>
          </cell>
          <cell r="E1347" t="str">
            <v>Sinapi-Maio/21</v>
          </cell>
        </row>
        <row r="1348">
          <cell r="A1348">
            <v>93968</v>
          </cell>
          <cell r="B1348" t="str">
            <v>EXECUÇÃO DE GRAMPO PARA SOLO GRAMPEADO COM COMPRIMENTO MAIOR QUE 4 E MENOR OU IGUAL A 6 M, DIÂMETRO DE 7 CM, PERFURAÇÃO COM EQUIPAMENTO MANUAL E ARMADURA COM DIÂMETRO DE 20 MM. AF_05/2016</v>
          </cell>
          <cell r="C1348" t="str">
            <v>M</v>
          </cell>
          <cell r="D1348">
            <v>189.13</v>
          </cell>
          <cell r="E1348" t="str">
            <v>Sinapi-Maio/21</v>
          </cell>
        </row>
        <row r="1349">
          <cell r="A1349">
            <v>93969</v>
          </cell>
          <cell r="B1349" t="str">
            <v>EXECUÇÃO DE GRAMPO PARA SOLO GRAMPEADO COM COMPRIMENTO MAIOR QUE 6 M E MENOR OU IGUAL A 8 M, DIÂMETRO DE 7 CM, PERFURAÇÃO COM EQUIPAMENTO MANUAL E ARMADURA COM DIÂMETRO DE 20 MM. AF_05/2016</v>
          </cell>
          <cell r="C1349" t="str">
            <v>M</v>
          </cell>
          <cell r="D1349">
            <v>180.07</v>
          </cell>
          <cell r="E1349" t="str">
            <v>Sinapi-Maio/21</v>
          </cell>
        </row>
        <row r="1350">
          <cell r="A1350">
            <v>93970</v>
          </cell>
          <cell r="B1350" t="str">
            <v>EXECUÇÃO DE GRAMPO PARA SOLO GRAMPEADO COM COMPRIMENTO MAIOR QUE 8 MENOR OU IGUAL A 10 M, DIÂMETRO DE 7 CM, PERFURAÇÃO COM EQUIPAMENTO MANUAL E ARMADURA COM DIÂMETRO DE 20 MM. AF_05/2016</v>
          </cell>
          <cell r="C1350" t="str">
            <v>M</v>
          </cell>
          <cell r="D1350">
            <v>173.78</v>
          </cell>
          <cell r="E1350" t="str">
            <v>Sinapi-Maio/21</v>
          </cell>
        </row>
        <row r="1351">
          <cell r="A1351">
            <v>93971</v>
          </cell>
          <cell r="B1351" t="str">
            <v>EXECUÇÃO DE GRAMPO PARA SOLO GRAMPEADO COM COMPRIMENTO MAIOR QUE 10 M, DIÂMETRO DE 7 CM, PERFURAÇÃO COM EQUIPAMENTO MANUAL E ARMADURA COM DIÂMETRO DE 20 MM. AF_05/2016</v>
          </cell>
          <cell r="C1351" t="str">
            <v>M</v>
          </cell>
          <cell r="D1351">
            <v>164.08</v>
          </cell>
          <cell r="E1351" t="str">
            <v>Sinapi-Maio/21</v>
          </cell>
        </row>
        <row r="1352">
          <cell r="A1352">
            <v>95108</v>
          </cell>
          <cell r="B1352" t="str">
            <v>EXECUÇÃO DE PROTEÇÃO DA CABEÇA DO TIRANTE COM USO DE FÔRMAS EM CHAPA COMPENSADA PLASTIFICADA DE MADEIRA E CONCRETO FCK =15 MPA. AF_07/2016</v>
          </cell>
          <cell r="C1352" t="str">
            <v>UN</v>
          </cell>
          <cell r="D1352">
            <v>28.35</v>
          </cell>
          <cell r="E1352" t="str">
            <v>Sinapi-Maio/21</v>
          </cell>
        </row>
        <row r="1353">
          <cell r="A1353">
            <v>100332</v>
          </cell>
          <cell r="B1353" t="str">
            <v>CONTENÇÃO EM PERFIL PRANCHADO COM PRANCHÃO DE MADEIRA, PERFIS ESPAÇADOS A 1,5 M PARA 1 SUBSOLO. AF_07/2019</v>
          </cell>
          <cell r="C1353" t="str">
            <v>M2</v>
          </cell>
          <cell r="D1353">
            <v>910.41</v>
          </cell>
          <cell r="E1353" t="str">
            <v>Sinapi-Maio/21</v>
          </cell>
        </row>
        <row r="1354">
          <cell r="A1354">
            <v>100333</v>
          </cell>
          <cell r="B1354" t="str">
            <v>CONTENÇÃO EM PERFIL PRANCHADO COM PRANCHÃO DE MADEIRA, PERFIS ESPAÇADOS A 1,5 M PARA 2 OU MAIS SUBSOLOS. AF_07/2019</v>
          </cell>
          <cell r="C1354" t="str">
            <v>M2</v>
          </cell>
          <cell r="D1354">
            <v>537.80999999999995</v>
          </cell>
          <cell r="E1354" t="str">
            <v>Sinapi-Maio/21</v>
          </cell>
        </row>
        <row r="1355">
          <cell r="A1355">
            <v>100334</v>
          </cell>
          <cell r="B1355" t="str">
            <v>CONTENÇÃO EM PERFIL PRANCHADO COM PRANCHÃO DE MADEIRA, PERFIS ESPAÇADOS A 2 M PARA 1 SUBSOLO. AF_07/2019</v>
          </cell>
          <cell r="C1355" t="str">
            <v>M2</v>
          </cell>
          <cell r="D1355">
            <v>708.95</v>
          </cell>
          <cell r="E1355" t="str">
            <v>Sinapi-Maio/21</v>
          </cell>
        </row>
        <row r="1356">
          <cell r="A1356">
            <v>100335</v>
          </cell>
          <cell r="B1356" t="str">
            <v>CONTENÇÃO EM PERFIL PRANCHADO COM PRANCHÃO DE MADEIRA, PERFIS ESPAÇADOS A 2 M PARA 2 OU MAIS SUBSOLOS. AF_07/2019</v>
          </cell>
          <cell r="C1356" t="str">
            <v>M2</v>
          </cell>
          <cell r="D1356">
            <v>429.51</v>
          </cell>
          <cell r="E1356" t="str">
            <v>Sinapi-Maio/21</v>
          </cell>
        </row>
        <row r="1357">
          <cell r="A1357">
            <v>100341</v>
          </cell>
          <cell r="B1357" t="str">
            <v>FABRICAÇÃO, MONTAGEM E DESMONTAGEM DE FÔRMA PARA CORTINA DE CONTENÇÃO, EM CHAPA DE MADEIRA COMPENSADA PLASTIFICADA, E = 18 MM, 10 UTILIZAÇÕES. AF_07/2019</v>
          </cell>
          <cell r="C1357" t="str">
            <v>M2</v>
          </cell>
          <cell r="D1357">
            <v>30.41</v>
          </cell>
          <cell r="E1357" t="str">
            <v>Sinapi-Maio/21</v>
          </cell>
        </row>
        <row r="1358">
          <cell r="A1358">
            <v>100342</v>
          </cell>
          <cell r="B1358" t="str">
            <v>ARMAÇÃO DE CORTINA DE CONTENÇÃO EM CONCRETO ARMADO, COM AÇO CA-50 DE 6,3 MM - MONTAGEM. AF_07/2019</v>
          </cell>
          <cell r="C1358" t="str">
            <v>KG</v>
          </cell>
          <cell r="D1358">
            <v>17.149999999999999</v>
          </cell>
          <cell r="E1358" t="str">
            <v>Sinapi-Maio/21</v>
          </cell>
        </row>
        <row r="1359">
          <cell r="A1359">
            <v>100343</v>
          </cell>
          <cell r="B1359" t="str">
            <v>ARMAÇÃO DE CORTINA DE CONTENÇÃO EM CONCRETO ARMADO, COM AÇO CA-50 DE 8 MM - MONTAGEM. AF_07/2019</v>
          </cell>
          <cell r="C1359" t="str">
            <v>KG</v>
          </cell>
          <cell r="D1359">
            <v>16.36</v>
          </cell>
          <cell r="E1359" t="str">
            <v>Sinapi-Maio/21</v>
          </cell>
        </row>
        <row r="1360">
          <cell r="A1360">
            <v>100344</v>
          </cell>
          <cell r="B1360" t="str">
            <v>ARMAÇÃO DE CORTINA DE CONTENÇÃO EM CONCRETO ARMADO, COM AÇO CA-50 DE 10 MM - MONTAGEM. AF_07/2019</v>
          </cell>
          <cell r="C1360" t="str">
            <v>KG</v>
          </cell>
          <cell r="D1360">
            <v>14.76</v>
          </cell>
          <cell r="E1360" t="str">
            <v>Sinapi-Maio/21</v>
          </cell>
        </row>
        <row r="1361">
          <cell r="A1361">
            <v>100345</v>
          </cell>
          <cell r="B1361" t="str">
            <v>ARMAÇÃO DE CORTINA DE CONTENÇÃO EM CONCRETO ARMADO, COM AÇO CA-50 DE 12,5 MM - MONTAGEM. AF_07/2019</v>
          </cell>
          <cell r="C1361" t="str">
            <v>KG</v>
          </cell>
          <cell r="D1361">
            <v>12.5</v>
          </cell>
          <cell r="E1361" t="str">
            <v>Sinapi-Maio/21</v>
          </cell>
        </row>
        <row r="1362">
          <cell r="A1362">
            <v>100346</v>
          </cell>
          <cell r="B1362" t="str">
            <v>ARMAÇÃO DE CORTINA DE CONTENÇÃO EM CONCRETO ARMADO, COM AÇO CA-50 DE 16 MM - MONTAGEM. AF_07/2019</v>
          </cell>
          <cell r="C1362" t="str">
            <v>KG</v>
          </cell>
          <cell r="D1362">
            <v>11.98</v>
          </cell>
          <cell r="E1362" t="str">
            <v>Sinapi-Maio/21</v>
          </cell>
        </row>
        <row r="1363">
          <cell r="A1363">
            <v>100347</v>
          </cell>
          <cell r="B1363" t="str">
            <v>ARMAÇÃO DE CORTINA DE CONTENÇÃO EM CONCRETO ARMADO, COM AÇO CA-50 DE 20 MM - MONTAGEM. AF_07/2019</v>
          </cell>
          <cell r="C1363" t="str">
            <v>KG</v>
          </cell>
          <cell r="D1363">
            <v>13.58</v>
          </cell>
          <cell r="E1363" t="str">
            <v>Sinapi-Maio/21</v>
          </cell>
        </row>
        <row r="1364">
          <cell r="A1364">
            <v>100348</v>
          </cell>
          <cell r="B1364" t="str">
            <v>ARMAÇÃO DE CORTINA DE CONTENÇÃO EM CONCRETO ARMADO, COM AÇO CA-50 DE 25 MM - MONTAGEM. AF_07/2019</v>
          </cell>
          <cell r="C1364" t="str">
            <v>KG</v>
          </cell>
          <cell r="D1364">
            <v>13.33</v>
          </cell>
          <cell r="E1364" t="str">
            <v>Sinapi-Maio/21</v>
          </cell>
        </row>
        <row r="1365">
          <cell r="A1365">
            <v>100349</v>
          </cell>
          <cell r="B1365" t="str">
            <v>CONCRETAGEM DE CORTINA DE CONTENÇÃO, ATRAVÉS DE BOMBA   LANÇAMENTO, ADENSAMENTO E ACABAMENTO. AF_07/2019</v>
          </cell>
          <cell r="C1365" t="str">
            <v>M3</v>
          </cell>
          <cell r="D1365">
            <v>406.7</v>
          </cell>
          <cell r="E1365" t="str">
            <v>Sinapi-Maio/21</v>
          </cell>
        </row>
        <row r="1366">
          <cell r="A1366" t="str">
            <v>73856/1</v>
          </cell>
          <cell r="B1366" t="str">
            <v>BOCA P/BUEIRO SIMPLES TUBULAR D=0,40M EM CONCRETO CICLOPICO, INCLINDO FORMAS, ESCAVACAO, REATERRO E MATERIAIS, EXCLUINDO MATERIAL REATERRO JAZIDA E TRANSPORTE</v>
          </cell>
          <cell r="C1366" t="str">
            <v>UN</v>
          </cell>
          <cell r="D1366">
            <v>885.02</v>
          </cell>
          <cell r="E1366" t="str">
            <v>Sinapi-Maio/21</v>
          </cell>
        </row>
        <row r="1367">
          <cell r="A1367" t="str">
            <v>73856/2</v>
          </cell>
          <cell r="B1367" t="str">
            <v>BOCA PARA BUEIRO SIMPLES TUBULAR, DIAMETRO =0,60M, EM CONCRETO CICLOPICO, INCLUINDO FORMAS, ESCAVACAO, REATERRO E MATERIAIS, EXCLUINDO MATERIAL REATERRO JAZIDA E TRANSPORTE.</v>
          </cell>
          <cell r="C1367" t="str">
            <v>UN</v>
          </cell>
          <cell r="D1367">
            <v>1433.93</v>
          </cell>
          <cell r="E1367" t="str">
            <v>Sinapi-Maio/21</v>
          </cell>
        </row>
        <row r="1368">
          <cell r="A1368" t="str">
            <v>73856/3</v>
          </cell>
          <cell r="B1368" t="str">
            <v>BOCA PARA BUEIRO SIMPLES TUBULAR, DIAMETRO =0,80M, EM CONCRETO CICLOPICO, INCLUINDO FORMAS, ESCAVACAO, REATERRO E MATERIAIS, EXCLUINDO MATERIAL REATERRO JAZIDA E TRANSPORTE.</v>
          </cell>
          <cell r="C1368" t="str">
            <v>UN</v>
          </cell>
          <cell r="D1368">
            <v>2128.89</v>
          </cell>
          <cell r="E1368" t="str">
            <v>Sinapi-Maio/21</v>
          </cell>
        </row>
        <row r="1369">
          <cell r="A1369" t="str">
            <v>73856/4</v>
          </cell>
          <cell r="B1369" t="str">
            <v>BOCA PARA BUEIRO SIMPLES TUBULAR, DIAMETRO =1,00M, EM CONCRETO CICLOPICO, INCLUINDO FORMAS, ESCAVACAO, REATERRO E MATERIAIS, EXCLUINDO MATERIAL REATERRO JAZIDA E TRANSPORTE.</v>
          </cell>
          <cell r="C1369" t="str">
            <v>UN</v>
          </cell>
          <cell r="D1369">
            <v>2977.92</v>
          </cell>
          <cell r="E1369" t="str">
            <v>Sinapi-Maio/21</v>
          </cell>
        </row>
        <row r="1370">
          <cell r="A1370">
            <v>83716</v>
          </cell>
          <cell r="B1370" t="str">
            <v>GRELHA FF 30X90CM, 135KG, P/ CX RALO COM ASSENTAMENTO DE ARGAMASSA CIMENTO/AREIA 1:4 - FORNECIMENTO E INSTALAÇÃO</v>
          </cell>
          <cell r="C1370" t="str">
            <v>UN</v>
          </cell>
          <cell r="D1370">
            <v>525.02</v>
          </cell>
          <cell r="E1370" t="str">
            <v>Sinapi-Maio/21</v>
          </cell>
        </row>
        <row r="1371">
          <cell r="A1371">
            <v>97933</v>
          </cell>
          <cell r="B1371" t="str">
            <v>CAIXA COM GRELHA SIMPLES RETANGULAR, EM CONCRETO PRÉ-MOLDADO, DIMENSÕES INTERNAS: 0,6X1,0X1,0 M. AF_12/2020</v>
          </cell>
          <cell r="C1371" t="str">
            <v>UN</v>
          </cell>
          <cell r="D1371">
            <v>770.85</v>
          </cell>
          <cell r="E1371" t="str">
            <v>Sinapi-Maio/21</v>
          </cell>
        </row>
        <row r="1372">
          <cell r="A1372">
            <v>97934</v>
          </cell>
          <cell r="B1372" t="str">
            <v>CAIXA COM GRELHA DUPLA RETANGULAR, EM CONCRETO PRÉ-MOLDADO, DIMENSÕES INTERNAS: 0,6X2,2X1,0 M. AF_12/2020</v>
          </cell>
          <cell r="C1372" t="str">
            <v>UN</v>
          </cell>
          <cell r="D1372">
            <v>1823.25</v>
          </cell>
          <cell r="E1372" t="str">
            <v>Sinapi-Maio/21</v>
          </cell>
        </row>
        <row r="1373">
          <cell r="A1373">
            <v>97935</v>
          </cell>
          <cell r="B1373" t="str">
            <v>CAIXA PARA BOCA DE LOBO SIMPLES RETANGULAR, EM CONCRETO PRÉ-MOLDADO, DIMENSÕES INTERNAS: 0,6X1,0X1,2 M. AF_12/2020</v>
          </cell>
          <cell r="C1373" t="str">
            <v>UN</v>
          </cell>
          <cell r="D1373">
            <v>651.14</v>
          </cell>
          <cell r="E1373" t="str">
            <v>Sinapi-Maio/21</v>
          </cell>
        </row>
        <row r="1374">
          <cell r="A1374">
            <v>97936</v>
          </cell>
          <cell r="B1374" t="str">
            <v>CAIXA PARA BOCA DE LOBO DUPLA RETANGULAR, EM CONCRETO PRÉ-MOLDADO, DIMENSÕES INTERNAS: 0,6X2,2X1,2 M. AF_12/2020</v>
          </cell>
          <cell r="C1374" t="str">
            <v>UN</v>
          </cell>
          <cell r="D1374">
            <v>1644.28</v>
          </cell>
          <cell r="E1374" t="str">
            <v>Sinapi-Maio/21</v>
          </cell>
        </row>
        <row r="1375">
          <cell r="A1375">
            <v>97947</v>
          </cell>
          <cell r="B1375" t="str">
            <v>CAIXA COM GRELHA SIMPLES RETANGULAR, EM ALVENARIA COM TIJOLOS CERÂMICOS MACIÇOS, DIMENSÕES INTERNAS: 0,5X1X1 M. AF_12/2020</v>
          </cell>
          <cell r="C1375" t="str">
            <v>UN</v>
          </cell>
          <cell r="D1375">
            <v>1478.23</v>
          </cell>
          <cell r="E1375" t="str">
            <v>Sinapi-Maio/21</v>
          </cell>
        </row>
        <row r="1376">
          <cell r="A1376">
            <v>97948</v>
          </cell>
          <cell r="B1376" t="str">
            <v>CAIXA COM GRELHA DUPLA RETANGULAR, EM ALVENARIA COM TIJOLOS CERÂMICOS MACIÇOS, DIMENSÕES INTERNAS: 0,5X2,2X1 M. AF_12/2020</v>
          </cell>
          <cell r="C1376" t="str">
            <v>UN</v>
          </cell>
          <cell r="D1376">
            <v>2727.86</v>
          </cell>
          <cell r="E1376" t="str">
            <v>Sinapi-Maio/21</v>
          </cell>
        </row>
        <row r="1377">
          <cell r="A1377">
            <v>97949</v>
          </cell>
          <cell r="B1377" t="str">
            <v>CAIXA PARA BOCA DE LOBO SIMPLES RETANGULAR, EM ALVENARIA COM TIJOLOS CERÂMICOS MACIÇOS, DIMENSÕES INTERNAS: 0,6X1X1,2 M. AF_12/2020</v>
          </cell>
          <cell r="C1377" t="str">
            <v>UN</v>
          </cell>
          <cell r="D1377">
            <v>1542.43</v>
          </cell>
          <cell r="E1377" t="str">
            <v>Sinapi-Maio/21</v>
          </cell>
        </row>
        <row r="1378">
          <cell r="A1378">
            <v>97950</v>
          </cell>
          <cell r="B1378" t="str">
            <v>CAIXA PARA BOCA DE LOBO DUPLA RETANGULAR, EM ALVENARIA COM TIJOLOS CERÂMICOS MACIÇOS, DIMENSÕES INTERNAS: 0,6X2,2X1,2 M. AF_12/2020</v>
          </cell>
          <cell r="C1378" t="str">
            <v>UN</v>
          </cell>
          <cell r="D1378">
            <v>2728.45</v>
          </cell>
          <cell r="E1378" t="str">
            <v>Sinapi-Maio/21</v>
          </cell>
        </row>
        <row r="1379">
          <cell r="A1379">
            <v>97951</v>
          </cell>
          <cell r="B1379" t="str">
            <v>CAIXA PARA BOCA DE LOBO COMBINADA COM GRELHA RETANGULAR, EM ALVENARIA COM TIJOLOS CERÂMICOS MACIÇOS, DIMENSÕES INTERNAS: 1,3X1X1,2 M. AF_12/2020</v>
          </cell>
          <cell r="C1379" t="str">
            <v>UN</v>
          </cell>
          <cell r="D1379">
            <v>2411.56</v>
          </cell>
          <cell r="E1379" t="str">
            <v>Sinapi-Maio/21</v>
          </cell>
        </row>
        <row r="1380">
          <cell r="A1380">
            <v>97952</v>
          </cell>
          <cell r="B1380" t="str">
            <v>CAIXA PARA BOCA DE LOBO DUPLA COMBINADA COM GRELHA RETANGULAR, EM ALVENARIA COM TIJOLOS CERÂMICOS MACIÇOS, DIMENSÕES INTERNAS: 1,3X2,2X1,2 M. AF_12/2020</v>
          </cell>
          <cell r="C1380" t="str">
            <v>UN</v>
          </cell>
          <cell r="D1380">
            <v>4167.49</v>
          </cell>
          <cell r="E1380" t="str">
            <v>Sinapi-Maio/21</v>
          </cell>
        </row>
        <row r="1381">
          <cell r="A1381">
            <v>97953</v>
          </cell>
          <cell r="B1381" t="str">
            <v>CAIXA COM GRELHA SIMPLES RETANGULAR, EM ALVENARIA COM BLOCOS DE CONCRETO, DIMENSÕES INTERNAS: 0,5X1X1 M. AF_12/2020</v>
          </cell>
          <cell r="C1381" t="str">
            <v>UN</v>
          </cell>
          <cell r="D1381">
            <v>1034.45</v>
          </cell>
          <cell r="E1381" t="str">
            <v>Sinapi-Maio/21</v>
          </cell>
        </row>
        <row r="1382">
          <cell r="A1382">
            <v>97955</v>
          </cell>
          <cell r="B1382" t="str">
            <v>CAIXA COM GRELHA DUPLA RETANGULAR, EM ALVENARIA COM BLOCOS DE CONCRETO, DIMENSÕES INTERNAS: 0,5X2,2X1 M. AF_12/2020</v>
          </cell>
          <cell r="C1382" t="str">
            <v>UN</v>
          </cell>
          <cell r="D1382">
            <v>2272.35</v>
          </cell>
          <cell r="E1382" t="str">
            <v>Sinapi-Maio/21</v>
          </cell>
        </row>
        <row r="1383">
          <cell r="A1383">
            <v>97956</v>
          </cell>
          <cell r="B1383" t="str">
            <v>CAIXA PARA BOCA DE LOBO SIMPLES RETANGULAR, EM ALVENARIA COM BLOCOS DE CONCRETO, DIMENSÕES INTERNAS: 0,6X1X1,2 M. AF_12/2020</v>
          </cell>
          <cell r="C1383" t="str">
            <v>UN</v>
          </cell>
          <cell r="D1383">
            <v>1149.08</v>
          </cell>
          <cell r="E1383" t="str">
            <v>Sinapi-Maio/21</v>
          </cell>
        </row>
        <row r="1384">
          <cell r="A1384">
            <v>97957</v>
          </cell>
          <cell r="B1384" t="str">
            <v>CAIXA PARA BOCA DE LOBO DUPLA RETANGULAR, EM ALVENARIA COM BLOCOS DE CONCRETO, DIMENSÕES INTERNAS: 0,6X2,2X1,2 M. AF_12/2020</v>
          </cell>
          <cell r="C1384" t="str">
            <v>UN</v>
          </cell>
          <cell r="D1384">
            <v>2087.84</v>
          </cell>
          <cell r="E1384" t="str">
            <v>Sinapi-Maio/21</v>
          </cell>
        </row>
        <row r="1385">
          <cell r="A1385">
            <v>97961</v>
          </cell>
          <cell r="B1385" t="str">
            <v>CAIXA PARA BOCA DE LOBO COMBINADA COM GRELHA RETANGULAR, EM ALVENARIA COM BLOCOS DE CONCRETO, DIMENSÕES INTERNAS: 1,3X1X1,2 M. AF_12/2020</v>
          </cell>
          <cell r="C1385" t="str">
            <v>UN</v>
          </cell>
          <cell r="D1385">
            <v>1843.56</v>
          </cell>
          <cell r="E1385" t="str">
            <v>Sinapi-Maio/21</v>
          </cell>
        </row>
        <row r="1386">
          <cell r="A1386">
            <v>97973</v>
          </cell>
          <cell r="B1386" t="str">
            <v>CAIXA PARA BOCA DE LOBO DUPLA COMBINADA COM GRELHA RETANGULAR, EM ALVENARIA COM BLOCOS DE CONCRETO, DIMENSÕES INTERNAS: 1,3X2,2X1,2 M. AF_12/2020</v>
          </cell>
          <cell r="C1386" t="str">
            <v>UN</v>
          </cell>
          <cell r="D1386">
            <v>3496.68</v>
          </cell>
          <cell r="E1386" t="str">
            <v>Sinapi-Maio/21</v>
          </cell>
        </row>
        <row r="1387">
          <cell r="A1387">
            <v>97974</v>
          </cell>
          <cell r="B1387" t="str">
            <v>POÇO DE INSPEÇÃO CIRCULAR PARA ESGOTO, EM CONCRETO PRÉ-MOLDADO, DIÂMETRO INTERNO = 0,6 M, PROFUNDIDADE = 1 M, EXCLUINDO TAMPÃO. AF_12/2020</v>
          </cell>
          <cell r="C1387" t="str">
            <v>UN</v>
          </cell>
          <cell r="D1387">
            <v>359.43</v>
          </cell>
          <cell r="E1387" t="str">
            <v>Sinapi-Maio/21</v>
          </cell>
        </row>
        <row r="1388">
          <cell r="A1388">
            <v>97975</v>
          </cell>
          <cell r="B1388" t="str">
            <v>POÇO DE INSPEÇÃO CIRCULAR PARA ESGOTO, EM CONCRETO PRÉ-MOLDADO, DIÂMETRO INTERNO = 0,6 M, PROFUNDIDADE = 1,5 M, EXCLUINDO TAMPÃO. AF_12/2020</v>
          </cell>
          <cell r="C1388" t="str">
            <v>UN</v>
          </cell>
          <cell r="D1388">
            <v>378.02</v>
          </cell>
          <cell r="E1388" t="str">
            <v>Sinapi-Maio/21</v>
          </cell>
        </row>
        <row r="1389">
          <cell r="A1389">
            <v>97976</v>
          </cell>
          <cell r="B1389" t="str">
            <v>POÇO DE INSPEÇÃO CIRCULAR PARA ESGOTO, EM ALVENARIA COM TIJOLOS CERÂMICOS MACIÇOS, DIÂMETRO INTERNO = 0,6 M, PROFUNDIDADE = 1 M, EXCLUINDO TAMPÃO. AF_12/2020</v>
          </cell>
          <cell r="C1389" t="str">
            <v>UN</v>
          </cell>
          <cell r="D1389">
            <v>967.9</v>
          </cell>
          <cell r="E1389" t="str">
            <v>Sinapi-Maio/21</v>
          </cell>
        </row>
        <row r="1390">
          <cell r="A1390">
            <v>97977</v>
          </cell>
          <cell r="B1390" t="str">
            <v>POÇO DE INSPEÇÃO CIRCULAR PARA ESGOTO, EM ALVENARIA COM TIJOLOS CERÂMICOS MACIÇOS, DIÂMETRO INTERNO = 0,6 M, PROFUNDIDADE = 1,5 M, EXCLUINDO TAMPÃO. AF_12/2020</v>
          </cell>
          <cell r="C1390" t="str">
            <v>UN</v>
          </cell>
          <cell r="D1390">
            <v>1371.52</v>
          </cell>
          <cell r="E1390" t="str">
            <v>Sinapi-Maio/21</v>
          </cell>
        </row>
        <row r="1391">
          <cell r="A1391">
            <v>97978</v>
          </cell>
          <cell r="B1391" t="str">
            <v>BASE PARA POÇO DE VISITA CIRCULAR PARA ESGOTO, EM CONCRETO PRÉ-MOLDADO, DIÂMETRO INTERNO = 0,8 M, PROFUNDIDADE = 1,45 M, EXCLUINDO TAMPÃO. AF_12/2020</v>
          </cell>
          <cell r="C1391" t="str">
            <v>UN</v>
          </cell>
          <cell r="D1391">
            <v>732.88</v>
          </cell>
          <cell r="E1391" t="str">
            <v>Sinapi-Maio/21</v>
          </cell>
        </row>
        <row r="1392">
          <cell r="A1392">
            <v>97980</v>
          </cell>
          <cell r="B1392" t="str">
            <v>BASE PARA POÇO DE VISITA CIRCULAR PARA  ESGOTO, EM ALVENARIA COM TIJOLOS CERÂMICOS MACIÇOS, DIÂMETRO INTERNO = 0,8 M, PROFUNDIDADE = 1,45 M, EXCLUINDO TAMPÃO. AF_12/2020</v>
          </cell>
          <cell r="C1392" t="str">
            <v>UN</v>
          </cell>
          <cell r="D1392">
            <v>1802.41</v>
          </cell>
          <cell r="E1392" t="str">
            <v>Sinapi-Maio/21</v>
          </cell>
        </row>
        <row r="1393">
          <cell r="A1393">
            <v>97981</v>
          </cell>
          <cell r="B1393" t="str">
            <v>ACRÉSCIMO PARA POÇO DE VISITA CIRCULAR PARA ESGOTO, EM ALVENARIA COM TIJOLOS CERÂMICOS MACIÇOS, DIÂMETRO INTERNO = 0,8 M. AF_12/2020</v>
          </cell>
          <cell r="C1393" t="str">
            <v>M</v>
          </cell>
          <cell r="D1393">
            <v>1041.49</v>
          </cell>
          <cell r="E1393" t="str">
            <v>Sinapi-Maio/21</v>
          </cell>
        </row>
        <row r="1394">
          <cell r="A1394">
            <v>97983</v>
          </cell>
          <cell r="B1394" t="str">
            <v>ACRÉSCIMO PARA POÇO DE VISITA CIRCULAR PARA ESGOTO, EM CONCRETO PRÉ-MOLDADO, DIÂMETRO INTERNO = 1 M. AF_12/2020</v>
          </cell>
          <cell r="C1394" t="str">
            <v>M</v>
          </cell>
          <cell r="D1394">
            <v>377.89</v>
          </cell>
          <cell r="E1394" t="str">
            <v>Sinapi-Maio/21</v>
          </cell>
        </row>
        <row r="1395">
          <cell r="A1395">
            <v>97985</v>
          </cell>
          <cell r="B1395" t="str">
            <v>ACRÉSCIMO PARA POÇO DE VISITA CIRCULAR PARA  ESGOTO, EM ALVENARIA COM TIJOLOS CERÂMICOS MACIÇOS, DIÂMETRO INTERNO = 1 M. AF_12/2020</v>
          </cell>
          <cell r="C1395" t="str">
            <v>M</v>
          </cell>
          <cell r="D1395">
            <v>1259.19</v>
          </cell>
          <cell r="E1395" t="str">
            <v>Sinapi-Maio/21</v>
          </cell>
        </row>
        <row r="1396">
          <cell r="A1396">
            <v>97987</v>
          </cell>
          <cell r="B1396" t="str">
            <v>ACRÉSCIMO PARA POÇO DE VISITA CIRCULAR PARA ESGOTO, EM CONCRETO PRÉ-MOLDADO, DIÂMETRO INTERNO = 1,2 M. AF_12/2020</v>
          </cell>
          <cell r="C1396" t="str">
            <v>M</v>
          </cell>
          <cell r="D1396">
            <v>501.61</v>
          </cell>
          <cell r="E1396" t="str">
            <v>Sinapi-Maio/21</v>
          </cell>
        </row>
        <row r="1397">
          <cell r="A1397">
            <v>97988</v>
          </cell>
          <cell r="B1397" t="str">
            <v>BASE PARA POÇO DE VISITA CIRCULAR PARA  ESGOTO, EM ALVENARIA COM TIJOLOS CERÂMICOS MACIÇOS, DIÂMETRO INTERNO = 1,2 M, PROFUNDIDADE = 1,45 M, EXCLUINDO TAMPÃO. AF_12/2020</v>
          </cell>
          <cell r="C1397" t="str">
            <v>UN</v>
          </cell>
          <cell r="D1397">
            <v>2658.64</v>
          </cell>
          <cell r="E1397" t="str">
            <v>Sinapi-Maio/21</v>
          </cell>
        </row>
        <row r="1398">
          <cell r="A1398">
            <v>97989</v>
          </cell>
          <cell r="B1398" t="str">
            <v>ACRÉSCIMO PARA POÇO DE VISITA CIRCULAR PARA ESGOTO, EM ALVENARIA COM TIJOLOS CERÂMICOS MACIÇOS, DIÂMETRO INTERNO = 1,2 M. AF_12/2020</v>
          </cell>
          <cell r="C1398" t="str">
            <v>M</v>
          </cell>
          <cell r="D1398">
            <v>1476.9</v>
          </cell>
          <cell r="E1398" t="str">
            <v>Sinapi-Maio/21</v>
          </cell>
        </row>
        <row r="1399">
          <cell r="A1399">
            <v>97991</v>
          </cell>
          <cell r="B1399" t="str">
            <v>ACRÉSCIMO PARA POÇO DE VISITA CIRCULAR PARA  ESGOTO, EM CONCRETO PRÉ-MOLDADO, DIÂMETRO INTERNO = 1,5 M. AF_12/2020</v>
          </cell>
          <cell r="C1399" t="str">
            <v>M</v>
          </cell>
          <cell r="D1399">
            <v>711.3</v>
          </cell>
          <cell r="E1399" t="str">
            <v>Sinapi-Maio/21</v>
          </cell>
        </row>
        <row r="1400">
          <cell r="A1400">
            <v>97992</v>
          </cell>
          <cell r="B1400" t="str">
            <v>BASE PARA POÇO DE VISITA CIRCULAR PARA ESGOTO, EM ALVENARIA COM TIJOLOS CERÂMICOS MACIÇOS, DIÂMETRO INTERNO = 1,5 M, PROFUNDIDADE = 1,45 M, EXCLUINDO TAMPÃO. AF_12/2020</v>
          </cell>
          <cell r="C1400" t="str">
            <v>UN</v>
          </cell>
          <cell r="D1400">
            <v>3417.37</v>
          </cell>
          <cell r="E1400" t="str">
            <v>Sinapi-Maio/21</v>
          </cell>
        </row>
        <row r="1401">
          <cell r="A1401">
            <v>97993</v>
          </cell>
          <cell r="B1401" t="str">
            <v>ACRÉSCIMO PARA POÇO DE VISITA CIRCULAR PARA  ESGOTO, EM ALVENARIA COM TIJOLOS CERÂMICOS MACIÇOS, DIÂMETRO INTERNO = 1,5 M. AF_12/2020</v>
          </cell>
          <cell r="C1401" t="str">
            <v>M</v>
          </cell>
          <cell r="D1401">
            <v>1803.48</v>
          </cell>
          <cell r="E1401" t="str">
            <v>Sinapi-Maio/21</v>
          </cell>
        </row>
        <row r="1402">
          <cell r="A1402">
            <v>97994</v>
          </cell>
          <cell r="B1402" t="str">
            <v>BASE PARA POÇO DE VISITA RETANGULAR PARA  ESGOTO, EM ALVENARIA COM BLOCOS DE CONCRETO, DIMENSÕES INTERNAS = 1X1 M, PROFUNDIDADE = 1,45 M, EXCLUINDO TAMPÃO. AF_12/2020</v>
          </cell>
          <cell r="C1402" t="str">
            <v>UN</v>
          </cell>
          <cell r="D1402">
            <v>2199.58</v>
          </cell>
          <cell r="E1402" t="str">
            <v>Sinapi-Maio/21</v>
          </cell>
        </row>
        <row r="1403">
          <cell r="A1403">
            <v>97995</v>
          </cell>
          <cell r="B1403" t="str">
            <v>ACRÉSCIMO PARA POÇO DE VISITA RETANGULAR PARA ESGOTO, EM ALVENARIA COM BLOCOS DE CONCRETO, DIMENSÕES INTERNAS = 1X1 M. AF_12/2020</v>
          </cell>
          <cell r="C1403" t="str">
            <v>M</v>
          </cell>
          <cell r="D1403">
            <v>1052.76</v>
          </cell>
          <cell r="E1403" t="str">
            <v>Sinapi-Maio/21</v>
          </cell>
        </row>
        <row r="1404">
          <cell r="A1404">
            <v>97996</v>
          </cell>
          <cell r="B1404" t="str">
            <v>BASE PARA POÇO DE VISITA RETANGULAR PARA ESGOTO, EM ALVENARIA COM BLOCOS DE CONCRETO, DIMENSÕES INTERNAS = 1X1,5 M, PROFUNDIDADE = 1,45 M, EXCLUINDO TAMPÃO. AF_12/2020</v>
          </cell>
          <cell r="C1404" t="str">
            <v>UN</v>
          </cell>
          <cell r="D1404">
            <v>2789.86</v>
          </cell>
          <cell r="E1404" t="str">
            <v>Sinapi-Maio/21</v>
          </cell>
        </row>
        <row r="1405">
          <cell r="A1405">
            <v>97997</v>
          </cell>
          <cell r="B1405" t="str">
            <v>ACRÉSCIMO PARA POÇO DE VISITA RETANGULAR PARA ESGOTO, EM ALVENARIA COM BLOCOS DE CONCRETO, DIMENSÕES INTERNAS = 1X1,5 M. AF_12/2020</v>
          </cell>
          <cell r="C1405" t="str">
            <v>M</v>
          </cell>
          <cell r="D1405">
            <v>1257.3</v>
          </cell>
          <cell r="E1405" t="str">
            <v>Sinapi-Maio/21</v>
          </cell>
        </row>
        <row r="1406">
          <cell r="A1406">
            <v>97999</v>
          </cell>
          <cell r="B1406" t="str">
            <v>ACRÉSCIMO PARA POÇO DE VISITA RETANGULAR PARA ESGOTO, EM ALVENARIA COM BLOCOS DE CONCRETO, DIMENSÕES INTERNAS = 1X2 M. AF_12/2020</v>
          </cell>
          <cell r="C1406" t="str">
            <v>M</v>
          </cell>
          <cell r="D1406">
            <v>1461.87</v>
          </cell>
          <cell r="E1406" t="str">
            <v>Sinapi-Maio/21</v>
          </cell>
        </row>
        <row r="1407">
          <cell r="A1407">
            <v>98001</v>
          </cell>
          <cell r="B1407" t="str">
            <v>ACRÉSCIMO PARA POÇO DE VISITA RETANGULAR PARA ESGOTO, EM ALVENARIA COM BLOCOS DE CONCRETO, DIMENSÕES INTERNAS = 1X2,5 M. AF_12/2020</v>
          </cell>
          <cell r="C1407" t="str">
            <v>M</v>
          </cell>
          <cell r="D1407">
            <v>1666.45</v>
          </cell>
          <cell r="E1407" t="str">
            <v>Sinapi-Maio/21</v>
          </cell>
        </row>
        <row r="1408">
          <cell r="A1408">
            <v>98002</v>
          </cell>
          <cell r="B1408" t="str">
            <v>BASE PARA POÇO DE VISITA RETANGULAR PARA ESGOTO, EM ALVENARIA COM BLOCOS DE CONCRETO, DIMENSÕES INTERNAS = 1X3 M, PROFUNDIDADE = 1,45 M, EXCLUINDO TAMPÃO. AF_12/2020</v>
          </cell>
          <cell r="C1408" t="str">
            <v>UN</v>
          </cell>
          <cell r="D1408">
            <v>4582.42</v>
          </cell>
          <cell r="E1408" t="str">
            <v>Sinapi-Maio/21</v>
          </cell>
        </row>
        <row r="1409">
          <cell r="A1409">
            <v>98003</v>
          </cell>
          <cell r="B1409" t="str">
            <v>ACRÉSCIMO PARA POÇO DE VISITA RETANGULAR PARA ESGOTO, EM ALVENARIA COM BLOCOS DE CONCRETO, DIMENSÕES INTERNAS = 1X3 M. AF_12/2020</v>
          </cell>
          <cell r="C1409" t="str">
            <v>M</v>
          </cell>
          <cell r="D1409">
            <v>1871.06</v>
          </cell>
          <cell r="E1409" t="str">
            <v>Sinapi-Maio/21</v>
          </cell>
        </row>
        <row r="1410">
          <cell r="A1410">
            <v>98005</v>
          </cell>
          <cell r="B1410" t="str">
            <v>ACRÉSCIMO PARA POÇO DE VISITA RETANGULAR PARA ESGOTO, EM ALVENARIA COM BLOCOS DE CONCRETO, DIMENSÕES INTERNAS = 1X3,5 M. AF_12/2020</v>
          </cell>
          <cell r="C1410" t="str">
            <v>M</v>
          </cell>
          <cell r="D1410">
            <v>2075.66</v>
          </cell>
          <cell r="E1410" t="str">
            <v>Sinapi-Maio/21</v>
          </cell>
        </row>
        <row r="1411">
          <cell r="A1411">
            <v>98006</v>
          </cell>
          <cell r="B1411" t="str">
            <v>BASE PARA POÇO DE VISITA RETANGULAR PARA ESGOTO, EM ALVENARIA COM BLOCOS DE CONCRETO, DIMENSÕES INTERNAS = 1X4 M, PROFUNDIDADE = 1,45 M, EXCLUINDO TAMPÃO. AF_12/2020</v>
          </cell>
          <cell r="C1411" t="str">
            <v>UN</v>
          </cell>
          <cell r="D1411">
            <v>5764.37</v>
          </cell>
          <cell r="E1411" t="str">
            <v>Sinapi-Maio/21</v>
          </cell>
        </row>
        <row r="1412">
          <cell r="A1412">
            <v>98007</v>
          </cell>
          <cell r="B1412" t="str">
            <v>ACRÉSCIMO PARA POÇO DE VISITA RETANGULAR PARA ESGOTO, EM ALVENARIA COM BLOCOS DE CONCRETO, DIMENSÕES INTERNAS = 1X4 M. AF_12/2020</v>
          </cell>
          <cell r="C1412" t="str">
            <v>M</v>
          </cell>
          <cell r="D1412">
            <v>2280.1999999999998</v>
          </cell>
          <cell r="E1412" t="str">
            <v>Sinapi-Maio/21</v>
          </cell>
        </row>
        <row r="1413">
          <cell r="A1413">
            <v>98008</v>
          </cell>
          <cell r="B1413" t="str">
            <v>BASE PARA POÇO DE VISITA RETANGULAR PARA ESGOTO, EM ALVENARIA COM BLOCOS DE CONCRETO, DIMENSÕES INTERNAS = 1,5X1,5 M, PROFUNDIDADE = 1,45 M, EXCLUINDO TAMPÃO . AF_12/2020</v>
          </cell>
          <cell r="C1413" t="str">
            <v>UN</v>
          </cell>
          <cell r="D1413">
            <v>3460.54</v>
          </cell>
          <cell r="E1413" t="str">
            <v>Sinapi-Maio/21</v>
          </cell>
        </row>
        <row r="1414">
          <cell r="A1414">
            <v>98009</v>
          </cell>
          <cell r="B1414" t="str">
            <v>ACRÉSCIMO PARA POÇO DE VISITA RETANGULAR PARA ESGOTO, EM ALVENARIA COM BLOCOS DE CONCRETO, DIMENSÕES INTERNAS = 1,5X1,5 M. AF_12/2020</v>
          </cell>
          <cell r="C1414" t="str">
            <v>M</v>
          </cell>
          <cell r="D1414">
            <v>1461.87</v>
          </cell>
          <cell r="E1414" t="str">
            <v>Sinapi-Maio/21</v>
          </cell>
        </row>
        <row r="1415">
          <cell r="A1415">
            <v>98010</v>
          </cell>
          <cell r="B1415" t="str">
            <v>BASE PARA POÇO DE VISITA RETANGULAR PARA ESGOTO, EM ALVENARIA COM BLOCOS DE CONCRETO, DIMENSÕES INTERNAS = 1,5X2 M, PROFUNDIDADE = 1,45 M, EXCLUINDO TAMPÃO. AF_12/2020</v>
          </cell>
          <cell r="C1415" t="str">
            <v>UN</v>
          </cell>
          <cell r="D1415">
            <v>4221.3900000000003</v>
          </cell>
          <cell r="E1415" t="str">
            <v>Sinapi-Maio/21</v>
          </cell>
        </row>
        <row r="1416">
          <cell r="A1416">
            <v>98011</v>
          </cell>
          <cell r="B1416" t="str">
            <v>ACRÉSCIMO PARA POÇO DE VISITA RETANGULAR PARA ESGOTO, EM ALVENARIA COM BLOCOS DE CONCRETO, DIMENSÕES INTERNAS = 1,5X2 M. AF_12/2020</v>
          </cell>
          <cell r="C1416" t="str">
            <v>M</v>
          </cell>
          <cell r="D1416">
            <v>1666.45</v>
          </cell>
          <cell r="E1416" t="str">
            <v>Sinapi-Maio/21</v>
          </cell>
        </row>
        <row r="1417">
          <cell r="A1417">
            <v>98012</v>
          </cell>
          <cell r="B1417" t="str">
            <v>BASE PARA POÇO DE VISITA RETANGULAR PARA ESGOTO, EM ALVENARIA COM BLOCOS DE CONCRETO, DIMENSÕES INTERNAS = 1,5X2,5 M, PROFUNDIDADE = 1,45 M, EXCLUINDO TAMPÃO. AF_12/2020</v>
          </cell>
          <cell r="C1417" t="str">
            <v>UN</v>
          </cell>
          <cell r="D1417">
            <v>4964.76</v>
          </cell>
          <cell r="E1417" t="str">
            <v>Sinapi-Maio/21</v>
          </cell>
        </row>
        <row r="1418">
          <cell r="A1418">
            <v>98013</v>
          </cell>
          <cell r="B1418" t="str">
            <v>ACRÉSCIMO PARA POÇO DE VISITA RETANGULAR PARA ESGOTO, EM ALVENARIA COM BLOCOS DE CONCRETO, DIMENSÕES INTERNAS = 1,5X2,5 M. AF_12/2020</v>
          </cell>
          <cell r="C1418" t="str">
            <v>M</v>
          </cell>
          <cell r="D1418">
            <v>1871.06</v>
          </cell>
          <cell r="E1418" t="str">
            <v>Sinapi-Maio/21</v>
          </cell>
        </row>
        <row r="1419">
          <cell r="A1419">
            <v>98014</v>
          </cell>
          <cell r="B1419" t="str">
            <v>BASE PARA POÇO DE VISITA RETANGULAR PARA ESGOTO, EM ALVENARIA COM BLOCOS DE CONCRETO, DIMENSÕES INTERNAS = 1,5X3 M, PROFUNDIDADE = 1,45 M, EXCLUINDO TAMPÃO. AF_12/2020</v>
          </cell>
          <cell r="C1419" t="str">
            <v>UN</v>
          </cell>
          <cell r="D1419">
            <v>5708.1</v>
          </cell>
          <cell r="E1419" t="str">
            <v>Sinapi-Maio/21</v>
          </cell>
        </row>
        <row r="1420">
          <cell r="A1420">
            <v>98015</v>
          </cell>
          <cell r="B1420" t="str">
            <v>ACRÉSCIMO PARA POÇO DE VISITA RETANGULAR PARA ESGOTO, EM ALVENARIA COM BLOCOS DE CONCRETO, DIMENSÕES INTERNAS = 1,5X3 M. AF_12/2020</v>
          </cell>
          <cell r="C1420" t="str">
            <v>M</v>
          </cell>
          <cell r="D1420">
            <v>2075.66</v>
          </cell>
          <cell r="E1420" t="str">
            <v>Sinapi-Maio/21</v>
          </cell>
        </row>
        <row r="1421">
          <cell r="A1421">
            <v>98016</v>
          </cell>
          <cell r="B1421" t="str">
            <v>BASE PARA POÇO DE VISITA RETANGULAR PARA ESGOTO, EM ALVENARIA COM BLOCOS DE CONCRETO, DIMENSÕES INTERNAS = 1,5X3,5 M, PROFUNDIDADE = 1,45 M, EXCLUINDO TAMPÃO. AF_12/2020</v>
          </cell>
          <cell r="C1421" t="str">
            <v>UN</v>
          </cell>
          <cell r="D1421">
            <v>6454.52</v>
          </cell>
          <cell r="E1421" t="str">
            <v>Sinapi-Maio/21</v>
          </cell>
        </row>
        <row r="1422">
          <cell r="A1422">
            <v>98017</v>
          </cell>
          <cell r="B1422" t="str">
            <v>ACRÉSCIMO PARA POÇO DE VISITA RETANGULAR PARA ESGOTO, EM ALVENARIA COM BLOCOS DE CONCRETO, DIMENSÕES INTERNAS = 1,5X3,5 M. AF_12/2020</v>
          </cell>
          <cell r="C1422" t="str">
            <v>M</v>
          </cell>
          <cell r="D1422">
            <v>2280.1999999999998</v>
          </cell>
          <cell r="E1422" t="str">
            <v>Sinapi-Maio/21</v>
          </cell>
        </row>
        <row r="1423">
          <cell r="A1423">
            <v>98018</v>
          </cell>
          <cell r="B1423" t="str">
            <v>BASE PARA POÇO DE VISITA RETANGULAR PARA ESGOTO, EM ALVENARIA COM BLOCOS DE CONCRETO, DIMENSÕES INTERNAS = 1,5X4 M, PROFUNDIDADE = 1,45 M, EXCLUINDO TAMPÃO. AF_12/2020</v>
          </cell>
          <cell r="C1423" t="str">
            <v>UN</v>
          </cell>
          <cell r="D1423">
            <v>7194.88</v>
          </cell>
          <cell r="E1423" t="str">
            <v>Sinapi-Maio/21</v>
          </cell>
        </row>
        <row r="1424">
          <cell r="A1424">
            <v>98019</v>
          </cell>
          <cell r="B1424" t="str">
            <v>ACRÉSCIMO PARA POÇO DE VISITA RETANGULAR PARA ESGOTO, EM ALVENARIA COM BLOCOS DE CONCRETO, DIMENSÕES INTERNAS = 1,5X4 M. AF_12/2020</v>
          </cell>
          <cell r="C1424" t="str">
            <v>M</v>
          </cell>
          <cell r="D1424">
            <v>2504.19</v>
          </cell>
          <cell r="E1424" t="str">
            <v>Sinapi-Maio/21</v>
          </cell>
        </row>
        <row r="1425">
          <cell r="A1425">
            <v>98020</v>
          </cell>
          <cell r="B1425" t="str">
            <v>BASE PARA POÇO DE VISITA RETANGULAR PARA ESGOTO, EM ALVENARIA COM BLOCOS DE CONCRETO, DIMENSÕES INTERNAS = 2X2 M, PROFUNDIDADE = 1,45 M, EXCLUINDO TAMPÃO. AF_12/2020</v>
          </cell>
          <cell r="C1425" t="str">
            <v>UN</v>
          </cell>
          <cell r="D1425">
            <v>5103.09</v>
          </cell>
          <cell r="E1425" t="str">
            <v>Sinapi-Maio/21</v>
          </cell>
        </row>
        <row r="1426">
          <cell r="A1426">
            <v>98021</v>
          </cell>
          <cell r="B1426" t="str">
            <v>ACRÉSCIMO PARA POÇO DE VISITA RETANGULAR PARA ESGOTO, EM ALVENARIA COM BLOCOS DE CONCRETO, DIMENSÕES INTERNAS = 2X2 M. AF_12/2020</v>
          </cell>
          <cell r="C1426" t="str">
            <v>M</v>
          </cell>
          <cell r="D1426">
            <v>1890.52</v>
          </cell>
          <cell r="E1426" t="str">
            <v>Sinapi-Maio/21</v>
          </cell>
        </row>
        <row r="1427">
          <cell r="A1427">
            <v>98022</v>
          </cell>
          <cell r="B1427" t="str">
            <v>BASE PARA POÇO DE VISITA RETANGULAR PARA ESGOTO, EM ALVENARIA COM BLOCOS DE CONCRETO, DIMENSÕES INTERNAS = 2X2,5 M, PROFUNDIDADE = 1,45 M, EXCLUINDO TAMPÃO. AF_12/2020</v>
          </cell>
          <cell r="C1427" t="str">
            <v>UN</v>
          </cell>
          <cell r="D1427">
            <v>5993.8</v>
          </cell>
          <cell r="E1427" t="str">
            <v>Sinapi-Maio/21</v>
          </cell>
        </row>
        <row r="1428">
          <cell r="A1428">
            <v>98023</v>
          </cell>
          <cell r="B1428" t="str">
            <v>ACRÉSCIMO PARA POÇO DE VISITA RETANGULAR PARA ESGOTO, EM ALVENARIA COM BLOCOS DE CONCRETO, DIMENSÕES INTERNAS = 2X2,5 M. AF_12/2020</v>
          </cell>
          <cell r="C1428" t="str">
            <v>M</v>
          </cell>
          <cell r="D1428">
            <v>2095.0700000000002</v>
          </cell>
          <cell r="E1428" t="str">
            <v>Sinapi-Maio/21</v>
          </cell>
        </row>
        <row r="1429">
          <cell r="A1429">
            <v>98024</v>
          </cell>
          <cell r="B1429" t="str">
            <v>BASE PARA POÇO DE VISITA RETANGULAR PARA ESGOTO, EM ALVENARIA COM BLOCOS DE CONCRETO, DIMENSÕES INTERNAS = 2X3 M, PROFUNDIDADE = 1,45 M, EXCLUINDO TAMPÃO. AF_12/2020</v>
          </cell>
          <cell r="C1429" t="str">
            <v>UN</v>
          </cell>
          <cell r="D1429">
            <v>6917.52</v>
          </cell>
          <cell r="E1429" t="str">
            <v>Sinapi-Maio/21</v>
          </cell>
        </row>
        <row r="1430">
          <cell r="A1430">
            <v>98025</v>
          </cell>
          <cell r="B1430" t="str">
            <v>ACRÉSCIMO PARA POÇO DE VISITA RETANGULAR PARA ESGOTO, EM ALVENARIA COM BLOCOS DE CONCRETO, DIMENSÕES INTERNAS = 2X3 M. AF_12/2020</v>
          </cell>
          <cell r="C1430" t="str">
            <v>M</v>
          </cell>
          <cell r="D1430">
            <v>2299.6799999999998</v>
          </cell>
          <cell r="E1430" t="str">
            <v>Sinapi-Maio/21</v>
          </cell>
        </row>
        <row r="1431">
          <cell r="A1431">
            <v>98026</v>
          </cell>
          <cell r="B1431" t="str">
            <v>BASE PARA POÇO DE VISITA RETANGULAR PARA ESGOTO, EM ALVENARIA COM BLOCOS DE CONCRETO, DIMENSÕES INTERNAS = 2X3,5 M, PROFUNDIDADE = 1,45 M, EXCLUINDO TAMPÃO. AF_12/2020</v>
          </cell>
          <cell r="C1431" t="str">
            <v>UN</v>
          </cell>
          <cell r="D1431">
            <v>7807.53</v>
          </cell>
          <cell r="E1431" t="str">
            <v>Sinapi-Maio/21</v>
          </cell>
        </row>
        <row r="1432">
          <cell r="A1432">
            <v>98027</v>
          </cell>
          <cell r="B1432" t="str">
            <v>ACRÉSCIMO PARA POÇO DE VISITA RETANGULAR PARA ESGOTO, EM ALVENARIA COM BLOCOS DE CONCRETO, DIMENSÕES INTERNAS = 2X3,5 M. AF_12/2020</v>
          </cell>
          <cell r="C1432" t="str">
            <v>M</v>
          </cell>
          <cell r="D1432">
            <v>2504.19</v>
          </cell>
          <cell r="E1432" t="str">
            <v>Sinapi-Maio/21</v>
          </cell>
        </row>
        <row r="1433">
          <cell r="A1433">
            <v>98028</v>
          </cell>
          <cell r="B1433" t="str">
            <v>BASE PARA POÇO DE VISITA RETANGULAR PARA ESGOTO, EM ALVENARIA COM BLOCOS DE CONCRETO, DIMENSÕES INTERNAS = 2X4 M, PROFUNDIDADE = 1,45 M, EXCLUINDO TAMPÃO. AF_12/2020</v>
          </cell>
          <cell r="C1433" t="str">
            <v>UN</v>
          </cell>
          <cell r="D1433">
            <v>8697.59</v>
          </cell>
          <cell r="E1433" t="str">
            <v>Sinapi-Maio/21</v>
          </cell>
        </row>
        <row r="1434">
          <cell r="A1434">
            <v>98029</v>
          </cell>
          <cell r="B1434" t="str">
            <v>ACRÉSCIMO PARA POÇO DE VISITA RETANGULAR PARA ESGOTO, EM ALVENARIA COM BLOCOS DE CONCRETO, DIMENSÕES INTERNAS = 2X4 M. AF_12/2020</v>
          </cell>
          <cell r="C1434" t="str">
            <v>M</v>
          </cell>
          <cell r="D1434">
            <v>2712.8</v>
          </cell>
          <cell r="E1434" t="str">
            <v>Sinapi-Maio/21</v>
          </cell>
        </row>
        <row r="1435">
          <cell r="A1435">
            <v>98030</v>
          </cell>
          <cell r="B1435" t="str">
            <v>BASE PARA POÇO DE VISITA RETANGULAR PARA ESGOTO, EM ALVENARIA COM BLOCOS DE CONCRETO, DIMENSÕES INTERNAS = 2,5X2,5 M, PROFUNDIDADE = 1,45 M, EXCLUINDO TAMPÃO. AF_12/2020</v>
          </cell>
          <cell r="C1435" t="str">
            <v>UN</v>
          </cell>
          <cell r="D1435">
            <v>7059.56</v>
          </cell>
          <cell r="E1435" t="str">
            <v>Sinapi-Maio/21</v>
          </cell>
        </row>
        <row r="1436">
          <cell r="A1436">
            <v>98031</v>
          </cell>
          <cell r="B1436" t="str">
            <v>ACRÉSCIMO PARA POÇO DE VISITA RETANGULAR PARA ESGOTO, EM ALVENARIA COM BLOCOS DE CONCRETO, DIMENSÕES INTERNAS = 2,5X2,5 M. AF_12/2020</v>
          </cell>
          <cell r="C1436" t="str">
            <v>M</v>
          </cell>
          <cell r="D1436">
            <v>2303.7399999999998</v>
          </cell>
          <cell r="E1436" t="str">
            <v>Sinapi-Maio/21</v>
          </cell>
        </row>
        <row r="1437">
          <cell r="A1437">
            <v>98032</v>
          </cell>
          <cell r="B1437" t="str">
            <v>BASE PARA POÇO DE VISITA RETANGULAR PARA ESGOTO, EM ALVENARIA COM BLOCOS DE CONCRETO, DIMENSÕES INTERNAS = 2,5X3 M, PROFUNDIDADE = 1,45 M, EXCLUINDO TAMPÃO. AF_12/2020</v>
          </cell>
          <cell r="C1437" t="str">
            <v>UN</v>
          </cell>
          <cell r="D1437">
            <v>8125.15</v>
          </cell>
          <cell r="E1437" t="str">
            <v>Sinapi-Maio/21</v>
          </cell>
        </row>
        <row r="1438">
          <cell r="A1438">
            <v>98033</v>
          </cell>
          <cell r="B1438" t="str">
            <v>ACRÉSCIMO PARA POÇO DE VISITA RETANGULAR PARA ESGOTO, EM ALVENARIA COM BLOCOS DE CONCRETO, DIMENSÕES INTERNAS = 2,5X3 M. AF_12/2020</v>
          </cell>
          <cell r="C1438" t="str">
            <v>M</v>
          </cell>
          <cell r="D1438">
            <v>2508.25</v>
          </cell>
          <cell r="E1438" t="str">
            <v>Sinapi-Maio/21</v>
          </cell>
        </row>
        <row r="1439">
          <cell r="A1439">
            <v>98034</v>
          </cell>
          <cell r="B1439" t="str">
            <v>BASE PARA POÇO DE VISITA RETANGULAR PARA ESGOTO, EM ALVENARIA COM BLOCOS DE CONCRETO, DIMENSÕES INTERNAS = 2,5X3,5 M, PROFUNDIDADE = 1,45 M, EXCLUINDO TAMPÃO. AF_12/2020</v>
          </cell>
          <cell r="C1439" t="str">
            <v>UN</v>
          </cell>
          <cell r="D1439">
            <v>9190.69</v>
          </cell>
          <cell r="E1439" t="str">
            <v>Sinapi-Maio/21</v>
          </cell>
        </row>
        <row r="1440">
          <cell r="A1440">
            <v>98035</v>
          </cell>
          <cell r="B1440" t="str">
            <v>ACRÉSCIMO PARA POÇO DE VISITA RETANGULAR PARA ESGOTO, EM ALVENARIA COM BLOCOS DE CONCRETO, DIMENSÕES INTERNAS = 2,5X3,5 M. AF_12/2020</v>
          </cell>
          <cell r="C1440" t="str">
            <v>M</v>
          </cell>
          <cell r="D1440">
            <v>2712.8</v>
          </cell>
          <cell r="E1440" t="str">
            <v>Sinapi-Maio/21</v>
          </cell>
        </row>
        <row r="1441">
          <cell r="A1441">
            <v>98036</v>
          </cell>
          <cell r="B1441" t="str">
            <v>BASE PARA POÇO DE VISITA RETANGULAR PARA ESGOTO, EM ALVENARIA COM BLOCOS DE CONCRETO, DIMENSÕES INTERNAS = 2,5X4 M, PROFUNDIDADE = 1,45 M, EXCLUINDO TAMPÃO. AF_12/2020</v>
          </cell>
          <cell r="C1441" t="str">
            <v>UN</v>
          </cell>
          <cell r="D1441">
            <v>10256.25</v>
          </cell>
          <cell r="E1441" t="str">
            <v>Sinapi-Maio/21</v>
          </cell>
        </row>
        <row r="1442">
          <cell r="A1442">
            <v>98037</v>
          </cell>
          <cell r="B1442" t="str">
            <v>ACRÉSCIMO PARA POÇO DE VISITA RETANGULAR PARA ESGOTO, EM ALVENARIA COM BLOCOS DE CONCRETO, DIMENSÕES INTERNAS = 2,5X4 M. AF_12/2020</v>
          </cell>
          <cell r="C1442" t="str">
            <v>M</v>
          </cell>
          <cell r="D1442">
            <v>2921.42</v>
          </cell>
          <cell r="E1442" t="str">
            <v>Sinapi-Maio/21</v>
          </cell>
        </row>
        <row r="1443">
          <cell r="A1443">
            <v>98038</v>
          </cell>
          <cell r="B1443" t="str">
            <v>BASE PARA POÇO DE VISITA RETANGULAR PARA ESGOTO, EM ALVENARIA COM BLOCOS DE CONCRETO, DIMENSÕES INTERNAS = 3X3 M, PROFUNDIDADE = 1,45 M, EXCLUINDO TAMPÃO. AF_12/2020</v>
          </cell>
          <cell r="C1443" t="str">
            <v>UN</v>
          </cell>
          <cell r="D1443">
            <v>9376.68</v>
          </cell>
          <cell r="E1443" t="str">
            <v>Sinapi-Maio/21</v>
          </cell>
        </row>
        <row r="1444">
          <cell r="A1444">
            <v>98039</v>
          </cell>
          <cell r="B1444" t="str">
            <v>ACRÉSCIMO PARA POÇO DE VISITA RETANGULAR PARA ESGOTO, EM ALVENARIA COM BLOCOS DE CONCRETO, DIMENSÕES INTERNAS = 3X3 M. AF_12/2020</v>
          </cell>
          <cell r="C1444" t="str">
            <v>M</v>
          </cell>
          <cell r="D1444">
            <v>2716.86</v>
          </cell>
          <cell r="E1444" t="str">
            <v>Sinapi-Maio/21</v>
          </cell>
        </row>
        <row r="1445">
          <cell r="A1445">
            <v>98040</v>
          </cell>
          <cell r="B1445" t="str">
            <v>BASE PARA POÇO DE VISITA RETANGULAR PARA ESGOTO, EM ALVENARIA COM BLOCOS DE CONCRETO, DIMENSÕES INTERNAS = 3X3,5 M, PROFUNDIDADE = 1,45 M, EXCLUINDO TAMPÃO. AF_12/2020</v>
          </cell>
          <cell r="C1445" t="str">
            <v>UN</v>
          </cell>
          <cell r="D1445">
            <v>10599.73</v>
          </cell>
          <cell r="E1445" t="str">
            <v>Sinapi-Maio/21</v>
          </cell>
        </row>
        <row r="1446">
          <cell r="A1446">
            <v>98041</v>
          </cell>
          <cell r="B1446" t="str">
            <v>ACRÉSCIMO PARA POÇO DE VISITA RETANGULAR PARA ESGOTO, EM ALVENARIA COM BLOCOS DE CONCRETO, DIMENSÕES INTERNAS = 3X3,5 M. AF_12/2020</v>
          </cell>
          <cell r="C1446" t="str">
            <v>M</v>
          </cell>
          <cell r="D1446">
            <v>2921.42</v>
          </cell>
          <cell r="E1446" t="str">
            <v>Sinapi-Maio/21</v>
          </cell>
        </row>
        <row r="1447">
          <cell r="A1447">
            <v>98042</v>
          </cell>
          <cell r="B1447" t="str">
            <v>BASE PARA POÇO DE VISITA RETANGULAR PARA ESGOTO, EM ALVENARIA COM BLOCOS DE CONCRETO, DIMENSÕES INTERNAS = 3X4 M, PROFUNDIDADE = 1,45 M, EXCLUINDO TAMPÃO. AF_12/2020</v>
          </cell>
          <cell r="C1447" t="str">
            <v>UN</v>
          </cell>
          <cell r="D1447">
            <v>11822.78</v>
          </cell>
          <cell r="E1447" t="str">
            <v>Sinapi-Maio/21</v>
          </cell>
        </row>
        <row r="1448">
          <cell r="A1448">
            <v>98043</v>
          </cell>
          <cell r="B1448" t="str">
            <v>ACRÉSCIMO PARA POÇO DE VISITA RETANGULAR PARA ESGOTO, EM ALVENARIA COM BLOCOS DE CONCRETO, DIMENSÕES INTERNAS = 3X4 M. AF_12/2020</v>
          </cell>
          <cell r="C1448" t="str">
            <v>M</v>
          </cell>
          <cell r="D1448">
            <v>3130.04</v>
          </cell>
          <cell r="E1448" t="str">
            <v>Sinapi-Maio/21</v>
          </cell>
        </row>
        <row r="1449">
          <cell r="A1449">
            <v>98044</v>
          </cell>
          <cell r="B1449" t="str">
            <v>BASE PARA POÇO DE VISITA RETANGULAR PARA ESGOTO, EM ALVENARIA COM BLOCOS DE CONCRETO, DIMENSÕES INTERNAS = 3,5X3,5 M, PROFUNDIDADE = 1,45 M, EXCLUINDO TAMPÃO. AF_12/2020</v>
          </cell>
          <cell r="C1449" t="str">
            <v>UN</v>
          </cell>
          <cell r="D1449">
            <v>12000.21</v>
          </cell>
          <cell r="E1449" t="str">
            <v>Sinapi-Maio/21</v>
          </cell>
        </row>
        <row r="1450">
          <cell r="A1450">
            <v>98045</v>
          </cell>
          <cell r="B1450" t="str">
            <v>ACRÉSCIMO PARA POÇO DE VISITA RETANGULAR PARA ESGOTO, EM ALVENARIA COM BLOCOS DE CONCRETO, DIMENSÕES INTERNAS = 3,5X3,5 M. AF_12/2020</v>
          </cell>
          <cell r="C1450" t="str">
            <v>M</v>
          </cell>
          <cell r="D1450">
            <v>3130.04</v>
          </cell>
          <cell r="E1450" t="str">
            <v>Sinapi-Maio/21</v>
          </cell>
        </row>
        <row r="1451">
          <cell r="A1451">
            <v>98046</v>
          </cell>
          <cell r="B1451" t="str">
            <v>BASE PARA POÇO DE VISITA RETANGULAR PARA ESGOTO, EM ALVENARIA COM BLOCOS DE CONCRETO, DIMENSÕES INTERNAS = 3,5X4 M, PROFUNDIDADE = 1,45 M, EXCLUINDO TAMPÃO. AF_12/2020</v>
          </cell>
          <cell r="C1451" t="str">
            <v>UN</v>
          </cell>
          <cell r="D1451">
            <v>13389.32</v>
          </cell>
          <cell r="E1451" t="str">
            <v>Sinapi-Maio/21</v>
          </cell>
        </row>
        <row r="1452">
          <cell r="A1452">
            <v>98047</v>
          </cell>
          <cell r="B1452" t="str">
            <v>ACRÉSCIMO PARA POÇO DE VISITA RETANGULAR PARA ESGOTO, EM ALVENARIA COM BLOCOS DE CONCRETO, DIMENSÕES INTERNAS = 3,5X4 M. AF_12/2020</v>
          </cell>
          <cell r="C1452" t="str">
            <v>M</v>
          </cell>
          <cell r="D1452">
            <v>3338.69</v>
          </cell>
          <cell r="E1452" t="str">
            <v>Sinapi-Maio/21</v>
          </cell>
        </row>
        <row r="1453">
          <cell r="A1453">
            <v>98048</v>
          </cell>
          <cell r="B1453" t="str">
            <v>BASE PARA POÇO DE VISITA RETANGULAR PARA ESGOTO, EM ALVENARIA COM BLOCOS DE CONCRETO, DIMENSÕES INTERNAS = 4X4 M, PROFUNDIDADE = 1,45 M, EXCLUINDO TAMPÃO. AF_12/2020</v>
          </cell>
          <cell r="C1453" t="str">
            <v>UN</v>
          </cell>
          <cell r="D1453">
            <v>15580.57</v>
          </cell>
          <cell r="E1453" t="str">
            <v>Sinapi-Maio/21</v>
          </cell>
        </row>
        <row r="1454">
          <cell r="A1454">
            <v>98049</v>
          </cell>
          <cell r="B1454" t="str">
            <v>ACRÉSCIMO PARA POÇO DE VISITA RETANGULAR PARA ESGOTO, EM ALVENARIA COM BLOCOS DE CONCRETO, DIMENSÕES INTERNAS = 4X4 M. AF_12/2020</v>
          </cell>
          <cell r="C1454" t="str">
            <v>M</v>
          </cell>
          <cell r="D1454">
            <v>3507.61</v>
          </cell>
          <cell r="E1454" t="str">
            <v>Sinapi-Maio/21</v>
          </cell>
        </row>
        <row r="1455">
          <cell r="A1455">
            <v>98050</v>
          </cell>
          <cell r="B1455" t="str">
            <v>CHAMINÉ CIRCULAR PARA POÇO DE VISITA PARA ESGOTO, EM CONCRETO PRÉ-MOLDADO, DIÂMETRO INTERNO = 0,6 M. AF_12/2020</v>
          </cell>
          <cell r="C1455" t="str">
            <v>M</v>
          </cell>
          <cell r="D1455">
            <v>208.72</v>
          </cell>
          <cell r="E1455" t="str">
            <v>Sinapi-Maio/21</v>
          </cell>
        </row>
        <row r="1456">
          <cell r="A1456">
            <v>98051</v>
          </cell>
          <cell r="B1456" t="str">
            <v>CHAMINÉ CIRCULAR PARA POÇO DE VISITA PARA ESGOTO, EM ALVENARIA COM TIJOLOS CERÂMICOS MACIÇOS, DIÂMETRO INTERNO = 0,6 M. AF_12/2020</v>
          </cell>
          <cell r="C1456" t="str">
            <v>M</v>
          </cell>
          <cell r="D1456">
            <v>828.79</v>
          </cell>
          <cell r="E1456" t="str">
            <v>Sinapi-Maio/21</v>
          </cell>
        </row>
        <row r="1457">
          <cell r="A1457">
            <v>98405</v>
          </cell>
          <cell r="B1457" t="str">
            <v>BASE PARA POÇO DE VISITA CIRCULAR PARA  ESGOTO, EM ALVENARIA COM TIJOLOS CERÂMICOS MACIÇOS, DIÂMETRO INTERNO = 1 M, PROFUNDIDADE = 1,45 M, EXCLUINDO TAMPÃO. AF_12/2020</v>
          </cell>
          <cell r="C1457" t="str">
            <v>UN</v>
          </cell>
          <cell r="D1457">
            <v>2230.25</v>
          </cell>
          <cell r="E1457" t="str">
            <v>Sinapi-Maio/21</v>
          </cell>
        </row>
        <row r="1458">
          <cell r="A1458">
            <v>98406</v>
          </cell>
          <cell r="B1458" t="str">
            <v>BASE PARA POÇO DE VISITA RETANGULAR PARA ESGOTO, EM ALVENARIA COM BLOCOS DE CONCRETO, DIMENSÕES INTERNAS = 1X3,5 M, PROFUNDIDADE = 1,45 M, EXCLUINDO TAMPÃO. AF_12/2020</v>
          </cell>
          <cell r="C1458" t="str">
            <v>UN</v>
          </cell>
          <cell r="D1458">
            <v>5175.42</v>
          </cell>
          <cell r="E1458" t="str">
            <v>Sinapi-Maio/21</v>
          </cell>
        </row>
        <row r="1459">
          <cell r="A1459">
            <v>98407</v>
          </cell>
          <cell r="B1459" t="str">
            <v>BASE PARA POÇO DE VISITA RETANGULAR PARA ESGOTO, EM ALVENARIA COM BLOCOS DE CONCRETO, DIMENSÕES INTERNAS = 1X2 M, PROFUNDIDADE = 1,45 M, EXCLUINDO TAMPÃO. AF_12/2020</v>
          </cell>
          <cell r="C1459" t="str">
            <v>UN</v>
          </cell>
          <cell r="D1459">
            <v>3380.01</v>
          </cell>
          <cell r="E1459" t="str">
            <v>Sinapi-Maio/21</v>
          </cell>
        </row>
        <row r="1460">
          <cell r="A1460">
            <v>98408</v>
          </cell>
          <cell r="B1460" t="str">
            <v>BASE PARA POÇO DE VISITA RETANGULAR PARA ESGOTO, EM ALVENARIA COM BLOCOS DE CONCRETO, DIMENSÕES INTERNAS = 1X2,5 M, PROFUNDIDADE = 1,45 M, EXCLUINDO TAMPÃO. AF_12/2020</v>
          </cell>
          <cell r="C1460" t="str">
            <v>UN</v>
          </cell>
          <cell r="D1460">
            <v>3970.26</v>
          </cell>
          <cell r="E1460" t="str">
            <v>Sinapi-Maio/21</v>
          </cell>
        </row>
        <row r="1461">
          <cell r="A1461">
            <v>98409</v>
          </cell>
          <cell r="B1461" t="str">
            <v>ACRÉSCIMO PARA POÇO DE VISITA CIRCULAR PARA ESGOTO, EM CONCRETO PRÉ-MOLDADO, DIÂMETRO INTERNO = 0,8 M. AF_12/2020</v>
          </cell>
          <cell r="C1461" t="str">
            <v>M</v>
          </cell>
          <cell r="D1461">
            <v>286.89</v>
          </cell>
          <cell r="E1461" t="str">
            <v>Sinapi-Maio/21</v>
          </cell>
        </row>
        <row r="1462">
          <cell r="A1462">
            <v>98410</v>
          </cell>
          <cell r="B1462" t="str">
            <v>BASE PARA POÇO DE VISITA CIRCULAR PARA ESGOTO, EM CONCRETO PRÉ-MOLDADO, DIÂMETRO INTERNO = 1 M, PROFUNDIDADE = 1,45 M, EXCLUINDO TAMPÃO. AF_12/2020</v>
          </cell>
          <cell r="C1462" t="str">
            <v>UN</v>
          </cell>
          <cell r="D1462">
            <v>961.79</v>
          </cell>
          <cell r="E1462" t="str">
            <v>Sinapi-Maio/21</v>
          </cell>
        </row>
        <row r="1463">
          <cell r="A1463">
            <v>98414</v>
          </cell>
          <cell r="B1463" t="str">
            <v>BASE PARA POÇO DE VISITA CIRCULAR PARA  ESGOTO, EM CONCRETO PRÉ-MOLDADO, DIÂMETRO INTERNO = 1 M, PROFUNDIDADE = 1,45 M, EXCLUINDO TAMPÃO. AF_12/2020</v>
          </cell>
          <cell r="C1463" t="str">
            <v>UN</v>
          </cell>
          <cell r="D1463">
            <v>948.91</v>
          </cell>
          <cell r="E1463" t="str">
            <v>Sinapi-Maio/21</v>
          </cell>
        </row>
        <row r="1464">
          <cell r="A1464">
            <v>98415</v>
          </cell>
          <cell r="B1464" t="str">
            <v>(COMPOSIÇÃO REPRESENTATIVA) POÇO DE VISITA CIRCULAR PARA ESGOTO, EM CONCRETO PRÉ-MOLDADO, DIÂMETRO INTERNO = 1,0 M, PROFUNDIDADE ATÉ 1,50 M, EXCLUINDO TAMPÃO. AF_04/2018</v>
          </cell>
          <cell r="C1464" t="str">
            <v>UN</v>
          </cell>
          <cell r="D1464">
            <v>1118.49</v>
          </cell>
          <cell r="E1464" t="str">
            <v>Sinapi-Maio/21</v>
          </cell>
        </row>
        <row r="1465">
          <cell r="A1465">
            <v>98416</v>
          </cell>
          <cell r="B1465" t="str">
            <v>(COMPOSIÇÃO REPRESENTATIVA) POÇO DE VISITA CIRCULAR PARA ESGOTO, EM CONCRETO PRÉ-MOLDADO, DIÂMETRO INTERNO = 1,0 M, PROFUNDIDADE DE 1,50 A 2,00 M, EXCLUINDO TAMPÃO. AF_04/2018</v>
          </cell>
          <cell r="C1465" t="str">
            <v>UN</v>
          </cell>
          <cell r="D1465">
            <v>1137.8499999999999</v>
          </cell>
          <cell r="E1465" t="str">
            <v>Sinapi-Maio/21</v>
          </cell>
        </row>
        <row r="1466">
          <cell r="A1466">
            <v>98417</v>
          </cell>
          <cell r="B1466" t="str">
            <v>(COMPOSIÇÃO REPRESENTATIVA) POÇO DE VISITA CIRCULAR PARA ESGOTO, EM CONCRETO PRÉ-MOLDADO, DIÂMETRO INTERNO = 1,0 M, PROFUNDIDADE DE 2,00 A 2,50 M, EXCLUINDO TAMPÃO. AF_04/2018</v>
          </cell>
          <cell r="C1466" t="str">
            <v>UN</v>
          </cell>
          <cell r="D1466">
            <v>1326.8</v>
          </cell>
          <cell r="E1466" t="str">
            <v>Sinapi-Maio/21</v>
          </cell>
        </row>
        <row r="1467">
          <cell r="A1467">
            <v>98418</v>
          </cell>
          <cell r="B1467" t="str">
            <v>(COMPOSIÇÃO REPRESENTATIVA) POÇO DE VISITA CIRCULAR PARA ESGOTO, EM CONCRETO PRÉ-MOLDADO, DIÂMETRO INTERNO = 1,0 M, PROFUNDIDADE DE 2,50 A 3,00 M, EXCLUINDO TAMPÃO. AF_04/2018</v>
          </cell>
          <cell r="C1467" t="str">
            <v>UN</v>
          </cell>
          <cell r="D1467">
            <v>1431.16</v>
          </cell>
          <cell r="E1467" t="str">
            <v>Sinapi-Maio/21</v>
          </cell>
        </row>
        <row r="1468">
          <cell r="A1468">
            <v>98419</v>
          </cell>
          <cell r="B1468" t="str">
            <v>(COMPOSIÇÃO REPRESENTATIVA) POÇO DE VISITA CIRCULAR PARA ESGOTO, EM CONCRETO PRÉ-MOLDADO, DIÂMETRO INTERNO = 1,0 M, PROFUNDIDADE DE 3,00 A 3,50 M, EXCLUINDO TAMPÃO. AF_04/2018</v>
          </cell>
          <cell r="C1468" t="str">
            <v>UN</v>
          </cell>
          <cell r="D1468">
            <v>1535.52</v>
          </cell>
          <cell r="E1468" t="str">
            <v>Sinapi-Maio/21</v>
          </cell>
        </row>
        <row r="1469">
          <cell r="A1469">
            <v>98420</v>
          </cell>
          <cell r="B1469" t="str">
            <v>(COMPOSIÇÃO REPRESENTATIVA) POÇO DE VISITA CIRCULAR PARA ESGOTO, EM CONCRETO PRÉ-MOLDADO, DIÂMETRO INTERNO = 1,0 M, PROFUNDIDADE ATÉ 1,50 M, INCLUINDO TAMPÃO DE FERRO FUNDIDO, DIÂMETRO DE 60 CM. AF_04/2018</v>
          </cell>
          <cell r="C1469" t="str">
            <v>UN</v>
          </cell>
          <cell r="D1469">
            <v>1682.26</v>
          </cell>
          <cell r="E1469" t="str">
            <v>Sinapi-Maio/21</v>
          </cell>
        </row>
        <row r="1470">
          <cell r="A1470">
            <v>98421</v>
          </cell>
          <cell r="B1470" t="str">
            <v>(COMPOSIÇÃO REPRESENTATIVA) POÇO DE VISITA CIRCULAR PARA ESGOTO, EM CONCRETO PRÉ-MOLDADO, DIÂMETRO INTERNO = 1,0 M, PROFUNDIDADE DE 1,50 A 2,00 M, INCLUINDO TAMPÃO DE FERRO FUNDIDO, DIÂMETRO DE 60 CM. AF_04/2018</v>
          </cell>
          <cell r="C1470" t="str">
            <v>UN</v>
          </cell>
          <cell r="D1470">
            <v>1871.2</v>
          </cell>
          <cell r="E1470" t="str">
            <v>Sinapi-Maio/21</v>
          </cell>
        </row>
        <row r="1471">
          <cell r="A1471">
            <v>98422</v>
          </cell>
          <cell r="B1471" t="str">
            <v>(COMPOSIÇÃO REPRESENTATIVA) POÇO DE VISITA CIRCULAR PARA ESGOTO, EM CONCRETO PRÉ-MOLDADO, DIÂMETRO INTERNO = 1,0 M, PROFUNDIDADE DE 2,00 A 2,50 M, INCLUINDO TAMPÃO DE FERRO FUNDIDO, DIÂMETRO DE 60 CM. AF_04/2018</v>
          </cell>
          <cell r="C1471" t="str">
            <v>UN</v>
          </cell>
          <cell r="D1471">
            <v>2060.15</v>
          </cell>
          <cell r="E1471" t="str">
            <v>Sinapi-Maio/21</v>
          </cell>
        </row>
        <row r="1472">
          <cell r="A1472">
            <v>98423</v>
          </cell>
          <cell r="B1472" t="str">
            <v>(COMPOSIÇÃO REPRESENTATIVA) POÇO DE VISITA CIRCULAR PARA ESGOTO, EM CONCRETO PRÉ-MOLDADO, DIÂMETRO INTERNO = 1,0 M, PROFUNDIDADE DE 2,50 A 3,00 M, INCLUINDO TAMPÃO DE FERRO FUNDIDO, DIÂMETRO DE 60 CM. AF_04/2018</v>
          </cell>
          <cell r="C1472" t="str">
            <v>UN</v>
          </cell>
          <cell r="D1472">
            <v>2164.5100000000002</v>
          </cell>
          <cell r="E1472" t="str">
            <v>Sinapi-Maio/21</v>
          </cell>
        </row>
        <row r="1473">
          <cell r="A1473">
            <v>98424</v>
          </cell>
          <cell r="B1473" t="str">
            <v>(COMPOSIÇÃO REPRESENTATIVA) POÇO DE VISITA CIRCULAR PARA ESGOTO, EM CONCRETO PRÉ-MOLDADO, DIÂMETRO INTERNO = 1,0 M, PROFUNDIDADE DE 3,00 A 3,50 M, INCLUINDO TAMPÃO DE FERRO FUNDIDO, DIÂMETRO DE 60 CM. AF_04/2018</v>
          </cell>
          <cell r="C1473" t="str">
            <v>UN</v>
          </cell>
          <cell r="D1473">
            <v>2268.87</v>
          </cell>
          <cell r="E1473" t="str">
            <v>Sinapi-Maio/21</v>
          </cell>
        </row>
        <row r="1474">
          <cell r="A1474">
            <v>98425</v>
          </cell>
          <cell r="B1474" t="str">
            <v>(COMPOSIÇÃO REPRESENTATIVA) POÇO DE VISITA CIRCULAR PARA ESGOTO, EM ALVENARIA COM TIJOLOS CERÂMICOS MACIÇOS, DIÂMETRO INTERNO = 1,2 M, PROFUNDIDADE ATÉ 1,50 M, EXCLUINDO TAMPÃO. AF_04/2018</v>
          </cell>
          <cell r="C1474" t="str">
            <v>UN</v>
          </cell>
          <cell r="D1474">
            <v>2658.64</v>
          </cell>
          <cell r="E1474" t="str">
            <v>Sinapi-Maio/21</v>
          </cell>
        </row>
        <row r="1475">
          <cell r="A1475">
            <v>98426</v>
          </cell>
          <cell r="B1475" t="str">
            <v>(COMPOSIÇÃO REPRESENTATIVA) POÇO DE VISITA CIRCULAR PARA ESGOTO, EM ALVENARIA COM TIJOLOS CERÂMICOS MACIÇOS, DIÂMETRO INTERNO = 1,2 M, PROFUNDIDADE DE 1,50 A 2,00 M, EXCLUINDO TAMPÃO. AF_04/2018</v>
          </cell>
          <cell r="C1475" t="str">
            <v>UN</v>
          </cell>
          <cell r="D1475">
            <v>3397.09</v>
          </cell>
          <cell r="E1475" t="str">
            <v>Sinapi-Maio/21</v>
          </cell>
        </row>
        <row r="1476">
          <cell r="A1476">
            <v>98427</v>
          </cell>
          <cell r="B1476" t="str">
            <v>(COMPOSIÇÃO REPRESENTATIVA) POÇO DE VISITA CIRCULAR PARA ESGOTO, EM ALVENARIA COM TIJOLOS CERÂMICOS MACIÇOS, DIÂMETRO INTERNO = 1,2 M, PROFUNDIDADE DE 2,00 A 2,50 M, EXCLUINDO TAMPÃO. AF_04/2018</v>
          </cell>
          <cell r="C1476" t="str">
            <v>UN</v>
          </cell>
          <cell r="D1476">
            <v>4135.54</v>
          </cell>
          <cell r="E1476" t="str">
            <v>Sinapi-Maio/21</v>
          </cell>
        </row>
        <row r="1477">
          <cell r="A1477">
            <v>98428</v>
          </cell>
          <cell r="B1477" t="str">
            <v>(COMPOSIÇÃO REPRESENTATIVA) POÇO DE VISITA CIRCULAR PARA ESGOTO, EM ALVENARIA COM TIJOLOS CERÂMICOS MACIÇOS, DIÂMETRO INTERNO = 1,2 M, PROFUNDIDADE DE 2,50 A 3,00 M, EXCLUINDO TAMPÃO. AF_04/2018</v>
          </cell>
          <cell r="C1477" t="str">
            <v>UN</v>
          </cell>
          <cell r="D1477">
            <v>4549.93</v>
          </cell>
          <cell r="E1477" t="str">
            <v>Sinapi-Maio/21</v>
          </cell>
        </row>
        <row r="1478">
          <cell r="A1478">
            <v>98429</v>
          </cell>
          <cell r="B1478" t="str">
            <v>(COMPOSIÇÃO REPRESENTATIVA) POÇO DE VISITA CIRCULAR PARA ESGOTO, EM ALVENARIA COM TIJOLOS CERÂMICOS MACIÇOS, DIÂMETRO INTERNO = 1,2 M, PROFUNDIDADE DE 3,00 A 3,50 M, EXCLUINDO TAMPÃO. AF_04/2018</v>
          </cell>
          <cell r="C1478" t="str">
            <v>UN</v>
          </cell>
          <cell r="D1478">
            <v>4964.33</v>
          </cell>
          <cell r="E1478" t="str">
            <v>Sinapi-Maio/21</v>
          </cell>
        </row>
        <row r="1479">
          <cell r="A1479">
            <v>98430</v>
          </cell>
          <cell r="B1479" t="str">
            <v>(COMPOSIÇÃO REPRESENTATIVA) POÇO DE VISITA CIRCULAR PARA ESGOTO, EM ALVENARIA COM TIJOLOS CERÂMICOS MACIÇOS, DIÂMETRO INTERNO = 1,2 M, PROFUNDIDADE ATÉ 1,50 M, INCLUINDO TAMPÃO DE FERRO FUNDIDO, DIÂMETRO DE 60 CM. AF_04/2018</v>
          </cell>
          <cell r="C1479" t="str">
            <v>UN</v>
          </cell>
          <cell r="D1479">
            <v>3391.99</v>
          </cell>
          <cell r="E1479" t="str">
            <v>Sinapi-Maio/21</v>
          </cell>
        </row>
        <row r="1480">
          <cell r="A1480">
            <v>98431</v>
          </cell>
          <cell r="B1480" t="str">
            <v>(COMPOSIÇÃO REPRESENTATIVA) POÇO DE VISITA CIRCULAR PARA ESGOTO, EM ALVENARIA COM TIJOLOS CERÂMICOS MACIÇOS, DIÂMETRO INTERNO = 1,2 M, PROFUNDIDADE DE 1,50 A 2,00 M, INCLUINDO TAMPÃO DE FERRO FUNDIDO, DIÂMETRO DE 60 CM. AF_04/2018</v>
          </cell>
          <cell r="C1480" t="str">
            <v>UN</v>
          </cell>
          <cell r="D1480">
            <v>4130.4399999999996</v>
          </cell>
          <cell r="E1480" t="str">
            <v>Sinapi-Maio/21</v>
          </cell>
        </row>
        <row r="1481">
          <cell r="A1481">
            <v>98432</v>
          </cell>
          <cell r="B1481" t="str">
            <v>(COMPOSIÇÃO REPRESENTATIVA) POÇO DE VISITA CIRCULAR PARA ESGOTO, EM ALVENARIA COM TIJOLOS CERÂMICOS MACIÇOS, DIÂMETRO INTERNO = 1,2 M, PROFUNDIDADE DE 2,00 A 2,50 M, INCLUINDO TAMPÃO DE FERRO FUNDIDO, DIÂMETRO DE 60 CM. AF_04/2018</v>
          </cell>
          <cell r="C1481" t="str">
            <v>UN</v>
          </cell>
          <cell r="D1481">
            <v>4868.8900000000003</v>
          </cell>
          <cell r="E1481" t="str">
            <v>Sinapi-Maio/21</v>
          </cell>
        </row>
        <row r="1482">
          <cell r="A1482">
            <v>98433</v>
          </cell>
          <cell r="B1482" t="str">
            <v>(COMPOSIÇÃO REPRESENTATIVA) POÇO DE VISITA CIRCULAR PARA ESGOTO, EM ALVENARIA COM TIJOLOS CERÂMICOS MACIÇOS, DIÂMETRO INTERNO = 1,2 M, PROFUNDIDADE DE 2,50 A 3,00 M, INCLUINDO TAMPÃO DE FERRO FUNDIDO, DIÂMETRO DE 60 CM. AF_04/2018</v>
          </cell>
          <cell r="C1482" t="str">
            <v>UN</v>
          </cell>
          <cell r="D1482">
            <v>5283.28</v>
          </cell>
          <cell r="E1482" t="str">
            <v>Sinapi-Maio/21</v>
          </cell>
        </row>
        <row r="1483">
          <cell r="A1483">
            <v>98434</v>
          </cell>
          <cell r="B1483" t="str">
            <v>(COMPOSIÇÃO REPRESENTATIVA) POÇO DE VISITA CIRCULAR PARA ESGOTO, EM ALVENARIA COM TIJOLOS CERÂMICOS MACIÇOS, DIÂMETRO INTERNO = 1,2 M, PROFUNDIDADE DE 3,00 A 3,50 M, INCLUINDO TAMPÃO DE FERRO FUNDIDO, DIÂMETRO DE 60 CM. AF_04/2018</v>
          </cell>
          <cell r="C1483" t="str">
            <v>UN</v>
          </cell>
          <cell r="D1483">
            <v>5697.68</v>
          </cell>
          <cell r="E1483" t="str">
            <v>Sinapi-Maio/21</v>
          </cell>
        </row>
        <row r="1484">
          <cell r="A1484">
            <v>99240</v>
          </cell>
          <cell r="B1484" t="str">
            <v>ACRÉSCIMO PARA POÇO DE VISITA CIRCULAR PARA DRENAGEM, EM CONCRETO PRÉ-MOLDADO, DIÂMETRO INTERNO = 1,2 M. AF_12/2020</v>
          </cell>
          <cell r="C1484" t="str">
            <v>M</v>
          </cell>
          <cell r="D1484">
            <v>498.67</v>
          </cell>
          <cell r="E1484" t="str">
            <v>Sinapi-Maio/21</v>
          </cell>
        </row>
        <row r="1485">
          <cell r="A1485">
            <v>99241</v>
          </cell>
          <cell r="B1485" t="str">
            <v>ACRÉSCIMO PARA POÇO DE VISITA RETANGULAR PARA DRENAGEM, EM ALVENARIA COM BLOCOS DE CONCRETO, DIMENSÕES INTERNAS = 1,5X1,5 M. AF_12/2020</v>
          </cell>
          <cell r="C1485" t="str">
            <v>M</v>
          </cell>
          <cell r="D1485">
            <v>1400.2</v>
          </cell>
          <cell r="E1485" t="str">
            <v>Sinapi-Maio/21</v>
          </cell>
        </row>
        <row r="1486">
          <cell r="A1486">
            <v>99242</v>
          </cell>
          <cell r="B1486" t="str">
            <v>BASE PARA POÇO DE VISITA CIRCULAR PARA DRENAGEM, EM ALVENARIA COM TIJOLOS CERÂMICOS MACIÇOS, DIÂMETRO INTERNO = 1,2 M, PROFUNDIDADE = 1,45 M, EXCLUINDO TAMPÃO. AF_12/2020</v>
          </cell>
          <cell r="C1486" t="str">
            <v>UN</v>
          </cell>
          <cell r="D1486">
            <v>2574.7800000000002</v>
          </cell>
          <cell r="E1486" t="str">
            <v>Sinapi-Maio/21</v>
          </cell>
        </row>
        <row r="1487">
          <cell r="A1487">
            <v>99243</v>
          </cell>
          <cell r="B1487" t="str">
            <v>ACRÉSCIMO PARA POÇO DE VISITA CIRCULAR PARA DRENAGEM, EM ALVENARIA COM TIJOLOS CERÂMICOS MACIÇOS, DIÂMETRO INTERNO = 1,2 M. AF_12/2020</v>
          </cell>
          <cell r="C1487" t="str">
            <v>M</v>
          </cell>
          <cell r="D1487">
            <v>1397.48</v>
          </cell>
          <cell r="E1487" t="str">
            <v>Sinapi-Maio/21</v>
          </cell>
        </row>
        <row r="1488">
          <cell r="A1488">
            <v>99244</v>
          </cell>
          <cell r="B1488" t="str">
            <v>BASE PARA POÇO DE VISITA RETANGULAR PARA DRENAGEM, EM ALVENARIA COM BLOCOS DE CONCRETO, DIMENSÕES INTERNAS = 1,5X2 M, PROFUNDIDADE = 1,45 M, EXCLUINDO TAMPÃO. AF_12/2020</v>
          </cell>
          <cell r="C1488" t="str">
            <v>UN</v>
          </cell>
          <cell r="D1488">
            <v>4120.63</v>
          </cell>
          <cell r="E1488" t="str">
            <v>Sinapi-Maio/21</v>
          </cell>
        </row>
        <row r="1489">
          <cell r="A1489">
            <v>99246</v>
          </cell>
          <cell r="B1489" t="str">
            <v>ACRÉSCIMO PARA POÇO DE VISITA CIRCULAR PARA DRENAGEM, EM CONCRETO PRÉ-MOLDADO, DIÂMETRO INTERNO = 1,5 M. AF_12/2020</v>
          </cell>
          <cell r="C1489" t="str">
            <v>M</v>
          </cell>
          <cell r="D1489">
            <v>707.29</v>
          </cell>
          <cell r="E1489" t="str">
            <v>Sinapi-Maio/21</v>
          </cell>
        </row>
        <row r="1490">
          <cell r="A1490">
            <v>99247</v>
          </cell>
          <cell r="B1490" t="str">
            <v>ACRÉSCIMO PARA POÇO DE VISITA RETANGULAR PARA DRENAGEM, EM ALVENARIA COM BLOCOS DE CONCRETO, DIMENSÕES INTERNAS = 1,5X2 M. AF_12/2020</v>
          </cell>
          <cell r="C1490" t="str">
            <v>M</v>
          </cell>
          <cell r="D1490">
            <v>1595.71</v>
          </cell>
          <cell r="E1490" t="str">
            <v>Sinapi-Maio/21</v>
          </cell>
        </row>
        <row r="1491">
          <cell r="A1491">
            <v>99248</v>
          </cell>
          <cell r="B1491" t="str">
            <v>BASE PARA POÇO DE VISITA CIRCULAR PARA DRENAGEM, EM ALVENARIA COM TIJOLOS CERÂMICOS MACIÇOS, DIÂMETRO INTERNO = 1,5 M, PROFUNDIDADE = 1,45 M, EXCLUINDO TAMPÃO. AF_12/2020</v>
          </cell>
          <cell r="C1491" t="str">
            <v>UN</v>
          </cell>
          <cell r="D1491">
            <v>3857.17</v>
          </cell>
          <cell r="E1491" t="str">
            <v>Sinapi-Maio/21</v>
          </cell>
        </row>
        <row r="1492">
          <cell r="A1492">
            <v>99249</v>
          </cell>
          <cell r="B1492" t="str">
            <v>ACRÉSCIMO PARA POÇO DE VISITA CIRCULAR PARA DRENAGEM, EM ALVENARIA COM TIJOLOS CERÂMICOS MACIÇOS, DIÂMETRO INTERNO = 1,5 M. AF_12/2020</v>
          </cell>
          <cell r="C1492" t="str">
            <v>M</v>
          </cell>
          <cell r="D1492">
            <v>1711.69</v>
          </cell>
          <cell r="E1492" t="str">
            <v>Sinapi-Maio/21</v>
          </cell>
        </row>
        <row r="1493">
          <cell r="A1493">
            <v>99252</v>
          </cell>
          <cell r="B1493" t="str">
            <v>BASE PARA POÇO DE VISITA RETANGULAR PARA DRENAGEM, EM ALVENARIA COM BLOCOS DE CONCRETO, DIMENSÕES INTERNAS = 1X1 M, PROFUNDIDADE = 1,45 M, EXCLUINDO TAMPÃO. AF_12/2020</v>
          </cell>
          <cell r="C1493" t="str">
            <v>UN</v>
          </cell>
          <cell r="D1493">
            <v>2147.0500000000002</v>
          </cell>
          <cell r="E1493" t="str">
            <v>Sinapi-Maio/21</v>
          </cell>
        </row>
        <row r="1494">
          <cell r="A1494">
            <v>99254</v>
          </cell>
          <cell r="B1494" t="str">
            <v>ACRÉSCIMO PARA POÇO DE VISITA RETANGULAR PARA DRENAGEM, EM ALVENARIA COM BLOCOS DE CONCRETO, DIMENSÕES INTERNAS = 1X1 M. AF_12/2020</v>
          </cell>
          <cell r="C1494" t="str">
            <v>M</v>
          </cell>
          <cell r="D1494">
            <v>1009.22</v>
          </cell>
          <cell r="E1494" t="str">
            <v>Sinapi-Maio/21</v>
          </cell>
        </row>
        <row r="1495">
          <cell r="A1495">
            <v>99256</v>
          </cell>
          <cell r="B1495" t="str">
            <v>BASE PARA POÇO DE VISITA RETANGULAR PARA DRENAGEM, EM ALVENARIA COM BLOCOS DE CONCRETO, DIMENSÕES INTERNAS = 1,5X2,5 M, PROFUNDIDADE = 1,45 M, EXCLUINDO TAMPÃO. AF_12/2020</v>
          </cell>
          <cell r="C1495" t="str">
            <v>UN</v>
          </cell>
          <cell r="D1495">
            <v>4854.05</v>
          </cell>
          <cell r="E1495" t="str">
            <v>Sinapi-Maio/21</v>
          </cell>
        </row>
        <row r="1496">
          <cell r="A1496">
            <v>99259</v>
          </cell>
          <cell r="B1496" t="str">
            <v>BASE PARA POÇO DE VISITA RETANGULAR PARA DRENAGEM, EM ALVENARIA COM BLOCOS DE CONCRETO, DIMENSÕES INTERNAS = 1X1,5 M, PROFUNDIDADE = 1,45 M, EXCLUINDO TAMPÃO. AF_12/2020</v>
          </cell>
          <cell r="C1496" t="str">
            <v>UN</v>
          </cell>
          <cell r="D1496">
            <v>2722.83</v>
          </cell>
          <cell r="E1496" t="str">
            <v>Sinapi-Maio/21</v>
          </cell>
        </row>
        <row r="1497">
          <cell r="A1497">
            <v>99261</v>
          </cell>
          <cell r="B1497" t="str">
            <v>ACRÉSCIMO PARA POÇO DE VISITA RETANGULAR PARA DRENAGEM, EM ALVENARIA COM BLOCOS DE CONCRETO, DIMENSÕES INTERNAS = 1X1,5 M. AF_12/2020</v>
          </cell>
          <cell r="C1497" t="str">
            <v>M</v>
          </cell>
          <cell r="D1497">
            <v>1204.7</v>
          </cell>
          <cell r="E1497" t="str">
            <v>Sinapi-Maio/21</v>
          </cell>
        </row>
        <row r="1498">
          <cell r="A1498">
            <v>99263</v>
          </cell>
          <cell r="B1498" t="str">
            <v>ACRÉSCIMO PARA POÇO DE VISITA RETANGULAR PARA DRENAGEM, EM ALVENARIA COM BLOCOS DE CONCRETO, DIMENSÕES INTERNAS = 1,5X2,5 M. AF_12/2020</v>
          </cell>
          <cell r="C1498" t="str">
            <v>M</v>
          </cell>
          <cell r="D1498">
            <v>1791.25</v>
          </cell>
          <cell r="E1498" t="str">
            <v>Sinapi-Maio/21</v>
          </cell>
        </row>
        <row r="1499">
          <cell r="A1499">
            <v>99265</v>
          </cell>
          <cell r="B1499" t="str">
            <v>BASE PARA POÇO DE VISITA RETANGULAR PARA DRENAGEM, EM ALVENARIA COM BLOCOS DE CONCRETO, DIMENSÕES INTERNAS = 1X2 M, PROFUNDIDADE = 1,45 M, EXCLUINDO TAMPÃO. AF_12/2020</v>
          </cell>
          <cell r="C1499" t="str">
            <v>UN</v>
          </cell>
          <cell r="D1499">
            <v>3298.47</v>
          </cell>
          <cell r="E1499" t="str">
            <v>Sinapi-Maio/21</v>
          </cell>
        </row>
        <row r="1500">
          <cell r="A1500">
            <v>99266</v>
          </cell>
          <cell r="B1500" t="str">
            <v>ACRÉSCIMO PARA POÇO DE VISITA RETANGULAR PARA DRENAGEM, EM ALVENARIA COM BLOCOS DE CONCRETO, DIMENSÕES INTERNAS = 1X2 M. AF_12/2020</v>
          </cell>
          <cell r="C1500" t="str">
            <v>M</v>
          </cell>
          <cell r="D1500">
            <v>1400.2</v>
          </cell>
          <cell r="E1500" t="str">
            <v>Sinapi-Maio/21</v>
          </cell>
        </row>
        <row r="1501">
          <cell r="A1501">
            <v>99267</v>
          </cell>
          <cell r="B1501" t="str">
            <v>BASE PARA POÇO DE VISITA RETANGULAR PARA DRENAGEM, EM ALVENARIA COM BLOCOS DE CONCRETO, DIMENSÕES INTERNAS = 1X2,5 M, PROFUNDIDADE = 1,45 M, EXCLUINDO TAMPÃO. AF_12/2020</v>
          </cell>
          <cell r="C1501" t="str">
            <v>UN</v>
          </cell>
          <cell r="D1501">
            <v>3875.74</v>
          </cell>
          <cell r="E1501" t="str">
            <v>Sinapi-Maio/21</v>
          </cell>
        </row>
        <row r="1502">
          <cell r="A1502">
            <v>99268</v>
          </cell>
          <cell r="B1502" t="str">
            <v>POÇO DE INSPEÇÃO CIRCULAR PARA DRENAGEM, EM CONCRETO PRÉ-MOLDADO, DIÂMETRO INTERNO = 0,6 M, PROFUNDIDADE = 1 M, EXCLUINDO TAMPÃO. AF_12/2020</v>
          </cell>
          <cell r="C1502" t="str">
            <v>UN</v>
          </cell>
          <cell r="D1502">
            <v>355.68</v>
          </cell>
          <cell r="E1502" t="str">
            <v>Sinapi-Maio/21</v>
          </cell>
        </row>
        <row r="1503">
          <cell r="A1503">
            <v>99269</v>
          </cell>
          <cell r="B1503" t="str">
            <v>ACRÉSCIMO PARA POÇO DE VISITA RETANGULAR PARA DRENAGEM, EM ALVENARIA COM BLOCOS DE CONCRETO, DIMENSÕES INTERNAS = 1X2,5 M. AF_12/2020</v>
          </cell>
          <cell r="C1503" t="str">
            <v>M</v>
          </cell>
          <cell r="D1503">
            <v>1595.71</v>
          </cell>
          <cell r="E1503" t="str">
            <v>Sinapi-Maio/21</v>
          </cell>
        </row>
        <row r="1504">
          <cell r="A1504">
            <v>99270</v>
          </cell>
          <cell r="B1504" t="str">
            <v>POÇO DE INSPEÇÃO CIRCULAR PARA DRENAGEM, EM CONCRETO PRÉ-MOLDADO, DIÂMETRO INTERNO = 0,6 M, PROFUNDIDADE = 1,5 M, EXCLUINDO TAMPÃO. AF_12/2020</v>
          </cell>
          <cell r="C1504" t="str">
            <v>UN</v>
          </cell>
          <cell r="D1504">
            <v>481.09</v>
          </cell>
          <cell r="E1504" t="str">
            <v>Sinapi-Maio/21</v>
          </cell>
        </row>
        <row r="1505">
          <cell r="A1505">
            <v>99271</v>
          </cell>
          <cell r="B1505" t="str">
            <v>BASE PARA POÇO DE VISITA RETANGULAR PARA DRENAGEM, EM ALVENARIA COM BLOCOS DE CONCRETO, DIMENSÕES INTERNAS = 1,5X3 M, PROFUNDIDADE = 1,45 M, EXCLUINDO TAMPÃO. AF_12/2020</v>
          </cell>
          <cell r="C1505" t="str">
            <v>UN</v>
          </cell>
          <cell r="D1505">
            <v>5571</v>
          </cell>
          <cell r="E1505" t="str">
            <v>Sinapi-Maio/21</v>
          </cell>
        </row>
        <row r="1506">
          <cell r="A1506">
            <v>99272</v>
          </cell>
          <cell r="B1506" t="str">
            <v>POÇO DE INSPEÇÃO CIRCULAR PARA DRENAGEM, EM ALVENARIA COM TIJOLOS CERÂMICOS MACIÇOS, DIÂMETRO INTERNO = 0,6 M, PROFUNDIDADE = 1 M, EXCLUINDO TAMPÃO. AF_12/2020</v>
          </cell>
          <cell r="C1506" t="str">
            <v>UN</v>
          </cell>
          <cell r="D1506">
            <v>930.15</v>
          </cell>
          <cell r="E1506" t="str">
            <v>Sinapi-Maio/21</v>
          </cell>
        </row>
        <row r="1507">
          <cell r="A1507">
            <v>99273</v>
          </cell>
          <cell r="B1507" t="str">
            <v>POÇO DE INSPEÇÃO CIRCULAR PARA DRENAGEM, EM ALVENARIA COM TIJOLOS CERÂMICOS MACIÇOS, DIÂMETRO INTERNO = 0,6 M, PROFUNDIDADE = 1,5 M, EXCLUINDO TAMPÃO. AF_12/2020</v>
          </cell>
          <cell r="C1507" t="str">
            <v>UN</v>
          </cell>
          <cell r="D1507">
            <v>1321.25</v>
          </cell>
          <cell r="E1507" t="str">
            <v>Sinapi-Maio/21</v>
          </cell>
        </row>
        <row r="1508">
          <cell r="A1508">
            <v>99274</v>
          </cell>
          <cell r="B1508" t="str">
            <v>BASE PARA POÇO DE VISITA RETANGULAR PARA DRENAGEM, EM ALVENARIA COM BLOCOS DE CONCRETO, DIMENSÕES INTERNAS = 1X3 M, PROFUNDIDADE = 1,45 M, EXCLUINDO TAMPÃO. AF_12/2020</v>
          </cell>
          <cell r="C1508" t="str">
            <v>UN</v>
          </cell>
          <cell r="D1508">
            <v>4471.93</v>
          </cell>
          <cell r="E1508" t="str">
            <v>Sinapi-Maio/21</v>
          </cell>
        </row>
        <row r="1509">
          <cell r="A1509">
            <v>99275</v>
          </cell>
          <cell r="B1509" t="str">
            <v>BASE PARA POÇO DE VISITA CIRCULAR PARA DRENAGEM, EM CONCRETO PRÉ-MOLDADO, DIÂMETRO INTERNO = 0,8 M, PROFUNDIDADE = 1,45 M, EXCLUINDO TAMPÃO. AF_12/2020</v>
          </cell>
          <cell r="C1509" t="str">
            <v>UN</v>
          </cell>
          <cell r="D1509">
            <v>725.52</v>
          </cell>
          <cell r="E1509" t="str">
            <v>Sinapi-Maio/21</v>
          </cell>
        </row>
        <row r="1510">
          <cell r="A1510">
            <v>99276</v>
          </cell>
          <cell r="B1510" t="str">
            <v>ACRÉSCIMO PARA POÇO DE VISITA RETANGULAR PARA DRENAGEM, EM ALVENARIA COM BLOCOS DE CONCRETO, DIMENSÕES INTERNAS = 1,5X3 M. AF_12/2020</v>
          </cell>
          <cell r="C1510" t="str">
            <v>M</v>
          </cell>
          <cell r="D1510">
            <v>1986.77</v>
          </cell>
          <cell r="E1510" t="str">
            <v>Sinapi-Maio/21</v>
          </cell>
        </row>
        <row r="1511">
          <cell r="A1511">
            <v>99277</v>
          </cell>
          <cell r="B1511" t="str">
            <v>ACRÉSCIMO PARA POÇO DE VISITA RETANGULAR PARA DRENAGEM, EM ALVENARIA COM BLOCOS DE CONCRETO, DIMENSÕES INTERNAS = 1X3 M. AF_12/2020</v>
          </cell>
          <cell r="C1511" t="str">
            <v>M</v>
          </cell>
          <cell r="D1511">
            <v>1791.25</v>
          </cell>
          <cell r="E1511" t="str">
            <v>Sinapi-Maio/21</v>
          </cell>
        </row>
        <row r="1512">
          <cell r="A1512">
            <v>99278</v>
          </cell>
          <cell r="B1512" t="str">
            <v>ACRÉSCIMO PARA POÇO DE VISITA CIRCULAR PARA DRENAGEM, EM CONCRETO PRÉ-MOLDADO, DIÂMETRO INTERNO = 0,8 M. AF_12/2020</v>
          </cell>
          <cell r="C1512" t="str">
            <v>M</v>
          </cell>
          <cell r="D1512">
            <v>285.11</v>
          </cell>
          <cell r="E1512" t="str">
            <v>Sinapi-Maio/21</v>
          </cell>
        </row>
        <row r="1513">
          <cell r="A1513">
            <v>99279</v>
          </cell>
          <cell r="B1513" t="str">
            <v>BASE PARA POÇO DE VISITA RETANGULAR PARA DRENAGEM, EM ALVENARIA COM BLOCOS DE CONCRETO, DIMENSÕES INTERNAS = 1X3,5 M, PROFUNDIDADE = 1,45 M, EXCLUINDO TAMPÃO. AF_12/2020</v>
          </cell>
          <cell r="C1513" t="str">
            <v>UN</v>
          </cell>
          <cell r="D1513">
            <v>5050.43</v>
          </cell>
          <cell r="E1513" t="str">
            <v>Sinapi-Maio/21</v>
          </cell>
        </row>
        <row r="1514">
          <cell r="A1514">
            <v>99280</v>
          </cell>
          <cell r="B1514" t="str">
            <v>BASE PARA POÇO DE VISITA CIRCULAR PARA DRENAGEM, EM ALVENARIA COM TIJOLOS CERÂMICOS MACIÇOS, DIÂMETRO INTERNO = 0,8 M, PROFUNDIDADE = 1,45 M, EXCLUINDO TAMPÃO. AF_12/2020</v>
          </cell>
          <cell r="C1514" t="str">
            <v>UN</v>
          </cell>
          <cell r="D1514">
            <v>1736.27</v>
          </cell>
          <cell r="E1514" t="str">
            <v>Sinapi-Maio/21</v>
          </cell>
        </row>
        <row r="1515">
          <cell r="A1515">
            <v>99281</v>
          </cell>
          <cell r="B1515" t="str">
            <v>ACRÉSCIMO PARA POÇO DE VISITA RETANGULAR PARA DRENAGEM, EM ALVENARIA COM BLOCOS DE CONCRETO, DIMENSÕES INTERNAS = 1X3,5 M. AF_12/2020</v>
          </cell>
          <cell r="C1515" t="str">
            <v>M</v>
          </cell>
          <cell r="D1515">
            <v>1986.77</v>
          </cell>
          <cell r="E1515" t="str">
            <v>Sinapi-Maio/21</v>
          </cell>
        </row>
        <row r="1516">
          <cell r="A1516">
            <v>99282</v>
          </cell>
          <cell r="B1516" t="str">
            <v>ACRÉSCIMO PARA POÇO DE VISITA RETANGULAR PARA DRENAGEM, EM ALVENARIA COM BLOCOS DE CONCRETO, DIMENSÕES INTERNAS = 2,5X2,5 M. AF_12/2020</v>
          </cell>
          <cell r="C1516" t="str">
            <v>M</v>
          </cell>
          <cell r="D1516">
            <v>2202.48</v>
          </cell>
          <cell r="E1516" t="str">
            <v>Sinapi-Maio/21</v>
          </cell>
        </row>
        <row r="1517">
          <cell r="A1517">
            <v>99283</v>
          </cell>
          <cell r="B1517" t="str">
            <v>ACRÉSCIMO PARA POÇO DE VISITA CIRCULAR PARA DRENAGEM, EM ALVENARIA COM TIJOLOS CERÂMICOS MACIÇOS, DIÂMETRO INTERNO = 0,8 M. AF_12/2020</v>
          </cell>
          <cell r="C1517" t="str">
            <v>M</v>
          </cell>
          <cell r="D1517">
            <v>978.53</v>
          </cell>
          <cell r="E1517" t="str">
            <v>Sinapi-Maio/21</v>
          </cell>
        </row>
        <row r="1518">
          <cell r="A1518">
            <v>99284</v>
          </cell>
          <cell r="B1518" t="str">
            <v>BASE PARA POÇO DE VISITA RETANGULAR PARA DRENAGEM, EM ALVENARIA COM BLOCOS DE CONCRETO, DIMENSÕES INTERNAS = 1,5X3,5 M, PROFUNDIDADE = 1,45 M, EXCLUINDO TAMPÃO. AF_12/2020</v>
          </cell>
          <cell r="C1518" t="str">
            <v>UN</v>
          </cell>
          <cell r="D1518">
            <v>6296.29</v>
          </cell>
          <cell r="E1518" t="str">
            <v>Sinapi-Maio/21</v>
          </cell>
        </row>
        <row r="1519">
          <cell r="A1519">
            <v>99285</v>
          </cell>
          <cell r="B1519" t="str">
            <v>BASE PARA POÇO DE VISITA CIRCULAR PARA DRENAGEM, EM CONCRETO PRÉ-MOLDADO, DIÂMETRO INTERNO = 1 M, PROFUNDIDADE = 1,45 M, EXCLUINDO TAMPÃO. AF_05/2018</v>
          </cell>
          <cell r="C1519" t="str">
            <v>UN</v>
          </cell>
          <cell r="D1519">
            <v>1035.83</v>
          </cell>
          <cell r="E1519" t="str">
            <v>Sinapi-Maio/21</v>
          </cell>
        </row>
        <row r="1520">
          <cell r="A1520">
            <v>99286</v>
          </cell>
          <cell r="B1520" t="str">
            <v>BASE PARA POÇO DE VISITA RETANGULAR PARA DRENAGEM, EM ALVENARIA COM BLOCOS DE CONCRETO, DIMENSÕES INTERNAS = 1X4 M, PROFUNDIDADE = 1,45 M, EXCLUINDO TAMPÃO. AF_12/2020</v>
          </cell>
          <cell r="C1520" t="str">
            <v>UN</v>
          </cell>
          <cell r="D1520">
            <v>5624.89</v>
          </cell>
          <cell r="E1520" t="str">
            <v>Sinapi-Maio/21</v>
          </cell>
        </row>
        <row r="1521">
          <cell r="A1521">
            <v>99287</v>
          </cell>
          <cell r="B1521" t="str">
            <v>BASE PARA POÇO DE VISITA RETANGULAR PARA DRENAGEM, EM ALVENARIA COM BLOCOS DE CONCRETO, DIMENSÕES INTERNAS = 2,5X3 M, PROFUNDIDADE = 1,45 M, EXCLUINDO TAMPÃO. AF_12/2020</v>
          </cell>
          <cell r="C1521" t="str">
            <v>UN</v>
          </cell>
          <cell r="D1521">
            <v>7927.68</v>
          </cell>
          <cell r="E1521" t="str">
            <v>Sinapi-Maio/21</v>
          </cell>
        </row>
        <row r="1522">
          <cell r="A1522">
            <v>99288</v>
          </cell>
          <cell r="B1522" t="str">
            <v>ACRÉSCIMO PARA POÇO DE VISITA CIRCULAR PARA DRENAGEM, EM CONCRETO PRÉ-MOLDADO, DIÂMETRO INTERNO = 1 M. AF_12/2020</v>
          </cell>
          <cell r="C1522" t="str">
            <v>M</v>
          </cell>
          <cell r="D1522">
            <v>456.88</v>
          </cell>
          <cell r="E1522" t="str">
            <v>Sinapi-Maio/21</v>
          </cell>
        </row>
        <row r="1523">
          <cell r="A1523">
            <v>99289</v>
          </cell>
          <cell r="B1523" t="str">
            <v>ACRÉSCIMO PARA POÇO DE VISITA RETANGULAR PARA DRENAGEM, EM ALVENARIA COM BLOCOS DE CONCRETO, DIMENSÕES INTERNAS = 1X4 M. AF_12/2020</v>
          </cell>
          <cell r="C1523" t="str">
            <v>M</v>
          </cell>
          <cell r="D1523">
            <v>2158.1</v>
          </cell>
          <cell r="E1523" t="str">
            <v>Sinapi-Maio/21</v>
          </cell>
        </row>
        <row r="1524">
          <cell r="A1524">
            <v>99290</v>
          </cell>
          <cell r="B1524" t="str">
            <v>BASE PARA POÇO DE VISITA RETANGULAR PARA DRENAGEM, EM ALVENARIA COM BLOCOS DE CONCRETO, DIMENSÕES INTERNAS = 1,5X1,5 M, PROFUNDIDADE = 1,45 M, EXCLUINDO TAMPÃO. AF_12/2020</v>
          </cell>
          <cell r="C1524" t="str">
            <v>UN</v>
          </cell>
          <cell r="D1524">
            <v>3377.95</v>
          </cell>
          <cell r="E1524" t="str">
            <v>Sinapi-Maio/21</v>
          </cell>
        </row>
        <row r="1525">
          <cell r="A1525">
            <v>99291</v>
          </cell>
          <cell r="B1525" t="str">
            <v>ACRÉSCIMO PARA POÇO DE VISITA RETANGULAR PARA DRENAGEM, EM ALVENARIA COM BLOCOS DE CONCRETO, DIMENSÕES INTERNAS = 1,5X3,5 M. AF_12/2020</v>
          </cell>
          <cell r="C1525" t="str">
            <v>M</v>
          </cell>
          <cell r="D1525">
            <v>2182.25</v>
          </cell>
          <cell r="E1525" t="str">
            <v>Sinapi-Maio/21</v>
          </cell>
        </row>
        <row r="1526">
          <cell r="A1526">
            <v>99292</v>
          </cell>
          <cell r="B1526" t="str">
            <v>BASE PARA POÇO DE VISITA CIRCULAR PARA DRENAGEM, EM ALVENARIA COM TIJOLOS CERÂMICOS MACIÇOS, DIÂMETRO INTERNO = 1 M, PROFUNDIDADE = 1,45 M, EXCLUINDO TAMPÃO. AF_12/2020</v>
          </cell>
          <cell r="C1526" t="str">
            <v>UN</v>
          </cell>
          <cell r="D1526">
            <v>2154.83</v>
          </cell>
          <cell r="E1526" t="str">
            <v>Sinapi-Maio/21</v>
          </cell>
        </row>
        <row r="1527">
          <cell r="A1527">
            <v>99293</v>
          </cell>
          <cell r="B1527" t="str">
            <v>ACRÉSCIMO PARA POÇO DE VISITA CIRCULAR PARA DRENAGEM, EM ALVENARIA COM TIJOLOS CERÂMICOS MACIÇOS, DIÂMETRO INTERNO = 1 M. AF_12/2020</v>
          </cell>
          <cell r="C1527" t="str">
            <v>M</v>
          </cell>
          <cell r="D1527">
            <v>1187.99</v>
          </cell>
          <cell r="E1527" t="str">
            <v>Sinapi-Maio/21</v>
          </cell>
        </row>
        <row r="1528">
          <cell r="A1528">
            <v>99294</v>
          </cell>
          <cell r="B1528" t="str">
            <v>BASE PARA POÇO DE VISITA RETANGULAR PARA DRENAGEM, EM ALVENARIA COM BLOCOS DE CONCRETO, DIMENSÕES INTERNAS = 1,5X4 M, PROFUNDIDADE = 1,45 M, EXCLUINDO TAMPÃO. AF_12/2020</v>
          </cell>
          <cell r="C1528" t="str">
            <v>UN</v>
          </cell>
          <cell r="D1528">
            <v>6970.04</v>
          </cell>
          <cell r="E1528" t="str">
            <v>Sinapi-Maio/21</v>
          </cell>
        </row>
        <row r="1529">
          <cell r="A1529">
            <v>99296</v>
          </cell>
          <cell r="B1529" t="str">
            <v>ACRÉSCIMO PARA POÇO DE VISITA RETANGULAR PARA DRENAGEM, EM ALVENARIA COM BLOCOS DE CONCRETO, DIMENSÕES INTERNAS = 2,5X3 M. AF_12/2020</v>
          </cell>
          <cell r="C1529" t="str">
            <v>M</v>
          </cell>
          <cell r="D1529">
            <v>2397.94</v>
          </cell>
          <cell r="E1529" t="str">
            <v>Sinapi-Maio/21</v>
          </cell>
        </row>
        <row r="1530">
          <cell r="A1530">
            <v>99297</v>
          </cell>
          <cell r="B1530" t="str">
            <v>ACRÉSCIMO PARA POÇO DE VISITA RETANGULAR PARA DRENAGEM, EM ALVENARIA COM BLOCOS DE CONCRETO, DIMENSÕES INTERNAS = 1,5X4 M. AF_12/2020</v>
          </cell>
          <cell r="C1530" t="str">
            <v>M</v>
          </cell>
          <cell r="D1530">
            <v>2394.4499999999998</v>
          </cell>
          <cell r="E1530" t="str">
            <v>Sinapi-Maio/21</v>
          </cell>
        </row>
        <row r="1531">
          <cell r="A1531">
            <v>99298</v>
          </cell>
          <cell r="B1531" t="str">
            <v>BASE PARA POÇO DE VISITA RETANGULAR PARA DRENAGEM, EM ALVENARIA COM BLOCOS DE CONCRETO, DIMENSÕES INTERNAS = 2,5X3,5 M, PROFUNDIDADE = 1,45 M, EXCLUINDO TAMPÃO. AF_12/2020</v>
          </cell>
          <cell r="C1531" t="str">
            <v>UN</v>
          </cell>
          <cell r="D1531">
            <v>8966.52</v>
          </cell>
          <cell r="E1531" t="str">
            <v>Sinapi-Maio/21</v>
          </cell>
        </row>
        <row r="1532">
          <cell r="A1532">
            <v>99299</v>
          </cell>
          <cell r="B1532" t="str">
            <v>ACRÉSCIMO PARA POÇO DE VISITA RETANGULAR PARA DRENAGEM, EM ALVENARIA COM BLOCOS DE CONCRETO, DIMENSÕES INTERNAS = 2,5X3,5 M. AF_12/2020</v>
          </cell>
          <cell r="C1532" t="str">
            <v>M</v>
          </cell>
          <cell r="D1532">
            <v>2593.41</v>
          </cell>
          <cell r="E1532" t="str">
            <v>Sinapi-Maio/21</v>
          </cell>
        </row>
        <row r="1533">
          <cell r="A1533">
            <v>99300</v>
          </cell>
          <cell r="B1533" t="str">
            <v>BASE PARA POÇO DE VISITA RETANGULAR PARA DRENAGEM, EM ALVENARIA COM BLOCOS DE CONCRETO, DIMENSÕES INTERNAS = 2,5X4 M, PROFUNDIDADE = 1,45 M, EXCLUINDO TAMPÃO. AF_12/2020</v>
          </cell>
          <cell r="C1533" t="str">
            <v>UN</v>
          </cell>
          <cell r="D1533">
            <v>10005.52</v>
          </cell>
          <cell r="E1533" t="str">
            <v>Sinapi-Maio/21</v>
          </cell>
        </row>
        <row r="1534">
          <cell r="A1534">
            <v>99301</v>
          </cell>
          <cell r="B1534" t="str">
            <v>BASE PARA POÇO DE VISITA RETANGULAR PARA DRENAGEM, EM ALVENARIA COM BLOCOS DE CONCRETO, DIMENSÕES INTERNAS = 2X2 M, PROFUNDIDADE = 1,45 M, EXCLUINDO TAMPÃO. AF_12/2020</v>
          </cell>
          <cell r="C1534" t="str">
            <v>UN</v>
          </cell>
          <cell r="D1534">
            <v>4985.9399999999996</v>
          </cell>
          <cell r="E1534" t="str">
            <v>Sinapi-Maio/21</v>
          </cell>
        </row>
        <row r="1535">
          <cell r="A1535">
            <v>99302</v>
          </cell>
          <cell r="B1535" t="str">
            <v>ACRÉSCIMO PARA POÇO DE VISITA RETANGULAR PARA DRENAGEM, EM ALVENARIA COM BLOCOS DE CONCRETO, DIMENSÕES INTERNAS = 2,5X4 M. AF_12/2020</v>
          </cell>
          <cell r="C1535" t="str">
            <v>M</v>
          </cell>
          <cell r="D1535">
            <v>2792.4</v>
          </cell>
          <cell r="E1535" t="str">
            <v>Sinapi-Maio/21</v>
          </cell>
        </row>
        <row r="1536">
          <cell r="A1536">
            <v>99303</v>
          </cell>
          <cell r="B1536" t="str">
            <v>BASE PARA POÇO DE VISITA RETANGULAR PARA DRENAGEM, EM ALVENARIA COM BLOCOS DE CONCRETO, DIMENSÕES INTERNAS = 3X3 M, PROFUNDIDADE = 1,45 M, EXCLUINDO TAMPÃO. AF_12/2020</v>
          </cell>
          <cell r="C1536" t="str">
            <v>UN</v>
          </cell>
          <cell r="D1536">
            <v>9147.43</v>
          </cell>
          <cell r="E1536" t="str">
            <v>Sinapi-Maio/21</v>
          </cell>
        </row>
        <row r="1537">
          <cell r="A1537">
            <v>99304</v>
          </cell>
          <cell r="B1537" t="str">
            <v>ACRÉSCIMO PARA POÇO DE VISITA RETANGULAR PARA DRENAGEM, EM ALVENARIA COM BLOCOS DE CONCRETO, DIMENSÕES INTERNAS = 3X3 M. AF_12/2020</v>
          </cell>
          <cell r="C1537" t="str">
            <v>M</v>
          </cell>
          <cell r="D1537">
            <v>2596.9</v>
          </cell>
          <cell r="E1537" t="str">
            <v>Sinapi-Maio/21</v>
          </cell>
        </row>
        <row r="1538">
          <cell r="A1538">
            <v>99305</v>
          </cell>
          <cell r="B1538" t="str">
            <v>BASE PARA POÇO DE VISITA RETANGULAR PARA DRENAGEM, EM ALVENARIA COM BLOCOS DE CONCRETO, DIMENSÕES INTERNAS = 3X3,5 M, PROFUNDIDADE = 1,45 M, EXCLUINDO TAMPÃO. AF_12/2020</v>
          </cell>
          <cell r="C1538" t="str">
            <v>UN</v>
          </cell>
          <cell r="D1538">
            <v>10340.07</v>
          </cell>
          <cell r="E1538" t="str">
            <v>Sinapi-Maio/21</v>
          </cell>
        </row>
        <row r="1539">
          <cell r="A1539">
            <v>99306</v>
          </cell>
          <cell r="B1539" t="str">
            <v>ACRÉSCIMO PARA POÇO DE VISITA RETANGULAR PARA DRENAGEM, EM ALVENARIA COM BLOCOS DE CONCRETO, DIMENSÕES INTERNAS = 3X3,5 M. AF_12/2020</v>
          </cell>
          <cell r="C1539" t="str">
            <v>M</v>
          </cell>
          <cell r="D1539">
            <v>2792.4</v>
          </cell>
          <cell r="E1539" t="str">
            <v>Sinapi-Maio/21</v>
          </cell>
        </row>
        <row r="1540">
          <cell r="A1540">
            <v>99307</v>
          </cell>
          <cell r="B1540" t="str">
            <v>ACRÉSCIMO PARA POÇO DE VISITA RETANGULAR PARA DRENAGEM, EM ALVENARIA COM BLOCOS DE CONCRETO, DIMENSÕES INTERNAS = 2X2 M. AF_12/2020</v>
          </cell>
          <cell r="C1540" t="str">
            <v>M</v>
          </cell>
          <cell r="D1540">
            <v>1889.69</v>
          </cell>
          <cell r="E1540" t="str">
            <v>Sinapi-Maio/21</v>
          </cell>
        </row>
        <row r="1541">
          <cell r="A1541">
            <v>99308</v>
          </cell>
          <cell r="B1541" t="str">
            <v>BASE PARA POÇO DE VISITA RETANGULAR PARA DRENAGEM, EM ALVENARIA COM BLOCOS DE CONCRETO, DIMENSÕES INTERNAS = 3X4 M, PROFUNDIDADE = 1,45 M, EXCLUINDO TAMPÃO. AF_12/2020</v>
          </cell>
          <cell r="C1541" t="str">
            <v>UN</v>
          </cell>
          <cell r="D1541">
            <v>11529.17</v>
          </cell>
          <cell r="E1541" t="str">
            <v>Sinapi-Maio/21</v>
          </cell>
        </row>
        <row r="1542">
          <cell r="A1542">
            <v>99309</v>
          </cell>
          <cell r="B1542" t="str">
            <v>ACRÉSCIMO PARA POÇO DE VISITA RETANGULAR PARA DRENAGEM, EM ALVENARIA COM BLOCOS DE CONCRETO, DIMENSÕES INTERNAS = 3X4 M. AF_12/2020</v>
          </cell>
          <cell r="C1542" t="str">
            <v>M</v>
          </cell>
          <cell r="D1542">
            <v>2991.37</v>
          </cell>
          <cell r="E1542" t="str">
            <v>Sinapi-Maio/21</v>
          </cell>
        </row>
        <row r="1543">
          <cell r="A1543">
            <v>99310</v>
          </cell>
          <cell r="B1543" t="str">
            <v>BASE PARA POÇO DE VISITA RETANGULAR PARA DRENAGEM, EM ALVENARIA COM BLOCOS DE CONCRETO, DIMENSÕES INTERNAS = 3,5X3,5 M, PROFUNDIDADE = 1,45 M, EXCLUINDO TAMPÃO. AF_12/2020</v>
          </cell>
          <cell r="C1543" t="str">
            <v>UN</v>
          </cell>
          <cell r="D1543">
            <v>11715.79</v>
          </cell>
          <cell r="E1543" t="str">
            <v>Sinapi-Maio/21</v>
          </cell>
        </row>
        <row r="1544">
          <cell r="A1544">
            <v>99311</v>
          </cell>
          <cell r="B1544" t="str">
            <v>ACRÉSCIMO PARA POÇO DE VISITA RETANGULAR PARA DRENAGEM, EM ALVENARIA COM BLOCOS DE CONCRETO, DIMENSÕES INTERNAS = 3,5X3,5 M. AF_12/2020</v>
          </cell>
          <cell r="C1544" t="str">
            <v>M</v>
          </cell>
          <cell r="D1544">
            <v>2991.37</v>
          </cell>
          <cell r="E1544" t="str">
            <v>Sinapi-Maio/21</v>
          </cell>
        </row>
        <row r="1545">
          <cell r="A1545">
            <v>99312</v>
          </cell>
          <cell r="B1545" t="str">
            <v>BASE PARA POÇO DE VISITA RETANGULAR PARA DRENAGEM, EM ALVENARIA COM BLOCOS DE CONCRETO, DIMENSÕES INTERNAS = 2X2,5 M, PROFUNDIDADE = 1,45 M, EXCLUINDO TAMPÃO. AF_12/2020</v>
          </cell>
          <cell r="C1545" t="str">
            <v>UN</v>
          </cell>
          <cell r="D1545">
            <v>5849.66</v>
          </cell>
          <cell r="E1545" t="str">
            <v>Sinapi-Maio/21</v>
          </cell>
        </row>
        <row r="1546">
          <cell r="A1546">
            <v>99313</v>
          </cell>
          <cell r="B1546" t="str">
            <v>BASE PARA POÇO DE VISITA RETANGULAR PARA DRENAGEM, EM ALVENARIA COM BLOCOS DE CONCRETO, DIMENSÕES INTERNAS = 3,5X4 M, PROFUNDIDADE = 1,45 M, EXCLUINDO TAMPÃO. AF_12/2020</v>
          </cell>
          <cell r="C1546" t="str">
            <v>UN</v>
          </cell>
          <cell r="D1546">
            <v>13059.86</v>
          </cell>
          <cell r="E1546" t="str">
            <v>Sinapi-Maio/21</v>
          </cell>
        </row>
        <row r="1547">
          <cell r="A1547">
            <v>99314</v>
          </cell>
          <cell r="B1547" t="str">
            <v>ACRÉSCIMO PARA POÇO DE VISITA RETANGULAR PARA DRENAGEM, EM ALVENARIA COM BLOCOS DE CONCRETO, DIMENSÕES INTERNAS = 3,5X4 M. AF_12/2020</v>
          </cell>
          <cell r="C1547" t="str">
            <v>M</v>
          </cell>
          <cell r="D1547">
            <v>3190.4</v>
          </cell>
          <cell r="E1547" t="str">
            <v>Sinapi-Maio/21</v>
          </cell>
        </row>
        <row r="1548">
          <cell r="A1548">
            <v>99315</v>
          </cell>
          <cell r="B1548" t="str">
            <v>BASE PARA POÇO DE VISITA RETANGULAR PARA DRENAGEM, EM ALVENARIA COM BLOCOS DE CONCRETO, DIMENSÕES INTERNAS = 4X4 M, PROFUNDIDADE = 1,45 M, EXCLUINDO TAMPÃO. AF_12/2020</v>
          </cell>
          <cell r="C1548" t="str">
            <v>UN</v>
          </cell>
          <cell r="D1548">
            <v>14587.08</v>
          </cell>
          <cell r="E1548" t="str">
            <v>Sinapi-Maio/21</v>
          </cell>
        </row>
        <row r="1549">
          <cell r="A1549">
            <v>99317</v>
          </cell>
          <cell r="B1549" t="str">
            <v>ACRÉSCIMO PARA POÇO DE VISITA RETANGULAR PARA DRENAGEM, EM ALVENARIA COM BLOCOS DE CONCRETO, DIMENSÕES INTERNAS = 2X2,5 M. AF_12/2020</v>
          </cell>
          <cell r="C1549" t="str">
            <v>M</v>
          </cell>
          <cell r="D1549">
            <v>2003.46</v>
          </cell>
          <cell r="E1549" t="str">
            <v>Sinapi-Maio/21</v>
          </cell>
        </row>
        <row r="1550">
          <cell r="A1550">
            <v>99318</v>
          </cell>
          <cell r="B1550" t="str">
            <v>CHAMINÉ CIRCULAR PARA POÇO DE VISITA PARA DRENAGEM, EM CONCRETO PRÉ-MOLDADO, DIÂMETRO INTERNO = 0,6 M. AF_12/2020</v>
          </cell>
          <cell r="C1550" t="str">
            <v>M</v>
          </cell>
          <cell r="D1550">
            <v>207.92</v>
          </cell>
          <cell r="E1550" t="str">
            <v>Sinapi-Maio/21</v>
          </cell>
        </row>
        <row r="1551">
          <cell r="A1551">
            <v>99319</v>
          </cell>
          <cell r="B1551" t="str">
            <v>CHAMINÉ CIRCULAR PARA POÇO DE VISITA PARA DRENAGEM, EM ALVENARIA COM TIJOLOS CERÂMICOS MACIÇOS, DIÂMETRO INTERNO = 0,6 M. AF_12/2020</v>
          </cell>
          <cell r="C1551" t="str">
            <v>M</v>
          </cell>
          <cell r="D1551">
            <v>776.12</v>
          </cell>
          <cell r="E1551" t="str">
            <v>Sinapi-Maio/21</v>
          </cell>
        </row>
        <row r="1552">
          <cell r="A1552">
            <v>99320</v>
          </cell>
          <cell r="B1552" t="str">
            <v>BASE PARA POÇO DE VISITA RETANGULAR PARA DRENAGEM, EM ALVENARIA COM BLOCOS DE CONCRETO, DIMENSÕES INTERNAS = 2X3 M, PROFUNDIDADE = 1,45 M, EXCLUINDO TAMPÃO. AF_12/2020</v>
          </cell>
          <cell r="C1552" t="str">
            <v>UN</v>
          </cell>
          <cell r="D1552">
            <v>6751.98</v>
          </cell>
          <cell r="E1552" t="str">
            <v>Sinapi-Maio/21</v>
          </cell>
        </row>
        <row r="1553">
          <cell r="A1553">
            <v>99321</v>
          </cell>
          <cell r="B1553" t="str">
            <v>ACRÉSCIMO PARA POÇO DE VISITA RETANGULAR PARA DRENAGEM, EM ALVENARIA COM BLOCOS DE CONCRETO, DIMENSÕES INTERNAS = 2X3 M. AF_12/2020</v>
          </cell>
          <cell r="C1553" t="str">
            <v>M</v>
          </cell>
          <cell r="D1553">
            <v>2199</v>
          </cell>
          <cell r="E1553" t="str">
            <v>Sinapi-Maio/21</v>
          </cell>
        </row>
        <row r="1554">
          <cell r="A1554">
            <v>99322</v>
          </cell>
          <cell r="B1554" t="str">
            <v>BASE PARA POÇO DE VISITA RETANGULAR PARA DRENAGEM, EM ALVENARIA COM BLOCOS DE CONCRETO, DIMENSÕES INTERNAS = 2X3,5 M, PROFUNDIDADE = 1,45 M, EXCLUINDO TAMPÃO. AF_12/2020</v>
          </cell>
          <cell r="C1554" t="str">
            <v>UN</v>
          </cell>
          <cell r="D1554">
            <v>7620.57</v>
          </cell>
          <cell r="E1554" t="str">
            <v>Sinapi-Maio/21</v>
          </cell>
        </row>
        <row r="1555">
          <cell r="A1555">
            <v>99323</v>
          </cell>
          <cell r="B1555" t="str">
            <v>ACRÉSCIMO PARA POÇO DE VISITA RETANGULAR PARA DRENAGEM, EM ALVENARIA COM BLOCOS DE CONCRETO, DIMENSÕES INTERNAS = 2X3,5 M. AF_12/2020</v>
          </cell>
          <cell r="C1555" t="str">
            <v>M</v>
          </cell>
          <cell r="D1555">
            <v>2394.4499999999998</v>
          </cell>
          <cell r="E1555" t="str">
            <v>Sinapi-Maio/21</v>
          </cell>
        </row>
        <row r="1556">
          <cell r="A1556">
            <v>99324</v>
          </cell>
          <cell r="B1556" t="str">
            <v>BASE PARA POÇO DE VISITA RETANGULAR PARA DRENAGEM, EM ALVENARIA COM BLOCOS DE CONCRETO, DIMENSÕES INTERNAS = 2X4 M, PROFUNDIDADE = 1,45 M, EXCLUINDO TAMPÃO. AF_12/2020</v>
          </cell>
          <cell r="C1556" t="str">
            <v>UN</v>
          </cell>
          <cell r="D1556">
            <v>8489.23</v>
          </cell>
          <cell r="E1556" t="str">
            <v>Sinapi-Maio/21</v>
          </cell>
        </row>
        <row r="1557">
          <cell r="A1557">
            <v>99325</v>
          </cell>
          <cell r="B1557" t="str">
            <v>ACRÉSCIMO PARA POÇO DE VISITA RETANGULAR PARA DRENAGEM, EM ALVENARIA COM BLOCOS DE CONCRETO, DIMENSÕES INTERNAS = 2X4 M. AF_12/2020</v>
          </cell>
          <cell r="C1557" t="str">
            <v>M</v>
          </cell>
          <cell r="D1557">
            <v>2593.41</v>
          </cell>
          <cell r="E1557" t="str">
            <v>Sinapi-Maio/21</v>
          </cell>
        </row>
        <row r="1558">
          <cell r="A1558">
            <v>99326</v>
          </cell>
          <cell r="B1558" t="str">
            <v>BASE PARA POÇO DE VISITA RETANGULAR PARA DRENAGEM, EM ALVENARIA COM BLOCOS DE CONCRETO, DIMENSÕES INTERNAS = 2,5X2,5 M, PROFUNDIDADE = 1,45 M, EXCLUINDO TAMPÃO. AF_12/2020</v>
          </cell>
          <cell r="C1558" t="str">
            <v>UN</v>
          </cell>
          <cell r="D1558">
            <v>6888.49</v>
          </cell>
          <cell r="E1558" t="str">
            <v>Sinapi-Maio/21</v>
          </cell>
        </row>
        <row r="1559">
          <cell r="A1559">
            <v>99327</v>
          </cell>
          <cell r="B1559" t="str">
            <v>ACRÉSCIMO PARA POÇO DE VISITA RETANGULAR PARA DRENAGEM, EM ALVENARIA COM BLOCOS DE CONCRETO, DIMENSÕES INTERNAS = 4X4 M. AF_12/2020</v>
          </cell>
          <cell r="C1559" t="str">
            <v>M</v>
          </cell>
          <cell r="D1559">
            <v>3355.24</v>
          </cell>
          <cell r="E1559" t="str">
            <v>Sinapi-Maio/21</v>
          </cell>
        </row>
        <row r="1560">
          <cell r="A1560">
            <v>101800</v>
          </cell>
          <cell r="B1560" t="str">
            <v>CAIXA COM GRELHA RETANGULAR DE FERRO FUNDIDO, EM ALVENARIA COM TIJOLOS CERÂMICOS MACIÇOS, DIMENSÕES INTERNAS: 0,30 X 1,00 X 1,00. AF_12/2020</v>
          </cell>
          <cell r="C1560" t="str">
            <v>UN</v>
          </cell>
          <cell r="D1560">
            <v>1321.46</v>
          </cell>
          <cell r="E1560" t="str">
            <v>Sinapi-Maio/21</v>
          </cell>
        </row>
        <row r="1561">
          <cell r="A1561">
            <v>101801</v>
          </cell>
          <cell r="B1561" t="str">
            <v>CAIXA COM GRELHA RETANGULAR DE FERRO FUNDIDO, EM ALVENARIA COM BLOCOS DE CONCRETO, DIMENSÕES INTERNAS: 0,30 X 1,00 X 1,00. AF_12/2020</v>
          </cell>
          <cell r="C1561" t="str">
            <v>UN</v>
          </cell>
          <cell r="D1561">
            <v>1000.85</v>
          </cell>
          <cell r="E1561" t="str">
            <v>Sinapi-Maio/21</v>
          </cell>
        </row>
        <row r="1562">
          <cell r="A1562">
            <v>101806</v>
          </cell>
          <cell r="B1562" t="str">
            <v>CAIXA ENTERRADA DISTRIBUIDORA DE VAZÃO (SUMIDOUROS MÚLTIPLOS), RETANGULAR, EM ALVENARIA COM TIJOLOS MACIÇOS, DIMENSÕES INTERNAS: 0,60 X 0,60 X 0,50 M. AF_12/2020</v>
          </cell>
          <cell r="C1562" t="str">
            <v>UN</v>
          </cell>
          <cell r="D1562">
            <v>468.25</v>
          </cell>
          <cell r="E1562" t="str">
            <v>Sinapi-Maio/21</v>
          </cell>
        </row>
        <row r="1563">
          <cell r="A1563">
            <v>101807</v>
          </cell>
          <cell r="B1563" t="str">
            <v>CAIXA ENTERRADA DISTRIBUIDORA DE VAZÃO (SUMIDOUROS MÚLTIPLOS), RETANGULAR, EM ALVENARIA COM BLOCOS DE CONCRETO, DIMENSÕES INTERNAS: 0,60 X 0,60 X 0,50 M. AF_12/2020</v>
          </cell>
          <cell r="C1563" t="str">
            <v>UN</v>
          </cell>
          <cell r="D1563">
            <v>406.12</v>
          </cell>
          <cell r="E1563" t="str">
            <v>Sinapi-Maio/21</v>
          </cell>
        </row>
        <row r="1564">
          <cell r="A1564">
            <v>101808</v>
          </cell>
          <cell r="B1564" t="str">
            <v>CAIXA ENTERRADA DISTRIBUIDORA DE VAZÃO (SUMIDOUROS MÚLTIPLOS), RETANGULAR, EM CONCRETO PRÉ-MOLDADO, DIMENSÕES INTERNAS: 0,60 X 0,60 X 0,50 M. AF_12/2020</v>
          </cell>
          <cell r="C1564" t="str">
            <v>UN</v>
          </cell>
          <cell r="D1564">
            <v>383.79</v>
          </cell>
          <cell r="E1564" t="str">
            <v>Sinapi-Maio/21</v>
          </cell>
        </row>
        <row r="1565">
          <cell r="A1565">
            <v>101809</v>
          </cell>
          <cell r="B1565" t="str">
            <v>BASE PARA POCO DE VISITA RETANGULAR PARA ESGOTO E DRENAGEM, EM CONCRETO ESTRUTURAL, DIMENSÕES INTERNAS DE 90X150 M, PROFUNDIDADE DE 1,25 M, EXCLUINDO TAMPÃO. AF_12/2020</v>
          </cell>
          <cell r="C1565" t="str">
            <v>UN</v>
          </cell>
          <cell r="D1565">
            <v>2512.89</v>
          </cell>
          <cell r="E1565" t="str">
            <v>Sinapi-Maio/21</v>
          </cell>
        </row>
        <row r="1566">
          <cell r="A1566">
            <v>102139</v>
          </cell>
          <cell r="B1566" t="str">
            <v>BASE PARA POÇO DE VISITA CIRCULAR PARA  ESGOTO, EM CONCRETO PRÉ-MOLDADO, DIÂMETRO INTERNO = 1,2 M, PROFUNDIDADE = 1,45 M, EXCLUINDO TAMPÃO. AF_12/2020</v>
          </cell>
          <cell r="C1566" t="str">
            <v>UN</v>
          </cell>
          <cell r="D1566">
            <v>1331.96</v>
          </cell>
          <cell r="E1566" t="str">
            <v>Sinapi-Maio/21</v>
          </cell>
        </row>
        <row r="1567">
          <cell r="A1567">
            <v>102141</v>
          </cell>
          <cell r="B1567" t="str">
            <v>BASE PARA POÇO DE VISITA CIRCULAR PARA  ESGOTO, EM CONCRETO PRÉ-MOLDADO, DIÂMETRO INTERNO = 1,5 M, PROFUNDIDADE = 1,45 M, EXCLUINDO TAMPÃO. AF_12/2020</v>
          </cell>
          <cell r="C1567" t="str">
            <v>UN</v>
          </cell>
          <cell r="D1567">
            <v>2117.06</v>
          </cell>
          <cell r="E1567" t="str">
            <v>Sinapi-Maio/21</v>
          </cell>
        </row>
        <row r="1568">
          <cell r="A1568">
            <v>102142</v>
          </cell>
          <cell r="B1568" t="str">
            <v>BASE PARA POÇO DE VISITA CIRCULAR PARA DRENAGEM, EM CONCRETO PRÉ-MOLDADO, DIÂMETRO INTERNO = 1,5 M, PROFUNDIDADE = 1,45 M, EXCLUINDO TAMPÃO. AF_12/2020</v>
          </cell>
          <cell r="C1568" t="str">
            <v>UN</v>
          </cell>
          <cell r="D1568">
            <v>2083.7800000000002</v>
          </cell>
          <cell r="E1568" t="str">
            <v>Sinapi-Maio/21</v>
          </cell>
        </row>
        <row r="1569">
          <cell r="A1569">
            <v>102457</v>
          </cell>
          <cell r="B1569" t="str">
            <v>BASE PARA POÇO DE VISITA CIRCULAR PARA DRENAGEM, EM CONCRETO PRÉ-MOLDADO, DIÂMETRO INTERNO = 1,2 M, PROFUNDIDADE = 1,45 M, EXCLUINDO TAMPÃO. AF_05/2021</v>
          </cell>
          <cell r="C1569" t="str">
            <v>UN</v>
          </cell>
          <cell r="D1569">
            <v>1312.23</v>
          </cell>
          <cell r="E1569" t="str">
            <v>Sinapi-Maio/21</v>
          </cell>
        </row>
        <row r="1570">
          <cell r="A1570">
            <v>94263</v>
          </cell>
          <cell r="B1570" t="str">
            <v>GUIA (MEIO-FIO) CONCRETO, MOLDADA  IN LOCO  EM TRECHO RETO COM EXTRUSORA, 13 CM BASE X 22 CM ALTURA. AF_06/2016</v>
          </cell>
          <cell r="C1570" t="str">
            <v>M</v>
          </cell>
          <cell r="D1570">
            <v>27.53</v>
          </cell>
          <cell r="E1570" t="str">
            <v>Sinapi-Maio/21</v>
          </cell>
        </row>
        <row r="1571">
          <cell r="A1571">
            <v>94264</v>
          </cell>
          <cell r="B1571" t="str">
            <v>GUIA (MEIO-FIO) CONCRETO, MOLDADA  IN LOCO  EM TRECHO CURVO COM EXTRUSORA, 13 CM BASE X 22 CM ALTURA. AF_06/2016</v>
          </cell>
          <cell r="C1571" t="str">
            <v>M</v>
          </cell>
          <cell r="D1571">
            <v>31.12</v>
          </cell>
          <cell r="E1571" t="str">
            <v>Sinapi-Maio/21</v>
          </cell>
        </row>
        <row r="1572">
          <cell r="A1572">
            <v>94265</v>
          </cell>
          <cell r="B1572" t="str">
            <v>GUIA (MEIO-FIO) CONCRETO, MOLDADA  IN LOCO  EM TRECHO RETO COM EXTRUSORA, 15 CM BASE X 30 CM ALTURA. AF_06/2016</v>
          </cell>
          <cell r="C1572" t="str">
            <v>M</v>
          </cell>
          <cell r="D1572">
            <v>34.75</v>
          </cell>
          <cell r="E1572" t="str">
            <v>Sinapi-Maio/21</v>
          </cell>
        </row>
        <row r="1573">
          <cell r="A1573">
            <v>94266</v>
          </cell>
          <cell r="B1573" t="str">
            <v>GUIA (MEIO-FIO) CONCRETO, MOLDADA  IN LOCO  EM TRECHO CURVO COM EXTRUSORA, 15 CM BASE X 30 CM ALTURA. AF_06/2016</v>
          </cell>
          <cell r="C1573" t="str">
            <v>M</v>
          </cell>
          <cell r="D1573">
            <v>38.86</v>
          </cell>
          <cell r="E1573" t="str">
            <v>Sinapi-Maio/21</v>
          </cell>
        </row>
        <row r="1574">
          <cell r="A1574">
            <v>94267</v>
          </cell>
          <cell r="B1574" t="str">
            <v>GUIA (MEIO-FIO) E SARJETA CONJUGADOS DE CONCRETO, MOLDADA  IN LOCO  EM TRECHO RETO COM EXTRUSORA, 45 CM BASE (15 CM BASE DA GUIA + 30 CM BASE DA SARJETA) X 22 CM ALTURA. AF_06/2016</v>
          </cell>
          <cell r="C1574" t="str">
            <v>M</v>
          </cell>
          <cell r="D1574">
            <v>40.54</v>
          </cell>
          <cell r="E1574" t="str">
            <v>Sinapi-Maio/21</v>
          </cell>
        </row>
        <row r="1575">
          <cell r="A1575">
            <v>94268</v>
          </cell>
          <cell r="B1575" t="str">
            <v>GUIA (MEIO-FIO) E SARJETA CONJUGADOS DE CONCRETO, MOLDADA  IN LOCO  EM TRECHO CURVO COM EXTRUSORA, 45 CM BASE (15 CM BASE DA GUIA + 30 CM BASE DA SARJETA) X 22 CM ALTURA. AF_06/2016</v>
          </cell>
          <cell r="C1575" t="str">
            <v>M</v>
          </cell>
          <cell r="D1575">
            <v>45.05</v>
          </cell>
          <cell r="E1575" t="str">
            <v>Sinapi-Maio/21</v>
          </cell>
        </row>
        <row r="1576">
          <cell r="A1576">
            <v>94269</v>
          </cell>
          <cell r="B1576" t="str">
            <v>GUIA (MEIO-FIO) E SARJETA CONJUGADOS DE CONCRETO, MOLDADA  IN LOCO  EM TRECHO RETO COM EXTRUSORA, 60 CM BASE (15 CM BASE DA GUIA + 45 CM BASE DA SARJETA) X 26 CM ALTURA. AF_06/2016</v>
          </cell>
          <cell r="C1576" t="str">
            <v>M</v>
          </cell>
          <cell r="D1576">
            <v>56.52</v>
          </cell>
          <cell r="E1576" t="str">
            <v>Sinapi-Maio/21</v>
          </cell>
        </row>
        <row r="1577">
          <cell r="A1577">
            <v>94270</v>
          </cell>
          <cell r="B1577" t="str">
            <v>GUIA (MEIO-FIO) E SARJETA CONJUGADOS DE CONCRETO, MOLDADA IN LOCO  EM TRECHO CURVO COM EXTRUSORA, 60 CM BASE (15 CM BASE DA GUIA + 45 CM BASE DA SARJETA) X 26 CM ALTURA. AF_06/2016</v>
          </cell>
          <cell r="C1577" t="str">
            <v>M</v>
          </cell>
          <cell r="D1577">
            <v>62.84</v>
          </cell>
          <cell r="E1577" t="str">
            <v>Sinapi-Maio/21</v>
          </cell>
        </row>
        <row r="1578">
          <cell r="A1578">
            <v>94271</v>
          </cell>
          <cell r="B1578" t="str">
            <v>GUIA (MEIO-FIO) E SARJETA CONJUGADOS DE CONCRETO, MOLDADA  IN LOCO  EM TRECHO RETO COM EXTRUSORA, 65 CM BASE (15 CM BASE DA GUIA + 50 CM BASE DA SARJETA) X 26 CM ALTURA. AF_06/2016</v>
          </cell>
          <cell r="C1578" t="str">
            <v>M</v>
          </cell>
          <cell r="D1578">
            <v>68.87</v>
          </cell>
          <cell r="E1578" t="str">
            <v>Sinapi-Maio/21</v>
          </cell>
        </row>
        <row r="1579">
          <cell r="A1579">
            <v>94272</v>
          </cell>
          <cell r="B1579" t="str">
            <v>GUIA (MEIO-FIO) E SARJETA CONJUGADOS DE CONCRETO, MOLDADA  IN LOCO  EM TRECHO CURVO COM EXTRUSORA, 65 CM BASE (15 CM BASE DA GUIA + 50 CM BASE DA SARJETA) X 26 CM ALTURA. AF_06/2016</v>
          </cell>
          <cell r="C1579" t="str">
            <v>M</v>
          </cell>
          <cell r="D1579">
            <v>77.27</v>
          </cell>
          <cell r="E1579" t="str">
            <v>Sinapi-Maio/21</v>
          </cell>
        </row>
        <row r="1580">
          <cell r="A1580">
            <v>94273</v>
          </cell>
          <cell r="B1580" t="str">
            <v>ASSENTAMENTO DE GUIA (MEIO-FIO) EM TRECHO RETO, CONFECCIONADA EM CONCRETO PRÉ-FABRICADO, DIMENSÕES 100X15X13X30 CM (COMPRIMENTO X BASE INFERIOR X BASE SUPERIOR X ALTURA), PARA VIAS URBANAS (USO VIÁRIO). AF_06/2016</v>
          </cell>
          <cell r="C1580" t="str">
            <v>M</v>
          </cell>
          <cell r="D1580">
            <v>40.79</v>
          </cell>
          <cell r="E1580" t="str">
            <v>Sinapi-Maio/21</v>
          </cell>
        </row>
        <row r="1581">
          <cell r="A1581">
            <v>94274</v>
          </cell>
          <cell r="B1581" t="str">
            <v>ASSENTAMENTO DE GUIA (MEIO-FIO) EM TRECHO CURVO, CONFECCIONADA EM CONCRETO PRÉ-FABRICADO, DIMENSÕES 100X15X13X30 CM (COMPRIMENTO X BASE INFERIOR X BASE SUPERIOR X ALTURA), PARA VIAS URBANAS (USO VIÁRIO). AF_06/2016</v>
          </cell>
          <cell r="C1581" t="str">
            <v>M</v>
          </cell>
          <cell r="D1581">
            <v>44.81</v>
          </cell>
          <cell r="E1581" t="str">
            <v>Sinapi-Maio/21</v>
          </cell>
        </row>
        <row r="1582">
          <cell r="A1582">
            <v>94275</v>
          </cell>
          <cell r="B1582" t="str">
            <v>ASSENTAMENTO DE GUIA (MEIO-FIO) EM TRECHO RETO, CONFECCIONADA EM CONCRETO PRÉ-FABRICADO, DIMENSÕES 100X15X13X20 CM (COMPRIMENTO X BASE INFERIOR X BASE SUPERIOR X ALTURA), PARA URBANIZAÇÃO INTERNA DE EMPREENDIMENTOS. AF_06/2016_P</v>
          </cell>
          <cell r="C1582" t="str">
            <v>M</v>
          </cell>
          <cell r="D1582">
            <v>38.75</v>
          </cell>
          <cell r="E1582" t="str">
            <v>Sinapi-Maio/21</v>
          </cell>
        </row>
        <row r="1583">
          <cell r="A1583">
            <v>94276</v>
          </cell>
          <cell r="B1583" t="str">
            <v>ASSENTAMENTO DE GUIA (MEIO-FIO) EM TRECHO CURVO, CONFECCIONADA EM CONCRETO PRÉ-FABRICADO, DIMENSÕES 100X15X13X20 CM (COMPRIMENTO X BASE INFERIOR X BASE SUPERIOR X ALTURA), PARA URBANIZAÇÃO INTERNA DE EMPREENDIMENTOS. AF_06/2016_P</v>
          </cell>
          <cell r="C1583" t="str">
            <v>M</v>
          </cell>
          <cell r="D1583">
            <v>42.77</v>
          </cell>
          <cell r="E1583" t="str">
            <v>Sinapi-Maio/21</v>
          </cell>
        </row>
        <row r="1584">
          <cell r="A1584">
            <v>94281</v>
          </cell>
          <cell r="B1584" t="str">
            <v>EXECUÇÃO DE SARJETA DE CONCRETO USINADO, MOLDADA  IN LOCO  EM TRECHO RETO, 30 CM BASE X 15 CM ALTURA. AF_06/2016</v>
          </cell>
          <cell r="C1584" t="str">
            <v>M</v>
          </cell>
          <cell r="D1584">
            <v>43.37</v>
          </cell>
          <cell r="E1584" t="str">
            <v>Sinapi-Maio/21</v>
          </cell>
        </row>
        <row r="1585">
          <cell r="A1585">
            <v>94282</v>
          </cell>
          <cell r="B1585" t="str">
            <v>EXECUÇÃO DE SARJETA DE CONCRETO USINADO, MOLDADA  IN LOCO  EM TRECHO CURVO, 30 CM BASE X 15 CM ALTURA. AF_06/2016</v>
          </cell>
          <cell r="C1585" t="str">
            <v>M</v>
          </cell>
          <cell r="D1585">
            <v>55.61</v>
          </cell>
          <cell r="E1585" t="str">
            <v>Sinapi-Maio/21</v>
          </cell>
        </row>
        <row r="1586">
          <cell r="A1586">
            <v>94283</v>
          </cell>
          <cell r="B1586" t="str">
            <v>EXECUÇÃO DE SARJETA DE CONCRETO USINADO, MOLDADA  IN LOCO  EM TRECHO RETO, 45 CM BASE X 15 CM ALTURA. AF_06/2016</v>
          </cell>
          <cell r="C1586" t="str">
            <v>M</v>
          </cell>
          <cell r="D1586">
            <v>54.09</v>
          </cell>
          <cell r="E1586" t="str">
            <v>Sinapi-Maio/21</v>
          </cell>
        </row>
        <row r="1587">
          <cell r="A1587">
            <v>94284</v>
          </cell>
          <cell r="B1587" t="str">
            <v>EXECUÇÃO DE SARJETA DE CONCRETO USINADO, MOLDADA  IN LOCO  EM TRECHO CURVO, 45 CM BASE X 15 CM ALTURA. AF_06/2016</v>
          </cell>
          <cell r="C1587" t="str">
            <v>M</v>
          </cell>
          <cell r="D1587">
            <v>66.33</v>
          </cell>
          <cell r="E1587" t="str">
            <v>Sinapi-Maio/21</v>
          </cell>
        </row>
        <row r="1588">
          <cell r="A1588">
            <v>94285</v>
          </cell>
          <cell r="B1588" t="str">
            <v>EXECUÇÃO DE SARJETA DE CONCRETO USINADO, MOLDADA  IN LOCO  EM TRECHO RETO, 60 CM BASE X 15 CM ALTURA. AF_06/2016</v>
          </cell>
          <cell r="C1588" t="str">
            <v>M</v>
          </cell>
          <cell r="D1588">
            <v>64.239999999999995</v>
          </cell>
          <cell r="E1588" t="str">
            <v>Sinapi-Maio/21</v>
          </cell>
        </row>
        <row r="1589">
          <cell r="A1589">
            <v>94286</v>
          </cell>
          <cell r="B1589" t="str">
            <v>EXECUÇÃO DE SARJETA DE CONCRETO USINADO, MOLDADA  IN LOCO  EM TRECHO CURVO, 60 CM BASE X 15 CM ALTURA. AF_06/2016</v>
          </cell>
          <cell r="C1589" t="str">
            <v>M</v>
          </cell>
          <cell r="D1589">
            <v>76.48</v>
          </cell>
          <cell r="E1589" t="str">
            <v>Sinapi-Maio/21</v>
          </cell>
        </row>
        <row r="1590">
          <cell r="A1590">
            <v>94287</v>
          </cell>
          <cell r="B1590" t="str">
            <v>EXECUÇÃO DE SARJETA DE CONCRETO USINADO, MOLDADA  IN LOCO  EM TRECHO RETO, 30 CM BASE X 10 CM ALTURA. AF_06/2016</v>
          </cell>
          <cell r="C1590" t="str">
            <v>M</v>
          </cell>
          <cell r="D1590">
            <v>34.630000000000003</v>
          </cell>
          <cell r="E1590" t="str">
            <v>Sinapi-Maio/21</v>
          </cell>
        </row>
        <row r="1591">
          <cell r="A1591">
            <v>94288</v>
          </cell>
          <cell r="B1591" t="str">
            <v>EXECUÇÃO DE SARJETA DE CONCRETO USINADO, MOLDADA  IN LOCO  EM TRECHO CURVO, 30 CM BASE X 10 CM ALTURA. AF_06/2016</v>
          </cell>
          <cell r="C1591" t="str">
            <v>M</v>
          </cell>
          <cell r="D1591">
            <v>45.33</v>
          </cell>
          <cell r="E1591" t="str">
            <v>Sinapi-Maio/21</v>
          </cell>
        </row>
        <row r="1592">
          <cell r="A1592">
            <v>94289</v>
          </cell>
          <cell r="B1592" t="str">
            <v>EXECUÇÃO DE SARJETA DE CONCRETO USINADO, MOLDADA  IN LOCO  EM TRECHO RETO, 45 CM BASE X 10 CM ALTURA. AF_06/2016</v>
          </cell>
          <cell r="C1592" t="str">
            <v>M</v>
          </cell>
          <cell r="D1592">
            <v>42.43</v>
          </cell>
          <cell r="E1592" t="str">
            <v>Sinapi-Maio/21</v>
          </cell>
        </row>
        <row r="1593">
          <cell r="A1593">
            <v>94290</v>
          </cell>
          <cell r="B1593" t="str">
            <v>EXECUÇÃO DE SARJETA DE CONCRETO USINADO, MOLDADA  IN LOCO  EM TRECHO CURVO, 45 CM BASE X 10 CM ALTURA. AF_06/2016</v>
          </cell>
          <cell r="C1593" t="str">
            <v>M</v>
          </cell>
          <cell r="D1593">
            <v>53.13</v>
          </cell>
          <cell r="E1593" t="str">
            <v>Sinapi-Maio/21</v>
          </cell>
        </row>
        <row r="1594">
          <cell r="A1594">
            <v>94291</v>
          </cell>
          <cell r="B1594" t="str">
            <v>EXECUÇÃO DE SARJETA DE CONCRETO USINADO, MOLDADA  IN LOCO  EM TRECHO RETO, 60 CM BASE X 10 CM ALTURA. AF_06/2016</v>
          </cell>
          <cell r="C1594" t="str">
            <v>M</v>
          </cell>
          <cell r="D1594">
            <v>49.69</v>
          </cell>
          <cell r="E1594" t="str">
            <v>Sinapi-Maio/21</v>
          </cell>
        </row>
        <row r="1595">
          <cell r="A1595">
            <v>94292</v>
          </cell>
          <cell r="B1595" t="str">
            <v>EXECUÇÃO DE SARJETA DE CONCRETO USINADO, MOLDADA  IN LOCO  EM TRECHO CURVO, 60 CM BASE X 10 CM ALTURA. AF_06/2016</v>
          </cell>
          <cell r="C1595" t="str">
            <v>M</v>
          </cell>
          <cell r="D1595">
            <v>60.4</v>
          </cell>
          <cell r="E1595" t="str">
            <v>Sinapi-Maio/21</v>
          </cell>
        </row>
        <row r="1596">
          <cell r="A1596">
            <v>94293</v>
          </cell>
          <cell r="B1596" t="str">
            <v>EXECUÇÃO DE SARJETÃO DE CONCRETO USINADO, MOLDADA  IN LOCO  EM TRECHO RETO, 100 CM BASE X 20 CM ALTURA. AF_06/2016</v>
          </cell>
          <cell r="C1596" t="str">
            <v>M</v>
          </cell>
          <cell r="D1596">
            <v>124.03</v>
          </cell>
          <cell r="E1596" t="str">
            <v>Sinapi-Maio/21</v>
          </cell>
        </row>
        <row r="1597">
          <cell r="A1597">
            <v>94294</v>
          </cell>
          <cell r="B1597" t="str">
            <v>EXECUÇÃO DE ESCORAS DE CONCRETO PARA CONTENÇÃO DE GUIAS PRÉ-FABRICADAS. AF_06/2016</v>
          </cell>
          <cell r="C1597" t="str">
            <v>M</v>
          </cell>
          <cell r="D1597">
            <v>7.13</v>
          </cell>
          <cell r="E1597" t="str">
            <v>Sinapi-Maio/21</v>
          </cell>
        </row>
        <row r="1598">
          <cell r="A1598">
            <v>101570</v>
          </cell>
          <cell r="B1598" t="str">
            <v>ESCORAMENTO DE VALA, TIPO PONTALETEAMENTO, COM PROFUNDIDADE DE 0 A 1,5 M, LARGURA MENOR QUE 1,5 M. AF_08/2020</v>
          </cell>
          <cell r="C1598" t="str">
            <v>M2</v>
          </cell>
          <cell r="D1598">
            <v>20.91</v>
          </cell>
          <cell r="E1598" t="str">
            <v>Sinapi-Maio/21</v>
          </cell>
        </row>
        <row r="1599">
          <cell r="A1599">
            <v>101571</v>
          </cell>
          <cell r="B1599" t="str">
            <v>ESCORAMENTO DE VALA, TIPO PONTALETEAMENTO, COM PROFUNDIDADE DE 0 A 1,5 M, LARGURA MAIOR OU IGUAL A 1,5 M E MENOR QUE 2,5 M. AF_08/2020</v>
          </cell>
          <cell r="C1599" t="str">
            <v>M2</v>
          </cell>
          <cell r="D1599">
            <v>28.49</v>
          </cell>
          <cell r="E1599" t="str">
            <v>Sinapi-Maio/21</v>
          </cell>
        </row>
        <row r="1600">
          <cell r="A1600">
            <v>101572</v>
          </cell>
          <cell r="B1600" t="str">
            <v>ESCORAMENTO DE VALA, TIPO PONTALETEAMENTO, COM PROFUNDIDADE DE 1,5 A 3,0 M, LARGURA MENOR QUE 1,5 M. AF_08/2020</v>
          </cell>
          <cell r="C1600" t="str">
            <v>M2</v>
          </cell>
          <cell r="D1600">
            <v>16.37</v>
          </cell>
          <cell r="E1600" t="str">
            <v>Sinapi-Maio/21</v>
          </cell>
        </row>
        <row r="1601">
          <cell r="A1601">
            <v>101573</v>
          </cell>
          <cell r="B1601" t="str">
            <v>ESCORAMENTO DE VALA, TIPO PONTALETEAMENTO, COM PROFUNDIDADE DE 1,5 A 3,0 M, LARGURA MAIOR OU IGUAL A 1,5 M E MENOR QUE 2,5 M. AF_08/2020</v>
          </cell>
          <cell r="C1601" t="str">
            <v>M2</v>
          </cell>
          <cell r="D1601">
            <v>23.94</v>
          </cell>
          <cell r="E1601" t="str">
            <v>Sinapi-Maio/21</v>
          </cell>
        </row>
        <row r="1602">
          <cell r="A1602">
            <v>101574</v>
          </cell>
          <cell r="B1602" t="str">
            <v>ESCORAMENTO DE VALA, TIPO PONTALETEAMENTO, COM PROFUNDIDADE DE 3,0 A 4,5 M, LARGURA MENOR QUE 1,5 M. AF_08/2020</v>
          </cell>
          <cell r="C1602" t="str">
            <v>M2</v>
          </cell>
          <cell r="D1602">
            <v>12.45</v>
          </cell>
          <cell r="E1602" t="str">
            <v>Sinapi-Maio/21</v>
          </cell>
        </row>
        <row r="1603">
          <cell r="A1603">
            <v>101575</v>
          </cell>
          <cell r="B1603" t="str">
            <v>ESCORAMENTO DE VALA, TIPO PONTALETEAMENTO, COM PROFUNDIDADE DE 3,0 A 4,5 M, LARGURA MAIOR OU IGUAL A 1,5 M E MENOR QUE 2,5 M. AF_08/2020</v>
          </cell>
          <cell r="C1603" t="str">
            <v>M2</v>
          </cell>
          <cell r="D1603">
            <v>20.14</v>
          </cell>
          <cell r="E1603" t="str">
            <v>Sinapi-Maio/21</v>
          </cell>
        </row>
        <row r="1604">
          <cell r="A1604">
            <v>101576</v>
          </cell>
          <cell r="B1604" t="str">
            <v>ESCORAMENTO DE VALA, TIPO DESCONTÍNUO, COM PROFUNDIDADE DE 0 A 1,5 M, LARGURA MENOR QUE 1,5 M. AF_08/2020</v>
          </cell>
          <cell r="C1604" t="str">
            <v>M2</v>
          </cell>
          <cell r="D1604">
            <v>37.07</v>
          </cell>
          <cell r="E1604" t="str">
            <v>Sinapi-Maio/21</v>
          </cell>
        </row>
        <row r="1605">
          <cell r="A1605">
            <v>101577</v>
          </cell>
          <cell r="B1605" t="str">
            <v>ESCORAMENTO DE VALA, TIPO DESCONTÍNUO, COM PROFUNDIDADE DE 0 A 1,5 M, LARGURA MAIOR OU IGUAL A 1,5 M E MENOR QUE 2,5 M. AF_08/2020</v>
          </cell>
          <cell r="C1605" t="str">
            <v>M2</v>
          </cell>
          <cell r="D1605">
            <v>46.79</v>
          </cell>
          <cell r="E1605" t="str">
            <v>Sinapi-Maio/21</v>
          </cell>
        </row>
        <row r="1606">
          <cell r="A1606">
            <v>101578</v>
          </cell>
          <cell r="B1606" t="str">
            <v>ESCORAMENTO DE VALA, TIPO DESCONTÍNUO, COM PROFUNDIDADE DE 1,5 M A 3,0 M, LARGURA MENOR QUE 1,5 M. AF_08/2020</v>
          </cell>
          <cell r="C1606" t="str">
            <v>M2</v>
          </cell>
          <cell r="D1606">
            <v>30.54</v>
          </cell>
          <cell r="E1606" t="str">
            <v>Sinapi-Maio/21</v>
          </cell>
        </row>
        <row r="1607">
          <cell r="A1607">
            <v>101579</v>
          </cell>
          <cell r="B1607" t="str">
            <v>ESCORAMENTO DE VALA, TIPO DESCONTÍNUO, COM PROFUNDIDADE DE 1,5 A 3,0 M, LARGURA MAIOR OU IGUAL A 1,5 M E MENOR QUE 2,5 M. AF_08/2020</v>
          </cell>
          <cell r="C1607" t="str">
            <v>M2</v>
          </cell>
          <cell r="D1607">
            <v>40.25</v>
          </cell>
          <cell r="E1607" t="str">
            <v>Sinapi-Maio/21</v>
          </cell>
        </row>
        <row r="1608">
          <cell r="A1608">
            <v>101580</v>
          </cell>
          <cell r="B1608" t="str">
            <v>ESCORAMENTO DE VALA, TIPO DESCONTÍNUO, COM PROFUNDIDADE DE 3,0 A 4,5 M, LARGURA MENOR QUE 1,5 M. AF_08/2020</v>
          </cell>
          <cell r="C1608" t="str">
            <v>M2</v>
          </cell>
          <cell r="D1608">
            <v>26.84</v>
          </cell>
          <cell r="E1608" t="str">
            <v>Sinapi-Maio/21</v>
          </cell>
        </row>
        <row r="1609">
          <cell r="A1609">
            <v>101581</v>
          </cell>
          <cell r="B1609" t="str">
            <v>ESCORAMENTO DE VALA, TIPO DESCONTÍNUO, COM PROFUNDIDADE DE 3,0 A 4,5 M, LARGURA MAIOR OU IGUAL A 1,5 E MENOR QUE 2,5 M. AF_08/2020</v>
          </cell>
          <cell r="C1609" t="str">
            <v>M2</v>
          </cell>
          <cell r="D1609">
            <v>36.67</v>
          </cell>
          <cell r="E1609" t="str">
            <v>Sinapi-Maio/21</v>
          </cell>
        </row>
        <row r="1610">
          <cell r="A1610">
            <v>101582</v>
          </cell>
          <cell r="B1610" t="str">
            <v>ESCORAMENTO DE VALA, TIPO CONTÍNUO, COM PROFUNDIDADE DE 0 A 1,5 M, LARGURA MENOR QUE 1,5 M. AF_08/2020</v>
          </cell>
          <cell r="C1610" t="str">
            <v>M2</v>
          </cell>
          <cell r="D1610">
            <v>60.87</v>
          </cell>
          <cell r="E1610" t="str">
            <v>Sinapi-Maio/21</v>
          </cell>
        </row>
        <row r="1611">
          <cell r="A1611">
            <v>101583</v>
          </cell>
          <cell r="B1611" t="str">
            <v>ESCORAMENTO DE VALA, TIPO CONTÍNUO, COM PROFUNDIDADE DE 0 A 1,5 M, LARGURA MAIOR OU IGUAL A 1,5 M E MENOR QUE 2,5 M. AF_08/2020</v>
          </cell>
          <cell r="C1611" t="str">
            <v>M2</v>
          </cell>
          <cell r="D1611">
            <v>76.040000000000006</v>
          </cell>
          <cell r="E1611" t="str">
            <v>Sinapi-Maio/21</v>
          </cell>
        </row>
        <row r="1612">
          <cell r="A1612">
            <v>101584</v>
          </cell>
          <cell r="B1612" t="str">
            <v>ESCORAMENTO DE VALA, TIPO CONTÍNUO, COM PROFUNDIDADE DE 1,5 M A 3,0 M, LARGURA MENOR QUE 1,5 M. AF_08/2020</v>
          </cell>
          <cell r="C1612" t="str">
            <v>M2</v>
          </cell>
          <cell r="D1612">
            <v>49.89</v>
          </cell>
          <cell r="E1612" t="str">
            <v>Sinapi-Maio/21</v>
          </cell>
        </row>
        <row r="1613">
          <cell r="A1613">
            <v>101585</v>
          </cell>
          <cell r="B1613" t="str">
            <v>ESCORAMENTO DE VALA, TIPO CONTÍNUO, COM PROFUNDIDADE DE 1,5 A 3,0 M, LARGURA MAIOR OU IGUAL A 1,5 M E MENOR QUE 2,5 M. AF_08/2020</v>
          </cell>
          <cell r="C1613" t="str">
            <v>M2</v>
          </cell>
          <cell r="D1613">
            <v>65.06</v>
          </cell>
          <cell r="E1613" t="str">
            <v>Sinapi-Maio/21</v>
          </cell>
        </row>
        <row r="1614">
          <cell r="A1614">
            <v>101586</v>
          </cell>
          <cell r="B1614" t="str">
            <v>ESCORAMENTO DE VALA, TIPO CONTÍNUO, COM PROFUNDIDADE DE 3,0 A 4,5 M, LARGURA MENOR QUE 1,5 M. AF_08/2020</v>
          </cell>
          <cell r="C1614" t="str">
            <v>M2</v>
          </cell>
          <cell r="D1614">
            <v>42.83</v>
          </cell>
          <cell r="E1614" t="str">
            <v>Sinapi-Maio/21</v>
          </cell>
        </row>
        <row r="1615">
          <cell r="A1615">
            <v>101587</v>
          </cell>
          <cell r="B1615" t="str">
            <v>ESCORAMENTO DE VALA, TIPO CONTÍNUO, COM PROFUNDIDADE DE 3,0 A 4,5 M, LARGURA MAIOR OU IGUAL A 1,5 E MENOR QUE 2,5 M. AF_08/2020</v>
          </cell>
          <cell r="C1615" t="str">
            <v>M2</v>
          </cell>
          <cell r="D1615">
            <v>58.12</v>
          </cell>
          <cell r="E1615" t="str">
            <v>Sinapi-Maio/21</v>
          </cell>
        </row>
        <row r="1616">
          <cell r="A1616">
            <v>101588</v>
          </cell>
          <cell r="B1616" t="str">
            <v>ESCORAMENTO DE VALA, TIPO CONTÍNUO COM PERFIL METÁLICO "U", COM PROFUNDIDADE DE 0 A 1,5 M, LARGURA MENOR QUE 1,5 M. AF_08/2020</v>
          </cell>
          <cell r="C1616" t="str">
            <v>M2</v>
          </cell>
          <cell r="D1616">
            <v>75.650000000000006</v>
          </cell>
          <cell r="E1616" t="str">
            <v>Sinapi-Maio/21</v>
          </cell>
        </row>
        <row r="1617">
          <cell r="A1617">
            <v>101589</v>
          </cell>
          <cell r="B1617" t="str">
            <v>ESCORAMENTO DE VALA,TIPO CONTÍNUO COM PERFIL METÁLICO "U", COM PROFUNDIDADE DE 0 A 1,5 M, LARGURA MAIOR OU IGUAL A 1,5 E MENOR QUE 2,5 M. AF_08/2020</v>
          </cell>
          <cell r="C1617" t="str">
            <v>M2</v>
          </cell>
          <cell r="D1617">
            <v>110</v>
          </cell>
          <cell r="E1617" t="str">
            <v>Sinapi-Maio/21</v>
          </cell>
        </row>
        <row r="1618">
          <cell r="A1618">
            <v>101590</v>
          </cell>
          <cell r="B1618" t="str">
            <v>ESCORAMENTO DE VALA, TIPO CONTÍNUO COM PERFIL METÁLICO "U", COM PROFUNDIDADE DE 1,5 A 3,0 M, LARGURA MENOR QUE 1,5 M. AF_08/2020</v>
          </cell>
          <cell r="C1618" t="str">
            <v>M2</v>
          </cell>
          <cell r="D1618">
            <v>57.36</v>
          </cell>
          <cell r="E1618" t="str">
            <v>Sinapi-Maio/21</v>
          </cell>
        </row>
        <row r="1619">
          <cell r="A1619">
            <v>101591</v>
          </cell>
          <cell r="B1619" t="str">
            <v>ESCORAMENTO DE VALA, TIPO CONTÍNUO COM PERFIL METÁLICO "U", COM PROFUNDIDADE DE 1,5 A 3,0 M, LARGURA MAIOR OU IGUAL 1,5 M E MENOR QUE 2,5 M. AF_08/2020</v>
          </cell>
          <cell r="C1619" t="str">
            <v>M2</v>
          </cell>
          <cell r="D1619">
            <v>91.7</v>
          </cell>
          <cell r="E1619" t="str">
            <v>Sinapi-Maio/21</v>
          </cell>
        </row>
        <row r="1620">
          <cell r="A1620">
            <v>101592</v>
          </cell>
          <cell r="B1620" t="str">
            <v>ESCORAMENTO DE VALA, TIPO CONTÍNUO COM PERFIL METÁLICO "U", COM PROFUNDIDADE DE 3,0 A 4,5 M, LARGURA MENOR QUE 1,5 M. AF_08/2020</v>
          </cell>
          <cell r="C1620" t="str">
            <v>M2</v>
          </cell>
          <cell r="D1620">
            <v>40.51</v>
          </cell>
          <cell r="E1620" t="str">
            <v>Sinapi-Maio/21</v>
          </cell>
        </row>
        <row r="1621">
          <cell r="A1621">
            <v>101593</v>
          </cell>
          <cell r="B1621" t="str">
            <v>ESCORAMENTO DE VALA, TIPO CONTÍNUO COM PERFIL METÁLICO "U", COM PROFUNDIDADE DE 3,0 A 4,5 M, LARGURA MAIOR OU IGUAL A 1,5 M E MENOR QUE 2,5 M. AF_08/2020</v>
          </cell>
          <cell r="C1621" t="str">
            <v>M2</v>
          </cell>
          <cell r="D1621">
            <v>74.959999999999994</v>
          </cell>
          <cell r="E1621" t="str">
            <v>Sinapi-Maio/21</v>
          </cell>
        </row>
        <row r="1622">
          <cell r="A1622">
            <v>101600</v>
          </cell>
          <cell r="B1622" t="str">
            <v>ESCORAMENTO DE VALA, TIPO BLINDAGEM, COM PROFUNDIDADE DE 0 A 1,5 M, LARGURA MENOR QUE 1,5 M - EXECUÇÃO, NÃO INCLUI MATERIAL. AF_08/2020</v>
          </cell>
          <cell r="C1622" t="str">
            <v>M2</v>
          </cell>
          <cell r="D1622">
            <v>14.09</v>
          </cell>
          <cell r="E1622" t="str">
            <v>Sinapi-Maio/21</v>
          </cell>
        </row>
        <row r="1623">
          <cell r="A1623">
            <v>101601</v>
          </cell>
          <cell r="B1623" t="str">
            <v>ESCORAMENTO DE VALA, TIPO BLINDAGEM COM PROFUNDIDADE DE 0 A 1,5 M, LARGURA MAIOR OU IGUAL A 1,5 M E MENOR QUE 2,5 M - EXECUÇÃO, NÃO INCLUI MATERIAL. AF_08/2020</v>
          </cell>
          <cell r="C1623" t="str">
            <v>M2</v>
          </cell>
          <cell r="D1623">
            <v>20.85</v>
          </cell>
          <cell r="E1623" t="str">
            <v>Sinapi-Maio/21</v>
          </cell>
        </row>
        <row r="1624">
          <cell r="A1624">
            <v>101602</v>
          </cell>
          <cell r="B1624" t="str">
            <v>ESCORAMENTO DE VALA, TIPO BLINDAGEM, COM PROFUNDIDADE DE 1,5 A 3,0 M, LARGURA MENOR QUE 1,5 M - EXECUÇÃO, NÃO INCLUI MATERIAL. AF_08/2020</v>
          </cell>
          <cell r="C1624" t="str">
            <v>M2</v>
          </cell>
          <cell r="D1624">
            <v>10.45</v>
          </cell>
          <cell r="E1624" t="str">
            <v>Sinapi-Maio/21</v>
          </cell>
        </row>
        <row r="1625">
          <cell r="A1625">
            <v>101603</v>
          </cell>
          <cell r="B1625" t="str">
            <v>ESCORAMENTO DE VALA, TIPO BLINDAGEM, COM PROFUNDIDADE DE 1,5 A 3,0 M, LARGURA MAIOR OU IGUAL A 1,5 M E MENOR QUE 2,5 M - EXECUÇÃO, NÃO INCLUI MATERIAL. AF_08/2020</v>
          </cell>
          <cell r="C1625" t="str">
            <v>M2</v>
          </cell>
          <cell r="D1625">
            <v>17.22</v>
          </cell>
          <cell r="E1625" t="str">
            <v>Sinapi-Maio/21</v>
          </cell>
        </row>
        <row r="1626">
          <cell r="A1626">
            <v>101604</v>
          </cell>
          <cell r="B1626" t="str">
            <v>ESCORAMENTO DE VALA, TIPO BLINDAGEM, COM PROFUNDIDADE DE 3,0 A 4,5 M, LARGURA MENOR QUE 1,5 M - EXECUÇÃO, NÃO INCLUI MATERIAL. AF_08/2020</v>
          </cell>
          <cell r="C1626" t="str">
            <v>M2</v>
          </cell>
          <cell r="D1626">
            <v>6.84</v>
          </cell>
          <cell r="E1626" t="str">
            <v>Sinapi-Maio/21</v>
          </cell>
        </row>
        <row r="1627">
          <cell r="A1627">
            <v>101605</v>
          </cell>
          <cell r="B1627" t="str">
            <v>ESCORAMENTO DE VALA, TIPO BLINDAGEM, COM PROFUNDIDADE DE 3,0 A 4,5 M, LARGURA MAIOR OU IGUAL A 1,5 M E MENOR QUE 2,5 M - EXECUÇÃO, NÃO INCLUI MATERIAL. AF_08/2020</v>
          </cell>
          <cell r="C1627" t="str">
            <v>M2</v>
          </cell>
          <cell r="D1627">
            <v>13.6</v>
          </cell>
          <cell r="E1627" t="str">
            <v>Sinapi-Maio/21</v>
          </cell>
        </row>
        <row r="1628">
          <cell r="A1628">
            <v>90788</v>
          </cell>
          <cell r="B1628" t="str">
            <v>KIT DE PORTA-PRONTA DE MADEIRA EM ACABAMENTO MELAMÍNICO BRANCO, FOLHA LEVE OU MÉDIA, 60X210CM, EXCLUSIVE FECHADURA, FIXAÇÃO COM PREENCHIMENTO PARCIAL DE ESPUMA EXPANSIVA - FORNECIMENTO E INSTALAÇÃO. AF_12/2019</v>
          </cell>
          <cell r="C1628" t="str">
            <v>UN</v>
          </cell>
          <cell r="D1628">
            <v>674.49</v>
          </cell>
          <cell r="E1628" t="str">
            <v>Sinapi-Maio/21</v>
          </cell>
        </row>
        <row r="1629">
          <cell r="A1629">
            <v>90789</v>
          </cell>
          <cell r="B1629" t="str">
            <v>KIT DE PORTA-PRONTA DE MADEIRA EM ACABAMENTO MELAMÍNICO BRANCO, FOLHA LEVE OU MÉDIA, 70X210CM, EXCLUSIVE FECHADURA, FIXAÇÃO COM PREENCHIMENTO PARCIAL DE ESPUMA EXPANSIVA - FORNECIMENTO E INSTALAÇÃO. AF_12/2019</v>
          </cell>
          <cell r="C1629" t="str">
            <v>UN</v>
          </cell>
          <cell r="D1629">
            <v>676.14</v>
          </cell>
          <cell r="E1629" t="str">
            <v>Sinapi-Maio/21</v>
          </cell>
        </row>
        <row r="1630">
          <cell r="A1630">
            <v>90790</v>
          </cell>
          <cell r="B1630" t="str">
            <v>KIT DE PORTA-PRONTA DE MADEIRA EM ACABAMENTO MELAMÍNICO BRANCO, FOLHA LEVE OU MÉDIA, 80X210CM, EXCLUSIVE FECHADURA, FIXAÇÃO COM PREENCHIMENTO PARCIAL DE ESPUMA EXPANSIVA - FORNECIMENTO E INSTALAÇÃO. AF_12/2019</v>
          </cell>
          <cell r="C1630" t="str">
            <v>UN</v>
          </cell>
          <cell r="D1630">
            <v>697.51</v>
          </cell>
          <cell r="E1630" t="str">
            <v>Sinapi-Maio/21</v>
          </cell>
        </row>
        <row r="1631">
          <cell r="A1631">
            <v>90791</v>
          </cell>
          <cell r="B1631" t="str">
            <v>KIT DE PORTA-PRONTA DE MADEIRA EM ACABAMENTO MELAMÍNICO BRANCO, FOLHA PESADA OU SUPERPESADA, 80X210CM, FIXAÇÃO COM PREENCHIMENTO PARCIAL DE ESPUMA EXPANSIVA - FORNECIMENTO E INSTALAÇÃO. AF_12/2019</v>
          </cell>
          <cell r="C1631" t="str">
            <v>UN</v>
          </cell>
          <cell r="D1631">
            <v>817.84</v>
          </cell>
          <cell r="E1631" t="str">
            <v>Sinapi-Maio/21</v>
          </cell>
        </row>
        <row r="1632">
          <cell r="A1632">
            <v>90793</v>
          </cell>
          <cell r="B1632" t="str">
            <v>KIT DE PORTA-PRONTA DE MADEIRA EM ACABAMENTO MELAMÍNICO BRANCO, FOLHA PESADA OU SUPERPESADA, 90X210CM, FIXAÇÃO COM PREENCHIMENTO TOTAL DE ESPUMA EXPANSIVA - FORNECIMENTO E INSTALAÇÃO. AF_12/2019</v>
          </cell>
          <cell r="C1632" t="str">
            <v>UN</v>
          </cell>
          <cell r="D1632">
            <v>867.54</v>
          </cell>
          <cell r="E1632" t="str">
            <v>Sinapi-Maio/21</v>
          </cell>
        </row>
        <row r="1633">
          <cell r="A1633">
            <v>90794</v>
          </cell>
          <cell r="B1633" t="str">
            <v>KIT DE PORTA-PRONTA DE MADEIRA EM ACABAMENTO MELAMÍNICO BRANCO, FOLHA LEVE OU MÉDIA, E BATENTE METÁLICO, 60X210CM, FIXAÇÃO COM ARGAMASSA - FORNECIMENTO E INSTALAÇÃO. AF_12/2019</v>
          </cell>
          <cell r="C1633" t="str">
            <v>UN</v>
          </cell>
          <cell r="D1633">
            <v>588.03</v>
          </cell>
          <cell r="E1633" t="str">
            <v>Sinapi-Maio/21</v>
          </cell>
        </row>
        <row r="1634">
          <cell r="A1634">
            <v>90795</v>
          </cell>
          <cell r="B1634" t="str">
            <v>KIT DE PORTA-PRONTA DE MADEIRA EM ACABAMENTO MELAMÍNICO BRANCO, FOLHA LEVE OU MÉDIA, E BATENTE METÁLICO, 70X210CM, FIXAÇÃO COM ARGAMASSA - FORNECIMENTO E INSTALAÇÃO. AF_12/2019</v>
          </cell>
          <cell r="C1634" t="str">
            <v>UN</v>
          </cell>
          <cell r="D1634">
            <v>594.87</v>
          </cell>
          <cell r="E1634" t="str">
            <v>Sinapi-Maio/21</v>
          </cell>
        </row>
        <row r="1635">
          <cell r="A1635">
            <v>90796</v>
          </cell>
          <cell r="B1635" t="str">
            <v>KIT DE PORTA-PRONTA DE MADEIRA EM ACABAMENTO MELAMÍNICO BRANCO, FOLHA LEVE OU MÉDIA, E BATENTE METÁLICO, 80X210CM, FIXAÇÃO COM ARGAMASSA - FORNECIMENTO E INSTALAÇÃO. AF_12/2019</v>
          </cell>
          <cell r="C1635" t="str">
            <v>UN</v>
          </cell>
          <cell r="D1635">
            <v>601.72</v>
          </cell>
          <cell r="E1635" t="str">
            <v>Sinapi-Maio/21</v>
          </cell>
        </row>
        <row r="1636">
          <cell r="A1636">
            <v>90797</v>
          </cell>
          <cell r="B1636" t="str">
            <v>KIT DE PORTA-PRONTA DE MADEIRA EM ACABAMENTO MELAMÍNICO BRANCO, FOLHA LEVE OU MÉDIA, E BATENTE METÁLICO, 90X210CM, FIXAÇÃO COM ARGAMASSA - FORNECIMENTO E INSTALAÇÃO. AF_12/2019</v>
          </cell>
          <cell r="C1636" t="str">
            <v>UN</v>
          </cell>
          <cell r="D1636">
            <v>608.54999999999995</v>
          </cell>
          <cell r="E1636" t="str">
            <v>Sinapi-Maio/21</v>
          </cell>
        </row>
        <row r="1637">
          <cell r="A1637">
            <v>90798</v>
          </cell>
          <cell r="B1637" t="str">
            <v>KIT DE PORTA-PRONTA DE MADEIRA EM ACABAMENTO MELAMÍNICO BRANCO, FOLHA PESADA OU SUPERPESADA, E BATENTE METÁLICO, 80X210CM, FIXAÇÃO COM ARGAMASSA - FORNECIMENTO E INSTALAÇÃO. AF_12/2019</v>
          </cell>
          <cell r="C1637" t="str">
            <v>UN</v>
          </cell>
          <cell r="D1637">
            <v>877.48</v>
          </cell>
          <cell r="E1637" t="str">
            <v>Sinapi-Maio/21</v>
          </cell>
        </row>
        <row r="1638">
          <cell r="A1638">
            <v>90799</v>
          </cell>
          <cell r="B1638" t="str">
            <v>KIT DE PORTA-PRONTA DE MADEIRA EM ACABAMENTO MELAMÍNICO BRANCO, FOLHA PESADA OU SUPERPESADA, E BATENTE METÁLICO, 90X210CM, FIXAÇÃO COM ARGAMASSA - FORNECIMENTO E INSTALAÇÃO. AF_12/2019</v>
          </cell>
          <cell r="C1638" t="str">
            <v>UN</v>
          </cell>
          <cell r="D1638">
            <v>906.32</v>
          </cell>
          <cell r="E1638" t="str">
            <v>Sinapi-Maio/21</v>
          </cell>
        </row>
        <row r="1639">
          <cell r="A1639">
            <v>90801</v>
          </cell>
          <cell r="B1639" t="str">
            <v>BATENTE PARA PORTA DE MADEIRA, PADRÃO MÉDIO - FORNECIMENTO E MONTAGEM. AF_12/2019</v>
          </cell>
          <cell r="C1639" t="str">
            <v>UN</v>
          </cell>
          <cell r="D1639">
            <v>216.18</v>
          </cell>
          <cell r="E1639" t="str">
            <v>Sinapi-Maio/21</v>
          </cell>
        </row>
        <row r="1640">
          <cell r="A1640">
            <v>90806</v>
          </cell>
          <cell r="B1640" t="str">
            <v>BATENTE PARA PORTA DE MADEIRA, FIXAÇÃO COM ARGAMASSA, PADRÃO MÉDIO - FORNECIMENTO E INSTALAÇÃO. AF_12/2019_P</v>
          </cell>
          <cell r="C1640" t="str">
            <v>UN</v>
          </cell>
          <cell r="D1640">
            <v>298.39999999999998</v>
          </cell>
          <cell r="E1640" t="str">
            <v>Sinapi-Maio/21</v>
          </cell>
        </row>
        <row r="1641">
          <cell r="A1641">
            <v>90820</v>
          </cell>
          <cell r="B1641" t="str">
            <v>PORTA DE MADEIRA PARA PINTURA, SEMI-OCA (LEVE OU MÉDIA), 60X210CM, ESPESSURA DE 3,5CM, INCLUSO DOBRADIÇAS - FORNECIMENTO E INSTALAÇÃO. AF_12/2019</v>
          </cell>
          <cell r="C1641" t="str">
            <v>UN</v>
          </cell>
          <cell r="D1641">
            <v>294.62</v>
          </cell>
          <cell r="E1641" t="str">
            <v>Sinapi-Maio/21</v>
          </cell>
        </row>
        <row r="1642">
          <cell r="A1642">
            <v>90821</v>
          </cell>
          <cell r="B1642" t="str">
            <v>PORTA DE MADEIRA PARA PINTURA, SEMI-OCA (LEVE OU MÉDIA), 70X210CM, ESPESSURA DE 3,5CM, INCLUSO DOBRADIÇAS - FORNECIMENTO E INSTALAÇÃO. AF_12/2019</v>
          </cell>
          <cell r="C1642" t="str">
            <v>UN</v>
          </cell>
          <cell r="D1642">
            <v>300.63</v>
          </cell>
          <cell r="E1642" t="str">
            <v>Sinapi-Maio/21</v>
          </cell>
        </row>
        <row r="1643">
          <cell r="A1643">
            <v>90822</v>
          </cell>
          <cell r="B1643" t="str">
            <v>PORTA DE MADEIRA PARA PINTURA, SEMI-OCA (LEVE OU MÉDIA), 80X210CM, ESPESSURA DE 3,5CM, INCLUSO DOBRADIÇAS - FORNECIMENTO E INSTALAÇÃO. AF_12/2019</v>
          </cell>
          <cell r="C1643" t="str">
            <v>UN</v>
          </cell>
          <cell r="D1643">
            <v>320.51</v>
          </cell>
          <cell r="E1643" t="str">
            <v>Sinapi-Maio/21</v>
          </cell>
        </row>
        <row r="1644">
          <cell r="A1644">
            <v>90823</v>
          </cell>
          <cell r="B1644" t="str">
            <v>PORTA DE MADEIRA PARA PINTURA, SEMI-OCA (LEVE OU MÉDIA), 90X210CM, ESPESSURA DE 3,5CM, INCLUSO DOBRADIÇAS - FORNECIMENTO E INSTALAÇÃO. AF_12/2019</v>
          </cell>
          <cell r="C1644" t="str">
            <v>UN</v>
          </cell>
          <cell r="D1644">
            <v>386.05</v>
          </cell>
          <cell r="E1644" t="str">
            <v>Sinapi-Maio/21</v>
          </cell>
        </row>
        <row r="1645">
          <cell r="A1645">
            <v>90824</v>
          </cell>
          <cell r="B1645" t="str">
            <v>PORTA DE MADEIRA PARA PINTURA, SEMI-OCA (PESADA OU SUPERPESADA), 80X210CM, ESPESSURA DE 3,5CM, INCLUSO DOBRADIÇAS - FORNECIMENTO E INSTALAÇÃO. AF_12/2019</v>
          </cell>
          <cell r="C1645" t="str">
            <v>UN</v>
          </cell>
          <cell r="D1645">
            <v>538.1</v>
          </cell>
          <cell r="E1645" t="str">
            <v>Sinapi-Maio/21</v>
          </cell>
        </row>
        <row r="1646">
          <cell r="A1646">
            <v>90825</v>
          </cell>
          <cell r="B1646" t="str">
            <v>PORTA DE MADEIRA, MACIÇA (PESADA OU SUPERPESADA), 90X210CM, ESPESSURA DE 3,5CM, INCLUSO DOBRADIÇAS - FORNECIMENTO E INSTALAÇÃO. AF_12/2019</v>
          </cell>
          <cell r="C1646" t="str">
            <v>UN</v>
          </cell>
          <cell r="D1646">
            <v>595.64</v>
          </cell>
          <cell r="E1646" t="str">
            <v>Sinapi-Maio/21</v>
          </cell>
        </row>
        <row r="1647">
          <cell r="A1647">
            <v>90830</v>
          </cell>
          <cell r="B1647" t="str">
            <v>FECHADURA DE EMBUTIR COM CILINDRO, EXTERNA, COMPLETA, ACABAMENTO PADRÃO MÉDIO, INCLUSO EXECUÇÃO DE FURO - FORNECIMENTO E INSTALAÇÃO. AF_12/2019</v>
          </cell>
          <cell r="C1647" t="str">
            <v>UN</v>
          </cell>
          <cell r="D1647">
            <v>189.12</v>
          </cell>
          <cell r="E1647" t="str">
            <v>Sinapi-Maio/21</v>
          </cell>
        </row>
        <row r="1648">
          <cell r="A1648">
            <v>90831</v>
          </cell>
          <cell r="B1648" t="str">
            <v>FECHADURA DE EMBUTIR PARA PORTA DE BANHEIRO, COMPLETA, ACABAMENTO PADRÃO MÉDIO, INCLUSO EXECUÇÃO DE FURO - FORNECIMENTO E INSTALAÇÃO. AF_12/2019</v>
          </cell>
          <cell r="C1648" t="str">
            <v>UN</v>
          </cell>
          <cell r="D1648">
            <v>166.55</v>
          </cell>
          <cell r="E1648" t="str">
            <v>Sinapi-Maio/21</v>
          </cell>
        </row>
        <row r="1649">
          <cell r="A1649">
            <v>90841</v>
          </cell>
          <cell r="B1649" t="str">
            <v>KIT DE PORTA DE MADEIRA PARA PINTURA, SEMI-OCA (LEVE OU MÉDIA), PADRÃO MÉDIO, 60X210CM, ESPESSURA DE 3,5CM, ITENS INCLUSOS: DOBRADIÇAS, MONTAGEM E INSTALAÇÃO DO BATENTE, FECHADURA COM EXECUÇÃO DO FURO - FORNECIMENTO E INSTALAÇÃO. AF_12/2019</v>
          </cell>
          <cell r="C1649" t="str">
            <v>UN</v>
          </cell>
          <cell r="D1649">
            <v>823.98</v>
          </cell>
          <cell r="E1649" t="str">
            <v>Sinapi-Maio/21</v>
          </cell>
        </row>
        <row r="1650">
          <cell r="A1650">
            <v>90842</v>
          </cell>
          <cell r="B1650" t="str">
            <v>KIT DE PORTA DE MADEIRA PARA PINTURA, SEMI-OCA (LEVE OU MÉDIA), PADRÃO MÉDIO, 70X210CM, ESPESSURA DE 3,5CM, ITENS INCLUSOS: DOBRADIÇAS, MONTAGEM E INSTALAÇÃO DO BATENTE, FECHADURA COM EXECUÇÃO DO FURO - FORNECIMENTO E INSTALAÇÃO. AF_12/2019</v>
          </cell>
          <cell r="C1650" t="str">
            <v>UN</v>
          </cell>
          <cell r="D1650">
            <v>831.33</v>
          </cell>
          <cell r="E1650" t="str">
            <v>Sinapi-Maio/21</v>
          </cell>
        </row>
        <row r="1651">
          <cell r="A1651">
            <v>90843</v>
          </cell>
          <cell r="B1651" t="str">
            <v>KIT DE PORTA DE MADEIRA PARA PINTURA, SEMI-OCA (LEVE OU MÉDIA), PADRÃO MÉDIO, 80X210CM, ESPESSURA DE 3,5CM, ITENS INCLUSOS: DOBRADIÇAS, MONTAGEM E INSTALAÇÃO DO BATENTE, FECHADURA COM EXECUÇÃO DO FURO - FORNECIMENTO E INSTALAÇÃO. AF_12/2019</v>
          </cell>
          <cell r="C1651" t="str">
            <v>UN</v>
          </cell>
          <cell r="D1651">
            <v>875.13</v>
          </cell>
          <cell r="E1651" t="str">
            <v>Sinapi-Maio/21</v>
          </cell>
        </row>
        <row r="1652">
          <cell r="A1652">
            <v>90844</v>
          </cell>
          <cell r="B1652" t="str">
            <v>KIT DE PORTA DE MADEIRA PARA PINTURA, SEMI-OCA (LEVE OU MÉDIA), PADRÃO MÉDIO, 90X210CM, ESPESSURA DE 3,5CM, ITENS INCLUSOS: DOBRADIÇAS, MONTAGEM E INSTALAÇÃO DO BATENTE, FECHADURA COM EXECUÇÃO DO FURO - FORNECIMENTO E INSTALAÇÃO. AF_12/2019</v>
          </cell>
          <cell r="C1652" t="str">
            <v>UN</v>
          </cell>
          <cell r="D1652">
            <v>942.01</v>
          </cell>
          <cell r="E1652" t="str">
            <v>Sinapi-Maio/21</v>
          </cell>
        </row>
        <row r="1653">
          <cell r="A1653">
            <v>90845</v>
          </cell>
          <cell r="B1653" t="str">
            <v>KIT DE PORTA DE MADEIRA PARA PINTURA, SEMI-OCA (PESADA OU SUPERPESADA), PADRÃO MÉDIO, 80X210CM, ESPESSURA DE 3,5CM, ITENS INCLUSOS: DOBRADIÇAS, MONTAGEM E INSTALAÇÃO DO BATENTE, FECHADURA COM EXECUÇÃO DO FURO - FORNECIMENTO E INSTALAÇÃO. AF_12/2019</v>
          </cell>
          <cell r="C1653" t="str">
            <v>UN</v>
          </cell>
          <cell r="D1653">
            <v>1092.72</v>
          </cell>
          <cell r="E1653" t="str">
            <v>Sinapi-Maio/21</v>
          </cell>
        </row>
        <row r="1654">
          <cell r="A1654">
            <v>90846</v>
          </cell>
          <cell r="B1654" t="str">
            <v>KIT DE PORTA DE MADEIRA PARA PINTURA, SEMI-OCA (PESADA OU SUPERPESADA), PADRÃO MÉDIO, 90X210CM, ESPESSURA DE 3,5CM, ITENS INCLUSOS: DOBRADIÇAS, MONTAGEM E INSTALAÇÃO DO BATENTE, FECHADURA COM EXECUÇÃO DO FURO - FORNECIMENTO E INSTALAÇÃO. AF_12/2019</v>
          </cell>
          <cell r="C1654" t="str">
            <v>UN</v>
          </cell>
          <cell r="D1654">
            <v>1151.5999999999999</v>
          </cell>
          <cell r="E1654" t="str">
            <v>Sinapi-Maio/21</v>
          </cell>
        </row>
        <row r="1655">
          <cell r="A1655">
            <v>90847</v>
          </cell>
          <cell r="B1655" t="str">
            <v>KIT DE PORTA DE MADEIRA PARA PINTURA, SEMI-OCA (LEVE OU MÉDIA), PADRÃO MÉDIO, 60X210CM, ESPESSURA DE 3,5CM, ITENS INCLUSOS: DOBRADIÇAS, MONTAGEM E INSTALAÇÃO DO BATENTE, SEM FECHADURA - FORNECIMENTO E INSTALAÇÃO. AF_12/2019</v>
          </cell>
          <cell r="C1655" t="str">
            <v>UN</v>
          </cell>
          <cell r="D1655">
            <v>657.43</v>
          </cell>
          <cell r="E1655" t="str">
            <v>Sinapi-Maio/21</v>
          </cell>
        </row>
        <row r="1656">
          <cell r="A1656">
            <v>90848</v>
          </cell>
          <cell r="B1656" t="str">
            <v>KIT DE PORTA DE MADEIRA PARA PINTURA, SEMI-OCA (LEVE OU MÉDIA), PADRÃO MÉDIO, 70X210CM, ESPESSURA DE 3,5CM, ITENS INCLUSOS: DOBRADIÇAS, MONTAGEM E INSTALAÇÃO DO BATENTE, SEM FECHADURA - FORNECIMENTO E INSTALAÇÃO. AF_12/2019</v>
          </cell>
          <cell r="C1656" t="str">
            <v>UN</v>
          </cell>
          <cell r="D1656">
            <v>664.78</v>
          </cell>
          <cell r="E1656" t="str">
            <v>Sinapi-Maio/21</v>
          </cell>
        </row>
        <row r="1657">
          <cell r="A1657">
            <v>90849</v>
          </cell>
          <cell r="B1657" t="str">
            <v>KIT DE PORTA DE MADEIRA PARA PINTURA, SEMI-OCA (LEVE OU MÉDIA), PADRÃO MÉDIO, 80X210CM, ESPESSURA DE 3,5CM, ITENS INCLUSOS: DOBRADIÇAS, MONTAGEM E INSTALAÇÃO DO BATENTE, SEM FECHADURA - FORNECIMENTO E INSTALAÇÃO. AF_12/2019</v>
          </cell>
          <cell r="C1657" t="str">
            <v>UN</v>
          </cell>
          <cell r="D1657">
            <v>686.01</v>
          </cell>
          <cell r="E1657" t="str">
            <v>Sinapi-Maio/21</v>
          </cell>
        </row>
        <row r="1658">
          <cell r="A1658">
            <v>90850</v>
          </cell>
          <cell r="B1658" t="str">
            <v>KIT DE PORTA DE MADEIRA PARA PINTURA, SEMI-OCA (LEVE OU MÉDIA), PADRÃO MÉDIO, 90X210CM, ESPESSURA DE 3,5CM, ITENS INCLUSOS: DOBRADIÇAS, MONTAGEM E INSTALAÇÃO DO BATENTE, SEM FECHADURA - FORNECIMENTO E INSTALAÇÃO. AF_12/2019</v>
          </cell>
          <cell r="C1658" t="str">
            <v>UN</v>
          </cell>
          <cell r="D1658">
            <v>752.89</v>
          </cell>
          <cell r="E1658" t="str">
            <v>Sinapi-Maio/21</v>
          </cell>
        </row>
        <row r="1659">
          <cell r="A1659">
            <v>90851</v>
          </cell>
          <cell r="B1659" t="str">
            <v>KIT DE PORTA DE MADEIRA PARA PINTURA, SEMI-OCA (PESADA OU SUPERPESADA), PADRÃO MÉDIO, 80X210CM, ESPESSURA DE 3,5CM, ITENS INCLUSOS: DOBRADIÇAS, MONTAGEM E INSTALAÇÃO DO BATENTE, SEM FECHADURA - FORNECIMENTO E INSTALAÇÃO. AF_12/2019</v>
          </cell>
          <cell r="C1659" t="str">
            <v>UN</v>
          </cell>
          <cell r="D1659">
            <v>903.6</v>
          </cell>
          <cell r="E1659" t="str">
            <v>Sinapi-Maio/21</v>
          </cell>
        </row>
        <row r="1660">
          <cell r="A1660">
            <v>90852</v>
          </cell>
          <cell r="B1660" t="str">
            <v>KIT DE PORTA DE MADEIRA PARA PINTURA, SEMI-OCA (PESADA OU SUPERPESADA), PADRÃO MÉDIO, 90X210CM, ESPESSURA DE 3,5CM, ITENS INCLUSOS: DOBRADIÇAS, MONTAGEM E INSTALAÇÃO DO BATENTE, SEM FECHADURA - FORNECIMENTO E INSTALAÇÃO. AF_12/2019</v>
          </cell>
          <cell r="C1660" t="str">
            <v>UN</v>
          </cell>
          <cell r="D1660">
            <v>962.48</v>
          </cell>
          <cell r="E1660" t="str">
            <v>Sinapi-Maio/21</v>
          </cell>
        </row>
        <row r="1661">
          <cell r="A1661">
            <v>91009</v>
          </cell>
          <cell r="B1661" t="str">
            <v>PORTA DE MADEIRA PARA VERNIZ, SEMI-OCA (LEVE OU MÉDIA), 60X210CM, ESPESSURA DE 3,5CM, INCLUSO DOBRADIÇAS - FORNECIMENTO E INSTALAÇÃO. AF_12/2019</v>
          </cell>
          <cell r="C1661" t="str">
            <v>UN</v>
          </cell>
          <cell r="D1661">
            <v>303.75</v>
          </cell>
          <cell r="E1661" t="str">
            <v>Sinapi-Maio/21</v>
          </cell>
        </row>
        <row r="1662">
          <cell r="A1662">
            <v>91010</v>
          </cell>
          <cell r="B1662" t="str">
            <v>PORTA DE MADEIRA PARA VERNIZ, SEMI-OCA (LEVE OU MÉDIA), 70X210CM, ESPESSURA DE 3,5CM, INCLUSO DOBRADIÇAS - FORNECIMENTO E INSTALAÇÃO. AF_12/2019</v>
          </cell>
          <cell r="C1662" t="str">
            <v>UN</v>
          </cell>
          <cell r="D1662">
            <v>310.2</v>
          </cell>
          <cell r="E1662" t="str">
            <v>Sinapi-Maio/21</v>
          </cell>
        </row>
        <row r="1663">
          <cell r="A1663">
            <v>91011</v>
          </cell>
          <cell r="B1663" t="str">
            <v>PORTA DE MADEIRA PARA VERNIZ, SEMI-OCA (LEVE OU MÉDIA), 80X210CM, ESPESSURA DE 3,5CM, INCLUSO DOBRADIÇAS - FORNECIMENTO E INSTALAÇÃO. AF_12/2019</v>
          </cell>
          <cell r="C1663" t="str">
            <v>UN</v>
          </cell>
          <cell r="D1663">
            <v>357.61</v>
          </cell>
          <cell r="E1663" t="str">
            <v>Sinapi-Maio/21</v>
          </cell>
        </row>
        <row r="1664">
          <cell r="A1664">
            <v>91012</v>
          </cell>
          <cell r="B1664" t="str">
            <v>PORTA DE MADEIRA PARA VERNIZ, SEMI-OCA (LEVE OU MÉDIA), 90X210CM, ESPESSURA DE 3,5CM, INCLUSO DOBRADIÇAS - FORNECIMENTO E INSTALAÇÃO. AF_12/2019</v>
          </cell>
          <cell r="C1664" t="str">
            <v>UN</v>
          </cell>
          <cell r="D1664">
            <v>394.15</v>
          </cell>
          <cell r="E1664" t="str">
            <v>Sinapi-Maio/21</v>
          </cell>
        </row>
        <row r="1665">
          <cell r="A1665">
            <v>91013</v>
          </cell>
          <cell r="B1665" t="str">
            <v>KIT DE PORTA DE MADEIRA PARA VERNIZ, SEMI-OCA (LEVE OU MÉDIA), PADRÃO MÉDIO, 60X210CM, ESPESSURA DE 3,5CM, ITENS INCLUSOS: DOBRADIÇAS, MONTAGEM E INSTALAÇÃO DO BATENTE, SEM FECHADURA - FORNECIMENTO E INSTALAÇÃO. AF_12/2019</v>
          </cell>
          <cell r="C1665" t="str">
            <v>UN</v>
          </cell>
          <cell r="D1665">
            <v>666.56</v>
          </cell>
          <cell r="E1665" t="str">
            <v>Sinapi-Maio/21</v>
          </cell>
        </row>
        <row r="1666">
          <cell r="A1666">
            <v>91014</v>
          </cell>
          <cell r="B1666" t="str">
            <v>KIT DE PORTA DE MADEIRA PARA VERNIZ, SEMI-OCA (LEVE OU MÉDIA), PADRÃO MÉDIO, 70X210CM, ESPESSURA DE 3,5CM, ITENS INCLUSOS: DOBRADIÇAS, MONTAGEM E INSTALAÇÃO DO BATENTE, SEM FECHADURA - FORNECIMENTO E INSTALAÇÃO. AF_12/2019</v>
          </cell>
          <cell r="C1666" t="str">
            <v>UN</v>
          </cell>
          <cell r="D1666">
            <v>674.35</v>
          </cell>
          <cell r="E1666" t="str">
            <v>Sinapi-Maio/21</v>
          </cell>
        </row>
        <row r="1667">
          <cell r="A1667">
            <v>91015</v>
          </cell>
          <cell r="B1667" t="str">
            <v>KIT DE PORTA DE MADEIRA PARA VERNIZ, SEMI-OCA (LEVE OU MÉDIA), PADRÃO MÉDIO, 80X210CM, ESPESSURA DE 3,5CM, ITENS INCLUSOS: DOBRADIÇAS, MONTAGEM E INSTALAÇÃO DO BATENTE, SEM FECHADURA - FORNECIMENTO E INSTALAÇÃO. AF_12/2019</v>
          </cell>
          <cell r="C1667" t="str">
            <v>UN</v>
          </cell>
          <cell r="D1667">
            <v>723.11</v>
          </cell>
          <cell r="E1667" t="str">
            <v>Sinapi-Maio/21</v>
          </cell>
        </row>
        <row r="1668">
          <cell r="A1668">
            <v>91016</v>
          </cell>
          <cell r="B1668" t="str">
            <v>KIT DE PORTA DE MADEIRA PARA VERNIZ, SEMI-OCA (LEVE OU MÉDIA), PADRÃO MÉDIO, 90X210CM, ESPESSURA DE 3,5CM, ITENS INCLUSOS: DOBRADIÇAS, MONTAGEM E INSTALAÇÃO DO BATENTE, SEM FECHADURA - FORNECIMENTO E INSTALAÇÃO. AF_12/2019</v>
          </cell>
          <cell r="C1668" t="str">
            <v>UN</v>
          </cell>
          <cell r="D1668">
            <v>760.99</v>
          </cell>
          <cell r="E1668" t="str">
            <v>Sinapi-Maio/21</v>
          </cell>
        </row>
        <row r="1669">
          <cell r="A1669">
            <v>91287</v>
          </cell>
          <cell r="B1669" t="str">
            <v>BATENTE PARA PORTA DE MADEIRA, PADRÃO POPULAR - FORNECIMENTO E MONTAGEM. AF_12/2019</v>
          </cell>
          <cell r="C1669" t="str">
            <v>UN</v>
          </cell>
          <cell r="D1669">
            <v>175.18</v>
          </cell>
          <cell r="E1669" t="str">
            <v>Sinapi-Maio/21</v>
          </cell>
        </row>
        <row r="1670">
          <cell r="A1670">
            <v>91292</v>
          </cell>
          <cell r="B1670" t="str">
            <v>BATENTE PARA PORTA DE MADEIRA, FIXAÇÃO COM ARGAMASSA, PADRÃO POPULAR. FORNECIMENTO E INSTALAÇÃO. AF_12/2019_P</v>
          </cell>
          <cell r="C1670" t="str">
            <v>UN</v>
          </cell>
          <cell r="D1670">
            <v>257.39999999999998</v>
          </cell>
          <cell r="E1670" t="str">
            <v>Sinapi-Maio/21</v>
          </cell>
        </row>
        <row r="1671">
          <cell r="A1671">
            <v>91295</v>
          </cell>
          <cell r="B1671" t="str">
            <v>PORTA DE MADEIRA FRISADA, SEMI-OCA (LEVE OU MÉDIA), 60X210CM, ESPESSURA DE 3CM, INCLUSO DOBRADIÇAS - FORNECIMENTO E INSTALAÇÃO. AF_12/2019</v>
          </cell>
          <cell r="C1671" t="str">
            <v>UN</v>
          </cell>
          <cell r="D1671">
            <v>311.66000000000003</v>
          </cell>
          <cell r="E1671" t="str">
            <v>Sinapi-Maio/21</v>
          </cell>
        </row>
        <row r="1672">
          <cell r="A1672">
            <v>91296</v>
          </cell>
          <cell r="B1672" t="str">
            <v>PORTA DE MADEIRA FRISADA, SEMI-OCA (LEVE OU MÉDIA), 70X210CM, ESPESSURA DE 3CM, INCLUSO DOBRADIÇAS - FORNECIMENTO E INSTALAÇÃO. AF_12/2019</v>
          </cell>
          <cell r="C1672" t="str">
            <v>UN</v>
          </cell>
          <cell r="D1672">
            <v>332.3</v>
          </cell>
          <cell r="E1672" t="str">
            <v>Sinapi-Maio/21</v>
          </cell>
        </row>
        <row r="1673">
          <cell r="A1673">
            <v>91297</v>
          </cell>
          <cell r="B1673" t="str">
            <v>PORTA DE MADEIRA FRISADA, SEMI-OCA (LEVE OU MÉDIA), 80X210CM, ESPESSURA DE 3,5CM, INCLUSO DOBRADIÇAS - FORNECIMENTO E INSTALAÇÃO. AF_12/2019</v>
          </cell>
          <cell r="C1673" t="str">
            <v>UN</v>
          </cell>
          <cell r="D1673">
            <v>362.88</v>
          </cell>
          <cell r="E1673" t="str">
            <v>Sinapi-Maio/21</v>
          </cell>
        </row>
        <row r="1674">
          <cell r="A1674">
            <v>91298</v>
          </cell>
          <cell r="B1674" t="str">
            <v>PORTA DE MADEIRA TIPO VENEZIANA, 80X210CM, ESPESSURA DE 3CM, INCLUSO DOBRADIÇAS - FORNECIMENTO E INSTALAÇÃO. AF_12/2019</v>
          </cell>
          <cell r="C1674" t="str">
            <v>UN</v>
          </cell>
          <cell r="D1674">
            <v>655.44</v>
          </cell>
          <cell r="E1674" t="str">
            <v>Sinapi-Maio/21</v>
          </cell>
        </row>
        <row r="1675">
          <cell r="A1675">
            <v>91299</v>
          </cell>
          <cell r="B1675" t="str">
            <v>PORTA DE MADEIRA, TIPO MEXICANA, MACIÇA (PESADA OU SUPERPESADA), 80X210CM, ESPESSURA DE 3,5CM, INCLUSO DOBRADIÇAS - FORNECIMENTO E INSTALAÇÃO. AF_12/2019</v>
          </cell>
          <cell r="C1675" t="str">
            <v>UN</v>
          </cell>
          <cell r="D1675">
            <v>903.13</v>
          </cell>
          <cell r="E1675" t="str">
            <v>Sinapi-Maio/21</v>
          </cell>
        </row>
        <row r="1676">
          <cell r="A1676">
            <v>91304</v>
          </cell>
          <cell r="B1676" t="str">
            <v>FECHADURA DE EMBUTIR COM CILINDRO, EXTERNA, COMPLETA, ACABAMENTO PADRÃO POPULAR, INCLUSO EXECUÇÃO DE FURO - FORNECIMENTO E INSTALAÇÃO. AF_12/2019</v>
          </cell>
          <cell r="C1676" t="str">
            <v>UN</v>
          </cell>
          <cell r="D1676">
            <v>112.56</v>
          </cell>
          <cell r="E1676" t="str">
            <v>Sinapi-Maio/21</v>
          </cell>
        </row>
        <row r="1677">
          <cell r="A1677">
            <v>91305</v>
          </cell>
          <cell r="B1677" t="str">
            <v>FECHADURA DE EMBUTIR PARA PORTA DE BANHEIRO, COMPLETA, ACABAMENTO PADRÃO POPULAR, INCLUSO EXECUÇÃO DE FURO - FORNECIMENTO E INSTALAÇÃO. AF_12/2019</v>
          </cell>
          <cell r="C1677" t="str">
            <v>UN</v>
          </cell>
          <cell r="D1677">
            <v>113.88</v>
          </cell>
          <cell r="E1677" t="str">
            <v>Sinapi-Maio/21</v>
          </cell>
        </row>
        <row r="1678">
          <cell r="A1678">
            <v>91306</v>
          </cell>
          <cell r="B1678" t="str">
            <v>FECHADURA DE EMBUTIR PARA PORTAS INTERNAS, COMPLETA, ACABAMENTO PADRÃO MÉDIO, COM EXECUÇÃO DE FURO - FORNECIMENTO E INSTALAÇÃO. AF_12/2019</v>
          </cell>
          <cell r="C1678" t="str">
            <v>UN</v>
          </cell>
          <cell r="D1678">
            <v>166.55</v>
          </cell>
          <cell r="E1678" t="str">
            <v>Sinapi-Maio/21</v>
          </cell>
        </row>
        <row r="1679">
          <cell r="A1679">
            <v>91307</v>
          </cell>
          <cell r="B1679" t="str">
            <v>FECHADURA DE EMBUTIR PARA PORTAS INTERNAS, COMPLETA, ACABAMENTO PADRÃO POPULAR, COM EXECUÇÃO DE FURO - FORNECIMENTO E INSTALAÇÃO. AF_12/2019</v>
          </cell>
          <cell r="C1679" t="str">
            <v>UN</v>
          </cell>
          <cell r="D1679">
            <v>96.11</v>
          </cell>
          <cell r="E1679" t="str">
            <v>Sinapi-Maio/21</v>
          </cell>
        </row>
        <row r="1680">
          <cell r="A1680">
            <v>91312</v>
          </cell>
          <cell r="B1680" t="str">
            <v>KIT DE PORTA DE MADEIRA PARA PINTURA, SEMI-OCA (LEVE OU MÉDIA), PADRÃO POPULAR, 60X210CM, ESPESSURA DE 3,5CM, ITENS INCLUSOS: DOBRADIÇAS, MONTAGEM E INSTALAÇÃO DO BATENTE, FECHADURA COM EXECUÇÃO DO FURO - FORNECIMENTO E INSTALAÇÃO. AF_12/2019</v>
          </cell>
          <cell r="C1680" t="str">
            <v>UN</v>
          </cell>
          <cell r="D1680">
            <v>720.71</v>
          </cell>
          <cell r="E1680" t="str">
            <v>Sinapi-Maio/21</v>
          </cell>
        </row>
        <row r="1681">
          <cell r="A1681">
            <v>91313</v>
          </cell>
          <cell r="B1681" t="str">
            <v>KIT DE PORTA DE MADEIRA PARA PINTURA, SEMI-OCA (LEVE OU MÉDIA), PADRÃO POPULAR, 70X210CM, ESPESSURA DE 3,5CM, ITENS INCLUSOS: DOBRADIÇAS, MONTAGEM E INSTALAÇÃO DO BATENTE, FECHADURA COM EXECUÇÃO DO FURO - FORNECIMENTO E INSTALAÇÃO. AF_12/2019</v>
          </cell>
          <cell r="C1681" t="str">
            <v>UN</v>
          </cell>
          <cell r="D1681">
            <v>710.09</v>
          </cell>
          <cell r="E1681" t="str">
            <v>Sinapi-Maio/21</v>
          </cell>
        </row>
        <row r="1682">
          <cell r="A1682">
            <v>91314</v>
          </cell>
          <cell r="B1682" t="str">
            <v>KIT DE PORTA DE MADEIRA PARA PINTURA, SEMI-OCA (LEVE OU MÉDIA), PADRÃO POPULAR, 80X210CM, ESPESSURA DE 3,5CM, ITENS INCLUSOS: DOBRADIÇAS, MONTAGEM E INSTALAÇÃO DO BATENTE, FECHADURA COM EXECUÇÃO DO FURO - FORNECIMENTO E INSTALAÇÃO. AF_12/2019</v>
          </cell>
          <cell r="C1682" t="str">
            <v>UN</v>
          </cell>
          <cell r="D1682">
            <v>747.57</v>
          </cell>
          <cell r="E1682" t="str">
            <v>Sinapi-Maio/21</v>
          </cell>
        </row>
        <row r="1683">
          <cell r="A1683">
            <v>91315</v>
          </cell>
          <cell r="B1683" t="str">
            <v>KIT DE PORTA DE MADEIRA PARA PINTURA, SEMI-OCA (LEVE OU MÉDIA), PADRÃO POPULAR, 90X210CM, ESPESSURA DE 3,5CM, ITENS INCLUSOS: DOBRADIÇAS, MONTAGEM E INSTALAÇÃO DO BATENTE, FECHADURA COM EXECUÇÃO DO FURO - FORNECIMENTO E INSTALAÇÃO. AF_12/2019</v>
          </cell>
          <cell r="C1683" t="str">
            <v>UN</v>
          </cell>
          <cell r="D1683">
            <v>814.25</v>
          </cell>
          <cell r="E1683" t="str">
            <v>Sinapi-Maio/21</v>
          </cell>
        </row>
        <row r="1684">
          <cell r="A1684">
            <v>91316</v>
          </cell>
          <cell r="B1684" t="str">
            <v>KIT DE PORTA DE MADEIRA PARA PINTURA, SEMI-OCA (PESADA OU SUPERPESADA), PADRÃO POPULAR, 80X210CM, ESPESSURA DE 3,5CM, ITENS INCLUSOS: DOBRADIÇAS, MONTAGEM E INSTALAÇÃO DO BATENTE, FECHADURA COM EXECUÇÃO DO FURO - FORNECIMENTO E INSTALAÇÃO. AF_12/2019</v>
          </cell>
          <cell r="C1684" t="str">
            <v>UN</v>
          </cell>
          <cell r="D1684">
            <v>965.16</v>
          </cell>
          <cell r="E1684" t="str">
            <v>Sinapi-Maio/21</v>
          </cell>
        </row>
        <row r="1685">
          <cell r="A1685">
            <v>91317</v>
          </cell>
          <cell r="B1685" t="str">
            <v>KIT DE PORTA DE MADEIRA PARA PINTURA, SEMI-OCA (PESADA OU SUPERPESADA), PADRÃO POPULAR, 90X210CM, ESPESSURA DE 3,5CM, ITENS INCLUSOS: DOBRADIÇAS, MONTAGEM E INSTALAÇÃO DO BATENTE, FECHADURA COM EXECUÇÃO DO FURO - FORNECIMENTO E INSTALAÇÃO. AF_12/2019</v>
          </cell>
          <cell r="C1685" t="str">
            <v>UN</v>
          </cell>
          <cell r="D1685">
            <v>1023.84</v>
          </cell>
          <cell r="E1685" t="str">
            <v>Sinapi-Maio/21</v>
          </cell>
        </row>
        <row r="1686">
          <cell r="A1686">
            <v>91318</v>
          </cell>
          <cell r="B1686" t="str">
            <v>KIT DE PORTA DE MADEIRA PARA PINTURA, SEMI-OCA (LEVE OU MÉDIA), PADRÃO POPULAR, 60X210CM, ESPESSURA DE 3,5CM, ITENS INCLUSOS: DOBRADIÇAS, MONTAGEM E INSTALAÇÃO DO BATENTE, SEM FECHADURA - FORNECIMENTO E INSTALAÇÃO. AF_12/2019</v>
          </cell>
          <cell r="C1686" t="str">
            <v>UN</v>
          </cell>
          <cell r="D1686">
            <v>606.83000000000004</v>
          </cell>
          <cell r="E1686" t="str">
            <v>Sinapi-Maio/21</v>
          </cell>
        </row>
        <row r="1687">
          <cell r="A1687">
            <v>91319</v>
          </cell>
          <cell r="B1687" t="str">
            <v>KIT DE PORTA DE MADEIRA PARA PINTURA, SEMI-OCA (LEVE OU MÉDIA), PADRÃO POPULAR, 70X210CM, ESPESSURA DE 3,5CM, ITENS INCLUSOS: DOBRADIÇAS, MONTAGEM E INSTALAÇÃO DO BATENTE, SEM FECHADURA - FORNECIMENTO E INSTALAÇÃO. AF_12/2019</v>
          </cell>
          <cell r="C1687" t="str">
            <v>UN</v>
          </cell>
          <cell r="D1687">
            <v>613.98</v>
          </cell>
          <cell r="E1687" t="str">
            <v>Sinapi-Maio/21</v>
          </cell>
        </row>
        <row r="1688">
          <cell r="A1688">
            <v>91320</v>
          </cell>
          <cell r="B1688" t="str">
            <v>KIT DE PORTA DE MADEIRA PARA PINTURA, SEMI-OCA (LEVE OU MÉDIA), PADRÃO POPULAR, 80X210CM, ESPESSURA DE 3,5CM, ITENS INCLUSOS: DOBRADIÇAS, MONTAGEM E INSTALAÇÃO DO BATENTE, SEM FECHADURA - FORNECIMENTO E INSTALAÇÃO. AF_12/2019</v>
          </cell>
          <cell r="C1688" t="str">
            <v>UN</v>
          </cell>
          <cell r="D1688">
            <v>635.01</v>
          </cell>
          <cell r="E1688" t="str">
            <v>Sinapi-Maio/21</v>
          </cell>
        </row>
        <row r="1689">
          <cell r="A1689">
            <v>91321</v>
          </cell>
          <cell r="B1689" t="str">
            <v>KIT DE PORTA DE MADEIRA PARA PINTURA, SEMI-OCA (LEVE OU MÉDIA), PADRÃO POPULAR, 90X210CM, ESPESSURA DE 3,5CM, ITENS INCLUSOS: DOBRADIÇAS, MONTAGEM E INSTALAÇÃO DO BATENTE, SEM FECHADURA - FORNECIMENTO E INSTALAÇÃO. AF_12/2019</v>
          </cell>
          <cell r="C1689" t="str">
            <v>UN</v>
          </cell>
          <cell r="D1689">
            <v>701.69</v>
          </cell>
          <cell r="E1689" t="str">
            <v>Sinapi-Maio/21</v>
          </cell>
        </row>
        <row r="1690">
          <cell r="A1690">
            <v>91322</v>
          </cell>
          <cell r="B1690" t="str">
            <v>KIT DE PORTA DE MADEIRA PARA PINTURA, SEMI-OCA (PESADA OU SUPERPESADA), PADRÃO POPULAR, 80X210CM, ESPESSURA DE 3,5CM, ITENS INCLUSOS: DOBRADIÇAS, MONTAGEM E INSTALAÇÃO DO BATENTE, SEM FECHADURA - FORNECIMENTO E INSTALAÇÃO. AF_12/2019</v>
          </cell>
          <cell r="C1690" t="str">
            <v>UN</v>
          </cell>
          <cell r="D1690">
            <v>852.6</v>
          </cell>
          <cell r="E1690" t="str">
            <v>Sinapi-Maio/21</v>
          </cell>
        </row>
        <row r="1691">
          <cell r="A1691">
            <v>91323</v>
          </cell>
          <cell r="B1691" t="str">
            <v>KIT DE PORTA DE MADEIRA PARA PINTURA, SEMI-OCA (PESADA OU SUPERPESADA), PADRÃO POPULAR, 90X210CM, ESPESSURA DE 3,5CM, ITENS INCLUSOS: DOBRADIÇAS, MONTAGEM E INSTALAÇÃO DO BATENTE, SEM FECHADURA - FORNECIMENTO E INSTALAÇÃO. AF_12/2019</v>
          </cell>
          <cell r="C1691" t="str">
            <v>UN</v>
          </cell>
          <cell r="D1691">
            <v>911.28</v>
          </cell>
          <cell r="E1691" t="str">
            <v>Sinapi-Maio/21</v>
          </cell>
        </row>
        <row r="1692">
          <cell r="A1692">
            <v>91324</v>
          </cell>
          <cell r="B1692" t="str">
            <v>KIT DE PORTA DE MADEIRA PARA VERNIZ, SEMI-OCA (LEVE OU MÉDIA), PADRÃO POPULAR, 60X210CM, ESPESSURA DE 3,5CM, ITENS INCLUSOS: DOBRADIÇAS, MONTAGEM E INSTALAÇÃO DO BATENTE, SEM FECHADURA - FORNECIMENTO E INSTALAÇÃO. AF_12/2019</v>
          </cell>
          <cell r="C1692" t="str">
            <v>UN</v>
          </cell>
          <cell r="D1692">
            <v>615.96</v>
          </cell>
          <cell r="E1692" t="str">
            <v>Sinapi-Maio/21</v>
          </cell>
        </row>
        <row r="1693">
          <cell r="A1693">
            <v>91325</v>
          </cell>
          <cell r="B1693" t="str">
            <v>KIT DE PORTA DE MADEIRA PARA VERNIZ, SEMI-OCA (LEVE OU MÉDIA), PADRÃO POPULAR, 70X210CM, ESPESSURA DE 3,5CM, ITENS INCLUSOS: DOBRADIÇAS, MONTAGEM E INSTALAÇÃO DO BATENTE, SEM FECHADURA - FORNECIMENTO E INSTALAÇÃO. AF_12/2019</v>
          </cell>
          <cell r="C1693" t="str">
            <v>UN</v>
          </cell>
          <cell r="D1693">
            <v>623.54999999999995</v>
          </cell>
          <cell r="E1693" t="str">
            <v>Sinapi-Maio/21</v>
          </cell>
        </row>
        <row r="1694">
          <cell r="A1694">
            <v>91326</v>
          </cell>
          <cell r="B1694" t="str">
            <v>KIT DE PORTA DE MADEIRA PARA VERNIZ, SEMI-OCA (LEVE OU MÉDIA), PADRÃO POPULAR, 80X210CM, ESPESSURA DE 3,5CM, ITENS INCLUSOS: DOBRADIÇAS, MONTAGEM E INSTALAÇÃO DO BATENTE, SEM FECHADURA - FORNECIMENTO E INSTALAÇÃO. AF_12/2019</v>
          </cell>
          <cell r="C1694" t="str">
            <v>UN</v>
          </cell>
          <cell r="D1694">
            <v>672.11</v>
          </cell>
          <cell r="E1694" t="str">
            <v>Sinapi-Maio/21</v>
          </cell>
        </row>
        <row r="1695">
          <cell r="A1695">
            <v>91327</v>
          </cell>
          <cell r="B1695" t="str">
            <v>KIT DE PORTA DE MADEIRA PARA VERNIZ, SEMI-OCA (LEVE OU MÉDIA), PADRÃO POPULAR, 90X210CM, ESPESSURA DE 3,5CM, ITENS INCLUSOS: DOBRADIÇAS, MONTAGEM E INSTALAÇÃO DO BATENTE, SEM FECHADURA - FORNECIMENTO E INSTALAÇÃO. AF_12/2019</v>
          </cell>
          <cell r="C1695" t="str">
            <v>UN</v>
          </cell>
          <cell r="D1695">
            <v>709.79</v>
          </cell>
          <cell r="E1695" t="str">
            <v>Sinapi-Maio/21</v>
          </cell>
        </row>
        <row r="1696">
          <cell r="A1696">
            <v>91328</v>
          </cell>
          <cell r="B1696" t="str">
            <v>KIT DE PORTA DE MADEIRA FRISADA, SEMI-OCA (LEVE OU MÉDIA), PADRÃO MÉDIO 60X210CM, ESPESSURA DE 3CM, ITENS INCLUSOS: DOBRADIÇAS, MONTAGEM E INSTALAÇÃO DO BATENTE, SEM FECHADURA - FORNECIMENTO E INSTALAÇÃO. AF_12/2019</v>
          </cell>
          <cell r="C1696" t="str">
            <v>UN</v>
          </cell>
          <cell r="D1696">
            <v>674.47</v>
          </cell>
          <cell r="E1696" t="str">
            <v>Sinapi-Maio/21</v>
          </cell>
        </row>
        <row r="1697">
          <cell r="A1697">
            <v>91329</v>
          </cell>
          <cell r="B1697" t="str">
            <v>KIT DE PORTA DE MADEIRA FRISADA, SEMI-OCA (LEVE OU MÉDIA), PADRÃO POPULAR, 60X210CM, ESPESSURA DE 3CM, ITENS INCLUSOS: DOBRADIÇAS, MONTAGEM E INSTALAÇÃO DO BATENTE, SEM FECHADURA - FORNECIMENTO E INSTALAÇÃO. AF_12/2019</v>
          </cell>
          <cell r="C1697" t="str">
            <v>UN</v>
          </cell>
          <cell r="D1697">
            <v>623.87</v>
          </cell>
          <cell r="E1697" t="str">
            <v>Sinapi-Maio/21</v>
          </cell>
        </row>
        <row r="1698">
          <cell r="A1698">
            <v>91330</v>
          </cell>
          <cell r="B1698" t="str">
            <v>KIT DE PORTA DE MADEIRA FRISADA, SEMI-OCA (LEVE OU MÉDIA), PADRÃO MÉDIO, 70X210CM, ESPESSURA DE 3CM, ITENS INCLUSOS: DOBRADIÇAS, MONTAGEM E INSTALAÇÃO DO BATENTE, SEM FECHADURA - FORNECIMENTO E INSTALAÇÃO. AF_12/2019</v>
          </cell>
          <cell r="C1698" t="str">
            <v>UN</v>
          </cell>
          <cell r="D1698">
            <v>696.45</v>
          </cell>
          <cell r="E1698" t="str">
            <v>Sinapi-Maio/21</v>
          </cell>
        </row>
        <row r="1699">
          <cell r="A1699">
            <v>91331</v>
          </cell>
          <cell r="B1699" t="str">
            <v>KIT DE PORTA DE MADEIRA FRISADA, SEMI-OCA (LEVE OU MÉDIA), PADRÃO POPULAR, 70X210CM, ESPESSURA DE 3CM, ITENS INCLUSOS: DOBRADIÇAS, MONTAGEM E INSTALAÇÃO DO BATENTE, SEM FECHADURA - FORNECIMENTO E INSTALAÇÃO. AF_12/2019</v>
          </cell>
          <cell r="C1699" t="str">
            <v>UN</v>
          </cell>
          <cell r="D1699">
            <v>645.65</v>
          </cell>
          <cell r="E1699" t="str">
            <v>Sinapi-Maio/21</v>
          </cell>
        </row>
        <row r="1700">
          <cell r="A1700">
            <v>91332</v>
          </cell>
          <cell r="B1700" t="str">
            <v>KIT DE PORTA DE MADEIRA FRISADA, SEMI-OCA (LEVE OU MÉDIA), PADRÃO MÉDIO, 80X210CM, ESPESSURA DE 3,5CM, ITENS INCLUSOS: DOBRADIÇAS, MONTAGEM E INSTALAÇÃO DO BATENTE, SEM FECHADURA - FORNECIMENTO E INSTALAÇÃO. AF_12/2019</v>
          </cell>
          <cell r="C1700" t="str">
            <v>UN</v>
          </cell>
          <cell r="D1700">
            <v>728.38</v>
          </cell>
          <cell r="E1700" t="str">
            <v>Sinapi-Maio/21</v>
          </cell>
        </row>
        <row r="1701">
          <cell r="A1701">
            <v>91333</v>
          </cell>
          <cell r="B1701" t="str">
            <v>KIT DE PORTA DE MADEIRA FRISADA, SEMI-OCA (LEVE OU MÉDIA), PADRÃO POPULAR, 80X210CM, ESPESSURA DE 3,5CM, ITENS INCLUSOS: DOBRADIÇAS, MONTAGEM E INSTALAÇÃO DO BATENTE, SEM FECHADURA - FORNECIMENTO E INSTALAÇÃO. AF_12/2019</v>
          </cell>
          <cell r="C1701" t="str">
            <v>UN</v>
          </cell>
          <cell r="D1701">
            <v>677.38</v>
          </cell>
          <cell r="E1701" t="str">
            <v>Sinapi-Maio/21</v>
          </cell>
        </row>
        <row r="1702">
          <cell r="A1702">
            <v>91334</v>
          </cell>
          <cell r="B1702" t="str">
            <v>KIT DE PORTA DE MADEIRA TIPO VENEZIANA, PADRÃO MÉDIO, 80X210CM, ESPESSURA DE 3CM, ITENS INCLUSOS: DOBRADIÇAS, MONTAGEM E INSTALAÇÃO DO BATENTE, SEM FECHADURA - FORNECIMENTO E INSTALAÇÃO. AF_12/2019</v>
          </cell>
          <cell r="C1702" t="str">
            <v>UN</v>
          </cell>
          <cell r="D1702">
            <v>1020.94</v>
          </cell>
          <cell r="E1702" t="str">
            <v>Sinapi-Maio/21</v>
          </cell>
        </row>
        <row r="1703">
          <cell r="A1703">
            <v>91335</v>
          </cell>
          <cell r="B1703" t="str">
            <v>KIT DE PORTA DE MADEIRA TIPO VENEZIANA, PADRÃO POPULAR, 80X210CM, ESPESSURA DE 3CM, ITENS INCLUSOS: DOBRADIÇAS, MONTAGEM E INSTALAÇÃO DO BATENTE, SEM FECHADURA - FORNECIMENTO E INSTALAÇÃO. AF_12/2019</v>
          </cell>
          <cell r="C1703" t="str">
            <v>UN</v>
          </cell>
          <cell r="D1703">
            <v>969.94</v>
          </cell>
          <cell r="E1703" t="str">
            <v>Sinapi-Maio/21</v>
          </cell>
        </row>
        <row r="1704">
          <cell r="A1704">
            <v>91336</v>
          </cell>
          <cell r="B1704" t="str">
            <v>KIT DE PORTA DE MADEIRA TIPO MEXICANA, MACIÇA (PESADA OU SUPERPESADA), PADRÃO MÉDIO, 80X210CM, ESPESSURA DE 3CM, ITENS INCLUSOS: DOBRADIÇAS, MONTAGEM E INSTALAÇÃO DO BATENTE, SEM FECHADURA - FORNECIMENTO E INSTALAÇÃO. AF_12/2019</v>
          </cell>
          <cell r="C1704" t="str">
            <v>UN</v>
          </cell>
          <cell r="D1704">
            <v>1268.6300000000001</v>
          </cell>
          <cell r="E1704" t="str">
            <v>Sinapi-Maio/21</v>
          </cell>
        </row>
        <row r="1705">
          <cell r="A1705">
            <v>91337</v>
          </cell>
          <cell r="B1705" t="str">
            <v>KIT DE PORTA DE MADEIRA TIPO MEXICANA, MACIÇA (PESADA OU SUPERPESADA), PADRÃO POPULAR, 80X210CM, ESPESSURA DE 3CM, ITENS INCLUSOS: DOBRADIÇAS, MONTAGEM E INSTALAÇÃO DO BATENTE, SEM FECHADURA - FORNECIMENTO E INSTALAÇÃO. AF_12/2019</v>
          </cell>
          <cell r="C1705" t="str">
            <v>UN</v>
          </cell>
          <cell r="D1705">
            <v>1217.6300000000001</v>
          </cell>
          <cell r="E1705" t="str">
            <v>Sinapi-Maio/21</v>
          </cell>
        </row>
        <row r="1706">
          <cell r="A1706">
            <v>100659</v>
          </cell>
          <cell r="B1706" t="str">
            <v>ALIZAR DE 5X1,5CM PARA PORTA FIXADO COM PREGOS, PADRÃO MÉDIO - FORNECIMENTO E INSTALAÇÃO. AF_12/2019</v>
          </cell>
          <cell r="C1706" t="str">
            <v>M</v>
          </cell>
          <cell r="D1706">
            <v>6.71</v>
          </cell>
          <cell r="E1706" t="str">
            <v>Sinapi-Maio/21</v>
          </cell>
        </row>
        <row r="1707">
          <cell r="A1707">
            <v>100660</v>
          </cell>
          <cell r="B1707" t="str">
            <v>ALIZAR DE 5X1,5CM PARA PORTA FIXADO COM PREGOS, PADRÃO POPULAR - FORNECIMENTO E INSTALAÇÃO. AF_12/2019</v>
          </cell>
          <cell r="C1707" t="str">
            <v>M</v>
          </cell>
          <cell r="D1707">
            <v>5.71</v>
          </cell>
          <cell r="E1707" t="str">
            <v>Sinapi-Maio/21</v>
          </cell>
        </row>
        <row r="1708">
          <cell r="A1708">
            <v>100675</v>
          </cell>
          <cell r="B1708" t="str">
            <v>KIT DE PORTA-PRONTA DE MADEIRA EM ACABAMENTO MELAMÍNICO BRANCO, FOLHA LEVE OU MÉDIA, 90X210, EXCLUSIVE FECHADURA, FIXAÇÃO COM PREENCHIMENTO TOTAL DE ESPUMA EXPANSIVA - FORNECIMENTO E INSTALAÇÃO. AF_12/2019</v>
          </cell>
          <cell r="C1708" t="str">
            <v>UN</v>
          </cell>
          <cell r="D1708">
            <v>772.69</v>
          </cell>
          <cell r="E1708" t="str">
            <v>Sinapi-Maio/21</v>
          </cell>
        </row>
        <row r="1709">
          <cell r="A1709">
            <v>100676</v>
          </cell>
          <cell r="B1709" t="str">
            <v>BATENTE PARA PORTA COM BANDEIRA, FIXAÇÃO COM PARAFUSO E BUCHA. AF_12/2019</v>
          </cell>
          <cell r="C1709" t="str">
            <v>UN</v>
          </cell>
          <cell r="D1709">
            <v>144.16</v>
          </cell>
          <cell r="E1709" t="str">
            <v>Sinapi-Maio/21</v>
          </cell>
        </row>
        <row r="1710">
          <cell r="A1710">
            <v>100678</v>
          </cell>
          <cell r="B1710" t="str">
            <v>KIT DE PORTA DE MADEIRA PARA VERNIZ, SEMI-OCA (LEVE OU MÉDIA), PADRÃO MÉDIO, 60X210CM, ESPESSURA DE 3,5CM, ITENS INCLUSOS: DOBRADIÇAS, MONTAGEM E INSTALAÇÃO DE BATENTE, FECHADURA COM EXECUÇÃO DO FURO - FORNECIMENTO E INSTALAÇÃO. AF_12/2019</v>
          </cell>
          <cell r="C1710" t="str">
            <v>UN</v>
          </cell>
          <cell r="D1710">
            <v>833.11</v>
          </cell>
          <cell r="E1710" t="str">
            <v>Sinapi-Maio/21</v>
          </cell>
        </row>
        <row r="1711">
          <cell r="A1711">
            <v>100679</v>
          </cell>
          <cell r="B1711" t="str">
            <v>KIT DE PORTA DE MADEIRA PARA VERNIZ, SEMI-OCA (LEVE OU MÉDIA), PADRÃO POPULAR, 60X210CM, ESPESSURA DE 3,5CM, ITENS INCLUSOS: DOBRADIÇAS, MONTAGEM E INSTALAÇÃO DE BATENTE, FECHADURA COM EXECUÇÃO DO FURO - FORNECIMENTO E INSTALAÇÃO. AF_12/2019</v>
          </cell>
          <cell r="C1711" t="str">
            <v>UN</v>
          </cell>
          <cell r="D1711">
            <v>729.84</v>
          </cell>
          <cell r="E1711" t="str">
            <v>Sinapi-Maio/21</v>
          </cell>
        </row>
        <row r="1712">
          <cell r="A1712">
            <v>100680</v>
          </cell>
          <cell r="B1712" t="str">
            <v>KIT DE PORTA DE MADEIRA PARA VERNIZ, SEMI-OCA (LEVE OU MÉDIA), PADRÃO MÉDIO, 70X210CM, ESPESSURA DE 3,5CM, ITENS INCLUSOS: DOBRADIÇAS, MONTAGEM E INSTALAÇÃO DE BATENTE, FECHADURA COM EXECUÇÃO DO FURO - FORNECIMENTO E INSTALAÇÃO. AF_12/2019</v>
          </cell>
          <cell r="C1712" t="str">
            <v>UN</v>
          </cell>
          <cell r="D1712">
            <v>840.9</v>
          </cell>
          <cell r="E1712" t="str">
            <v>Sinapi-Maio/21</v>
          </cell>
        </row>
        <row r="1713">
          <cell r="A1713">
            <v>100681</v>
          </cell>
          <cell r="B1713" t="str">
            <v>KIT DE PORTA DE MADEIRA FRISADA, SEMI-OCA (LEVE OU MÉDIA), PADRÃO MÉDIO, 70X210CM, ESPESSURA DE 3CM, ITENS INCLUSOS: DOBRADIÇAS, MONTAGEM E INSTALAÇÃO DE BATENTE, FECHADURA COM EXECUÇÃO DO FURO - FORNECIMENTO E INSTALAÇÃO. AF_12/2019</v>
          </cell>
          <cell r="C1713" t="str">
            <v>UN</v>
          </cell>
          <cell r="D1713">
            <v>863</v>
          </cell>
          <cell r="E1713" t="str">
            <v>Sinapi-Maio/21</v>
          </cell>
        </row>
        <row r="1714">
          <cell r="A1714">
            <v>100682</v>
          </cell>
          <cell r="B1714" t="str">
            <v>KIT DE PORTA DE MADEIRA FRISADA, SEMI-OCA (LEVE OU MÉDIA), PADRÃO POPULAR, 70X210CM, ESPESSURA DE 3CM, ITENS INCLUSOS: DOBRADIÇAS, MONTAGEM E INSTALAÇÃO DE BATENTE, FECHADURA COM EXECUÇÃO DO FURO - FORNECIMENTO E INSTALAÇÃO. AF_12/2019</v>
          </cell>
          <cell r="C1714" t="str">
            <v>UN</v>
          </cell>
          <cell r="D1714">
            <v>741.76</v>
          </cell>
          <cell r="E1714" t="str">
            <v>Sinapi-Maio/21</v>
          </cell>
        </row>
        <row r="1715">
          <cell r="A1715">
            <v>100683</v>
          </cell>
          <cell r="B1715" t="str">
            <v>KIT DE PORTA DE MADEIRA PARA VERNIZ, SEMI-OCA (LEVE OU MÉDIA), PADRÃO MÉDIO, 80X210CM, ESPESSURA DE 3,5CM, ITENS INCLUSOS: DOBRADIÇAS, MONTAGEM E INSTALAÇÃO DE BATENTE, FECHADURA COM EXECUÇÃO DO FURO - FORNECIMENTO E INSTALAÇÃO. AF_12/2019</v>
          </cell>
          <cell r="C1715" t="str">
            <v>UN</v>
          </cell>
          <cell r="D1715">
            <v>912.23</v>
          </cell>
          <cell r="E1715" t="str">
            <v>Sinapi-Maio/21</v>
          </cell>
        </row>
        <row r="1716">
          <cell r="A1716">
            <v>100684</v>
          </cell>
          <cell r="B1716" t="str">
            <v>KIT DE PORTA DE MADEIRA PARA VERNIZ, SEMI-OCA (LEVE OU MÉDIA), PADRÃO POPULAR, 80X210CM, ESPESSURA DE 3,5CM, ITENS INCLUSOS: DOBRADIÇAS, MONTAGEM E INSTALAÇÃO DE BATENTE, FECHADURA COM EXECUÇÃO DO FURO - FORNECIMENTO E INSTALAÇÃO. AF_12/2019</v>
          </cell>
          <cell r="C1716" t="str">
            <v>UN</v>
          </cell>
          <cell r="D1716">
            <v>784.67</v>
          </cell>
          <cell r="E1716" t="str">
            <v>Sinapi-Maio/21</v>
          </cell>
        </row>
        <row r="1717">
          <cell r="A1717">
            <v>100685</v>
          </cell>
          <cell r="B1717" t="str">
            <v>KIT DE PORTA DE MADEIRA PARA VERNIZ, SEMI-OCA (LEVE OU MÉDIA), PADRÃO MÉDIO, 90X210CM, ESPESSURA DE 3,5CM, ITENS INCLUSOS: DOBRADIÇAS, MONTAGEM E INSTALAÇÃO DE BATENTE, FECHADURA COM EXECUÇÃO DO FURO - FORNECIMENTO E INSTALAÇÃO. AF_12/2019</v>
          </cell>
          <cell r="C1717" t="str">
            <v>UN</v>
          </cell>
          <cell r="D1717">
            <v>950.11</v>
          </cell>
          <cell r="E1717" t="str">
            <v>Sinapi-Maio/21</v>
          </cell>
        </row>
        <row r="1718">
          <cell r="A1718">
            <v>100686</v>
          </cell>
          <cell r="B1718" t="str">
            <v>KIT DE PORTA DE MADEIRA PARA VERNIZ, SEMI-OCA (LEVE OU MÉDIA), PADRÃO POPULAR, 90X210CM, ESPESSURA DE 3CM, ITENS INCLUSOS: DOBRADIÇAS, MONTAGEM E INSTALAÇÃO DE BATENTE, FECHADURA COM EXECUÇÃO DO FURO - FORNECIMENTO E INSTALAÇÃO. AF_12/2019</v>
          </cell>
          <cell r="C1718" t="str">
            <v>UN</v>
          </cell>
          <cell r="D1718">
            <v>822.35</v>
          </cell>
          <cell r="E1718" t="str">
            <v>Sinapi-Maio/21</v>
          </cell>
        </row>
        <row r="1719">
          <cell r="A1719">
            <v>100687</v>
          </cell>
          <cell r="B1719" t="str">
            <v>KIT DE PORTA DE MADEIRA FRISADA, SEMI-OCA (LEVE OU MÉDIA), PADRÃO MÉDIO, 60X210CM, ESPESSURA DE 3,5CM, ITENS INCLUSOS: DOBRADIÇAS, MONTAGEM E INSTALAÇÃO DE BATENTE, FECHADURA COM EXECUÇÃO DO FURO - FORNECIMENTO E INSTALAÇÃO. AF_12/2019</v>
          </cell>
          <cell r="C1719" t="str">
            <v>UN</v>
          </cell>
          <cell r="D1719">
            <v>841.02</v>
          </cell>
          <cell r="E1719" t="str">
            <v>Sinapi-Maio/21</v>
          </cell>
        </row>
        <row r="1720">
          <cell r="A1720">
            <v>100688</v>
          </cell>
          <cell r="B1720" t="str">
            <v>KIT DE PORTA DE MADEIRA FRISADA, SEMI-OCA (LEVE OU MÉDIA), PADRÃO POPULAR, 60X210CM, ESPESSURA DE 3CM, ITENS INCLUSOS: DOBRADIÇAS, MONTAGEM E INSTALAÇÃO DE BATENTE, FECHADURA COM EXECUÇÃO DO FURO - FORNECIMENTO E INSTALAÇÃO. AF_12/2019</v>
          </cell>
          <cell r="C1720" t="str">
            <v>UN</v>
          </cell>
          <cell r="D1720">
            <v>737.75</v>
          </cell>
          <cell r="E1720" t="str">
            <v>Sinapi-Maio/21</v>
          </cell>
        </row>
        <row r="1721">
          <cell r="A1721">
            <v>100689</v>
          </cell>
          <cell r="B1721" t="str">
            <v>KIT DE PORTA DE MADEIRA FRISADA, SEMI-OCA (LEVE OU MÉDIA), PADRÃO MÉDIO, 80X210CM, ESPESSURA DE 3,5CM, ITENS INCLUSOS: DOBRADIÇAS, MONTAGEM E INSTALAÇÃO DE BATENTE, FECHADURA COM EXECUÇÃO DO FURO - FORNECIMENTO E INSTALAÇÃO. AF_12/2019</v>
          </cell>
          <cell r="C1721" t="str">
            <v>UN</v>
          </cell>
          <cell r="D1721">
            <v>917.5</v>
          </cell>
          <cell r="E1721" t="str">
            <v>Sinapi-Maio/21</v>
          </cell>
        </row>
        <row r="1722">
          <cell r="A1722">
            <v>100690</v>
          </cell>
          <cell r="B1722" t="str">
            <v>KIT DE PORTA DE MADEIRA FRISADA, SEMI-OCA (LEVE OU MÉDIA), PADRÃO POPULAR, 80X210CM, ESPESSURA DE 3,5CM, ITENS INCLUSOS: DOBRADIÇAS, MONTAGEM E INSTALAÇÃO DE BATENTE, FECHADURA COM EXECUÇÃO DO FURO - FORNECIMENTO E INSTALAÇÃO. AF_12/2019</v>
          </cell>
          <cell r="C1722" t="str">
            <v>UN</v>
          </cell>
          <cell r="D1722">
            <v>789.94</v>
          </cell>
          <cell r="E1722" t="str">
            <v>Sinapi-Maio/21</v>
          </cell>
        </row>
        <row r="1723">
          <cell r="A1723">
            <v>100691</v>
          </cell>
          <cell r="B1723" t="str">
            <v>KIT DE PORTA DE MADEIRA TIPO VENEZIANA, 80X210CM (ESPESSURA DE 3CM), PADRÃO MÉDIO, ITENS INCLUSOS: DOBRADIÇAS, MONTAGEM E INSTALAÇÃO DE BATENTE, FECHADURA COM EXECUÇÃO DO FURO - FORNECIMENTO E INSTALAÇÃO. AF_12/2019</v>
          </cell>
          <cell r="C1723" t="str">
            <v>UN</v>
          </cell>
          <cell r="D1723">
            <v>1210.06</v>
          </cell>
          <cell r="E1723" t="str">
            <v>Sinapi-Maio/21</v>
          </cell>
        </row>
        <row r="1724">
          <cell r="A1724">
            <v>100692</v>
          </cell>
          <cell r="B1724" t="str">
            <v>KIT DE PORTA DE MADEIRA TIPO VENEZIANA, 80X210CM (ESPESSURA DE 3CM), PADRÃO POPULAR, ITENS INCLUSOS: DOBRADIÇAS, MONTAGEM E INSTALAÇÃO DE BATENTE, FECHADURA COM EXECUÇÃO DO FURO - FORNECIMENTO E INSTALAÇÃO. AF_12/2019</v>
          </cell>
          <cell r="C1724" t="str">
            <v>UN</v>
          </cell>
          <cell r="D1724">
            <v>1082.5</v>
          </cell>
          <cell r="E1724" t="str">
            <v>Sinapi-Maio/21</v>
          </cell>
        </row>
        <row r="1725">
          <cell r="A1725">
            <v>100693</v>
          </cell>
          <cell r="B1725" t="str">
            <v>KIT DE PORTA DE MADEIRA TIPO MEXICANA, MACIÇA (PESADA OU SUPERPESADA), PADRÃO MÉDIO, 80X210CM, ESPESSURA DE 3,5CM, ITENS INCLUSOS: DOBRADIÇAS, MONTAGEM E INSTALAÇÃO DE BATENTE, FECHADURA COM EXECUÇÃO DO FURO - FORNECIMENTO E INSTALAÇÃO. AF_12/2019</v>
          </cell>
          <cell r="C1725" t="str">
            <v>UN</v>
          </cell>
          <cell r="D1725">
            <v>1457.75</v>
          </cell>
          <cell r="E1725" t="str">
            <v>Sinapi-Maio/21</v>
          </cell>
        </row>
        <row r="1726">
          <cell r="A1726">
            <v>100694</v>
          </cell>
          <cell r="B1726" t="str">
            <v>KIT DE PORTA DE MADEIRA TIPO MEXICANA, MACIÇA (PESADA OU SUPERPESADA), PADRÃO POPULAR, 80X210CM, ESPESSURA DE 3,5CM, ITENS INCLUSOS: DOBRADIÇAS, MONTAGEM E INSTALAÇÃO DE BATENTE, FECHADURA COM EXECUÇÃO DO FURO - FORNECIMENTO E INSTALAÇÃO. AF_12/2019</v>
          </cell>
          <cell r="C1726" t="str">
            <v>UN</v>
          </cell>
          <cell r="D1726">
            <v>1330.19</v>
          </cell>
          <cell r="E1726" t="str">
            <v>Sinapi-Maio/21</v>
          </cell>
        </row>
        <row r="1727">
          <cell r="A1727">
            <v>100695</v>
          </cell>
          <cell r="B1727" t="str">
            <v>RECOLOCAÇÃO DE FOLHAS DE PORTA DE MADEIRA LEVE OU MÉDIA DE 60CM DE LARGURA, CONSIDERANDO REAPROVEITAMENTO DO MATERIAL. AF_12/2019</v>
          </cell>
          <cell r="C1727" t="str">
            <v>UN</v>
          </cell>
          <cell r="D1727">
            <v>55.86</v>
          </cell>
          <cell r="E1727" t="str">
            <v>Sinapi-Maio/21</v>
          </cell>
        </row>
        <row r="1728">
          <cell r="A1728">
            <v>100696</v>
          </cell>
          <cell r="B1728" t="str">
            <v>RECOLOCAÇÃO DE FOLHAS DE PORTA DE MADEIRA LEVE OU MÉDIA DE 70CM DE LARGURA, CONSIDERANDO REAPROVEITAMENTO DO MATERIAL. AF_12/2019</v>
          </cell>
          <cell r="C1728" t="str">
            <v>UN</v>
          </cell>
          <cell r="D1728">
            <v>62.15</v>
          </cell>
          <cell r="E1728" t="str">
            <v>Sinapi-Maio/21</v>
          </cell>
        </row>
        <row r="1729">
          <cell r="A1729">
            <v>100697</v>
          </cell>
          <cell r="B1729" t="str">
            <v>RECOLOCAÇÃO DE FOLHAS DE PORTA DE MADEIRA LEVE OU MÉDIA DE 80CM DE LARGURA, CONSIDERANDO REAPROVEITAMENTO DO MATERIAL. AF_12/2019</v>
          </cell>
          <cell r="C1729" t="str">
            <v>UN</v>
          </cell>
          <cell r="D1729">
            <v>68.510000000000005</v>
          </cell>
          <cell r="E1729" t="str">
            <v>Sinapi-Maio/21</v>
          </cell>
        </row>
        <row r="1730">
          <cell r="A1730">
            <v>100698</v>
          </cell>
          <cell r="B1730" t="str">
            <v>RECOLOCAÇÃO DE FOLHAS DE PORTA DE MADEIRA LEVE OU MÉDIA DE 90CM DE LARGURA, CONSIDERANDO REAPROVEITAMENTO DO MATERIAL. AF_12/2019</v>
          </cell>
          <cell r="C1730" t="str">
            <v>UN</v>
          </cell>
          <cell r="D1730">
            <v>74.83</v>
          </cell>
          <cell r="E1730" t="str">
            <v>Sinapi-Maio/21</v>
          </cell>
        </row>
        <row r="1731">
          <cell r="A1731">
            <v>100699</v>
          </cell>
          <cell r="B1731" t="str">
            <v>RECOLOCAÇÃO DE FOLHAS DE PORTA DE MADEIRA PESADA OU SUPERPESADA DE 80CM DE LARGURA, CONSIDERANDO REAPROVEITAMENTO DO MATERIAL. AF_12/2019</v>
          </cell>
          <cell r="C1731" t="str">
            <v>UN</v>
          </cell>
          <cell r="D1731">
            <v>89.01</v>
          </cell>
          <cell r="E1731" t="str">
            <v>Sinapi-Maio/21</v>
          </cell>
        </row>
        <row r="1732">
          <cell r="A1732">
            <v>100700</v>
          </cell>
          <cell r="B1732" t="str">
            <v>PORTA DE MADEIRA COMPENSADA LISA PARA PINTURA, 120X210X3,5CM, 2 FOLHAS, INCLUSO ADUELA 2A, ALIZAR 2A E DOBRADIÇAS. AF_12/2019</v>
          </cell>
          <cell r="C1732" t="str">
            <v>UN</v>
          </cell>
          <cell r="D1732">
            <v>680.75</v>
          </cell>
          <cell r="E1732" t="str">
            <v>Sinapi-Maio/21</v>
          </cell>
        </row>
        <row r="1733">
          <cell r="A1733">
            <v>100712</v>
          </cell>
          <cell r="B1733" t="str">
            <v>KIT DE PORTA DE MADEIRA PARA VERNIZ, SEMI-OCA (LEVE OU MÉDIA), PADRÃO POPULAR, 70X210CM, ESPESSURA DE 3,5CM, ITENS INCLUSOS: DOBRADIÇAS, MONTAGEM E INSTALAÇÃO DE BATENTE, FECHADURA COM EXECUÇÃO DO FURO - FORNECIMENTO E INSTALAÇÃO. AF_12/2019</v>
          </cell>
          <cell r="C1733" t="str">
            <v>UN</v>
          </cell>
          <cell r="D1733">
            <v>719.66</v>
          </cell>
          <cell r="E1733" t="str">
            <v>Sinapi-Maio/21</v>
          </cell>
        </row>
        <row r="1734">
          <cell r="A1734">
            <v>100665</v>
          </cell>
          <cell r="B1734" t="str">
            <v>JANELA DE MADEIRA - CEDRINHO/ANGELIM OU EQUIVALENTE DA REGIÃO - DE ABRIR COM 4 FOLHAS (2 VENEZIANAS E 2 GUILHOTINAS PARA VIDRO), COM BATENTE, ALIZAR E FERRAGENS. EXCLUSIVE VIDROS, ACABAMENTO E CONTRAMARCO. FORNECIMENTO E INSTALAÇÃO. AF_12/2019</v>
          </cell>
          <cell r="C1734" t="str">
            <v>M2</v>
          </cell>
          <cell r="D1734">
            <v>767.61</v>
          </cell>
          <cell r="E1734" t="str">
            <v>Sinapi-Maio/21</v>
          </cell>
        </row>
        <row r="1735">
          <cell r="A1735">
            <v>100666</v>
          </cell>
          <cell r="B1735" t="str">
            <v>JANELA DE MADEIRA (PINUS/EUCALIPTO OU EQUIV.) DE ABRIR COM 4 FOLHAS (2 VENEZIANAS E 2 GUILHOTINAS PARA VIDRO), COM BATENTE, ALIZAR E FERRAGENS. EXCLUSIVE VIDROS, ACABAMENTO E CONTRAMARCO. FORNECIMENTO E INSTALAÇÃO. AF_12/2019</v>
          </cell>
          <cell r="C1735" t="str">
            <v>M2</v>
          </cell>
          <cell r="D1735">
            <v>610.62</v>
          </cell>
          <cell r="E1735" t="str">
            <v>Sinapi-Maio/21</v>
          </cell>
        </row>
        <row r="1736">
          <cell r="A1736">
            <v>100667</v>
          </cell>
          <cell r="B1736" t="str">
            <v>JANELA DE MADEIRA (IMBUIA/CEDRO OU EQUIV.) DE ABRIR COM 4 FOLHAS (2 VENEZIANAS E 2 GUILHOTINAS PARA VIDRO), COM BATENTE, ALIZAR E FERRAGENS. EXCLUSIVE VIDROS, ACABAMENTO E CONTRAMARCO. FORNECIMENTO E INSTALAÇÃO. AF_12/2019</v>
          </cell>
          <cell r="C1736" t="str">
            <v>M2</v>
          </cell>
          <cell r="D1736">
            <v>989.55</v>
          </cell>
          <cell r="E1736" t="str">
            <v>Sinapi-Maio/21</v>
          </cell>
        </row>
        <row r="1737">
          <cell r="A1737">
            <v>100668</v>
          </cell>
          <cell r="B1737" t="str">
            <v>JANELA DE MADEIRA (CEDRINHO/ANGELIM OU EQUIV.) TIPO MAXIM-AR, PARA VIDRO, COM BATENTE, ALIZAR E FERRAGENS. EXCLUSIVE VIDRO, ACABAMENTO E CONTRAMARCO. FORNECIMENTO E INSTALAÇÃO. AF_12/2019</v>
          </cell>
          <cell r="C1737" t="str">
            <v>M2</v>
          </cell>
          <cell r="D1737">
            <v>1215.8499999999999</v>
          </cell>
          <cell r="E1737" t="str">
            <v>Sinapi-Maio/21</v>
          </cell>
        </row>
        <row r="1738">
          <cell r="A1738">
            <v>100669</v>
          </cell>
          <cell r="B1738" t="str">
            <v>JANELA DE MADEIRA (PINUS/EUCALIPTO OU EQUIV.) TIPO BASCULANTE COM 2 FOLHAS PARA VIDRO, COM BATENTE, ALIZAR E FERRAGENS. EXCLUSIVE VIDROS, ACABAMENTO E CONTRAMARCO. FORNECIMENTO E INSTALAÇÃO. AF_12/2019</v>
          </cell>
          <cell r="C1738" t="str">
            <v>M2</v>
          </cell>
          <cell r="D1738">
            <v>714.21</v>
          </cell>
          <cell r="E1738" t="str">
            <v>Sinapi-Maio/21</v>
          </cell>
        </row>
        <row r="1739">
          <cell r="A1739">
            <v>100670</v>
          </cell>
          <cell r="B1739" t="str">
            <v>JANELA DE MADEIRA (CEDRINHO/ANGELIM OU EQUIV.) DE CORRER COM 6 FOLHAS (2 VENEZ. FIXAS, 2 VENEZ. DE CORRER E 2 DE CORRER PARA VIDRO), COM BATENTE, ALIZAR E FERRAGENS. EXCLUSIVE VIDROS, ACABAMENTO E CONTRAMARCO. FORNECIMENTO E INSTALAÇÃO. AF_12/2019</v>
          </cell>
          <cell r="C1739" t="str">
            <v>M2</v>
          </cell>
          <cell r="D1739">
            <v>948.88</v>
          </cell>
          <cell r="E1739" t="str">
            <v>Sinapi-Maio/21</v>
          </cell>
        </row>
        <row r="1740">
          <cell r="A1740">
            <v>100671</v>
          </cell>
          <cell r="B1740" t="str">
            <v>JANELA DE MADEIRA (IMBUIA/CEDRO OU EQUIV) DE CORRER COM 6 FOLHAS (2 VENEZIANAS FIXAS, 2 VENEZIANAS DE CORRER E 2 DE CORRER PARA VIDRO), COM BATENTE, ALIZAR E FERRAGENS. EXCLUSIVE VIDROS, ACABAMENTO E CONTRAMARCO. FORNECIMENTO E INSTALAÇÃO. AF_12/2019</v>
          </cell>
          <cell r="C1740" t="str">
            <v>M2</v>
          </cell>
          <cell r="D1740">
            <v>1174.46</v>
          </cell>
          <cell r="E1740" t="str">
            <v>Sinapi-Maio/21</v>
          </cell>
        </row>
        <row r="1741">
          <cell r="A1741">
            <v>100672</v>
          </cell>
          <cell r="B1741" t="str">
            <v>JANELA DE MADEIRA (PINUS/EUCALIPTO OU EQUIV.) DE CORRER COM 6 FOLHAS (2 VENEZ. FIXAS, 2 VENEZ. DE CORRER E 2 DE CORRER PARA VIDRO), COM BATENTE, ALIZAR E FERRAGENS. EXCLUSIVE VIDROS, ACABAMENTO E CONTRAMARCO. FORNECIMENTO EINSTALAÇÃO. AF_12/2019</v>
          </cell>
          <cell r="C1741" t="str">
            <v>M2</v>
          </cell>
          <cell r="D1741">
            <v>762.85</v>
          </cell>
          <cell r="E1741" t="str">
            <v>Sinapi-Maio/21</v>
          </cell>
        </row>
        <row r="1742">
          <cell r="A1742">
            <v>100701</v>
          </cell>
          <cell r="B1742" t="str">
            <v>PORTA DE FERRO, DE ABRIR, TIPO GRADE COM CHAPA, COM GUARNIÇÕES. AF_12/2019</v>
          </cell>
          <cell r="C1742" t="str">
            <v>M2</v>
          </cell>
          <cell r="D1742">
            <v>408.78</v>
          </cell>
          <cell r="E1742" t="str">
            <v>Sinapi-Maio/21</v>
          </cell>
        </row>
        <row r="1743">
          <cell r="A1743">
            <v>94559</v>
          </cell>
          <cell r="B1743" t="str">
            <v>JANELA DE AÇO TIPO BASCULANTE PARA VIDROS, COM BATENTE, FERRAGENS E PINTURA ANTICORROSIVA. EXCLUSIVE VIDROS, ACABAMENTO, ALIZAR E CONTRAMARCO. FORNECIMENTO E INSTALAÇÃO. AF_12/2019</v>
          </cell>
          <cell r="C1743" t="str">
            <v>M2</v>
          </cell>
          <cell r="D1743">
            <v>670.14</v>
          </cell>
          <cell r="E1743" t="str">
            <v>Sinapi-Maio/21</v>
          </cell>
        </row>
        <row r="1744">
          <cell r="A1744">
            <v>94562</v>
          </cell>
          <cell r="B1744" t="str">
            <v>JANELA DE AÇO DE CORRER COM 4 FOLHAS PARA VIDRO, COM BATENTE, FERRAGENS E PINTURA ANTICORROSIVA. EXCLUSIVE VIDROS, ALIZAR E CONTRAMARCO. FORNECIMENTO E INSTALAÇÃO. AF_12/2019</v>
          </cell>
          <cell r="C1744" t="str">
            <v>M2</v>
          </cell>
          <cell r="D1744">
            <v>629.52</v>
          </cell>
          <cell r="E1744" t="str">
            <v>Sinapi-Maio/21</v>
          </cell>
        </row>
        <row r="1745">
          <cell r="A1745">
            <v>94587</v>
          </cell>
          <cell r="B1745" t="str">
            <v>CONTRAMARCO DE AÇO, FIXAÇÃO COM ARGAMASSA - FORNECIMENTO E INSTALAÇÃO. AF_12/2019</v>
          </cell>
          <cell r="C1745" t="str">
            <v>M</v>
          </cell>
          <cell r="D1745">
            <v>68.569999999999993</v>
          </cell>
          <cell r="E1745" t="str">
            <v>Sinapi-Maio/21</v>
          </cell>
        </row>
        <row r="1746">
          <cell r="A1746">
            <v>94588</v>
          </cell>
          <cell r="B1746" t="str">
            <v>CONTRAMARCO DE AÇO, FIXAÇÃO COM PARAFUSO - FORNECIMENTO E INSTALAÇÃO. AF_12/2019</v>
          </cell>
          <cell r="C1746" t="str">
            <v>M</v>
          </cell>
          <cell r="D1746">
            <v>60.9</v>
          </cell>
          <cell r="E1746" t="str">
            <v>Sinapi-Maio/21</v>
          </cell>
        </row>
        <row r="1747">
          <cell r="A1747">
            <v>99837</v>
          </cell>
          <cell r="B1747" t="str">
            <v>GUARDA-CORPO DE AÇO GALVANIZADO DE 1,10M, MONTANTES TUBULARES DE 1.1/4" ESPAÇADOS DE 1,20M, TRAVESSA SUPERIOR DE 1.1/2", GRADIL FORMADO POR TUBOS HORIZONTAIS DE 1" E VERTICAIS DE 3/4", FIXADO COM CHUMBADOR MECÂNICO. AF_04/2019_P</v>
          </cell>
          <cell r="C1747" t="str">
            <v>M</v>
          </cell>
          <cell r="D1747">
            <v>614.09</v>
          </cell>
          <cell r="E1747" t="str">
            <v>Sinapi-Maio/21</v>
          </cell>
        </row>
        <row r="1748">
          <cell r="A1748">
            <v>99839</v>
          </cell>
          <cell r="B1748" t="str">
            <v>GUARDA-CORPO DE AÇO GALVANIZADO DE 1,10M DE ALTURA, MONTANTES TUBULARES DE 1.1/2 ESPAÇADOS DE 1,20M, TRAVESSA SUPERIOR DE 2, GRADIL FORMADO POR BARRAS CHATAS EM FERRO DE 32X4,8MM, FIXADO COM CHUMBADOR MECÂNICO. AF_04/2019_P</v>
          </cell>
          <cell r="C1748" t="str">
            <v>M</v>
          </cell>
          <cell r="D1748">
            <v>499.7</v>
          </cell>
          <cell r="E1748" t="str">
            <v>Sinapi-Maio/21</v>
          </cell>
        </row>
        <row r="1749">
          <cell r="A1749">
            <v>99841</v>
          </cell>
          <cell r="B1749" t="str">
            <v>GUARDA-CORPO PANORÂMICO COM PERFIS DE ALUMÍNIO E VIDRO LAMINADO 8 MM, FIXADO COM CHUMBADOR MECÂNICO. AF_04/2019_P</v>
          </cell>
          <cell r="C1749" t="str">
            <v>M</v>
          </cell>
          <cell r="D1749">
            <v>1228.58</v>
          </cell>
          <cell r="E1749" t="str">
            <v>Sinapi-Maio/21</v>
          </cell>
        </row>
        <row r="1750">
          <cell r="A1750">
            <v>99855</v>
          </cell>
          <cell r="B1750" t="str">
            <v>CORRIMÃO SIMPLES, DIÂMETRO EXTERNO = 1 1/2", EM AÇO GALVANIZADO. AF_04/2019_P</v>
          </cell>
          <cell r="C1750" t="str">
            <v>M</v>
          </cell>
          <cell r="D1750">
            <v>110.16</v>
          </cell>
          <cell r="E1750" t="str">
            <v>Sinapi-Maio/21</v>
          </cell>
        </row>
        <row r="1751">
          <cell r="A1751">
            <v>99857</v>
          </cell>
          <cell r="B1751" t="str">
            <v>CORRIMÃO SIMPLES, DIÂMETRO EXTERNO = 1 1/2", EM ALUMÍNIO. AF_04/2019_P</v>
          </cell>
          <cell r="C1751" t="str">
            <v>M</v>
          </cell>
          <cell r="D1751">
            <v>80.8</v>
          </cell>
          <cell r="E1751" t="str">
            <v>Sinapi-Maio/21</v>
          </cell>
        </row>
        <row r="1752">
          <cell r="A1752">
            <v>99861</v>
          </cell>
          <cell r="B1752" t="str">
            <v>GRADIL EM FERRO FIXADO EM VÃOS DE JANELAS, FORMADO POR BARRAS CHATAS DE 25X4,8 MM. AF_04/2019</v>
          </cell>
          <cell r="C1752" t="str">
            <v>M2</v>
          </cell>
          <cell r="D1752">
            <v>609.83000000000004</v>
          </cell>
          <cell r="E1752" t="str">
            <v>Sinapi-Maio/21</v>
          </cell>
        </row>
        <row r="1753">
          <cell r="A1753">
            <v>99862</v>
          </cell>
          <cell r="B1753" t="str">
            <v>GRADIL EM ALUMÍNIO FIXADO EM VÃOS DE JANELAS, FORMADO POR TUBOS DE 3/4". AF_04/2019</v>
          </cell>
          <cell r="C1753" t="str">
            <v>M2</v>
          </cell>
          <cell r="D1753">
            <v>537.54999999999995</v>
          </cell>
          <cell r="E1753" t="str">
            <v>Sinapi-Maio/21</v>
          </cell>
        </row>
        <row r="1754">
          <cell r="A1754">
            <v>90838</v>
          </cell>
          <cell r="B1754" t="str">
            <v>PORTA CORTA-FOGO 90X210X4CM - FORNECIMENTO E INSTALAÇÃO. AF_12/2019</v>
          </cell>
          <cell r="C1754" t="str">
            <v>UN</v>
          </cell>
          <cell r="D1754">
            <v>942.91</v>
          </cell>
          <cell r="E1754" t="str">
            <v>Sinapi-Maio/21</v>
          </cell>
        </row>
        <row r="1755">
          <cell r="A1755">
            <v>91338</v>
          </cell>
          <cell r="B1755" t="str">
            <v>PORTA DE ALUMÍNIO DE ABRIR COM LAMBRI, COM GUARNIÇÃO, FIXAÇÃO COM PARAFUSOS - FORNECIMENTO E INSTALAÇÃO. AF_12/2019</v>
          </cell>
          <cell r="C1755" t="str">
            <v>M2</v>
          </cell>
          <cell r="D1755">
            <v>632.33000000000004</v>
          </cell>
          <cell r="E1755" t="str">
            <v>Sinapi-Maio/21</v>
          </cell>
        </row>
        <row r="1756">
          <cell r="A1756">
            <v>91341</v>
          </cell>
          <cell r="B1756" t="str">
            <v>PORTA EM ALUMÍNIO DE ABRIR TIPO VENEZIANA COM GUARNIÇÃO, FIXAÇÃO COM PARAFUSOS - FORNECIMENTO E INSTALAÇÃO. AF_12/2019</v>
          </cell>
          <cell r="C1756" t="str">
            <v>M2</v>
          </cell>
          <cell r="D1756">
            <v>470.17</v>
          </cell>
          <cell r="E1756" t="str">
            <v>Sinapi-Maio/21</v>
          </cell>
        </row>
        <row r="1757">
          <cell r="A1757">
            <v>94805</v>
          </cell>
          <cell r="B1757" t="str">
            <v>PORTA DE ALUMÍNIO DE ABRIR PARA VIDRO SEM GUARNIÇÃO, 87X210CM, FIXAÇÃO COM PARAFUSOS, INCLUSIVE VIDROS - FORNECIMENTO E INSTALAÇÃO. AF_12/2019</v>
          </cell>
          <cell r="C1757" t="str">
            <v>UN</v>
          </cell>
          <cell r="D1757">
            <v>726.69</v>
          </cell>
          <cell r="E1757" t="str">
            <v>Sinapi-Maio/21</v>
          </cell>
        </row>
        <row r="1758">
          <cell r="A1758">
            <v>94806</v>
          </cell>
          <cell r="B1758" t="str">
            <v>PORTA EM AÇO DE ABRIR PARA VIDRO SEM GUARNIÇÃO, 87X210CM, FIXAÇÃO COM PARAFUSOS, EXCLUSIVE VIDROS - FORNECIMENTO E INSTALAÇÃO. AF_12/2019</v>
          </cell>
          <cell r="C1758" t="str">
            <v>UN</v>
          </cell>
          <cell r="D1758">
            <v>442.97</v>
          </cell>
          <cell r="E1758" t="str">
            <v>Sinapi-Maio/21</v>
          </cell>
        </row>
        <row r="1759">
          <cell r="A1759">
            <v>94807</v>
          </cell>
          <cell r="B1759" t="str">
            <v>PORTA EM AÇO DE ABRIR TIPO VENEZIANA SEM GUARNIÇÃO, 87X210CM, FIXAÇÃO COM PARAFUSOS - FORNECIMENTO E INSTALAÇÃO. AF_12/2019</v>
          </cell>
          <cell r="C1759" t="str">
            <v>UN</v>
          </cell>
          <cell r="D1759">
            <v>529.91999999999996</v>
          </cell>
          <cell r="E1759" t="str">
            <v>Sinapi-Maio/21</v>
          </cell>
        </row>
        <row r="1760">
          <cell r="A1760">
            <v>100702</v>
          </cell>
          <cell r="B1760" t="str">
            <v>PORTA DE CORRER DE ALUMÍNIO, COM DUAS FOLHAS PARA VIDRO, INCLUSO VIDRO LISO INCOLOR, FECHADURA E PUXADOR, SEM ALIZAR. AF_12/2019</v>
          </cell>
          <cell r="C1760" t="str">
            <v>M2</v>
          </cell>
          <cell r="D1760">
            <v>372.76</v>
          </cell>
          <cell r="E1760" t="str">
            <v>Sinapi-Maio/21</v>
          </cell>
        </row>
        <row r="1761">
          <cell r="A1761">
            <v>102188</v>
          </cell>
          <cell r="B1761" t="str">
            <v>MOLA HIDRAULICA DE PISO PARA PORTA DE VIDRO TEMPERADO. AF_01/2021</v>
          </cell>
          <cell r="C1761" t="str">
            <v>UN</v>
          </cell>
          <cell r="D1761">
            <v>1049.6400000000001</v>
          </cell>
          <cell r="E1761" t="str">
            <v>Sinapi-Maio/21</v>
          </cell>
        </row>
        <row r="1762">
          <cell r="A1762">
            <v>102189</v>
          </cell>
          <cell r="B1762" t="str">
            <v>JOGO DE FERRAGENS CROMADAS PARA PORTA DE VIDRO TEMPERADO, UMA FOLHA COMPOSTO DE DOBRADICAS SUPERIOR E INFERIOR, TRINCO, FECHADURA, CONTRA FECHADURA COM CAPUCHINHO SEM MOLA E PUXADOR. AF_01/2021</v>
          </cell>
          <cell r="C1762" t="str">
            <v>UN</v>
          </cell>
          <cell r="D1762">
            <v>266.74</v>
          </cell>
          <cell r="E1762" t="str">
            <v>Sinapi-Maio/21</v>
          </cell>
        </row>
        <row r="1763">
          <cell r="A1763">
            <v>100703</v>
          </cell>
          <cell r="B1763" t="str">
            <v>PUXADOR CENTRAL PARA ESQUADRIA DE MADEIRA. AF_12/2019</v>
          </cell>
          <cell r="C1763" t="str">
            <v>UN</v>
          </cell>
          <cell r="D1763">
            <v>28.9</v>
          </cell>
          <cell r="E1763" t="str">
            <v>Sinapi-Maio/21</v>
          </cell>
        </row>
        <row r="1764">
          <cell r="A1764">
            <v>100704</v>
          </cell>
          <cell r="B1764" t="str">
            <v>PORTA CADEADO ZINCADO OXIDADO PRETO COM CADEADO DE AÇO INOX, LARGURA DE *50* MM. AF_12/2019</v>
          </cell>
          <cell r="C1764" t="str">
            <v>UN</v>
          </cell>
          <cell r="D1764">
            <v>60.75</v>
          </cell>
          <cell r="E1764" t="str">
            <v>Sinapi-Maio/21</v>
          </cell>
        </row>
        <row r="1765">
          <cell r="A1765">
            <v>100705</v>
          </cell>
          <cell r="B1765" t="str">
            <v>TARJETA TIPO LIVRE/OCUPADO PARA PORTA DE BANHEIRO. AF_12/2019</v>
          </cell>
          <cell r="C1765" t="str">
            <v>UN</v>
          </cell>
          <cell r="D1765">
            <v>70.91</v>
          </cell>
          <cell r="E1765" t="str">
            <v>Sinapi-Maio/21</v>
          </cell>
        </row>
        <row r="1766">
          <cell r="A1766">
            <v>100706</v>
          </cell>
          <cell r="B1766" t="str">
            <v>CREMONA EM LATÃO CROMADO OU POLIDO, COMPLETA. AF_12/2019</v>
          </cell>
          <cell r="C1766" t="str">
            <v>UN</v>
          </cell>
          <cell r="D1766">
            <v>64.400000000000006</v>
          </cell>
          <cell r="E1766" t="str">
            <v>Sinapi-Maio/21</v>
          </cell>
        </row>
        <row r="1767">
          <cell r="A1767">
            <v>100707</v>
          </cell>
          <cell r="B1767" t="str">
            <v>FECHO DE EMBUTIR TIPO UNHA 22CM. AF_12/2019</v>
          </cell>
          <cell r="C1767" t="str">
            <v>UN</v>
          </cell>
          <cell r="D1767">
            <v>128.53</v>
          </cell>
          <cell r="E1767" t="str">
            <v>Sinapi-Maio/21</v>
          </cell>
        </row>
        <row r="1768">
          <cell r="A1768">
            <v>100708</v>
          </cell>
          <cell r="B1768" t="str">
            <v>FECHO DE EMBUTIR TIPO UNHA 40CM. AF_12/2019</v>
          </cell>
          <cell r="C1768" t="str">
            <v>UN</v>
          </cell>
          <cell r="D1768">
            <v>160.44</v>
          </cell>
          <cell r="E1768" t="str">
            <v>Sinapi-Maio/21</v>
          </cell>
        </row>
        <row r="1769">
          <cell r="A1769">
            <v>100709</v>
          </cell>
          <cell r="B1769" t="str">
            <v>DOBRADIÇA EM AÇO/FERRO, 3" X 21/2", E=1,9 A 2MM, SEN ANEL, CROMADO OU ZINCADO, TAMPA BOLA, COM PARAFUSOS. AF_12/2019</v>
          </cell>
          <cell r="C1769" t="str">
            <v>UN</v>
          </cell>
          <cell r="D1769">
            <v>47.13</v>
          </cell>
          <cell r="E1769" t="str">
            <v>Sinapi-Maio/21</v>
          </cell>
        </row>
        <row r="1770">
          <cell r="A1770">
            <v>100710</v>
          </cell>
          <cell r="B1770" t="str">
            <v>DOBRADIÇA TIPO VAI E VEM EM LATÃO POLIDO 3". AF_12/2019</v>
          </cell>
          <cell r="C1770" t="str">
            <v>UN</v>
          </cell>
          <cell r="D1770">
            <v>125.37</v>
          </cell>
          <cell r="E1770" t="str">
            <v>Sinapi-Maio/21</v>
          </cell>
        </row>
        <row r="1771">
          <cell r="A1771">
            <v>102151</v>
          </cell>
          <cell r="B1771" t="str">
            <v>INSTALAÇÃO DE VIDRO LISO INCOLOR, E = 3 MM, EM ESQUADRIA DE MADEIRA, FIXADO COM BAGUETE. AF_01/2021</v>
          </cell>
          <cell r="C1771" t="str">
            <v>M2</v>
          </cell>
          <cell r="D1771">
            <v>178.7</v>
          </cell>
          <cell r="E1771" t="str">
            <v>Sinapi-Maio/21</v>
          </cell>
        </row>
        <row r="1772">
          <cell r="A1772">
            <v>102152</v>
          </cell>
          <cell r="B1772" t="str">
            <v>INSTALAÇÃO DE VIDRO LISO, E = 4 MM, EM ESQUADRIA DE MADEIRA, FIXADO COM BAGUETE. AF_01/2021</v>
          </cell>
          <cell r="C1772" t="str">
            <v>M2</v>
          </cell>
          <cell r="D1772">
            <v>225.19</v>
          </cell>
          <cell r="E1772" t="str">
            <v>Sinapi-Maio/21</v>
          </cell>
        </row>
        <row r="1773">
          <cell r="A1773">
            <v>102153</v>
          </cell>
          <cell r="B1773" t="str">
            <v>INSTALAÇÃO DE VIDRO LISO FUME, E = 4 MM, EM ESQUADRIA DE MADEIRA, FIXADO COM BAGUETE. AF_01/2021</v>
          </cell>
          <cell r="C1773" t="str">
            <v>M2</v>
          </cell>
          <cell r="D1773">
            <v>287.2</v>
          </cell>
          <cell r="E1773" t="str">
            <v>Sinapi-Maio/21</v>
          </cell>
        </row>
        <row r="1774">
          <cell r="A1774">
            <v>102154</v>
          </cell>
          <cell r="B1774" t="str">
            <v>INSTALAÇÃO DE VIDRO LISO INCOLOR, E = 5 MM, EM ESQUADRIA DE MADEIRA, FIXADO COM BAGUETE. AF_01/2021</v>
          </cell>
          <cell r="C1774" t="str">
            <v>M2</v>
          </cell>
          <cell r="D1774">
            <v>248.52</v>
          </cell>
          <cell r="E1774" t="str">
            <v>Sinapi-Maio/21</v>
          </cell>
        </row>
        <row r="1775">
          <cell r="A1775">
            <v>102155</v>
          </cell>
          <cell r="B1775" t="str">
            <v>INSTALAÇÃO DE VIDRO LISO FUME, E = 5 MM, EM ESQUADRIA DE MADEIRA, FIXADO COM BAGUETE. AF_01/2021</v>
          </cell>
          <cell r="C1775" t="str">
            <v>M2</v>
          </cell>
          <cell r="D1775">
            <v>299.22000000000003</v>
          </cell>
          <cell r="E1775" t="str">
            <v>Sinapi-Maio/21</v>
          </cell>
        </row>
        <row r="1776">
          <cell r="A1776">
            <v>102156</v>
          </cell>
          <cell r="B1776" t="str">
            <v>INSTALAÇÃO DE VIDRO LISO INCOLOR, E = 6 MM, EM ESQUADRIA DE MADEIRA, FIXADO COM BAGUETE. AF_01/2021</v>
          </cell>
          <cell r="C1776" t="str">
            <v>M2</v>
          </cell>
          <cell r="D1776">
            <v>287.67</v>
          </cell>
          <cell r="E1776" t="str">
            <v>Sinapi-Maio/21</v>
          </cell>
        </row>
        <row r="1777">
          <cell r="A1777">
            <v>102157</v>
          </cell>
          <cell r="B1777" t="str">
            <v>INSTALAÇÃO DE VIDRO LISO FUME, E = 6 MM, EM ESQUADRIA DE MADEIRA, FIXADO COM BAGUETE. AF_01/2021</v>
          </cell>
          <cell r="C1777" t="str">
            <v>M2</v>
          </cell>
          <cell r="D1777">
            <v>396.17</v>
          </cell>
          <cell r="E1777" t="str">
            <v>Sinapi-Maio/21</v>
          </cell>
        </row>
        <row r="1778">
          <cell r="A1778">
            <v>102158</v>
          </cell>
          <cell r="B1778" t="str">
            <v>INSTALAÇÃO DE VIDRO LISO INCOLOR, E = 8 MM, EM ESQUADRIA DE MADEIRA, FIXADO COM BAGUETE. AF_01/2021</v>
          </cell>
          <cell r="C1778" t="str">
            <v>M2</v>
          </cell>
          <cell r="D1778">
            <v>402.35</v>
          </cell>
          <cell r="E1778" t="str">
            <v>Sinapi-Maio/21</v>
          </cell>
        </row>
        <row r="1779">
          <cell r="A1779">
            <v>102159</v>
          </cell>
          <cell r="B1779" t="str">
            <v>INSTALAÇÃO DE VIDRO LISO INCOLOR, E = 10 MM, EM ESQUADRIA DE MADEIRA, FIXADO COM BAGUETE. AF_01/2021</v>
          </cell>
          <cell r="C1779" t="str">
            <v>M2</v>
          </cell>
          <cell r="D1779">
            <v>480.69</v>
          </cell>
          <cell r="E1779" t="str">
            <v>Sinapi-Maio/21</v>
          </cell>
        </row>
        <row r="1780">
          <cell r="A1780">
            <v>102160</v>
          </cell>
          <cell r="B1780" t="str">
            <v>INSTALAÇÃO DE VIDRO IMPRESSO, E = 4 MM, EM ESQUADRIA DE MADEIRA, FIXADO COM BAGUETE. AF_01/2021</v>
          </cell>
          <cell r="C1780" t="str">
            <v>M2</v>
          </cell>
          <cell r="D1780">
            <v>194.19</v>
          </cell>
          <cell r="E1780" t="str">
            <v>Sinapi-Maio/21</v>
          </cell>
        </row>
        <row r="1781">
          <cell r="A1781">
            <v>102161</v>
          </cell>
          <cell r="B1781" t="str">
            <v>INSTALAÇÃO DE VIDRO LISO INCOLOR, E = 3 MM, EM ESQUADRIA DE ALUMÍNIO OU PVC, FIXADO COM BAGUETE. AF_01/2021_P</v>
          </cell>
          <cell r="C1781" t="str">
            <v>M2</v>
          </cell>
          <cell r="D1781">
            <v>242.12</v>
          </cell>
          <cell r="E1781" t="str">
            <v>Sinapi-Maio/21</v>
          </cell>
        </row>
        <row r="1782">
          <cell r="A1782">
            <v>102162</v>
          </cell>
          <cell r="B1782" t="str">
            <v>INSTALAÇÃO DE VIDRO LISO INCOLOR, E = 4 MM, EM ESQUADRIA DE ALUMÍNIO OU PVC, FIXADO COM BAGUETE. AF_01/2021_P</v>
          </cell>
          <cell r="C1782" t="str">
            <v>M2</v>
          </cell>
          <cell r="D1782">
            <v>288.61</v>
          </cell>
          <cell r="E1782" t="str">
            <v>Sinapi-Maio/21</v>
          </cell>
        </row>
        <row r="1783">
          <cell r="A1783">
            <v>102163</v>
          </cell>
          <cell r="B1783" t="str">
            <v>INSTALAÇÃO DE VIDRO LISO FUME, E = 4 MM, EM ESQUADRIA DE ALUMÍNIO OU PVC, FIXADO COM BAGUETE. AF_01/2021_P</v>
          </cell>
          <cell r="C1783" t="str">
            <v>M2</v>
          </cell>
          <cell r="D1783">
            <v>350.62</v>
          </cell>
          <cell r="E1783" t="str">
            <v>Sinapi-Maio/21</v>
          </cell>
        </row>
        <row r="1784">
          <cell r="A1784">
            <v>102164</v>
          </cell>
          <cell r="B1784" t="str">
            <v>INSTALAÇÃO DE VIDRO LISO INCOLOR, E = 5 MM, EM ESQUADRIA DE ALUMÍNIO OU PVC, FIXADO COM BAGUETE. AF_01/2021_P</v>
          </cell>
          <cell r="C1784" t="str">
            <v>M2</v>
          </cell>
          <cell r="D1784">
            <v>300.26</v>
          </cell>
          <cell r="E1784" t="str">
            <v>Sinapi-Maio/21</v>
          </cell>
        </row>
        <row r="1785">
          <cell r="A1785">
            <v>102165</v>
          </cell>
          <cell r="B1785" t="str">
            <v>INSTALAÇÃO DE VIDRO LISO FUME, E = 5 MM, EM ESQUADRIA DE ALUMÍNIO OU PVC, FIXADO COM BAGUETE. AF_01/2021_P</v>
          </cell>
          <cell r="C1785" t="str">
            <v>M2</v>
          </cell>
          <cell r="D1785">
            <v>350.96</v>
          </cell>
          <cell r="E1785" t="str">
            <v>Sinapi-Maio/21</v>
          </cell>
        </row>
        <row r="1786">
          <cell r="A1786">
            <v>102166</v>
          </cell>
          <cell r="B1786" t="str">
            <v>INSTALAÇÃO DE VIDRO LISO INCOLOR, E = 6 MM, EM ESQUADRIA DE ALUMÍNIO OU PVC, FIXADO COM BAGUETE. AF_01/2021_P</v>
          </cell>
          <cell r="C1786" t="str">
            <v>M2</v>
          </cell>
          <cell r="D1786">
            <v>327.72</v>
          </cell>
          <cell r="E1786" t="str">
            <v>Sinapi-Maio/21</v>
          </cell>
        </row>
        <row r="1787">
          <cell r="A1787">
            <v>102167</v>
          </cell>
          <cell r="B1787" t="str">
            <v>INSTALAÇÃO DE VIDRO LISO FUME, E = 6 MM, EM ESQUADRIA DE ALUMÍNIO OU PVC, FIXADO COM BAGUETE. AF_01/2021_P</v>
          </cell>
          <cell r="C1787" t="str">
            <v>M2</v>
          </cell>
          <cell r="D1787">
            <v>436.22</v>
          </cell>
          <cell r="E1787" t="str">
            <v>Sinapi-Maio/21</v>
          </cell>
        </row>
        <row r="1788">
          <cell r="A1788">
            <v>102168</v>
          </cell>
          <cell r="B1788" t="str">
            <v>INSTALAÇÃO DE VIDRO LISO INCOLOR, E = 8 MM, EM ESQUADRIA DE ALUMÍNIO OU PVC, FIXADO COM BAGUETE. AF_01/2021_P</v>
          </cell>
          <cell r="C1788" t="str">
            <v>M2</v>
          </cell>
          <cell r="D1788">
            <v>432.02</v>
          </cell>
          <cell r="E1788" t="str">
            <v>Sinapi-Maio/21</v>
          </cell>
        </row>
        <row r="1789">
          <cell r="A1789">
            <v>102169</v>
          </cell>
          <cell r="B1789" t="str">
            <v>INSTALAÇÃO DE VIDRO LISO INCOLOR, E = 10 MM, EM ESQUADRIA DE ALUMÍNIO OU PVC, FIXADO COM BAGUETE. AF_01/2021_P</v>
          </cell>
          <cell r="C1789" t="str">
            <v>M2</v>
          </cell>
          <cell r="D1789">
            <v>506.55</v>
          </cell>
          <cell r="E1789" t="str">
            <v>Sinapi-Maio/21</v>
          </cell>
        </row>
        <row r="1790">
          <cell r="A1790">
            <v>102170</v>
          </cell>
          <cell r="B1790" t="str">
            <v>INSTALAÇÃO DE VIDRO IMPRESSO, E = 4 MM, EM ESQUADRIA DE ALUMÍNIO OU PVC, FIXADO COM BAGUETE. AF_01/2021_P</v>
          </cell>
          <cell r="C1790" t="str">
            <v>M2</v>
          </cell>
          <cell r="D1790">
            <v>257.61</v>
          </cell>
          <cell r="E1790" t="str">
            <v>Sinapi-Maio/21</v>
          </cell>
        </row>
        <row r="1791">
          <cell r="A1791">
            <v>102171</v>
          </cell>
          <cell r="B1791" t="str">
            <v>INSTALAÇÃO DE VIDRO ARAMADO, E = 6 MM, EM ESQUADRIA DE ALUMÍNIO OU PVC, FIXADO COM BAGUETE. AF_01/2021_P</v>
          </cell>
          <cell r="C1791" t="str">
            <v>M2</v>
          </cell>
          <cell r="D1791">
            <v>548.25</v>
          </cell>
          <cell r="E1791" t="str">
            <v>Sinapi-Maio/21</v>
          </cell>
        </row>
        <row r="1792">
          <cell r="A1792">
            <v>102172</v>
          </cell>
          <cell r="B1792" t="str">
            <v>INSTALAÇÃO DE VIDRO ARAMADO, E = 7 MM, EM ESQUADRIA DE ALUMÍNIO OU PVC, FIXADO COM BAGUETE. AF_01/2021_P</v>
          </cell>
          <cell r="C1792" t="str">
            <v>M2</v>
          </cell>
          <cell r="D1792">
            <v>544.71</v>
          </cell>
          <cell r="E1792" t="str">
            <v>Sinapi-Maio/21</v>
          </cell>
        </row>
        <row r="1793">
          <cell r="A1793">
            <v>102176</v>
          </cell>
          <cell r="B1793" t="str">
            <v>INSTALAÇÃO DE VIDRO LAMINADO, E = 8 MM (4+4), ENCAIXADO EM PERFIL U. AF_01/2021_P</v>
          </cell>
          <cell r="C1793" t="str">
            <v>M2</v>
          </cell>
          <cell r="D1793">
            <v>1033.07</v>
          </cell>
          <cell r="E1793" t="str">
            <v>Sinapi-Maio/21</v>
          </cell>
        </row>
        <row r="1794">
          <cell r="A1794">
            <v>102177</v>
          </cell>
          <cell r="B1794" t="str">
            <v>INSTALAÇÃO DE VIDRO LAMINADO, E = 12 MM (4+4+4), ENCAIXADO EM PERFIL U. AF_01/2021_P</v>
          </cell>
          <cell r="C1794" t="str">
            <v>M2</v>
          </cell>
          <cell r="D1794">
            <v>2142.06</v>
          </cell>
          <cell r="E1794" t="str">
            <v>Sinapi-Maio/21</v>
          </cell>
        </row>
        <row r="1795">
          <cell r="A1795">
            <v>102178</v>
          </cell>
          <cell r="B1795" t="str">
            <v>INSTALAÇÃO DE VIDRO LAMINADO, E = 15 MM (5+5+5), ENCAIXADO EM PERFIL U. AF_01/2021_P</v>
          </cell>
          <cell r="C1795" t="str">
            <v>M2</v>
          </cell>
          <cell r="D1795">
            <v>2470.86</v>
          </cell>
          <cell r="E1795" t="str">
            <v>Sinapi-Maio/21</v>
          </cell>
        </row>
        <row r="1796">
          <cell r="A1796">
            <v>102179</v>
          </cell>
          <cell r="B1796" t="str">
            <v>INSTALAÇÃO DE VIDRO TEMPERADO, E = 6 MM, ENCAIXADO EM PERFIL U. AF_01/2021_P</v>
          </cell>
          <cell r="C1796" t="str">
            <v>M2</v>
          </cell>
          <cell r="D1796">
            <v>324.7</v>
          </cell>
          <cell r="E1796" t="str">
            <v>Sinapi-Maio/21</v>
          </cell>
        </row>
        <row r="1797">
          <cell r="A1797">
            <v>102180</v>
          </cell>
          <cell r="B1797" t="str">
            <v>INSTALAÇÃO DE VIDRO TEMPERADO, E = 8 MM, ENCAIXADO EM PERFIL U. AF_01/2021_P</v>
          </cell>
          <cell r="C1797" t="str">
            <v>M2</v>
          </cell>
          <cell r="D1797">
            <v>377.2</v>
          </cell>
          <cell r="E1797" t="str">
            <v>Sinapi-Maio/21</v>
          </cell>
        </row>
        <row r="1798">
          <cell r="A1798">
            <v>102181</v>
          </cell>
          <cell r="B1798" t="str">
            <v>INSTALAÇÃO DE VIDRO TEMPERADO, E = 10 MM, ENCAIXADO EM PERFIL U. AF_01/2021_P</v>
          </cell>
          <cell r="C1798" t="str">
            <v>M2</v>
          </cell>
          <cell r="D1798">
            <v>447.92</v>
          </cell>
          <cell r="E1798" t="str">
            <v>Sinapi-Maio/21</v>
          </cell>
        </row>
        <row r="1799">
          <cell r="A1799">
            <v>102182</v>
          </cell>
          <cell r="B1799" t="str">
            <v>PORTA PIVOTANTE DE VIDRO TEMPERADO, 90X210 CM, ESPESSURA 10 MM, INCLUSIVE ACESSÓRIOS. AF_01/2021</v>
          </cell>
          <cell r="C1799" t="str">
            <v>UN</v>
          </cell>
          <cell r="D1799">
            <v>971.16</v>
          </cell>
          <cell r="E1799" t="str">
            <v>Sinapi-Maio/21</v>
          </cell>
        </row>
        <row r="1800">
          <cell r="A1800">
            <v>102183</v>
          </cell>
          <cell r="B1800" t="str">
            <v>PORTA PIVOTANTE DE VIDRO TEMPERADO, 2 FOLHAS DE 90X210 CM, ESPESSURA DE 10MM, INCLUSIVE ACESSÓRIOS. AF_01/2021</v>
          </cell>
          <cell r="C1800" t="str">
            <v>UN</v>
          </cell>
          <cell r="D1800">
            <v>1953.49</v>
          </cell>
          <cell r="E1800" t="str">
            <v>Sinapi-Maio/21</v>
          </cell>
        </row>
        <row r="1801">
          <cell r="A1801">
            <v>102184</v>
          </cell>
          <cell r="B1801" t="str">
            <v>PORTA DE ABRIR COM MOLA HIDRÁULICA, EM VIDRO TEMPERADO, 90X210 CM, ESPESSURA 10 MM, INCLUSIVE ACESSÓRIOS. AF_01/2021</v>
          </cell>
          <cell r="C1801" t="str">
            <v>UN</v>
          </cell>
          <cell r="D1801">
            <v>2000.08</v>
          </cell>
          <cell r="E1801" t="str">
            <v>Sinapi-Maio/21</v>
          </cell>
        </row>
        <row r="1802">
          <cell r="A1802">
            <v>102185</v>
          </cell>
          <cell r="B1802" t="str">
            <v>PORTA DE ABRIR COM MOLA HIDRÁULICA, EM VIDRO TEMPERADO, 2 FOLHAS DE 90X210 CM, ESPESSURA DD 10MM, INCLUSIVE ACESSÓRIOS. AF_01/2021</v>
          </cell>
          <cell r="C1802" t="str">
            <v>UN</v>
          </cell>
          <cell r="D1802">
            <v>4011</v>
          </cell>
          <cell r="E1802" t="str">
            <v>Sinapi-Maio/21</v>
          </cell>
        </row>
        <row r="1803">
          <cell r="A1803">
            <v>102190</v>
          </cell>
          <cell r="B1803" t="str">
            <v>REMOÇÃO DE VIDRO LISO COMUM DE ESQUADRIA COM BAGUETE DE MADEIRA. AF_01/2021</v>
          </cell>
          <cell r="C1803" t="str">
            <v>M2</v>
          </cell>
          <cell r="D1803">
            <v>17.13</v>
          </cell>
          <cell r="E1803" t="str">
            <v>Sinapi-Maio/21</v>
          </cell>
        </row>
        <row r="1804">
          <cell r="A1804">
            <v>102191</v>
          </cell>
          <cell r="B1804" t="str">
            <v>REMOÇÃO DE VIDRO LISO COMUM DE ESQUADRIA COM BAGUETE DE ALUMÍNIO OU PVC. AF_01/2021</v>
          </cell>
          <cell r="C1804" t="str">
            <v>M2</v>
          </cell>
          <cell r="D1804">
            <v>20.82</v>
          </cell>
          <cell r="E1804" t="str">
            <v>Sinapi-Maio/21</v>
          </cell>
        </row>
        <row r="1805">
          <cell r="A1805">
            <v>102192</v>
          </cell>
          <cell r="B1805" t="str">
            <v>REMOÇÃO DE VIDRO TEMPERADO FIXADO EM PERFIL U. AF_01/2021</v>
          </cell>
          <cell r="C1805" t="str">
            <v>M2</v>
          </cell>
          <cell r="D1805">
            <v>14.85</v>
          </cell>
          <cell r="E1805" t="str">
            <v>Sinapi-Maio/21</v>
          </cell>
        </row>
        <row r="1806">
          <cell r="A1806">
            <v>94569</v>
          </cell>
          <cell r="B1806" t="str">
            <v>JANELA DE ALUMÍNIO TIPO MAXIM-AR, COM VIDROS, BATENTE E FERRAGENS. EXCLUSIVE ALIZAR, ACABAMENTO E CONTRAMARCO. FORNECIMENTO E INSTALAÇÃO. AF_12/2019</v>
          </cell>
          <cell r="C1806" t="str">
            <v>M2</v>
          </cell>
          <cell r="D1806">
            <v>525.64</v>
          </cell>
          <cell r="E1806" t="str">
            <v>Sinapi-Maio/21</v>
          </cell>
        </row>
        <row r="1807">
          <cell r="A1807">
            <v>94570</v>
          </cell>
          <cell r="B1807" t="str">
            <v>JANELA DE ALUMÍNIO DE CORRER COM 2 FOLHAS PARA VIDROS, COM VIDROS, BATENTE, ACABAMENTO COM ACETATO OU BRILHANTE E FERRAGENS. EXCLUSIVE ALIZAR E CONTRAMARCO. FORNECIMENTO E INSTALAÇÃO. AF_12/2019</v>
          </cell>
          <cell r="C1807" t="str">
            <v>M2</v>
          </cell>
          <cell r="D1807">
            <v>331.03</v>
          </cell>
          <cell r="E1807" t="str">
            <v>Sinapi-Maio/21</v>
          </cell>
        </row>
        <row r="1808">
          <cell r="A1808">
            <v>94572</v>
          </cell>
          <cell r="B1808" t="str">
            <v>JANELA DE ALUMÍNIO DE CORRER COM 3 FOLHAS (2 VENEZIANAS E 1 PARA VIDRO), COM VIDROS, BATENTE E FERRAGENS. EXCLUSIVE ACABAMENTO, ALIZAR E CONTRAMARCO. FORNECIMENTO E INSTALAÇÃO. AF_12/2019</v>
          </cell>
          <cell r="C1808" t="str">
            <v>M2</v>
          </cell>
          <cell r="D1808">
            <v>472.63</v>
          </cell>
          <cell r="E1808" t="str">
            <v>Sinapi-Maio/21</v>
          </cell>
        </row>
        <row r="1809">
          <cell r="A1809">
            <v>94573</v>
          </cell>
          <cell r="B1809" t="str">
            <v>JANELA DE ALUMÍNIO DE CORRER COM 4 FOLHAS PARA VIDROS, COM VIDROS, BATENTE, ACABAMENTO COM ACETATO OU BRILHANTE E FERRAGENS. EXCLUSIVE ALIZAR E CONTRAMARCO. FORNECIMENTO E INSTALAÇÃO. AF_12/2019</v>
          </cell>
          <cell r="C1809" t="str">
            <v>M2</v>
          </cell>
          <cell r="D1809">
            <v>366.29</v>
          </cell>
          <cell r="E1809" t="str">
            <v>Sinapi-Maio/21</v>
          </cell>
        </row>
        <row r="1810">
          <cell r="A1810">
            <v>94580</v>
          </cell>
          <cell r="B1810" t="str">
            <v>JANELA DE ALUMÍNIO DE CORRER COM 6 FOLHAS (2 VENEZIANAS FIXAS, 2 VENEZIANAS DE CORRER E 2 PARA VIDRO), COM VIDROS, BATENTE, ACABAMENTO COM ACETATO OU BRILHANTE E FERRAGENS. EXCLUSIVE ALIZAR E CONTRAMARCO. FORNECIMENTO E INSTALAÇÃO. AF_12/2019</v>
          </cell>
          <cell r="C1810" t="str">
            <v>M2</v>
          </cell>
          <cell r="D1810">
            <v>535.94000000000005</v>
          </cell>
          <cell r="E1810" t="str">
            <v>Sinapi-Maio/21</v>
          </cell>
        </row>
        <row r="1811">
          <cell r="A1811">
            <v>100674</v>
          </cell>
          <cell r="B1811" t="str">
            <v>JANELA FIXA DE ALUMÍNIO PARA VIDRO, COM VIDRO, BATENTE E FERRAGENS. EXCLUSIVE ACABAMENTO, ALIZAR E CONTRAMARCO. FORNECIMENTO E INSTALAÇÃO. AF_12/2019</v>
          </cell>
          <cell r="C1811" t="str">
            <v>M2</v>
          </cell>
          <cell r="D1811">
            <v>347.18</v>
          </cell>
          <cell r="E1811" t="str">
            <v>Sinapi-Maio/21</v>
          </cell>
        </row>
        <row r="1812">
          <cell r="A1812">
            <v>101096</v>
          </cell>
          <cell r="B1812" t="str">
            <v>TUBULÃO A CÉU ABERTO, DIÂMETRO DO FUSTE DE 70CM, ESCAVAÇÃO MANUAL, SEM ALARGAMENTO DE BASE, CONCRETO FEITO EM OBRA E LANÇADO COM JERICA. AF_05/2020</v>
          </cell>
          <cell r="C1812" t="str">
            <v>M3</v>
          </cell>
          <cell r="D1812">
            <v>1119.42</v>
          </cell>
          <cell r="E1812" t="str">
            <v>Sinapi-Maio/21</v>
          </cell>
        </row>
        <row r="1813">
          <cell r="A1813">
            <v>101097</v>
          </cell>
          <cell r="B1813" t="str">
            <v>TUBULÃO A CÉU ABERTO, DIÂMETRO DO FUSTE DE 80CM, ESCAVAÇÃO MANUAL, SEM ALARGAMENTO DE BASE, CONCRETO FEITO EM OBRA E LANÇADO COM JERICA. AF_05/2020</v>
          </cell>
          <cell r="C1813" t="str">
            <v>M3</v>
          </cell>
          <cell r="D1813">
            <v>1060.3900000000001</v>
          </cell>
          <cell r="E1813" t="str">
            <v>Sinapi-Maio/21</v>
          </cell>
        </row>
        <row r="1814">
          <cell r="A1814">
            <v>101098</v>
          </cell>
          <cell r="B1814" t="str">
            <v>TUBULÃO A CÉU ABERTO, DIÂMETRO DO FUSTE DE 100CM, ESCAVAÇÃO MANUAL, SEM ALARGAMENTO DE BASE, CONCRETO FEITO EM OBRA E LANÇADO COM JERICA. AF_05/2020</v>
          </cell>
          <cell r="C1814" t="str">
            <v>M3</v>
          </cell>
          <cell r="D1814">
            <v>986.49</v>
          </cell>
          <cell r="E1814" t="str">
            <v>Sinapi-Maio/21</v>
          </cell>
        </row>
        <row r="1815">
          <cell r="A1815">
            <v>101099</v>
          </cell>
          <cell r="B1815" t="str">
            <v>TUBULÃO A CÉU ABERTO, DIÂMETRO DO FUSTE DE 120CM, ESCAVAÇÃO MANUAL, SEM ALARGAMENTO DE BASE, CONCRETO FEITO EM OBRA E LANÇADO COM JERICA. AF_05/2020</v>
          </cell>
          <cell r="C1815" t="str">
            <v>M3</v>
          </cell>
          <cell r="D1815">
            <v>896.68</v>
          </cell>
          <cell r="E1815" t="str">
            <v>Sinapi-Maio/21</v>
          </cell>
        </row>
        <row r="1816">
          <cell r="A1816">
            <v>101100</v>
          </cell>
          <cell r="B1816" t="str">
            <v>TUBULÃO A CÉU ABERTO, DIÂMETRO DO FUSTE DE 70CM, ESCAVAÇÃO MECÂNICA, SEM ALARGAMENTO DE BASE, CONCRETO FEITO EM OBRA E LANÇADO COM JERICA. AF_05/2020</v>
          </cell>
          <cell r="C1816" t="str">
            <v>M3</v>
          </cell>
          <cell r="D1816">
            <v>784.92</v>
          </cell>
          <cell r="E1816" t="str">
            <v>Sinapi-Maio/21</v>
          </cell>
        </row>
        <row r="1817">
          <cell r="A1817">
            <v>101101</v>
          </cell>
          <cell r="B1817" t="str">
            <v>TUBULÃO A CÉU ABERTO, DIÂMETRO DO FUSTE DE 80CM, ESCAVAÇÃO MECÂNICA, SEM ALARGAMENTO DE BASE, CONCRETO FEITO EM OBRA E LANÇADO COM JERICA. AF_05/2020</v>
          </cell>
          <cell r="C1817" t="str">
            <v>M3</v>
          </cell>
          <cell r="D1817">
            <v>770.51</v>
          </cell>
          <cell r="E1817" t="str">
            <v>Sinapi-Maio/21</v>
          </cell>
        </row>
        <row r="1818">
          <cell r="A1818">
            <v>101102</v>
          </cell>
          <cell r="B1818" t="str">
            <v>TUBULÃO A CÉU ABERTO, DIÂMETRO DO FUSTE DE 100CM, ESCAVAÇÃO MECÂNICA, SEM ALARGAMENTO DE BASE, CONCRETO FEITO EM OBRA E LANÇADO COM JERICA. AF_05/2020</v>
          </cell>
          <cell r="C1818" t="str">
            <v>M3</v>
          </cell>
          <cell r="D1818">
            <v>757.97</v>
          </cell>
          <cell r="E1818" t="str">
            <v>Sinapi-Maio/21</v>
          </cell>
        </row>
        <row r="1819">
          <cell r="A1819">
            <v>101103</v>
          </cell>
          <cell r="B1819" t="str">
            <v>TUBULÃO A CÉU ABERTO, DIÂMETRO DO FUSTE DE 120CM, ESCAVAÇÃO MECÂNICA, SEM ALARGAMENTO DE BASE, CONCRETO FEITO EM OBRA E LANÇADO COM JERICA. AF_05/2020</v>
          </cell>
          <cell r="C1819" t="str">
            <v>M3</v>
          </cell>
          <cell r="D1819">
            <v>708</v>
          </cell>
          <cell r="E1819" t="str">
            <v>Sinapi-Maio/21</v>
          </cell>
        </row>
        <row r="1820">
          <cell r="A1820">
            <v>101104</v>
          </cell>
          <cell r="B1820" t="str">
            <v>TUBULÃO A CÉU ABERTO, DIÂMETRO DO FUSTE DE 70CM, ESCAVAÇÃO MANUAL, SEM ALARGAMENTO DE BASE, CONCRETO USINADO E LANÇADO COM BOMBA OU DIRETAMENTE DO CAMINHÃO. AF_05/2020</v>
          </cell>
          <cell r="C1820" t="str">
            <v>M3</v>
          </cell>
          <cell r="D1820">
            <v>1045.77</v>
          </cell>
          <cell r="E1820" t="str">
            <v>Sinapi-Maio/21</v>
          </cell>
        </row>
        <row r="1821">
          <cell r="A1821">
            <v>101105</v>
          </cell>
          <cell r="B1821" t="str">
            <v>TUBULÃO A CÉU ABERTO, DIÂMETRO DO FUSTE DE 80CM, ESCAVAÇÃO MANUAL, SEM ALARGAMENTO DE BASE, CONCRETO USINADO E LANÇADO COM BOMBA OU DIRETAMENTE DO CAMINHÃO. AF_05/2020</v>
          </cell>
          <cell r="C1821" t="str">
            <v>M3</v>
          </cell>
          <cell r="D1821">
            <v>988.15</v>
          </cell>
          <cell r="E1821" t="str">
            <v>Sinapi-Maio/21</v>
          </cell>
        </row>
        <row r="1822">
          <cell r="A1822">
            <v>101106</v>
          </cell>
          <cell r="B1822" t="str">
            <v>TUBULÃO A CÉU ABERTO, DIÂMETRO DO FUSTE DE 100CM, ESCAVAÇÃO MANUAL, SEM ALARGAMENTO DE BASE, CONCRETO USINADO E LANÇADO COM BOMBA OU DIRETAMENTE DO CAMINHÃO. AF_05/2020</v>
          </cell>
          <cell r="C1822" t="str">
            <v>M3</v>
          </cell>
          <cell r="D1822">
            <v>916.81</v>
          </cell>
          <cell r="E1822" t="str">
            <v>Sinapi-Maio/21</v>
          </cell>
        </row>
        <row r="1823">
          <cell r="A1823">
            <v>101107</v>
          </cell>
          <cell r="B1823" t="str">
            <v>TUBULÃO A CÉU ABERTO, DIÂMETRO DO FUSTE DE 120CM, ESCAVAÇÃO MANUAL, SEM ALARGAMENTO DE BASE, CONCRETO USINADO E LANÇADO COM BOMBA OU DIRETAMENTE DO CAMINHÃO. AF_05/2020</v>
          </cell>
          <cell r="C1823" t="str">
            <v>M3</v>
          </cell>
          <cell r="D1823">
            <v>829.82</v>
          </cell>
          <cell r="E1823" t="str">
            <v>Sinapi-Maio/21</v>
          </cell>
        </row>
        <row r="1824">
          <cell r="A1824">
            <v>101108</v>
          </cell>
          <cell r="B1824" t="str">
            <v>TUBULÃO A CÉU ABERTO, DIÂMETRO DO FUSTE DE 70CM, ESCAVAÇÃO MECÂNICA, SEM ALARGAMENTO DE BASE, CONCRETO USINADO E LANÇADO COM BOMBA OU DIRETAMENTE DO CAMINHÃO. AF_05/2020</v>
          </cell>
          <cell r="C1824" t="str">
            <v>M3</v>
          </cell>
          <cell r="D1824">
            <v>705.99</v>
          </cell>
          <cell r="E1824" t="str">
            <v>Sinapi-Maio/21</v>
          </cell>
        </row>
        <row r="1825">
          <cell r="A1825">
            <v>101109</v>
          </cell>
          <cell r="B1825" t="str">
            <v>TUBULÃO A CÉU ABERTO, DIÂMETRO DO FUSTE DE 80CM, ESCAVAÇÃO MECÂNICA, SEM ALARGAMENTO DE BASE, CONCRETO USINADO E LANÇADO COM BOMBA OU DIRETAMENTE DO CAMINHÃO. AF_05/2020</v>
          </cell>
          <cell r="C1825" t="str">
            <v>M3</v>
          </cell>
          <cell r="D1825">
            <v>693.27</v>
          </cell>
          <cell r="E1825" t="str">
            <v>Sinapi-Maio/21</v>
          </cell>
        </row>
        <row r="1826">
          <cell r="A1826">
            <v>101110</v>
          </cell>
          <cell r="B1826" t="str">
            <v>TUBULÃO A CÉU ABERTO, DIÂMETRO DO FUSTE DE 100CM, ESCAVAÇÃO MECÂNICA, SEM ALARGAMENTO DE BASE, CONCRETO USINADO E LANÇADO COM BOMBA OU DIRETAMENTE DO CAMINHÃO. AF_05/2020</v>
          </cell>
          <cell r="C1826" t="str">
            <v>M3</v>
          </cell>
          <cell r="D1826">
            <v>683.88</v>
          </cell>
          <cell r="E1826" t="str">
            <v>Sinapi-Maio/21</v>
          </cell>
        </row>
        <row r="1827">
          <cell r="A1827">
            <v>101111</v>
          </cell>
          <cell r="B1827" t="str">
            <v>TUBULÃO A CÉU ABERTO, DIÂMETRO DO FUSTE DE 120CM, ESCAVAÇÃO MECÂNICA, SEM ALARGAMENTO DE BASE, CONCRETO USINADO E LANÇADO COM BOMBA OU DIRETAMENTE DO CAMINHÃO. AF_05/2020</v>
          </cell>
          <cell r="C1827" t="str">
            <v>M3</v>
          </cell>
          <cell r="D1827">
            <v>637.34</v>
          </cell>
          <cell r="E1827" t="str">
            <v>Sinapi-Maio/21</v>
          </cell>
        </row>
        <row r="1828">
          <cell r="A1828">
            <v>101112</v>
          </cell>
          <cell r="B1828" t="str">
            <v>ALARGAMENTO DE BASE DE TUBULÃO A CÉU ABERTO, ESCAVAÇÃO MANUAL, CONCRETO FEITO EM OBRA E LANÇADO COM JERICA. AF_05/2020</v>
          </cell>
          <cell r="C1828" t="str">
            <v>M3</v>
          </cell>
          <cell r="D1828">
            <v>724</v>
          </cell>
          <cell r="E1828" t="str">
            <v>Sinapi-Maio/21</v>
          </cell>
        </row>
        <row r="1829">
          <cell r="A1829">
            <v>101113</v>
          </cell>
          <cell r="B1829" t="str">
            <v>ALARGAMENTO DE BASE DE TUBULÃO A CÉU ABERTO, ESCAVAÇÃO MANUAL, CONCRETO USINADO E LANÇADO COM BOMBA OU DIRETAMENTE DO CAMINHÃO. AF_05/2020</v>
          </cell>
          <cell r="C1829" t="str">
            <v>M3</v>
          </cell>
          <cell r="D1829">
            <v>653.39</v>
          </cell>
          <cell r="E1829" t="str">
            <v>Sinapi-Maio/21</v>
          </cell>
        </row>
        <row r="1830">
          <cell r="A1830">
            <v>95601</v>
          </cell>
          <cell r="B1830" t="str">
            <v>ARRASAMENTO MECANICO DE ESTACA DE CONCRETO ARMADO, DIAMETROS DE ATÉ 40 CM. AF_05/2021</v>
          </cell>
          <cell r="C1830" t="str">
            <v>UN</v>
          </cell>
          <cell r="D1830">
            <v>16.16</v>
          </cell>
          <cell r="E1830" t="str">
            <v>Sinapi-Maio/21</v>
          </cell>
        </row>
        <row r="1831">
          <cell r="A1831">
            <v>95602</v>
          </cell>
          <cell r="B1831" t="str">
            <v>ARRASAMENTO MECANICO DE ESTACA DE CONCRETO ARMADO, DIAMETROS DE 41 CM A 60 CM. AF_05/2021</v>
          </cell>
          <cell r="C1831" t="str">
            <v>UN</v>
          </cell>
          <cell r="D1831">
            <v>25.88</v>
          </cell>
          <cell r="E1831" t="str">
            <v>Sinapi-Maio/21</v>
          </cell>
        </row>
        <row r="1832">
          <cell r="A1832">
            <v>95603</v>
          </cell>
          <cell r="B1832" t="str">
            <v>ARRASAMENTO MECANICO DE ESTACA DE CONCRETO ARMADO, DIAMETROS DE 61 CM A 80 CM. AF_05/2021</v>
          </cell>
          <cell r="C1832" t="str">
            <v>UN</v>
          </cell>
          <cell r="D1832">
            <v>44.15</v>
          </cell>
          <cell r="E1832" t="str">
            <v>Sinapi-Maio/21</v>
          </cell>
        </row>
        <row r="1833">
          <cell r="A1833">
            <v>95604</v>
          </cell>
          <cell r="B1833" t="str">
            <v>ARRASAMENTO MECANICO DE ESTACA DE CONCRETO ARMADO, DIAMETROS DE 81 CM A 100 CM. AF_05/2021</v>
          </cell>
          <cell r="C1833" t="str">
            <v>UN</v>
          </cell>
          <cell r="D1833">
            <v>68.52</v>
          </cell>
          <cell r="E1833" t="str">
            <v>Sinapi-Maio/21</v>
          </cell>
        </row>
        <row r="1834">
          <cell r="A1834">
            <v>95605</v>
          </cell>
          <cell r="B1834" t="str">
            <v>ARRASAMENTO MECANICO DE ESTACA DE CONCRETO ARMADO, DIAMETROS DE 101 CM A 150 CM. AF_05/2021</v>
          </cell>
          <cell r="C1834" t="str">
            <v>UN</v>
          </cell>
          <cell r="D1834">
            <v>125.83</v>
          </cell>
          <cell r="E1834" t="str">
            <v>Sinapi-Maio/21</v>
          </cell>
        </row>
        <row r="1835">
          <cell r="A1835">
            <v>95607</v>
          </cell>
          <cell r="B1835" t="str">
            <v>ARRASAMENTO DE ESTACA METÁLICA, PERFIL LAMINADO TIPO  I  FAMÍLIA 250. AF_05/2021</v>
          </cell>
          <cell r="C1835" t="str">
            <v>UN</v>
          </cell>
          <cell r="D1835">
            <v>14.24</v>
          </cell>
          <cell r="E1835" t="str">
            <v>Sinapi-Maio/21</v>
          </cell>
        </row>
        <row r="1836">
          <cell r="A1836">
            <v>95608</v>
          </cell>
          <cell r="B1836" t="str">
            <v>ARRASAMENTO MECÂNICO DE ESTACA METÁLICA, PERFIL LAMINADO TIPO  H - FAMÍLIA 250. AF_05/2021</v>
          </cell>
          <cell r="C1836" t="str">
            <v>UN</v>
          </cell>
          <cell r="D1836">
            <v>20.65</v>
          </cell>
          <cell r="E1836" t="str">
            <v>Sinapi-Maio/21</v>
          </cell>
        </row>
        <row r="1837">
          <cell r="A1837">
            <v>95609</v>
          </cell>
          <cell r="B1837" t="str">
            <v>ARRASAMENTO MECÂNICO DE ESTACA METÁLICA, PERFIL LAMINADO TIPO  H - FAMÍLIA 310. AF_05/2021</v>
          </cell>
          <cell r="C1837" t="str">
            <v>UN</v>
          </cell>
          <cell r="D1837">
            <v>26.19</v>
          </cell>
          <cell r="E1837" t="str">
            <v>Sinapi-Maio/21</v>
          </cell>
        </row>
        <row r="1838">
          <cell r="A1838">
            <v>100651</v>
          </cell>
          <cell r="B1838" t="str">
            <v>ESTACA HÉLICE CONTÍNUA, DIÂMETRO DE 30 CM, INCLUSO CONCRETO FCK=30MPA E ARMADURA MÍNIMA (EXCLUSIVE MOBILIZAÇÃO, DESMOBILIZAÇÃO E BOMBEAMENTO). AF_12/2019</v>
          </cell>
          <cell r="C1838" t="str">
            <v>M</v>
          </cell>
          <cell r="D1838">
            <v>106.08</v>
          </cell>
          <cell r="E1838" t="str">
            <v>Sinapi-Maio/21</v>
          </cell>
        </row>
        <row r="1839">
          <cell r="A1839">
            <v>100652</v>
          </cell>
          <cell r="B1839" t="str">
            <v>ESTACA HÉLICE CONTÍNUA , DIÂMETRO DE 50 CM, INCLUSO CONCRETO FCK=30MPA E ARMADURA MÍNIMA (EXCLUSIVE MOBILIZAÇÃO, DESMOBILIZAÇÃO E BOMBEAMENTO). AF_12/2019</v>
          </cell>
          <cell r="C1839" t="str">
            <v>M</v>
          </cell>
          <cell r="D1839">
            <v>193.93</v>
          </cell>
          <cell r="E1839" t="str">
            <v>Sinapi-Maio/21</v>
          </cell>
        </row>
        <row r="1840">
          <cell r="A1840">
            <v>100653</v>
          </cell>
          <cell r="B1840" t="str">
            <v>ESTACA HÉLICE CONTÍNUA, DIÂMETRO DE 70 CM, INCLUSO CONCRETO FCK=30MPA E ARMADURA MÍNIMA (EXCLUSIVE MOBILIZAÇÃO, DESMOBILIZAÇÃO E BOMBEAMENTO). AF_12/2019</v>
          </cell>
          <cell r="C1840" t="str">
            <v>M</v>
          </cell>
          <cell r="D1840">
            <v>319.3</v>
          </cell>
          <cell r="E1840" t="str">
            <v>Sinapi-Maio/21</v>
          </cell>
        </row>
        <row r="1841">
          <cell r="A1841">
            <v>100654</v>
          </cell>
          <cell r="B1841" t="str">
            <v>ESTACA HÉLICE CONTÍNUA, DIÂMETRO DE 80 CM, INCLUSO CONCRETO FCK=30MPA E ARMADURA MÍNIMA (EXCLUSIVE MOBILIZAÇÃO, DESMOBILIZAÇÃO E BOMBEAMENTO). AF_12/2019.</v>
          </cell>
          <cell r="C1841" t="str">
            <v>M</v>
          </cell>
          <cell r="D1841">
            <v>452.63</v>
          </cell>
          <cell r="E1841" t="str">
            <v>Sinapi-Maio/21</v>
          </cell>
        </row>
        <row r="1842">
          <cell r="A1842">
            <v>100655</v>
          </cell>
          <cell r="B1842" t="str">
            <v>ESTACA HÉLICE CONTÍNUA, DIÂMETRO DE 90 CM, INCLUSO CONCRETO FCK=30MPA E ARMADURA MÍNIMA (EXCLUSIVE MOBILIZAÇÃO, DESMOBILIZAÇÃO E BOMBEAMENTO). AF_12/2019.</v>
          </cell>
          <cell r="C1842" t="str">
            <v>M</v>
          </cell>
          <cell r="D1842">
            <v>511.04</v>
          </cell>
          <cell r="E1842" t="str">
            <v>Sinapi-Maio/21</v>
          </cell>
        </row>
        <row r="1843">
          <cell r="A1843">
            <v>100656</v>
          </cell>
          <cell r="B1843" t="str">
            <v>ESTACA PRÉ-MOLDADA DE CONCRETO, SEÇÃO QUADRADA, CAPACIDADE DE 25 TONELADAS, INCLUSO EMENDA (EXCLUSIVE MOBILIZAÇÃO E DESMOBILIZAÇÃO). AF_12/2019</v>
          </cell>
          <cell r="C1843" t="str">
            <v>M</v>
          </cell>
          <cell r="D1843">
            <v>85.09</v>
          </cell>
          <cell r="E1843" t="str">
            <v>Sinapi-Maio/21</v>
          </cell>
        </row>
        <row r="1844">
          <cell r="A1844">
            <v>100657</v>
          </cell>
          <cell r="B1844" t="str">
            <v>ESTACA PRÉ-MOLDADA DE CONCRETO SEÇÃO QUADRADA, CAPACIDADE DE 50 TONELADAS, INCLUSO EMENDA (EXCLUSIVE MOBILIZAÇÃO E DESMOBILIZAÇÃO). AF_12/2019</v>
          </cell>
          <cell r="C1844" t="str">
            <v>M</v>
          </cell>
          <cell r="D1844">
            <v>109.18</v>
          </cell>
          <cell r="E1844" t="str">
            <v>Sinapi-Maio/21</v>
          </cell>
        </row>
        <row r="1845">
          <cell r="A1845">
            <v>100658</v>
          </cell>
          <cell r="B1845" t="str">
            <v>ESTACA PRÉ-MOLDADA DE CONCRETO CENTRIFUGADO, SEÇÃO CIRCULAR, CAPACIDADE DE 100 TONELADAS, INCLUSO EMENDA (EXCLUSIVE MOBILIZAÇÃO E DESMOBILIZAÇÃO). AF_12/2019</v>
          </cell>
          <cell r="C1845" t="str">
            <v>M</v>
          </cell>
          <cell r="D1845">
            <v>248.87</v>
          </cell>
          <cell r="E1845" t="str">
            <v>Sinapi-Maio/21</v>
          </cell>
        </row>
        <row r="1846">
          <cell r="A1846">
            <v>100889</v>
          </cell>
          <cell r="B1846" t="str">
            <v>ESTACA METÁLICA PARA FUNDAÇÃO, UTILIZANDO PERFIL LAMINADO HP250X62 (EXCLUSIVE MOBILIZAÇÃO E DESMOBILIZAÇÃO). AF_01/2020</v>
          </cell>
          <cell r="C1846" t="str">
            <v>KG</v>
          </cell>
          <cell r="D1846">
            <v>15.47</v>
          </cell>
          <cell r="E1846" t="str">
            <v>Sinapi-Maio/21</v>
          </cell>
        </row>
        <row r="1847">
          <cell r="A1847">
            <v>100890</v>
          </cell>
          <cell r="B1847" t="str">
            <v>ESTACA METÁLICA PARA FUNDAÇÃO, UTILIZANDO PERFIL LAMINADO HP310X79 (EXCLUSIVE MOBILIZAÇÃO E DESMOBILIZAÇÃO). AF_01/2020</v>
          </cell>
          <cell r="C1847" t="str">
            <v>KG</v>
          </cell>
          <cell r="D1847">
            <v>15.31</v>
          </cell>
          <cell r="E1847" t="str">
            <v>Sinapi-Maio/21</v>
          </cell>
        </row>
        <row r="1848">
          <cell r="A1848">
            <v>100892</v>
          </cell>
          <cell r="B1848" t="str">
            <v>ESTACA METÁLICA PARA CONTENÇÃO, UTILIZANDO PERFIL LAMINADO W250X32,7 (EXCLUSIVE MOBILIZAÇÃO E DESMOBILIZAÇÃO). AF_01/2020</v>
          </cell>
          <cell r="C1848" t="str">
            <v>KG</v>
          </cell>
          <cell r="D1848">
            <v>14.65</v>
          </cell>
          <cell r="E1848" t="str">
            <v>Sinapi-Maio/21</v>
          </cell>
        </row>
        <row r="1849">
          <cell r="A1849">
            <v>100893</v>
          </cell>
          <cell r="B1849" t="str">
            <v>ESTACA METÁLICA PARA CONTENÇÃO, UTILIZANDO PERFIL LAMINADO W250X38,5 (EXCLUSIVE MOBILIZAÇÃO E DESMOBILIZAÇÃO). AF_01/2020</v>
          </cell>
          <cell r="C1849" t="str">
            <v>KG</v>
          </cell>
          <cell r="D1849">
            <v>14.49</v>
          </cell>
          <cell r="E1849" t="str">
            <v>Sinapi-Maio/21</v>
          </cell>
        </row>
        <row r="1850">
          <cell r="A1850">
            <v>100894</v>
          </cell>
          <cell r="B1850" t="str">
            <v>ESTACA METÁLICA PARA CONTENÇÃO, UTILIZANDO PERFIL LAMINADO W250X44,8 (EXCLUSIVE MOBILIZAÇÃO E DESMOBILIZAÇÃO). AF_01/2020</v>
          </cell>
          <cell r="C1850" t="str">
            <v>KG</v>
          </cell>
          <cell r="D1850">
            <v>14.37</v>
          </cell>
          <cell r="E1850" t="str">
            <v>Sinapi-Maio/21</v>
          </cell>
        </row>
        <row r="1851">
          <cell r="A1851">
            <v>100896</v>
          </cell>
          <cell r="B1851" t="str">
            <v>ESTACA ESCAVADA MECANICAMENTE, SEM FLUIDO ESTABILIZANTE, COM 25CM DE DIÂMETRO, CONCRETO LANÇADO POR CAMINHÃO BETONEIRA (EXCLUSIVE MOBILIZAÇÃO E DESMOBILIZAÇÃO). AF_01/2020</v>
          </cell>
          <cell r="C1851" t="str">
            <v>M</v>
          </cell>
          <cell r="D1851">
            <v>46.76</v>
          </cell>
          <cell r="E1851" t="str">
            <v>Sinapi-Maio/21</v>
          </cell>
        </row>
        <row r="1852">
          <cell r="A1852">
            <v>100897</v>
          </cell>
          <cell r="B1852" t="str">
            <v>ESTACA ESCAVADA MECANICAMENTE, SEM FLUIDO ESTABILIZANTE, COM 40CM DE DIÂMETRO, CONCRETO LANÇADO POR CAMINHÃO BETONEIRA (EXCLUSIVE MOBILIZAÇÃO E DESMOBILIZAÇÃO). AF_01/2020</v>
          </cell>
          <cell r="C1852" t="str">
            <v>M</v>
          </cell>
          <cell r="D1852">
            <v>86.86</v>
          </cell>
          <cell r="E1852" t="str">
            <v>Sinapi-Maio/21</v>
          </cell>
        </row>
        <row r="1853">
          <cell r="A1853">
            <v>100898</v>
          </cell>
          <cell r="B1853" t="str">
            <v>ESTACA ESCAVADA MECANICAMENTE, SEM FLUIDO ESTABILIZANTE, COM 60CM DE DIÂMETRO, CONCRETO LANÇADO POR CAMINHÃO BETONEIRA (EXCLUSIVE MOBILIZAÇÃO E DESMOBILIZAÇÃO). AF_01/2020</v>
          </cell>
          <cell r="C1853" t="str">
            <v>M</v>
          </cell>
          <cell r="D1853">
            <v>162.96</v>
          </cell>
          <cell r="E1853" t="str">
            <v>Sinapi-Maio/21</v>
          </cell>
        </row>
        <row r="1854">
          <cell r="A1854">
            <v>100899</v>
          </cell>
          <cell r="B1854" t="str">
            <v>ESTACA ESCAVADA MECANICAMENTE, SEM FLUIDO ESTABILIZANTE, COM 25CM DE DIÂMETRO, CONCRETO LANÇADO MANUALMENTE (EXCLUSIVE MOBILIZAÇÃO E DESMOBILIZAÇÃO). AF_01/2020</v>
          </cell>
          <cell r="C1854" t="str">
            <v>M</v>
          </cell>
          <cell r="D1854">
            <v>70.489999999999995</v>
          </cell>
          <cell r="E1854" t="str">
            <v>Sinapi-Maio/21</v>
          </cell>
        </row>
        <row r="1855">
          <cell r="A1855">
            <v>100900</v>
          </cell>
          <cell r="B1855" t="str">
            <v>ESTACA ESCAVADA MECANICAMENTE, SEM FLUIDO ESTABILIZANTE, COM 60CM DE DIÂMETRO, CONCRETO LANÇADO POR BOMBA LANÇA (EXCLUSIVE MOBILIZAÇÃO E DESMOBILIZAÇÃO). AF_01/2020</v>
          </cell>
          <cell r="C1855" t="str">
            <v>M</v>
          </cell>
          <cell r="D1855">
            <v>185.61</v>
          </cell>
          <cell r="E1855" t="str">
            <v>Sinapi-Maio/21</v>
          </cell>
        </row>
        <row r="1856">
          <cell r="A1856">
            <v>100929</v>
          </cell>
          <cell r="B1856" t="str">
            <v>ESTACA RAÍZ, DIÂMETRO DE 20CM, SEM PRESENÇA DE ROCHA (EXCLUSIVE MOBILIZAÇÃO E DESMOBILIZAÇÃO). AF_03/2020_P</v>
          </cell>
          <cell r="C1856" t="str">
            <v>M</v>
          </cell>
          <cell r="D1856">
            <v>271.89999999999998</v>
          </cell>
          <cell r="E1856" t="str">
            <v>Sinapi-Maio/21</v>
          </cell>
        </row>
        <row r="1857">
          <cell r="A1857">
            <v>100931</v>
          </cell>
          <cell r="B1857" t="str">
            <v>ESTACA RAÍZ, DIÂMETRO DE 40CM, SEM PRESENÇA DE ROCHA (EXCLUSIVE MOBILIZAÇÃO E DESMOBILIZAÇÃO). AF_03/2020_P</v>
          </cell>
          <cell r="C1857" t="str">
            <v>M</v>
          </cell>
          <cell r="D1857">
            <v>469.23</v>
          </cell>
          <cell r="E1857" t="str">
            <v>Sinapi-Maio/21</v>
          </cell>
        </row>
        <row r="1858">
          <cell r="A1858">
            <v>100932</v>
          </cell>
          <cell r="B1858" t="str">
            <v>ESTACA RAÍZ, DIÂMETRO DE 45CM, SEM PRESENÇA DE ROCHA (EXCLUSIVE MOBILIZAÇÃO E DESMOBILIZAÇÃO). AF_03/2020_P</v>
          </cell>
          <cell r="C1858" t="str">
            <v>M</v>
          </cell>
          <cell r="D1858">
            <v>642.53</v>
          </cell>
          <cell r="E1858" t="str">
            <v>Sinapi-Maio/21</v>
          </cell>
        </row>
        <row r="1859">
          <cell r="A1859">
            <v>100933</v>
          </cell>
          <cell r="B1859" t="str">
            <v>ESTACA RAÍZ, DIÂMETRO DE 20CM, PERFURADA EM ROCHA (EXCLUSIVE MOBILIZAÇÃO E DESMOBILIZAÇÃO). AF_03/2020_P</v>
          </cell>
          <cell r="C1859" t="str">
            <v>M</v>
          </cell>
          <cell r="D1859">
            <v>332.93</v>
          </cell>
          <cell r="E1859" t="str">
            <v>Sinapi-Maio/21</v>
          </cell>
        </row>
        <row r="1860">
          <cell r="A1860">
            <v>100934</v>
          </cell>
          <cell r="B1860" t="str">
            <v>ESTACA RAÍZ, DIÂMETRO DE 31CM, PERFURADA EM ROCHA (EXCLUSIVE MOBILIZAÇÃO E DESMOBILIZAÇÃO). AF_03/2020_P</v>
          </cell>
          <cell r="C1860" t="str">
            <v>M</v>
          </cell>
          <cell r="D1860">
            <v>460.76</v>
          </cell>
          <cell r="E1860" t="str">
            <v>Sinapi-Maio/21</v>
          </cell>
        </row>
        <row r="1861">
          <cell r="A1861">
            <v>100935</v>
          </cell>
          <cell r="B1861" t="str">
            <v>ESTACA RAÍZ, DIÂMETRO DE 40CM, PERFURADA EM ROCHA (EXCLUSIVE MOBILIZAÇÃO E DESMOBILIZAÇÃO). AF_03/2020_P</v>
          </cell>
          <cell r="C1861" t="str">
            <v>M</v>
          </cell>
          <cell r="D1861">
            <v>565.16999999999996</v>
          </cell>
          <cell r="E1861" t="str">
            <v>Sinapi-Maio/21</v>
          </cell>
        </row>
        <row r="1862">
          <cell r="A1862">
            <v>101173</v>
          </cell>
          <cell r="B1862" t="str">
            <v>ESTACA BROCA DE CONCRETO, DIÂMETRO DE 20CM, ESCAVAÇÃO MANUAL COM TRADO CONCHA, COM ARMADURA DE ARRANQUE. AF_05/2020</v>
          </cell>
          <cell r="C1862" t="str">
            <v>M</v>
          </cell>
          <cell r="D1862">
            <v>57.24</v>
          </cell>
          <cell r="E1862" t="str">
            <v>Sinapi-Maio/21</v>
          </cell>
        </row>
        <row r="1863">
          <cell r="A1863">
            <v>101174</v>
          </cell>
          <cell r="B1863" t="str">
            <v>ESTACA BROCA DE CONCRETO, DIÂMETRO DE 25CM, ESCAVAÇÃO MANUAL COM TRADO CONCHA, COM ARMADURA DE ARRANQUE. AF_05/2020</v>
          </cell>
          <cell r="C1863" t="str">
            <v>M</v>
          </cell>
          <cell r="D1863">
            <v>78.09</v>
          </cell>
          <cell r="E1863" t="str">
            <v>Sinapi-Maio/21</v>
          </cell>
        </row>
        <row r="1864">
          <cell r="A1864">
            <v>101175</v>
          </cell>
          <cell r="B1864" t="str">
            <v>ESTACA BROCA DE CONCRETO, DIÂMETRO DE 30CM, ESCAVAÇÃO MANUAL COM TRADO CONCHA, COM ARMADURA DE ARRANQUE. AF_05/2020</v>
          </cell>
          <cell r="C1864" t="str">
            <v>M</v>
          </cell>
          <cell r="D1864">
            <v>106.4</v>
          </cell>
          <cell r="E1864" t="str">
            <v>Sinapi-Maio/21</v>
          </cell>
        </row>
        <row r="1865">
          <cell r="A1865">
            <v>101176</v>
          </cell>
          <cell r="B1865" t="str">
            <v>ESTACA BROCA DE CONCRETO, DIÂMETRO DE 30CM, ESCAVAÇÃO MANUAL COM TRADO CONCHA, INTEIRAMENTE ARMADA. AF_05/2020</v>
          </cell>
          <cell r="C1865" t="str">
            <v>M</v>
          </cell>
          <cell r="D1865">
            <v>144.06</v>
          </cell>
          <cell r="E1865" t="str">
            <v>Sinapi-Maio/21</v>
          </cell>
        </row>
        <row r="1866">
          <cell r="A1866">
            <v>102521</v>
          </cell>
          <cell r="B1866" t="str">
            <v>ARRASAMENTO MECÂNICO DE ESTACA BARRETE DE CONCRETO ARMADO, SEÇÃO DE 0,40 X 2,50 M. AF_05/2021</v>
          </cell>
          <cell r="C1866" t="str">
            <v>UN</v>
          </cell>
          <cell r="D1866">
            <v>103.79</v>
          </cell>
          <cell r="E1866" t="str">
            <v>Sinapi-Maio/21</v>
          </cell>
        </row>
        <row r="1867">
          <cell r="A1867">
            <v>102522</v>
          </cell>
          <cell r="B1867" t="str">
            <v>ARRASAMENTO MECÂNICO DE ESTACA BARRETE DE CONCRETO ARMADO, SEÇÃO DE 0,60 X 2,50 M. AF_05/2021</v>
          </cell>
          <cell r="C1867" t="str">
            <v>UN</v>
          </cell>
          <cell r="D1867">
            <v>152.27000000000001</v>
          </cell>
          <cell r="E1867" t="str">
            <v>Sinapi-Maio/21</v>
          </cell>
        </row>
        <row r="1868">
          <cell r="A1868">
            <v>102523</v>
          </cell>
          <cell r="B1868" t="str">
            <v>ARRASAMENTO MECÂNICO DE ESTACA BARRETE DE CONCRETO ARMADO, SEÇÃO DE 0,80 X 2,50 M. AF_05/2021</v>
          </cell>
          <cell r="C1868" t="str">
            <v>UN</v>
          </cell>
          <cell r="D1868">
            <v>200.76</v>
          </cell>
          <cell r="E1868" t="str">
            <v>Sinapi-Maio/21</v>
          </cell>
        </row>
        <row r="1869">
          <cell r="A1869">
            <v>95240</v>
          </cell>
          <cell r="B1869" t="str">
            <v>LASTRO DE CONCRETO MAGRO, APLICADO EM PISOS, LAJES SOBRE SOLO OU RADIERS, ESPESSURA DE 3 CM. AF_07/2016</v>
          </cell>
          <cell r="C1869" t="str">
            <v>M2</v>
          </cell>
          <cell r="D1869">
            <v>14.44</v>
          </cell>
          <cell r="E1869" t="str">
            <v>Sinapi-Maio/21</v>
          </cell>
        </row>
        <row r="1870">
          <cell r="A1870">
            <v>95241</v>
          </cell>
          <cell r="B1870" t="str">
            <v>LASTRO DE CONCRETO MAGRO, APLICADO EM PISOS, LAJES SOBRE SOLO OU RADIERS, ESPESSURA DE 5 CM. AF_07/2016</v>
          </cell>
          <cell r="C1870" t="str">
            <v>M2</v>
          </cell>
          <cell r="D1870">
            <v>24.08</v>
          </cell>
          <cell r="E1870" t="str">
            <v>Sinapi-Maio/21</v>
          </cell>
        </row>
        <row r="1871">
          <cell r="A1871">
            <v>96616</v>
          </cell>
          <cell r="B1871" t="str">
            <v>LASTRO DE CONCRETO MAGRO, APLICADO EM BLOCOS DE COROAMENTO OU SAPATAS. AF_08/2017</v>
          </cell>
          <cell r="C1871" t="str">
            <v>M3</v>
          </cell>
          <cell r="D1871">
            <v>505.1</v>
          </cell>
          <cell r="E1871" t="str">
            <v>Sinapi-Maio/21</v>
          </cell>
        </row>
        <row r="1872">
          <cell r="A1872">
            <v>96617</v>
          </cell>
          <cell r="B1872" t="str">
            <v>LASTRO DE CONCRETO MAGRO, APLICADO EM BLOCOS DE COROAMENTO OU SAPATAS, ESPESSURA DE 3 CM. AF_08/2017</v>
          </cell>
          <cell r="C1872" t="str">
            <v>M2</v>
          </cell>
          <cell r="D1872">
            <v>15.15</v>
          </cell>
          <cell r="E1872" t="str">
            <v>Sinapi-Maio/21</v>
          </cell>
        </row>
        <row r="1873">
          <cell r="A1873">
            <v>96619</v>
          </cell>
          <cell r="B1873" t="str">
            <v>LASTRO DE CONCRETO MAGRO, APLICADO EM BLOCOS DE COROAMENTO OU SAPATAS, ESPESSURA DE 5 CM. AF_08/2017</v>
          </cell>
          <cell r="C1873" t="str">
            <v>M2</v>
          </cell>
          <cell r="D1873">
            <v>25.25</v>
          </cell>
          <cell r="E1873" t="str">
            <v>Sinapi-Maio/21</v>
          </cell>
        </row>
        <row r="1874">
          <cell r="A1874">
            <v>96620</v>
          </cell>
          <cell r="B1874" t="str">
            <v>LASTRO DE CONCRETO MAGRO, APLICADO EM PISOS, LAJES SOBRE SOLO OU RADIERS. AF_08/2017</v>
          </cell>
          <cell r="C1874" t="str">
            <v>M3</v>
          </cell>
          <cell r="D1874">
            <v>481.76</v>
          </cell>
          <cell r="E1874" t="str">
            <v>Sinapi-Maio/21</v>
          </cell>
        </row>
        <row r="1875">
          <cell r="A1875">
            <v>96621</v>
          </cell>
          <cell r="B1875" t="str">
            <v>LASTRO COM MATERIAL GRANULAR, APLICAÇÃO EM BLOCOS DE COROAMENTO, ESPESSURA DE *5 CM*. AF_08/2017</v>
          </cell>
          <cell r="C1875" t="str">
            <v>M3</v>
          </cell>
          <cell r="D1875">
            <v>174.72</v>
          </cell>
          <cell r="E1875" t="str">
            <v>Sinapi-Maio/21</v>
          </cell>
        </row>
        <row r="1876">
          <cell r="A1876">
            <v>96622</v>
          </cell>
          <cell r="B1876" t="str">
            <v>LASTRO COM MATERIAL GRANULAR, APLICADO EM PISOS OU LAJES SOBRE SOLO, ESPESSURA DE *5 CM*. AF_08/2017</v>
          </cell>
          <cell r="C1876" t="str">
            <v>M3</v>
          </cell>
          <cell r="D1876">
            <v>106.01</v>
          </cell>
          <cell r="E1876" t="str">
            <v>Sinapi-Maio/21</v>
          </cell>
        </row>
        <row r="1877">
          <cell r="A1877">
            <v>96623</v>
          </cell>
          <cell r="B1877" t="str">
            <v>LASTRO COM MATERIAL GRANULAR, APLICADO EM BLOCOS DE COROAMENTO, ESPESSURA DE *10 CM*. AF_08/2017</v>
          </cell>
          <cell r="C1877" t="str">
            <v>M3</v>
          </cell>
          <cell r="D1877">
            <v>158.74</v>
          </cell>
          <cell r="E1877" t="str">
            <v>Sinapi-Maio/21</v>
          </cell>
        </row>
        <row r="1878">
          <cell r="A1878">
            <v>96624</v>
          </cell>
          <cell r="B1878" t="str">
            <v>LASTRO COM MATERIAL GRANULAR (PEDRA BRITADA N.2), APLICADO EM PISOS OU LAJES SOBRE SOLO, ESPESSURA DE *10 CM*. AF_08/2017</v>
          </cell>
          <cell r="C1878" t="str">
            <v>M3</v>
          </cell>
          <cell r="D1878">
            <v>100.38</v>
          </cell>
          <cell r="E1878" t="str">
            <v>Sinapi-Maio/21</v>
          </cell>
        </row>
        <row r="1879">
          <cell r="A1879">
            <v>97082</v>
          </cell>
          <cell r="B1879" t="str">
            <v>ESCAVAÇÃO MANUAL DE VIGA DE BORDA PARA RADIER. AF_09/2017</v>
          </cell>
          <cell r="C1879" t="str">
            <v>M3</v>
          </cell>
          <cell r="D1879">
            <v>60.05</v>
          </cell>
          <cell r="E1879" t="str">
            <v>Sinapi-Maio/21</v>
          </cell>
        </row>
        <row r="1880">
          <cell r="A1880">
            <v>97083</v>
          </cell>
          <cell r="B1880" t="str">
            <v>COMPACTAÇÃO MECÂNICA DE SOLO PARA EXECUÇÃO DE RADIER, COM COMPACTADOR DE SOLOS A PERCUSSÃO. AF_09/2017</v>
          </cell>
          <cell r="C1880" t="str">
            <v>M2</v>
          </cell>
          <cell r="D1880">
            <v>3.1</v>
          </cell>
          <cell r="E1880" t="str">
            <v>Sinapi-Maio/21</v>
          </cell>
        </row>
        <row r="1881">
          <cell r="A1881">
            <v>97084</v>
          </cell>
          <cell r="B1881" t="str">
            <v>COMPACTAÇÃO MECÂNICA DE SOLO PARA EXECUÇÃO DE RADIER, COM COMPACTADOR DE SOLOS TIPO PLACA VIBRATÓRIA. AF_09/2017</v>
          </cell>
          <cell r="C1881" t="str">
            <v>M2</v>
          </cell>
          <cell r="D1881">
            <v>0.65</v>
          </cell>
          <cell r="E1881" t="str">
            <v>Sinapi-Maio/21</v>
          </cell>
        </row>
        <row r="1882">
          <cell r="A1882">
            <v>97086</v>
          </cell>
          <cell r="B1882" t="str">
            <v>FABRICAÇÃO, MONTAGEM E DESMONTAGEM DE FORMA PARA RADIER, EM MADEIRA SERRADA, 4 UTILIZAÇÕES. AF_09/2017</v>
          </cell>
          <cell r="C1882" t="str">
            <v>M2</v>
          </cell>
          <cell r="D1882">
            <v>112.28</v>
          </cell>
          <cell r="E1882" t="str">
            <v>Sinapi-Maio/21</v>
          </cell>
        </row>
        <row r="1883">
          <cell r="A1883">
            <v>97087</v>
          </cell>
          <cell r="B1883" t="str">
            <v>CAMADA SEPARADORA PARA EXECUÇÃO DE RADIER, EM LONA PLÁSTICA. AF_09/2017</v>
          </cell>
          <cell r="C1883" t="str">
            <v>M2</v>
          </cell>
          <cell r="D1883">
            <v>1.89</v>
          </cell>
          <cell r="E1883" t="str">
            <v>Sinapi-Maio/21</v>
          </cell>
        </row>
        <row r="1884">
          <cell r="A1884">
            <v>97088</v>
          </cell>
          <cell r="B1884" t="str">
            <v>ARMAÇÃO PARA EXECUÇÃO DE RADIER, COM USO DE TELA Q-92. AF_09/2017</v>
          </cell>
          <cell r="C1884" t="str">
            <v>KG</v>
          </cell>
          <cell r="D1884">
            <v>23.41</v>
          </cell>
          <cell r="E1884" t="str">
            <v>Sinapi-Maio/21</v>
          </cell>
        </row>
        <row r="1885">
          <cell r="A1885">
            <v>97089</v>
          </cell>
          <cell r="B1885" t="str">
            <v>ARMAÇÃO PARA EXECUÇÃO DE RADIER, COM USO DE TELA Q-113. AF_09/2017</v>
          </cell>
          <cell r="C1885" t="str">
            <v>KG</v>
          </cell>
          <cell r="D1885">
            <v>21.41</v>
          </cell>
          <cell r="E1885" t="str">
            <v>Sinapi-Maio/21</v>
          </cell>
        </row>
        <row r="1886">
          <cell r="A1886">
            <v>97090</v>
          </cell>
          <cell r="B1886" t="str">
            <v>ARMAÇÃO PARA EXECUÇÃO DE RADIER, COM USO DE TELA Q-138. AF_09/2017</v>
          </cell>
          <cell r="C1886" t="str">
            <v>KG</v>
          </cell>
          <cell r="D1886">
            <v>21.08</v>
          </cell>
          <cell r="E1886" t="str">
            <v>Sinapi-Maio/21</v>
          </cell>
        </row>
        <row r="1887">
          <cell r="A1887">
            <v>97091</v>
          </cell>
          <cell r="B1887" t="str">
            <v>ARMAÇÃO PARA EXECUÇÃO DE RADIER, COM USO DE TELA Q-159. AF_09/2017</v>
          </cell>
          <cell r="C1887" t="str">
            <v>KG</v>
          </cell>
          <cell r="D1887">
            <v>20.45</v>
          </cell>
          <cell r="E1887" t="str">
            <v>Sinapi-Maio/21</v>
          </cell>
        </row>
        <row r="1888">
          <cell r="A1888">
            <v>97092</v>
          </cell>
          <cell r="B1888" t="str">
            <v>ARMAÇÃO PARA EXECUÇÃO DE RADIER, COM USO DE TELA Q-196. AF_09/2017</v>
          </cell>
          <cell r="C1888" t="str">
            <v>KG</v>
          </cell>
          <cell r="D1888">
            <v>19.82</v>
          </cell>
          <cell r="E1888" t="str">
            <v>Sinapi-Maio/21</v>
          </cell>
        </row>
        <row r="1889">
          <cell r="A1889">
            <v>97093</v>
          </cell>
          <cell r="B1889" t="str">
            <v>ARMAÇÃO PARA EXECUÇÃO DE RADIER, COM USO DE TELA Q-283. AF_09/2017</v>
          </cell>
          <cell r="C1889" t="str">
            <v>KG</v>
          </cell>
          <cell r="D1889">
            <v>18.63</v>
          </cell>
          <cell r="E1889" t="str">
            <v>Sinapi-Maio/21</v>
          </cell>
        </row>
        <row r="1890">
          <cell r="A1890">
            <v>97094</v>
          </cell>
          <cell r="B1890" t="str">
            <v>CONCRETAGEM DE RADIER, PISO OU LAJE SOBRE SOLO, FCK 30 MPA, PARA ESPESSURA DE 10 CM - LANÇAMENTO, ADENSAMENTO E ACABAMENTO. AF_09/2017</v>
          </cell>
          <cell r="C1890" t="str">
            <v>M3</v>
          </cell>
          <cell r="D1890">
            <v>423.45</v>
          </cell>
          <cell r="E1890" t="str">
            <v>Sinapi-Maio/21</v>
          </cell>
        </row>
        <row r="1891">
          <cell r="A1891">
            <v>97095</v>
          </cell>
          <cell r="B1891" t="str">
            <v>CONCRETAGEM DE RADIER, PISO OU LAJE SOBRE SOLO, FCK 30 MPA, PARA ESPESSURA DE 15 CM - LANÇAMENTO, ADENSAMENTO E ACABAMENTO. AF_09/2017</v>
          </cell>
          <cell r="C1891" t="str">
            <v>M3</v>
          </cell>
          <cell r="D1891">
            <v>397.23</v>
          </cell>
          <cell r="E1891" t="str">
            <v>Sinapi-Maio/21</v>
          </cell>
        </row>
        <row r="1892">
          <cell r="A1892">
            <v>97096</v>
          </cell>
          <cell r="B1892" t="str">
            <v>CONCRETAGEM DE RADIER, PISO OU LAJE SOBRE SOLO, FCK 30 MPA, PARA ESPESSURA DE 20 CM - LANÇAMENTO, ADENSAMENTO E ACABAMENTO. AF_09/2017</v>
          </cell>
          <cell r="C1892" t="str">
            <v>M3</v>
          </cell>
          <cell r="D1892">
            <v>383.75</v>
          </cell>
          <cell r="E1892" t="str">
            <v>Sinapi-Maio/21</v>
          </cell>
        </row>
        <row r="1893">
          <cell r="A1893">
            <v>97097</v>
          </cell>
          <cell r="B1893" t="str">
            <v>ACABAMENTO POLIDO PARA PISO DE CONCRETO ARMADO DE ALTA RESISTÊNCIA. AF_09/2017</v>
          </cell>
          <cell r="C1893" t="str">
            <v>M2</v>
          </cell>
          <cell r="D1893">
            <v>32.520000000000003</v>
          </cell>
          <cell r="E1893" t="str">
            <v>Sinapi-Maio/21</v>
          </cell>
        </row>
        <row r="1894">
          <cell r="A1894">
            <v>97101</v>
          </cell>
          <cell r="B1894" t="str">
            <v>EXECUÇÃO DE RADIER, ESPESSURA DE 10 CM, FCK = 30 MPA, COM USO DE FORMAS EM MADEIRA SERRADA. AF_09/2017</v>
          </cell>
          <cell r="C1894" t="str">
            <v>M2</v>
          </cell>
          <cell r="D1894">
            <v>187.23</v>
          </cell>
          <cell r="E1894" t="str">
            <v>Sinapi-Maio/21</v>
          </cell>
        </row>
        <row r="1895">
          <cell r="A1895">
            <v>97102</v>
          </cell>
          <cell r="B1895" t="str">
            <v>EXECUÇÃO DE RADIER, ESPESSURA DE 15 CM, FCK = 30 MPA, COM USO DE FORMAS EM MADEIRA SERRADA. AF_09/2017</v>
          </cell>
          <cell r="C1895" t="str">
            <v>M2</v>
          </cell>
          <cell r="D1895">
            <v>206.71</v>
          </cell>
          <cell r="E1895" t="str">
            <v>Sinapi-Maio/21</v>
          </cell>
        </row>
        <row r="1896">
          <cell r="A1896">
            <v>97103</v>
          </cell>
          <cell r="B1896" t="str">
            <v>EXECUÇÃO DE RADIER, ESPESSURA DE 20 CM, FCK = 30 MPA, COM USO DE FORMAS EM MADEIRA SERRADA. AF_09/2017</v>
          </cell>
          <cell r="C1896" t="str">
            <v>M2</v>
          </cell>
          <cell r="D1896">
            <v>272.45999999999998</v>
          </cell>
          <cell r="E1896" t="str">
            <v>Sinapi-Maio/21</v>
          </cell>
        </row>
        <row r="1897">
          <cell r="A1897">
            <v>100322</v>
          </cell>
          <cell r="B1897" t="str">
            <v>LASTRO COM MATERIAL GRANULAR (PEDRA BRITADA N.3), APLICADO EM PISOS OU LAJES SOBRE SOLO, ESPESSURA DE *10 CM*. AF_07/2019</v>
          </cell>
          <cell r="C1897" t="str">
            <v>M3</v>
          </cell>
          <cell r="D1897">
            <v>96.28</v>
          </cell>
          <cell r="E1897" t="str">
            <v>Sinapi-Maio/21</v>
          </cell>
        </row>
        <row r="1898">
          <cell r="A1898">
            <v>100323</v>
          </cell>
          <cell r="B1898" t="str">
            <v>LASTRO COM MATERIAL GRANULAR (AREIA MÉDIA), APLICADO EM PISOS OU LAJES SOBRE SOLO, ESPESSURA DE *10 CM*. AF_07/2019</v>
          </cell>
          <cell r="C1898" t="str">
            <v>M3</v>
          </cell>
          <cell r="D1898">
            <v>99.54</v>
          </cell>
          <cell r="E1898" t="str">
            <v>Sinapi-Maio/21</v>
          </cell>
        </row>
        <row r="1899">
          <cell r="A1899">
            <v>100324</v>
          </cell>
          <cell r="B1899" t="str">
            <v>LASTRO COM MATERIAL GRANULAR (PEDRA BRITADA N.1 E PEDRA BRITADA N.2), APLICADO EM PISOS OU LAJES SOBRE SOLO, ESPESSURA DE *10 CM*. AF_07/2019</v>
          </cell>
          <cell r="C1899" t="str">
            <v>M3</v>
          </cell>
          <cell r="D1899">
            <v>100.19</v>
          </cell>
          <cell r="E1899" t="str">
            <v>Sinapi-Maio/21</v>
          </cell>
        </row>
        <row r="1900">
          <cell r="A1900">
            <v>90996</v>
          </cell>
          <cell r="B1900" t="str">
            <v>FORMAS MANUSEÁVEIS PARA PAREDES DE CONCRETO MOLDADAS IN LOCO, DE EDIFICAÇÕES DE MULTIPLOS PAVIMENTO, EM PLATIBANDA. AF_06/2015</v>
          </cell>
          <cell r="C1900" t="str">
            <v>M2</v>
          </cell>
          <cell r="D1900">
            <v>15.27</v>
          </cell>
          <cell r="E1900" t="str">
            <v>Sinapi-Maio/21</v>
          </cell>
        </row>
        <row r="1901">
          <cell r="A1901">
            <v>90997</v>
          </cell>
          <cell r="B1901" t="str">
            <v>FORMAS MANUSEÁVEIS PARA PAREDES DE CONCRETO MOLDADAS IN LOCO, DE EDIFICAÇÕES DE MULTIPLOS PAVIMENTOS, EM FACES INTERNAS DE PAREDES. AF_06/2015</v>
          </cell>
          <cell r="C1901" t="str">
            <v>M2</v>
          </cell>
          <cell r="D1901">
            <v>20.75</v>
          </cell>
          <cell r="E1901" t="str">
            <v>Sinapi-Maio/21</v>
          </cell>
        </row>
        <row r="1902">
          <cell r="A1902">
            <v>90998</v>
          </cell>
          <cell r="B1902" t="str">
            <v>FORMAS MANUSEÁVEIS PARA PAREDES DE CONCRETO MOLDADAS IN LOCO, DE EDIFICAÇÕES DE MULTIPLOS PAVIMENTOS, EM LAJES. AF_06/2015</v>
          </cell>
          <cell r="C1902" t="str">
            <v>M2</v>
          </cell>
          <cell r="D1902">
            <v>25.07</v>
          </cell>
          <cell r="E1902" t="str">
            <v>Sinapi-Maio/21</v>
          </cell>
        </row>
        <row r="1903">
          <cell r="A1903">
            <v>91000</v>
          </cell>
          <cell r="B1903" t="str">
            <v>FORMAS MANUSEÁVEIS PARA PAREDES DE CONCRETO MOLDADAS IN LOCO, DE EDIFICAÇÕES DE MULTIPLOS PAVIMENTOS, EM PANOS DE FACHADA COM VÃOS. AF_06/2015</v>
          </cell>
          <cell r="C1903" t="str">
            <v>M2</v>
          </cell>
          <cell r="D1903">
            <v>19.13</v>
          </cell>
          <cell r="E1903" t="str">
            <v>Sinapi-Maio/21</v>
          </cell>
        </row>
        <row r="1904">
          <cell r="A1904">
            <v>91002</v>
          </cell>
          <cell r="B1904" t="str">
            <v>FORMAS MANUSEÁVEIS PARA PAREDES DE CONCRETO MOLDADAS IN LOCO, DE EDIFICAÇÕES DE MULTIPLOS PAVIMENTOS, EM PANOS DE FACHADA SEM VÃOS. AF_06/2015</v>
          </cell>
          <cell r="C1904" t="str">
            <v>M2</v>
          </cell>
          <cell r="D1904">
            <v>17.59</v>
          </cell>
          <cell r="E1904" t="str">
            <v>Sinapi-Maio/21</v>
          </cell>
        </row>
        <row r="1905">
          <cell r="A1905">
            <v>91003</v>
          </cell>
          <cell r="B1905" t="str">
            <v>FORMAS MANUSEÁVEIS PARA PAREDES DE CONCRETO MOLDADAS IN LOCO, DE EDIFICAÇÕES DE MULTIPLOS PAVIMENTOS, EM PANOS DE FACHADA COM VARANDAS. AF_06/2015</v>
          </cell>
          <cell r="C1905" t="str">
            <v>M2</v>
          </cell>
          <cell r="D1905">
            <v>20.37</v>
          </cell>
          <cell r="E1905" t="str">
            <v>Sinapi-Maio/21</v>
          </cell>
        </row>
        <row r="1906">
          <cell r="A1906">
            <v>91004</v>
          </cell>
          <cell r="B1906" t="str">
            <v>FORMAS MANUSEÁVEIS PARA PAREDES DE CONCRETO MOLDADAS IN LOCO, DE EDIFICAÇÕES DE PAVIMENTO ÚNICO, EM FACES INTERNAS DE PAREDES. AF_06/2015</v>
          </cell>
          <cell r="C1906" t="str">
            <v>M2</v>
          </cell>
          <cell r="D1906">
            <v>15.9</v>
          </cell>
          <cell r="E1906" t="str">
            <v>Sinapi-Maio/21</v>
          </cell>
        </row>
        <row r="1907">
          <cell r="A1907">
            <v>91005</v>
          </cell>
          <cell r="B1907" t="str">
            <v>FORMAS MANUSEÁVEIS PARA PAREDES DE CONCRETO MOLDADAS IN LOCO, DE EDIFICAÇÕES DE PAVIMENTO ÚNICO, EM LAJES. AF_06/2015</v>
          </cell>
          <cell r="C1907" t="str">
            <v>M2</v>
          </cell>
          <cell r="D1907">
            <v>19.12</v>
          </cell>
          <cell r="E1907" t="str">
            <v>Sinapi-Maio/21</v>
          </cell>
        </row>
        <row r="1908">
          <cell r="A1908">
            <v>91006</v>
          </cell>
          <cell r="B1908" t="str">
            <v>FORMAS MANUSEÁVEIS PARA PAREDES DE CONCRETO MOLDADAS IN LOCO, DE EDIFICAÇÕES DE PAVIMENTO ÚNICO, EM PANOS DE FACHADA COM VÃOS. AF_06/2015</v>
          </cell>
          <cell r="C1908" t="str">
            <v>M2</v>
          </cell>
          <cell r="D1908">
            <v>14.68</v>
          </cell>
          <cell r="E1908" t="str">
            <v>Sinapi-Maio/21</v>
          </cell>
        </row>
        <row r="1909">
          <cell r="A1909">
            <v>91007</v>
          </cell>
          <cell r="B1909" t="str">
            <v>FORMAS MANUSEÁVEIS PARA PAREDES DE CONCRETO MOLDADAS IN LOCO, DE EDIFICAÇÕES DE PAVIMENTO ÚNICO, EM PANOS DE FACHADA SEM VÃOS. AF_06/2015</v>
          </cell>
          <cell r="C1909" t="str">
            <v>M2</v>
          </cell>
          <cell r="D1909">
            <v>13.14</v>
          </cell>
          <cell r="E1909" t="str">
            <v>Sinapi-Maio/21</v>
          </cell>
        </row>
        <row r="1910">
          <cell r="A1910">
            <v>91008</v>
          </cell>
          <cell r="B1910" t="str">
            <v>FORMAS MANUSEÁVEIS PARA PAREDES DE CONCRETO MOLDADAS IN LOCO, DE EDIFICAÇÕES DE PAVIMENTO ÚNICO, EM PANOS DE FACHADA COM VARANDA. AF_06/2015</v>
          </cell>
          <cell r="C1910" t="str">
            <v>M2</v>
          </cell>
          <cell r="D1910">
            <v>15.92</v>
          </cell>
          <cell r="E1910" t="str">
            <v>Sinapi-Maio/21</v>
          </cell>
        </row>
        <row r="1911">
          <cell r="A1911">
            <v>92263</v>
          </cell>
          <cell r="B1911" t="str">
            <v>FABRICAÇÃO DE FÔRMA PARA PILARES E ESTRUTURAS SIMILARES, EM CHAPA DE MADEIRA COMPENSADA RESINADA, E = 17 MM. AF_09/2020</v>
          </cell>
          <cell r="C1911" t="str">
            <v>M2</v>
          </cell>
          <cell r="D1911">
            <v>123.39</v>
          </cell>
          <cell r="E1911" t="str">
            <v>Sinapi-Maio/21</v>
          </cell>
        </row>
        <row r="1912">
          <cell r="A1912">
            <v>92264</v>
          </cell>
          <cell r="B1912" t="str">
            <v>FABRICAÇÃO DE FÔRMA PARA PILARES E ESTRUTURAS SIMILARES, EM CHAPA DE MADEIRA COMPENSADA PLASTIFICADA, E = 18 MM. AF_09/2020</v>
          </cell>
          <cell r="C1912" t="str">
            <v>M2</v>
          </cell>
          <cell r="D1912">
            <v>155.27000000000001</v>
          </cell>
          <cell r="E1912" t="str">
            <v>Sinapi-Maio/21</v>
          </cell>
        </row>
        <row r="1913">
          <cell r="A1913">
            <v>92265</v>
          </cell>
          <cell r="B1913" t="str">
            <v>FABRICAÇÃO DE FÔRMA PARA VIGAS, EM CHAPA DE MADEIRA COMPENSADA RESINADA, E = 17 MM. AF_09/2020</v>
          </cell>
          <cell r="C1913" t="str">
            <v>M2</v>
          </cell>
          <cell r="D1913">
            <v>91.57</v>
          </cell>
          <cell r="E1913" t="str">
            <v>Sinapi-Maio/21</v>
          </cell>
        </row>
        <row r="1914">
          <cell r="A1914">
            <v>92266</v>
          </cell>
          <cell r="B1914" t="str">
            <v>FABRICAÇÃO DE FÔRMA PARA VIGAS, EM CHAPA DE MADEIRA COMPENSADA PLASTIFICADA, E = 18 MM. AF_09/2020</v>
          </cell>
          <cell r="C1914" t="str">
            <v>M2</v>
          </cell>
          <cell r="D1914">
            <v>118.91</v>
          </cell>
          <cell r="E1914" t="str">
            <v>Sinapi-Maio/21</v>
          </cell>
        </row>
        <row r="1915">
          <cell r="A1915">
            <v>92267</v>
          </cell>
          <cell r="B1915" t="str">
            <v>FABRICAÇÃO DE FÔRMA PARA LAJES, EM CHAPA DE MADEIRA COMPENSADA RESINADA, E = 17 MM. AF_09/2020</v>
          </cell>
          <cell r="C1915" t="str">
            <v>M2</v>
          </cell>
          <cell r="D1915">
            <v>38.46</v>
          </cell>
          <cell r="E1915" t="str">
            <v>Sinapi-Maio/21</v>
          </cell>
        </row>
        <row r="1916">
          <cell r="A1916">
            <v>92268</v>
          </cell>
          <cell r="B1916" t="str">
            <v>FABRICAÇÃO DE FÔRMA PARA LAJES, EM CHAPA DE MADEIRA COMPENSADA PLASTIFICADA, E = 18 MM. AF_09/2020</v>
          </cell>
          <cell r="C1916" t="str">
            <v>M2</v>
          </cell>
          <cell r="D1916">
            <v>63.52</v>
          </cell>
          <cell r="E1916" t="str">
            <v>Sinapi-Maio/21</v>
          </cell>
        </row>
        <row r="1917">
          <cell r="A1917">
            <v>92269</v>
          </cell>
          <cell r="B1917" t="str">
            <v>FABRICAÇÃO DE FÔRMA PARA PILARES E ESTRUTURAS SIMILARES, EM MADEIRA SERRADA, E=25 MM. AF_09/2020</v>
          </cell>
          <cell r="C1917" t="str">
            <v>M2</v>
          </cell>
          <cell r="D1917">
            <v>196.43</v>
          </cell>
          <cell r="E1917" t="str">
            <v>Sinapi-Maio/21</v>
          </cell>
        </row>
        <row r="1918">
          <cell r="A1918">
            <v>92270</v>
          </cell>
          <cell r="B1918" t="str">
            <v>FABRICAÇÃO DE FÔRMA PARA VIGAS, COM MADEIRA SERRADA, E = 25 MM. AF_09/2020</v>
          </cell>
          <cell r="C1918" t="str">
            <v>M2</v>
          </cell>
          <cell r="D1918">
            <v>150.75</v>
          </cell>
          <cell r="E1918" t="str">
            <v>Sinapi-Maio/21</v>
          </cell>
        </row>
        <row r="1919">
          <cell r="A1919">
            <v>92271</v>
          </cell>
          <cell r="B1919" t="str">
            <v>FABRICAÇÃO DE FÔRMA PARA LAJES, EM MADEIRA SERRADA, E=25 MM. AF_09/2020</v>
          </cell>
          <cell r="C1919" t="str">
            <v>M2</v>
          </cell>
          <cell r="D1919">
            <v>96.46</v>
          </cell>
          <cell r="E1919" t="str">
            <v>Sinapi-Maio/21</v>
          </cell>
        </row>
        <row r="1920">
          <cell r="A1920">
            <v>92272</v>
          </cell>
          <cell r="B1920" t="str">
            <v>FABRICAÇÃO DE ESCORAS DE VIGA DO TIPO GARFO, EM MADEIRA. AF_09/2020</v>
          </cell>
          <cell r="C1920" t="str">
            <v>M</v>
          </cell>
          <cell r="D1920">
            <v>26.68</v>
          </cell>
          <cell r="E1920" t="str">
            <v>Sinapi-Maio/21</v>
          </cell>
        </row>
        <row r="1921">
          <cell r="A1921">
            <v>92273</v>
          </cell>
          <cell r="B1921" t="str">
            <v>FABRICAÇÃO DE ESCORAS DO TIPO PONTALETE, EM MADEIRA, PARA PÉ-DIREITO SIMPLES. AF_09/2020</v>
          </cell>
          <cell r="C1921" t="str">
            <v>M</v>
          </cell>
          <cell r="D1921">
            <v>11.14</v>
          </cell>
          <cell r="E1921" t="str">
            <v>Sinapi-Maio/21</v>
          </cell>
        </row>
        <row r="1922">
          <cell r="A1922">
            <v>92409</v>
          </cell>
          <cell r="B1922" t="str">
            <v>MONTAGEM E DESMONTAGEM DE FÔRMA DE PILARES RETANGULARES E ESTRUTURAS SIMILARES, PÉ-DIREITO SIMPLES, EM MADEIRA SERRADA, 1 UTILIZAÇÃO. AF_09/2020</v>
          </cell>
          <cell r="C1922" t="str">
            <v>M2</v>
          </cell>
          <cell r="D1922">
            <v>284.18</v>
          </cell>
          <cell r="E1922" t="str">
            <v>Sinapi-Maio/21</v>
          </cell>
        </row>
        <row r="1923">
          <cell r="A1923">
            <v>92411</v>
          </cell>
          <cell r="B1923" t="str">
            <v>MONTAGEM E DESMONTAGEM DE FÔRMA DE PILARES RETANGULARES E ESTRUTURAS SIMILARES, PÉ-DIREITO SIMPLES, EM MADEIRA SERRADA, 2 UTILIZAÇÕES. AF_09/2020</v>
          </cell>
          <cell r="C1923" t="str">
            <v>M2</v>
          </cell>
          <cell r="D1923">
            <v>178.17</v>
          </cell>
          <cell r="E1923" t="str">
            <v>Sinapi-Maio/21</v>
          </cell>
        </row>
        <row r="1924">
          <cell r="A1924">
            <v>92413</v>
          </cell>
          <cell r="B1924" t="str">
            <v>MONTAGEM E DESMONTAGEM DE FÔRMA DE PILARES RETANGULARES E ESTRUTURAS SIMILARES, PÉ-DIREITO SIMPLES, EM MADEIRA SERRADA, 4 UTILIZAÇÕES. AF_09/2020</v>
          </cell>
          <cell r="C1924" t="str">
            <v>M2</v>
          </cell>
          <cell r="D1924">
            <v>111.12</v>
          </cell>
          <cell r="E1924" t="str">
            <v>Sinapi-Maio/21</v>
          </cell>
        </row>
        <row r="1925">
          <cell r="A1925">
            <v>92415</v>
          </cell>
          <cell r="B1925" t="str">
            <v>MONTAGEM E DESMONTAGEM DE FÔRMA DE PILARES RETANGULARES E ESTRUTURAS SIMILARES, PÉ-DIREITO SIMPLES, EM CHAPA DE MADEIRA COMPENSADA RESINADA, 2 UTILIZAÇÕES. AF_09/2020</v>
          </cell>
          <cell r="C1925" t="str">
            <v>M2</v>
          </cell>
          <cell r="D1925">
            <v>109.03</v>
          </cell>
          <cell r="E1925" t="str">
            <v>Sinapi-Maio/21</v>
          </cell>
        </row>
        <row r="1926">
          <cell r="A1926">
            <v>92417</v>
          </cell>
          <cell r="B1926" t="str">
            <v>MONTAGEM E DESMONTAGEM DE FÔRMA DE PILARES RETANGULARES E ESTRUTURAS SIMILARES, PÉ-DIREITO DUPLO, EM CHAPA DE MADEIRA COMPENSADA RESINADA, 2 UTILIZAÇÕES. AF_09/2020</v>
          </cell>
          <cell r="C1926" t="str">
            <v>M2</v>
          </cell>
          <cell r="D1926">
            <v>129.06</v>
          </cell>
          <cell r="E1926" t="str">
            <v>Sinapi-Maio/21</v>
          </cell>
        </row>
        <row r="1927">
          <cell r="A1927">
            <v>92419</v>
          </cell>
          <cell r="B1927" t="str">
            <v>MONTAGEM E DESMONTAGEM DE FÔRMA DE PILARES RETANGULARES E ESTRUTURAS SIMILARES, PÉ-DIREITO SIMPLES, EM CHAPA DE MADEIRA COMPENSADA RESINADA, 4 UTILIZAÇÕES. AF_09/2020</v>
          </cell>
          <cell r="C1927" t="str">
            <v>M2</v>
          </cell>
          <cell r="D1927">
            <v>69.59</v>
          </cell>
          <cell r="E1927" t="str">
            <v>Sinapi-Maio/21</v>
          </cell>
        </row>
        <row r="1928">
          <cell r="A1928">
            <v>92421</v>
          </cell>
          <cell r="B1928" t="str">
            <v>MONTAGEM E DESMONTAGEM DE FÔRMA DE PILARES RETANGULARES E ESTRUTURAS SIMILARES, PÉ-DIREITO DUPLO, EM CHAPA DE MADEIRA COMPENSADA RESINADA, 4 UTILIZAÇÕES. AF_09/2020</v>
          </cell>
          <cell r="C1928" t="str">
            <v>M2</v>
          </cell>
          <cell r="D1928">
            <v>84.95</v>
          </cell>
          <cell r="E1928" t="str">
            <v>Sinapi-Maio/21</v>
          </cell>
        </row>
        <row r="1929">
          <cell r="A1929">
            <v>92423</v>
          </cell>
          <cell r="B1929" t="str">
            <v>MONTAGEM E DESMONTAGEM DE FÔRMA DE PILARES RETANGULARES E ESTRUTURAS SIMILARES, PÉ-DIREITO SIMPLES, EM CHAPA DE MADEIRA COMPENSADA RESINADA, 6 UTILIZAÇÕES. AF_09/2020</v>
          </cell>
          <cell r="C1929" t="str">
            <v>M2</v>
          </cell>
          <cell r="D1929">
            <v>57.19</v>
          </cell>
          <cell r="E1929" t="str">
            <v>Sinapi-Maio/21</v>
          </cell>
        </row>
        <row r="1930">
          <cell r="A1930">
            <v>92425</v>
          </cell>
          <cell r="B1930" t="str">
            <v>MONTAGEM E DESMONTAGEM DE FÔRMA DE PILARES RETANGULARES E ESTRUTURAS SIMILARES, PÉ-DIREITO DUPLO, EM CHAPA DE MADEIRA COMPENSADA RESINADA, 6 UTILIZAÇÕES. AF_09/2020</v>
          </cell>
          <cell r="C1930" t="str">
            <v>M2</v>
          </cell>
          <cell r="D1930">
            <v>70.540000000000006</v>
          </cell>
          <cell r="E1930" t="str">
            <v>Sinapi-Maio/21</v>
          </cell>
        </row>
        <row r="1931">
          <cell r="A1931">
            <v>92427</v>
          </cell>
          <cell r="B1931" t="str">
            <v>MONTAGEM E DESMONTAGEM DE FÔRMA DE PILARES RETANGULARES E ESTRUTURAS SIMILARES, PÉ-DIREITO SIMPLES, EM CHAPA DE MADEIRA COMPENSADA RESINADA, 8 UTILIZAÇÕES. AF_09/2020</v>
          </cell>
          <cell r="C1931" t="str">
            <v>M2</v>
          </cell>
          <cell r="D1931">
            <v>50.91</v>
          </cell>
          <cell r="E1931" t="str">
            <v>Sinapi-Maio/21</v>
          </cell>
        </row>
        <row r="1932">
          <cell r="A1932">
            <v>92429</v>
          </cell>
          <cell r="B1932" t="str">
            <v>MONTAGEM E DESMONTAGEM DE FÔRMA DE PILARES RETANGULARES E ESTRUTURAS SIMILARES, PÉ-DIREITO DUPLO, EM CHAPA DE MADEIRA COMPENSADA RESINADA, 8 UTILIZAÇÕES. AF_09/2020</v>
          </cell>
          <cell r="C1932" t="str">
            <v>M2</v>
          </cell>
          <cell r="D1932">
            <v>63.29</v>
          </cell>
          <cell r="E1932" t="str">
            <v>Sinapi-Maio/21</v>
          </cell>
        </row>
        <row r="1933">
          <cell r="A1933">
            <v>92431</v>
          </cell>
          <cell r="B1933" t="str">
            <v>MONTAGEM E DESMONTAGEM DE FÔRMA DE PILARES RETANGULARES E ESTRUTURAS SIMILARES, PÉ-DIREITO SIMPLES, EM CHAPA DE MADEIRA COMPENSADA PLASTIFICADA, 10 UTILIZAÇÕES. AF_09/2020</v>
          </cell>
          <cell r="C1933" t="str">
            <v>M2</v>
          </cell>
          <cell r="D1933">
            <v>47.75</v>
          </cell>
          <cell r="E1933" t="str">
            <v>Sinapi-Maio/21</v>
          </cell>
        </row>
        <row r="1934">
          <cell r="A1934">
            <v>92433</v>
          </cell>
          <cell r="B1934" t="str">
            <v>MONTAGEM E DESMONTAGEM DE FÔRMA DE PILARES RETANGULARES E ESTRUTURAS SIMILARES, PÉ-DIREITO DUPLO, EM CHAPA DE MADEIRA COMPENSADA PLASTIFICADA, 10 UTILIZAÇÕES. AF_09/2020</v>
          </cell>
          <cell r="C1934" t="str">
            <v>M2</v>
          </cell>
          <cell r="D1934">
            <v>59.51</v>
          </cell>
          <cell r="E1934" t="str">
            <v>Sinapi-Maio/21</v>
          </cell>
        </row>
        <row r="1935">
          <cell r="A1935">
            <v>92435</v>
          </cell>
          <cell r="B1935" t="str">
            <v>MONTAGEM E DESMONTAGEM DE FÔRMA DE PILARES RETANGULARES E ESTRUTURAS SIMILARES, PÉ-DIREITO SIMPLES, EM CHAPA DE MADEIRA COMPENSADA PLASTIFICADA, 12 UTILIZAÇÕES. AF_09/2020</v>
          </cell>
          <cell r="C1935" t="str">
            <v>M2</v>
          </cell>
          <cell r="D1935">
            <v>45.41</v>
          </cell>
          <cell r="E1935" t="str">
            <v>Sinapi-Maio/21</v>
          </cell>
        </row>
        <row r="1936">
          <cell r="A1936">
            <v>92437</v>
          </cell>
          <cell r="B1936" t="str">
            <v>MONTAGEM E DESMONTAGEM DE FÔRMA DE PILARES RETANGULARES E ESTRUTURAS SIMILARES, PÉ-DIREITO DUPLO, EM CHAPA DE MADEIRA COMPENSADA PLASTIFICADA, 12 UTILIZAÇÕES. AF_09/2020</v>
          </cell>
          <cell r="C1936" t="str">
            <v>M2</v>
          </cell>
          <cell r="D1936">
            <v>56.77</v>
          </cell>
          <cell r="E1936" t="str">
            <v>Sinapi-Maio/21</v>
          </cell>
        </row>
        <row r="1937">
          <cell r="A1937">
            <v>92439</v>
          </cell>
          <cell r="B1937" t="str">
            <v>MONTAGEM E DESMONTAGEM DE FÔRMA DE PILARES RETANGULARES E ESTRUTURAS SIMILARES, PÉ-DIREITO SIMPLES, EM CHAPA DE MADEIRA COMPENSADA PLASTIFICADA, 14 UTILIZAÇÕES. AF_09/2020</v>
          </cell>
          <cell r="C1937" t="str">
            <v>M2</v>
          </cell>
          <cell r="D1937">
            <v>43.73</v>
          </cell>
          <cell r="E1937" t="str">
            <v>Sinapi-Maio/21</v>
          </cell>
        </row>
        <row r="1938">
          <cell r="A1938">
            <v>92441</v>
          </cell>
          <cell r="B1938" t="str">
            <v>MONTAGEM E DESMONTAGEM DE FÔRMA DE PILARES RETANGULARES E ESTRUTURAS SIMILARES, PÉ-DIREITO DUPLO, EM CHAPA DE MADEIRA COMPENSADA PLASTIFICADA, 14 UTILIZAÇÕES. AF_09/2020</v>
          </cell>
          <cell r="C1938" t="str">
            <v>M2</v>
          </cell>
          <cell r="D1938">
            <v>54.81</v>
          </cell>
          <cell r="E1938" t="str">
            <v>Sinapi-Maio/21</v>
          </cell>
        </row>
        <row r="1939">
          <cell r="A1939">
            <v>92443</v>
          </cell>
          <cell r="B1939" t="str">
            <v>MONTAGEM E DESMONTAGEM DE FÔRMA DE PILARES RETANGULARES E ESTRUTURAS SIMILARES, PÉ-DIREITO SIMPLES, EM CHAPA DE MADEIRA COMPENSADA PLASTIFICADA, 18 UTILIZAÇÕES. AF_09/2020</v>
          </cell>
          <cell r="C1939" t="str">
            <v>M2</v>
          </cell>
          <cell r="D1939">
            <v>40.18</v>
          </cell>
          <cell r="E1939" t="str">
            <v>Sinapi-Maio/21</v>
          </cell>
        </row>
        <row r="1940">
          <cell r="A1940">
            <v>92445</v>
          </cell>
          <cell r="B1940" t="str">
            <v>MONTAGEM E DESMONTAGEM DE FÔRMA DE PILARES RETANGULARES E ESTRUTURAS SIMILARES, PÉ-DIREITO DUPLO, EM CHAPA DE MADEIRA COMPENSADA PLASTIFICADA, 18 UTILIZAÇÕES. AF_09/2020</v>
          </cell>
          <cell r="C1940" t="str">
            <v>M2</v>
          </cell>
          <cell r="D1940">
            <v>50.86</v>
          </cell>
          <cell r="E1940" t="str">
            <v>Sinapi-Maio/21</v>
          </cell>
        </row>
        <row r="1941">
          <cell r="A1941">
            <v>92446</v>
          </cell>
          <cell r="B1941" t="str">
            <v>MONTAGEM E DESMONTAGEM DE FÔRMA DE VIGA, ESCORAMENTO COM PONTALETE DE MADEIRA, PÉ-DIREITO SIMPLES, EM MADEIRA SERRADA, 1 UTILIZAÇÃO. AF_09/2020</v>
          </cell>
          <cell r="C1941" t="str">
            <v>M2</v>
          </cell>
          <cell r="D1941">
            <v>257.76</v>
          </cell>
          <cell r="E1941" t="str">
            <v>Sinapi-Maio/21</v>
          </cell>
        </row>
        <row r="1942">
          <cell r="A1942">
            <v>92447</v>
          </cell>
          <cell r="B1942" t="str">
            <v>MONTAGEM E DESMONTAGEM DE FÔRMA DE VIGA, ESCORAMENTO COM PONTALETE DE MADEIRA, PÉ-DIREITO SIMPLES, EM MADEIRA SERRADA, 2 UTILIZAÇÕES. AF_09/2020</v>
          </cell>
          <cell r="C1942" t="str">
            <v>M2</v>
          </cell>
          <cell r="D1942">
            <v>178.08</v>
          </cell>
          <cell r="E1942" t="str">
            <v>Sinapi-Maio/21</v>
          </cell>
        </row>
        <row r="1943">
          <cell r="A1943">
            <v>92448</v>
          </cell>
          <cell r="B1943" t="str">
            <v>MONTAGEM E DESMONTAGEM DE FÔRMA DE VIGA, ESCORAMENTO COM PONTALETE DE MADEIRA, PÉ-DIREITO SIMPLES, EM MADEIRA SERRADA, 4 UTILIZAÇÕES. AF_09/2020</v>
          </cell>
          <cell r="C1943" t="str">
            <v>M2</v>
          </cell>
          <cell r="D1943">
            <v>137.47</v>
          </cell>
          <cell r="E1943" t="str">
            <v>Sinapi-Maio/21</v>
          </cell>
        </row>
        <row r="1944">
          <cell r="A1944">
            <v>92449</v>
          </cell>
          <cell r="B1944" t="str">
            <v>MONTAGEM E DESMONTAGEM DE FÔRMA DE VIGA, ESCORAMENTO COM GARFO DE MADEIRA, PÉ-DIREITO DUPLO, EM CHAPA DE MADEIRA RESINADA, 2 UTILIZAÇÕES. AF_09/2020</v>
          </cell>
          <cell r="C1944" t="str">
            <v>M2</v>
          </cell>
          <cell r="D1944">
            <v>212.28</v>
          </cell>
          <cell r="E1944" t="str">
            <v>Sinapi-Maio/21</v>
          </cell>
        </row>
        <row r="1945">
          <cell r="A1945">
            <v>92450</v>
          </cell>
          <cell r="B1945" t="str">
            <v>MONTAGEM E DESMONTAGEM DE FÔRMA DE VIGA, ESCORAMENTO METÁLICO, PÉ-DIREITO DUPLO, EM CHAPA DE MADEIRA RESINADA, 2 UTILIZAÇÕES. AF_09/2020</v>
          </cell>
          <cell r="C1945" t="str">
            <v>M2</v>
          </cell>
          <cell r="D1945">
            <v>280.19</v>
          </cell>
          <cell r="E1945" t="str">
            <v>Sinapi-Maio/21</v>
          </cell>
        </row>
        <row r="1946">
          <cell r="A1946">
            <v>92451</v>
          </cell>
          <cell r="B1946" t="str">
            <v>MONTAGEM E DESMONTAGEM DE FÔRMA DE VIGA, ESCORAMENTO COM GARFO DE MADEIRA, PÉ-DIREITO SIMPLES, EM CHAPA DE MADEIRA RESINADA, 2 UTILIZAÇÕES. AF_09/2020</v>
          </cell>
          <cell r="C1946" t="str">
            <v>M2</v>
          </cell>
          <cell r="D1946">
            <v>145.22</v>
          </cell>
          <cell r="E1946" t="str">
            <v>Sinapi-Maio/21</v>
          </cell>
        </row>
        <row r="1947">
          <cell r="A1947">
            <v>92452</v>
          </cell>
          <cell r="B1947" t="str">
            <v>MONTAGEM E DESMONTAGEM DE FÔRMA DE VIGA, ESCORAMENTO METÁLICO, PÉ-DIREITO SIMPLES, EM CHAPA DE MADEIRA RESINADA, 2 UTILIZAÇÕES. AF_09/2020</v>
          </cell>
          <cell r="C1947" t="str">
            <v>M2</v>
          </cell>
          <cell r="D1947">
            <v>133.91</v>
          </cell>
          <cell r="E1947" t="str">
            <v>Sinapi-Maio/21</v>
          </cell>
        </row>
        <row r="1948">
          <cell r="A1948">
            <v>92453</v>
          </cell>
          <cell r="B1948" t="str">
            <v>MONTAGEM E DESMONTAGEM DE FÔRMA DE VIGA, ESCORAMENTO COM GARFO DE MADEIRA, PÉ-DIREITO DUPLO, EM CHAPA DE MADEIRA RESINADA, 4 UTILIZAÇÕES. AF_09/2020</v>
          </cell>
          <cell r="C1948" t="str">
            <v>M2</v>
          </cell>
          <cell r="D1948">
            <v>181.57</v>
          </cell>
          <cell r="E1948" t="str">
            <v>Sinapi-Maio/21</v>
          </cell>
        </row>
        <row r="1949">
          <cell r="A1949">
            <v>92454</v>
          </cell>
          <cell r="B1949" t="str">
            <v>MONTAGEM E DESMONTAGEM DE FÔRMA DE VIGA, ESCORAMENTO METÁLICO, PÉ-DIREITO DUPLO, EM CHAPA DE MADEIRA RESINADA, 4 UTILIZAÇÕES. AF_09/2020</v>
          </cell>
          <cell r="C1949" t="str">
            <v>M2</v>
          </cell>
          <cell r="D1949">
            <v>256.33999999999997</v>
          </cell>
          <cell r="E1949" t="str">
            <v>Sinapi-Maio/21</v>
          </cell>
        </row>
        <row r="1950">
          <cell r="A1950">
            <v>92455</v>
          </cell>
          <cell r="B1950" t="str">
            <v>MONTAGEM E DESMONTAGEM DE FÔRMA DE VIGA, ESCORAMENTO COM GARFO DE MADEIRA, PÉ-DIREITO SIMPLES, EM CHAPA DE MADEIRA RESINADA, 4 UTILIZAÇÕES. AF_09/2020</v>
          </cell>
          <cell r="C1950" t="str">
            <v>M2</v>
          </cell>
          <cell r="D1950">
            <v>119.1</v>
          </cell>
          <cell r="E1950" t="str">
            <v>Sinapi-Maio/21</v>
          </cell>
        </row>
        <row r="1951">
          <cell r="A1951">
            <v>92456</v>
          </cell>
          <cell r="B1951" t="str">
            <v>MONTAGEM E DESMONTAGEM DE FÔRMA DE VIGA, ESCORAMENTO METÁLICO, PÉ-DIREITO SIMPLES, EM CHAPA DE MADEIRA RESINADA, 4 UTILIZAÇÕES. AF_09/2020</v>
          </cell>
          <cell r="C1951" t="str">
            <v>M2</v>
          </cell>
          <cell r="D1951">
            <v>110.12</v>
          </cell>
          <cell r="E1951" t="str">
            <v>Sinapi-Maio/21</v>
          </cell>
        </row>
        <row r="1952">
          <cell r="A1952">
            <v>92457</v>
          </cell>
          <cell r="B1952" t="str">
            <v>MONTAGEM E DESMONTAGEM DE FÔRMA DE VIGA, ESCORAMENTO COM GARFO DE MADEIRA, PÉ-DIREITO DUPLO, EM CHAPA DE MADEIRA RESINADA, 6 UTILIZAÇÕES. AF_09/2020</v>
          </cell>
          <cell r="C1952" t="str">
            <v>M2</v>
          </cell>
          <cell r="D1952">
            <v>158.16</v>
          </cell>
          <cell r="E1952" t="str">
            <v>Sinapi-Maio/21</v>
          </cell>
        </row>
        <row r="1953">
          <cell r="A1953">
            <v>92458</v>
          </cell>
          <cell r="B1953" t="str">
            <v>MONTAGEM E DESMONTAGEM DE FÔRMA DE VIGA, ESCORAMENTO METÁLICO, PÉ-DIREITO DUPLO, EM CHAPA DE MADEIRA RESINADA, 6 UTILIZAÇÕES. AF_12/2015</v>
          </cell>
          <cell r="C1953" t="str">
            <v>M2</v>
          </cell>
          <cell r="D1953">
            <v>241.07</v>
          </cell>
          <cell r="E1953" t="str">
            <v>Sinapi-Maio/21</v>
          </cell>
        </row>
        <row r="1954">
          <cell r="A1954">
            <v>92459</v>
          </cell>
          <cell r="B1954" t="str">
            <v>MONTAGEM E DESMONTAGEM DE FÔRMA DE VIGA, ESCORAMENTO COM GARFO DE MADEIRA, PÉ-DIREITO SIMPLES, EM CHAPA DE MADEIRA RESINADA, 6 UTILIZAÇÕES. AF_09/2020</v>
          </cell>
          <cell r="C1954" t="str">
            <v>M2</v>
          </cell>
          <cell r="D1954">
            <v>101.49</v>
          </cell>
          <cell r="E1954" t="str">
            <v>Sinapi-Maio/21</v>
          </cell>
        </row>
        <row r="1955">
          <cell r="A1955">
            <v>92460</v>
          </cell>
          <cell r="B1955" t="str">
            <v>MONTAGEM E DESMONTAGEM DE FÔRMA DE VIGA, ESCORAMENTO METÁLICO, PÉ-DIREITO SIMPLES, EM CHAPA DE MADEIRA RESINADA, 6 UTILIZAÇÕES. AF_09/2020</v>
          </cell>
          <cell r="C1955" t="str">
            <v>M2</v>
          </cell>
          <cell r="D1955">
            <v>90.39</v>
          </cell>
          <cell r="E1955" t="str">
            <v>Sinapi-Maio/21</v>
          </cell>
        </row>
        <row r="1956">
          <cell r="A1956">
            <v>92461</v>
          </cell>
          <cell r="B1956" t="str">
            <v>MONTAGEM E DESMONTAGEM DE FÔRMA DE VIGA, ESCORAMENTO COM GARFO DE MADEIRA, PÉ-DIREITO DUPLO, EM CHAPA DE MADEIRA RESINADA, 8 UTILIZAÇÕES. AF_09/2020</v>
          </cell>
          <cell r="C1956" t="str">
            <v>M2</v>
          </cell>
          <cell r="D1956">
            <v>145.96</v>
          </cell>
          <cell r="E1956" t="str">
            <v>Sinapi-Maio/21</v>
          </cell>
        </row>
        <row r="1957">
          <cell r="A1957">
            <v>92462</v>
          </cell>
          <cell r="B1957" t="str">
            <v>MONTAGEM E DESMONTAGEM DE FÔRMA DE VIGA, ESCORAMENTO METÁLICO, PÉ-DIREITO DUPLO, EM CHAPA DE MADEIRA RESINADA, 8 UTILIZAÇÕES. AF_09/2020</v>
          </cell>
          <cell r="C1957" t="str">
            <v>M2</v>
          </cell>
          <cell r="D1957">
            <v>231.28</v>
          </cell>
          <cell r="E1957" t="str">
            <v>Sinapi-Maio/21</v>
          </cell>
        </row>
        <row r="1958">
          <cell r="A1958">
            <v>92463</v>
          </cell>
          <cell r="B1958" t="str">
            <v>MONTAGEM E DESMONTAGEM DE FÔRMA DE VIGA, ESCORAMENTO COM GARFO DE MADEIRA, PÉ-DIREITO SIMPLES, EM CHAPA DE MADEIRA RESINADA, 8 UTILIZAÇÕES. AF_09/2020</v>
          </cell>
          <cell r="C1958" t="str">
            <v>M2</v>
          </cell>
          <cell r="D1958">
            <v>92.06</v>
          </cell>
          <cell r="E1958" t="str">
            <v>Sinapi-Maio/21</v>
          </cell>
        </row>
        <row r="1959">
          <cell r="A1959">
            <v>92464</v>
          </cell>
          <cell r="B1959" t="str">
            <v>MONTAGEM E DESMONTAGEM DE FÔRMA DE VIGA, ESCORAMENTO METÁLICO, PÉ-DIREITO SIMPLES, EM CHAPA DE MADEIRA RESINADA, 8 UTILIZAÇÕES. AF_09/2020</v>
          </cell>
          <cell r="C1959" t="str">
            <v>M2</v>
          </cell>
          <cell r="D1959">
            <v>86.02</v>
          </cell>
          <cell r="E1959" t="str">
            <v>Sinapi-Maio/21</v>
          </cell>
        </row>
        <row r="1960">
          <cell r="A1960">
            <v>92465</v>
          </cell>
          <cell r="B1960" t="str">
            <v>MONTAGEM E DESMONTAGEM DE FÔRMA DE VIGA, ESCORAMENTO COM GARFO DE MADEIRA, PÉ-DIREITO DUPLO, EM CHAPA DE MADEIRA PLASTIFICADA, 10 UTILIZAÇÕES. AF_09/2020</v>
          </cell>
          <cell r="C1960" t="str">
            <v>M2</v>
          </cell>
          <cell r="D1960">
            <v>117.5</v>
          </cell>
          <cell r="E1960" t="str">
            <v>Sinapi-Maio/21</v>
          </cell>
        </row>
        <row r="1961">
          <cell r="A1961">
            <v>92466</v>
          </cell>
          <cell r="B1961" t="str">
            <v>MONTAGEM E DESMONTAGEM DE FÔRMA DE VIGA, ESCORAMENTO METÁLICO, PÉ-DIREITO DUPLO, EM CHAPA DE MADEIRA PLASTIFICADA, 10 UTILIZAÇÕES. AF_09/2020</v>
          </cell>
          <cell r="C1961" t="str">
            <v>M2</v>
          </cell>
          <cell r="D1961">
            <v>225.39</v>
          </cell>
          <cell r="E1961" t="str">
            <v>Sinapi-Maio/21</v>
          </cell>
        </row>
        <row r="1962">
          <cell r="A1962">
            <v>92467</v>
          </cell>
          <cell r="B1962" t="str">
            <v>MONTAGEM E DESMONTAGEM DE FÔRMA DE VIGA, ESCORAMENTO COM GARFO DE MADEIRA, PÉ-DIREITO SIMPLES, EM CHAPA DE MADEIRA PLASTIFICADA, 10 UTILIZAÇÕES. AF_09/2020</v>
          </cell>
          <cell r="C1962" t="str">
            <v>M2</v>
          </cell>
          <cell r="D1962">
            <v>76.36</v>
          </cell>
          <cell r="E1962" t="str">
            <v>Sinapi-Maio/21</v>
          </cell>
        </row>
        <row r="1963">
          <cell r="A1963">
            <v>92468</v>
          </cell>
          <cell r="B1963" t="str">
            <v>MONTAGEM E DESMONTAGEM DE FÔRMA DE VIGA, ESCORAMENTO METÁLICO, PÉ-DIREITO SIMPLES, EM CHAPA DE MADEIRA PLASTIFICADA, 10 UTILIZAÇÕES. AF_09/2020</v>
          </cell>
          <cell r="C1963" t="str">
            <v>M2</v>
          </cell>
          <cell r="D1963">
            <v>80.599999999999994</v>
          </cell>
          <cell r="E1963" t="str">
            <v>Sinapi-Maio/21</v>
          </cell>
        </row>
        <row r="1964">
          <cell r="A1964">
            <v>92469</v>
          </cell>
          <cell r="B1964" t="str">
            <v>MONTAGEM E DESMONTAGEM DE FÔRMA DE VIGA, ESCORAMENTO COM GARFO DE MADEIRA, PÉ-DIREITO DUPLO, EM CHAPA DE MADEIRA PLASTIFICADA, 12 UTILIZAÇÕES. AF_09/2020</v>
          </cell>
          <cell r="C1964" t="str">
            <v>M2</v>
          </cell>
          <cell r="D1964">
            <v>107.23</v>
          </cell>
          <cell r="E1964" t="str">
            <v>Sinapi-Maio/21</v>
          </cell>
        </row>
        <row r="1965">
          <cell r="A1965">
            <v>92470</v>
          </cell>
          <cell r="B1965" t="str">
            <v>MONTAGEM E DESMONTAGEM DE FÔRMA DE VIGA, ESCORAMENTO METÁLICO, PÉ-DIREITO DUPLO, EM CHAPA DE MADEIRA PLASTIFICADA, 12 UTILIZAÇÕES. AF_09/2020</v>
          </cell>
          <cell r="C1965" t="str">
            <v>M2</v>
          </cell>
          <cell r="D1965">
            <v>219.78</v>
          </cell>
          <cell r="E1965" t="str">
            <v>Sinapi-Maio/21</v>
          </cell>
        </row>
        <row r="1966">
          <cell r="A1966">
            <v>92471</v>
          </cell>
          <cell r="B1966" t="str">
            <v>MONTAGEM E DESMONTAGEM DE FÔRMA DE VIGA, ESCORAMENTO COM GARFO DE MADEIRA, PÉ-DIREITO SIMPLES, EM CHAPA DE MADEIRA PLASTIFICADA, 12 UTILIZAÇÕES. AF_09/2020</v>
          </cell>
          <cell r="C1966" t="str">
            <v>M2</v>
          </cell>
          <cell r="D1966">
            <v>69.77</v>
          </cell>
          <cell r="E1966" t="str">
            <v>Sinapi-Maio/21</v>
          </cell>
        </row>
        <row r="1967">
          <cell r="A1967">
            <v>92472</v>
          </cell>
          <cell r="B1967" t="str">
            <v>MONTAGEM E DESMONTAGEM DE FÔRMA DE VIGA, ESCORAMENTO METÁLICO, PÉ-DIREITO SIMPLES, EM CHAPA DE MADEIRA PLASTIFICADA, 12 UTILIZAÇÕES. AF_09/2020</v>
          </cell>
          <cell r="C1967" t="str">
            <v>M2</v>
          </cell>
          <cell r="D1967">
            <v>75.75</v>
          </cell>
          <cell r="E1967" t="str">
            <v>Sinapi-Maio/21</v>
          </cell>
        </row>
        <row r="1968">
          <cell r="A1968">
            <v>92473</v>
          </cell>
          <cell r="B1968" t="str">
            <v>MONTAGEM E DESMONTAGEM DE FÔRMA DE VIGA, ESCORAMENTO COM GARFO DE MADEIRA, PÉ-DIREITO DUPLO, EM CHAPA DE MADEIRA PLASTIFICADA, 14 UTILIZAÇÕES. AF_09/2020</v>
          </cell>
          <cell r="C1968" t="str">
            <v>M2</v>
          </cell>
          <cell r="D1968">
            <v>98.88</v>
          </cell>
          <cell r="E1968" t="str">
            <v>Sinapi-Maio/21</v>
          </cell>
        </row>
        <row r="1969">
          <cell r="A1969">
            <v>92474</v>
          </cell>
          <cell r="B1969" t="str">
            <v>MONTAGEM E DESMONTAGEM DE FÔRMA DE VIGA, ESCORAMENTO METÁLICO, PÉ-DIREITO DUPLO, EM CHAPA DE MADEIRA PLASTIFICADA, 14 UTILIZAÇÕES. AF_09/2020</v>
          </cell>
          <cell r="C1969" t="str">
            <v>M2</v>
          </cell>
          <cell r="D1969">
            <v>214.93</v>
          </cell>
          <cell r="E1969" t="str">
            <v>Sinapi-Maio/21</v>
          </cell>
        </row>
        <row r="1970">
          <cell r="A1970">
            <v>92475</v>
          </cell>
          <cell r="B1970" t="str">
            <v>MONTAGEM E DESMONTAGEM DE FÔRMA DE VIGA, ESCORAMENTO COM GARFO DE MADEIRA, PÉ-DIREITO SIMPLES, EM CHAPA DE MADEIRA PLASTIFICADA, 14 UTILIZAÇÕES. AF_09/2020</v>
          </cell>
          <cell r="C1970" t="str">
            <v>M2</v>
          </cell>
          <cell r="D1970">
            <v>64.41</v>
          </cell>
          <cell r="E1970" t="str">
            <v>Sinapi-Maio/21</v>
          </cell>
        </row>
        <row r="1971">
          <cell r="A1971">
            <v>92476</v>
          </cell>
          <cell r="B1971" t="str">
            <v>MONTAGEM E DESMONTAGEM DE FÔRMA DE VIGA, ESCORAMENTO METÁLICO, PÉ-DIREITO SIMPLES, EM CHAPA DE MADEIRA PLASTIFICADA, 14 UTILIZAÇÕES. AF_09/2020</v>
          </cell>
          <cell r="C1971" t="str">
            <v>M2</v>
          </cell>
          <cell r="D1971">
            <v>71.63</v>
          </cell>
          <cell r="E1971" t="str">
            <v>Sinapi-Maio/21</v>
          </cell>
        </row>
        <row r="1972">
          <cell r="A1972">
            <v>92477</v>
          </cell>
          <cell r="B1972" t="str">
            <v>MONTAGEM E DESMONTAGEM DE FÔRMA DE VIGA, ESCORAMENTO COM GARFO DE MADEIRA, PÉ-DIREITO DUPLO, EM CHAPA DE MADEIRA PLASTIFICADA, 18 UTILIZAÇÕES. AF_09/2020</v>
          </cell>
          <cell r="C1972" t="str">
            <v>M2</v>
          </cell>
          <cell r="D1972">
            <v>81.16</v>
          </cell>
          <cell r="E1972" t="str">
            <v>Sinapi-Maio/21</v>
          </cell>
        </row>
        <row r="1973">
          <cell r="A1973">
            <v>92478</v>
          </cell>
          <cell r="B1973" t="str">
            <v>MONTAGEM E DESMONTAGEM DE FÔRMA DE VIGA, ESCORAMENTO METÁLICO, PÉ-DIREITO DUPLO, EM CHAPA DE MADEIRA PLASTIFICADA, 18 UTILIZAÇÕES. AF_09/2020</v>
          </cell>
          <cell r="C1973" t="str">
            <v>M2</v>
          </cell>
          <cell r="D1973">
            <v>205.43</v>
          </cell>
          <cell r="E1973" t="str">
            <v>Sinapi-Maio/21</v>
          </cell>
        </row>
        <row r="1974">
          <cell r="A1974">
            <v>92479</v>
          </cell>
          <cell r="B1974" t="str">
            <v>MONTAGEM E DESMONTAGEM DE FÔRMA DE VIGA, ESCORAMENTO COM GARFO DE MADEIRA, PÉ-DIREITO SIMPLES, EM CHAPA DE MADEIRA PLASTIFICADA, 18 UTILIZAÇÕES. AF_09/2020</v>
          </cell>
          <cell r="C1974" t="str">
            <v>M2</v>
          </cell>
          <cell r="D1974">
            <v>53.01</v>
          </cell>
          <cell r="E1974" t="str">
            <v>Sinapi-Maio/21</v>
          </cell>
        </row>
        <row r="1975">
          <cell r="A1975">
            <v>92480</v>
          </cell>
          <cell r="B1975" t="str">
            <v>MONTAGEM E DESMONTAGEM DE FÔRMA DE VIGA, ESCORAMENTO METÁLICO, PÉ-DIREITO SIMPLES, EM CHAPA DE MADEIRA PLASTIFICADA, 18 UTILIZAÇÕES. AF_09/2020</v>
          </cell>
          <cell r="C1975" t="str">
            <v>M2</v>
          </cell>
          <cell r="D1975">
            <v>63.43</v>
          </cell>
          <cell r="E1975" t="str">
            <v>Sinapi-Maio/21</v>
          </cell>
        </row>
        <row r="1976">
          <cell r="A1976">
            <v>92482</v>
          </cell>
          <cell r="B1976" t="str">
            <v>MONTAGEM E DESMONTAGEM DE FÔRMA DE LAJE MACIÇA, PÉ-DIREITO SIMPLES, EM MADEIRA SERRADA, 1 UTILIZAÇÃO. AF_09/2020</v>
          </cell>
          <cell r="C1976" t="str">
            <v>M2</v>
          </cell>
          <cell r="D1976">
            <v>289.91000000000003</v>
          </cell>
          <cell r="E1976" t="str">
            <v>Sinapi-Maio/21</v>
          </cell>
        </row>
        <row r="1977">
          <cell r="A1977">
            <v>92484</v>
          </cell>
          <cell r="B1977" t="str">
            <v>MONTAGEM E DESMONTAGEM DE FÔRMA DE LAJE MACIÇA, PÉ-DIREITO SIMPLES, EM MADEIRA SERRADA, 2 UTILIZAÇÕES. AF_09/2020</v>
          </cell>
          <cell r="C1977" t="str">
            <v>M2</v>
          </cell>
          <cell r="D1977">
            <v>205.57</v>
          </cell>
          <cell r="E1977" t="str">
            <v>Sinapi-Maio/21</v>
          </cell>
        </row>
        <row r="1978">
          <cell r="A1978">
            <v>92486</v>
          </cell>
          <cell r="B1978" t="str">
            <v>MONTAGEM E DESMONTAGEM DE FÔRMA DE LAJE MACIÇA, PÉ-DIREITO SIMPLES, EM MADEIRA SERRADA, 4 UTILIZAÇÕES. AF_09/2020</v>
          </cell>
          <cell r="C1978" t="str">
            <v>M2</v>
          </cell>
          <cell r="D1978">
            <v>141.41</v>
          </cell>
          <cell r="E1978" t="str">
            <v>Sinapi-Maio/21</v>
          </cell>
        </row>
        <row r="1979">
          <cell r="A1979">
            <v>92488</v>
          </cell>
          <cell r="B1979" t="str">
            <v>MONTAGEM E DESMONTAGEM DE FÔRMA DE LAJE NERVURADA COM CUBETA E ASSOALHO, PÉ-DIREITO DUPLO, EM CHAPA DE MADEIRA COMPENSADA RESINADA, 8 UTILIZAÇÕES. AF_09/2020</v>
          </cell>
          <cell r="C1979" t="str">
            <v>M2</v>
          </cell>
          <cell r="D1979">
            <v>85.95</v>
          </cell>
          <cell r="E1979" t="str">
            <v>Sinapi-Maio/21</v>
          </cell>
        </row>
        <row r="1980">
          <cell r="A1980">
            <v>92490</v>
          </cell>
          <cell r="B1980" t="str">
            <v>MONTAGEM E DESMONTAGEM DE FÔRMA DE LAJE NERVURADA COM CUBETA E ASSOALHO, PÉ-DIREITO SIMPLES, EM CHAPA DE MADEIRA COMPENSADA RESINADA, 8 UTILIZAÇÕES. AF_09/2020</v>
          </cell>
          <cell r="C1980" t="str">
            <v>M2</v>
          </cell>
          <cell r="D1980">
            <v>48.36</v>
          </cell>
          <cell r="E1980" t="str">
            <v>Sinapi-Maio/21</v>
          </cell>
        </row>
        <row r="1981">
          <cell r="A1981">
            <v>92492</v>
          </cell>
          <cell r="B1981" t="str">
            <v>MONTAGEM E DESMONTAGEM DE FÔRMA DE LAJE NERVURADA COM CUBETA E ASSOALHO, PÉ-DIREITO DUPLO, EM CHAPA DE MADEIRA COMPENSADA RESINADA, 10 UTILIZAÇÕES. AF_09/2020</v>
          </cell>
          <cell r="C1981" t="str">
            <v>M2</v>
          </cell>
          <cell r="D1981">
            <v>82.94</v>
          </cell>
          <cell r="E1981" t="str">
            <v>Sinapi-Maio/21</v>
          </cell>
        </row>
        <row r="1982">
          <cell r="A1982">
            <v>92494</v>
          </cell>
          <cell r="B1982" t="str">
            <v>MONTAGEM E DESMONTAGEM DE FÔRMA DE LAJE NERVURADA COM CUBETA E ASSOALHO, PÉ-DIREITO SIMPLES, EM CHAPA DE MADEIRA COMPENSADA RESINADA, 10 UTILIZAÇÕES. AF_09/2020</v>
          </cell>
          <cell r="C1982" t="str">
            <v>M2</v>
          </cell>
          <cell r="D1982">
            <v>45.79</v>
          </cell>
          <cell r="E1982" t="str">
            <v>Sinapi-Maio/21</v>
          </cell>
        </row>
        <row r="1983">
          <cell r="A1983">
            <v>92496</v>
          </cell>
          <cell r="B1983" t="str">
            <v>MONTAGEM E DESMONTAGEM DE FÔRMA DE LAJE NERVURADA COM CUBETA E ASSOALHO, PÉ-DIREITO DUPLO, EM CHAPA DE MADEIRA COMPENSADA RESINADA, 12 UTILIZAÇÕES. AF_09/2020</v>
          </cell>
          <cell r="C1983" t="str">
            <v>M2</v>
          </cell>
          <cell r="D1983">
            <v>80.91</v>
          </cell>
          <cell r="E1983" t="str">
            <v>Sinapi-Maio/21</v>
          </cell>
        </row>
        <row r="1984">
          <cell r="A1984">
            <v>92498</v>
          </cell>
          <cell r="B1984" t="str">
            <v>MONTAGEM E DESMONTAGEM DE FÔRMA DE LAJE NERVURADA COM CUBETA E ASSOALHO, PÉ-DIREITO SIMPLES, EM CHAPA DE MADEIRA COMPENSADA RESINADA, 12 UTILIZAÇÕES. AF_09/2020</v>
          </cell>
          <cell r="C1984" t="str">
            <v>M2</v>
          </cell>
          <cell r="D1984">
            <v>44.06</v>
          </cell>
          <cell r="E1984" t="str">
            <v>Sinapi-Maio/21</v>
          </cell>
        </row>
        <row r="1985">
          <cell r="A1985">
            <v>92500</v>
          </cell>
          <cell r="B1985" t="str">
            <v>MONTAGEM E DESMONTAGEM DE FÔRMA DE LAJE NERVURADA COM CUBETA E ASSOALHO, PÉ-DIREITO DUPLO, EM CHAPA DE MADEIRA COMPENSADA RESINADA, 14 UTILIZAÇÕES. AF_09/2020</v>
          </cell>
          <cell r="C1985" t="str">
            <v>M2</v>
          </cell>
          <cell r="D1985">
            <v>79.709999999999994</v>
          </cell>
          <cell r="E1985" t="str">
            <v>Sinapi-Maio/21</v>
          </cell>
        </row>
        <row r="1986">
          <cell r="A1986">
            <v>92502</v>
          </cell>
          <cell r="B1986" t="str">
            <v>MONTAGEM E DESMONTAGEM DE FÔRMA DE LAJE NERVURADA COM CUBETA E ASSOALHO, PÉ-DIREITO SIMPLES, EM CHAPA DE MADEIRA COMPENSADA RESINADA, 14 UTILIZAÇÕES. AF_09/2020</v>
          </cell>
          <cell r="C1986" t="str">
            <v>M2</v>
          </cell>
          <cell r="D1986">
            <v>43.07</v>
          </cell>
          <cell r="E1986" t="str">
            <v>Sinapi-Maio/21</v>
          </cell>
        </row>
        <row r="1987">
          <cell r="A1987">
            <v>92504</v>
          </cell>
          <cell r="B1987" t="str">
            <v>MONTAGEM E DESMONTAGEM DE FÔRMA DE LAJE NERVURADA COM CUBETA E ASSOALHO, PÉ-DIREITO DUPLO, EM CHAPA DE MADEIRA COMPENSADA RESINADA, 18 UTILIZAÇÕES. AF_09/2020</v>
          </cell>
          <cell r="C1987" t="str">
            <v>M2</v>
          </cell>
          <cell r="D1987">
            <v>49.48</v>
          </cell>
          <cell r="E1987" t="str">
            <v>Sinapi-Maio/21</v>
          </cell>
        </row>
        <row r="1988">
          <cell r="A1988">
            <v>92506</v>
          </cell>
          <cell r="B1988" t="str">
            <v>MONTAGEM E DESMONTAGEM DE FÔRMA DE LAJE NERVURADA COM CUBETA E ASSOALHO, PÉ-DIREITO SIMPLES, EM CHAPA DE MADEIRA COMPENSADA RESINADA, 18 UTILIZAÇÕES. AF_09/2020</v>
          </cell>
          <cell r="C1988" t="str">
            <v>M2</v>
          </cell>
          <cell r="D1988">
            <v>41.41</v>
          </cell>
          <cell r="E1988" t="str">
            <v>Sinapi-Maio/21</v>
          </cell>
        </row>
        <row r="1989">
          <cell r="A1989">
            <v>92508</v>
          </cell>
          <cell r="B1989" t="str">
            <v>MONTAGEM E DESMONTAGEM DE FÔRMA DE LAJE MACIÇA, PÉ-DIREITO DUPLO, EM CHAPA DE MADEIRA COMPENSADA RESINADA, 2 UTILIZAÇÕES. AF_09/2020</v>
          </cell>
          <cell r="C1989" t="str">
            <v>M2</v>
          </cell>
          <cell r="D1989">
            <v>88.42</v>
          </cell>
          <cell r="E1989" t="str">
            <v>Sinapi-Maio/21</v>
          </cell>
        </row>
        <row r="1990">
          <cell r="A1990">
            <v>92510</v>
          </cell>
          <cell r="B1990" t="str">
            <v>MONTAGEM E DESMONTAGEM DE FÔRMA DE LAJE MACIÇA, PÉ-DIREITO SIMPLES, EM CHAPA DE MADEIRA COMPENSADA RESINADA, 2 UTILIZAÇÕES. AF_09/2020</v>
          </cell>
          <cell r="C1990" t="str">
            <v>M2</v>
          </cell>
          <cell r="D1990">
            <v>46.5</v>
          </cell>
          <cell r="E1990" t="str">
            <v>Sinapi-Maio/21</v>
          </cell>
        </row>
        <row r="1991">
          <cell r="A1991">
            <v>92512</v>
          </cell>
          <cell r="B1991" t="str">
            <v>MONTAGEM E DESMONTAGEM DE FÔRMA DE LAJE MACIÇA, PÉ-DIREITO DUPLO, EM CHAPA DE MADEIRA COMPENSADA RESINADA, 4 UTILIZAÇÕES. AF_09/2020</v>
          </cell>
          <cell r="C1991" t="str">
            <v>M2</v>
          </cell>
          <cell r="D1991">
            <v>71.8</v>
          </cell>
          <cell r="E1991" t="str">
            <v>Sinapi-Maio/21</v>
          </cell>
        </row>
        <row r="1992">
          <cell r="A1992">
            <v>92514</v>
          </cell>
          <cell r="B1992" t="str">
            <v>MONTAGEM E DESMONTAGEM DE FÔRMA DE LAJE MACIÇA, PÉ-DIREITO SIMPLES, EM CHAPA DE MADEIRA COMPENSADA RESINADA, 4 UTILIZAÇÕES. AF_09/2020</v>
          </cell>
          <cell r="C1992" t="str">
            <v>M2</v>
          </cell>
          <cell r="D1992">
            <v>33.049999999999997</v>
          </cell>
          <cell r="E1992" t="str">
            <v>Sinapi-Maio/21</v>
          </cell>
        </row>
        <row r="1993">
          <cell r="A1993">
            <v>92515</v>
          </cell>
          <cell r="B1993" t="str">
            <v>MONTAGEM E DESMONTAGEM DE FÔRMA DE LAJE MACIÇA, PÉ-DIREITO DUPLO, EM CHAPA DE MADEIRA COMPENSADA RESINADA, 6 UTILIZAÇÕES. AF_09/2020</v>
          </cell>
          <cell r="C1993" t="str">
            <v>M2</v>
          </cell>
          <cell r="D1993">
            <v>64.81</v>
          </cell>
          <cell r="E1993" t="str">
            <v>Sinapi-Maio/21</v>
          </cell>
        </row>
        <row r="1994">
          <cell r="A1994">
            <v>92518</v>
          </cell>
          <cell r="B1994" t="str">
            <v>MONTAGEM E DESMONTAGEM DE FÔRMA DE LAJE MACIÇA, PÉ-DIREITO SIMPLES, EM CHAPA DE MADEIRA COMPENSADA RESINADA, 6 UTILIZAÇÕES. AF_09/2020</v>
          </cell>
          <cell r="C1994" t="str">
            <v>M2</v>
          </cell>
          <cell r="D1994">
            <v>27.45</v>
          </cell>
          <cell r="E1994" t="str">
            <v>Sinapi-Maio/21</v>
          </cell>
        </row>
        <row r="1995">
          <cell r="A1995">
            <v>92520</v>
          </cell>
          <cell r="B1995" t="str">
            <v>MONTAGEM E DESMONTAGEM DE FÔRMA DE LAJE MACIÇA, PÉ-DIREITO DUPLO, EM CHAPA DE MADEIRA COMPENSADA RESINADA, 8 UTILIZAÇÕES. AF_09/2020</v>
          </cell>
          <cell r="C1995" t="str">
            <v>M2</v>
          </cell>
          <cell r="D1995">
            <v>61.23</v>
          </cell>
          <cell r="E1995" t="str">
            <v>Sinapi-Maio/21</v>
          </cell>
        </row>
        <row r="1996">
          <cell r="A1996">
            <v>92522</v>
          </cell>
          <cell r="B1996" t="str">
            <v>MONTAGEM E DESMONTAGEM DE FÔRMA DE LAJE MACIÇA, PÉ-DIREITO SIMPLES, EM CHAPA DE MADEIRA COMPENSADA RESINADA, 8 UTILIZAÇÕES. AF_09/2020</v>
          </cell>
          <cell r="C1996" t="str">
            <v>M2</v>
          </cell>
          <cell r="D1996">
            <v>24.57</v>
          </cell>
          <cell r="E1996" t="str">
            <v>Sinapi-Maio/21</v>
          </cell>
        </row>
        <row r="1997">
          <cell r="A1997">
            <v>92524</v>
          </cell>
          <cell r="B1997" t="str">
            <v>MONTAGEM E DESMONTAGEM DE FÔRMA DE LAJE MACIÇA, PÉ-DIREITO DUPLO, EM CHAPA DE MADEIRA COMPENSADA PLASTIFICADA, 10 UTILIZAÇÕES. AF-09/2020</v>
          </cell>
          <cell r="C1997" t="str">
            <v>M2</v>
          </cell>
          <cell r="D1997">
            <v>61.34</v>
          </cell>
          <cell r="E1997" t="str">
            <v>Sinapi-Maio/21</v>
          </cell>
        </row>
        <row r="1998">
          <cell r="A1998">
            <v>92526</v>
          </cell>
          <cell r="B1998" t="str">
            <v>MONTAGEM E DESMONTAGEM DE FÔRMA DE LAJE MACIÇA, PÉ-DIREITO SIMPLES, EM CHAPA DE MADEIRA COMPENSADA PLASTIFICADA, 10 UTILIZAÇÕES. AF_09/2020</v>
          </cell>
          <cell r="C1998" t="str">
            <v>M2</v>
          </cell>
          <cell r="D1998">
            <v>25.09</v>
          </cell>
          <cell r="E1998" t="str">
            <v>Sinapi-Maio/21</v>
          </cell>
        </row>
        <row r="1999">
          <cell r="A1999">
            <v>92528</v>
          </cell>
          <cell r="B1999" t="str">
            <v>MONTAGEM E DESMONTAGEM DE FÔRMA DE LAJE MACIÇA, PÉ-DIREITO DUPLO, EM CHAPA DE MADEIRA COMPENSADA PLASTIFICADA, 12 UTILIZAÇÕES. AF_09/2020</v>
          </cell>
          <cell r="C1999" t="str">
            <v>M2</v>
          </cell>
          <cell r="D1999">
            <v>59.79</v>
          </cell>
          <cell r="E1999" t="str">
            <v>Sinapi-Maio/21</v>
          </cell>
        </row>
        <row r="2000">
          <cell r="A2000">
            <v>92530</v>
          </cell>
          <cell r="B2000" t="str">
            <v>MONTAGEM E DESMONTAGEM DE FÔRMA DE LAJE MACIÇA, PÉ-DIREITO SIMPLES, EM CHAPA DE MADEIRA COMPENSADA PLASTIFICADA, 12 UTILIZAÇÕES. AF_09/2020</v>
          </cell>
          <cell r="C2000" t="str">
            <v>M2</v>
          </cell>
          <cell r="D2000">
            <v>23.81</v>
          </cell>
          <cell r="E2000" t="str">
            <v>Sinapi-Maio/21</v>
          </cell>
        </row>
        <row r="2001">
          <cell r="A2001">
            <v>92532</v>
          </cell>
          <cell r="B2001" t="str">
            <v>MONTAGEM E DESMONTAGEM DE FÔRMA DE LAJE MACIÇA, PÉ-DIREITO DUPLO, EM CHAPA DE MADEIRA COMPENSADA PLASTIFICADA, 14 UTILIZAÇÕES. AF_09/2020</v>
          </cell>
          <cell r="C2001" t="str">
            <v>M2</v>
          </cell>
          <cell r="D2001">
            <v>58.62</v>
          </cell>
          <cell r="E2001" t="str">
            <v>Sinapi-Maio/21</v>
          </cell>
        </row>
        <row r="2002">
          <cell r="A2002">
            <v>92534</v>
          </cell>
          <cell r="B2002" t="str">
            <v>MONTAGEM E DESMONTAGEM DE FÔRMA DE LAJE MACIÇA, PÉ-DIREITO SIMPLES, EM CHAPA DE MADEIRA COMPENSADA PLASTIFICADA, 14 UTILIZAÇÕES. AF_09/2020</v>
          </cell>
          <cell r="C2002" t="str">
            <v>M2</v>
          </cell>
          <cell r="D2002">
            <v>22.89</v>
          </cell>
          <cell r="E2002" t="str">
            <v>Sinapi-Maio/21</v>
          </cell>
        </row>
        <row r="2003">
          <cell r="A2003">
            <v>92536</v>
          </cell>
          <cell r="B2003" t="str">
            <v>MONTAGEM E DESMONTAGEM DE FÔRMA DE LAJE MACIÇA, PÉ-DIREITO DUPLO, EM CHAPA DE MADEIRA COMPENSADA PLASTIFICADA, 18 UTILIZAÇÕES. AF_09/2020</v>
          </cell>
          <cell r="C2003" t="str">
            <v>M2</v>
          </cell>
          <cell r="D2003">
            <v>56.46</v>
          </cell>
          <cell r="E2003" t="str">
            <v>Sinapi-Maio/21</v>
          </cell>
        </row>
        <row r="2004">
          <cell r="A2004">
            <v>92538</v>
          </cell>
          <cell r="B2004" t="str">
            <v>MONTAGEM E DESMONTAGEM DE FÔRMA DE LAJE MACIÇA, PÉ-DIREITO SIMPLES, EM CHAPA DE MADEIRA COMPENSADA PLASTIFICADA, 18 UTILIZAÇÕES. AF_09/2020</v>
          </cell>
          <cell r="C2004" t="str">
            <v>M2</v>
          </cell>
          <cell r="D2004">
            <v>20.96</v>
          </cell>
          <cell r="E2004" t="str">
            <v>Sinapi-Maio/21</v>
          </cell>
        </row>
        <row r="2005">
          <cell r="A2005">
            <v>96252</v>
          </cell>
          <cell r="B2005" t="str">
            <v>FABRICAÇÃO DE FÔRMA PARA PILARES CIRCULARES, EM CHAPA DE MADEIRA COMPENSADA RESINADA. AF_06/2017</v>
          </cell>
          <cell r="C2005" t="str">
            <v>M2</v>
          </cell>
          <cell r="D2005">
            <v>195.87</v>
          </cell>
          <cell r="E2005" t="str">
            <v>Sinapi-Maio/21</v>
          </cell>
        </row>
        <row r="2006">
          <cell r="A2006">
            <v>96257</v>
          </cell>
          <cell r="B2006" t="str">
            <v>MONTAGEM E DESMONTAGEM DE FÔRMA DE PILARES CIRCULARES, COM ÁREA MÉDIA DAS SEÇÕES MENOR OU IGUAL A 0,28 M², PÉ-DIREITO SIMPLES, EM MADEIRA, 2 UTILIZAÇÕES. AF_06/2017</v>
          </cell>
          <cell r="C2006" t="str">
            <v>M2</v>
          </cell>
          <cell r="D2006">
            <v>166.07</v>
          </cell>
          <cell r="E2006" t="str">
            <v>Sinapi-Maio/21</v>
          </cell>
        </row>
        <row r="2007">
          <cell r="A2007">
            <v>96258</v>
          </cell>
          <cell r="B2007" t="str">
            <v>MONTAGEM E DESMONTAGEM DE FÔRMA DE PILARES CIRCULARES, COM ÁREA MÉDIA DAS SEÇÕES MAIOR QUE 0,28 M², PÉ-DIREITO SIMPLES, EM MADEIRA, 2 UTILIZAÇÕES. AF_06/2017</v>
          </cell>
          <cell r="C2007" t="str">
            <v>M2</v>
          </cell>
          <cell r="D2007">
            <v>155.26</v>
          </cell>
          <cell r="E2007" t="str">
            <v>Sinapi-Maio/21</v>
          </cell>
        </row>
        <row r="2008">
          <cell r="A2008">
            <v>96259</v>
          </cell>
          <cell r="B2008" t="str">
            <v>MONTAGEM E DESMONTAGEM DE FÔRMA DE PILARES CIRCULARES, COM ÁREA MÉDIA DAS SEÇÕES MENOR OU IGUAL A 0,28 M², PÉ-DIREITO DUPLO, EM MADEIRA, 2 UTILIZAÇÕES. AF_06/2017</v>
          </cell>
          <cell r="C2008" t="str">
            <v>M2</v>
          </cell>
          <cell r="D2008">
            <v>187.31</v>
          </cell>
          <cell r="E2008" t="str">
            <v>Sinapi-Maio/21</v>
          </cell>
        </row>
        <row r="2009">
          <cell r="A2009">
            <v>96529</v>
          </cell>
          <cell r="B2009" t="str">
            <v>FABRICAÇÃO, MONTAGEM E DESMONTAGEM DE FÔRMA PARA SAPATA, EM MADEIRA SERRADA, E=25 MM, 1 UTILIZAÇÃO. AF_06/2017</v>
          </cell>
          <cell r="C2009" t="str">
            <v>M2</v>
          </cell>
          <cell r="D2009">
            <v>300.2</v>
          </cell>
          <cell r="E2009" t="str">
            <v>Sinapi-Maio/21</v>
          </cell>
        </row>
        <row r="2010">
          <cell r="A2010">
            <v>96530</v>
          </cell>
          <cell r="B2010" t="str">
            <v>FABRICAÇÃO, MONTAGEM E DESMONTAGEM DE FÔRMA PARA VIGA BALDRAME, EM MADEIRA SERRADA, E=25 MM, 1 UTILIZAÇÃO. AF_06/2017</v>
          </cell>
          <cell r="C2010" t="str">
            <v>M2</v>
          </cell>
          <cell r="D2010">
            <v>163.63999999999999</v>
          </cell>
          <cell r="E2010" t="str">
            <v>Sinapi-Maio/21</v>
          </cell>
        </row>
        <row r="2011">
          <cell r="A2011">
            <v>96531</v>
          </cell>
          <cell r="B2011" t="str">
            <v>FABRICAÇÃO, MONTAGEM E DESMONTAGEM DE FÔRMA PARA BLOCO DE COROAMENTO, EM MADEIRA SERRADA, E=25 MM, 2 UTILIZAÇÕES. AF_06/2017</v>
          </cell>
          <cell r="C2011" t="str">
            <v>M2</v>
          </cell>
          <cell r="D2011">
            <v>113.73</v>
          </cell>
          <cell r="E2011" t="str">
            <v>Sinapi-Maio/21</v>
          </cell>
        </row>
        <row r="2012">
          <cell r="A2012">
            <v>96532</v>
          </cell>
          <cell r="B2012" t="str">
            <v>FABRICAÇÃO, MONTAGEM E DESMONTAGEM DE FÔRMA PARA SAPATA, EM MADEIRA SERRADA, E=25 MM, 2 UTILIZAÇÕES. AF_06/2017</v>
          </cell>
          <cell r="C2012" t="str">
            <v>M2</v>
          </cell>
          <cell r="D2012">
            <v>190.38</v>
          </cell>
          <cell r="E2012" t="str">
            <v>Sinapi-Maio/21</v>
          </cell>
        </row>
        <row r="2013">
          <cell r="A2013">
            <v>96533</v>
          </cell>
          <cell r="B2013" t="str">
            <v>FABRICAÇÃO, MONTAGEM E DESMONTAGEM DE FÔRMA PARA VIGA BALDRAME, EM MADEIRA SERRADA, E=25 MM, 2 UTILIZAÇÕES. AF_06/2017</v>
          </cell>
          <cell r="C2013" t="str">
            <v>M2</v>
          </cell>
          <cell r="D2013">
            <v>100.94</v>
          </cell>
          <cell r="E2013" t="str">
            <v>Sinapi-Maio/21</v>
          </cell>
        </row>
        <row r="2014">
          <cell r="A2014">
            <v>96534</v>
          </cell>
          <cell r="B2014" t="str">
            <v>FABRICAÇÃO, MONTAGEM E DESMONTAGEM DE FÔRMA PARA BLOCO DE COROAMENTO, EM MADEIRA SERRADA, E=25 MM, 4 UTILIZAÇÕES. AF_06/2017</v>
          </cell>
          <cell r="C2014" t="str">
            <v>M2</v>
          </cell>
          <cell r="D2014">
            <v>79.14</v>
          </cell>
          <cell r="E2014" t="str">
            <v>Sinapi-Maio/21</v>
          </cell>
        </row>
        <row r="2015">
          <cell r="A2015">
            <v>96535</v>
          </cell>
          <cell r="B2015" t="str">
            <v>FABRICAÇÃO, MONTAGEM E DESMONTAGEM DE FÔRMA PARA SAPATA, EM MADEIRA SERRADA, E=25 MM, 4 UTILIZAÇÕES. AF_06/2017</v>
          </cell>
          <cell r="C2015" t="str">
            <v>M2</v>
          </cell>
          <cell r="D2015">
            <v>133.19</v>
          </cell>
          <cell r="E2015" t="str">
            <v>Sinapi-Maio/21</v>
          </cell>
        </row>
        <row r="2016">
          <cell r="A2016">
            <v>96536</v>
          </cell>
          <cell r="B2016" t="str">
            <v>FABRICAÇÃO, MONTAGEM E DESMONTAGEM DE FÔRMA PARA VIGA BALDRAME, EM MADEIRA SERRADA, E=25 MM, 4 UTILIZAÇÕES. AF_06/2017</v>
          </cell>
          <cell r="C2016" t="str">
            <v>M2</v>
          </cell>
          <cell r="D2016">
            <v>68.3</v>
          </cell>
          <cell r="E2016" t="str">
            <v>Sinapi-Maio/21</v>
          </cell>
        </row>
        <row r="2017">
          <cell r="A2017">
            <v>96537</v>
          </cell>
          <cell r="B2017" t="str">
            <v>FABRICAÇÃO, MONTAGEM E DESMONTAGEM DE FÔRMA PARA BLOCO DE COROAMENTO, EM CHAPA DE MADEIRA COMPENSADA RESINADA, E=17 MM, 2 UTILIZAÇÕES. AF_06/2017</v>
          </cell>
          <cell r="C2017" t="str">
            <v>M2</v>
          </cell>
          <cell r="D2017">
            <v>159.96</v>
          </cell>
          <cell r="E2017" t="str">
            <v>Sinapi-Maio/21</v>
          </cell>
        </row>
        <row r="2018">
          <cell r="A2018">
            <v>96538</v>
          </cell>
          <cell r="B2018" t="str">
            <v>FABRICAÇÃO, MONTAGEM E DESMONTAGEM DE FÔRMA PARA SAPATA, EM CHAPA DE MADEIRA COMPENSADA RESINADA, E=17 MM, 2 UTILIZAÇÕES. AF_06/2017</v>
          </cell>
          <cell r="C2018" t="str">
            <v>M2</v>
          </cell>
          <cell r="D2018">
            <v>225.32</v>
          </cell>
          <cell r="E2018" t="str">
            <v>Sinapi-Maio/21</v>
          </cell>
        </row>
        <row r="2019">
          <cell r="A2019">
            <v>96539</v>
          </cell>
          <cell r="B2019" t="str">
            <v>FABRICAÇÃO, MONTAGEM E DESMONTAGEM DE FÔRMA PARA VIGA BALDRAME, EM CHAPA DE MADEIRA COMPENSADA RESINADA, E=17 MM, 2 UTILIZAÇÕES. AF_06/2017</v>
          </cell>
          <cell r="C2019" t="str">
            <v>M2</v>
          </cell>
          <cell r="D2019">
            <v>101.24</v>
          </cell>
          <cell r="E2019" t="str">
            <v>Sinapi-Maio/21</v>
          </cell>
        </row>
        <row r="2020">
          <cell r="A2020">
            <v>96540</v>
          </cell>
          <cell r="B2020" t="str">
            <v>FABRICAÇÃO, MONTAGEM E DESMONTAGEM DE FÔRMA PARA BLOCO DE COROAMENTO, EM CHAPA DE MADEIRA COMPENSADA RESINADA, E=17 MM, 4 UTILIZAÇÕES. AF_06/2017</v>
          </cell>
          <cell r="C2020" t="str">
            <v>M2</v>
          </cell>
          <cell r="D2020">
            <v>112.74</v>
          </cell>
          <cell r="E2020" t="str">
            <v>Sinapi-Maio/21</v>
          </cell>
        </row>
        <row r="2021">
          <cell r="A2021">
            <v>96541</v>
          </cell>
          <cell r="B2021" t="str">
            <v>FABRICAÇÃO, MONTAGEM E DESMONTAGEM DE FÔRMA PARA SAPATA, EM CHAPA DE MADEIRA COMPENSADA RESINADA, E=17 MM, 4 UTILIZAÇÕES. AF_06/2017</v>
          </cell>
          <cell r="C2021" t="str">
            <v>M2</v>
          </cell>
          <cell r="D2021">
            <v>161.69</v>
          </cell>
          <cell r="E2021" t="str">
            <v>Sinapi-Maio/21</v>
          </cell>
        </row>
        <row r="2022">
          <cell r="A2022">
            <v>96542</v>
          </cell>
          <cell r="B2022" t="str">
            <v>FABRICAÇÃO, MONTAGEM E DESMONTAGEM DE FÔRMA PARA VIGA BALDRAME, EM CHAPA DE MADEIRA COMPENSADA RESINADA, E=17 MM, 4 UTILIZAÇÕES. AF_06/2017</v>
          </cell>
          <cell r="C2022" t="str">
            <v>M2</v>
          </cell>
          <cell r="D2022">
            <v>77.42</v>
          </cell>
          <cell r="E2022" t="str">
            <v>Sinapi-Maio/21</v>
          </cell>
        </row>
        <row r="2023">
          <cell r="A2023">
            <v>96543</v>
          </cell>
          <cell r="B2023" t="str">
            <v>ARMAÇÃO DE BLOCO, VIGA BALDRAME E SAPATA UTILIZANDO AÇO CA-60 DE 5 MM - MONTAGEM. AF_06/2017</v>
          </cell>
          <cell r="C2023" t="str">
            <v>KG</v>
          </cell>
          <cell r="D2023">
            <v>19.989999999999998</v>
          </cell>
          <cell r="E2023" t="str">
            <v>Sinapi-Maio/21</v>
          </cell>
        </row>
        <row r="2024">
          <cell r="A2024">
            <v>97747</v>
          </cell>
          <cell r="B2024" t="str">
            <v>MONTAGEM E DESMONTAGEM DE FÔRMA DE PILARES CIRCULARES, COM ÁREA MÉDIA DAS SEÇÕES MAIOR QUE 0,28 M², PÉ-DIREITO DUPLO, EM MADEIRA, 2 UTILIZAÇÕES.  AF_06/2017</v>
          </cell>
          <cell r="C2024" t="str">
            <v>M2</v>
          </cell>
          <cell r="D2024">
            <v>173.56</v>
          </cell>
          <cell r="E2024" t="str">
            <v>Sinapi-Maio/21</v>
          </cell>
        </row>
        <row r="2025">
          <cell r="A2025">
            <v>101791</v>
          </cell>
          <cell r="B2025" t="str">
            <v>FABRICAÇÃO DE ESCORAS DO TIPO PONTALETE, EM MADEIRA, PARA PÉ-DIREITO DUPLO. AF_09/2020</v>
          </cell>
          <cell r="C2025" t="str">
            <v>M</v>
          </cell>
          <cell r="D2025">
            <v>18.12</v>
          </cell>
          <cell r="E2025" t="str">
            <v>Sinapi-Maio/21</v>
          </cell>
        </row>
        <row r="2026">
          <cell r="A2026">
            <v>101792</v>
          </cell>
          <cell r="B2026" t="str">
            <v>ESCORAMENTO DE FÔRMAS DE LAJE EM MADEIRA NÃO APARELHADA, PÉ-DIREITO SIMPLES, INCLUSO TRAVAMENTO, 4 UTILIZAÇÕES. AF_09/2020</v>
          </cell>
          <cell r="C2026" t="str">
            <v>M3</v>
          </cell>
          <cell r="D2026">
            <v>13.54</v>
          </cell>
          <cell r="E2026" t="str">
            <v>Sinapi-Maio/21</v>
          </cell>
        </row>
        <row r="2027">
          <cell r="A2027">
            <v>101793</v>
          </cell>
          <cell r="B2027" t="str">
            <v>ESCORAMENTO DE FÔRMAS DE LAJE EM MADEIRA NÃO APARELHADA, PÉ-DIREITO DUPLO, INCLUSO TRAVAMENTO, 4 UTILIZAÇÕES. AF_09/2020</v>
          </cell>
          <cell r="C2027" t="str">
            <v>M3</v>
          </cell>
          <cell r="D2027">
            <v>19.93</v>
          </cell>
          <cell r="E2027" t="str">
            <v>Sinapi-Maio/21</v>
          </cell>
        </row>
        <row r="2028">
          <cell r="A2028">
            <v>101969</v>
          </cell>
          <cell r="B2028" t="str">
            <v>FABRICAÇÃO DE FÔRMA PARA ESCADAS, COM 2 LANCES EM "U" E LAJE PLANA, EM CHAPA DE MADEIRA COMPENSADA PLASTIFICADA, E=18 MM. AF_11/2020</v>
          </cell>
          <cell r="C2028" t="str">
            <v>M2</v>
          </cell>
          <cell r="D2028">
            <v>138.19999999999999</v>
          </cell>
          <cell r="E2028" t="str">
            <v>Sinapi-Maio/21</v>
          </cell>
        </row>
        <row r="2029">
          <cell r="A2029">
            <v>101971</v>
          </cell>
          <cell r="B2029" t="str">
            <v>FABRICAÇÃO DE FÔRMA PARA ESCADAS, COM 2 LANCES EM "U" E LAJE PLANA, EM CHAPA DE MADEIRA COMPENSADA RESINADA, E= 17 MM. AF_11/2020</v>
          </cell>
          <cell r="C2029" t="str">
            <v>M2</v>
          </cell>
          <cell r="D2029">
            <v>109.61</v>
          </cell>
          <cell r="E2029" t="str">
            <v>Sinapi-Maio/21</v>
          </cell>
        </row>
        <row r="2030">
          <cell r="A2030">
            <v>101973</v>
          </cell>
          <cell r="B2030" t="str">
            <v>FABRICAÇÃO DE FÔRMA PARA ESCADAS, COM 2 LANCES EM "U" E LAJE PLANA, EM MADEIRA SERRADA, E=25 MM. AF_11/2020</v>
          </cell>
          <cell r="C2030" t="str">
            <v>M2</v>
          </cell>
          <cell r="D2030">
            <v>182.87</v>
          </cell>
          <cell r="E2030" t="str">
            <v>Sinapi-Maio/21</v>
          </cell>
        </row>
        <row r="2031">
          <cell r="A2031">
            <v>101974</v>
          </cell>
          <cell r="B2031" t="str">
            <v>MONTAGEM E DESMONTAGEM DE FÔRMA PARA ESCADAS, COM 2 LANCES EM "U" E LAJE PLANA, EM MADEIRA SERRADA, 1 UTILIZAÇÃO. AF_11/2020</v>
          </cell>
          <cell r="C2031" t="str">
            <v>M2</v>
          </cell>
          <cell r="D2031">
            <v>416.11</v>
          </cell>
          <cell r="E2031" t="str">
            <v>Sinapi-Maio/21</v>
          </cell>
        </row>
        <row r="2032">
          <cell r="A2032">
            <v>101975</v>
          </cell>
          <cell r="B2032" t="str">
            <v>MONTAGEM E DESMONTAGEM DE FÔRMA PARA ESCADAS, COM 2 LANCES EM "U"  E LAJE PLANA, EM MADEIRA SERRADA, 2 UTILIZAÇÕES. AF_11/2020</v>
          </cell>
          <cell r="C2032" t="str">
            <v>M2</v>
          </cell>
          <cell r="D2032">
            <v>353.09</v>
          </cell>
          <cell r="E2032" t="str">
            <v>Sinapi-Maio/21</v>
          </cell>
        </row>
        <row r="2033">
          <cell r="A2033">
            <v>101977</v>
          </cell>
          <cell r="B2033" t="str">
            <v>MONTAGEM E DESMONTAGEM DE FÔRMA PARA ESCADAS, COM 2 LANCES EM "U" E LAJE PLANA, EM CHAPA DE MADEIRA COMPENSADA RESINADA, 2 UTILIZAÇÕES. AF_11/2020</v>
          </cell>
          <cell r="C2033" t="str">
            <v>M2</v>
          </cell>
          <cell r="D2033">
            <v>235.42</v>
          </cell>
          <cell r="E2033" t="str">
            <v>Sinapi-Maio/21</v>
          </cell>
        </row>
        <row r="2034">
          <cell r="A2034">
            <v>101980</v>
          </cell>
          <cell r="B2034" t="str">
            <v>MONTAGEM E DESMONTAGEM DE FÔRMA PARA ESCADAS, COM 2 LANCES EM "U" E LAJE PLANA, EM CHAPA DE MADEIRA COMPENSADA RESINADA, 4 UTILIZAÇÕES. AF_11/2020</v>
          </cell>
          <cell r="C2034" t="str">
            <v>M2</v>
          </cell>
          <cell r="D2034">
            <v>210.24</v>
          </cell>
          <cell r="E2034" t="str">
            <v>Sinapi-Maio/21</v>
          </cell>
        </row>
        <row r="2035">
          <cell r="A2035">
            <v>101981</v>
          </cell>
          <cell r="B2035" t="str">
            <v>MONTAGEM E DESMONTAGEM DE FÔRMA PARA ESCADAS, COM 2 LANCES EM "U" E LAJE PLANA, EM CHAPA DE MADEIRA COMPENSADA PLASTIFICADA, 6 UTILIZAÇÕES. AF_11/2020</v>
          </cell>
          <cell r="C2035" t="str">
            <v>M2</v>
          </cell>
          <cell r="D2035">
            <v>179.4</v>
          </cell>
          <cell r="E2035" t="str">
            <v>Sinapi-Maio/21</v>
          </cell>
        </row>
        <row r="2036">
          <cell r="A2036">
            <v>101982</v>
          </cell>
          <cell r="B2036" t="str">
            <v>MONTAGEM E DESMONTAGEM DE FÔRMA PARA ESCADAS, COM 2 LANCES EM "U" E LAJE PLANA, EM CHAPA DE MADEIRA COMPENSADA PLASTIFICADA, 8 UTILIZAÇÕES. AF_11/2020</v>
          </cell>
          <cell r="C2036" t="str">
            <v>M2</v>
          </cell>
          <cell r="D2036">
            <v>159.43</v>
          </cell>
          <cell r="E2036" t="str">
            <v>Sinapi-Maio/21</v>
          </cell>
        </row>
        <row r="2037">
          <cell r="A2037">
            <v>101983</v>
          </cell>
          <cell r="B2037" t="str">
            <v>MONTAGEM E DESMONTAGEM DE FÔRMA PARA ESCADAS, COM 2 LANCES EM "U" E LAJE PLANA, EM CHAPA DE MADEIRA COMPENSADA PLASTIFICADA, 10 UTILIZAÇÕES. AF_11/2020</v>
          </cell>
          <cell r="C2037" t="str">
            <v>M2</v>
          </cell>
          <cell r="D2037">
            <v>146.88</v>
          </cell>
          <cell r="E2037" t="str">
            <v>Sinapi-Maio/21</v>
          </cell>
        </row>
        <row r="2038">
          <cell r="A2038">
            <v>101985</v>
          </cell>
          <cell r="B2038" t="str">
            <v>FABRICAÇÃO DE FÔRMA PARA ESCADAS, COM 2 LANCES EM "U" E LAJE CASCATA, EM CHAPA DE MADEIRA COMPENSADA PLASTIFICADA, E=18 MM. AF_11/2020</v>
          </cell>
          <cell r="C2038" t="str">
            <v>M2</v>
          </cell>
          <cell r="D2038">
            <v>145.72</v>
          </cell>
          <cell r="E2038" t="str">
            <v>Sinapi-Maio/21</v>
          </cell>
        </row>
        <row r="2039">
          <cell r="A2039">
            <v>101986</v>
          </cell>
          <cell r="B2039" t="str">
            <v>FABRICAÇÃO DE FÔRMA PARA ESCADAS, COM 2 LANCES EM "U" E LAJE CASCATA, EM CHAPA DE MADEIRA COMPENSADA RESINADA, E= 17 MM. AF_11/2020</v>
          </cell>
          <cell r="C2039" t="str">
            <v>M2</v>
          </cell>
          <cell r="D2039">
            <v>109.38</v>
          </cell>
          <cell r="E2039" t="str">
            <v>Sinapi-Maio/21</v>
          </cell>
        </row>
        <row r="2040">
          <cell r="A2040">
            <v>101987</v>
          </cell>
          <cell r="B2040" t="str">
            <v>FABRICAÇÃO DE FÔRMA PARA ESCADAS, COM 2 LANCES EM "U" E LAJE CASCATA, EM MADEIRA SERRADA, E=25 MM. AF_11/2020</v>
          </cell>
          <cell r="C2040" t="str">
            <v>M2</v>
          </cell>
          <cell r="D2040">
            <v>216.92</v>
          </cell>
          <cell r="E2040" t="str">
            <v>Sinapi-Maio/21</v>
          </cell>
        </row>
        <row r="2041">
          <cell r="A2041">
            <v>101988</v>
          </cell>
          <cell r="B2041" t="str">
            <v>FABRICAÇÃO DE FÔRMA PARA ESCADAS, COM 2 LANCES EM "L" E LAJE PLANA, EM CHAPA DE MADEIRA COMPENSADA PLASTIFICADA, E=18 MM. AF_11/2020</v>
          </cell>
          <cell r="C2041" t="str">
            <v>M2</v>
          </cell>
          <cell r="D2041">
            <v>144.54</v>
          </cell>
          <cell r="E2041" t="str">
            <v>Sinapi-Maio/21</v>
          </cell>
        </row>
        <row r="2042">
          <cell r="A2042">
            <v>101989</v>
          </cell>
          <cell r="B2042" t="str">
            <v>FABRICAÇÃO DE FÔRMA PARA ESCADAS, COM 2 LANCES EM "L" E LAJE PLANA, EM CHAPA DE MADEIRA COMPENSADA RESINADA, E= 17 MM. AF_11/2020</v>
          </cell>
          <cell r="C2042" t="str">
            <v>M2</v>
          </cell>
          <cell r="D2042">
            <v>116.31</v>
          </cell>
          <cell r="E2042" t="str">
            <v>Sinapi-Maio/21</v>
          </cell>
        </row>
        <row r="2043">
          <cell r="A2043">
            <v>101990</v>
          </cell>
          <cell r="B2043" t="str">
            <v>FABRICAÇÃO DE FÔRMA PARA ESCADAS, COM 2 LANCES EM "L" E LAJE PLANA, EM MADEIRA SERRADA, E=25 MM. AF_11/2020</v>
          </cell>
          <cell r="C2043" t="str">
            <v>M2</v>
          </cell>
          <cell r="D2043">
            <v>196.92</v>
          </cell>
          <cell r="E2043" t="str">
            <v>Sinapi-Maio/21</v>
          </cell>
        </row>
        <row r="2044">
          <cell r="A2044">
            <v>101991</v>
          </cell>
          <cell r="B2044" t="str">
            <v>FABRICAÇÃO DE FÔRMA PARA ESCADAS, COM 2 LANCES EM "L" E LAJE CASCATA, EM CHAPA DE MADEIRA COMPENSADA PLASTIFICADA, E=18 MM. AF_11/2020</v>
          </cell>
          <cell r="C2044" t="str">
            <v>M2</v>
          </cell>
          <cell r="D2044">
            <v>146.94</v>
          </cell>
          <cell r="E2044" t="str">
            <v>Sinapi-Maio/21</v>
          </cell>
        </row>
        <row r="2045">
          <cell r="A2045">
            <v>101992</v>
          </cell>
          <cell r="B2045" t="str">
            <v>FABRICAÇÃO DE FÔRMA PARA ESCADAS, COM 2 LANCES EM "L" E LAJE CASCATA, EM CHAPA DE MADEIRA COMPENSADA RESINADA, E= 17 MM. AF_11/2020</v>
          </cell>
          <cell r="C2045" t="str">
            <v>M2</v>
          </cell>
          <cell r="D2045">
            <v>112.2</v>
          </cell>
          <cell r="E2045" t="str">
            <v>Sinapi-Maio/21</v>
          </cell>
        </row>
        <row r="2046">
          <cell r="A2046">
            <v>101993</v>
          </cell>
          <cell r="B2046" t="str">
            <v>FABRICAÇÃO DE FÔRMA PARA ESCADAS, COM 2 LANCES EM "L" E LAJE CASCATA, EM MADEIRA SERRADA, E=25 MM. AF_11/2020</v>
          </cell>
          <cell r="C2046" t="str">
            <v>M2</v>
          </cell>
          <cell r="D2046">
            <v>255</v>
          </cell>
          <cell r="E2046" t="str">
            <v>Sinapi-Maio/21</v>
          </cell>
        </row>
        <row r="2047">
          <cell r="A2047">
            <v>101994</v>
          </cell>
          <cell r="B2047" t="str">
            <v>FABRICAÇÃO DE FÔRMA PARA ESCADAS, COM 1 LANCE E LAJE PLANA, EM CHAPA DE MADEIRA COMPENSADA PLASTIFICADA, E=18 MM. AF_11/2020</v>
          </cell>
          <cell r="C2047" t="str">
            <v>M2</v>
          </cell>
          <cell r="D2047">
            <v>152.47</v>
          </cell>
          <cell r="E2047" t="str">
            <v>Sinapi-Maio/21</v>
          </cell>
        </row>
        <row r="2048">
          <cell r="A2048">
            <v>101995</v>
          </cell>
          <cell r="B2048" t="str">
            <v>FABRICAÇÃO DE FÔRMA PARA ESCADAS, COM 1 LANCE E LAJE PLANA, EM CHAPA DE MADEIRA COMPENSADA RESINADA, E= 17 MM. AF_11/2020</v>
          </cell>
          <cell r="C2048" t="str">
            <v>M2</v>
          </cell>
          <cell r="D2048">
            <v>120.78</v>
          </cell>
          <cell r="E2048" t="str">
            <v>Sinapi-Maio/21</v>
          </cell>
        </row>
        <row r="2049">
          <cell r="A2049">
            <v>101996</v>
          </cell>
          <cell r="B2049" t="str">
            <v>FABRICAÇÃO DE FÔRMA PARA ESCADAS, COM 1 LANCE E LAJE PLANA, EM MADEIRA SERRADA, E=25 MM. AF_11/2020</v>
          </cell>
          <cell r="C2049" t="str">
            <v>M2</v>
          </cell>
          <cell r="D2049">
            <v>211.77</v>
          </cell>
          <cell r="E2049" t="str">
            <v>Sinapi-Maio/21</v>
          </cell>
        </row>
        <row r="2050">
          <cell r="A2050">
            <v>101997</v>
          </cell>
          <cell r="B2050" t="str">
            <v>FABRICAÇÃO DE FÔRMA PARA ESCADAS, COM 1 LANCE E LAJE CASCATA, EM CHAPA DE MADEIRA COMPENSADA PLASTIFICADA, E=18 MM. AF_11/2020</v>
          </cell>
          <cell r="C2050" t="str">
            <v>M2</v>
          </cell>
          <cell r="D2050">
            <v>146.72</v>
          </cell>
          <cell r="E2050" t="str">
            <v>Sinapi-Maio/21</v>
          </cell>
        </row>
        <row r="2051">
          <cell r="A2051">
            <v>101998</v>
          </cell>
          <cell r="B2051" t="str">
            <v>FABRICAÇÃO DE FÔRMA PARA ESCADAS, COM 1 LANCE E LAJE CASCATA, EM CHAPA DE MADEIRA COMPENSADA RESINADA, E= 17 MM. AF_11/2020</v>
          </cell>
          <cell r="C2051" t="str">
            <v>M2</v>
          </cell>
          <cell r="D2051">
            <v>111.2</v>
          </cell>
          <cell r="E2051" t="str">
            <v>Sinapi-Maio/21</v>
          </cell>
        </row>
        <row r="2052">
          <cell r="A2052">
            <v>101999</v>
          </cell>
          <cell r="B2052" t="str">
            <v>FABRICAÇÃO DE FÔRMA PARA ESCADAS, COM 1 LANCE E LAJE CASCATA, EM MADEIRA SERRADA, E=25 MM. AF_11/2020</v>
          </cell>
          <cell r="C2052" t="str">
            <v>M2</v>
          </cell>
          <cell r="D2052">
            <v>273.39999999999998</v>
          </cell>
          <cell r="E2052" t="str">
            <v>Sinapi-Maio/21</v>
          </cell>
        </row>
        <row r="2053">
          <cell r="A2053">
            <v>102000</v>
          </cell>
          <cell r="B2053" t="str">
            <v>MONTAGEM E DESMONTAGEM DE FÔRMA PARA ESCADAS, COM 2 LANCES EM "U" E LAJE CASCATA, EM MADEIRA SERRADA, 1 UTILIZAÇÃO. AF_11/2020</v>
          </cell>
          <cell r="C2053" t="str">
            <v>M2</v>
          </cell>
          <cell r="D2053">
            <v>430.56</v>
          </cell>
          <cell r="E2053" t="str">
            <v>Sinapi-Maio/21</v>
          </cell>
        </row>
        <row r="2054">
          <cell r="A2054">
            <v>102001</v>
          </cell>
          <cell r="B2054" t="str">
            <v>MONTAGEM E DESMONTAGEM DE FÔRMA PARA ESCADAS, COM 2 LANCES EM "U" E LAJE CASCATA, EM MADEIRA SERRADA, 2 UTILIZAÇÕES. AF_11/2020</v>
          </cell>
          <cell r="C2054" t="str">
            <v>M2</v>
          </cell>
          <cell r="D2054">
            <v>370.34</v>
          </cell>
          <cell r="E2054" t="str">
            <v>Sinapi-Maio/21</v>
          </cell>
        </row>
        <row r="2055">
          <cell r="A2055">
            <v>102002</v>
          </cell>
          <cell r="B2055" t="str">
            <v>MONTAGEM E DESMONTAGEM DE FÔRMA PARA ESCADAS, COM 2 LANCES EM "U" E LAJE CASCATA, EM CHAPA DE MADEIRA COMPENSADA RESINADA, 2 UTILIZAÇÕES. AF_11/2020</v>
          </cell>
          <cell r="C2055" t="str">
            <v>M2</v>
          </cell>
          <cell r="D2055">
            <v>233.99</v>
          </cell>
          <cell r="E2055" t="str">
            <v>Sinapi-Maio/21</v>
          </cell>
        </row>
        <row r="2056">
          <cell r="A2056">
            <v>102003</v>
          </cell>
          <cell r="B2056" t="str">
            <v>MONTAGEM E DESMONTAGEM DE FÔRMA PARA ESCADAS, COM 2 LANCES EM "U" E LAJE CASCATA, EM CHAPA DE MADEIRA COMPENSADA RESINADA, 4 UTILIZAÇÕES. AF_11/2020</v>
          </cell>
          <cell r="C2056" t="str">
            <v>M2</v>
          </cell>
          <cell r="D2056">
            <v>209.44</v>
          </cell>
          <cell r="E2056" t="str">
            <v>Sinapi-Maio/21</v>
          </cell>
        </row>
        <row r="2057">
          <cell r="A2057">
            <v>102004</v>
          </cell>
          <cell r="B2057" t="str">
            <v>MONTAGEM E DESMONTAGEM DE FÔRMA PARA ESCADAS, COM 2 LANCES EM "U" E LAJE CASCATA, EM CHAPA DE MADEIRA COMPENSADA PLASTIFICADA, 6 UTILIZAÇÕES. AF_11/2020</v>
          </cell>
          <cell r="C2057" t="str">
            <v>M2</v>
          </cell>
          <cell r="D2057">
            <v>181.55</v>
          </cell>
          <cell r="E2057" t="str">
            <v>Sinapi-Maio/21</v>
          </cell>
        </row>
        <row r="2058">
          <cell r="A2058">
            <v>102005</v>
          </cell>
          <cell r="B2058" t="str">
            <v>MONTAGEM E DESMONTAGEM DE FÔRMA PARA ESCADAS, COM 2 LANCES EM "U" E LAJE CASCATA, EM CHAPA DE MADEIRA COMPENSADA PLASTIFICADA, 8 UTILIZAÇÕES. AF_11/2020</v>
          </cell>
          <cell r="C2058" t="str">
            <v>M2</v>
          </cell>
          <cell r="D2058">
            <v>160.75</v>
          </cell>
          <cell r="E2058" t="str">
            <v>Sinapi-Maio/21</v>
          </cell>
        </row>
        <row r="2059">
          <cell r="A2059">
            <v>102006</v>
          </cell>
          <cell r="B2059" t="str">
            <v>MONTAGEM E DESMONTAGEM DE FÔRMA PARA ESCADAS, COM 2 LANCES EM "U" E LAJE CASCATA, EM CHAPA DE MADEIRA COMPENSADA PLASTIFICADA, 10 UTILIZAÇÕES. AF_11/2020</v>
          </cell>
          <cell r="C2059" t="str">
            <v>M2</v>
          </cell>
          <cell r="D2059">
            <v>147.68</v>
          </cell>
          <cell r="E2059" t="str">
            <v>Sinapi-Maio/21</v>
          </cell>
        </row>
        <row r="2060">
          <cell r="A2060">
            <v>102007</v>
          </cell>
          <cell r="B2060" t="str">
            <v>MONTAGEM E DESMONTAGEM DE FÔRMA PARA ESCADAS, COM 2 LANCES EM "L" E LAJE PLANA, EM MADEIRA SERRADA, 1 UTILIZAÇÃO. AF_11/2020</v>
          </cell>
          <cell r="C2060" t="str">
            <v>M2</v>
          </cell>
          <cell r="D2060">
            <v>414.18</v>
          </cell>
          <cell r="E2060" t="str">
            <v>Sinapi-Maio/21</v>
          </cell>
        </row>
        <row r="2061">
          <cell r="A2061">
            <v>102008</v>
          </cell>
          <cell r="B2061" t="str">
            <v>MONTAGEM E DESMONTAGEM DE FÔRMA PARA ESCADAS, COM 2 LANCES EM "L" E LAJE PLANA, EM MADEIRA SERRADA, 2 UTILIZAÇÕES. AF_11/2020</v>
          </cell>
          <cell r="C2061" t="str">
            <v>M2</v>
          </cell>
          <cell r="D2061">
            <v>345.35</v>
          </cell>
          <cell r="E2061" t="str">
            <v>Sinapi-Maio/21</v>
          </cell>
        </row>
        <row r="2062">
          <cell r="A2062">
            <v>102009</v>
          </cell>
          <cell r="B2062" t="str">
            <v>MONTAGEM E DESMONTAGEM DE FÔRMA PARA ESCADAS, COM 2 LANCES EM "L" E LAJE PLANA, EM CHAPA DE MADEIRA COMPENSADA RESINADA, 2 UTILIZAÇÕES. AF_11/2020</v>
          </cell>
          <cell r="C2062" t="str">
            <v>M2</v>
          </cell>
          <cell r="D2062">
            <v>238.28</v>
          </cell>
          <cell r="E2062" t="str">
            <v>Sinapi-Maio/21</v>
          </cell>
        </row>
        <row r="2063">
          <cell r="A2063">
            <v>102010</v>
          </cell>
          <cell r="B2063" t="str">
            <v>MONTAGEM E DESMONTAGEM DE FÔRMA PARA ESCADAS, COM 2 LANCES EM "L" E LAJE PLANA, EM CHAPA DE MADEIRA COMPENSADA RESINADA, 4 UTILIZAÇÕES. AF_11/2020</v>
          </cell>
          <cell r="C2063" t="str">
            <v>M2</v>
          </cell>
          <cell r="D2063">
            <v>211.4</v>
          </cell>
          <cell r="E2063" t="str">
            <v>Sinapi-Maio/21</v>
          </cell>
        </row>
        <row r="2064">
          <cell r="A2064">
            <v>102011</v>
          </cell>
          <cell r="B2064" t="str">
            <v>MONTAGEM E DESMONTAGEM DE FÔRMA PARA ESCADAS, COM 2 LANCES EM "L" E LAJE PLANA, EM CHAPA DE MADEIRA COMPENSADA PLASTIFICADA, 6 UTILIZAÇÕES. AF_11/2020</v>
          </cell>
          <cell r="C2064" t="str">
            <v>M2</v>
          </cell>
          <cell r="D2064">
            <v>178.68</v>
          </cell>
          <cell r="E2064" t="str">
            <v>Sinapi-Maio/21</v>
          </cell>
        </row>
        <row r="2065">
          <cell r="A2065">
            <v>102012</v>
          </cell>
          <cell r="B2065" t="str">
            <v>MONTAGEM E DESMONTAGEM DE FÔRMA PARA ESCADAS, COM 2 LANCES EM "L" E LAJE PLANA, EM CHAPA DE MADEIRA COMPENSADA PLASTIFICADA, 8 UTILIZAÇÕES. AF_11/2020</v>
          </cell>
          <cell r="C2065" t="str">
            <v>M2</v>
          </cell>
          <cell r="D2065">
            <v>158.01</v>
          </cell>
          <cell r="E2065" t="str">
            <v>Sinapi-Maio/21</v>
          </cell>
        </row>
        <row r="2066">
          <cell r="A2066">
            <v>102013</v>
          </cell>
          <cell r="B2066" t="str">
            <v>MONTAGEM E DESMONTAGEM DE FÔRMA PARA ESCADAS, COM 2 LANCES EM "L" E LAJE PLANA, EM CHAPA DE MADEIRA COMPENSADA PLASTIFICADA, 10 UTILIZAÇÕES. AF_11/2020</v>
          </cell>
          <cell r="C2066" t="str">
            <v>M2</v>
          </cell>
          <cell r="D2066">
            <v>146.46</v>
          </cell>
          <cell r="E2066" t="str">
            <v>Sinapi-Maio/21</v>
          </cell>
        </row>
        <row r="2067">
          <cell r="A2067">
            <v>102014</v>
          </cell>
          <cell r="B2067" t="str">
            <v>MONTAGEM E DESMONTAGEM DE FÔRMA PARA ESCADAS, COM 2 LANCES EM "L" E LAJE CASCATA, EM MADEIRA SERRADA, 1 UTILIZAÇÃO. AF_11/2020</v>
          </cell>
          <cell r="C2067" t="str">
            <v>M2</v>
          </cell>
          <cell r="D2067">
            <v>468.79</v>
          </cell>
          <cell r="E2067" t="str">
            <v>Sinapi-Maio/21</v>
          </cell>
        </row>
        <row r="2068">
          <cell r="A2068">
            <v>102015</v>
          </cell>
          <cell r="B2068" t="str">
            <v>MONTAGEM E DESMONTAGEM DE FÔRMA PARA ESCADAS, COM 2 LANCES EM "L" E LAJE CASCATA, EM MADEIRA SERRADA, 2 UTILIZAÇÕES. AF_11/2020</v>
          </cell>
          <cell r="C2068" t="str">
            <v>M2</v>
          </cell>
          <cell r="D2068">
            <v>392.2</v>
          </cell>
          <cell r="E2068" t="str">
            <v>Sinapi-Maio/21</v>
          </cell>
        </row>
        <row r="2069">
          <cell r="A2069">
            <v>102016</v>
          </cell>
          <cell r="B2069" t="str">
            <v>MONTAGEM E DESMONTAGEM DE FÔRMA PARA ESCADAS, COM 2 LANCES EM "L" E LAJE CASCATA, EM CHAPA DE MADEIRA COMPENSADA RESINADA, 2 UTILIZAÇÕES. AF_11/2020</v>
          </cell>
          <cell r="C2069" t="str">
            <v>M2</v>
          </cell>
          <cell r="D2069">
            <v>233.94</v>
          </cell>
          <cell r="E2069" t="str">
            <v>Sinapi-Maio/21</v>
          </cell>
        </row>
        <row r="2070">
          <cell r="A2070">
            <v>102017</v>
          </cell>
          <cell r="B2070" t="str">
            <v>MONTAGEM E DESMONTAGEM DE FÔRMA PARA ESCADAS, COM 2 LANCES EM "L" E LAJE CASCATA, EM CHAPA DE MADEIRA COMPENSADA RESINADA, 4 UTILIZAÇÕES. AF_11/2020</v>
          </cell>
          <cell r="C2070" t="str">
            <v>M2</v>
          </cell>
          <cell r="D2070">
            <v>208.03</v>
          </cell>
          <cell r="E2070" t="str">
            <v>Sinapi-Maio/21</v>
          </cell>
        </row>
        <row r="2071">
          <cell r="A2071">
            <v>102036</v>
          </cell>
          <cell r="B2071" t="str">
            <v>MONTAGEM E DESMONTAGEM DE FÔRMA PARA ESCADAS, COM 2 LANCES EM "L" E LAJE CASCATA, EM CHAPA DE MADEIRA COMPENSADA PLASTIFICADA, 6 UTILIZAÇÕES. AF_11/2020</v>
          </cell>
          <cell r="C2071" t="str">
            <v>M2</v>
          </cell>
          <cell r="D2071">
            <v>178.62</v>
          </cell>
          <cell r="E2071" t="str">
            <v>Sinapi-Maio/21</v>
          </cell>
        </row>
        <row r="2072">
          <cell r="A2072">
            <v>102037</v>
          </cell>
          <cell r="B2072" t="str">
            <v>MONTAGEM E DESMONTAGEM DE FÔRMA PARA ESCADAS, COM 2 LANCES EM "L" E LAJE CASCATA, EM CHAPA DE MADEIRA COMPENSADA PLASTIFICADA, 8 UTILIZAÇÕES. AF_11/2020</v>
          </cell>
          <cell r="C2072" t="str">
            <v>M2</v>
          </cell>
          <cell r="D2072">
            <v>157.69</v>
          </cell>
          <cell r="E2072" t="str">
            <v>Sinapi-Maio/21</v>
          </cell>
        </row>
        <row r="2073">
          <cell r="A2073">
            <v>102038</v>
          </cell>
          <cell r="B2073" t="str">
            <v>MONTAGEM E DESMONTAGEM DE FÔRMA PARA ESCADAS, COM 2 LANCES EM "L" E LAJE CASCATA, EM CHAPA DE MADEIRA COMPENSADA PLASTIFICADA, 10 UTILIZAÇÕES. AF_11/2020</v>
          </cell>
          <cell r="C2073" t="str">
            <v>M2</v>
          </cell>
          <cell r="D2073">
            <v>146</v>
          </cell>
          <cell r="E2073" t="str">
            <v>Sinapi-Maio/21</v>
          </cell>
        </row>
        <row r="2074">
          <cell r="A2074">
            <v>102039</v>
          </cell>
          <cell r="B2074" t="str">
            <v>MONTAGEM E DESMONTAGEM DE FÔRMA PARA ESCADAS, COM 1 LANCE E LAJE PLANA, EM MADEIRA SERRADA, 1 UTILIZAÇÃO. AF_11/2020</v>
          </cell>
          <cell r="C2074" t="str">
            <v>M2</v>
          </cell>
          <cell r="D2074">
            <v>432.46</v>
          </cell>
          <cell r="E2074" t="str">
            <v>Sinapi-Maio/21</v>
          </cell>
        </row>
        <row r="2075">
          <cell r="A2075">
            <v>102040</v>
          </cell>
          <cell r="B2075" t="str">
            <v>MONTAGEM E DESMONTAGEM DE FÔRMA PARA ESCADAS, COM 1 LANCE E LAJE PLANA, EM MADEIRA SERRADA, 2 UTILIZAÇÕES. AF_11/2020</v>
          </cell>
          <cell r="C2075" t="str">
            <v>M2</v>
          </cell>
          <cell r="D2075">
            <v>359.46</v>
          </cell>
          <cell r="E2075" t="str">
            <v>Sinapi-Maio/21</v>
          </cell>
        </row>
        <row r="2076">
          <cell r="A2076">
            <v>102041</v>
          </cell>
          <cell r="B2076" t="str">
            <v>MONTAGEM E DESMONTAGEM DE FÔRMA PARA ESCADAS, COM 1 LANCE E LAJE PLANA, EM CHAPA DE MADEIRA COMPENSADA RESINADA, 2 UTILIZAÇÕES. AF_11/2020</v>
          </cell>
          <cell r="C2076" t="str">
            <v>M2</v>
          </cell>
          <cell r="D2076">
            <v>238.95</v>
          </cell>
          <cell r="E2076" t="str">
            <v>Sinapi-Maio/21</v>
          </cell>
        </row>
        <row r="2077">
          <cell r="A2077">
            <v>102042</v>
          </cell>
          <cell r="B2077" t="str">
            <v>MONTAGEM E DESMONTAGEM DE FÔRMA PARA ESCADAS, COM 1 LANCE E LAJE PLANA, EM CHAPA DE MADEIRA COMPENSADA RESINADA, 4 UTILIZAÇÕES. AF_11/2020</v>
          </cell>
          <cell r="C2077" t="str">
            <v>M2</v>
          </cell>
          <cell r="D2077">
            <v>210.32</v>
          </cell>
          <cell r="E2077" t="str">
            <v>Sinapi-Maio/21</v>
          </cell>
        </row>
        <row r="2078">
          <cell r="A2078">
            <v>102043</v>
          </cell>
          <cell r="B2078" t="str">
            <v>MONTAGEM E DESMONTAGEM DE FÔRMA PARA ESCADAS, COM 1 LANCE E LAJE PLANA, EM CHAPA DE MADEIRA COMPENSADA PLASTIFICADA, 6 UTILIZAÇÕES. AF_11/2020</v>
          </cell>
          <cell r="C2078" t="str">
            <v>M2</v>
          </cell>
          <cell r="D2078">
            <v>178.56</v>
          </cell>
          <cell r="E2078" t="str">
            <v>Sinapi-Maio/21</v>
          </cell>
        </row>
        <row r="2079">
          <cell r="A2079">
            <v>102044</v>
          </cell>
          <cell r="B2079" t="str">
            <v>MONTAGEM E DESMONTAGEM DE FÔRMA PARA ESCADAS, COM 1 LANCE E LAJE PLANA, EM CHAPA DE MADEIRA COMPENSADA PLASTIFICADA, 8 UTILIZAÇÕES. AF_11/2020</v>
          </cell>
          <cell r="C2079" t="str">
            <v>M2</v>
          </cell>
          <cell r="D2079">
            <v>158.54</v>
          </cell>
          <cell r="E2079" t="str">
            <v>Sinapi-Maio/21</v>
          </cell>
        </row>
        <row r="2080">
          <cell r="A2080">
            <v>102045</v>
          </cell>
          <cell r="B2080" t="str">
            <v>MONTAGEM E DESMONTAGEM DE FÔRMA PARA ESCADAS, COM 1 LANCE E LAJE PLANA, EM CHAPA DE MADEIRA COMPENSADA PLASTIFICADA, 10 UTILIZAÇÕES. AF_11/2020</v>
          </cell>
          <cell r="C2080" t="str">
            <v>M2</v>
          </cell>
          <cell r="D2080">
            <v>146.52000000000001</v>
          </cell>
          <cell r="E2080" t="str">
            <v>Sinapi-Maio/21</v>
          </cell>
        </row>
        <row r="2081">
          <cell r="A2081">
            <v>102046</v>
          </cell>
          <cell r="B2081" t="str">
            <v>MONTAGEM E DESMONTAGEM DE FÔRMA PARA ESCADAS, COM 1 LANCE E LAJE CASCATA, EM MADEIRA SERRADA, 1 UTILIZAÇÃO. AF_11/2020</v>
          </cell>
          <cell r="C2081" t="str">
            <v>M2</v>
          </cell>
          <cell r="D2081">
            <v>479.13</v>
          </cell>
          <cell r="E2081" t="str">
            <v>Sinapi-Maio/21</v>
          </cell>
        </row>
        <row r="2082">
          <cell r="A2082">
            <v>102047</v>
          </cell>
          <cell r="B2082" t="str">
            <v>MONTAGEM E DESMONTAGEM DE FÔRMA PARA ESCADAS, COM 1 LANCE E LAJE CASCATA, EM MADEIRA SERRADA, 2 UTILIZAÇÕES. AF_11/2020</v>
          </cell>
          <cell r="C2082" t="str">
            <v>M2</v>
          </cell>
          <cell r="D2082">
            <v>408.13</v>
          </cell>
          <cell r="E2082" t="str">
            <v>Sinapi-Maio/21</v>
          </cell>
        </row>
        <row r="2083">
          <cell r="A2083">
            <v>102048</v>
          </cell>
          <cell r="B2083" t="str">
            <v>MONTAGEM E DESMONTAGEM DE FÔRMA PARA ESCADAS, COM 1 LANCE E LAJE CASCATA, EM CHAPA DE MADEIRA COMPENSADA RESINADA, 2 UTILIZAÇÕES. AF_11/2020</v>
          </cell>
          <cell r="C2083" t="str">
            <v>M2</v>
          </cell>
          <cell r="D2083">
            <v>230.04</v>
          </cell>
          <cell r="E2083" t="str">
            <v>Sinapi-Maio/21</v>
          </cell>
        </row>
        <row r="2084">
          <cell r="A2084">
            <v>102049</v>
          </cell>
          <cell r="B2084" t="str">
            <v>MONTAGEM E DESMONTAGEM DE FÔRMA PARA ESCADAS, COM 1 LANCE E LAJE CASCATA, EM CHAPA DE MADEIRA COMPENSADA RESINADA, 4 UTILIZAÇÕES. AF_11/2020</v>
          </cell>
          <cell r="C2084" t="str">
            <v>M2</v>
          </cell>
          <cell r="D2084">
            <v>202.13</v>
          </cell>
          <cell r="E2084" t="str">
            <v>Sinapi-Maio/21</v>
          </cell>
        </row>
        <row r="2085">
          <cell r="A2085">
            <v>102050</v>
          </cell>
          <cell r="B2085" t="str">
            <v>MONTAGEM E DESMONTAGEM DE FÔRMA PARA ESCADAS, COM 1 LANCE E LAJE CASCATA, EM CHAPA DE MADEIRA COMPENSADA PLASTIFICADA, 6 UTILIZAÇÕES. AF_11/2020</v>
          </cell>
          <cell r="C2085" t="str">
            <v>M2</v>
          </cell>
          <cell r="D2085">
            <v>174.27</v>
          </cell>
          <cell r="E2085" t="str">
            <v>Sinapi-Maio/21</v>
          </cell>
        </row>
        <row r="2086">
          <cell r="A2086">
            <v>102051</v>
          </cell>
          <cell r="B2086" t="str">
            <v>MONTAGEM E DESMONTAGEM DE FÔRMA PARA ESCADAS, COM 1 LANCE E LAJE CASCATA, EM CHAPA DE MADEIRA COMPENSADA PLASTIFICADA, 8 UTILIZAÇÕES. AF_11/2020</v>
          </cell>
          <cell r="C2086" t="str">
            <v>M2</v>
          </cell>
          <cell r="D2086">
            <v>153.36000000000001</v>
          </cell>
          <cell r="E2086" t="str">
            <v>Sinapi-Maio/21</v>
          </cell>
        </row>
        <row r="2087">
          <cell r="A2087">
            <v>102052</v>
          </cell>
          <cell r="B2087" t="str">
            <v>MONTAGEM E DESMONTAGEM DE FÔRMA PARA ESCADAS, COM 1 LANCE E LAJE CASCATA, EM CHAPA DE MADEIRA COMPENSADA PLASTIFICADA, 10 UTILIZAÇÕES. AF_11/2020</v>
          </cell>
          <cell r="C2087" t="str">
            <v>M2</v>
          </cell>
          <cell r="D2087">
            <v>141.69</v>
          </cell>
          <cell r="E2087" t="str">
            <v>Sinapi-Maio/21</v>
          </cell>
        </row>
        <row r="2088">
          <cell r="A2088">
            <v>102059</v>
          </cell>
          <cell r="B2088" t="str">
            <v>MONTAGEM E DESMONTAGEM DE FÔRMA PARA ESCADA DUPLA COM 2 LANCES EM "X" E LAJE PLANA, EM MADEIRA SERRADA, 1 UTILIZAÇÃO. AF_11/2020</v>
          </cell>
          <cell r="C2088" t="str">
            <v>M2</v>
          </cell>
          <cell r="D2088">
            <v>402.68</v>
          </cell>
          <cell r="E2088" t="str">
            <v>Sinapi-Maio/21</v>
          </cell>
        </row>
        <row r="2089">
          <cell r="A2089">
            <v>102060</v>
          </cell>
          <cell r="B2089" t="str">
            <v>MONTAGEM E DESMONTAGEM DE FÔRMA PARA ESCADA DUPLA COM 2 LANCES EM "X" E LAJE PLANA, EM MADEIRA SERRADA, 2 UTILIZAÇÕES. AF_11/2020</v>
          </cell>
          <cell r="C2089" t="str">
            <v>M2</v>
          </cell>
          <cell r="D2089">
            <v>337.69</v>
          </cell>
          <cell r="E2089" t="str">
            <v>Sinapi-Maio/21</v>
          </cell>
        </row>
        <row r="2090">
          <cell r="A2090">
            <v>102061</v>
          </cell>
          <cell r="B2090" t="str">
            <v>MONTAGEM E DESMONTAGEM DE FÔRMA PARA ESCADA DUPLA COM 2 LANCES EM "X" E LAJE PLANA, EM CHAPA DE MADEIRA COMPENSADA RESINADA, 2 UTILIZAÇÕES. AF_11/2020</v>
          </cell>
          <cell r="C2090" t="str">
            <v>M2</v>
          </cell>
          <cell r="D2090">
            <v>218.7</v>
          </cell>
          <cell r="E2090" t="str">
            <v>Sinapi-Maio/21</v>
          </cell>
        </row>
        <row r="2091">
          <cell r="A2091">
            <v>102062</v>
          </cell>
          <cell r="B2091" t="str">
            <v>MONTAGEM E DESMONTAGEM DE FÔRMA PARA ESCADA DUPLA COM 2 LANCES EM "X" E LAJE PLANA, EM CHAPA DE MADEIRA COMPENSADA RESINADA, 4 UTILIZAÇÕES. AF_11/2020</v>
          </cell>
          <cell r="C2091" t="str">
            <v>M2</v>
          </cell>
          <cell r="D2091">
            <v>196.49</v>
          </cell>
          <cell r="E2091" t="str">
            <v>Sinapi-Maio/21</v>
          </cell>
        </row>
        <row r="2092">
          <cell r="A2092">
            <v>102063</v>
          </cell>
          <cell r="B2092" t="str">
            <v>MONTAGEM E DESMONTAGEM DE FÔRMA PARA ESCADA DUPLA COM 2 LANCES EM "X" E LAJE PLANA, EM CHAPA DE MADEIRA COMPENSADA PLASTIFICADA, 6 UTILIZAÇÕES. AF_11/2020</v>
          </cell>
          <cell r="C2092" t="str">
            <v>M2</v>
          </cell>
          <cell r="D2092">
            <v>165.9</v>
          </cell>
          <cell r="E2092" t="str">
            <v>Sinapi-Maio/21</v>
          </cell>
        </row>
        <row r="2093">
          <cell r="A2093">
            <v>102064</v>
          </cell>
          <cell r="B2093" t="str">
            <v>MONTAGEM E DESMONTAGEM DE FÔRMA PARA ESCADA DUPLA COM 2 LANCES EM "X" E LAJE PLANA, EM CHAPA DE MADEIRA COMPENSADA PLASTIFICADA, 8 UTILIZAÇÕES. AF_11/2020</v>
          </cell>
          <cell r="C2093" t="str">
            <v>M2</v>
          </cell>
          <cell r="D2093">
            <v>145.78</v>
          </cell>
          <cell r="E2093" t="str">
            <v>Sinapi-Maio/21</v>
          </cell>
        </row>
        <row r="2094">
          <cell r="A2094">
            <v>102065</v>
          </cell>
          <cell r="B2094" t="str">
            <v>MONTAGEM E DESMONTAGEM DE FÔRMA PARA ESCADA DUPLA COM 2 LANCES EM "X" E LAJE PLANA, EM CHAPA DE MADEIRA COMPENSADA PLASTIFICADA, 10 UTILIZAÇÕES. AF_11/2020</v>
          </cell>
          <cell r="C2094" t="str">
            <v>M2</v>
          </cell>
          <cell r="D2094">
            <v>134.59</v>
          </cell>
          <cell r="E2094" t="str">
            <v>Sinapi-Maio/21</v>
          </cell>
        </row>
        <row r="2095">
          <cell r="A2095">
            <v>102066</v>
          </cell>
          <cell r="B2095" t="str">
            <v>MONTAGEM E DESMONTAGEM DE FÔRMA PARA ESCADA DUPLA COM 2 LANCES EM "X" E LAJE CASCATA, EM MADEIRA SERRADA, 1 UTILIZAÇÃO. AF_11/2020</v>
          </cell>
          <cell r="C2095" t="str">
            <v>M2</v>
          </cell>
          <cell r="D2095">
            <v>424.2</v>
          </cell>
          <cell r="E2095" t="str">
            <v>Sinapi-Maio/21</v>
          </cell>
        </row>
        <row r="2096">
          <cell r="A2096">
            <v>102067</v>
          </cell>
          <cell r="B2096" t="str">
            <v>MONTAGEM E DESMONTAGEM DE FÔRMA PARA ESCADA DUPLA COM 2 LANCES EM "X" E LAJE CASCATA, EM MADEIRA SERRADA, 2 UTILIZAÇÕES. AF_11/2020</v>
          </cell>
          <cell r="C2096" t="str">
            <v>M2</v>
          </cell>
          <cell r="D2096">
            <v>362.93</v>
          </cell>
          <cell r="E2096" t="str">
            <v>Sinapi-Maio/21</v>
          </cell>
        </row>
        <row r="2097">
          <cell r="A2097">
            <v>102068</v>
          </cell>
          <cell r="B2097" t="str">
            <v>MONTAGEM E DESMONTAGEM DE FÔRMA PARA ESCADA DUPLA COM 2 LANCES EM "X" E LAJE CASCATA, EM CHAPA DE MADEIRA COMPENSADA RESINADA, 2 UTILIZAÇÕES. AF_11/2020</v>
          </cell>
          <cell r="C2097" t="str">
            <v>M2</v>
          </cell>
          <cell r="D2097">
            <v>207.64</v>
          </cell>
          <cell r="E2097" t="str">
            <v>Sinapi-Maio/21</v>
          </cell>
        </row>
        <row r="2098">
          <cell r="A2098">
            <v>102069</v>
          </cell>
          <cell r="B2098" t="str">
            <v>MONTAGEM E DESMONTAGEM DE FÔRMA PARA ESCADA DUPLA COM 2 LANCES EM "X" E LAJE CASCATA, EM CHAPA DE MADEIRA COMPENSADA RESINADA, 4 UTILIZAÇÕES. AF_11/2020</v>
          </cell>
          <cell r="C2098" t="str">
            <v>M2</v>
          </cell>
          <cell r="D2098">
            <v>186.41</v>
          </cell>
          <cell r="E2098" t="str">
            <v>Sinapi-Maio/21</v>
          </cell>
        </row>
        <row r="2099">
          <cell r="A2099">
            <v>102070</v>
          </cell>
          <cell r="B2099" t="str">
            <v>MONTAGEM E DESMONTAGEM DE FÔRMA PARA ESCADA DUPLA COM 2 LANCES EM "X" E LAJE CASCATA, EM CHAPA DE MADEIRA COMPENSADA PLASTIFICADA, 6 UTILIZAÇÕES. AF_11/2020</v>
          </cell>
          <cell r="C2099" t="str">
            <v>M2</v>
          </cell>
          <cell r="D2099">
            <v>160.34</v>
          </cell>
          <cell r="E2099" t="str">
            <v>Sinapi-Maio/21</v>
          </cell>
        </row>
        <row r="2100">
          <cell r="A2100">
            <v>102071</v>
          </cell>
          <cell r="B2100" t="str">
            <v>MONTAGEM E DESMONTAGEM DE FÔRMA PARA ESCADA DUPLA COM 2 LANCES EM "X" E LAJE CASCATA, EM CHAPA DE MADEIRA COMPENSADA PLASTIFICADA, 8 UTILIZAÇÕES. AF_11/2020</v>
          </cell>
          <cell r="C2100" t="str">
            <v>M2</v>
          </cell>
          <cell r="D2100">
            <v>141.04</v>
          </cell>
          <cell r="E2100" t="str">
            <v>Sinapi-Maio/21</v>
          </cell>
        </row>
        <row r="2101">
          <cell r="A2101">
            <v>102072</v>
          </cell>
          <cell r="B2101" t="str">
            <v>MONTAGEM E DESMONTAGEM DE FÔRMA PARA ESCADA DUPLA COM 2 LANCES EM "X" E LAJE CASCATA, EM CHAPA DE MADEIRA COMPENSADA PLASTIFICADA, 10 UTILIZAÇÕES. AF_11/2020</v>
          </cell>
          <cell r="C2101" t="str">
            <v>M2</v>
          </cell>
          <cell r="D2101">
            <v>133.01</v>
          </cell>
          <cell r="E2101" t="str">
            <v>Sinapi-Maio/21</v>
          </cell>
        </row>
        <row r="2102">
          <cell r="A2102">
            <v>102073</v>
          </cell>
          <cell r="B2102" t="str">
            <v>ESCADA EM CONCRETO ARMADO MOLDADO IN LOCO, FCK 20 MPA, COM 1 LANCE E LAJE PLANA, FÔRMA EM CHAPA DE MADEIRA COMPENSADA RESINADA. AF_11/2020</v>
          </cell>
          <cell r="C2102" t="str">
            <v>M3</v>
          </cell>
          <cell r="D2102">
            <v>3023.86</v>
          </cell>
          <cell r="E2102" t="str">
            <v>Sinapi-Maio/21</v>
          </cell>
        </row>
        <row r="2103">
          <cell r="A2103">
            <v>102074</v>
          </cell>
          <cell r="B2103" t="str">
            <v>ESCADA EM CONCRETO ARMADO MOLDADO IN LOCO, FCK 20 MPA, COM 2 LANCES EM "U" E LAJE PLANA, FÔRMA EM CHAPA DE MADEIRA COMPENSADA RESINADA. AF_11/2020</v>
          </cell>
          <cell r="C2103" t="str">
            <v>M3</v>
          </cell>
          <cell r="D2103">
            <v>3839.81</v>
          </cell>
          <cell r="E2103" t="str">
            <v>Sinapi-Maio/21</v>
          </cell>
        </row>
        <row r="2104">
          <cell r="A2104">
            <v>102075</v>
          </cell>
          <cell r="B2104" t="str">
            <v>ESCADA EM CONCRETO ARMADO MOLDADO IN LOCO, FCK 20 MPA, COM 2 LANCES EM "L" E LAJE PLANA, FÔRMA EM CHAPA DE MADEIRA COMPENSADA RESINADA. AF_11/2020</v>
          </cell>
          <cell r="C2104" t="str">
            <v>M3</v>
          </cell>
          <cell r="D2104">
            <v>4101.3500000000004</v>
          </cell>
          <cell r="E2104" t="str">
            <v>Sinapi-Maio/21</v>
          </cell>
        </row>
        <row r="2105">
          <cell r="A2105">
            <v>102076</v>
          </cell>
          <cell r="B2105" t="str">
            <v>ESCADA EM CONCRETO ARMADO MOLDADO IN LOCO, FCK 20 MPA, COM 2 LANCES EM "X" E LAJE PLANA, FÔRMA EM CHAPA DE MADEIRA COMPENSADA RESINADA. AF_11/2020</v>
          </cell>
          <cell r="C2105" t="str">
            <v>M3</v>
          </cell>
          <cell r="D2105">
            <v>4171.22</v>
          </cell>
          <cell r="E2105" t="str">
            <v>Sinapi-Maio/21</v>
          </cell>
        </row>
        <row r="2106">
          <cell r="A2106">
            <v>102077</v>
          </cell>
          <cell r="B2106" t="str">
            <v>ESCADA EM CONCRETO ARMADO MOLDADO IN LOCO, FCK 20 MPA, COM 1 LANCE E LAJE CASCATA, FÔRMA EM CHAPA DE MADEIRA COMPENSADA RESINADA. AF_11/2020</v>
          </cell>
          <cell r="C2106" t="str">
            <v>M3</v>
          </cell>
          <cell r="D2106">
            <v>4573.47</v>
          </cell>
          <cell r="E2106" t="str">
            <v>Sinapi-Maio/21</v>
          </cell>
        </row>
        <row r="2107">
          <cell r="A2107">
            <v>102078</v>
          </cell>
          <cell r="B2107" t="str">
            <v>ESCADA EM CONCRETO ARMADO MOLDADO IN LOCO, FCK 20 MPA, COM 2 LANCES EM "U" E LAJE CASCATA, FÔRMA EM CHAPA DE MADEIRA COMPENSADA RESINADA. AF_11/2020</v>
          </cell>
          <cell r="C2107" t="str">
            <v>M3</v>
          </cell>
          <cell r="D2107">
            <v>4563.29</v>
          </cell>
          <cell r="E2107" t="str">
            <v>Sinapi-Maio/21</v>
          </cell>
        </row>
        <row r="2108">
          <cell r="A2108">
            <v>102079</v>
          </cell>
          <cell r="B2108" t="str">
            <v>ESCADA EM CONCRETO ARMADO MOLDADO IN LOCO, FCK 20 MPA, COM 2 LANCES EM "L" E LAJE CASCATA, FÔRMA EM CHAPA DE MADEIRA COMPENSADA RESINADA. AF_11/2020</v>
          </cell>
          <cell r="C2108" t="str">
            <v>M3</v>
          </cell>
          <cell r="D2108">
            <v>4483.21</v>
          </cell>
          <cell r="E2108" t="str">
            <v>Sinapi-Maio/21</v>
          </cell>
        </row>
        <row r="2109">
          <cell r="A2109">
            <v>102080</v>
          </cell>
          <cell r="B2109" t="str">
            <v>ESCADA EM CONCRETO ARMADO MOLDADO IN LOCO, FCK 20 MPA, COM 2 LANCES EM "X" E LAJE CASCATA, FÔRMA EM CHAPA DE MADEIRA COMPENSADA RESINADA. AF_11/2020</v>
          </cell>
          <cell r="C2109" t="str">
            <v>M3</v>
          </cell>
          <cell r="D2109">
            <v>3992.56</v>
          </cell>
          <cell r="E2109" t="str">
            <v>Sinapi-Maio/21</v>
          </cell>
        </row>
        <row r="2110">
          <cell r="A2110">
            <v>102086</v>
          </cell>
          <cell r="B2110" t="str">
            <v>FABRICAÇÃO DE FÔRMA PARA ESCADA DUPLA COM 2 LANCES EM "X" E LAJE PLANA, EM CHAPA DE MADEIRA COMPENSADA PLASTIFICADA, E=18 MM. AF_11/2020</v>
          </cell>
          <cell r="C2110" t="str">
            <v>M2</v>
          </cell>
          <cell r="D2110">
            <v>146.47</v>
          </cell>
          <cell r="E2110" t="str">
            <v>Sinapi-Maio/21</v>
          </cell>
        </row>
        <row r="2111">
          <cell r="A2111">
            <v>102087</v>
          </cell>
          <cell r="B2111" t="str">
            <v>FABRICAÇÃO DE FÔRMA PARA ESCADA DUPLA COM 2 LANCES EM "X" E LAJE PLANA, EM CHAPA DE MADEIRA COMPENSADA RESINADA, E= 17 MM. AF_11/2020</v>
          </cell>
          <cell r="C2111" t="str">
            <v>M2</v>
          </cell>
          <cell r="D2111">
            <v>116.84</v>
          </cell>
          <cell r="E2111" t="str">
            <v>Sinapi-Maio/21</v>
          </cell>
        </row>
        <row r="2112">
          <cell r="A2112">
            <v>102088</v>
          </cell>
          <cell r="B2112" t="str">
            <v>FABRICAÇÃO DE FÔRMA PARA ESCADA DUPLA COM 2 LANCES EM X E LAJE PLANA, EM MADEIRA SERRADA, E=25 MM. AF_11/2020</v>
          </cell>
          <cell r="C2112" t="str">
            <v>M2</v>
          </cell>
          <cell r="D2112">
            <v>197.01</v>
          </cell>
          <cell r="E2112" t="str">
            <v>Sinapi-Maio/21</v>
          </cell>
        </row>
        <row r="2113">
          <cell r="A2113">
            <v>102089</v>
          </cell>
          <cell r="B2113" t="str">
            <v>FABRICAÇÃO DE FÔRMA PARA ESCADA DUPLA COM 2 LANCES EM "X" E LAJE CASCATA, EM CHAPA DE MADEIRA COMPENSADA PLASTIFICADA, E=18 MM. AF_11/2020</v>
          </cell>
          <cell r="C2113" t="str">
            <v>M2</v>
          </cell>
          <cell r="D2113">
            <v>138.97</v>
          </cell>
          <cell r="E2113" t="str">
            <v>Sinapi-Maio/21</v>
          </cell>
        </row>
        <row r="2114">
          <cell r="A2114">
            <v>102090</v>
          </cell>
          <cell r="B2114" t="str">
            <v>FABRICAÇÃO DE FÔRMA PARA ESCADA DUPLA COM 2 LANCES EM "X" E LAJE CASCATA, EM CHAPA DE MADEIRA COMPENSADA RESINADA, E= 17 MM. AF_11/2020</v>
          </cell>
          <cell r="C2114" t="str">
            <v>M2</v>
          </cell>
          <cell r="D2114">
            <v>105.35</v>
          </cell>
          <cell r="E2114" t="str">
            <v>Sinapi-Maio/21</v>
          </cell>
        </row>
        <row r="2115">
          <cell r="A2115">
            <v>102091</v>
          </cell>
          <cell r="B2115" t="str">
            <v>FABRICAÇÃO DE FÔRMA PARA ESCADA DUPLA COM 2 LANCES EM X E LAJE CASCATA, EM MADEIRA SERRADA, E=25 MM. AF_11/2020</v>
          </cell>
          <cell r="C2115" t="str">
            <v>M2</v>
          </cell>
          <cell r="D2115">
            <v>231.01</v>
          </cell>
          <cell r="E2115" t="str">
            <v>Sinapi-Maio/21</v>
          </cell>
        </row>
        <row r="2116">
          <cell r="A2116">
            <v>89996</v>
          </cell>
          <cell r="B2116" t="str">
            <v>ARMAÇÃO VERTICAL DE ALVENARIA ESTRUTURAL; DIÂMETRO DE 10,0 MM. AF_01/2015</v>
          </cell>
          <cell r="C2116" t="str">
            <v>KG</v>
          </cell>
          <cell r="D2116">
            <v>13.48</v>
          </cell>
          <cell r="E2116" t="str">
            <v>Sinapi-Maio/21</v>
          </cell>
        </row>
        <row r="2117">
          <cell r="A2117">
            <v>89997</v>
          </cell>
          <cell r="B2117" t="str">
            <v>ARMAÇÃO VERTICAL DE ALVENARIA ESTRUTURAL; DIÂMETRO DE 12,5 MM. AF_01/2015</v>
          </cell>
          <cell r="C2117" t="str">
            <v>KG</v>
          </cell>
          <cell r="D2117">
            <v>11.13</v>
          </cell>
          <cell r="E2117" t="str">
            <v>Sinapi-Maio/21</v>
          </cell>
        </row>
        <row r="2118">
          <cell r="A2118">
            <v>89998</v>
          </cell>
          <cell r="B2118" t="str">
            <v>ARMAÇÃO DE CINTA DE ALVENARIA ESTRUTURAL; DIÂMETRO DE 10,0 MM. AF_01/2015</v>
          </cell>
          <cell r="C2118" t="str">
            <v>KG</v>
          </cell>
          <cell r="D2118">
            <v>12.95</v>
          </cell>
          <cell r="E2118" t="str">
            <v>Sinapi-Maio/21</v>
          </cell>
        </row>
        <row r="2119">
          <cell r="A2119">
            <v>89999</v>
          </cell>
          <cell r="B2119" t="str">
            <v>ARMAÇÃO DE VERGA E CONTRAVERGA DE ALVENARIA ESTRUTURAL; DIÂMETRO DE 8,0 MM. AF_01/2015</v>
          </cell>
          <cell r="C2119" t="str">
            <v>KG</v>
          </cell>
          <cell r="D2119">
            <v>17.63</v>
          </cell>
          <cell r="E2119" t="str">
            <v>Sinapi-Maio/21</v>
          </cell>
        </row>
        <row r="2120">
          <cell r="A2120">
            <v>90000</v>
          </cell>
          <cell r="B2120" t="str">
            <v>ARMAÇÃO DE VERGA E CONTRAVERGA DE ALVENARIA ESTRUTURAL; DIÂMETRO DE 10,0 MM. AF_01/2015</v>
          </cell>
          <cell r="C2120" t="str">
            <v>KG</v>
          </cell>
          <cell r="D2120">
            <v>14.83</v>
          </cell>
          <cell r="E2120" t="str">
            <v>Sinapi-Maio/21</v>
          </cell>
        </row>
        <row r="2121">
          <cell r="A2121">
            <v>91593</v>
          </cell>
          <cell r="B2121" t="str">
            <v>ARMAÇÃO DO SISTEMA DE PAREDES DE CONCRETO, EXECUTADA EM PAREDES DE EDIFICAÇÕES DE MÚLTIPLOS PAVIMENTOS, TELA Q-138. AF_06/2019</v>
          </cell>
          <cell r="C2121" t="str">
            <v>KG</v>
          </cell>
          <cell r="D2121">
            <v>14.66</v>
          </cell>
          <cell r="E2121" t="str">
            <v>Sinapi-Maio/21</v>
          </cell>
        </row>
        <row r="2122">
          <cell r="A2122">
            <v>91594</v>
          </cell>
          <cell r="B2122" t="str">
            <v>ARMAÇÃO DO SISTEMA DE PAREDES DE CONCRETO, EXECUTADA EM PAREDES DE EDIFICAÇÕES TÉRREAS OU DE MÚLTIPLOS PAVIMENTOS, TELA Q-92. AF_06/2019</v>
          </cell>
          <cell r="C2122" t="str">
            <v>KG</v>
          </cell>
          <cell r="D2122">
            <v>15.05</v>
          </cell>
          <cell r="E2122" t="str">
            <v>Sinapi-Maio/21</v>
          </cell>
        </row>
        <row r="2123">
          <cell r="A2123">
            <v>91595</v>
          </cell>
          <cell r="B2123" t="str">
            <v>ARMAÇÃO DO SISTEMA DE PAREDES DE CONCRETO, EXECUTADA EM PAREDES DE EDIFICAÇÕES TÉRREAS, TELA Q-61. AF_06/2019</v>
          </cell>
          <cell r="C2123" t="str">
            <v>KG</v>
          </cell>
          <cell r="D2123">
            <v>15.63</v>
          </cell>
          <cell r="E2123" t="str">
            <v>Sinapi-Maio/21</v>
          </cell>
        </row>
        <row r="2124">
          <cell r="A2124">
            <v>91596</v>
          </cell>
          <cell r="B2124" t="str">
            <v>ARMAÇÃO DO SISTEMA DE PAREDES DE CONCRETO, EXECUTADA COMO ARMADURA POSITIVA DE LAJES, TELA Q-138. AF_06/2019</v>
          </cell>
          <cell r="C2124" t="str">
            <v>KG</v>
          </cell>
          <cell r="D2124">
            <v>14.96</v>
          </cell>
          <cell r="E2124" t="str">
            <v>Sinapi-Maio/21</v>
          </cell>
        </row>
        <row r="2125">
          <cell r="A2125">
            <v>91597</v>
          </cell>
          <cell r="B2125" t="str">
            <v>ARMAÇÃO DO SISTEMA DE PAREDES DE CONCRETO, EXECUTADA COMO ARMADURA NEGATIVA DE LAJES, TELA T-196. AF_06/2019</v>
          </cell>
          <cell r="C2125" t="str">
            <v>KG</v>
          </cell>
          <cell r="D2125">
            <v>10.44</v>
          </cell>
          <cell r="E2125" t="str">
            <v>Sinapi-Maio/21</v>
          </cell>
        </row>
        <row r="2126">
          <cell r="A2126">
            <v>91598</v>
          </cell>
          <cell r="B2126" t="str">
            <v>ARMAÇÃO DO SISTEMA DE PAREDES DE CONCRETO, EXECUTADA COMO ARMADURA POSITIVA DE LAJES, TELA Q-113. AF_06/2019</v>
          </cell>
          <cell r="C2126" t="str">
            <v>KG</v>
          </cell>
          <cell r="D2126">
            <v>14.56</v>
          </cell>
          <cell r="E2126" t="str">
            <v>Sinapi-Maio/21</v>
          </cell>
        </row>
        <row r="2127">
          <cell r="A2127">
            <v>91599</v>
          </cell>
          <cell r="B2127" t="str">
            <v>ARMAÇÃO DO SISTEMA DE PAREDES DE CONCRETO, EXECUTADA COMO ARMADURA NEGATIVA DE LAJES, TELA L-159. AF_06/2019</v>
          </cell>
          <cell r="C2127" t="str">
            <v>KG</v>
          </cell>
          <cell r="D2127">
            <v>10.83</v>
          </cell>
          <cell r="E2127" t="str">
            <v>Sinapi-Maio/21</v>
          </cell>
        </row>
        <row r="2128">
          <cell r="A2128">
            <v>91600</v>
          </cell>
          <cell r="B2128" t="str">
            <v>ARMAÇÃO DO SISTEMA DE PAREDES DE CONCRETO, EXECUTADA EM PLATIBANDAS, TELA Q-92. AF_06/2019</v>
          </cell>
          <cell r="C2128" t="str">
            <v>KG</v>
          </cell>
          <cell r="D2128">
            <v>17.29</v>
          </cell>
          <cell r="E2128" t="str">
            <v>Sinapi-Maio/21</v>
          </cell>
        </row>
        <row r="2129">
          <cell r="A2129">
            <v>91601</v>
          </cell>
          <cell r="B2129" t="str">
            <v>ARMAÇÃO DO SISTEMA DE PAREDES DE CONCRETO, EXECUTADA COMO REFORÇO, VERGALHÃO DE 6,3 MM DE DIÂMETRO. AF_06/2019</v>
          </cell>
          <cell r="C2129" t="str">
            <v>KG</v>
          </cell>
          <cell r="D2129">
            <v>15.46</v>
          </cell>
          <cell r="E2129" t="str">
            <v>Sinapi-Maio/21</v>
          </cell>
        </row>
        <row r="2130">
          <cell r="A2130">
            <v>91602</v>
          </cell>
          <cell r="B2130" t="str">
            <v>ARMAÇÃO DO SISTEMA DE PAREDES DE CONCRETO, EXECUTADA COMO REFORÇO, VERGALHÃO DE 8,0 MM DE DIÂMETRO. AF_06/2019</v>
          </cell>
          <cell r="C2130" t="str">
            <v>KG</v>
          </cell>
          <cell r="D2130">
            <v>14.58</v>
          </cell>
          <cell r="E2130" t="str">
            <v>Sinapi-Maio/21</v>
          </cell>
        </row>
        <row r="2131">
          <cell r="A2131">
            <v>91603</v>
          </cell>
          <cell r="B2131" t="str">
            <v>ARMAÇÃO DO SISTEMA DE PAREDES DE CONCRETO, EXECUTADA COMO REFORÇO, VERGALHÃO DE 10,0 MM DE DIÂMETRO. AF_06/2019</v>
          </cell>
          <cell r="C2131" t="str">
            <v>KG</v>
          </cell>
          <cell r="D2131">
            <v>13.77</v>
          </cell>
          <cell r="E2131" t="str">
            <v>Sinapi-Maio/21</v>
          </cell>
        </row>
        <row r="2132">
          <cell r="A2132">
            <v>92759</v>
          </cell>
          <cell r="B2132" t="str">
            <v>ARMAÇÃO DE PILAR OU VIGA DE UMA ESTRUTURA CONVENCIONAL DE CONCRETO ARMADO EM UM EDIFÍCIO DE MÚLTIPLOS PAVIMENTOS UTILIZANDO AÇO CA-60 DE 5,0 MM - MONTAGEM. AF_12/2015</v>
          </cell>
          <cell r="C2132" t="str">
            <v>KG</v>
          </cell>
          <cell r="D2132">
            <v>17.3</v>
          </cell>
          <cell r="E2132" t="str">
            <v>Sinapi-Maio/21</v>
          </cell>
        </row>
        <row r="2133">
          <cell r="A2133">
            <v>92760</v>
          </cell>
          <cell r="B2133" t="str">
            <v>ARMAÇÃO DE PILAR OU VIGA DE UMA ESTRUTURA CONVENCIONAL DE CONCRETO ARMADO EM UM EDIFÍCIO DE MÚLTIPLOS PAVIMENTOS UTILIZANDO AÇO CA-50 DE 6,3 MM - MONTAGEM. AF_12/2015</v>
          </cell>
          <cell r="C2133" t="str">
            <v>KG</v>
          </cell>
          <cell r="D2133">
            <v>16.78</v>
          </cell>
          <cell r="E2133" t="str">
            <v>Sinapi-Maio/21</v>
          </cell>
        </row>
        <row r="2134">
          <cell r="A2134">
            <v>92761</v>
          </cell>
          <cell r="B2134" t="str">
            <v>ARMAÇÃO DE PILAR OU VIGA DE UMA ESTRUTURA CONVENCIONAL DE CONCRETO ARMADO EM UM EDIFÍCIO DE MÚLTIPLOS PAVIMENTOS UTILIZANDO AÇO CA-50 DE 8,0 MM - MONTAGEM. AF_12/2015</v>
          </cell>
          <cell r="C2134" t="str">
            <v>KG</v>
          </cell>
          <cell r="D2134">
            <v>16.09</v>
          </cell>
          <cell r="E2134" t="str">
            <v>Sinapi-Maio/21</v>
          </cell>
        </row>
        <row r="2135">
          <cell r="A2135">
            <v>92762</v>
          </cell>
          <cell r="B2135" t="str">
            <v>ARMAÇÃO DE PILAR OU VIGA DE UMA ESTRUTURA CONVENCIONAL DE CONCRETO ARMADO EM UM EDIFÍCIO DE MÚLTIPLOS PAVIMENTOS UTILIZANDO AÇO CA-50 DE 10,0 MM - MONTAGEM. AF_12/2015</v>
          </cell>
          <cell r="C2135" t="str">
            <v>KG</v>
          </cell>
          <cell r="D2135">
            <v>14.56</v>
          </cell>
          <cell r="E2135" t="str">
            <v>Sinapi-Maio/21</v>
          </cell>
        </row>
        <row r="2136">
          <cell r="A2136">
            <v>92763</v>
          </cell>
          <cell r="B2136" t="str">
            <v>ARMAÇÃO DE PILAR OU VIGA DE UMA ESTRUTURA CONVENCIONAL DE CONCRETO ARMADO EM UM EDIFÍCIO DE MÚLTIPLOS PAVIMENTOS UTILIZANDO AÇO CA-50 DE 12,5 MM - MONTAGEM. AF_12/2015</v>
          </cell>
          <cell r="C2136" t="str">
            <v>KG</v>
          </cell>
          <cell r="D2136">
            <v>12.33</v>
          </cell>
          <cell r="E2136" t="str">
            <v>Sinapi-Maio/21</v>
          </cell>
        </row>
        <row r="2137">
          <cell r="A2137">
            <v>92764</v>
          </cell>
          <cell r="B2137" t="str">
            <v>ARMAÇÃO DE PILAR OU VIGA DE UMA ESTRUTURA CONVENCIONAL DE CONCRETO ARMADO EM UM EDIFÍCIO DE MÚLTIPLOS PAVIMENTOS UTILIZANDO AÇO CA-50 DE 16,0 MM - MONTAGEM. AF_12/2015</v>
          </cell>
          <cell r="C2137" t="str">
            <v>KG</v>
          </cell>
          <cell r="D2137">
            <v>11.88</v>
          </cell>
          <cell r="E2137" t="str">
            <v>Sinapi-Maio/21</v>
          </cell>
        </row>
        <row r="2138">
          <cell r="A2138">
            <v>92765</v>
          </cell>
          <cell r="B2138" t="str">
            <v>ARMAÇÃO DE PILAR OU VIGA DE UMA ESTRUTURA CONVENCIONAL DE CONCRETO ARMADO EM UM EDIFÍCIO DE MÚLTIPLOS PAVIMENTOS UTILIZANDO AÇO CA-50 DE 20,0 MM - MONTAGEM. AF_12/2015</v>
          </cell>
          <cell r="C2138" t="str">
            <v>KG</v>
          </cell>
          <cell r="D2138">
            <v>13.51</v>
          </cell>
          <cell r="E2138" t="str">
            <v>Sinapi-Maio/21</v>
          </cell>
        </row>
        <row r="2139">
          <cell r="A2139">
            <v>92766</v>
          </cell>
          <cell r="B2139" t="str">
            <v>ARMAÇÃO DE PILAR OU VIGA DE UMA ESTRUTURA CONVENCIONAL DE CONCRETO ARMADO EM UM EDIFÍCIO DE MÚLTIPLOS PAVIMENTOS UTILIZANDO AÇO CA-50 DE 25,0 MM - MONTAGEM. AF_12/2015</v>
          </cell>
          <cell r="C2139" t="str">
            <v>KG</v>
          </cell>
          <cell r="D2139">
            <v>13.27</v>
          </cell>
          <cell r="E2139" t="str">
            <v>Sinapi-Maio/21</v>
          </cell>
        </row>
        <row r="2140">
          <cell r="A2140">
            <v>92767</v>
          </cell>
          <cell r="B2140" t="str">
            <v>ARMAÇÃO DE LAJE DE UMA ESTRUTURA CONVENCIONAL DE CONCRETO ARMADO EM UM EDIFÍCIO DE MÚLTIPLOS PAVIMENTOS UTILIZANDO AÇO CA-60 DE 4,2 MM - MONTAGEM. AF_12/2015</v>
          </cell>
          <cell r="C2140" t="str">
            <v>KG</v>
          </cell>
          <cell r="D2140">
            <v>17.559999999999999</v>
          </cell>
          <cell r="E2140" t="str">
            <v>Sinapi-Maio/21</v>
          </cell>
        </row>
        <row r="2141">
          <cell r="A2141">
            <v>92768</v>
          </cell>
          <cell r="B2141" t="str">
            <v>ARMAÇÃO DE LAJE DE UMA ESTRUTURA CONVENCIONAL DE CONCRETO ARMADO EM UM EDIFÍCIO DE MÚLTIPLOS PAVIMENTOS UTILIZANDO AÇO CA-60 DE 5,0 MM - MONTAGEM. AF_12/2015</v>
          </cell>
          <cell r="C2141" t="str">
            <v>KG</v>
          </cell>
          <cell r="D2141">
            <v>15.94</v>
          </cell>
          <cell r="E2141" t="str">
            <v>Sinapi-Maio/21</v>
          </cell>
        </row>
        <row r="2142">
          <cell r="A2142">
            <v>92769</v>
          </cell>
          <cell r="B2142" t="str">
            <v>ARMAÇÃO DE LAJE DE UMA ESTRUTURA CONVENCIONAL DE CONCRETO ARMADO EM UM EDIFÍCIO DE MÚLTIPLOS PAVIMENTOS UTILIZANDO AÇO CA-50 DE 6,3 MM - MONTAGEM. AF_12/2015</v>
          </cell>
          <cell r="C2142" t="str">
            <v>KG</v>
          </cell>
          <cell r="D2142">
            <v>15.74</v>
          </cell>
          <cell r="E2142" t="str">
            <v>Sinapi-Maio/21</v>
          </cell>
        </row>
        <row r="2143">
          <cell r="A2143">
            <v>92770</v>
          </cell>
          <cell r="B2143" t="str">
            <v>ARMAÇÃO DE LAJE DE UMA ESTRUTURA CONVENCIONAL DE CONCRETO ARMADO EM UM EDIFÍCIO DE MÚLTIPLOS PAVIMENTOS UTILIZANDO AÇO CA-50 DE 8,0 MM - MONTAGEM. AF_12/2015</v>
          </cell>
          <cell r="C2143" t="str">
            <v>KG</v>
          </cell>
          <cell r="D2143">
            <v>15.29</v>
          </cell>
          <cell r="E2143" t="str">
            <v>Sinapi-Maio/21</v>
          </cell>
        </row>
        <row r="2144">
          <cell r="A2144">
            <v>92771</v>
          </cell>
          <cell r="B2144" t="str">
            <v>ARMAÇÃO DE LAJE DE UMA ESTRUTURA CONVENCIONAL DE CONCRETO ARMADO EM UM EDIFÍCIO DE MÚLTIPLOS PAVIMENTOS UTILIZANDO AÇO CA-50 DE 10,0 MM - MONTAGEM. AF_12/2015</v>
          </cell>
          <cell r="C2144" t="str">
            <v>KG</v>
          </cell>
          <cell r="D2144">
            <v>13.92</v>
          </cell>
          <cell r="E2144" t="str">
            <v>Sinapi-Maio/21</v>
          </cell>
        </row>
        <row r="2145">
          <cell r="A2145">
            <v>92772</v>
          </cell>
          <cell r="B2145" t="str">
            <v>ARMAÇÃO DE LAJE DE UMA ESTRUTURA CONVENCIONAL DE CONCRETO ARMADO EM UM EDIFÍCIO DE MÚLTIPLOS PAVIMENTOS UTILIZANDO AÇO CA-50 DE 12,5 MM - MONTAGEM. AF_12/2015</v>
          </cell>
          <cell r="C2145" t="str">
            <v>KG</v>
          </cell>
          <cell r="D2145">
            <v>11.86</v>
          </cell>
          <cell r="E2145" t="str">
            <v>Sinapi-Maio/21</v>
          </cell>
        </row>
        <row r="2146">
          <cell r="A2146">
            <v>92773</v>
          </cell>
          <cell r="B2146" t="str">
            <v>ARMAÇÃO DE LAJE DE UMA ESTRUTURA CONVENCIONAL DE CONCRETO ARMADO EM UM EDIFÍCIO DE MÚLTIPLOS PAVIMENTOS UTILIZANDO AÇO CA-50 DE 16,0 MM - MONTAGEM. AF_12/2015</v>
          </cell>
          <cell r="C2146" t="str">
            <v>KG</v>
          </cell>
          <cell r="D2146">
            <v>11.52</v>
          </cell>
          <cell r="E2146" t="str">
            <v>Sinapi-Maio/21</v>
          </cell>
        </row>
        <row r="2147">
          <cell r="A2147">
            <v>92774</v>
          </cell>
          <cell r="B2147" t="str">
            <v>ARMAÇÃO DE LAJE DE UMA ESTRUTURA CONVENCIONAL DE CONCRETO ARMADO EM UM EDIFÍCIO DE MÚLTIPLOS PAVIMENTOS UTILIZANDO AÇO CA-50 DE 20,0 MM - MONTAGEM. AF_12/2015</v>
          </cell>
          <cell r="C2147" t="str">
            <v>KG</v>
          </cell>
          <cell r="D2147">
            <v>13.26</v>
          </cell>
          <cell r="E2147" t="str">
            <v>Sinapi-Maio/21</v>
          </cell>
        </row>
        <row r="2148">
          <cell r="A2148">
            <v>92775</v>
          </cell>
          <cell r="B2148" t="str">
            <v>ARMAÇÃO DE PILAR OU VIGA DE UMA ESTRUTURA CONVENCIONAL DE CONCRETO ARMADO EM UMA EDIFICAÇÃO TÉRREA OU SOBRADO UTILIZANDO AÇO CA-60 DE 5,0 MM - MONTAGEM. AF_12/2015</v>
          </cell>
          <cell r="C2148" t="str">
            <v>KG</v>
          </cell>
          <cell r="D2148">
            <v>20.05</v>
          </cell>
          <cell r="E2148" t="str">
            <v>Sinapi-Maio/21</v>
          </cell>
        </row>
        <row r="2149">
          <cell r="A2149">
            <v>92776</v>
          </cell>
          <cell r="B2149" t="str">
            <v>ARMAÇÃO DE PILAR OU VIGA DE UMA ESTRUTURA CONVENCIONAL DE CONCRETO ARMADO EM UMA EDIFICAÇÃO TÉRREA OU SOBRADO UTILIZANDO AÇO CA-50 DE 6,3 MM - MONTAGEM. AF_12/2015</v>
          </cell>
          <cell r="C2149" t="str">
            <v>KG</v>
          </cell>
          <cell r="D2149">
            <v>18.89</v>
          </cell>
          <cell r="E2149" t="str">
            <v>Sinapi-Maio/21</v>
          </cell>
        </row>
        <row r="2150">
          <cell r="A2150">
            <v>92777</v>
          </cell>
          <cell r="B2150" t="str">
            <v>ARMAÇÃO DE PILAR OU VIGA DE UMA ESTRUTURA CONVENCIONAL DE CONCRETO ARMADO EM UMA EDIFICAÇÃO TÉRREA OU SOBRADO UTILIZANDO AÇO CA-50 DE 8,0 MM - MONTAGEM. AF_12/2015</v>
          </cell>
          <cell r="C2150" t="str">
            <v>KG</v>
          </cell>
          <cell r="D2150">
            <v>17.649999999999999</v>
          </cell>
          <cell r="E2150" t="str">
            <v>Sinapi-Maio/21</v>
          </cell>
        </row>
        <row r="2151">
          <cell r="A2151">
            <v>92778</v>
          </cell>
          <cell r="B2151" t="str">
            <v>ARMAÇÃO DE PILAR OU VIGA DE UMA ESTRUTURA CONVENCIONAL DE CONCRETO ARMADO EM UMA EDIFICAÇÃO TÉRREA OU SOBRADO UTILIZANDO AÇO CA-50 DE 10,0 MM - MONTAGEM. AF_12/2015</v>
          </cell>
          <cell r="C2151" t="str">
            <v>KG</v>
          </cell>
          <cell r="D2151">
            <v>15.73</v>
          </cell>
          <cell r="E2151" t="str">
            <v>Sinapi-Maio/21</v>
          </cell>
        </row>
        <row r="2152">
          <cell r="A2152">
            <v>92779</v>
          </cell>
          <cell r="B2152" t="str">
            <v>ARMAÇÃO DE PILAR OU VIGA DE UMA ESTRUTURA CONVENCIONAL DE CONCRETO ARMADO EM UMA EDIFICAÇÃO TÉRREA OU SOBRADO UTILIZANDO AÇO CA-50 DE 12,5 MM - MONTAGEM. AF_12/2015</v>
          </cell>
          <cell r="C2152" t="str">
            <v>KG</v>
          </cell>
          <cell r="D2152">
            <v>13.19</v>
          </cell>
          <cell r="E2152" t="str">
            <v>Sinapi-Maio/21</v>
          </cell>
        </row>
        <row r="2153">
          <cell r="A2153">
            <v>92780</v>
          </cell>
          <cell r="B2153" t="str">
            <v>ARMAÇÃO DE PILAR OU VIGA DE UMA ESTRUTURA CONVENCIONAL DE CONCRETO ARMADO EM UMA EDIFICAÇÃO TÉRREA OU SOBRADO UTILIZANDO AÇO CA-50 DE 16,0 MM - MONTAGEM. AF_12/2015</v>
          </cell>
          <cell r="C2153" t="str">
            <v>KG</v>
          </cell>
          <cell r="D2153">
            <v>12.46</v>
          </cell>
          <cell r="E2153" t="str">
            <v>Sinapi-Maio/21</v>
          </cell>
        </row>
        <row r="2154">
          <cell r="A2154">
            <v>92781</v>
          </cell>
          <cell r="B2154" t="str">
            <v>ARMAÇÃO DE PILAR OU VIGA DE UMA ESTRUTURA CONVENCIONAL DE CONCRETO ARMADO EM UMA EDIFICAÇÃO TÉRREA OU SOBRADO UTILIZANDO AÇO CA-50 DE 20,0 MM - MONTAGEM. AF_12/2015</v>
          </cell>
          <cell r="C2154" t="str">
            <v>KG</v>
          </cell>
          <cell r="D2154">
            <v>13.89</v>
          </cell>
          <cell r="E2154" t="str">
            <v>Sinapi-Maio/21</v>
          </cell>
        </row>
        <row r="2155">
          <cell r="A2155">
            <v>92782</v>
          </cell>
          <cell r="B2155" t="str">
            <v>ARMAÇÃO DE PILAR OU VIGA DE UMA ESTRUTURA CONVENCIONAL DE CONCRETO ARMADO EM UMA EDIFICAÇÃO TÉRREA OU SOBRADO UTILIZANDO AÇO CA-50 DE 25,0 MM - MONTAGEM. AF_12/2015</v>
          </cell>
          <cell r="C2155" t="str">
            <v>KG</v>
          </cell>
          <cell r="D2155">
            <v>13.5</v>
          </cell>
          <cell r="E2155" t="str">
            <v>Sinapi-Maio/21</v>
          </cell>
        </row>
        <row r="2156">
          <cell r="A2156">
            <v>92783</v>
          </cell>
          <cell r="B2156" t="str">
            <v>ARMAÇÃO DE LAJE DE UMA ESTRUTURA CONVENCIONAL DE CONCRETO ARMADO EM UMA EDIFICAÇÃO TÉRREA OU SOBRADO UTILIZANDO AÇO CA-60 DE 4,2 MM - MONTAGEM. AF_12/2015</v>
          </cell>
          <cell r="C2156" t="str">
            <v>KG</v>
          </cell>
          <cell r="D2156">
            <v>19.88</v>
          </cell>
          <cell r="E2156" t="str">
            <v>Sinapi-Maio/21</v>
          </cell>
        </row>
        <row r="2157">
          <cell r="A2157">
            <v>92784</v>
          </cell>
          <cell r="B2157" t="str">
            <v>ARMAÇÃO DE LAJE DE UMA ESTRUTURA CONVENCIONAL DE CONCRETO ARMADO EM UMA EDIFICAÇÃO TÉRREA OU SOBRADO UTILIZANDO AÇO CA-60 DE 5,0 MM - MONTAGEM. AF_12/2015</v>
          </cell>
          <cell r="C2157" t="str">
            <v>KG</v>
          </cell>
          <cell r="D2157">
            <v>17.829999999999998</v>
          </cell>
          <cell r="E2157" t="str">
            <v>Sinapi-Maio/21</v>
          </cell>
        </row>
        <row r="2158">
          <cell r="A2158">
            <v>92785</v>
          </cell>
          <cell r="B2158" t="str">
            <v>ARMAÇÃO DE LAJE DE UMA ESTRUTURA CONVENCIONAL DE CONCRETO ARMADO EM UMA EDIFICAÇÃO TÉRREA OU SOBRADO UTILIZANDO AÇO CA-50 DE 6,3 MM - MONTAGEM. AF_12/2015</v>
          </cell>
          <cell r="C2158" t="str">
            <v>KG</v>
          </cell>
          <cell r="D2158">
            <v>17.170000000000002</v>
          </cell>
          <cell r="E2158" t="str">
            <v>Sinapi-Maio/21</v>
          </cell>
        </row>
        <row r="2159">
          <cell r="A2159">
            <v>92786</v>
          </cell>
          <cell r="B2159" t="str">
            <v>ARMAÇÃO DE LAJE DE UMA ESTRUTURA CONVENCIONAL DE CONCRETO ARMADO EM UMA EDIFICAÇÃO TÉRREA OU SOBRADO UTILIZANDO AÇO CA-50 DE 8,0 MM - MONTAGEM. AF_12/2015</v>
          </cell>
          <cell r="C2159" t="str">
            <v>KG</v>
          </cell>
          <cell r="D2159">
            <v>16.350000000000001</v>
          </cell>
          <cell r="E2159" t="str">
            <v>Sinapi-Maio/21</v>
          </cell>
        </row>
        <row r="2160">
          <cell r="A2160">
            <v>92787</v>
          </cell>
          <cell r="B2160" t="str">
            <v>ARMAÇÃO DE LAJE DE UMA ESTRUTURA CONVENCIONAL DE CONCRETO ARMADO EM UMA EDIFICAÇÃO TÉRREA OU SOBRADO UTILIZANDO AÇO CA-50 DE 10,0 MM - MONTAGEM. AF_12/2015</v>
          </cell>
          <cell r="C2160" t="str">
            <v>KG</v>
          </cell>
          <cell r="D2160">
            <v>14.7</v>
          </cell>
          <cell r="E2160" t="str">
            <v>Sinapi-Maio/21</v>
          </cell>
        </row>
        <row r="2161">
          <cell r="A2161">
            <v>92788</v>
          </cell>
          <cell r="B2161" t="str">
            <v>ARMAÇÃO DE LAJE DE UMA ESTRUTURA CONVENCIONAL DE CONCRETO ARMADO EM UMA EDIFICAÇÃO TÉRREA OU SOBRADO UTILIZANDO AÇO CA-50 DE 12,5 MM - MONTAGEM. AF_12/2015</v>
          </cell>
          <cell r="C2161" t="str">
            <v>KG</v>
          </cell>
          <cell r="D2161">
            <v>12.4</v>
          </cell>
          <cell r="E2161" t="str">
            <v>Sinapi-Maio/21</v>
          </cell>
        </row>
        <row r="2162">
          <cell r="A2162">
            <v>92789</v>
          </cell>
          <cell r="B2162" t="str">
            <v>ARMAÇÃO DE LAJE DE UMA ESTRUTURA CONVENCIONAL DE CONCRETO ARMADO EM UMA EDIFICAÇÃO TÉRREA OU SOBRADO UTILIZANDO AÇO CA-50 DE 16,0 MM - MONTAGEM. AF_12/2015</v>
          </cell>
          <cell r="C2162" t="str">
            <v>KG</v>
          </cell>
          <cell r="D2162">
            <v>11.87</v>
          </cell>
          <cell r="E2162" t="str">
            <v>Sinapi-Maio/21</v>
          </cell>
        </row>
        <row r="2163">
          <cell r="A2163">
            <v>92790</v>
          </cell>
          <cell r="B2163" t="str">
            <v>ARMAÇÃO DE LAJE DE UMA ESTRUTURA CONVENCIONAL DE CONCRETO ARMADO EM UMA EDIFICAÇÃO TÉRREA OU SOBRADO UTILIZANDO AÇO CA-50 DE 20,0 MM - MONTAGEM. AF_12/2015</v>
          </cell>
          <cell r="C2163" t="str">
            <v>KG</v>
          </cell>
          <cell r="D2163">
            <v>13.48</v>
          </cell>
          <cell r="E2163" t="str">
            <v>Sinapi-Maio/21</v>
          </cell>
        </row>
        <row r="2164">
          <cell r="A2164">
            <v>92791</v>
          </cell>
          <cell r="B2164" t="str">
            <v>CORTE E DOBRA DE AÇO CA-60, DIÂMETRO DE 5,0 MM, UTILIZADO EM ESTRUTURAS DIVERSAS, EXCETO LAJES. AF_12/2015</v>
          </cell>
          <cell r="C2164" t="str">
            <v>KG</v>
          </cell>
          <cell r="D2164">
            <v>13.24</v>
          </cell>
          <cell r="E2164" t="str">
            <v>Sinapi-Maio/21</v>
          </cell>
        </row>
        <row r="2165">
          <cell r="A2165">
            <v>92792</v>
          </cell>
          <cell r="B2165" t="str">
            <v>CORTE E DOBRA DE AÇO CA-50, DIÂMETRO DE 6,3 MM, UTILIZADO EM ESTRUTURAS DIVERSAS, EXCETO LAJES. AF_12/2015</v>
          </cell>
          <cell r="C2165" t="str">
            <v>KG</v>
          </cell>
          <cell r="D2165">
            <v>13.57</v>
          </cell>
          <cell r="E2165" t="str">
            <v>Sinapi-Maio/21</v>
          </cell>
        </row>
        <row r="2166">
          <cell r="A2166">
            <v>92793</v>
          </cell>
          <cell r="B2166" t="str">
            <v>CORTE E DOBRA DE AÇO CA-50, DIÂMETRO DE 8,0 MM, UTILIZADO EM ESTRUTURAS DIVERSAS, EXCETO LAJES. AF_12/2015</v>
          </cell>
          <cell r="C2166" t="str">
            <v>KG</v>
          </cell>
          <cell r="D2166">
            <v>13.58</v>
          </cell>
          <cell r="E2166" t="str">
            <v>Sinapi-Maio/21</v>
          </cell>
        </row>
        <row r="2167">
          <cell r="A2167">
            <v>92794</v>
          </cell>
          <cell r="B2167" t="str">
            <v>CORTE E DOBRA DE AÇO CA-50, DIÂMETRO DE 10,0 MM, UTILIZADO EM ESTRUTURAS DIVERSAS, EXCETO LAJES. AF_12/2015</v>
          </cell>
          <cell r="C2167" t="str">
            <v>KG</v>
          </cell>
          <cell r="D2167">
            <v>12.58</v>
          </cell>
          <cell r="E2167" t="str">
            <v>Sinapi-Maio/21</v>
          </cell>
        </row>
        <row r="2168">
          <cell r="A2168">
            <v>92795</v>
          </cell>
          <cell r="B2168" t="str">
            <v>CORTE E DOBRA DE AÇO CA-50, DIÂMETRO DE 12,5 MM, UTILIZADO EM ESTRUTURAS DIVERSAS, EXCETO LAJES. AF_12/2015</v>
          </cell>
          <cell r="C2168" t="str">
            <v>KG</v>
          </cell>
          <cell r="D2168">
            <v>10.79</v>
          </cell>
          <cell r="E2168" t="str">
            <v>Sinapi-Maio/21</v>
          </cell>
        </row>
        <row r="2169">
          <cell r="A2169">
            <v>92796</v>
          </cell>
          <cell r="B2169" t="str">
            <v>CORTE E DOBRA DE AÇO CA-50, DIÂMETRO DE 16,0 MM, UTILIZADO EM ESTRUTURAS DIVERSAS, EXCETO LAJES. AF_12/2015</v>
          </cell>
          <cell r="C2169" t="str">
            <v>KG</v>
          </cell>
          <cell r="D2169">
            <v>10.7</v>
          </cell>
          <cell r="E2169" t="str">
            <v>Sinapi-Maio/21</v>
          </cell>
        </row>
        <row r="2170">
          <cell r="A2170">
            <v>92797</v>
          </cell>
          <cell r="B2170" t="str">
            <v>CORTE E DOBRA DE AÇO CA-50, DIÂMETRO DE 20,0 MM, UTILIZADO EM ESTRUTURAS DIVERSAS, EXCETO LAJES. AF_12/2015</v>
          </cell>
          <cell r="C2170" t="str">
            <v>KG</v>
          </cell>
          <cell r="D2170">
            <v>12.6</v>
          </cell>
          <cell r="E2170" t="str">
            <v>Sinapi-Maio/21</v>
          </cell>
        </row>
        <row r="2171">
          <cell r="A2171">
            <v>92798</v>
          </cell>
          <cell r="B2171" t="str">
            <v>CORTE E DOBRA DE AÇO CA-50, DIÂMETRO DE 25,0 MM, UTILIZADO EM ESTRUTURAS DIVERSAS, EXCETO LAJES. AF_12/2015</v>
          </cell>
          <cell r="C2171" t="str">
            <v>KG</v>
          </cell>
          <cell r="D2171">
            <v>12.58</v>
          </cell>
          <cell r="E2171" t="str">
            <v>Sinapi-Maio/21</v>
          </cell>
        </row>
        <row r="2172">
          <cell r="A2172">
            <v>92799</v>
          </cell>
          <cell r="B2172" t="str">
            <v>CORTE E DOBRA DE AÇO CA-60, DIÂMETRO DE 4,2 MM, UTILIZADO EM LAJE. AF_12/2015</v>
          </cell>
          <cell r="C2172" t="str">
            <v>KG</v>
          </cell>
          <cell r="D2172">
            <v>13.68</v>
          </cell>
          <cell r="E2172" t="str">
            <v>Sinapi-Maio/21</v>
          </cell>
        </row>
        <row r="2173">
          <cell r="A2173">
            <v>92800</v>
          </cell>
          <cell r="B2173" t="str">
            <v>CORTE E DOBRA DE AÇO CA-60, DIÂMETRO DE 5,0 MM, UTILIZADO EM LAJE. AF_12/2015</v>
          </cell>
          <cell r="C2173" t="str">
            <v>KG</v>
          </cell>
          <cell r="D2173">
            <v>12.73</v>
          </cell>
          <cell r="E2173" t="str">
            <v>Sinapi-Maio/21</v>
          </cell>
        </row>
        <row r="2174">
          <cell r="A2174">
            <v>92801</v>
          </cell>
          <cell r="B2174" t="str">
            <v>CORTE E DOBRA DE AÇO CA-50, DIÂMETRO DE 6,3 MM, UTILIZADO EM LAJE. AF_12/2015</v>
          </cell>
          <cell r="C2174" t="str">
            <v>KG</v>
          </cell>
          <cell r="D2174">
            <v>13.28</v>
          </cell>
          <cell r="E2174" t="str">
            <v>Sinapi-Maio/21</v>
          </cell>
        </row>
        <row r="2175">
          <cell r="A2175">
            <v>92802</v>
          </cell>
          <cell r="B2175" t="str">
            <v>CORTE E DOBRA DE AÇO CA-50, DIÂMETRO DE 8,0 MM, UTILIZADO EM LAJE. AF_12/2015</v>
          </cell>
          <cell r="C2175" t="str">
            <v>KG</v>
          </cell>
          <cell r="D2175">
            <v>13.42</v>
          </cell>
          <cell r="E2175" t="str">
            <v>Sinapi-Maio/21</v>
          </cell>
        </row>
        <row r="2176">
          <cell r="A2176">
            <v>92803</v>
          </cell>
          <cell r="B2176" t="str">
            <v>CORTE E DOBRA DE AÇO CA-50, DIÂMETRO DE 10,0 MM, UTILIZADO EM LAJE. AF_12/2015</v>
          </cell>
          <cell r="C2176" t="str">
            <v>KG</v>
          </cell>
          <cell r="D2176">
            <v>12.48</v>
          </cell>
          <cell r="E2176" t="str">
            <v>Sinapi-Maio/21</v>
          </cell>
        </row>
        <row r="2177">
          <cell r="A2177">
            <v>92804</v>
          </cell>
          <cell r="B2177" t="str">
            <v>CORTE E DOBRA DE AÇO CA-50, DIÂMETRO DE 12,5 MM, UTILIZADO EM LAJE. AF_12/2015</v>
          </cell>
          <cell r="C2177" t="str">
            <v>KG</v>
          </cell>
          <cell r="D2177">
            <v>10.73</v>
          </cell>
          <cell r="E2177" t="str">
            <v>Sinapi-Maio/21</v>
          </cell>
        </row>
        <row r="2178">
          <cell r="A2178">
            <v>92805</v>
          </cell>
          <cell r="B2178" t="str">
            <v>CORTE E DOBRA DE AÇO CA-50, DIÂMETRO DE 16,0 MM, UTILIZADO EM LAJE. AF_12/2015</v>
          </cell>
          <cell r="C2178" t="str">
            <v>KG</v>
          </cell>
          <cell r="D2178">
            <v>10.67</v>
          </cell>
          <cell r="E2178" t="str">
            <v>Sinapi-Maio/21</v>
          </cell>
        </row>
        <row r="2179">
          <cell r="A2179">
            <v>92806</v>
          </cell>
          <cell r="B2179" t="str">
            <v>CORTE E DOBRA DE AÇO CA-50, DIÂMETRO DE 20,0 MM, UTILIZADO EM LAJE. AF_12/2015</v>
          </cell>
          <cell r="C2179" t="str">
            <v>KG</v>
          </cell>
          <cell r="D2179">
            <v>12.59</v>
          </cell>
          <cell r="E2179" t="str">
            <v>Sinapi-Maio/21</v>
          </cell>
        </row>
        <row r="2180">
          <cell r="A2180">
            <v>92875</v>
          </cell>
          <cell r="B2180" t="str">
            <v>CORTE E DOBRA DE AÇO CA-25, DIÂMETRO DE 6,3 MM. AF_12/2015</v>
          </cell>
          <cell r="C2180" t="str">
            <v>KG</v>
          </cell>
          <cell r="D2180">
            <v>12.45</v>
          </cell>
          <cell r="E2180" t="str">
            <v>Sinapi-Maio/21</v>
          </cell>
        </row>
        <row r="2181">
          <cell r="A2181">
            <v>92876</v>
          </cell>
          <cell r="B2181" t="str">
            <v>CORTE E DOBRA DE AÇO CA-25, DIÂMETRO DE 8,0 MM. AF_12/2015</v>
          </cell>
          <cell r="C2181" t="str">
            <v>KG</v>
          </cell>
          <cell r="D2181">
            <v>12.34</v>
          </cell>
          <cell r="E2181" t="str">
            <v>Sinapi-Maio/21</v>
          </cell>
        </row>
        <row r="2182">
          <cell r="A2182">
            <v>92877</v>
          </cell>
          <cell r="B2182" t="str">
            <v>CORTE E DOBRA DE AÇO CA-25, DIÂMETRO DE 10,0 MM. AF_12/2015</v>
          </cell>
          <cell r="C2182" t="str">
            <v>KG</v>
          </cell>
          <cell r="D2182">
            <v>13.49</v>
          </cell>
          <cell r="E2182" t="str">
            <v>Sinapi-Maio/21</v>
          </cell>
        </row>
        <row r="2183">
          <cell r="A2183">
            <v>92878</v>
          </cell>
          <cell r="B2183" t="str">
            <v>CORTE E DOBRA DE AÇO CA-25, DIÂMETRO DE 12,5 MM. AF_12/2015</v>
          </cell>
          <cell r="C2183" t="str">
            <v>KG</v>
          </cell>
          <cell r="D2183">
            <v>13.34</v>
          </cell>
          <cell r="E2183" t="str">
            <v>Sinapi-Maio/21</v>
          </cell>
        </row>
        <row r="2184">
          <cell r="A2184">
            <v>92879</v>
          </cell>
          <cell r="B2184" t="str">
            <v>CORTE E DOBRA DE AÇO CA-25, DIÂMETRO DE 16,0 MM. AF_12/2015</v>
          </cell>
          <cell r="C2184" t="str">
            <v>KG</v>
          </cell>
          <cell r="D2184">
            <v>13.25</v>
          </cell>
          <cell r="E2184" t="str">
            <v>Sinapi-Maio/21</v>
          </cell>
        </row>
        <row r="2185">
          <cell r="A2185">
            <v>92880</v>
          </cell>
          <cell r="B2185" t="str">
            <v>CORTE E DOBRA DE AÇO CA-25, DIÂMETRO DE 20,0 MM. AF_12/2015</v>
          </cell>
          <cell r="C2185" t="str">
            <v>KG</v>
          </cell>
          <cell r="D2185">
            <v>13.56</v>
          </cell>
          <cell r="E2185" t="str">
            <v>Sinapi-Maio/21</v>
          </cell>
        </row>
        <row r="2186">
          <cell r="A2186">
            <v>92881</v>
          </cell>
          <cell r="B2186" t="str">
            <v>CORTE E DOBRA DE AÇO CA-25, DIÂMETRO DE 25,0 MM. AF_12/2015</v>
          </cell>
          <cell r="C2186" t="str">
            <v>KG</v>
          </cell>
          <cell r="D2186">
            <v>13.54</v>
          </cell>
          <cell r="E2186" t="str">
            <v>Sinapi-Maio/21</v>
          </cell>
        </row>
        <row r="2187">
          <cell r="A2187">
            <v>92882</v>
          </cell>
          <cell r="B2187" t="str">
            <v>ARMAÇÃO UTILIZANDO AÇO CA-25 DE 6,3 MM - MONTAGEM. AF_12/2015</v>
          </cell>
          <cell r="C2187" t="str">
            <v>KG</v>
          </cell>
          <cell r="D2187">
            <v>15.66</v>
          </cell>
          <cell r="E2187" t="str">
            <v>Sinapi-Maio/21</v>
          </cell>
        </row>
        <row r="2188">
          <cell r="A2188">
            <v>92883</v>
          </cell>
          <cell r="B2188" t="str">
            <v>ARMAÇÃO UTILIZANDO AÇO CA-25 DE 8,0 MM - MONTAGEM. AF_12/2015</v>
          </cell>
          <cell r="C2188" t="str">
            <v>KG</v>
          </cell>
          <cell r="D2188">
            <v>14.85</v>
          </cell>
          <cell r="E2188" t="str">
            <v>Sinapi-Maio/21</v>
          </cell>
        </row>
        <row r="2189">
          <cell r="A2189">
            <v>92884</v>
          </cell>
          <cell r="B2189" t="str">
            <v>ARMAÇÃO UTILIZANDO AÇO CA-25 DE 10,0 MM - MONTAGEM. AF_12/2015</v>
          </cell>
          <cell r="C2189" t="str">
            <v>KG</v>
          </cell>
          <cell r="D2189">
            <v>15.47</v>
          </cell>
          <cell r="E2189" t="str">
            <v>Sinapi-Maio/21</v>
          </cell>
        </row>
        <row r="2190">
          <cell r="A2190">
            <v>92885</v>
          </cell>
          <cell r="B2190" t="str">
            <v>ARMAÇÃO UTILIZANDO AÇO CA-25 DE 12,5 MM - MONTAGEM. AF_12/2015</v>
          </cell>
          <cell r="C2190" t="str">
            <v>KG</v>
          </cell>
          <cell r="D2190">
            <v>14.88</v>
          </cell>
          <cell r="E2190" t="str">
            <v>Sinapi-Maio/21</v>
          </cell>
        </row>
        <row r="2191">
          <cell r="A2191">
            <v>92886</v>
          </cell>
          <cell r="B2191" t="str">
            <v>ARMAÇÃO UTILIZANDO AÇO CA-25 DE 16,0 MM - MONTAGEM. AF_12/2015</v>
          </cell>
          <cell r="C2191" t="str">
            <v>KG</v>
          </cell>
          <cell r="D2191">
            <v>14.43</v>
          </cell>
          <cell r="E2191" t="str">
            <v>Sinapi-Maio/21</v>
          </cell>
        </row>
        <row r="2192">
          <cell r="A2192">
            <v>92887</v>
          </cell>
          <cell r="B2192" t="str">
            <v>ARMAÇÃO UTILIZANDO AÇO CA-25 DE 20,0 MM - MONTAGEM. AF_12/2015</v>
          </cell>
          <cell r="C2192" t="str">
            <v>KG</v>
          </cell>
          <cell r="D2192">
            <v>14.47</v>
          </cell>
          <cell r="E2192" t="str">
            <v>Sinapi-Maio/21</v>
          </cell>
        </row>
        <row r="2193">
          <cell r="A2193">
            <v>92888</v>
          </cell>
          <cell r="B2193" t="str">
            <v>ARMAÇÃO UTILIZANDO AÇO CA-25 DE 25,0 MM - MONTAGEM. AF_12/2015</v>
          </cell>
          <cell r="C2193" t="str">
            <v>KG</v>
          </cell>
          <cell r="D2193">
            <v>14.23</v>
          </cell>
          <cell r="E2193" t="str">
            <v>Sinapi-Maio/21</v>
          </cell>
        </row>
        <row r="2194">
          <cell r="A2194">
            <v>92915</v>
          </cell>
          <cell r="B2194" t="str">
            <v>ARMAÇÃO DE ESTRUTURAS DE CONCRETO ARMADO, EXCETO VIGAS, PILARES, LAJES E FUNDAÇÕES, UTILIZANDO AÇO CA-60 DE 5,0 MM - MONTAGEM. AF_12/2015</v>
          </cell>
          <cell r="C2194" t="str">
            <v>KG</v>
          </cell>
          <cell r="D2194">
            <v>18.68</v>
          </cell>
          <cell r="E2194" t="str">
            <v>Sinapi-Maio/21</v>
          </cell>
        </row>
        <row r="2195">
          <cell r="A2195">
            <v>92916</v>
          </cell>
          <cell r="B2195" t="str">
            <v>ARMAÇÃO DE ESTRUTURAS DE CONCRETO ARMADO, EXCETO VIGAS, PILARES, LAJES E FUNDAÇÕES, UTILIZANDO AÇO CA-50 DE 6,3 MM - MONTAGEM. AF_12/2015</v>
          </cell>
          <cell r="C2195" t="str">
            <v>KG</v>
          </cell>
          <cell r="D2195">
            <v>17.829999999999998</v>
          </cell>
          <cell r="E2195" t="str">
            <v>Sinapi-Maio/21</v>
          </cell>
        </row>
        <row r="2196">
          <cell r="A2196">
            <v>92917</v>
          </cell>
          <cell r="B2196" t="str">
            <v>ARMAÇÃO DE ESTRUTURAS DE CONCRETO ARMADO, EXCETO VIGAS, PILARES, LAJES E FUNDAÇÕES, UTILIZANDO AÇO CA-50 DE 8,0 MM - MONTAGEM. AF_12/2015</v>
          </cell>
          <cell r="C2196" t="str">
            <v>KG</v>
          </cell>
          <cell r="D2196">
            <v>16.87</v>
          </cell>
          <cell r="E2196" t="str">
            <v>Sinapi-Maio/21</v>
          </cell>
        </row>
        <row r="2197">
          <cell r="A2197">
            <v>92919</v>
          </cell>
          <cell r="B2197" t="str">
            <v>ARMAÇÃO DE ESTRUTURAS DE CONCRETO ARMADO, EXCETO VIGAS, PILARES, LAJES E FUNDAÇÕES, UTILIZANDO AÇO CA-50 DE 10,0 MM - MONTAGEM. AF_12/2015</v>
          </cell>
          <cell r="C2197" t="str">
            <v>KG</v>
          </cell>
          <cell r="D2197">
            <v>15.14</v>
          </cell>
          <cell r="E2197" t="str">
            <v>Sinapi-Maio/21</v>
          </cell>
        </row>
        <row r="2198">
          <cell r="A2198">
            <v>92921</v>
          </cell>
          <cell r="B2198" t="str">
            <v>ARMAÇÃO DE ESTRUTURAS DE CONCRETO ARMADO, EXCETO VIGAS, PILARES, LAJES E FUNDAÇÕES, UTILIZANDO AÇO CA-50 DE 12,5 MM - MONTAGEM. AF_12/2015</v>
          </cell>
          <cell r="C2198" t="str">
            <v>KG</v>
          </cell>
          <cell r="D2198">
            <v>12.76</v>
          </cell>
          <cell r="E2198" t="str">
            <v>Sinapi-Maio/21</v>
          </cell>
        </row>
        <row r="2199">
          <cell r="A2199">
            <v>92922</v>
          </cell>
          <cell r="B2199" t="str">
            <v>ARMAÇÃO DE ESTRUTURAS DE CONCRETO ARMADO, EXCETO VIGAS, PILARES, LAJES E FUNDAÇÕES, UTILIZANDO AÇO CA-50 DE 16,0 MM - MONTAGEM. AF_12/2015</v>
          </cell>
          <cell r="C2199" t="str">
            <v>KG</v>
          </cell>
          <cell r="D2199">
            <v>12.17</v>
          </cell>
          <cell r="E2199" t="str">
            <v>Sinapi-Maio/21</v>
          </cell>
        </row>
        <row r="2200">
          <cell r="A2200">
            <v>92923</v>
          </cell>
          <cell r="B2200" t="str">
            <v>ARMAÇÃO DE ESTRUTURAS DE CONCRETO ARMADO, EXCETO VIGAS, PILARES, LAJES E FUNDAÇÕES, UTILIZANDO AÇO CA-50 DE 20,0 MM - MONTAGEM. AF_12/2015</v>
          </cell>
          <cell r="C2200" t="str">
            <v>KG</v>
          </cell>
          <cell r="D2200">
            <v>13.7</v>
          </cell>
          <cell r="E2200" t="str">
            <v>Sinapi-Maio/21</v>
          </cell>
        </row>
        <row r="2201">
          <cell r="A2201">
            <v>92924</v>
          </cell>
          <cell r="B2201" t="str">
            <v>ARMAÇÃO DE ESTRUTURAS DE CONCRETO ARMADO, EXCETO VIGAS, PILARES, LAJES E FUNDAÇÕES, UTILIZANDO AÇO CA-50 DE 25,0 MM - MONTAGEM. AF_12/2015</v>
          </cell>
          <cell r="C2201" t="str">
            <v>KG</v>
          </cell>
          <cell r="D2201">
            <v>13.39</v>
          </cell>
          <cell r="E2201" t="str">
            <v>Sinapi-Maio/21</v>
          </cell>
        </row>
        <row r="2202">
          <cell r="A2202">
            <v>95445</v>
          </cell>
          <cell r="B2202" t="str">
            <v>CORTE E DOBRA DE AÇO CA-60, DIÂMETRO DE 5,0 MM, UTILIZADO EM ESTRIBO CONTÍNUO HELICOIDAL. AF_10/2016</v>
          </cell>
          <cell r="C2202" t="str">
            <v>KG</v>
          </cell>
          <cell r="D2202">
            <v>11.12</v>
          </cell>
          <cell r="E2202" t="str">
            <v>Sinapi-Maio/21</v>
          </cell>
        </row>
        <row r="2203">
          <cell r="A2203">
            <v>95446</v>
          </cell>
          <cell r="B2203" t="str">
            <v>CORTE E DOBRA DE AÇO CA-50, DIÂMETRO DE 6,3 MM, UTILIZADO EM ESTRIBO CONTÍNUO HELICOIDAL. AF_10/2016</v>
          </cell>
          <cell r="C2203" t="str">
            <v>KG</v>
          </cell>
          <cell r="D2203">
            <v>12.14</v>
          </cell>
          <cell r="E2203" t="str">
            <v>Sinapi-Maio/21</v>
          </cell>
        </row>
        <row r="2204">
          <cell r="A2204">
            <v>95448</v>
          </cell>
          <cell r="B2204" t="str">
            <v>CORTE E DOBRA DE AÇO CA-50, DIÂMERO DE 32 MM, UTILIZADO EM ESTRUTURAS DIVERSAS, EXCETO LAJE. AF_10/2016</v>
          </cell>
          <cell r="C2204" t="str">
            <v>KG</v>
          </cell>
          <cell r="D2204">
            <v>13.82</v>
          </cell>
          <cell r="E2204" t="str">
            <v>Sinapi-Maio/21</v>
          </cell>
        </row>
        <row r="2205">
          <cell r="A2205">
            <v>95576</v>
          </cell>
          <cell r="B2205" t="str">
            <v>MONTAGEM DE ARMADURA LONGITUDINAL/TRANSVERSAL DE ESTACAS DE SEÇÃO CIRCULAR, DIÂMETRO = 8,0 MM. AF_11/2016</v>
          </cell>
          <cell r="C2205" t="str">
            <v>KG</v>
          </cell>
          <cell r="D2205">
            <v>16.22</v>
          </cell>
          <cell r="E2205" t="str">
            <v>Sinapi-Maio/21</v>
          </cell>
        </row>
        <row r="2206">
          <cell r="A2206">
            <v>95577</v>
          </cell>
          <cell r="B2206" t="str">
            <v>MONTAGEM DE ARMADURA LONGITUDINAL DE ESTACAS DE SEÇÃO CIRCULAR, DIÂMETRO = 10,0 MM. AF_11/2016</v>
          </cell>
          <cell r="C2206" t="str">
            <v>KG</v>
          </cell>
          <cell r="D2206">
            <v>14.77</v>
          </cell>
          <cell r="E2206" t="str">
            <v>Sinapi-Maio/21</v>
          </cell>
        </row>
        <row r="2207">
          <cell r="A2207">
            <v>95578</v>
          </cell>
          <cell r="B2207" t="str">
            <v>MONTAGEM DE ARMADURA LONGITUDINAL/TRANSVERSAL DE ESTACAS DE SEÇÃO CIRCULAR, DIÂMETRO = 12,5 MM. AF_11/2016</v>
          </cell>
          <cell r="C2207" t="str">
            <v>KG</v>
          </cell>
          <cell r="D2207">
            <v>12.63</v>
          </cell>
          <cell r="E2207" t="str">
            <v>Sinapi-Maio/21</v>
          </cell>
        </row>
        <row r="2208">
          <cell r="A2208">
            <v>95579</v>
          </cell>
          <cell r="B2208" t="str">
            <v>MONTAGEM DE ARMADURA LONGITUDINAL DE ESTACAS DE SEÇÃO CIRCULAR, DIÂMETRO = 16,0 MM. AF_11/2016</v>
          </cell>
          <cell r="C2208" t="str">
            <v>KG</v>
          </cell>
          <cell r="D2208">
            <v>12.21</v>
          </cell>
          <cell r="E2208" t="str">
            <v>Sinapi-Maio/21</v>
          </cell>
        </row>
        <row r="2209">
          <cell r="A2209">
            <v>95580</v>
          </cell>
          <cell r="B2209" t="str">
            <v>MONTAGEM DE ARMADURA LONGITUDINAL DE ESTACAS DE SEÇÃO CIRCULAR, DIÂMETRO = 20,0 MM. AF_11/2016</v>
          </cell>
          <cell r="C2209" t="str">
            <v>KG</v>
          </cell>
          <cell r="D2209">
            <v>13.89</v>
          </cell>
          <cell r="E2209" t="str">
            <v>Sinapi-Maio/21</v>
          </cell>
        </row>
        <row r="2210">
          <cell r="A2210">
            <v>95581</v>
          </cell>
          <cell r="B2210" t="str">
            <v>MONTAGEM DE ARMADURA LONGITUDINAL DE ESTACAS DE SEÇÃO CIRCULAR, DIÂMETRO = 25,0 MM. AF_11/2016</v>
          </cell>
          <cell r="C2210" t="str">
            <v>KG</v>
          </cell>
          <cell r="D2210">
            <v>13.68</v>
          </cell>
          <cell r="E2210" t="str">
            <v>Sinapi-Maio/21</v>
          </cell>
        </row>
        <row r="2211">
          <cell r="A2211">
            <v>95582</v>
          </cell>
          <cell r="B2211" t="str">
            <v>MONTAGEM DE ARMADURA LONGITUDINAL DE ESTACAS DE SEÇÃO CIRCULAR, DIÂMETRO = 32,0 MM. AF_11/2016</v>
          </cell>
          <cell r="C2211" t="str">
            <v>KG</v>
          </cell>
          <cell r="D2211">
            <v>14.78</v>
          </cell>
          <cell r="E2211" t="str">
            <v>Sinapi-Maio/21</v>
          </cell>
        </row>
        <row r="2212">
          <cell r="A2212">
            <v>95583</v>
          </cell>
          <cell r="B2212" t="str">
            <v>MONTAGEM DE ARMADURA TRANSVERSAL DE ESTACAS DE SEÇÃO CIRCULAR, DIÂMETRO = 5,0 MM. AF_11/2016</v>
          </cell>
          <cell r="C2212" t="str">
            <v>KG</v>
          </cell>
          <cell r="D2212">
            <v>18.829999999999998</v>
          </cell>
          <cell r="E2212" t="str">
            <v>Sinapi-Maio/21</v>
          </cell>
        </row>
        <row r="2213">
          <cell r="A2213">
            <v>95584</v>
          </cell>
          <cell r="B2213" t="str">
            <v>MONTAGEM DE ARMADURA TRANSVERSAL DE ESTACAS DE SEÇÃO CIRCULAR, DIÂMETRO = 6,3 MM. AF_11/2016</v>
          </cell>
          <cell r="C2213" t="str">
            <v>KG</v>
          </cell>
          <cell r="D2213">
            <v>17.07</v>
          </cell>
          <cell r="E2213" t="str">
            <v>Sinapi-Maio/21</v>
          </cell>
        </row>
        <row r="2214">
          <cell r="A2214">
            <v>95585</v>
          </cell>
          <cell r="B2214" t="str">
            <v>MONTAGEM DE ARMADURA LONGITUDINAL/TRANSVERSAL DE ESTACAS DE SEÇÃO RETANGULAR (BARRETE), DIÂMETRO = 8,0 MM. AF_11/2016</v>
          </cell>
          <cell r="C2214" t="str">
            <v>KG</v>
          </cell>
          <cell r="D2214">
            <v>16.7</v>
          </cell>
          <cell r="E2214" t="str">
            <v>Sinapi-Maio/21</v>
          </cell>
        </row>
        <row r="2215">
          <cell r="A2215">
            <v>95586</v>
          </cell>
          <cell r="B2215" t="str">
            <v>MONTAGEM DE ARMADURA LONGITUDINAL DE ESTACAS DE SEÇÃO RETANGULAR (BARRETE), DIÂMETRO = 10,0 MM. AF_11/2016</v>
          </cell>
          <cell r="C2215" t="str">
            <v>KG</v>
          </cell>
          <cell r="D2215">
            <v>15.13</v>
          </cell>
          <cell r="E2215" t="str">
            <v>Sinapi-Maio/21</v>
          </cell>
        </row>
        <row r="2216">
          <cell r="A2216">
            <v>95587</v>
          </cell>
          <cell r="B2216" t="str">
            <v>MONTAGEM DE ARMADURA LONGITUDINAL/TRANSVERSAL DE ESTACAS DE SEÇÃO RETANGULAR (BARRETE), DIÂMETRO = 12,5 MM. AF_11/2016</v>
          </cell>
          <cell r="C2216" t="str">
            <v>KG</v>
          </cell>
          <cell r="D2216">
            <v>12.93</v>
          </cell>
          <cell r="E2216" t="str">
            <v>Sinapi-Maio/21</v>
          </cell>
        </row>
        <row r="2217">
          <cell r="A2217">
            <v>95588</v>
          </cell>
          <cell r="B2217" t="str">
            <v>MONTAGEM DE ARMADURA LONGITUDINAL DE ESTACAS DE SEÇÃO RETANGULAR (BARRETE), DIÂMETRO = 16,0 MM. AF_11/2016</v>
          </cell>
          <cell r="C2217" t="str">
            <v>KG</v>
          </cell>
          <cell r="D2217">
            <v>12.45</v>
          </cell>
          <cell r="E2217" t="str">
            <v>Sinapi-Maio/21</v>
          </cell>
        </row>
        <row r="2218">
          <cell r="A2218">
            <v>95589</v>
          </cell>
          <cell r="B2218" t="str">
            <v>MONTAGEM DE ARMADURA LONGITUDINAL DE ESTACAS DE SEÇÃO RETANGULAR (BARRETE), DIÂMETRO = 20,0 MM. AF_11/2016</v>
          </cell>
          <cell r="C2218" t="str">
            <v>KG</v>
          </cell>
          <cell r="D2218">
            <v>14.08</v>
          </cell>
          <cell r="E2218" t="str">
            <v>Sinapi-Maio/21</v>
          </cell>
        </row>
        <row r="2219">
          <cell r="A2219">
            <v>95590</v>
          </cell>
          <cell r="B2219" t="str">
            <v>MONTAGEM DE ARMADURA LONGITUDINAL DE ESTACAS DE SEÇÃO RETANGULAR (BARRETE), DIÂMETRO = 25,0 MM. AF_11/2016</v>
          </cell>
          <cell r="C2219" t="str">
            <v>KG</v>
          </cell>
          <cell r="D2219">
            <v>13.85</v>
          </cell>
          <cell r="E2219" t="str">
            <v>Sinapi-Maio/21</v>
          </cell>
        </row>
        <row r="2220">
          <cell r="A2220">
            <v>95591</v>
          </cell>
          <cell r="B2220" t="str">
            <v>MONTAGEM DE ARMADURA LONGITUDINAL DE ESTACAS DE SEÇÃO RETANGULAR (BARRETE), DIÂMETRO = 32,0 MM. AF_11/2016</v>
          </cell>
          <cell r="C2220" t="str">
            <v>KG</v>
          </cell>
          <cell r="D2220">
            <v>14.87</v>
          </cell>
          <cell r="E2220" t="str">
            <v>Sinapi-Maio/21</v>
          </cell>
        </row>
        <row r="2221">
          <cell r="A2221">
            <v>95592</v>
          </cell>
          <cell r="B2221" t="str">
            <v>MONTAGEM DE ARMADURA TRANSVERSAL DE ESTACAS DE SEÇÃO RETANGULAR (BARRETE), DIÂMETRO = 5,0 MM. AF_11/2016</v>
          </cell>
          <cell r="C2221" t="str">
            <v>KG</v>
          </cell>
          <cell r="D2221">
            <v>22.42</v>
          </cell>
          <cell r="E2221" t="str">
            <v>Sinapi-Maio/21</v>
          </cell>
        </row>
        <row r="2222">
          <cell r="A2222">
            <v>95593</v>
          </cell>
          <cell r="B2222" t="str">
            <v>MONTAGEM DE ARMADURA TRANSVERSAL DE ESTACAS DE SEÇÃO RETANGULAR (BARRETE), DIÂMETRO = 6,3 MM. AF_11/2016</v>
          </cell>
          <cell r="C2222" t="str">
            <v>KG</v>
          </cell>
          <cell r="D2222">
            <v>19.399999999999999</v>
          </cell>
          <cell r="E2222" t="str">
            <v>Sinapi-Maio/21</v>
          </cell>
        </row>
        <row r="2223">
          <cell r="A2223">
            <v>95943</v>
          </cell>
          <cell r="B2223" t="str">
            <v>ARMAÇÃO DE ESCADA, DE UMA ESTRUTURA CONVENCIONAL DE CONCRETO ARMADO UTILIZANDO AÇO CA-60 DE 5,0 MM - MONTAGEM. AF_11/2020</v>
          </cell>
          <cell r="C2223" t="str">
            <v>KG</v>
          </cell>
          <cell r="D2223">
            <v>23.36</v>
          </cell>
          <cell r="E2223" t="str">
            <v>Sinapi-Maio/21</v>
          </cell>
        </row>
        <row r="2224">
          <cell r="A2224">
            <v>95944</v>
          </cell>
          <cell r="B2224" t="str">
            <v>ARMAÇÃO DE ESCADA, DE UMA ESTRUTURA CONVENCIONAL DE CONCRETO ARMADO UTILIZANDO AÇO CA-50 DE 6,3 MM - MONTAGEM. AF_11/2020</v>
          </cell>
          <cell r="C2224" t="str">
            <v>KG</v>
          </cell>
          <cell r="D2224">
            <v>21.98</v>
          </cell>
          <cell r="E2224" t="str">
            <v>Sinapi-Maio/21</v>
          </cell>
        </row>
        <row r="2225">
          <cell r="A2225">
            <v>95945</v>
          </cell>
          <cell r="B2225" t="str">
            <v>ARMAÇÃO DE ESCADA, DE UMA ESTRUTURA CONVENCIONAL DE CONCRETO ARMADO UTILIZANDO AÇO CA-50 DE 8,0 MM - MONTAGEM. AF_11/2020</v>
          </cell>
          <cell r="C2225" t="str">
            <v>KG</v>
          </cell>
          <cell r="D2225">
            <v>18.75</v>
          </cell>
          <cell r="E2225" t="str">
            <v>Sinapi-Maio/21</v>
          </cell>
        </row>
        <row r="2226">
          <cell r="A2226">
            <v>95946</v>
          </cell>
          <cell r="B2226" t="str">
            <v>ARMAÇÃO DE ESCADA, DE UMA ESTRUTURA CONVENCIONAL DE CONCRETO ARMADO UTILIZANDO AÇO CA-50 DE 10,0 MM - MONTAGEM. AF_11/2020</v>
          </cell>
          <cell r="C2226" t="str">
            <v>KG</v>
          </cell>
          <cell r="D2226">
            <v>15.55</v>
          </cell>
          <cell r="E2226" t="str">
            <v>Sinapi-Maio/21</v>
          </cell>
        </row>
        <row r="2227">
          <cell r="A2227">
            <v>95947</v>
          </cell>
          <cell r="B2227" t="str">
            <v>ARMAÇÃO DE ESCADA, DE UMA ESTRUTURA CONVENCIONAL DE CONCRETO ARMADO UTILIZANDO AÇO CA-50 DE 12,5 MM - MONTAGEM. AF_11/2020</v>
          </cell>
          <cell r="C2227" t="str">
            <v>KG</v>
          </cell>
          <cell r="D2227">
            <v>12.36</v>
          </cell>
          <cell r="E2227" t="str">
            <v>Sinapi-Maio/21</v>
          </cell>
        </row>
        <row r="2228">
          <cell r="A2228">
            <v>95948</v>
          </cell>
          <cell r="B2228" t="str">
            <v>ARMAÇÃO DE ESCADA, DE UMA ESTRUTURA CONVENCIONAL DE CONCRETO ARMADO UTILIZANDO AÇO CA-50 DE 16,0 MM - MONTAGEM. AF_11/2020</v>
          </cell>
          <cell r="C2228" t="str">
            <v>KG</v>
          </cell>
          <cell r="D2228">
            <v>11.31</v>
          </cell>
          <cell r="E2228" t="str">
            <v>Sinapi-Maio/21</v>
          </cell>
        </row>
        <row r="2229">
          <cell r="A2229">
            <v>96544</v>
          </cell>
          <cell r="B2229" t="str">
            <v>ARMAÇÃO DE BLOCO, VIGA BALDRAME OU SAPATA UTILIZANDO AÇO CA-50 DE 6,3 MM - MONTAGEM. AF_06/2017</v>
          </cell>
          <cell r="C2229" t="str">
            <v>KG</v>
          </cell>
          <cell r="D2229">
            <v>18.82</v>
          </cell>
          <cell r="E2229" t="str">
            <v>Sinapi-Maio/21</v>
          </cell>
        </row>
        <row r="2230">
          <cell r="A2230">
            <v>96545</v>
          </cell>
          <cell r="B2230" t="str">
            <v>ARMAÇÃO DE BLOCO, VIGA BALDRAME OU SAPATA UTILIZANDO AÇO CA-50 DE 8 MM - MONTAGEM. AF_06/2017</v>
          </cell>
          <cell r="C2230" t="str">
            <v>KG</v>
          </cell>
          <cell r="D2230">
            <v>17.66</v>
          </cell>
          <cell r="E2230" t="str">
            <v>Sinapi-Maio/21</v>
          </cell>
        </row>
        <row r="2231">
          <cell r="A2231">
            <v>96546</v>
          </cell>
          <cell r="B2231" t="str">
            <v>ARMAÇÃO DE BLOCO, VIGA BALDRAME OU SAPATA UTILIZANDO AÇO CA-50 DE 10 MM - MONTAGEM. AF_06/2017</v>
          </cell>
          <cell r="C2231" t="str">
            <v>KG</v>
          </cell>
          <cell r="D2231">
            <v>15.8</v>
          </cell>
          <cell r="E2231" t="str">
            <v>Sinapi-Maio/21</v>
          </cell>
        </row>
        <row r="2232">
          <cell r="A2232">
            <v>96547</v>
          </cell>
          <cell r="B2232" t="str">
            <v>ARMAÇÃO DE BLOCO, VIGA BALDRAME OU SAPATA UTILIZANDO AÇO CA-50 DE 12,5 MM - MONTAGEM. AF_06/2017</v>
          </cell>
          <cell r="C2232" t="str">
            <v>KG</v>
          </cell>
          <cell r="D2232">
            <v>13.33</v>
          </cell>
          <cell r="E2232" t="str">
            <v>Sinapi-Maio/21</v>
          </cell>
        </row>
        <row r="2233">
          <cell r="A2233">
            <v>96548</v>
          </cell>
          <cell r="B2233" t="str">
            <v>ARMAÇÃO DE BLOCO, VIGA BALDRAME OU SAPATA UTILIZANDO AÇO CA-50 DE 16 MM - MONTAGEM. AF_06/2017</v>
          </cell>
          <cell r="C2233" t="str">
            <v>KG</v>
          </cell>
          <cell r="D2233">
            <v>12.66</v>
          </cell>
          <cell r="E2233" t="str">
            <v>Sinapi-Maio/21</v>
          </cell>
        </row>
        <row r="2234">
          <cell r="A2234">
            <v>96549</v>
          </cell>
          <cell r="B2234" t="str">
            <v>ARMAÇÃO DE BLOCO, VIGA BALDRAME OU SAPATA UTILIZANDO AÇO CA-50 DE 20 MM - MONTAGEM. AF_06/2017</v>
          </cell>
          <cell r="C2234" t="str">
            <v>KG</v>
          </cell>
          <cell r="D2234">
            <v>14.15</v>
          </cell>
          <cell r="E2234" t="str">
            <v>Sinapi-Maio/21</v>
          </cell>
        </row>
        <row r="2235">
          <cell r="A2235">
            <v>96550</v>
          </cell>
          <cell r="B2235" t="str">
            <v>ARMAÇÃO DE BLOCO, VIGA BALDRAME OU SAPATA UTILIZANDO AÇO CA-50 DE 25 MM - MONTAGEM. AF_06/2017</v>
          </cell>
          <cell r="C2235" t="str">
            <v>KG</v>
          </cell>
          <cell r="D2235">
            <v>13.81</v>
          </cell>
          <cell r="E2235" t="str">
            <v>Sinapi-Maio/21</v>
          </cell>
        </row>
        <row r="2236">
          <cell r="A2236">
            <v>100064</v>
          </cell>
          <cell r="B2236" t="str">
            <v>ARMAÇÃO DO SISTEMA DE PAREDES DE CONCRETO, EXECUTADA COMO ARMADURA POSITIVA DE LAJES, TELA Q-159. AF_06/2019</v>
          </cell>
          <cell r="C2236" t="str">
            <v>KG</v>
          </cell>
          <cell r="D2236">
            <v>14.93</v>
          </cell>
          <cell r="E2236" t="str">
            <v>Sinapi-Maio/21</v>
          </cell>
        </row>
        <row r="2237">
          <cell r="A2237">
            <v>100066</v>
          </cell>
          <cell r="B2237" t="str">
            <v>ARMAÇÃO DO SISTEMA DE PAREDES DE CONCRETO, EXECUTADA COMO ARMADURA POSITIVA DE LAJES, TELA Q-196. AF_06/2019</v>
          </cell>
          <cell r="C2237" t="str">
            <v>KG</v>
          </cell>
          <cell r="D2237">
            <v>14.91</v>
          </cell>
          <cell r="E2237" t="str">
            <v>Sinapi-Maio/21</v>
          </cell>
        </row>
        <row r="2238">
          <cell r="A2238">
            <v>100067</v>
          </cell>
          <cell r="B2238" t="str">
            <v>ARMAÇÃO DO SISTEMA DE PAREDES DE CONCRETO, EXECUTADA COMO REFORÇO, VERGALHÃO DE 5,0 MM DE DIÂMETRO. AF_06/2019</v>
          </cell>
          <cell r="C2238" t="str">
            <v>KG</v>
          </cell>
          <cell r="D2238">
            <v>14.7</v>
          </cell>
          <cell r="E2238" t="str">
            <v>Sinapi-Maio/21</v>
          </cell>
        </row>
        <row r="2239">
          <cell r="A2239">
            <v>100068</v>
          </cell>
          <cell r="B2239" t="str">
            <v>ARMAÇÃO DO SISTEMA DE PAREDES DE CONCRETO, EXECUTADA COMO REFORÇO, VERGALHÃO DE 12,5 MM DE DIÂMETRO. AF_06/2019</v>
          </cell>
          <cell r="C2239" t="str">
            <v>KG</v>
          </cell>
          <cell r="D2239">
            <v>11.83</v>
          </cell>
          <cell r="E2239" t="str">
            <v>Sinapi-Maio/21</v>
          </cell>
        </row>
        <row r="2240">
          <cell r="A2240">
            <v>89993</v>
          </cell>
          <cell r="B2240" t="str">
            <v>GRAUTEAMENTO VERTICAL EM ALVENARIA ESTRUTURAL. AF_01/2015</v>
          </cell>
          <cell r="C2240" t="str">
            <v>M3</v>
          </cell>
          <cell r="D2240">
            <v>739.96</v>
          </cell>
          <cell r="E2240" t="str">
            <v>Sinapi-Maio/21</v>
          </cell>
        </row>
        <row r="2241">
          <cell r="A2241">
            <v>89994</v>
          </cell>
          <cell r="B2241" t="str">
            <v>GRAUTEAMENTO DE CINTA INTERMEDIÁRIA OU DE CONTRAVERGA EM ALVENARIA ESTRUTURAL. AF_01/2015</v>
          </cell>
          <cell r="C2241" t="str">
            <v>M3</v>
          </cell>
          <cell r="D2241">
            <v>608.23</v>
          </cell>
          <cell r="E2241" t="str">
            <v>Sinapi-Maio/21</v>
          </cell>
        </row>
        <row r="2242">
          <cell r="A2242">
            <v>89995</v>
          </cell>
          <cell r="B2242" t="str">
            <v>GRAUTEAMENTO DE CINTA SUPERIOR OU DE VERGA EM ALVENARIA ESTRUTURAL. AF_01/2015</v>
          </cell>
          <cell r="C2242" t="str">
            <v>M3</v>
          </cell>
          <cell r="D2242">
            <v>706.27</v>
          </cell>
          <cell r="E2242" t="str">
            <v>Sinapi-Maio/21</v>
          </cell>
        </row>
        <row r="2243">
          <cell r="A2243">
            <v>90278</v>
          </cell>
          <cell r="B2243" t="str">
            <v>GRAUTE FGK=15 MPA; TRAÇO 1:0,04:2,0:2,4 (CIMENTO/ CAL/ AREIA GROSSA/ BRITA 0) - PREPARO MECÂNICO COM BETONEIRA 400 L. AF_02/2015</v>
          </cell>
          <cell r="C2243" t="str">
            <v>M3</v>
          </cell>
          <cell r="D2243">
            <v>332.85</v>
          </cell>
          <cell r="E2243" t="str">
            <v>Sinapi-Maio/21</v>
          </cell>
        </row>
        <row r="2244">
          <cell r="A2244">
            <v>90279</v>
          </cell>
          <cell r="B2244" t="str">
            <v>GRAUTE FGK=20 MPA; TRAÇO 1:0,04:1,6:1,9 (CIMENTO/ CAL/ AREIA GROSSA/ BRITA 0) - PREPARO MECÂNICO COM BETONEIRA 400 L. AF_02/2015</v>
          </cell>
          <cell r="C2244" t="str">
            <v>M3</v>
          </cell>
          <cell r="D2244">
            <v>351.8</v>
          </cell>
          <cell r="E2244" t="str">
            <v>Sinapi-Maio/21</v>
          </cell>
        </row>
        <row r="2245">
          <cell r="A2245">
            <v>90280</v>
          </cell>
          <cell r="B2245" t="str">
            <v>GRAUTE FGK=25 MPA; TRAÇO 1:0,02:1,2:1,5 (CIMENTO/ CAL/ AREIA GROSSA/ BRITA 0) - PREPARO MECÂNICO COM BETONEIRA 400 L. AF_02/2015</v>
          </cell>
          <cell r="C2245" t="str">
            <v>M3</v>
          </cell>
          <cell r="D2245">
            <v>393.95</v>
          </cell>
          <cell r="E2245" t="str">
            <v>Sinapi-Maio/21</v>
          </cell>
        </row>
        <row r="2246">
          <cell r="A2246">
            <v>90281</v>
          </cell>
          <cell r="B2246" t="str">
            <v>GRAUTE FGK=30 MPA; TRAÇO 1:0,02:0,8:1,1 (CIMENTO/ CAL/ AREIA GROSSA/ BRITA 0) - PREPARO MECÂNICO COM BETONEIRA 400 L. AF_02/2015</v>
          </cell>
          <cell r="C2246" t="str">
            <v>M3</v>
          </cell>
          <cell r="D2246">
            <v>448.89</v>
          </cell>
          <cell r="E2246" t="str">
            <v>Sinapi-Maio/21</v>
          </cell>
        </row>
        <row r="2247">
          <cell r="A2247">
            <v>90282</v>
          </cell>
          <cell r="B2247" t="str">
            <v>GRAUTE FGK=15 MPA; TRAÇO 1:2,0:2,4 (CIMENTO/ AREIA GROSSA/ BRITA 0/ ADITIVO) - PREPARO MECÂNICO COM BETONEIRA 400 L. AF_02/2015</v>
          </cell>
          <cell r="C2247" t="str">
            <v>M3</v>
          </cell>
          <cell r="D2247">
            <v>339.91</v>
          </cell>
          <cell r="E2247" t="str">
            <v>Sinapi-Maio/21</v>
          </cell>
        </row>
        <row r="2248">
          <cell r="A2248">
            <v>90283</v>
          </cell>
          <cell r="B2248" t="str">
            <v>GRAUTE FGK=20 MPA; TRAÇO 1:1,6:1,9 (CIMENTO/ AREIA GROSSA/ BRITA 0/ ADITIVO) - PREPARO MECÂNICO COM BETONEIRA 400 L. AF_02/2015</v>
          </cell>
          <cell r="C2248" t="str">
            <v>M3</v>
          </cell>
          <cell r="D2248">
            <v>360.42</v>
          </cell>
          <cell r="E2248" t="str">
            <v>Sinapi-Maio/21</v>
          </cell>
        </row>
        <row r="2249">
          <cell r="A2249">
            <v>90284</v>
          </cell>
          <cell r="B2249" t="str">
            <v>GRAUTE FGK=25 MPA; TRAÇO 1:1,2:1,5 (CIMENTO/ AREIA GROSSA/ BRITA 0/ ADITIVO) - PREPARO MECÂNICO COM BETONEIRA 400 L. AF_02/2015</v>
          </cell>
          <cell r="C2249" t="str">
            <v>M3</v>
          </cell>
          <cell r="D2249">
            <v>403.83</v>
          </cell>
          <cell r="E2249" t="str">
            <v>Sinapi-Maio/21</v>
          </cell>
        </row>
        <row r="2250">
          <cell r="A2250">
            <v>90285</v>
          </cell>
          <cell r="B2250" t="str">
            <v>GRAUTE FGK=30 MPA; TRAÇO 1:0,8:1,1 (CIMENTO/ AREIA GROSSA/ BRITA 0/ ADITIVO) - PREPARO MECÂNICO COM BETONEIRA 400 L. AF_02/2015</v>
          </cell>
          <cell r="C2250" t="str">
            <v>M3</v>
          </cell>
          <cell r="D2250">
            <v>462.26</v>
          </cell>
          <cell r="E2250" t="str">
            <v>Sinapi-Maio/21</v>
          </cell>
        </row>
        <row r="2251">
          <cell r="A2251">
            <v>90853</v>
          </cell>
          <cell r="B2251" t="str">
            <v>CONCRETAGEM DE LAJES EM EDIFICAÇÕES UNIFAMILIARES FEITAS COM SISTEMA DE FÔRMAS MANUSEÁVEIS, COM CONCRETO USINADO BOMBEÁVEL FCK 20 MPA - LANÇAMENTO, ADENSAMENTO E ACABAMENTO. AF_06/2015</v>
          </cell>
          <cell r="C2251" t="str">
            <v>M3</v>
          </cell>
          <cell r="D2251">
            <v>429.84</v>
          </cell>
          <cell r="E2251" t="str">
            <v>Sinapi-Maio/21</v>
          </cell>
        </row>
        <row r="2252">
          <cell r="A2252">
            <v>90854</v>
          </cell>
          <cell r="B2252" t="str">
            <v>CONCRETAGEM DE PAREDES EM EDIFICAÇÕES UNIFAMILIARES FEITAS COM SISTEMA DE FÔRMAS MANUSEÁVEIS, COM CONCRETO USINADO BOMBEÁVEL FCK 20 MPA - LANÇAMENTO, ADENSAMENTO E ACABAMENTO. AF_06/2015</v>
          </cell>
          <cell r="C2252" t="str">
            <v>M3</v>
          </cell>
          <cell r="D2252">
            <v>416.29</v>
          </cell>
          <cell r="E2252" t="str">
            <v>Sinapi-Maio/21</v>
          </cell>
        </row>
        <row r="2253">
          <cell r="A2253">
            <v>90855</v>
          </cell>
          <cell r="B2253" t="str">
            <v>CONCRETAGEM DE PLATIBANDA EM EDIFICAÇÕES UNIFAMILIARES FEITAS COM SISTEMA DE FÔRMAS MANUSEÁVEIS, COM CONCRETO USINADO BOMBEÁVEL FCK 20 MPA - LANÇAMENTO, ADENSAMENTO E ACABAMENTO. AF_06/2015</v>
          </cell>
          <cell r="C2253" t="str">
            <v>M3</v>
          </cell>
          <cell r="D2253">
            <v>458.89</v>
          </cell>
          <cell r="E2253" t="str">
            <v>Sinapi-Maio/21</v>
          </cell>
        </row>
        <row r="2254">
          <cell r="A2254">
            <v>90856</v>
          </cell>
          <cell r="B2254" t="str">
            <v>CONCRETAGEM DE LAJES EM EDIFICAÇÕES MULTIFAMILIARES FEITAS COM SISTEMA DE FÔRMAS MANUSEÁVEIS, COM CONCRETO USINADO BOMBEÁVEL FCK 20 MPA - LANÇAMENTO, ADENSAMENTO E ACABAMENTO. AF_06/2015</v>
          </cell>
          <cell r="C2254" t="str">
            <v>M3</v>
          </cell>
          <cell r="D2254">
            <v>434.36</v>
          </cell>
          <cell r="E2254" t="str">
            <v>Sinapi-Maio/21</v>
          </cell>
        </row>
        <row r="2255">
          <cell r="A2255">
            <v>90857</v>
          </cell>
          <cell r="B2255" t="str">
            <v>CONCRETAGEM DE PAREDES EM EDIFICAÇÕES MULTIFAMILIARES FEITAS COM SISTEMA DE FÔRMAS MANUSEÁVEIS, COM CONCRETO USINADO BOMBEÁVEL FCK 20 MPA - LANÇAMENTO, ADENSAMENTO E ACABAMENTO. AF_06/2015</v>
          </cell>
          <cell r="C2255" t="str">
            <v>M3</v>
          </cell>
          <cell r="D2255">
            <v>419.29</v>
          </cell>
          <cell r="E2255" t="str">
            <v>Sinapi-Maio/21</v>
          </cell>
        </row>
        <row r="2256">
          <cell r="A2256">
            <v>90858</v>
          </cell>
          <cell r="B2256" t="str">
            <v>CONCRETAGEM DE PLATIBANDA EM EDIFICAÇÕES MULTIFAMILIARES FEITAS COM SISTEMA DE FÔRMAS MANUSEÁVEIS, COM CONCRETO USINADO BOMBEÁVEL FCK 20 MPA - LANÇAMENTO, ADENSAMENTO E ACABAMENTO. AF_06/2015</v>
          </cell>
          <cell r="C2256" t="str">
            <v>M3</v>
          </cell>
          <cell r="D2256">
            <v>479.62</v>
          </cell>
          <cell r="E2256" t="str">
            <v>Sinapi-Maio/21</v>
          </cell>
        </row>
        <row r="2257">
          <cell r="A2257">
            <v>90859</v>
          </cell>
          <cell r="B2257" t="str">
            <v>CONCRETAGEM DE PLATIBANDA EM EDIFICAÇÕES UNIFAMILIARES FEITAS COM SISTEMA DE FÔRMAS MANUSEÁVEIS, COM CONCRETO USINADO AUTOADENSÁVEL FCK 20 MPA - LANÇAMENTO E ACABAMENTO. AF_06/2015</v>
          </cell>
          <cell r="C2257" t="str">
            <v>M3</v>
          </cell>
          <cell r="D2257">
            <v>429.3</v>
          </cell>
          <cell r="E2257" t="str">
            <v>Sinapi-Maio/21</v>
          </cell>
        </row>
        <row r="2258">
          <cell r="A2258">
            <v>90860</v>
          </cell>
          <cell r="B2258" t="str">
            <v>CONCRETAGEM DE PLATIBANDA EM EDIFICAÇÕES MULTIFAMILIARES FEITAS COM SISTEMA DE FÔRMAS MANUSEÁVEIS, COM CONCRETO USINADO AUTOADENSÁVEL FCK 20 MPA - LANÇAMENTO E ACABAMENTO. AF_06/2015</v>
          </cell>
          <cell r="C2258" t="str">
            <v>M3</v>
          </cell>
          <cell r="D2258">
            <v>435.56</v>
          </cell>
          <cell r="E2258" t="str">
            <v>Sinapi-Maio/21</v>
          </cell>
        </row>
        <row r="2259">
          <cell r="A2259">
            <v>90861</v>
          </cell>
          <cell r="B2259" t="str">
            <v>CONCRETAGEM DE EDIFICAÇÕES (PAREDES E LAJES) FEITAS COM SISTEMA DE FÔRMAS MANUSEÁVEIS, COM CONCRETO USINADO BOMBEÁVEL FCK 20 MPA - LANÇAMENTO, ADENSAMENTO E ACABAMENTO. AF_06/2015</v>
          </cell>
          <cell r="C2259" t="str">
            <v>M3</v>
          </cell>
          <cell r="D2259">
            <v>423.32</v>
          </cell>
          <cell r="E2259" t="str">
            <v>Sinapi-Maio/21</v>
          </cell>
        </row>
        <row r="2260">
          <cell r="A2260">
            <v>90862</v>
          </cell>
          <cell r="B2260" t="str">
            <v>CONCRETAGEM DE EDIFICAÇÕES (PAREDES E LAJES) FEITAS COM SISTEMA DE FÔRMAS MANUSEÁVEIS, COM CONCRETO USINADO AUTOADENSÁVEL FCK 20 MPA - LANÇAMENTO E ACABAMENTO. AF_06/2015</v>
          </cell>
          <cell r="C2260" t="str">
            <v>M3</v>
          </cell>
          <cell r="D2260">
            <v>402.65</v>
          </cell>
          <cell r="E2260" t="str">
            <v>Sinapi-Maio/21</v>
          </cell>
        </row>
        <row r="2261">
          <cell r="A2261">
            <v>92718</v>
          </cell>
          <cell r="B2261" t="str">
            <v>CONCRETAGEM DE PILARES, FCK = 25 MPA,  COM USO DE BALDES EM EDIFICAÇÃO COM SEÇÃO MÉDIA DE PILARES MENOR OU IGUAL A 0,25 M² - LANÇAMENTO, ADENSAMENTO E ACABAMENTO. AF_12/2015</v>
          </cell>
          <cell r="C2261" t="str">
            <v>M3</v>
          </cell>
          <cell r="D2261">
            <v>545.57000000000005</v>
          </cell>
          <cell r="E2261" t="str">
            <v>Sinapi-Maio/21</v>
          </cell>
        </row>
        <row r="2262">
          <cell r="A2262">
            <v>92719</v>
          </cell>
          <cell r="B2262" t="str">
            <v>CONCRETAGEM DE PILARES, FCK = 25 MPA, COM USO DE GRUA EM EDIFICAÇÃO COM SEÇÃO MÉDIA DE PILARES MENOR OU IGUAL A 0,25 M² - LANÇAMENTO, ADENSAMENTO E ACABAMENTO. AF_12/2015</v>
          </cell>
          <cell r="C2262" t="str">
            <v>M3</v>
          </cell>
          <cell r="D2262">
            <v>379.49</v>
          </cell>
          <cell r="E2262" t="str">
            <v>Sinapi-Maio/21</v>
          </cell>
        </row>
        <row r="2263">
          <cell r="A2263">
            <v>92720</v>
          </cell>
          <cell r="B2263" t="str">
            <v>CONCRETAGEM DE PILARES, FCK = 25 MPA, COM USO DE BOMBA EM EDIFICAÇÃO COM SEÇÃO MÉDIA DE PILARES MENOR OU IGUAL A 0,25 M² - LANÇAMENTO, ADENSAMENTO E ACABAMENTO. AF_12/2015</v>
          </cell>
          <cell r="C2263" t="str">
            <v>M3</v>
          </cell>
          <cell r="D2263">
            <v>402.99</v>
          </cell>
          <cell r="E2263" t="str">
            <v>Sinapi-Maio/21</v>
          </cell>
        </row>
        <row r="2264">
          <cell r="A2264">
            <v>92721</v>
          </cell>
          <cell r="B2264" t="str">
            <v>CONCRETAGEM DE PILARES, FCK = 25 MPA, COM USO DE GRUA EM EDIFICAÇÃO COM SEÇÃO MÉDIA DE PILARES MAIOR QUE 0,25 M² - LANÇAMENTO, ADENSAMENTO E ACABAMENTO. AF_12/2015</v>
          </cell>
          <cell r="C2264" t="str">
            <v>M3</v>
          </cell>
          <cell r="D2264">
            <v>369.33</v>
          </cell>
          <cell r="E2264" t="str">
            <v>Sinapi-Maio/21</v>
          </cell>
        </row>
        <row r="2265">
          <cell r="A2265">
            <v>92722</v>
          </cell>
          <cell r="B2265" t="str">
            <v>CONCRETAGEM DE PILARES, FCK = 25 MPA, COM USO DE BOMBA EM EDIFICAÇÃO COM SEÇÃO MÉDIA DE PILARES MAIOR QUE 0,25 M² - LANÇAMENTO, ADENSAMENTO E ACABAMENTO. AF_12/2015</v>
          </cell>
          <cell r="C2265" t="str">
            <v>M3</v>
          </cell>
          <cell r="D2265">
            <v>398.71</v>
          </cell>
          <cell r="E2265" t="str">
            <v>Sinapi-Maio/21</v>
          </cell>
        </row>
        <row r="2266">
          <cell r="A2266">
            <v>92723</v>
          </cell>
          <cell r="B2266" t="str">
            <v>CONCRETAGEM DE VIGAS E LAJES, FCK=20 MPA, PARA LAJES PREMOLDADAS COM USO DE BOMBA EM EDIFICAÇÃO COM ÁREA MÉDIA DE LAJES MENOR OU IGUAL A 20 M² - LANÇAMENTO, ADENSAMENTO E ACABAMENTO. AF_12/2015</v>
          </cell>
          <cell r="C2266" t="str">
            <v>M3</v>
          </cell>
          <cell r="D2266">
            <v>391.85</v>
          </cell>
          <cell r="E2266" t="str">
            <v>Sinapi-Maio/21</v>
          </cell>
        </row>
        <row r="2267">
          <cell r="A2267">
            <v>92724</v>
          </cell>
          <cell r="B2267" t="str">
            <v>CONCRETAGEM DE VIGAS E LAJES, FCK=20 MPA, PARA LAJES PREMOLDADAS COM USO DE BOMBA EM EDIFICAÇÃO COM ÁREA MÉDIA DE LAJES MAIOR QUE 20 M² - LANÇAMENTO, ADENSAMENTO E ACABAMENTO. AF_12/2015</v>
          </cell>
          <cell r="C2267" t="str">
            <v>M3</v>
          </cell>
          <cell r="D2267">
            <v>388.17</v>
          </cell>
          <cell r="E2267" t="str">
            <v>Sinapi-Maio/21</v>
          </cell>
        </row>
        <row r="2268">
          <cell r="A2268">
            <v>92725</v>
          </cell>
          <cell r="B2268" t="str">
            <v>CONCRETAGEM DE VIGAS E LAJES, FCK=20 MPA, PARA LAJES MACIÇAS OU NERVURADAS COM USO DE BOMBA EM EDIFICAÇÃO COM ÁREA MÉDIA DE LAJES MENOR OU IGUAL A 20 M² - LANÇAMENTO, ADENSAMENTO E ACABAMENTO. AF_12/2015</v>
          </cell>
          <cell r="C2268" t="str">
            <v>M3</v>
          </cell>
          <cell r="D2268">
            <v>386.61</v>
          </cell>
          <cell r="E2268" t="str">
            <v>Sinapi-Maio/21</v>
          </cell>
        </row>
        <row r="2269">
          <cell r="A2269">
            <v>92726</v>
          </cell>
          <cell r="B2269" t="str">
            <v>CONCRETAGEM DE VIGAS E LAJES, FCK=20 MPA, PARA LAJES MACIÇAS OU NERVURADAS COM USO DE BOMBA EM EDIFICAÇÃO COM ÁREA MÉDIA DE LAJES MAIOR QUE 20 M² - LANÇAMENTO, ADENSAMENTO E ACABAMENTO. AF_12/2015</v>
          </cell>
          <cell r="C2269" t="str">
            <v>M3</v>
          </cell>
          <cell r="D2269">
            <v>384</v>
          </cell>
          <cell r="E2269" t="str">
            <v>Sinapi-Maio/21</v>
          </cell>
        </row>
        <row r="2270">
          <cell r="A2270">
            <v>92727</v>
          </cell>
          <cell r="B2270" t="str">
            <v>CONCRETAGEM DE VIGAS E LAJES, FCK=20 MPA, PARA LAJES PREMOLDADAS COM JERICAS EM ELEVADOR DE CABO EM EDIFICAÇÃO DE MULTIPAVIMENTOS ATÉ 16 ANDARES, COM ÁREA MÉDIA DE LAJES MENOR OU IGUAL A 20 M² - LANÇAMENTO, ADENSAMENTO E ACABAMENTO. AF_12/2015</v>
          </cell>
          <cell r="C2270" t="str">
            <v>M3</v>
          </cell>
          <cell r="D2270">
            <v>476.44</v>
          </cell>
          <cell r="E2270" t="str">
            <v>Sinapi-Maio/21</v>
          </cell>
        </row>
        <row r="2271">
          <cell r="A2271">
            <v>92728</v>
          </cell>
          <cell r="B2271" t="str">
            <v>CONCRETAGEM DE VIGAS E LAJES, FCK=20 MPA, PARA LAJES PREMOLDADAS COM JERICAS EM ELEVADOR DE CABO EM EDIFICAÇÃO DE MULTIPAVIMENTOS ATÉ 16 ANDARES, COM ÁREA MÉDIA DE LAJES MAIOR QUE 20 M² - LANÇAMENTO, ADENSAMENTO E ACABAMENTO. AF_12/2015</v>
          </cell>
          <cell r="C2271" t="str">
            <v>M3</v>
          </cell>
          <cell r="D2271">
            <v>449.73</v>
          </cell>
          <cell r="E2271" t="str">
            <v>Sinapi-Maio/21</v>
          </cell>
        </row>
        <row r="2272">
          <cell r="A2272">
            <v>92729</v>
          </cell>
          <cell r="B2272" t="str">
            <v>CONCRETAGEM DE VIGAS E LAJES, FCK=20 MPA, PARA LAJES MACIÇAS OU NERVURADAS COM JERICAS EM ELEVADOR DE CABO EM EDIFICAÇÃO DE ATÉ 16 ANDARES, COM ÁREA MÉDIA DE LAJES MENOR OU IGUAL A 20 M² - LANÇAMENTO, ADENSAMENTO E ACABAMENTO. AF_12/2015</v>
          </cell>
          <cell r="C2272" t="str">
            <v>M3</v>
          </cell>
          <cell r="D2272">
            <v>438.4</v>
          </cell>
          <cell r="E2272" t="str">
            <v>Sinapi-Maio/21</v>
          </cell>
        </row>
        <row r="2273">
          <cell r="A2273">
            <v>92730</v>
          </cell>
          <cell r="B2273" t="str">
            <v>CONCRETAGEM DE VIGAS E LAJES, FCK=20 MPA, PARA LAJES MACIÇAS OU NERVURADAS COM JERICAS EM ELEVADOR DE CABO EM EDIFICAÇÃO DE MULTIPAVIMENTOS ATÉ 16 ANDARES, COM ÁREA MÉDIA DE LAJES MAIOR QUE 20 M² - LANÇAMENTO, ADENSAMENTO E ACABAMENTO. AF_12/2015</v>
          </cell>
          <cell r="C2273" t="str">
            <v>M3</v>
          </cell>
          <cell r="D2273">
            <v>419.55</v>
          </cell>
          <cell r="E2273" t="str">
            <v>Sinapi-Maio/21</v>
          </cell>
        </row>
        <row r="2274">
          <cell r="A2274">
            <v>92731</v>
          </cell>
          <cell r="B2274" t="str">
            <v>CONCRETAGEM DE VIGAS E LAJES, FCK=20 MPA, PARA LAJES PREMOLDADAS COM JERICAS EM CREMALHEIRA EM EDIFICAÇÃO DE MULTIPAVIMENTOS ATÉ 16 ANDARES, COM ÁREA MÉDIA DE LAJES MENOR OU IGUAL A 20 M² - LANÇAMENTO, ADENSAMENTO E ACABAMENTO. AF_12/2015</v>
          </cell>
          <cell r="C2274" t="str">
            <v>M3</v>
          </cell>
          <cell r="D2274">
            <v>441.7</v>
          </cell>
          <cell r="E2274" t="str">
            <v>Sinapi-Maio/21</v>
          </cell>
        </row>
        <row r="2275">
          <cell r="A2275">
            <v>92732</v>
          </cell>
          <cell r="B2275" t="str">
            <v>CONCRETAGEM DE VIGAS E LAJES, FCK=20 MPA, PARA LAJES PREMOLDADAS COM JERICAS EM CREMALHEIRA EM EDIFICAÇÃO DE MULTIPAVIMENTOS ATÉ 16 ANDARES, COM ÁREA MÉDIA DE LAJES MAIOR QUE 20 M² - LANÇAMENTO, ADENSAMENTO E ACABAMENTO. AF_12/2015</v>
          </cell>
          <cell r="C2275" t="str">
            <v>M3</v>
          </cell>
          <cell r="D2275">
            <v>423.34</v>
          </cell>
          <cell r="E2275" t="str">
            <v>Sinapi-Maio/21</v>
          </cell>
        </row>
        <row r="2276">
          <cell r="A2276">
            <v>92733</v>
          </cell>
          <cell r="B2276" t="str">
            <v>CONCRETAGEM DE VIGAS E LAJES, FCK=20 MPA, PARA LAJES MACIÇAS OU NERVURADAS COM JERICAS EM CREMALHEIRA EM EDIFICAÇÃO DE MULTIPAVIMENTOS ATÉ 16 ANDARES, COM ÁREA MÉDIA DE LAJES MENOR OU IGUAL A 20 M² - LANÇAMENTO, ADENSAMENTO E ACABAMENTO. AF_12/2015</v>
          </cell>
          <cell r="C2276" t="str">
            <v>M3</v>
          </cell>
          <cell r="D2276">
            <v>415.52</v>
          </cell>
          <cell r="E2276" t="str">
            <v>Sinapi-Maio/21</v>
          </cell>
        </row>
        <row r="2277">
          <cell r="A2277">
            <v>92734</v>
          </cell>
          <cell r="B2277" t="str">
            <v>CONCRETAGEM DE VIGAS E LAJES, FCK=20 MPA, PARA LAJES MACIÇAS OU NERVURADAS COM JERICAS EM CREMALHEIRA EM EDIFICAÇÃO DE MULTIPAVIMENTOS ATÉ 16 ANDARES, COM ÁREA MÉDIA DE LAJES MAIOR QUE 20 M² - LANÇAMENTO, ADENSAMENTO E ACABAMENTO. AF_12/2015</v>
          </cell>
          <cell r="C2277" t="str">
            <v>M3</v>
          </cell>
          <cell r="D2277">
            <v>402.58</v>
          </cell>
          <cell r="E2277" t="str">
            <v>Sinapi-Maio/21</v>
          </cell>
        </row>
        <row r="2278">
          <cell r="A2278">
            <v>92735</v>
          </cell>
          <cell r="B2278" t="str">
            <v>CONCRETAGEM DE VIGAS E LAJES, FCK=20 MPA, PARA LAJES PREMOLDADAS COM GRUA DE CAÇAMBA DE 350 L EM EDIFICAÇÃO DE MULTIPAVIMENTOS ATÉ 16 ANDARES, COM ÁREA MÉDIA DE LAJES MENOR OU IGUAL A 20 M² - LANÇAMENTO, ADENSAMENTO E ACABAMENTO. AF_12/2015</v>
          </cell>
          <cell r="C2278" t="str">
            <v>M3</v>
          </cell>
          <cell r="D2278">
            <v>408.2</v>
          </cell>
          <cell r="E2278" t="str">
            <v>Sinapi-Maio/21</v>
          </cell>
        </row>
        <row r="2279">
          <cell r="A2279">
            <v>92736</v>
          </cell>
          <cell r="B2279" t="str">
            <v>CONCRETAGEM DE VIGAS E LAJES, FCK=20 MPA, PARA LAJES PREMOLDADAS COM GRUA DE CAÇAMBA DE 350 L EM EDIFICAÇÃO DE MULTIPAVIMENTOS ATÉ 16 ANDARES, COM ÁREA MÉDIA DE LAJES MAIOR QUE 20 M² - LANÇAMENTO, ADENSAMENTO E ACABAMENTO. AF_12/2015</v>
          </cell>
          <cell r="C2279" t="str">
            <v>M3</v>
          </cell>
          <cell r="D2279">
            <v>394.55</v>
          </cell>
          <cell r="E2279" t="str">
            <v>Sinapi-Maio/21</v>
          </cell>
        </row>
        <row r="2280">
          <cell r="A2280">
            <v>92739</v>
          </cell>
          <cell r="B2280" t="str">
            <v>CONCRETAGEM DE VIGAS E LAJES, FCK=20 MPA, PARA LAJES MACIÇAS OU NERVURADAS COM GRUA DE CAÇAMBA DE 500 L EM EDIFICAÇÃO DE MULTIPAVIMENTOS ATÉ 16 ANDARES, COM ÁREA MÉDIA DE LAJES MENOR OU IGUAL A 20 M² - LANÇAMENTO, ADENSAMENTO E ACABAMENTO. AF_12/2015</v>
          </cell>
          <cell r="C2280" t="str">
            <v>M3</v>
          </cell>
          <cell r="D2280">
            <v>374.68</v>
          </cell>
          <cell r="E2280" t="str">
            <v>Sinapi-Maio/21</v>
          </cell>
        </row>
        <row r="2281">
          <cell r="A2281">
            <v>92740</v>
          </cell>
          <cell r="B2281" t="str">
            <v>CONCRETAGEM DE VIGAS E LAJES, FCK=20 MPA, PARA LAJES MACIÇAS OU NERVURADAS COM GRUA DE CAÇAMBA DE 500 L EM EDIFICAÇÃO DE MULTIPAVIMENTOS ATÉ 16 ANDARES, COM ÁREA MÉDIA DE LAJES MAIOR QUE 20 M² - LANÇAMENTO, ADENSAMENTO E ACABAMENTO. AF_12/2015</v>
          </cell>
          <cell r="C2281" t="str">
            <v>M3</v>
          </cell>
          <cell r="D2281">
            <v>367.92</v>
          </cell>
          <cell r="E2281" t="str">
            <v>Sinapi-Maio/21</v>
          </cell>
        </row>
        <row r="2282">
          <cell r="A2282">
            <v>92741</v>
          </cell>
          <cell r="B2282" t="str">
            <v>CONCRETAGEM DE VIGAS E LAJES, FCK=20 MPA, PARA QUALQUER TIPO DE LAJE COM BALDES EM EDIFICAÇÃO TÉRREA, COM ÁREA MÉDIA DE LAJES MENOR OU IGUAL A 20 M² - LANÇAMENTO, ADENSAMENTO E ACABAMENTO. AF_12/2015</v>
          </cell>
          <cell r="C2282" t="str">
            <v>M3</v>
          </cell>
          <cell r="D2282">
            <v>621.79</v>
          </cell>
          <cell r="E2282" t="str">
            <v>Sinapi-Maio/21</v>
          </cell>
        </row>
        <row r="2283">
          <cell r="A2283">
            <v>92742</v>
          </cell>
          <cell r="B2283" t="str">
            <v>CONCRETAGEM DE VIGAS E LAJES, FCK=20 MPA, PARA QUALQUER TIPO DE LAJE COM BALDES EM EDIFICAÇÃO DE MULTIPAVIMENTOS ATÉ 04 ANDARES, COM ÁREA MÉDIA DE LAJES MENOR OU IGUAL A 20 M² - LANÇAMENTO, ADENSAMENTO E ACABAMENTO. AF_12/2015</v>
          </cell>
          <cell r="C2283" t="str">
            <v>M3</v>
          </cell>
          <cell r="D2283">
            <v>888.08</v>
          </cell>
          <cell r="E2283" t="str">
            <v>Sinapi-Maio/21</v>
          </cell>
        </row>
        <row r="2284">
          <cell r="A2284">
            <v>92873</v>
          </cell>
          <cell r="B2284" t="str">
            <v>LANÇAMENTO COM USO DE BALDES, ADENSAMENTO E ACABAMENTO DE CONCRETO EM ESTRUTURAS. AF_12/2015</v>
          </cell>
          <cell r="C2284" t="str">
            <v>M3</v>
          </cell>
          <cell r="D2284">
            <v>205.35</v>
          </cell>
          <cell r="E2284" t="str">
            <v>Sinapi-Maio/21</v>
          </cell>
        </row>
        <row r="2285">
          <cell r="A2285">
            <v>92874</v>
          </cell>
          <cell r="B2285" t="str">
            <v>LANÇAMENTO COM USO DE BOMBA, ADENSAMENTO E ACABAMENTO DE CONCRETO EM ESTRUTURAS. AF_12/2015</v>
          </cell>
          <cell r="C2285" t="str">
            <v>M3</v>
          </cell>
          <cell r="D2285">
            <v>34.42</v>
          </cell>
          <cell r="E2285" t="str">
            <v>Sinapi-Maio/21</v>
          </cell>
        </row>
        <row r="2286">
          <cell r="A2286">
            <v>94962</v>
          </cell>
          <cell r="B2286" t="str">
            <v>CONCRETO MAGRO PARA LASTRO, TRAÇO 1:4,5:4,5 (EM MASSA SECA DE CIMENTO/ AREIA MÉDIA/ BRITA 1) - PREPARO MECÂNICO COM BETONEIRA 400 L. AF_05/2021</v>
          </cell>
          <cell r="C2286" t="str">
            <v>M3</v>
          </cell>
          <cell r="D2286">
            <v>286.23</v>
          </cell>
          <cell r="E2286" t="str">
            <v>Sinapi-Maio/21</v>
          </cell>
        </row>
        <row r="2287">
          <cell r="A2287">
            <v>94963</v>
          </cell>
          <cell r="B2287" t="str">
            <v>CONCRETO FCK = 15MPA, TRAÇO 1:3,4:3,5 (EM MASSA SECA DE CIMENTO/ AREIA MÉDIA/ BRITA 1) - PREPARO MECÂNICO COM BETONEIRA 400 L. AF_05/2021</v>
          </cell>
          <cell r="C2287" t="str">
            <v>M3</v>
          </cell>
          <cell r="D2287">
            <v>318.56</v>
          </cell>
          <cell r="E2287" t="str">
            <v>Sinapi-Maio/21</v>
          </cell>
        </row>
        <row r="2288">
          <cell r="A2288">
            <v>94964</v>
          </cell>
          <cell r="B2288" t="str">
            <v>CONCRETO FCK = 20MPA, TRAÇO 1:2,7:3 (EM MASSA SECA DE CIMENTO/ AREIA MÉDIA/ BRITA 1) - PREPARO MECÂNICO COM BETONEIRA 400 L. AF_05/2021</v>
          </cell>
          <cell r="C2288" t="str">
            <v>M3</v>
          </cell>
          <cell r="D2288">
            <v>351.58</v>
          </cell>
          <cell r="E2288" t="str">
            <v>Sinapi-Maio/21</v>
          </cell>
        </row>
        <row r="2289">
          <cell r="A2289">
            <v>94965</v>
          </cell>
          <cell r="B2289" t="str">
            <v>CONCRETO FCK = 25MPA, TRAÇO 1:2,3:2,7 (EM MASSA SECA DE CIMENTO/ AREIA MÉDIA/ BRITA 1) - PREPARO MECÂNICO COM BETONEIRA 400 L. AF_05/2021</v>
          </cell>
          <cell r="C2289" t="str">
            <v>M3</v>
          </cell>
          <cell r="D2289">
            <v>364.25</v>
          </cell>
          <cell r="E2289" t="str">
            <v>Sinapi-Maio/21</v>
          </cell>
        </row>
        <row r="2290">
          <cell r="A2290">
            <v>94966</v>
          </cell>
          <cell r="B2290" t="str">
            <v>CONCRETO FCK = 30MPA, TRAÇO 1:2,1:2,5 (EM MASSA SECA DE CIMENTO/ AREIA MÉDIA/ BRITA 1) - PREPARO MECÂNICO COM BETONEIRA 400 L. AF_05/2021</v>
          </cell>
          <cell r="C2290" t="str">
            <v>M3</v>
          </cell>
          <cell r="D2290">
            <v>377.12</v>
          </cell>
          <cell r="E2290" t="str">
            <v>Sinapi-Maio/21</v>
          </cell>
        </row>
        <row r="2291">
          <cell r="A2291">
            <v>94967</v>
          </cell>
          <cell r="B2291" t="str">
            <v>CONCRETO FCK = 40MPA, TRAÇO 1:1,6:1,9 (EM MASSA SECA DE CIMENTO/ AREIA MÉDIA/ BRITA 1) - PREPARO MECÂNICO COM BETONEIRA 400 L. AF_05/2021</v>
          </cell>
          <cell r="C2291" t="str">
            <v>M3</v>
          </cell>
          <cell r="D2291">
            <v>433.51</v>
          </cell>
          <cell r="E2291" t="str">
            <v>Sinapi-Maio/21</v>
          </cell>
        </row>
        <row r="2292">
          <cell r="A2292">
            <v>94968</v>
          </cell>
          <cell r="B2292" t="str">
            <v>CONCRETO MAGRO PARA LASTRO, TRAÇO 1:4,5:4,5 (EM MASSA SECA DE CIMENTO/ AREIA MÉDIA/ BRITA 1) - PREPARO MECÂNICO COM BETONEIRA 600 L. AF_05/2021</v>
          </cell>
          <cell r="C2292" t="str">
            <v>M3</v>
          </cell>
          <cell r="D2292">
            <v>281.43</v>
          </cell>
          <cell r="E2292" t="str">
            <v>Sinapi-Maio/21</v>
          </cell>
        </row>
        <row r="2293">
          <cell r="A2293">
            <v>94969</v>
          </cell>
          <cell r="B2293" t="str">
            <v>CONCRETO FCK = 15MPA, TRAÇO 1:3,4:3,5 (EM MASSA SECA DE CIMENTO/ AREIA MÉDIA/ BRITA 1) - PREPARO MECÂNICO COM BETONEIRA 600 L. AF_05/2021</v>
          </cell>
          <cell r="C2293" t="str">
            <v>M3</v>
          </cell>
          <cell r="D2293">
            <v>310.95</v>
          </cell>
          <cell r="E2293" t="str">
            <v>Sinapi-Maio/21</v>
          </cell>
        </row>
        <row r="2294">
          <cell r="A2294">
            <v>94970</v>
          </cell>
          <cell r="B2294" t="str">
            <v>CONCRETO FCK = 20MPA, TRAÇO 1:2,7:3 (EM MASSA SECA DE CIMENTO/ AREIA MÉDIA/ BRITA 1) - PREPARO MECÂNICO COM BETONEIRA 600 L. AF_05/2021</v>
          </cell>
          <cell r="C2294" t="str">
            <v>M3</v>
          </cell>
          <cell r="D2294">
            <v>337.25</v>
          </cell>
          <cell r="E2294" t="str">
            <v>Sinapi-Maio/21</v>
          </cell>
        </row>
        <row r="2295">
          <cell r="A2295">
            <v>94971</v>
          </cell>
          <cell r="B2295" t="str">
            <v>CONCRETO FCK = 25MPA, TRAÇO 1:2,3:2,7 (EM MASSA SECA DE CIMENTO/ AREIA MÉDIA/ BRITA 1) - PREPARO MECÂNICO COM BETONEIRA 600 L. AF_05/2021</v>
          </cell>
          <cell r="C2295" t="str">
            <v>M3</v>
          </cell>
          <cell r="D2295">
            <v>356.23</v>
          </cell>
          <cell r="E2295" t="str">
            <v>Sinapi-Maio/21</v>
          </cell>
        </row>
        <row r="2296">
          <cell r="A2296">
            <v>94972</v>
          </cell>
          <cell r="B2296" t="str">
            <v>CONCRETO FCK = 30MPA, TRAÇO 1:2,1:2,5 (EM MASSA SECA DE CIMENTO/ AREIA MÉDIA/ BRITA 1) - PREPARO MECÂNICO COM BETONEIRA 600 L. AF_05/2021</v>
          </cell>
          <cell r="C2296" t="str">
            <v>M3</v>
          </cell>
          <cell r="D2296">
            <v>369.13</v>
          </cell>
          <cell r="E2296" t="str">
            <v>Sinapi-Maio/21</v>
          </cell>
        </row>
        <row r="2297">
          <cell r="A2297">
            <v>94973</v>
          </cell>
          <cell r="B2297" t="str">
            <v>CONCRETO FCK = 40MPA, TRAÇO 1:1,6:1,9 (EM MASSA SECA DE CIMENTO/ AREIA MÉDIA/ BRITA 1) - PREPARO MECÂNICO COM BETONEIRA 600 L. AF_05/2021</v>
          </cell>
          <cell r="C2297" t="str">
            <v>M3</v>
          </cell>
          <cell r="D2297">
            <v>423.41</v>
          </cell>
          <cell r="E2297" t="str">
            <v>Sinapi-Maio/21</v>
          </cell>
        </row>
        <row r="2298">
          <cell r="A2298">
            <v>94974</v>
          </cell>
          <cell r="B2298" t="str">
            <v>CONCRETO MAGRO PARA LASTRO, TRAÇO 1:4,5:4,5 (EM MASSA SECA DE CIMENTO/ AREIA MÉDIA/ BRITA 1) - PREPARO MANUAL. AF_05/2021</v>
          </cell>
          <cell r="C2298" t="str">
            <v>M3</v>
          </cell>
          <cell r="D2298">
            <v>338.81</v>
          </cell>
          <cell r="E2298" t="str">
            <v>Sinapi-Maio/21</v>
          </cell>
        </row>
        <row r="2299">
          <cell r="A2299">
            <v>94975</v>
          </cell>
          <cell r="B2299" t="str">
            <v>CONCRETO FCK = 15MPA, TRAÇO 1:3,4:3,5 (EM MASSA SECA DE CIMENTO/ AREIA MÉDIA/ BRITA 1) - PREPARO MANUAL. AF_05/2021</v>
          </cell>
          <cell r="C2299" t="str">
            <v>M3</v>
          </cell>
          <cell r="D2299">
            <v>367.62</v>
          </cell>
          <cell r="E2299" t="str">
            <v>Sinapi-Maio/21</v>
          </cell>
        </row>
        <row r="2300">
          <cell r="A2300">
            <v>96555</v>
          </cell>
          <cell r="B2300" t="str">
            <v>CONCRETAGEM DE BLOCOS DE COROAMENTO E VIGAS BALDRAME, FCK 30 MPA, COM USO DE JERICA  LANÇAMENTO, ADENSAMENTO E ACABAMENTO. AF_06/2017</v>
          </cell>
          <cell r="C2300" t="str">
            <v>M3</v>
          </cell>
          <cell r="D2300">
            <v>534.45000000000005</v>
          </cell>
          <cell r="E2300" t="str">
            <v>Sinapi-Maio/21</v>
          </cell>
        </row>
        <row r="2301">
          <cell r="A2301">
            <v>96556</v>
          </cell>
          <cell r="B2301" t="str">
            <v>CONCRETAGEM DE SAPATAS, FCK 30 MPA, COM USO DE JERICA  LANÇAMENTO, ADENSAMENTO E ACABAMENTO. AF_06/2017</v>
          </cell>
          <cell r="C2301" t="str">
            <v>M3</v>
          </cell>
          <cell r="D2301">
            <v>613.94000000000005</v>
          </cell>
          <cell r="E2301" t="str">
            <v>Sinapi-Maio/21</v>
          </cell>
        </row>
        <row r="2302">
          <cell r="A2302">
            <v>96557</v>
          </cell>
          <cell r="B2302" t="str">
            <v>CONCRETAGEM DE BLOCOS DE COROAMENTO E VIGAS BALDRAMES, FCK 30 MPA, COM USO DE BOMBA  LANÇAMENTO, ADENSAMENTO E ACABAMENTO. AF_06/2017</v>
          </cell>
          <cell r="C2302" t="str">
            <v>M3</v>
          </cell>
          <cell r="D2302">
            <v>416.4</v>
          </cell>
          <cell r="E2302" t="str">
            <v>Sinapi-Maio/21</v>
          </cell>
        </row>
        <row r="2303">
          <cell r="A2303">
            <v>96558</v>
          </cell>
          <cell r="B2303" t="str">
            <v>CONCRETAGEM DE SAPATAS, FCK 30 MPA, COM USO DE BOMBA  LANÇAMENTO, ADENSAMENTO E ACABAMENTO. AF_11/2016</v>
          </cell>
          <cell r="C2303" t="str">
            <v>M3</v>
          </cell>
          <cell r="D2303">
            <v>423.7</v>
          </cell>
          <cell r="E2303" t="str">
            <v>Sinapi-Maio/21</v>
          </cell>
        </row>
        <row r="2304">
          <cell r="A2304">
            <v>99235</v>
          </cell>
          <cell r="B2304" t="str">
            <v>CONCRETAGEM DE EDIFICAÇÕES (PAREDES E LAJES) FEITAS COM SISTEMA DE FÔRMAS MANUSEÁVEIS, COM CONCRETO USINADO AUTOADENSÁVEL FCK 25 MPA - LANÇAMENTO E ACABAMENTO. AF_06/2015</v>
          </cell>
          <cell r="C2304" t="str">
            <v>M3</v>
          </cell>
          <cell r="D2304">
            <v>406.94</v>
          </cell>
          <cell r="E2304" t="str">
            <v>Sinapi-Maio/21</v>
          </cell>
        </row>
        <row r="2305">
          <cell r="A2305">
            <v>99431</v>
          </cell>
          <cell r="B2305" t="str">
            <v>CONCRETAGEM DE LAJES EM EDIFICAÇÕES UNIFAMILIARES FEITAS COM SISTEMA DE FÔRMAS MANUSEÁVEIS, COM CONCRETO USINADO BOMBEÁVEL FCK 25 MPA - LANÇAMENTO, ADENSAMENTO E ACABAMENTO (EXCLUSIVE BOMBA LANÇA). AF_06/2015</v>
          </cell>
          <cell r="C2305" t="str">
            <v>M3</v>
          </cell>
          <cell r="D2305">
            <v>428.13</v>
          </cell>
          <cell r="E2305" t="str">
            <v>Sinapi-Maio/21</v>
          </cell>
        </row>
        <row r="2306">
          <cell r="A2306">
            <v>99432</v>
          </cell>
          <cell r="B2306" t="str">
            <v>CONCRETAGEM DE PAREDES EM EDIFICAÇÕES UNIFAMILIARES FEITAS COM SISTEMA DE FÔRMAS MANUSEÁVEIS, COM CONCRETO USINADO BOMBEÁVEL FCK 25 MPA - LANÇAMENTO, ADENSAMENTO E ACABAMENTO (EXCLUSIVE BOMBA LANÇA). AF_06/2015</v>
          </cell>
          <cell r="C2306" t="str">
            <v>M3</v>
          </cell>
          <cell r="D2306">
            <v>414.63</v>
          </cell>
          <cell r="E2306" t="str">
            <v>Sinapi-Maio/21</v>
          </cell>
        </row>
        <row r="2307">
          <cell r="A2307">
            <v>99433</v>
          </cell>
          <cell r="B2307" t="str">
            <v>CONCRETAGEM DE PLATIBANDA EM EDIFICAÇÕES UNIFAMILIARES FEITAS COM SISTEMA DE FÔRMAS MANUSEÁVEIS, COM CONCRETO USINADO BOMBEÁVEL FCK 25 MPA, - LANÇAMENTO, ADENSAMENTO E ACABAMENTO (EXCLUSIVE BOMBA LANÇA). AF_06/2015</v>
          </cell>
          <cell r="C2307" t="str">
            <v>M3</v>
          </cell>
          <cell r="D2307">
            <v>457.12</v>
          </cell>
          <cell r="E2307" t="str">
            <v>Sinapi-Maio/21</v>
          </cell>
        </row>
        <row r="2308">
          <cell r="A2308">
            <v>99434</v>
          </cell>
          <cell r="B2308" t="str">
            <v>CONCRETAGEM DE LAJES EM EDIFICAÇÕES MULTIFAMILIARES FEITAS COM SISTEMA DE FÔRMAS MANUSEÁVEIS, COM CONCRETO USINADO BOMBEÁVEL FCK 25 MPA - LANÇAMENTO, ADENSAMENTO E ACABAMENTO (EXCLUSIVE BOMBA LANÇA). AF_06/2015</v>
          </cell>
          <cell r="C2308" t="str">
            <v>M3</v>
          </cell>
          <cell r="D2308">
            <v>432.65</v>
          </cell>
          <cell r="E2308" t="str">
            <v>Sinapi-Maio/21</v>
          </cell>
        </row>
        <row r="2309">
          <cell r="A2309">
            <v>99435</v>
          </cell>
          <cell r="B2309" t="str">
            <v>CONCRETAGEM DE PAREDES EM EDIFICAÇÕES MULTIFAMILIARES FEITAS COM SISTEMA DE FÔRMAS MANUSEÁVEIS, COM CONCRETO USINADO BOMBEÁVEL FCK 25 MPA - LANÇAMENTO, ADENSAMENTO E ACABAMENTO (EXCLUSIVE BOMBA LANÇA). AF_06/2015</v>
          </cell>
          <cell r="C2309" t="str">
            <v>M3</v>
          </cell>
          <cell r="D2309">
            <v>417.63</v>
          </cell>
          <cell r="E2309" t="str">
            <v>Sinapi-Maio/21</v>
          </cell>
        </row>
        <row r="2310">
          <cell r="A2310">
            <v>99436</v>
          </cell>
          <cell r="B2310" t="str">
            <v>CONCRETAGEM DE PLATIBANDA EM EDIFICAÇÕES MULTIFAMILIARES FEITAS COM SISTEMA DE FÔRMAS MANUSEÁVEIS, COM CONCRETO USINADO BOMBEÁVEL FCK 25 MPA - LANÇAMENTO, ADENSAMENTO E ACABAMENTO (EXCLUSIVE BOMBA LANÇA). AF_06/2015</v>
          </cell>
          <cell r="C2310" t="str">
            <v>M3</v>
          </cell>
          <cell r="D2310">
            <v>477.85</v>
          </cell>
          <cell r="E2310" t="str">
            <v>Sinapi-Maio/21</v>
          </cell>
        </row>
        <row r="2311">
          <cell r="A2311">
            <v>99437</v>
          </cell>
          <cell r="B2311" t="str">
            <v>CONCRETAGEM DE PLATIBANDA EM EDIFICAÇÕES UNIFAMILIARES FEITAS COM SISTEMA DE FÔRMAS MANUSEÁVEIS, COM CONCRETO USINADO AUTOADENSÁVEL FCK 25 MPA - LANÇAMENTO E ACABAMENTO. AF_06/2015</v>
          </cell>
          <cell r="C2311" t="str">
            <v>M3</v>
          </cell>
          <cell r="D2311">
            <v>433.83</v>
          </cell>
          <cell r="E2311" t="str">
            <v>Sinapi-Maio/21</v>
          </cell>
        </row>
        <row r="2312">
          <cell r="A2312">
            <v>99438</v>
          </cell>
          <cell r="B2312" t="str">
            <v>CONCRETAGEM DE PLATIBANDA EM EDIFICAÇÕES MULTIFAMILIARES FEITAS COM SISTEMA DE FÔRMAS MANUSEÁVEIS, COM CONCRETO USINADO AUTOADENSÁVEL FCK 25 MPA - LANÇAMENTO E ACABAMENTO. AF_06/2015</v>
          </cell>
          <cell r="C2312" t="str">
            <v>M3</v>
          </cell>
          <cell r="D2312">
            <v>440.09</v>
          </cell>
          <cell r="E2312" t="str">
            <v>Sinapi-Maio/21</v>
          </cell>
        </row>
        <row r="2313">
          <cell r="A2313">
            <v>99439</v>
          </cell>
          <cell r="B2313" t="str">
            <v>CONCRETAGEM DE EDIFICAÇÕES (PAREDES E LAJES) FEITAS COM SISTEMA DE FÔRMAS MANUSEÁVEIS, COM CONCRETO USINADO BOMBEÁVEL FCK 25 MPA - LANÇAMENTO, ADENSAMENTO E ACABAMENTO (EXCLUSIVE BOMBA LANÇA). AF_06/2015</v>
          </cell>
          <cell r="C2313" t="str">
            <v>M3</v>
          </cell>
          <cell r="D2313">
            <v>421.65</v>
          </cell>
          <cell r="E2313" t="str">
            <v>Sinapi-Maio/21</v>
          </cell>
        </row>
        <row r="2314">
          <cell r="A2314">
            <v>102473</v>
          </cell>
          <cell r="B2314" t="str">
            <v>CONCRETO MAGRO PARA LASTRO, TRAÇO 1:4,5:4,5 (EM MASSA SECA DE CIMENTO/ AREIA MÉDIA/ SEIXO ROLADO) - PREPARO MECÂNICO COM BETONEIRA 400 L. AF_05/2021</v>
          </cell>
          <cell r="C2314" t="str">
            <v>M3</v>
          </cell>
          <cell r="D2314">
            <v>302.25</v>
          </cell>
          <cell r="E2314" t="str">
            <v>Sinapi-Maio/21</v>
          </cell>
        </row>
        <row r="2315">
          <cell r="A2315">
            <v>102474</v>
          </cell>
          <cell r="B2315" t="str">
            <v>CONCRETO FCK = 15MPA, TRAÇO 1:3,4:3,4 (EM MASSA SECA DE CIMENTO/ AREIA MÉDIA/ SEIXO ROLADO) - PREPARO MECÂNICO COM BETONEIRA 400 L. AF_05/2021</v>
          </cell>
          <cell r="C2315" t="str">
            <v>M3</v>
          </cell>
          <cell r="D2315">
            <v>334.65</v>
          </cell>
          <cell r="E2315" t="str">
            <v>Sinapi-Maio/21</v>
          </cell>
        </row>
        <row r="2316">
          <cell r="A2316">
            <v>102475</v>
          </cell>
          <cell r="B2316" t="str">
            <v>CONCRETO FCK = 20MPA, TRAÇO 1:2,6:2,9 (EM MASSA SECA DE CIMENTO/ AREIA MÉDIA/ SEIXO ROLADO) - PREPARO MECÂNICO COM BETONEIRA 400 L. AF_05/2021</v>
          </cell>
          <cell r="C2316" t="str">
            <v>M3</v>
          </cell>
          <cell r="D2316">
            <v>370.41</v>
          </cell>
          <cell r="E2316" t="str">
            <v>Sinapi-Maio/21</v>
          </cell>
        </row>
        <row r="2317">
          <cell r="A2317">
            <v>102476</v>
          </cell>
          <cell r="B2317" t="str">
            <v>CONCRETO FCK = 25MPA, TRAÇO 1:2,2:2,5 (EM MASSA SECA DE CIMENTO/ AREIA MÉDIA/ SEIXO ROLADO) - PREPARO MECÂNICO COM BETONEIRA 400 L. AF_05/2021</v>
          </cell>
          <cell r="C2317" t="str">
            <v>M3</v>
          </cell>
          <cell r="D2317">
            <v>382.7</v>
          </cell>
          <cell r="E2317" t="str">
            <v>Sinapi-Maio/21</v>
          </cell>
        </row>
        <row r="2318">
          <cell r="A2318">
            <v>102477</v>
          </cell>
          <cell r="B2318" t="str">
            <v>CONCRETO FCK = 30MPA, TRAÇO 1:1,9:2,3 (EM MASSA SECA DE CIMENTO/ AREIA MÉDIA/ SEIXO ROLADO) - PREPARO MECÂNICO COM BETONEIRA 400 L. AF_05/2021</v>
          </cell>
          <cell r="C2318" t="str">
            <v>M3</v>
          </cell>
          <cell r="D2318">
            <v>410.98</v>
          </cell>
          <cell r="E2318" t="str">
            <v>Sinapi-Maio/21</v>
          </cell>
        </row>
        <row r="2319">
          <cell r="A2319">
            <v>102478</v>
          </cell>
          <cell r="B2319" t="str">
            <v>CONCRETO FCK = 40MPA, TRAÇO 1:1,4:1,8 (EM MASSA SECA DE CIMENTO/ AREIA MÉDIA/ SEIXO ROLADO) - PREPARO MECÂNICO COM BETONEIRA 400 L. AF_05/2021</v>
          </cell>
          <cell r="C2319" t="str">
            <v>M3</v>
          </cell>
          <cell r="D2319">
            <v>452.8</v>
          </cell>
          <cell r="E2319" t="str">
            <v>Sinapi-Maio/21</v>
          </cell>
        </row>
        <row r="2320">
          <cell r="A2320">
            <v>102479</v>
          </cell>
          <cell r="B2320" t="str">
            <v>CONCRETO MAGRO PARA LASTRO, TRAÇO 1:4,5:4,5 (EM MASSA SECA DE CIMENTO/ AREIA MÉDIA/ SEIXO ROLADO) - PREPARO MECÂNICO COM BETONEIRA 600 L. AF_05/2021</v>
          </cell>
          <cell r="C2320" t="str">
            <v>M3</v>
          </cell>
          <cell r="D2320">
            <v>297.18</v>
          </cell>
          <cell r="E2320" t="str">
            <v>Sinapi-Maio/21</v>
          </cell>
        </row>
        <row r="2321">
          <cell r="A2321">
            <v>102480</v>
          </cell>
          <cell r="B2321" t="str">
            <v>CONCRETO FCK = 15MPA, TRAÇO 1:3,4:3,4 (EM MASSA SECA DE CIMENTO/ AREIA MÉDIA/ SEIXO ROLADO) - PREPARO MECÂNICO COM BETONEIRA 600 L. AF_05/2021</v>
          </cell>
          <cell r="C2321" t="str">
            <v>M3</v>
          </cell>
          <cell r="D2321">
            <v>327.05</v>
          </cell>
          <cell r="E2321" t="str">
            <v>Sinapi-Maio/21</v>
          </cell>
        </row>
        <row r="2322">
          <cell r="A2322">
            <v>102481</v>
          </cell>
          <cell r="B2322" t="str">
            <v>CONCRETO FCK = 20MPA, TRAÇO 1:2,6:2,9 (EM MASSA SECA DE CIMENTO/ AREIA MÉDIA/ SEIXO ROLADO) - PREPARO MECÂNICO COM BETONEIRA 600 L. AF_05/2021</v>
          </cell>
          <cell r="C2322" t="str">
            <v>M3</v>
          </cell>
          <cell r="D2322">
            <v>355.65</v>
          </cell>
          <cell r="E2322" t="str">
            <v>Sinapi-Maio/21</v>
          </cell>
        </row>
        <row r="2323">
          <cell r="A2323">
            <v>102482</v>
          </cell>
          <cell r="B2323" t="str">
            <v>CONCRETO FCK = 25MPA, TRAÇO 1:2,2:2,5 (EM MASSA SECA DE CIMENTO/ AREIA MÉDIA/ SEIXO ROLADO) - PREPARO MECÂNICO COM BETONEIRA 600 L. AF_05/2021</v>
          </cell>
          <cell r="C2323" t="str">
            <v>M3</v>
          </cell>
          <cell r="D2323">
            <v>377.75</v>
          </cell>
          <cell r="E2323" t="str">
            <v>Sinapi-Maio/21</v>
          </cell>
        </row>
        <row r="2324">
          <cell r="A2324">
            <v>102483</v>
          </cell>
          <cell r="B2324" t="str">
            <v>CONCRETO FCK = 30MPA, TRAÇO 1:1,9:2,3 (EM MASSA SECA DE CIMENTO/ AREIA MÉDIA/ SEIXO ROLADO) - PREPARO MECÂNICO COM BETONEIRA 600 L. AF_05/2021</v>
          </cell>
          <cell r="C2324" t="str">
            <v>M3</v>
          </cell>
          <cell r="D2324">
            <v>401.08</v>
          </cell>
          <cell r="E2324" t="str">
            <v>Sinapi-Maio/21</v>
          </cell>
        </row>
        <row r="2325">
          <cell r="A2325">
            <v>102484</v>
          </cell>
          <cell r="B2325" t="str">
            <v>CONCRETO FCK = 40MPA, TRAÇO 1:1,4:1,8 (EM MASSA SECA DE CIMENTO/ AREIA MÉDIA/ SEIXO ROLADO) - PREPARO MECÂNICO COM BETONEIRA 600 L. AF_05/2021</v>
          </cell>
          <cell r="C2325" t="str">
            <v>M3</v>
          </cell>
          <cell r="D2325">
            <v>450.04</v>
          </cell>
          <cell r="E2325" t="str">
            <v>Sinapi-Maio/21</v>
          </cell>
        </row>
        <row r="2326">
          <cell r="A2326">
            <v>102485</v>
          </cell>
          <cell r="B2326" t="str">
            <v>CONCRETO MAGRO PARA LASTRO, TRAÇO 1:4,5:4,5 (EM MASSA SECA DE CIMENTO/ AREIA MÉDIA/ SEIXO ROLADO) - PREPARO MANUAL. AF_05/2021</v>
          </cell>
          <cell r="C2326" t="str">
            <v>M3</v>
          </cell>
          <cell r="D2326">
            <v>353.85</v>
          </cell>
          <cell r="E2326" t="str">
            <v>Sinapi-Maio/21</v>
          </cell>
        </row>
        <row r="2327">
          <cell r="A2327">
            <v>102486</v>
          </cell>
          <cell r="B2327" t="str">
            <v>CONCRETO FCK = 15MPA, TRAÇO 1:3,4:3,4 (EM MASSA SECA DE CIMENTO/ AREIA MÉDIA/ SEIXO ROLADO) - PREPARO MANUAL. AF_05/2021</v>
          </cell>
          <cell r="C2327" t="str">
            <v>M3</v>
          </cell>
          <cell r="D2327">
            <v>382.76</v>
          </cell>
          <cell r="E2327" t="str">
            <v>Sinapi-Maio/21</v>
          </cell>
        </row>
        <row r="2328">
          <cell r="A2328">
            <v>102487</v>
          </cell>
          <cell r="B2328" t="str">
            <v>CONCRETO CICLÓPICO FCK = 15MPA, 30% PEDRA DE MÃO EM VOLUME REAL, INCLUSIVE LANÇAMENTO. AF_05/2021</v>
          </cell>
          <cell r="C2328" t="str">
            <v>M3</v>
          </cell>
          <cell r="D2328">
            <v>457.19</v>
          </cell>
          <cell r="E2328" t="str">
            <v>Sinapi-Maio/21</v>
          </cell>
        </row>
        <row r="2329">
          <cell r="A2329">
            <v>101963</v>
          </cell>
          <cell r="B2329" t="str">
            <v>LAJE PRÉ-MOLDADA UNIDIRECIONAL, BIAPOIADA, PARA PISO, ENCHIMENTO EM CERÂMICA, VIGOTA CONVENCIONAL, ALTURA TOTAL DA LAJE (ENCHIMENTO+CAPA) = (8+4). AF_11/2020</v>
          </cell>
          <cell r="C2329" t="str">
            <v>M2</v>
          </cell>
          <cell r="D2329">
            <v>155.66999999999999</v>
          </cell>
          <cell r="E2329" t="str">
            <v>Sinapi-Maio/21</v>
          </cell>
        </row>
        <row r="2330">
          <cell r="A2330">
            <v>101964</v>
          </cell>
          <cell r="B2330" t="str">
            <v>LAJE PRÉ-MOLDADA UNIDIRECIONAL, BIAPOIADA, PARA FORRO, ENCHIMENTO EM CERÂMICA, VIGOTA CONVENCIONAL, ALTURA TOTAL DA LAJE (ENCHIMENTO+CAPA) = (8+3). AF_11/2020</v>
          </cell>
          <cell r="C2330" t="str">
            <v>M2</v>
          </cell>
          <cell r="D2330">
            <v>145.62</v>
          </cell>
          <cell r="E2330" t="str">
            <v>Sinapi-Maio/21</v>
          </cell>
        </row>
        <row r="2331">
          <cell r="A2331">
            <v>101165</v>
          </cell>
          <cell r="B2331" t="str">
            <v>ALVENARIA DE EMBASAMENTO COM BLOCO ESTRUTURAL DE CONCRETO, DE 14X19X29CM E ARGAMASSA DE ASSENTAMENTO COM PREPARO EM BETONEIRA. AF_05/2020</v>
          </cell>
          <cell r="C2331" t="str">
            <v>M3</v>
          </cell>
          <cell r="D2331">
            <v>717.1</v>
          </cell>
          <cell r="E2331" t="str">
            <v>Sinapi-Maio/21</v>
          </cell>
        </row>
        <row r="2332">
          <cell r="A2332">
            <v>101166</v>
          </cell>
          <cell r="B2332" t="str">
            <v>ALVENARIA DE EMBASAMENTO COM BLOCO ESTRUTURAL DE CERÂMICA, DE 14X19X29CM E ARGAMASSA DE ASSENTAMENTO COM PREPARO EM BETONEIRA. AF_05/2020</v>
          </cell>
          <cell r="C2332" t="str">
            <v>M3</v>
          </cell>
          <cell r="D2332">
            <v>584.25</v>
          </cell>
          <cell r="E2332" t="str">
            <v>Sinapi-Maio/21</v>
          </cell>
        </row>
        <row r="2333">
          <cell r="A2333">
            <v>98576</v>
          </cell>
          <cell r="B2333" t="str">
            <v>TRATAMENTO DE JUNTA DE DILATAÇÃO COM MANTA ASFÁLTICA ADERIDA COM MAÇARICO. AF_06/2018</v>
          </cell>
          <cell r="C2333" t="str">
            <v>M</v>
          </cell>
          <cell r="D2333">
            <v>15.29</v>
          </cell>
          <cell r="E2333" t="str">
            <v>Sinapi-Maio/21</v>
          </cell>
        </row>
        <row r="2334">
          <cell r="A2334">
            <v>93182</v>
          </cell>
          <cell r="B2334" t="str">
            <v>VERGA PRÉ-MOLDADA PARA JANELAS COM ATÉ 1,5 M DE VÃO. AF_03/2016</v>
          </cell>
          <cell r="C2334" t="str">
            <v>M</v>
          </cell>
          <cell r="D2334">
            <v>44.47</v>
          </cell>
          <cell r="E2334" t="str">
            <v>Sinapi-Maio/21</v>
          </cell>
        </row>
        <row r="2335">
          <cell r="A2335">
            <v>93183</v>
          </cell>
          <cell r="B2335" t="str">
            <v>VERGA PRÉ-MOLDADA PARA JANELAS COM MAIS DE 1,5 M DE VÃO. AF_03/2016</v>
          </cell>
          <cell r="C2335" t="str">
            <v>M</v>
          </cell>
          <cell r="D2335">
            <v>57.12</v>
          </cell>
          <cell r="E2335" t="str">
            <v>Sinapi-Maio/21</v>
          </cell>
        </row>
        <row r="2336">
          <cell r="A2336">
            <v>93184</v>
          </cell>
          <cell r="B2336" t="str">
            <v>VERGA PRÉ-MOLDADA PARA PORTAS COM ATÉ 1,5 M DE VÃO. AF_03/2016</v>
          </cell>
          <cell r="C2336" t="str">
            <v>M</v>
          </cell>
          <cell r="D2336">
            <v>32.99</v>
          </cell>
          <cell r="E2336" t="str">
            <v>Sinapi-Maio/21</v>
          </cell>
        </row>
        <row r="2337">
          <cell r="A2337">
            <v>93185</v>
          </cell>
          <cell r="B2337" t="str">
            <v>VERGA PRÉ-MOLDADA PARA PORTAS COM MAIS DE 1,5 M DE VÃO. AF_03/2016</v>
          </cell>
          <cell r="C2337" t="str">
            <v>M</v>
          </cell>
          <cell r="D2337">
            <v>56.25</v>
          </cell>
          <cell r="E2337" t="str">
            <v>Sinapi-Maio/21</v>
          </cell>
        </row>
        <row r="2338">
          <cell r="A2338">
            <v>93186</v>
          </cell>
          <cell r="B2338" t="str">
            <v>VERGA MOLDADA IN LOCO EM CONCRETO PARA JANELAS COM ATÉ 1,5 M DE VÃO. AF_03/2016</v>
          </cell>
          <cell r="C2338" t="str">
            <v>M</v>
          </cell>
          <cell r="D2338">
            <v>81.8</v>
          </cell>
          <cell r="E2338" t="str">
            <v>Sinapi-Maio/21</v>
          </cell>
        </row>
        <row r="2339">
          <cell r="A2339">
            <v>93187</v>
          </cell>
          <cell r="B2339" t="str">
            <v>VERGA MOLDADA IN LOCO EM CONCRETO PARA JANELAS COM MAIS DE 1,5 M DE VÃO. AF_03/2016</v>
          </cell>
          <cell r="C2339" t="str">
            <v>M</v>
          </cell>
          <cell r="D2339">
            <v>94.16</v>
          </cell>
          <cell r="E2339" t="str">
            <v>Sinapi-Maio/21</v>
          </cell>
        </row>
        <row r="2340">
          <cell r="A2340">
            <v>93188</v>
          </cell>
          <cell r="B2340" t="str">
            <v>VERGA MOLDADA IN LOCO EM CONCRETO PARA PORTAS COM ATÉ 1,5 M DE VÃO. AF_03/2016</v>
          </cell>
          <cell r="C2340" t="str">
            <v>M</v>
          </cell>
          <cell r="D2340">
            <v>74.84</v>
          </cell>
          <cell r="E2340" t="str">
            <v>Sinapi-Maio/21</v>
          </cell>
        </row>
        <row r="2341">
          <cell r="A2341">
            <v>93189</v>
          </cell>
          <cell r="B2341" t="str">
            <v>VERGA MOLDADA IN LOCO EM CONCRETO PARA PORTAS COM MAIS DE 1,5 M DE VÃO. AF_03/2016</v>
          </cell>
          <cell r="C2341" t="str">
            <v>M</v>
          </cell>
          <cell r="D2341">
            <v>94.69</v>
          </cell>
          <cell r="E2341" t="str">
            <v>Sinapi-Maio/21</v>
          </cell>
        </row>
        <row r="2342">
          <cell r="A2342">
            <v>93190</v>
          </cell>
          <cell r="B2342" t="str">
            <v>VERGA MOLDADA IN LOCO COM UTILIZAÇÃO DE BLOCOS CANALETA PARA JANELAS COM ATÉ 1,5 M DE VÃO. AF_03/2016</v>
          </cell>
          <cell r="C2342" t="str">
            <v>M</v>
          </cell>
          <cell r="D2342">
            <v>37.619999999999997</v>
          </cell>
          <cell r="E2342" t="str">
            <v>Sinapi-Maio/21</v>
          </cell>
        </row>
        <row r="2343">
          <cell r="A2343">
            <v>93191</v>
          </cell>
          <cell r="B2343" t="str">
            <v>VERGA MOLDADA IN LOCO COM UTILIZAÇÃO DE BLOCOS CANALETA PARA JANELAS COM MAIS DE 1,5 M DE VÃO. AF_03/2016</v>
          </cell>
          <cell r="C2343" t="str">
            <v>M</v>
          </cell>
          <cell r="D2343">
            <v>40.520000000000003</v>
          </cell>
          <cell r="E2343" t="str">
            <v>Sinapi-Maio/21</v>
          </cell>
        </row>
        <row r="2344">
          <cell r="A2344">
            <v>93192</v>
          </cell>
          <cell r="B2344" t="str">
            <v>VERGA MOLDADA IN LOCO COM UTILIZAÇÃO DE BLOCOS CANALETA PARA PORTAS COM ATÉ 1,5 M DE VÃO. AF_03/2016</v>
          </cell>
          <cell r="C2344" t="str">
            <v>M</v>
          </cell>
          <cell r="D2344">
            <v>40.14</v>
          </cell>
          <cell r="E2344" t="str">
            <v>Sinapi-Maio/21</v>
          </cell>
        </row>
        <row r="2345">
          <cell r="A2345">
            <v>93193</v>
          </cell>
          <cell r="B2345" t="str">
            <v>VERGA MOLDADA IN LOCO COM UTILIZAÇÃO DE BLOCOS CANALETA PARA PORTAS COM MAIS DE 1,5 M DE VÃO. AF_03/2016</v>
          </cell>
          <cell r="C2345" t="str">
            <v>M</v>
          </cell>
          <cell r="D2345">
            <v>41.18</v>
          </cell>
          <cell r="E2345" t="str">
            <v>Sinapi-Maio/21</v>
          </cell>
        </row>
        <row r="2346">
          <cell r="A2346">
            <v>93194</v>
          </cell>
          <cell r="B2346" t="str">
            <v>CONTRAVERGA PRÉ-MOLDADA PARA VÃOS DE ATÉ 1,5 M DE COMPRIMENTO. AF_03/2016</v>
          </cell>
          <cell r="C2346" t="str">
            <v>M</v>
          </cell>
          <cell r="D2346">
            <v>43.57</v>
          </cell>
          <cell r="E2346" t="str">
            <v>Sinapi-Maio/21</v>
          </cell>
        </row>
        <row r="2347">
          <cell r="A2347">
            <v>93195</v>
          </cell>
          <cell r="B2347" t="str">
            <v>CONTRAVERGA PRÉ-MOLDADA PARA VÃOS DE MAIS DE 1,5 M DE COMPRIMENTO. AF_03/2016</v>
          </cell>
          <cell r="C2347" t="str">
            <v>M</v>
          </cell>
          <cell r="D2347">
            <v>52.43</v>
          </cell>
          <cell r="E2347" t="str">
            <v>Sinapi-Maio/21</v>
          </cell>
        </row>
        <row r="2348">
          <cell r="A2348">
            <v>93196</v>
          </cell>
          <cell r="B2348" t="str">
            <v>CONTRAVERGA MOLDADA IN LOCO EM CONCRETO PARA VÃOS DE ATÉ 1,5 M DE COMPRIMENTO. AF_03/2016</v>
          </cell>
          <cell r="C2348" t="str">
            <v>M</v>
          </cell>
          <cell r="D2348">
            <v>79.84</v>
          </cell>
          <cell r="E2348" t="str">
            <v>Sinapi-Maio/21</v>
          </cell>
        </row>
        <row r="2349">
          <cell r="A2349">
            <v>93197</v>
          </cell>
          <cell r="B2349" t="str">
            <v>CONTRAVERGA MOLDADA IN LOCO EM CONCRETO PARA VÃOS DE MAIS DE 1,5 M DE COMPRIMENTO. AF_03/2016</v>
          </cell>
          <cell r="C2349" t="str">
            <v>M</v>
          </cell>
          <cell r="D2349">
            <v>88.86</v>
          </cell>
          <cell r="E2349" t="str">
            <v>Sinapi-Maio/21</v>
          </cell>
        </row>
        <row r="2350">
          <cell r="A2350">
            <v>93198</v>
          </cell>
          <cell r="B2350" t="str">
            <v>CONTRAVERGA MOLDADA IN LOCO COM UTILIZAÇÃO DE BLOCOS CANALETA PARA VÃOS DE ATÉ 1,5 M DE COMPRIMENTO. AF_03/2016</v>
          </cell>
          <cell r="C2350" t="str">
            <v>M</v>
          </cell>
          <cell r="D2350">
            <v>32.659999999999997</v>
          </cell>
          <cell r="E2350" t="str">
            <v>Sinapi-Maio/21</v>
          </cell>
        </row>
        <row r="2351">
          <cell r="A2351">
            <v>93199</v>
          </cell>
          <cell r="B2351" t="str">
            <v>CONTRAVERGA MOLDADA IN LOCO COM UTILIZAÇÃO DE BLOCOS CANALETA PARA VÃOS DE MAIS DE 1,5 M DE COMPRIMENTO. AF_03/2016</v>
          </cell>
          <cell r="C2351" t="str">
            <v>M</v>
          </cell>
          <cell r="D2351">
            <v>32.1</v>
          </cell>
          <cell r="E2351" t="str">
            <v>Sinapi-Maio/21</v>
          </cell>
        </row>
        <row r="2352">
          <cell r="A2352">
            <v>93200</v>
          </cell>
          <cell r="B2352" t="str">
            <v>FIXAÇÃO (ENCUNHAMENTO) DE ALVENARIA DE VEDAÇÃO COM ARGAMASSA APLICADA COM BISNAGA. AF_03/2016</v>
          </cell>
          <cell r="C2352" t="str">
            <v>M</v>
          </cell>
          <cell r="D2352">
            <v>2.52</v>
          </cell>
          <cell r="E2352" t="str">
            <v>Sinapi-Maio/21</v>
          </cell>
        </row>
        <row r="2353">
          <cell r="A2353">
            <v>93201</v>
          </cell>
          <cell r="B2353" t="str">
            <v>FIXAÇÃO (ENCUNHAMENTO) DE ALVENARIA DE VEDAÇÃO COM ARGAMASSA APLICADA COM COLHER. AF_03/2016</v>
          </cell>
          <cell r="C2353" t="str">
            <v>M</v>
          </cell>
          <cell r="D2353">
            <v>5.58</v>
          </cell>
          <cell r="E2353" t="str">
            <v>Sinapi-Maio/21</v>
          </cell>
        </row>
        <row r="2354">
          <cell r="A2354">
            <v>93202</v>
          </cell>
          <cell r="B2354" t="str">
            <v>FIXAÇÃO (ENCUNHAMENTO) DE ALVENARIA DE VEDAÇÃO COM TIJOLO MACIÇO. AF_03/2016</v>
          </cell>
          <cell r="C2354" t="str">
            <v>M</v>
          </cell>
          <cell r="D2354">
            <v>23.88</v>
          </cell>
          <cell r="E2354" t="str">
            <v>Sinapi-Maio/21</v>
          </cell>
        </row>
        <row r="2355">
          <cell r="A2355">
            <v>93203</v>
          </cell>
          <cell r="B2355" t="str">
            <v>FIXAÇÃO (ENCUNHAMENTO) DE ALVENARIA DE VEDAÇÃO COM ESPUMA DE POLIURETANO EXPANSIVA. AF_03/2016</v>
          </cell>
          <cell r="C2355" t="str">
            <v>M</v>
          </cell>
          <cell r="D2355">
            <v>14.05</v>
          </cell>
          <cell r="E2355" t="str">
            <v>Sinapi-Maio/21</v>
          </cell>
        </row>
        <row r="2356">
          <cell r="A2356">
            <v>93204</v>
          </cell>
          <cell r="B2356" t="str">
            <v>CINTA DE AMARRAÇÃO DE ALVENARIA MOLDADA IN LOCO EM CONCRETO. AF_03/2016</v>
          </cell>
          <cell r="C2356" t="str">
            <v>M</v>
          </cell>
          <cell r="D2356">
            <v>59.87</v>
          </cell>
          <cell r="E2356" t="str">
            <v>Sinapi-Maio/21</v>
          </cell>
        </row>
        <row r="2357">
          <cell r="A2357">
            <v>93205</v>
          </cell>
          <cell r="B2357" t="str">
            <v>CINTA DE AMARRAÇÃO DE ALVENARIA MOLDADA IN LOCO COM UTILIZAÇÃO DE BLOCOS CANALETA. AF_03/2016</v>
          </cell>
          <cell r="C2357" t="str">
            <v>M</v>
          </cell>
          <cell r="D2357">
            <v>33.26</v>
          </cell>
          <cell r="E2357" t="str">
            <v>Sinapi-Maio/21</v>
          </cell>
        </row>
        <row r="2358">
          <cell r="A2358">
            <v>95952</v>
          </cell>
          <cell r="B2358" t="str">
            <v>(COMPOSIÇÃO REPRESENTATIVA) EXECUÇÃO DE ESTRUTURAS DE CONCRETO ARMADO CONVENCIONAL, PARA EDIFICAÇÃO HABITACIONAL MULTIFAMILIAR (PRÉDIO), FCK = 25 MPA. AF_01/2017</v>
          </cell>
          <cell r="C2358" t="str">
            <v>M3</v>
          </cell>
          <cell r="D2358">
            <v>2029.68</v>
          </cell>
          <cell r="E2358" t="str">
            <v>Sinapi-Maio/21</v>
          </cell>
        </row>
        <row r="2359">
          <cell r="A2359">
            <v>95953</v>
          </cell>
          <cell r="B2359" t="str">
            <v>(COMPOSIÇÃO REPRESENTATIVA) EXECUÇÃO DE ESTRUTURAS DE CONCRETO ARMADO, PARA EDIFICAÇÃO HABITACIONAL UNIFAMILIAR COM DOIS PAVIMENTOS (CASA ISOLADA), FCK = 25 MPA. AF_01/2017</v>
          </cell>
          <cell r="C2359" t="str">
            <v>M3</v>
          </cell>
          <cell r="D2359">
            <v>3236.69</v>
          </cell>
          <cell r="E2359" t="str">
            <v>Sinapi-Maio/21</v>
          </cell>
        </row>
        <row r="2360">
          <cell r="A2360">
            <v>95954</v>
          </cell>
          <cell r="B2360" t="str">
            <v>(COMPOSIÇÃO REPRESENTATIVA) EXECUÇÃO DE ESTRUTURAS DE CONCRETO ARMADO, PARA EDIFICAÇÃO HABITACIONAL UNIFAMILIAR COM DOIS PAVIMENTOS (CASA EM EMPREENDIMENTOS), FCK = 25 MPA. AF_01/2017</v>
          </cell>
          <cell r="C2360" t="str">
            <v>M3</v>
          </cell>
          <cell r="D2360">
            <v>2385.04</v>
          </cell>
          <cell r="E2360" t="str">
            <v>Sinapi-Maio/21</v>
          </cell>
        </row>
        <row r="2361">
          <cell r="A2361">
            <v>95955</v>
          </cell>
          <cell r="B2361" t="str">
            <v>(COMPOSIÇÃO REPRESENTATIVA) EXECUÇÃO DE ESTRUTURAS DE CONCRETO ARMADO, PARA EDIFICAÇÃO HABITACIONAL UNIFAMILIAR TÉRREA (CASA ISOLADA), FCK = 25 MPA. AF_01/2017</v>
          </cell>
          <cell r="C2361" t="str">
            <v>M3</v>
          </cell>
          <cell r="D2361">
            <v>2901.04</v>
          </cell>
          <cell r="E2361" t="str">
            <v>Sinapi-Maio/21</v>
          </cell>
        </row>
        <row r="2362">
          <cell r="A2362">
            <v>95956</v>
          </cell>
          <cell r="B2362" t="str">
            <v>(COMPOSIÇÃO REPRESENTATIVA) EXECUÇÃO DE ESTRUTURAS DE CONCRETO ARMADO, PARA EDIFICAÇÃO HABITACIONAL UNIFAMILIAR TÉRREA (CASA EM EMPREENDIMENTOS), FCK = 25 MPA. AF_01/2017</v>
          </cell>
          <cell r="C2362" t="str">
            <v>M3</v>
          </cell>
          <cell r="D2362">
            <v>2336.35</v>
          </cell>
          <cell r="E2362" t="str">
            <v>Sinapi-Maio/21</v>
          </cell>
        </row>
        <row r="2363">
          <cell r="A2363">
            <v>95957</v>
          </cell>
          <cell r="B2363" t="str">
            <v>(COMPOSIÇÃO REPRESENTATIVA) EXECUÇÃO DE ESTRUTURAS DE CONCRETO ARMADO, PARA EDIFICAÇÃO INSTITUCIONAL TÉRREA, FCK = 25 MPA. AF_01/2017</v>
          </cell>
          <cell r="C2363" t="str">
            <v>M3</v>
          </cell>
          <cell r="D2363">
            <v>3034.02</v>
          </cell>
          <cell r="E2363" t="str">
            <v>Sinapi-Maio/21</v>
          </cell>
        </row>
        <row r="2364">
          <cell r="A2364">
            <v>95969</v>
          </cell>
          <cell r="B2364" t="str">
            <v>(COMPOSIÇÃO REPRESENTATIVA) EXECUÇÃO DE ESCADA EM CONCRETO ARMADO, MOLDADA IN LOCO, FCK = 25 MPA. AF_02/2017</v>
          </cell>
          <cell r="C2364" t="str">
            <v>M3</v>
          </cell>
          <cell r="D2364">
            <v>2775.87</v>
          </cell>
          <cell r="E2364" t="str">
            <v>Sinapi-Maio/21</v>
          </cell>
        </row>
        <row r="2365">
          <cell r="A2365">
            <v>97733</v>
          </cell>
          <cell r="B2365" t="str">
            <v>PEÇA RETANGULAR PRÉ-MOLDADA, VOLUME DE CONCRETO DE ATÉ 10 LITROS, TAXA DE AÇO APROXIMADA DE 30KG/M³. AF_01/2018</v>
          </cell>
          <cell r="C2365" t="str">
            <v>M3</v>
          </cell>
          <cell r="D2365">
            <v>3168.79</v>
          </cell>
          <cell r="E2365" t="str">
            <v>Sinapi-Maio/21</v>
          </cell>
        </row>
        <row r="2366">
          <cell r="A2366">
            <v>97734</v>
          </cell>
          <cell r="B2366" t="str">
            <v>PEÇA RETANGULAR PRÉ-MOLDADA, VOLUME DE CONCRETO DE 10 A 30 LITROS, TAXA DE AÇO APROXIMADA DE 30KG/M³. AF_01/2018</v>
          </cell>
          <cell r="C2366" t="str">
            <v>M3</v>
          </cell>
          <cell r="D2366">
            <v>2712.59</v>
          </cell>
          <cell r="E2366" t="str">
            <v>Sinapi-Maio/21</v>
          </cell>
        </row>
        <row r="2367">
          <cell r="A2367">
            <v>97735</v>
          </cell>
          <cell r="B2367" t="str">
            <v>PEÇA RETANGULAR PRÉ-MOLDADA, VOLUME DE CONCRETO DE 30 A 100 LITROS, TAXA DE AÇO APROXIMADA DE 30KG/M³. AF_01/2018</v>
          </cell>
          <cell r="C2367" t="str">
            <v>M3</v>
          </cell>
          <cell r="D2367">
            <v>2248.41</v>
          </cell>
          <cell r="E2367" t="str">
            <v>Sinapi-Maio/21</v>
          </cell>
        </row>
        <row r="2368">
          <cell r="A2368">
            <v>97736</v>
          </cell>
          <cell r="B2368" t="str">
            <v>PEÇA RETANGULAR PRÉ-MOLDADA, VOLUME DE CONCRETO ACIMA DE 100 LITROS, TAXA DE AÇO APROXIMADA DE 30KG/M³. AF_01/2018</v>
          </cell>
          <cell r="C2368" t="str">
            <v>M3</v>
          </cell>
          <cell r="D2368">
            <v>1421.18</v>
          </cell>
          <cell r="E2368" t="str">
            <v>Sinapi-Maio/21</v>
          </cell>
        </row>
        <row r="2369">
          <cell r="A2369">
            <v>97737</v>
          </cell>
          <cell r="B2369" t="str">
            <v>PEÇA RETANGULAR PRÉ-MOLDADA, VOLUME DE CONCRETO DE 30 A 70 LITROS , TAXA DE AÇO APROXIMADA DE 70KG/M³. AF_01/2018</v>
          </cell>
          <cell r="C2369" t="str">
            <v>M3</v>
          </cell>
          <cell r="D2369">
            <v>3243.7</v>
          </cell>
          <cell r="E2369" t="str">
            <v>Sinapi-Maio/21</v>
          </cell>
        </row>
        <row r="2370">
          <cell r="A2370">
            <v>97738</v>
          </cell>
          <cell r="B2370" t="str">
            <v>PEÇA CIRCULAR PRÉ-MOLDADA, VOLUME DE CONCRETO DE 10 A 30 LITROS, TAXA DE FIBRA DE POLIPROPILENO APROXIMADA DE 6 KG/M³. AF_01/2018_P</v>
          </cell>
          <cell r="C2370" t="str">
            <v>M3</v>
          </cell>
          <cell r="D2370">
            <v>4065.15</v>
          </cell>
          <cell r="E2370" t="str">
            <v>Sinapi-Maio/21</v>
          </cell>
        </row>
        <row r="2371">
          <cell r="A2371">
            <v>97739</v>
          </cell>
          <cell r="B2371" t="str">
            <v>PEÇA CIRCULAR PRÉ-MOLDADA, VOLUME DE CONCRETO DE 30 A 100 LITROS, TAXA DE AÇO APROXIMADA DE 30KG/M³. AF_01/2018</v>
          </cell>
          <cell r="C2371" t="str">
            <v>M3</v>
          </cell>
          <cell r="D2371">
            <v>2534.06</v>
          </cell>
          <cell r="E2371" t="str">
            <v>Sinapi-Maio/21</v>
          </cell>
        </row>
        <row r="2372">
          <cell r="A2372">
            <v>97740</v>
          </cell>
          <cell r="B2372" t="str">
            <v>PEÇA CIRCULAR PRÉ-MOLDADA, VOLUME DE CONCRETO ACIMA DE 100 LITROS, TAXA DE AÇO APROXIMADA DE 30KG/M³. AF_01/2018</v>
          </cell>
          <cell r="C2372" t="str">
            <v>M3</v>
          </cell>
          <cell r="D2372">
            <v>1871.65</v>
          </cell>
          <cell r="E2372" t="str">
            <v>Sinapi-Maio/21</v>
          </cell>
        </row>
        <row r="2373">
          <cell r="A2373">
            <v>98615</v>
          </cell>
          <cell r="B2373" t="str">
            <v>CONTENÇÃO EM CORTINA COM ESTACAS ESPAÇADAS COM 30 CM DE DIÂMETRO E PROFUNDIDADE MENOR OU IGUAL A 10 M. AF_06/2018</v>
          </cell>
          <cell r="C2373" t="str">
            <v>M2</v>
          </cell>
          <cell r="D2373">
            <v>99.06</v>
          </cell>
          <cell r="E2373" t="str">
            <v>Sinapi-Maio/21</v>
          </cell>
        </row>
        <row r="2374">
          <cell r="A2374">
            <v>98616</v>
          </cell>
          <cell r="B2374" t="str">
            <v>CONTENÇÃO EM CORTINA COM ESTACAS ESPAÇADAS COM 30 CM DE DIÂMETRO E PROFUNDIDADE MAIOR QUE 10 M E MENOR OU IGUAL A 15 M. AF_06/2018</v>
          </cell>
          <cell r="C2374" t="str">
            <v>M2</v>
          </cell>
          <cell r="D2374">
            <v>76.03</v>
          </cell>
          <cell r="E2374" t="str">
            <v>Sinapi-Maio/21</v>
          </cell>
        </row>
        <row r="2375">
          <cell r="A2375">
            <v>98617</v>
          </cell>
          <cell r="B2375" t="str">
            <v>CONTENÇÃO EM CORTINA COM ESTACAS ESPAÇADAS COM 30 CM DE DIÂMETRO E PROFUNDIDADE MAIOR QUE 15 M. AF_06/2018</v>
          </cell>
          <cell r="C2375" t="str">
            <v>M2</v>
          </cell>
          <cell r="D2375">
            <v>69.58</v>
          </cell>
          <cell r="E2375" t="str">
            <v>Sinapi-Maio/21</v>
          </cell>
        </row>
        <row r="2376">
          <cell r="A2376">
            <v>98618</v>
          </cell>
          <cell r="B2376" t="str">
            <v>CONTENÇÃO EM CORTINA COM ESTACAS ESPAÇADAS COM 40 CM DE DIÂMETRO E PROFUNDIDADE MENOR OU IGUAL A 10 M. AF_06/2018</v>
          </cell>
          <cell r="C2376" t="str">
            <v>M2</v>
          </cell>
          <cell r="D2376">
            <v>95.85</v>
          </cell>
          <cell r="E2376" t="str">
            <v>Sinapi-Maio/21</v>
          </cell>
        </row>
        <row r="2377">
          <cell r="A2377">
            <v>98619</v>
          </cell>
          <cell r="B2377" t="str">
            <v>CONTENÇÃO EM CORTINA COM ESTACAS ESPAÇADAS COM 40 CM DE DIÂMETRO E PROFUNDIDADE MAIOR QUE 10 M E MENOR OU IGUAL A 15 M. AF_06/2018</v>
          </cell>
          <cell r="C2377" t="str">
            <v>M2</v>
          </cell>
          <cell r="D2377">
            <v>86.09</v>
          </cell>
          <cell r="E2377" t="str">
            <v>Sinapi-Maio/21</v>
          </cell>
        </row>
        <row r="2378">
          <cell r="A2378">
            <v>98620</v>
          </cell>
          <cell r="B2378" t="str">
            <v>CONTENÇÃO EM CORTINA COM ESTACAS ESPAÇADAS COM 40 CM DE DIÂMETRO E PROFUNDIDADE MAIOR QUE 15 M. AF_06/2018</v>
          </cell>
          <cell r="C2378" t="str">
            <v>M2</v>
          </cell>
          <cell r="D2378">
            <v>81.16</v>
          </cell>
          <cell r="E2378" t="str">
            <v>Sinapi-Maio/21</v>
          </cell>
        </row>
        <row r="2379">
          <cell r="A2379">
            <v>98621</v>
          </cell>
          <cell r="B2379" t="str">
            <v>CONTENÇÃO EM CORTINA COM ESTACAS ESPAÇADAS COM 50 CM DE DIÂMETRO E PROFUNDIDADE MENOR OU IGUAL A 10 M. AF_06/2018</v>
          </cell>
          <cell r="C2379" t="str">
            <v>M2</v>
          </cell>
          <cell r="D2379">
            <v>107.16</v>
          </cell>
          <cell r="E2379" t="str">
            <v>Sinapi-Maio/21</v>
          </cell>
        </row>
        <row r="2380">
          <cell r="A2380">
            <v>98622</v>
          </cell>
          <cell r="B2380" t="str">
            <v>CONTENÇÃO EM CORTINA COM ESTACAS ESPAÇADAS COM 50 CM DE DIÂMETRO E PROFUNDIDADE MAIOR QUE 10 M E MENOR OU IGUAL A 15 M. AF_06/2018</v>
          </cell>
          <cell r="C2380" t="str">
            <v>M2</v>
          </cell>
          <cell r="D2380">
            <v>99.31</v>
          </cell>
          <cell r="E2380" t="str">
            <v>Sinapi-Maio/21</v>
          </cell>
        </row>
        <row r="2381">
          <cell r="A2381">
            <v>98623</v>
          </cell>
          <cell r="B2381" t="str">
            <v>CONTENÇÃO EM CORTINA COM ESTACAS ESPAÇADAS COM 50 CM DE DIÂMETRO E PROFUNDIDADE MAIOR QUE 15 M. AF_06/2018</v>
          </cell>
          <cell r="C2381" t="str">
            <v>M2</v>
          </cell>
          <cell r="D2381">
            <v>95.31</v>
          </cell>
          <cell r="E2381" t="str">
            <v>Sinapi-Maio/21</v>
          </cell>
        </row>
        <row r="2382">
          <cell r="A2382">
            <v>98624</v>
          </cell>
          <cell r="B2382" t="str">
            <v>CONTENÇÃO EM CORTINA COM ESTACAS ESPAÇADAS COM 60 CM DE DIÂMETRO E PROFUNDIDADE MENOR OU IGUAL A 10 M. AF_06/2018</v>
          </cell>
          <cell r="C2382" t="str">
            <v>M2</v>
          </cell>
          <cell r="D2382">
            <v>119.8</v>
          </cell>
          <cell r="E2382" t="str">
            <v>Sinapi-Maio/21</v>
          </cell>
        </row>
        <row r="2383">
          <cell r="A2383">
            <v>98625</v>
          </cell>
          <cell r="B2383" t="str">
            <v>CONTENÇÃO EM CORTINA COM ESTACAS ESPAÇADAS COM 60 CM DE DIÂMETRO E PROFUNDIDADE MAIOR QUE 10 M E MENOR OU IGUAL A 15 M. AF_06/2018</v>
          </cell>
          <cell r="C2383" t="str">
            <v>M2</v>
          </cell>
          <cell r="D2383">
            <v>113.19</v>
          </cell>
          <cell r="E2383" t="str">
            <v>Sinapi-Maio/21</v>
          </cell>
        </row>
        <row r="2384">
          <cell r="A2384">
            <v>98626</v>
          </cell>
          <cell r="B2384" t="str">
            <v>CONTENÇÃO EM CORTINA COM ESTACAS ESPAÇADAS COM 60 CM DE DIÂMETRO E PROFUNDIDADE MAIOR QUE 15 M. AF_06/2018</v>
          </cell>
          <cell r="C2384" t="str">
            <v>M2</v>
          </cell>
          <cell r="D2384">
            <v>109.78</v>
          </cell>
          <cell r="E2384" t="str">
            <v>Sinapi-Maio/21</v>
          </cell>
        </row>
        <row r="2385">
          <cell r="A2385">
            <v>98655</v>
          </cell>
          <cell r="B2385" t="str">
            <v>EXECUÇÃO DE MURETA GUIA PARA CONTENÇÃO/ FUNDAÇÃO COM 30 CM DE ESPESSURA. AF_06/2018</v>
          </cell>
          <cell r="C2385" t="str">
            <v>M</v>
          </cell>
          <cell r="D2385">
            <v>607.24</v>
          </cell>
          <cell r="E2385" t="str">
            <v>Sinapi-Maio/21</v>
          </cell>
        </row>
        <row r="2386">
          <cell r="A2386">
            <v>98656</v>
          </cell>
          <cell r="B2386" t="str">
            <v>EXECUÇÃO DE MURETA GUIA PARA CONTENÇÃO/ FUNDAÇÃO COM 40 CM DE ESPESSURA. AF_06/2018</v>
          </cell>
          <cell r="C2386" t="str">
            <v>M</v>
          </cell>
          <cell r="D2386">
            <v>614.6</v>
          </cell>
          <cell r="E2386" t="str">
            <v>Sinapi-Maio/21</v>
          </cell>
        </row>
        <row r="2387">
          <cell r="A2387">
            <v>98657</v>
          </cell>
          <cell r="B2387" t="str">
            <v>EXECUÇÃO DE MURETA GUIA PARA CONTENÇÃO/ FUNDAÇÃO COM 50 CM DE ESPESSURA. AF_06/2018</v>
          </cell>
          <cell r="C2387" t="str">
            <v>M</v>
          </cell>
          <cell r="D2387">
            <v>621.96</v>
          </cell>
          <cell r="E2387" t="str">
            <v>Sinapi-Maio/21</v>
          </cell>
        </row>
        <row r="2388">
          <cell r="A2388">
            <v>98658</v>
          </cell>
          <cell r="B2388" t="str">
            <v>EXECUÇÃO DE MURETA GUIA PARA CONTENÇÃO/ FUNDAÇÃO COM 60 CM DE ESPESSURA. AF_06/2018</v>
          </cell>
          <cell r="C2388" t="str">
            <v>M</v>
          </cell>
          <cell r="D2388">
            <v>629.32000000000005</v>
          </cell>
          <cell r="E2388" t="str">
            <v>Sinapi-Maio/21</v>
          </cell>
        </row>
        <row r="2389">
          <cell r="A2389">
            <v>98659</v>
          </cell>
          <cell r="B2389" t="str">
            <v>EXECUÇÃO DE MURETA GUIA PARA CONTENÇÃO/ FUNDAÇÃO COM 80 CM DE ESPESSURA. AF_06/2018</v>
          </cell>
          <cell r="C2389" t="str">
            <v>M</v>
          </cell>
          <cell r="D2389">
            <v>644.04999999999995</v>
          </cell>
          <cell r="E2389" t="str">
            <v>Sinapi-Maio/21</v>
          </cell>
        </row>
        <row r="2390">
          <cell r="A2390">
            <v>98746</v>
          </cell>
          <cell r="B2390" t="str">
            <v>SOLDA DE TOPO EM CHAPA/PERFIL/TUBO DE AÇO CHANFRADO, ESPESSURA=1/4''. AF_06/2018</v>
          </cell>
          <cell r="C2390" t="str">
            <v>M</v>
          </cell>
          <cell r="D2390">
            <v>64.87</v>
          </cell>
          <cell r="E2390" t="str">
            <v>Sinapi-Maio/21</v>
          </cell>
        </row>
        <row r="2391">
          <cell r="A2391">
            <v>98749</v>
          </cell>
          <cell r="B2391" t="str">
            <v>SOLDA DE TOPO EM CHAPA/PERFIL/TUBO DE AÇO CHANFRADO, ESPESSURA=5/16''. AF_06/2018</v>
          </cell>
          <cell r="C2391" t="str">
            <v>M</v>
          </cell>
          <cell r="D2391">
            <v>76.930000000000007</v>
          </cell>
          <cell r="E2391" t="str">
            <v>Sinapi-Maio/21</v>
          </cell>
        </row>
        <row r="2392">
          <cell r="A2392">
            <v>98750</v>
          </cell>
          <cell r="B2392" t="str">
            <v>SOLDA DE TOPO EM CHAPA/PERFIL/TUBO DE AÇO CHANFRADO, ESPESSURA=3/8''. AF_06/2018</v>
          </cell>
          <cell r="C2392" t="str">
            <v>M</v>
          </cell>
          <cell r="D2392">
            <v>91.45</v>
          </cell>
          <cell r="E2392" t="str">
            <v>Sinapi-Maio/21</v>
          </cell>
        </row>
        <row r="2393">
          <cell r="A2393">
            <v>98751</v>
          </cell>
          <cell r="B2393" t="str">
            <v>SOLDA DE TOPO EM CHAPA/PERFIL/TUBO DE AÇO CHANFRADO, ESPESSURA=1/2''. AF_06/2018</v>
          </cell>
          <cell r="C2393" t="str">
            <v>M</v>
          </cell>
          <cell r="D2393">
            <v>129.36000000000001</v>
          </cell>
          <cell r="E2393" t="str">
            <v>Sinapi-Maio/21</v>
          </cell>
        </row>
        <row r="2394">
          <cell r="A2394">
            <v>98752</v>
          </cell>
          <cell r="B2394" t="str">
            <v>SOLDA DE TOPO EM CHAPA/PERFIL/TUBO DE AÇO CHANFRADO, ESPESSURA=5/8''. AF_06/2018</v>
          </cell>
          <cell r="C2394" t="str">
            <v>M</v>
          </cell>
          <cell r="D2394">
            <v>174.92</v>
          </cell>
          <cell r="E2394" t="str">
            <v>Sinapi-Maio/21</v>
          </cell>
        </row>
        <row r="2395">
          <cell r="A2395">
            <v>98753</v>
          </cell>
          <cell r="B2395" t="str">
            <v>SOLDA DE TOPO EM CHAPA/PERFIL/TUBO DE AÇO CHANFRADO, ESPESSURA=3/4''. AF_06/2018</v>
          </cell>
          <cell r="C2395" t="str">
            <v>M</v>
          </cell>
          <cell r="D2395">
            <v>231.5</v>
          </cell>
          <cell r="E2395" t="str">
            <v>Sinapi-Maio/21</v>
          </cell>
        </row>
        <row r="2396">
          <cell r="A2396">
            <v>100763</v>
          </cell>
          <cell r="B2396" t="str">
            <v>VIGA METÁLICA EM PERFIL LAMINADO OU SOLDADO EM AÇO ESTRUTURAL, COM CONEXÕES PARAFUSADAS, INCLUSOS MÃO DE OBRA, TRANSPORTE E IÇAMENTO UTILIZANDO GUINDASTE - FORNECIMENTO E INSTALAÇÃO. AF_01/2020_P</v>
          </cell>
          <cell r="C2396" t="str">
            <v>KG</v>
          </cell>
          <cell r="D2396">
            <v>16.399999999999999</v>
          </cell>
          <cell r="E2396" t="str">
            <v>Sinapi-Maio/21</v>
          </cell>
        </row>
        <row r="2397">
          <cell r="A2397">
            <v>100764</v>
          </cell>
          <cell r="B2397" t="str">
            <v>VIGA METÁLICA EM PERFIL LAMINADO OU SOLDADO EM AÇO ESTRUTURAL, COM CONEXÕES SOLDADAS, INCLUSOS MÃO DE OBRA, TRANSPORTE E IÇAMENTO UTILIZANDO GUINDASTE - FORNECIMENTO E INSTALAÇÃO. AF_01/2020_P</v>
          </cell>
          <cell r="C2397" t="str">
            <v>KG</v>
          </cell>
          <cell r="D2397">
            <v>16.34</v>
          </cell>
          <cell r="E2397" t="str">
            <v>Sinapi-Maio/21</v>
          </cell>
        </row>
        <row r="2398">
          <cell r="A2398">
            <v>100765</v>
          </cell>
          <cell r="B2398" t="str">
            <v>PILAR METÁLICO PERFIL LAMINADO/SOLDADO EM AÇO ESTRUTURAL, COM CONEXÕES PARAFUSADAS, INCLUSOS MÃO DE OBRA, TRANSPORTE E IÇAMENTO UTILIZANDO GUINDASTE - FORNECIMENTO E INSTALAÇÃO. AF_01/2020_P</v>
          </cell>
          <cell r="C2398" t="str">
            <v>KG</v>
          </cell>
          <cell r="D2398">
            <v>16.04</v>
          </cell>
          <cell r="E2398" t="str">
            <v>Sinapi-Maio/21</v>
          </cell>
        </row>
        <row r="2399">
          <cell r="A2399">
            <v>100766</v>
          </cell>
          <cell r="B2399" t="str">
            <v>PILAR METÁLICO PERFIL LAMINADO OU SOLDADO EM AÇO ESTRUTURAL, COM CONEXÕES SOLDADAS, INCLUSOS MÃO DE OBRA, TRANSPORTE E IÇAMENTO UTILIZANDO GUINDASTE - FORNECIMENTO E INSTALAÇÃO. AF_01/2020_P</v>
          </cell>
          <cell r="C2399" t="str">
            <v>KG</v>
          </cell>
          <cell r="D2399">
            <v>16.399999999999999</v>
          </cell>
          <cell r="E2399" t="str">
            <v>Sinapi-Maio/21</v>
          </cell>
        </row>
        <row r="2400">
          <cell r="A2400">
            <v>100767</v>
          </cell>
          <cell r="B2400" t="str">
            <v>CONTRAVENTAMENTO COM CANTONEIRAS DE AÇO, ABAS IGUAIS, COM CONEXÕES PARAFUSADAS, INCLUSOS MÃO DE OBRA, TRANSPORTE E IÇAMENTO UTILIZANDO TALHA MANUAL, PARA EDIFÍCIOS DE ATÉ 2 PAVIMENTOS - FORNECIMENTO E INSTALAÇÃO. AF_01/2020_P</v>
          </cell>
          <cell r="C2400" t="str">
            <v>KG</v>
          </cell>
          <cell r="D2400">
            <v>16.68</v>
          </cell>
          <cell r="E2400" t="str">
            <v>Sinapi-Maio/21</v>
          </cell>
        </row>
        <row r="2401">
          <cell r="A2401">
            <v>100768</v>
          </cell>
          <cell r="B2401" t="str">
            <v>CONTRAVENTAMENTO COM CANTONEIRAS DE AÇO, ABAS IGUAIS, COM CONEXÕES SOLDADAS, INCLUSOS MÃO DE OBRA, TRANSPORTE E IÇAMENTO UTILIZANDO TALHA MANUAL, PARA EDIFÍCIOS DE ATÉ 2 PAVIMENTOS - FORNECIMENTO E INSTALAÇÃO. AF_01/2020_P</v>
          </cell>
          <cell r="C2401" t="str">
            <v>KG</v>
          </cell>
          <cell r="D2401">
            <v>22.5</v>
          </cell>
          <cell r="E2401" t="str">
            <v>Sinapi-Maio/21</v>
          </cell>
        </row>
        <row r="2402">
          <cell r="A2402">
            <v>100769</v>
          </cell>
          <cell r="B2402" t="str">
            <v>CONTRAVENTAMENTO COM CANTONEIRAS DE AÇO, ABAS IGUAIS, COM CONEXÕES PARAFUSADAS, INCLUSOS MÃO DE OBRA, TRANSPORTE E IÇAMENTO UTILIZANDO GUINDASTE, PARA EDIFÍCIOS DE 3 A 5 PAVIMENTOS - FORNECIMENTO E INSTALAÇÃO. AF_01/2020_P</v>
          </cell>
          <cell r="C2402" t="str">
            <v>KG</v>
          </cell>
          <cell r="D2402">
            <v>21.75</v>
          </cell>
          <cell r="E2402" t="str">
            <v>Sinapi-Maio/21</v>
          </cell>
        </row>
        <row r="2403">
          <cell r="A2403">
            <v>100770</v>
          </cell>
          <cell r="B2403" t="str">
            <v>CONTRAVENTAMENTO COM CANTONEIRAS DE AÇO, ABAS IGUAIS, COM CONEXÕES SOLDADAS, INCLUSOS MÃO DE OBRA, TRANSPORTE E IÇAMENTO UTILIZANDO GUINDASTE, PARA EDIFÍCIOS DE 3 A 5 PAVIMENTOS - FORNECIMENTO E INSTALAÇÃO. AF_01/2020_P</v>
          </cell>
          <cell r="C2403" t="str">
            <v>KG</v>
          </cell>
          <cell r="D2403">
            <v>21.29</v>
          </cell>
          <cell r="E2403" t="str">
            <v>Sinapi-Maio/21</v>
          </cell>
        </row>
        <row r="2404">
          <cell r="A2404">
            <v>100771</v>
          </cell>
          <cell r="B2404" t="str">
            <v>CONTRAVENTAMENTO COM CANTONEIRAS DE AÇO, ABAS IGUAIS, COM CONEXÕES PARAFUSADAS, INCLUSOS MÃO DE OBRA, TRANSPORTE E IÇAMENTO UTILIZANDO GRUA, PARA EDIFÍCIOS DE 6 A 10 PAVIMENTOS - FORNECIMENTO E INSTALAÇÃO. AF_01/2020_P</v>
          </cell>
          <cell r="C2404" t="str">
            <v>KG</v>
          </cell>
          <cell r="D2404">
            <v>24.84</v>
          </cell>
          <cell r="E2404" t="str">
            <v>Sinapi-Maio/21</v>
          </cell>
        </row>
        <row r="2405">
          <cell r="A2405">
            <v>100772</v>
          </cell>
          <cell r="B2405" t="str">
            <v>CONTRAVENTAMENTO COM CANTONEIRAS DE AÇO, ABAS IGUAIS, COM CONEXÕES SOLDADAS, INCLUSOS MÃO DE OBRA, TRANSPORTE E IÇAMENTO UTILIZANDO GRUA, PARA EDIFÍCIOS DE 6 A 10 PAVIMENTOS - FORNECIMENTO E INSTALAÇÃO. AF_01/2020_P</v>
          </cell>
          <cell r="C2405" t="str">
            <v>KG</v>
          </cell>
          <cell r="D2405">
            <v>16.47</v>
          </cell>
          <cell r="E2405" t="str">
            <v>Sinapi-Maio/21</v>
          </cell>
        </row>
        <row r="2406">
          <cell r="A2406">
            <v>100773</v>
          </cell>
          <cell r="B2406" t="str">
            <v>ESTRUTURA TRELIÇADA DE COBERTURA, TIPO ARCO, COM LIGAÇÕES SOLDADAS, INCLUSOS PERFIS METÁLICOS, CHAPAS METÁLICAS, MÃO DE OBRA E TRANSPORTE COM GUINDASTE - FORNECIMENTO E INSTALAÇÃO. AF_01/2020_P</v>
          </cell>
          <cell r="C2406" t="str">
            <v>KG</v>
          </cell>
          <cell r="D2406">
            <v>19.55</v>
          </cell>
          <cell r="E2406" t="str">
            <v>Sinapi-Maio/21</v>
          </cell>
        </row>
        <row r="2407">
          <cell r="A2407">
            <v>100774</v>
          </cell>
          <cell r="B2407" t="str">
            <v>ESTRUTURA TRELIÇADA DE COBERTURA, TIPO SHED, COM LIGAÇÕES SOLDADAS, INCLUSOS PERFIS METÁLICOS, CHAPAS METÁLICAS, MÃO DE OBRA E TRANSPORTE COM GUINDASTE - FORNECIMENTO E INSTALAÇÃO. AF_01/2020_P</v>
          </cell>
          <cell r="C2407" t="str">
            <v>KG</v>
          </cell>
          <cell r="D2407">
            <v>12.25</v>
          </cell>
          <cell r="E2407" t="str">
            <v>Sinapi-Maio/21</v>
          </cell>
        </row>
        <row r="2408">
          <cell r="A2408">
            <v>100775</v>
          </cell>
          <cell r="B2408" t="str">
            <v>ESTRUTURA TRELIÇADA DE COBERTURA, TIPO FINK, COM LIGAÇÕES SOLDADAS, INCLUSOS PERFIS METÁLICOS, CHAPAS METÁLICAS, MÃO DE OBRA E TRANSPORTE COM GUINDASTE - FORNECIMENTO E INSTALAÇÃO. AF_01/2020_P</v>
          </cell>
          <cell r="C2408" t="str">
            <v>KG</v>
          </cell>
          <cell r="D2408">
            <v>14.08</v>
          </cell>
          <cell r="E2408" t="str">
            <v>Sinapi-Maio/21</v>
          </cell>
        </row>
        <row r="2409">
          <cell r="A2409">
            <v>100776</v>
          </cell>
          <cell r="B2409" t="str">
            <v>ESTRUTURA TRELIÇADA DE COBERTURA, TIPO ARCO, COM LIGAÇÕES PARAFUSADAS, INCLUSOS PERFIS METÁLICOS, CHAPAS METÁLICAS, MÃO DE OBRA E TRANSPORTE COM GUINDASTE - FORNECIMENTO E INSTALAÇÃO. AF_01/2020_P</v>
          </cell>
          <cell r="C2409" t="str">
            <v>KG</v>
          </cell>
          <cell r="D2409">
            <v>19.55</v>
          </cell>
          <cell r="E2409" t="str">
            <v>Sinapi-Maio/21</v>
          </cell>
        </row>
        <row r="2410">
          <cell r="A2410">
            <v>100777</v>
          </cell>
          <cell r="B2410" t="str">
            <v>ESTRUTURA TRELIÇADA DE COBERTURA, TIPO SHED, COM LIGAÇÕES PARAFUSADAS, INCLUSOS PERFIS METÁLICOS, CHAPAS METÁLICAS, MÃO DE OBRA E TRANSPORTE COM GUINDASTE - FORNECIMENTO E INSTALAÇÃO. AF_01/2020_P</v>
          </cell>
          <cell r="C2410" t="str">
            <v>KG</v>
          </cell>
          <cell r="D2410">
            <v>14.67</v>
          </cell>
          <cell r="E2410" t="str">
            <v>Sinapi-Maio/21</v>
          </cell>
        </row>
        <row r="2411">
          <cell r="A2411">
            <v>100778</v>
          </cell>
          <cell r="B2411" t="str">
            <v>ESTRUTURA TRELIÇADA DE COBERTURA, TIPO FINK, COM LIGAÇÕES PARAFUSADAS, INCLUSOS PERFIS METÁLICOS, CHAPAS METÁLICAS, MÃO DE OBRA E TRANSPORTE COM GUINDASTE - FORNECIMENTO E INSTALAÇÃO. AF_01/2020_P</v>
          </cell>
          <cell r="C2411" t="str">
            <v>KG</v>
          </cell>
          <cell r="D2411">
            <v>10.78</v>
          </cell>
          <cell r="E2411" t="str">
            <v>Sinapi-Maio/21</v>
          </cell>
        </row>
        <row r="2412">
          <cell r="A2412">
            <v>98560</v>
          </cell>
          <cell r="B2412" t="str">
            <v>IMPERMEABILIZAÇÃO DE PISO COM ARGAMASSA DE CIMENTO E AREIA, COM ADITIVO IMPERMEABILIZANTE, E = 2CM. AF_06/2018</v>
          </cell>
          <cell r="C2412" t="str">
            <v>M2</v>
          </cell>
          <cell r="D2412">
            <v>42.18</v>
          </cell>
          <cell r="E2412" t="str">
            <v>Sinapi-Maio/21</v>
          </cell>
        </row>
        <row r="2413">
          <cell r="A2413">
            <v>98561</v>
          </cell>
          <cell r="B2413" t="str">
            <v>IMPERMEABILIZAÇÃO DE PAREDES COM ARGAMASSA DE CIMENTO E AREIA, COM ADITIVO IMPERMEABILIZANTE, E = 2CM. AF_06/2018</v>
          </cell>
          <cell r="C2413" t="str">
            <v>M2</v>
          </cell>
          <cell r="D2413">
            <v>37.44</v>
          </cell>
          <cell r="E2413" t="str">
            <v>Sinapi-Maio/21</v>
          </cell>
        </row>
        <row r="2414">
          <cell r="A2414">
            <v>98562</v>
          </cell>
          <cell r="B2414" t="str">
            <v>IMPERMEABILIZAÇÃO DE FLOREIRA OU VIGA BALDRAME COM ARGAMASSA DE CIMENTO E AREIA, COM ADITIVO IMPERMEABILIZANTE, E = 2 CM. AF_06/2018</v>
          </cell>
          <cell r="C2414" t="str">
            <v>M2</v>
          </cell>
          <cell r="D2414">
            <v>36.9</v>
          </cell>
          <cell r="E2414" t="str">
            <v>Sinapi-Maio/21</v>
          </cell>
        </row>
        <row r="2415">
          <cell r="A2415">
            <v>98555</v>
          </cell>
          <cell r="B2415" t="str">
            <v>IMPERMEABILIZAÇÃO DE SUPERFÍCIE COM ARGAMASSA POLIMÉRICA / MEMBRANA ACRÍLICA, 3 DEMÃOS. AF_06/2018</v>
          </cell>
          <cell r="C2415" t="str">
            <v>M2</v>
          </cell>
          <cell r="D2415">
            <v>24.74</v>
          </cell>
          <cell r="E2415" t="str">
            <v>Sinapi-Maio/21</v>
          </cell>
        </row>
        <row r="2416">
          <cell r="A2416">
            <v>98556</v>
          </cell>
          <cell r="B2416" t="str">
            <v>IMPERMEABILIZAÇÃO DE SUPERFÍCIE COM ARGAMASSA POLIMÉRICA / MEMBRANA ACRÍLICA, 4 DEMÃOS, REFORÇADA COM VÉU DE POLIÉSTER (MAV). AF_06/2018</v>
          </cell>
          <cell r="C2416" t="str">
            <v>M2</v>
          </cell>
          <cell r="D2416">
            <v>44.37</v>
          </cell>
          <cell r="E2416" t="str">
            <v>Sinapi-Maio/21</v>
          </cell>
        </row>
        <row r="2417">
          <cell r="A2417">
            <v>98558</v>
          </cell>
          <cell r="B2417" t="str">
            <v>TRATAMENTO DE RALO OU PONTO EMERGENTE COM ARGAMASSA POLIMÉRICA / MEMBRANA ACRÍLICA REFORÇADO COM VÉU DE POLIÉSTER (MAV). AF_06/2018</v>
          </cell>
          <cell r="C2417" t="str">
            <v>UN</v>
          </cell>
          <cell r="D2417">
            <v>6.69</v>
          </cell>
          <cell r="E2417" t="str">
            <v>Sinapi-Maio/21</v>
          </cell>
        </row>
        <row r="2418">
          <cell r="A2418">
            <v>98559</v>
          </cell>
          <cell r="B2418" t="str">
            <v>TRATAMENTO DE RODAPÉ COM VÉU DE POLIÉSTER. AF_06/2018</v>
          </cell>
          <cell r="C2418" t="str">
            <v>M</v>
          </cell>
          <cell r="D2418">
            <v>3.64</v>
          </cell>
          <cell r="E2418" t="str">
            <v>Sinapi-Maio/21</v>
          </cell>
        </row>
        <row r="2419">
          <cell r="A2419">
            <v>98546</v>
          </cell>
          <cell r="B2419" t="str">
            <v>IMPERMEABILIZAÇÃO DE SUPERFÍCIE COM MANTA ASFÁLTICA, UMA CAMADA, INCLUSIVE APLICAÇÃO DE PRIMER ASFÁLTICO, E=3MM. AF_06/2018</v>
          </cell>
          <cell r="C2419" t="str">
            <v>M2</v>
          </cell>
          <cell r="D2419">
            <v>79.28</v>
          </cell>
          <cell r="E2419" t="str">
            <v>Sinapi-Maio/21</v>
          </cell>
        </row>
        <row r="2420">
          <cell r="A2420">
            <v>98547</v>
          </cell>
          <cell r="B2420" t="str">
            <v>IMPERMEABILIZAÇÃO DE SUPERFÍCIE COM MANTA ASFÁLTICA, DUAS CAMADAS, INCLUSIVE APLICAÇÃO DE PRIMER ASFÁLTICO, E=3MM E E=4MM. AF_06/2018</v>
          </cell>
          <cell r="C2420" t="str">
            <v>M2</v>
          </cell>
          <cell r="D2420">
            <v>144.44</v>
          </cell>
          <cell r="E2420" t="str">
            <v>Sinapi-Maio/21</v>
          </cell>
        </row>
        <row r="2421">
          <cell r="A2421">
            <v>98553</v>
          </cell>
          <cell r="B2421" t="str">
            <v>IMPERMEABILIZAÇÃO DE SUPERFÍCIE COM MEMBRANA À BASE DE POLIURETANO, 2 DEMÃOS. AF_06/2018</v>
          </cell>
          <cell r="C2421" t="str">
            <v>M2</v>
          </cell>
          <cell r="D2421">
            <v>116.53</v>
          </cell>
          <cell r="E2421" t="str">
            <v>Sinapi-Maio/21</v>
          </cell>
        </row>
        <row r="2422">
          <cell r="A2422">
            <v>98554</v>
          </cell>
          <cell r="B2422" t="str">
            <v>IMPERMEABILIZAÇÃO DE SUPERFÍCIE COM MEMBRANA À BASE DE RESINA ACRÍLICA, 3 DEMÃOS. AF_06/2018</v>
          </cell>
          <cell r="C2422" t="str">
            <v>M2</v>
          </cell>
          <cell r="D2422">
            <v>40.869999999999997</v>
          </cell>
          <cell r="E2422" t="str">
            <v>Sinapi-Maio/21</v>
          </cell>
        </row>
        <row r="2423">
          <cell r="A2423">
            <v>98557</v>
          </cell>
          <cell r="B2423" t="str">
            <v>IMPERMEABILIZAÇÃO DE SUPERFÍCIE COM EMULSÃO ASFÁLTICA, 2 DEMÃOS AF_06/2018</v>
          </cell>
          <cell r="C2423" t="str">
            <v>M2</v>
          </cell>
          <cell r="D2423">
            <v>32.53</v>
          </cell>
          <cell r="E2423" t="str">
            <v>Sinapi-Maio/21</v>
          </cell>
        </row>
        <row r="2424">
          <cell r="A2424">
            <v>98563</v>
          </cell>
          <cell r="B2424" t="str">
            <v>PROTEÇÃO MECÂNICA DE SUPERFÍCIE HORIZONTAL COM ARGAMASSA DE CIMENTO E AREIA, TRAÇO 1:3, E=2CM. AF_06/2018</v>
          </cell>
          <cell r="C2424" t="str">
            <v>M2</v>
          </cell>
          <cell r="D2424">
            <v>29.23</v>
          </cell>
          <cell r="E2424" t="str">
            <v>Sinapi-Maio/21</v>
          </cell>
        </row>
        <row r="2425">
          <cell r="A2425">
            <v>98564</v>
          </cell>
          <cell r="B2425" t="str">
            <v>PROTEÇÃO MECÂNICA DE SUPERFÍCIE VERTICAL COM ARGAMASSA DE CIMENTO E AREIA, TRAÇO 1:3, E=2CM. AF_06/2018</v>
          </cell>
          <cell r="C2425" t="str">
            <v>M2</v>
          </cell>
          <cell r="D2425">
            <v>40.799999999999997</v>
          </cell>
          <cell r="E2425" t="str">
            <v>Sinapi-Maio/21</v>
          </cell>
        </row>
        <row r="2426">
          <cell r="A2426">
            <v>98565</v>
          </cell>
          <cell r="B2426" t="str">
            <v>PROTEÇÃO MECÂNICA DE SUPERFICIE HORIZONTAL COM ARGAMASSA DE CIMENTO E AREIA, TRAÇO 1:3, E=3CM. AF_06/2018</v>
          </cell>
          <cell r="C2426" t="str">
            <v>M2</v>
          </cell>
          <cell r="D2426">
            <v>42.42</v>
          </cell>
          <cell r="E2426" t="str">
            <v>Sinapi-Maio/21</v>
          </cell>
        </row>
        <row r="2427">
          <cell r="A2427">
            <v>98566</v>
          </cell>
          <cell r="B2427" t="str">
            <v>PROTEÇÃO MECÂNICA DE SUPERFÍCIE VERTICAL COM ARGAMASSA DE CIMENTO E AREIA, TRAÇO 1:3, E=3CM. AF_06/2018</v>
          </cell>
          <cell r="C2427" t="str">
            <v>M2</v>
          </cell>
          <cell r="D2427">
            <v>53.97</v>
          </cell>
          <cell r="E2427" t="str">
            <v>Sinapi-Maio/21</v>
          </cell>
        </row>
        <row r="2428">
          <cell r="A2428">
            <v>98567</v>
          </cell>
          <cell r="B2428" t="str">
            <v>PROTEÇÃO MECÂNICA DE SUPERFICIE HORIZONTAL COM ARGAMASSA DE CIMENTO E AREIA, TRAÇO 1:3, E=4CM. AF_06/2018</v>
          </cell>
          <cell r="C2428" t="str">
            <v>M2</v>
          </cell>
          <cell r="D2428">
            <v>54.97</v>
          </cell>
          <cell r="E2428" t="str">
            <v>Sinapi-Maio/21</v>
          </cell>
        </row>
        <row r="2429">
          <cell r="A2429">
            <v>98568</v>
          </cell>
          <cell r="B2429" t="str">
            <v>PROTEÇÃO MECÂNICA DE SUPERFÍCIE VERTICAL COM ARGAMASSA DE CIMENTO E AREIA, TRAÇO 1:3, E=4CM. AF_06/2018</v>
          </cell>
          <cell r="C2429" t="str">
            <v>M2</v>
          </cell>
          <cell r="D2429">
            <v>66.5</v>
          </cell>
          <cell r="E2429" t="str">
            <v>Sinapi-Maio/21</v>
          </cell>
        </row>
        <row r="2430">
          <cell r="A2430">
            <v>98569</v>
          </cell>
          <cell r="B2430" t="str">
            <v>PROTEÇÃO MECÂNICA DE SUPERFICIE HORIZONTAL COM ARGAMASSA DE CIMENTO E AREIA, TRAÇO 1:3, E=5CM. AF_06/2018</v>
          </cell>
          <cell r="C2430" t="str">
            <v>M2</v>
          </cell>
          <cell r="D2430">
            <v>68.12</v>
          </cell>
          <cell r="E2430" t="str">
            <v>Sinapi-Maio/21</v>
          </cell>
        </row>
        <row r="2431">
          <cell r="A2431">
            <v>98570</v>
          </cell>
          <cell r="B2431" t="str">
            <v>PROTEÇÃO MECÂNICA DE SUPERFÍCIE VERTICAL COM ARGAMASSA DE CIMENTO E AREIA, TRAÇO 1:3, E=5CM. AF_06/2018</v>
          </cell>
          <cell r="C2431" t="str">
            <v>M2</v>
          </cell>
          <cell r="D2431">
            <v>79.709999999999994</v>
          </cell>
          <cell r="E2431" t="str">
            <v>Sinapi-Maio/21</v>
          </cell>
        </row>
        <row r="2432">
          <cell r="A2432">
            <v>98571</v>
          </cell>
          <cell r="B2432" t="str">
            <v>PROTEÇÃO MECÂNICA DE SUPERFICIE HORIZONTAL COM CONCRETO 15 MPA, E=4CM. AF_06/2018</v>
          </cell>
          <cell r="C2432" t="str">
            <v>M2</v>
          </cell>
          <cell r="D2432">
            <v>32.380000000000003</v>
          </cell>
          <cell r="E2432" t="str">
            <v>Sinapi-Maio/21</v>
          </cell>
        </row>
        <row r="2433">
          <cell r="A2433">
            <v>98572</v>
          </cell>
          <cell r="B2433" t="str">
            <v>PROTEÇÃO MECÂNICA DE SUPERFICIE HORIZONTAL COM CONCRETO 15 MPA, E=5CM. AF_06/2018</v>
          </cell>
          <cell r="C2433" t="str">
            <v>M2</v>
          </cell>
          <cell r="D2433">
            <v>40.08</v>
          </cell>
          <cell r="E2433" t="str">
            <v>Sinapi-Maio/21</v>
          </cell>
        </row>
        <row r="2434">
          <cell r="A2434">
            <v>98573</v>
          </cell>
          <cell r="B2434" t="str">
            <v>PROTEÇÃO MECÂNICA DE SUPERFÍCIE VERTICAL COM CONCRETO 15 MPA, E=5CM. AF_06/2018</v>
          </cell>
          <cell r="C2434" t="str">
            <v>M2</v>
          </cell>
          <cell r="D2434">
            <v>51.25</v>
          </cell>
          <cell r="E2434" t="str">
            <v>Sinapi-Maio/21</v>
          </cell>
        </row>
        <row r="2435">
          <cell r="A2435">
            <v>91831</v>
          </cell>
          <cell r="B2435" t="str">
            <v>ELETRODUTO FLEXÍVEL CORRUGADO, PVC, DN 20 MM (1/2"), PARA CIRCUITOS TERMINAIS, INSTALADO EM FORRO - FORNECIMENTO E INSTALAÇÃO. AF_12/2015</v>
          </cell>
          <cell r="C2435" t="str">
            <v>M</v>
          </cell>
          <cell r="D2435">
            <v>6.78</v>
          </cell>
          <cell r="E2435" t="str">
            <v>Sinapi-Maio/21</v>
          </cell>
        </row>
        <row r="2436">
          <cell r="A2436">
            <v>91833</v>
          </cell>
          <cell r="B2436" t="str">
            <v>ELETRODUTO FLEXÍVEL CORRUGADO REFORÇADO, PVC, DN 20 MM (1/2"), PARA CIRCUITOS TERMINAIS, INSTALADO EM FORRO - FORNECIMENTO E INSTALAÇÃO. AF_12/2015</v>
          </cell>
          <cell r="C2436" t="str">
            <v>M</v>
          </cell>
          <cell r="D2436">
            <v>7.17</v>
          </cell>
          <cell r="E2436" t="str">
            <v>Sinapi-Maio/21</v>
          </cell>
        </row>
        <row r="2437">
          <cell r="A2437">
            <v>91834</v>
          </cell>
          <cell r="B2437" t="str">
            <v>ELETRODUTO FLEXÍVEL CORRUGADO, PVC, DN 25 MM (3/4"), PARA CIRCUITOS TERMINAIS, INSTALADO EM FORRO - FORNECIMENTO E INSTALAÇÃO. AF_12/2015</v>
          </cell>
          <cell r="C2437" t="str">
            <v>M</v>
          </cell>
          <cell r="D2437">
            <v>7.61</v>
          </cell>
          <cell r="E2437" t="str">
            <v>Sinapi-Maio/21</v>
          </cell>
        </row>
        <row r="2438">
          <cell r="A2438">
            <v>91835</v>
          </cell>
          <cell r="B2438" t="str">
            <v>ELETRODUTO FLEXÍVEL CORRUGADO REFORÇADO, PVC, DN 25 MM (3/4"), PARA CIRCUITOS TERMINAIS, INSTALADO EM FORRO - FORNECIMENTO E INSTALAÇÃO. AF_12/2015</v>
          </cell>
          <cell r="C2438" t="str">
            <v>M</v>
          </cell>
          <cell r="D2438">
            <v>8.59</v>
          </cell>
          <cell r="E2438" t="str">
            <v>Sinapi-Maio/21</v>
          </cell>
        </row>
        <row r="2439">
          <cell r="A2439">
            <v>91836</v>
          </cell>
          <cell r="B2439" t="str">
            <v>ELETRODUTO FLEXÍVEL CORRUGADO, PVC, DN 32 MM (1"), PARA CIRCUITOS TERMINAIS, INSTALADO EM FORRO - FORNECIMENTO E INSTALAÇÃO. AF_12/2015</v>
          </cell>
          <cell r="C2439" t="str">
            <v>M</v>
          </cell>
          <cell r="D2439">
            <v>9.8800000000000008</v>
          </cell>
          <cell r="E2439" t="str">
            <v>Sinapi-Maio/21</v>
          </cell>
        </row>
        <row r="2440">
          <cell r="A2440">
            <v>91837</v>
          </cell>
          <cell r="B2440" t="str">
            <v>ELETRODUTO FLEXÍVEL CORRUGADO REFORÇADO, PVC, DN 32 MM (1"), PARA CIRCUITOS TERMINAIS, INSTALADO EM FORRO - FORNECIMENTO E INSTALAÇÃO. AF_12/2015</v>
          </cell>
          <cell r="C2440" t="str">
            <v>M</v>
          </cell>
          <cell r="D2440">
            <v>12.15</v>
          </cell>
          <cell r="E2440" t="str">
            <v>Sinapi-Maio/21</v>
          </cell>
        </row>
        <row r="2441">
          <cell r="A2441">
            <v>91839</v>
          </cell>
          <cell r="B2441" t="str">
            <v>ELETRODUTO FLEXÍVEL LISO, PEAD, DN 32 MM (1"), PARA CIRCUITOS TERMINAIS, INSTALADO EM FORRO - FORNECIMENTO E INSTALAÇÃO. AF_12/2015</v>
          </cell>
          <cell r="C2441" t="str">
            <v>M</v>
          </cell>
          <cell r="D2441">
            <v>9.52</v>
          </cell>
          <cell r="E2441" t="str">
            <v>Sinapi-Maio/21</v>
          </cell>
        </row>
        <row r="2442">
          <cell r="A2442">
            <v>91840</v>
          </cell>
          <cell r="B2442" t="str">
            <v>ELETRODUTO FLEXÍVEL CORRUGADO, PEAD, DN 40 MM (1 1/4"), PARA CIRCUITOS TERMINAIS, INSTALADO EM FORRO - FORNECIMENTO E INSTALAÇÃO. AF_12/2015</v>
          </cell>
          <cell r="C2442" t="str">
            <v>M</v>
          </cell>
          <cell r="D2442">
            <v>12.07</v>
          </cell>
          <cell r="E2442" t="str">
            <v>Sinapi-Maio/21</v>
          </cell>
        </row>
        <row r="2443">
          <cell r="A2443">
            <v>91841</v>
          </cell>
          <cell r="B2443" t="str">
            <v>ELETRODUTO FLEXÍVEL LISO, PEAD, DN 40 MM (1 1/4"), PARA CIRCUITOS TERMINAIS, INSTALADO EM FORRO - FORNECIMENTO E INSTALAÇÃO. AF_12/2015</v>
          </cell>
          <cell r="C2443" t="str">
            <v>M</v>
          </cell>
          <cell r="D2443">
            <v>11.42</v>
          </cell>
          <cell r="E2443" t="str">
            <v>Sinapi-Maio/21</v>
          </cell>
        </row>
        <row r="2444">
          <cell r="A2444">
            <v>91842</v>
          </cell>
          <cell r="B2444" t="str">
            <v>ELETRODUTO FLEXÍVEL CORRUGADO, PVC, DN 20 MM (1/2"), PARA CIRCUITOS TERMINAIS, INSTALADO EM LAJE - FORNECIMENTO E INSTALAÇÃO. AF_12/2015</v>
          </cell>
          <cell r="C2444" t="str">
            <v>M</v>
          </cell>
          <cell r="D2444">
            <v>5.08</v>
          </cell>
          <cell r="E2444" t="str">
            <v>Sinapi-Maio/21</v>
          </cell>
        </row>
        <row r="2445">
          <cell r="A2445">
            <v>91843</v>
          </cell>
          <cell r="B2445" t="str">
            <v>ELETRODUTO FLEXÍVEL CORRUGADO REFORÇADO, PVC, DN 20 MM (1/2"), PARA CIRCUITOS TERMINAIS, INSTALADO EM LAJE - FORNECIMENTO E INSTALAÇÃO. AF_12/2015</v>
          </cell>
          <cell r="C2445" t="str">
            <v>M</v>
          </cell>
          <cell r="D2445">
            <v>5.47</v>
          </cell>
          <cell r="E2445" t="str">
            <v>Sinapi-Maio/21</v>
          </cell>
        </row>
        <row r="2446">
          <cell r="A2446">
            <v>91844</v>
          </cell>
          <cell r="B2446" t="str">
            <v>ELETRODUTO FLEXÍVEL CORRUGADO, PVC, DN 25 MM (3/4"), PARA CIRCUITOS TERMINAIS, INSTALADO EM LAJE - FORNECIMENTO E INSTALAÇÃO. AF_12/2015</v>
          </cell>
          <cell r="C2446" t="str">
            <v>M</v>
          </cell>
          <cell r="D2446">
            <v>5.92</v>
          </cell>
          <cell r="E2446" t="str">
            <v>Sinapi-Maio/21</v>
          </cell>
        </row>
        <row r="2447">
          <cell r="A2447">
            <v>91845</v>
          </cell>
          <cell r="B2447" t="str">
            <v>ELETRODUTO FLEXÍVEL CORRUGADO REFORÇADO, PVC, DN 25 MM (3/4"), PARA CIRCUITOS TERMINAIS, INSTALADO EM LAJE - FORNECIMENTO E INSTALAÇÃO. AF_12/2015</v>
          </cell>
          <cell r="C2447" t="str">
            <v>M</v>
          </cell>
          <cell r="D2447">
            <v>6.9</v>
          </cell>
          <cell r="E2447" t="str">
            <v>Sinapi-Maio/21</v>
          </cell>
        </row>
        <row r="2448">
          <cell r="A2448">
            <v>91846</v>
          </cell>
          <cell r="B2448" t="str">
            <v>ELETRODUTO FLEXÍVEL CORRUGADO, PVC, DN 32 MM (1"), PARA CIRCUITOS TERMINAIS, INSTALADO EM LAJE - FORNECIMENTO E INSTALAÇÃO. AF_12/2015</v>
          </cell>
          <cell r="C2448" t="str">
            <v>M</v>
          </cell>
          <cell r="D2448">
            <v>8.1999999999999993</v>
          </cell>
          <cell r="E2448" t="str">
            <v>Sinapi-Maio/21</v>
          </cell>
        </row>
        <row r="2449">
          <cell r="A2449">
            <v>91847</v>
          </cell>
          <cell r="B2449" t="str">
            <v>ELETRODUTO FLEXÍVEL CORRUGADO REFORÇADO, PVC, DN 32 MM (1"), PARA CIRCUITOS TERMINAIS, INSTALADO EM LAJE - FORNECIMENTO E INSTALAÇÃO. AF_12/2015</v>
          </cell>
          <cell r="C2449" t="str">
            <v>M</v>
          </cell>
          <cell r="D2449">
            <v>10.47</v>
          </cell>
          <cell r="E2449" t="str">
            <v>Sinapi-Maio/21</v>
          </cell>
        </row>
        <row r="2450">
          <cell r="A2450">
            <v>91849</v>
          </cell>
          <cell r="B2450" t="str">
            <v>ELETRODUTO FLEXÍVEL LISO, PEAD, DN 32 MM (1"), PARA CIRCUITOS TERMINAIS, INSTALADO EM LAJE - FORNECIMENTO E INSTALAÇÃO. AF_12/2015</v>
          </cell>
          <cell r="C2450" t="str">
            <v>M</v>
          </cell>
          <cell r="D2450">
            <v>7.84</v>
          </cell>
          <cell r="E2450" t="str">
            <v>Sinapi-Maio/21</v>
          </cell>
        </row>
        <row r="2451">
          <cell r="A2451">
            <v>91850</v>
          </cell>
          <cell r="B2451" t="str">
            <v>ELETRODUTO FLEXÍVEL CORRUGADO, PEAD, DN 40 MM (1 1/4"), PARA CIRCUITOS TERMINAIS, INSTALADO EM LAJE - FORNECIMENTO E INSTALAÇÃO. AF_12/2015</v>
          </cell>
          <cell r="C2451" t="str">
            <v>M</v>
          </cell>
          <cell r="D2451">
            <v>10.43</v>
          </cell>
          <cell r="E2451" t="str">
            <v>Sinapi-Maio/21</v>
          </cell>
        </row>
        <row r="2452">
          <cell r="A2452">
            <v>91851</v>
          </cell>
          <cell r="B2452" t="str">
            <v>ELETRODUTO FLEXÍVEL LISO, PEAD, DN 40 MM (1 1/4"), PARA CIRCUITOS TERMINAIS, INSTALADO EM LAJE - FORNECIMENTO E INSTALAÇÃO. AF_12/2015</v>
          </cell>
          <cell r="C2452" t="str">
            <v>M</v>
          </cell>
          <cell r="D2452">
            <v>9.7799999999999994</v>
          </cell>
          <cell r="E2452" t="str">
            <v>Sinapi-Maio/21</v>
          </cell>
        </row>
        <row r="2453">
          <cell r="A2453">
            <v>91852</v>
          </cell>
          <cell r="B2453" t="str">
            <v>ELETRODUTO FLEXÍVEL CORRUGADO, PVC, DN 20 MM (1/2"), PARA CIRCUITOS TERMINAIS, INSTALADO EM PAREDE - FORNECIMENTO E INSTALAÇÃO. AF_12/2015</v>
          </cell>
          <cell r="C2453" t="str">
            <v>M</v>
          </cell>
          <cell r="D2453">
            <v>7.58</v>
          </cell>
          <cell r="E2453" t="str">
            <v>Sinapi-Maio/21</v>
          </cell>
        </row>
        <row r="2454">
          <cell r="A2454">
            <v>91853</v>
          </cell>
          <cell r="B2454" t="str">
            <v>ELETRODUTO FLEXÍVEL CORRUGADO REFORÇADO, PVC, DN 20 MM (1/2"), PARA CIRCUITOS TERMINAIS, INSTALADO EM PAREDE - FORNECIMENTO E INSTALAÇÃO. AF_12/2015</v>
          </cell>
          <cell r="C2454" t="str">
            <v>M</v>
          </cell>
          <cell r="D2454">
            <v>7.94</v>
          </cell>
          <cell r="E2454" t="str">
            <v>Sinapi-Maio/21</v>
          </cell>
        </row>
        <row r="2455">
          <cell r="A2455">
            <v>91854</v>
          </cell>
          <cell r="B2455" t="str">
            <v>ELETRODUTO FLEXÍVEL CORRUGADO, PVC, DN 25 MM (3/4"), PARA CIRCUITOS TERMINAIS, INSTALADO EM PAREDE - FORNECIMENTO E INSTALAÇÃO. AF_12/2015</v>
          </cell>
          <cell r="C2455" t="str">
            <v>M</v>
          </cell>
          <cell r="D2455">
            <v>8.41</v>
          </cell>
          <cell r="E2455" t="str">
            <v>Sinapi-Maio/21</v>
          </cell>
        </row>
        <row r="2456">
          <cell r="A2456">
            <v>91855</v>
          </cell>
          <cell r="B2456" t="str">
            <v>ELETRODUTO FLEXÍVEL CORRUGADO REFORÇADO, PVC, DN 25 MM (3/4"), PARA CIRCUITOS TERMINAIS, INSTALADO EM PAREDE - FORNECIMENTO E INSTALAÇÃO. AF_12/2015</v>
          </cell>
          <cell r="C2456" t="str">
            <v>M</v>
          </cell>
          <cell r="D2456">
            <v>9.32</v>
          </cell>
          <cell r="E2456" t="str">
            <v>Sinapi-Maio/21</v>
          </cell>
        </row>
        <row r="2457">
          <cell r="A2457">
            <v>91856</v>
          </cell>
          <cell r="B2457" t="str">
            <v>ELETRODUTO FLEXÍVEL CORRUGADO, PVC, DN 32 MM (1"), PARA CIRCUITOS TERMINAIS, INSTALADO EM PAREDE - FORNECIMENTO E INSTALAÇÃO. AF_12/2015</v>
          </cell>
          <cell r="C2457" t="str">
            <v>M</v>
          </cell>
          <cell r="D2457">
            <v>10.58</v>
          </cell>
          <cell r="E2457" t="str">
            <v>Sinapi-Maio/21</v>
          </cell>
        </row>
        <row r="2458">
          <cell r="A2458">
            <v>91857</v>
          </cell>
          <cell r="B2458" t="str">
            <v>ELETRODUTO FLEXÍVEL CORRUGADO REFORÇADO, PVC, DN 32 MM (1"), PARA CIRCUITOS TERMINAIS, INSTALADO EM PAREDE - FORNECIMENTO E INSTALAÇÃO. AF_12/2015</v>
          </cell>
          <cell r="C2458" t="str">
            <v>M</v>
          </cell>
          <cell r="D2458">
            <v>12.69</v>
          </cell>
          <cell r="E2458" t="str">
            <v>Sinapi-Maio/21</v>
          </cell>
        </row>
        <row r="2459">
          <cell r="A2459">
            <v>91859</v>
          </cell>
          <cell r="B2459" t="str">
            <v>ELETRODUTO FLEXÍVEL LISO, PEAD, DN 32 MM (1"), PARA CIRCUITOS TERMINAIS, INSTALADO EM PAREDE - FORNECIMENTO E INSTALAÇÃO. AF_12/2015</v>
          </cell>
          <cell r="C2459" t="str">
            <v>M</v>
          </cell>
          <cell r="D2459">
            <v>10.26</v>
          </cell>
          <cell r="E2459" t="str">
            <v>Sinapi-Maio/21</v>
          </cell>
        </row>
        <row r="2460">
          <cell r="A2460">
            <v>91860</v>
          </cell>
          <cell r="B2460" t="str">
            <v>ELETRODUTO FLEXÍVEL CORRUGADO, PEAD, DN 40 MM (1 1/4"), PARA CIRCUITOS TERMINAIS, INSTALADO EM PAREDE - FORNECIMENTO E INSTALAÇÃO. AF_12/2015</v>
          </cell>
          <cell r="C2460" t="str">
            <v>M</v>
          </cell>
          <cell r="D2460">
            <v>12.72</v>
          </cell>
          <cell r="E2460" t="str">
            <v>Sinapi-Maio/21</v>
          </cell>
        </row>
        <row r="2461">
          <cell r="A2461">
            <v>91861</v>
          </cell>
          <cell r="B2461" t="str">
            <v>ELETRODUTO FLEXÍVEL LISO, PEAD, DN 40 MM (1 1/4"), PARA CIRCUITOS TERMINAIS, INSTALADO EM PAREDE - FORNECIMENTO E INSTALAÇÃO. AF_12/2015</v>
          </cell>
          <cell r="C2461" t="str">
            <v>M</v>
          </cell>
          <cell r="D2461">
            <v>12.12</v>
          </cell>
          <cell r="E2461" t="str">
            <v>Sinapi-Maio/21</v>
          </cell>
        </row>
        <row r="2462">
          <cell r="A2462">
            <v>91862</v>
          </cell>
          <cell r="B2462" t="str">
            <v>ELETRODUTO RÍGIDO ROSCÁVEL, PVC, DN 20 MM (1/2"), PARA CIRCUITOS TERMINAIS, INSTALADO EM FORRO - FORNECIMENTO E INSTALAÇÃO. AF_12/2015</v>
          </cell>
          <cell r="C2462" t="str">
            <v>M</v>
          </cell>
          <cell r="D2462">
            <v>8.16</v>
          </cell>
          <cell r="E2462" t="str">
            <v>Sinapi-Maio/21</v>
          </cell>
        </row>
        <row r="2463">
          <cell r="A2463">
            <v>91863</v>
          </cell>
          <cell r="B2463" t="str">
            <v>ELETRODUTO RÍGIDO ROSCÁVEL, PVC, DN 25 MM (3/4"), PARA CIRCUITOS TERMINAIS, INSTALADO EM FORRO - FORNECIMENTO E INSTALAÇÃO. AF_12/2015</v>
          </cell>
          <cell r="C2463" t="str">
            <v>M</v>
          </cell>
          <cell r="D2463">
            <v>9.59</v>
          </cell>
          <cell r="E2463" t="str">
            <v>Sinapi-Maio/21</v>
          </cell>
        </row>
        <row r="2464">
          <cell r="A2464">
            <v>91864</v>
          </cell>
          <cell r="B2464" t="str">
            <v>ELETRODUTO RÍGIDO ROSCÁVEL, PVC, DN 32 MM (1"), PARA CIRCUITOS TERMINAIS, INSTALADO EM FORRO - FORNECIMENTO E INSTALAÇÃO. AF_12/2015</v>
          </cell>
          <cell r="C2464" t="str">
            <v>M</v>
          </cell>
          <cell r="D2464">
            <v>12.56</v>
          </cell>
          <cell r="E2464" t="str">
            <v>Sinapi-Maio/21</v>
          </cell>
        </row>
        <row r="2465">
          <cell r="A2465">
            <v>91865</v>
          </cell>
          <cell r="B2465" t="str">
            <v>ELETRODUTO RÍGIDO ROSCÁVEL, PVC, DN 40 MM (1 1/4"), PARA CIRCUITOS TERMINAIS, INSTALADO EM FORRO - FORNECIMENTO E INSTALAÇÃO. AF_12/2015</v>
          </cell>
          <cell r="C2465" t="str">
            <v>M</v>
          </cell>
          <cell r="D2465">
            <v>15.56</v>
          </cell>
          <cell r="E2465" t="str">
            <v>Sinapi-Maio/21</v>
          </cell>
        </row>
        <row r="2466">
          <cell r="A2466">
            <v>91866</v>
          </cell>
          <cell r="B2466" t="str">
            <v>ELETRODUTO RÍGIDO ROSCÁVEL, PVC, DN 20 MM (1/2"), PARA CIRCUITOS TERMINAIS, INSTALADO EM LAJE - FORNECIMENTO E INSTALAÇÃO. AF_12/2015</v>
          </cell>
          <cell r="C2466" t="str">
            <v>M</v>
          </cell>
          <cell r="D2466">
            <v>6.6</v>
          </cell>
          <cell r="E2466" t="str">
            <v>Sinapi-Maio/21</v>
          </cell>
        </row>
        <row r="2467">
          <cell r="A2467">
            <v>91867</v>
          </cell>
          <cell r="B2467" t="str">
            <v>ELETRODUTO RÍGIDO ROSCÁVEL, PVC, DN 25 MM (3/4"), PARA CIRCUITOS TERMINAIS, INSTALADO EM LAJE - FORNECIMENTO E INSTALAÇÃO. AF_12/2015</v>
          </cell>
          <cell r="C2467" t="str">
            <v>M</v>
          </cell>
          <cell r="D2467">
            <v>8.0500000000000007</v>
          </cell>
          <cell r="E2467" t="str">
            <v>Sinapi-Maio/21</v>
          </cell>
        </row>
        <row r="2468">
          <cell r="A2468">
            <v>91868</v>
          </cell>
          <cell r="B2468" t="str">
            <v>ELETRODUTO RÍGIDO ROSCÁVEL, PVC, DN 32 MM (1"), PARA CIRCUITOS TERMINAIS, INSTALADO EM LAJE - FORNECIMENTO E INSTALAÇÃO. AF_12/2015</v>
          </cell>
          <cell r="C2468" t="str">
            <v>M</v>
          </cell>
          <cell r="D2468">
            <v>11.01</v>
          </cell>
          <cell r="E2468" t="str">
            <v>Sinapi-Maio/21</v>
          </cell>
        </row>
        <row r="2469">
          <cell r="A2469">
            <v>91869</v>
          </cell>
          <cell r="B2469" t="str">
            <v>ELETRODUTO RÍGIDO ROSCÁVEL, PVC, DN 40 MM (1 1/4"), PARA CIRCUITOS TERMINAIS, INSTALADO EM LAJE - FORNECIMENTO E INSTALAÇÃO. AF_12/2015</v>
          </cell>
          <cell r="C2469" t="str">
            <v>M</v>
          </cell>
          <cell r="D2469">
            <v>14.03</v>
          </cell>
          <cell r="E2469" t="str">
            <v>Sinapi-Maio/21</v>
          </cell>
        </row>
        <row r="2470">
          <cell r="A2470">
            <v>91870</v>
          </cell>
          <cell r="B2470" t="str">
            <v>ELETRODUTO RÍGIDO ROSCÁVEL, PVC, DN 20 MM (1/2"), PARA CIRCUITOS TERMINAIS, INSTALADO EM PAREDE - FORNECIMENTO E INSTALAÇÃO. AF_12/2015</v>
          </cell>
          <cell r="C2470" t="str">
            <v>M</v>
          </cell>
          <cell r="D2470">
            <v>9.7100000000000009</v>
          </cell>
          <cell r="E2470" t="str">
            <v>Sinapi-Maio/21</v>
          </cell>
        </row>
        <row r="2471">
          <cell r="A2471">
            <v>91871</v>
          </cell>
          <cell r="B2471" t="str">
            <v>ELETRODUTO RÍGIDO ROSCÁVEL, PVC, DN 25 MM (3/4"), PARA CIRCUITOS TERMINAIS, INSTALADO EM PAREDE - FORNECIMENTO E INSTALAÇÃO. AF_12/2015</v>
          </cell>
          <cell r="C2471" t="str">
            <v>M</v>
          </cell>
          <cell r="D2471">
            <v>11.18</v>
          </cell>
          <cell r="E2471" t="str">
            <v>Sinapi-Maio/21</v>
          </cell>
        </row>
        <row r="2472">
          <cell r="A2472">
            <v>91872</v>
          </cell>
          <cell r="B2472" t="str">
            <v>ELETRODUTO RÍGIDO ROSCÁVEL, PVC, DN 32 MM (1"), PARA CIRCUITOS TERMINAIS, INSTALADO EM PAREDE - FORNECIMENTO E INSTALAÇÃO. AF_12/2015</v>
          </cell>
          <cell r="C2472" t="str">
            <v>M</v>
          </cell>
          <cell r="D2472">
            <v>14.15</v>
          </cell>
          <cell r="E2472" t="str">
            <v>Sinapi-Maio/21</v>
          </cell>
        </row>
        <row r="2473">
          <cell r="A2473">
            <v>91873</v>
          </cell>
          <cell r="B2473" t="str">
            <v>ELETRODUTO RÍGIDO ROSCÁVEL, PVC, DN 40 MM (1 1/4"), PARA CIRCUITOS TERMINAIS, INSTALADO EM PAREDE - FORNECIMENTO E INSTALAÇÃO. AF_12/2015</v>
          </cell>
          <cell r="C2473" t="str">
            <v>M</v>
          </cell>
          <cell r="D2473">
            <v>17.11</v>
          </cell>
          <cell r="E2473" t="str">
            <v>Sinapi-Maio/21</v>
          </cell>
        </row>
        <row r="2474">
          <cell r="A2474">
            <v>93008</v>
          </cell>
          <cell r="B2474" t="str">
            <v>ELETRODUTO RÍGIDO ROSCÁVEL, PVC, DN 50 MM (1 1/2") - FORNECIMENTO E INSTALAÇÃO. AF_12/2015</v>
          </cell>
          <cell r="C2474" t="str">
            <v>M</v>
          </cell>
          <cell r="D2474">
            <v>13.31</v>
          </cell>
          <cell r="E2474" t="str">
            <v>Sinapi-Maio/21</v>
          </cell>
        </row>
        <row r="2475">
          <cell r="A2475">
            <v>93009</v>
          </cell>
          <cell r="B2475" t="str">
            <v>ELETRODUTO RÍGIDO ROSCÁVEL, PVC, DN 60 MM (2") - FORNECIMENTO E INSTALAÇÃO. AF_12/2015</v>
          </cell>
          <cell r="C2475" t="str">
            <v>M</v>
          </cell>
          <cell r="D2475">
            <v>19.25</v>
          </cell>
          <cell r="E2475" t="str">
            <v>Sinapi-Maio/21</v>
          </cell>
        </row>
        <row r="2476">
          <cell r="A2476">
            <v>93010</v>
          </cell>
          <cell r="B2476" t="str">
            <v>ELETRODUTO RÍGIDO ROSCÁVEL, PVC, DN 75 MM (2 1/2") - FORNECIMENTO E INSTALAÇÃO. AF_12/2015</v>
          </cell>
          <cell r="C2476" t="str">
            <v>M</v>
          </cell>
          <cell r="D2476">
            <v>26.5</v>
          </cell>
          <cell r="E2476" t="str">
            <v>Sinapi-Maio/21</v>
          </cell>
        </row>
        <row r="2477">
          <cell r="A2477">
            <v>93011</v>
          </cell>
          <cell r="B2477" t="str">
            <v>ELETRODUTO RÍGIDO ROSCÁVEL, PVC, DN 85 MM (3") - FORNECIMENTO E INSTALAÇÃO. AF_12/2015</v>
          </cell>
          <cell r="C2477" t="str">
            <v>M</v>
          </cell>
          <cell r="D2477">
            <v>32.21</v>
          </cell>
          <cell r="E2477" t="str">
            <v>Sinapi-Maio/21</v>
          </cell>
        </row>
        <row r="2478">
          <cell r="A2478">
            <v>93012</v>
          </cell>
          <cell r="B2478" t="str">
            <v>ELETRODUTO RÍGIDO ROSCÁVEL, PVC, DN 110 MM (4") - FORNECIMENTO E INSTALAÇÃO. AF_12/2015</v>
          </cell>
          <cell r="C2478" t="str">
            <v>M</v>
          </cell>
          <cell r="D2478">
            <v>48.13</v>
          </cell>
          <cell r="E2478" t="str">
            <v>Sinapi-Maio/21</v>
          </cell>
        </row>
        <row r="2479">
          <cell r="A2479">
            <v>95726</v>
          </cell>
          <cell r="B2479" t="str">
            <v>ELETRODUTO RÍGIDO SOLDÁVEL, PVC, DN 20 MM (½), APARENTE, INSTALADO EM TETO - FORNECIMENTO E INSTALAÇÃO. AF_11/2016_P</v>
          </cell>
          <cell r="C2479" t="str">
            <v>M</v>
          </cell>
          <cell r="D2479">
            <v>5.51</v>
          </cell>
          <cell r="E2479" t="str">
            <v>Sinapi-Maio/21</v>
          </cell>
        </row>
        <row r="2480">
          <cell r="A2480">
            <v>95727</v>
          </cell>
          <cell r="B2480" t="str">
            <v>ELETRODUTO RÍGIDO SOLDÁVEL, PVC, DN 25 MM (3/4), APARENTE, INSTALADO EM TETO - FORNECIMENTO E INSTALAÇÃO. AF_11/2016_P</v>
          </cell>
          <cell r="C2480" t="str">
            <v>M</v>
          </cell>
          <cell r="D2480">
            <v>6.29</v>
          </cell>
          <cell r="E2480" t="str">
            <v>Sinapi-Maio/21</v>
          </cell>
        </row>
        <row r="2481">
          <cell r="A2481">
            <v>95728</v>
          </cell>
          <cell r="B2481" t="str">
            <v>ELETRODUTO RÍGIDO SOLDÁVEL, PVC, DN 32 MM (1), APARENTE, INSTALADO EM TETO - FORNECIMENTO E INSTALAÇÃO. AF_11/2016_P</v>
          </cell>
          <cell r="C2481" t="str">
            <v>M</v>
          </cell>
          <cell r="D2481">
            <v>7.9</v>
          </cell>
          <cell r="E2481" t="str">
            <v>Sinapi-Maio/21</v>
          </cell>
        </row>
        <row r="2482">
          <cell r="A2482">
            <v>95729</v>
          </cell>
          <cell r="B2482" t="str">
            <v>ELETRODUTO RÍGIDO SOLDÁVEL, PVC, DN 20 MM (½), APARENTE, INSTALADO EM PAREDE - FORNECIMENTO E INSTALAÇÃO. AF_11/2016_P</v>
          </cell>
          <cell r="C2482" t="str">
            <v>M</v>
          </cell>
          <cell r="D2482">
            <v>7.5</v>
          </cell>
          <cell r="E2482" t="str">
            <v>Sinapi-Maio/21</v>
          </cell>
        </row>
        <row r="2483">
          <cell r="A2483">
            <v>95730</v>
          </cell>
          <cell r="B2483" t="str">
            <v>ELETRODUTO RÍGIDO SOLDÁVEL, PVC, DN 25 MM (3/4), APARENTE, INSTALADO EM PAREDE - FORNECIMENTO E INSTALAÇÃO. AF_11/2016_P</v>
          </cell>
          <cell r="C2483" t="str">
            <v>M</v>
          </cell>
          <cell r="D2483">
            <v>8.2799999999999994</v>
          </cell>
          <cell r="E2483" t="str">
            <v>Sinapi-Maio/21</v>
          </cell>
        </row>
        <row r="2484">
          <cell r="A2484">
            <v>95731</v>
          </cell>
          <cell r="B2484" t="str">
            <v>ELETRODUTO RÍGIDO SOLDÁVEL, PVC, DN 32 MM (1), APARENTE, INSTALADO EM PAREDE - FORNECIMENTO E INSTALAÇÃO. AF_11/2016_P</v>
          </cell>
          <cell r="C2484" t="str">
            <v>M</v>
          </cell>
          <cell r="D2484">
            <v>9.89</v>
          </cell>
          <cell r="E2484" t="str">
            <v>Sinapi-Maio/21</v>
          </cell>
        </row>
        <row r="2485">
          <cell r="A2485">
            <v>95732</v>
          </cell>
          <cell r="B2485" t="str">
            <v>LUVA PARA ELETRODUTO, PVC, SOLDÁVEL, DN 20 MM (1/2), APARENTE, INSTALADA EM TETO - FORNECIMENTO E INSTALAÇÃO. AF_11/2016_P</v>
          </cell>
          <cell r="C2485" t="str">
            <v>UN</v>
          </cell>
          <cell r="D2485">
            <v>4.62</v>
          </cell>
          <cell r="E2485" t="str">
            <v>Sinapi-Maio/21</v>
          </cell>
        </row>
        <row r="2486">
          <cell r="A2486">
            <v>95745</v>
          </cell>
          <cell r="B2486" t="str">
            <v>ELETRODUTO DE AÇO GALVANIZADO, CLASSE LEVE, DN 20 MM (3/4), APARENTE, INSTALADO EM TETO - FORNECIMENTO E INSTALAÇÃO. AF_11/2016_P</v>
          </cell>
          <cell r="C2486" t="str">
            <v>M</v>
          </cell>
          <cell r="D2486">
            <v>18.899999999999999</v>
          </cell>
          <cell r="E2486" t="str">
            <v>Sinapi-Maio/21</v>
          </cell>
        </row>
        <row r="2487">
          <cell r="A2487">
            <v>95746</v>
          </cell>
          <cell r="B2487" t="str">
            <v>ELETRODUTO DE AÇO GALVANIZADO, CLASSE LEVE, DN 25 MM (1), APARENTE, INSTALADO EM TETO - FORNECIMENTO E INSTALAÇÃO. AF_11/2016_P</v>
          </cell>
          <cell r="C2487" t="str">
            <v>M</v>
          </cell>
          <cell r="D2487">
            <v>23.48</v>
          </cell>
          <cell r="E2487" t="str">
            <v>Sinapi-Maio/21</v>
          </cell>
        </row>
        <row r="2488">
          <cell r="A2488">
            <v>95747</v>
          </cell>
          <cell r="B2488" t="str">
            <v>ELETRODUTO DE AÇO GALVANIZADO, CLASSE SEMI PESADO, DN 32 MM (1 1/4), APARENTE, INSTALADO EM TETO - FORNECIMENTO E INSTALAÇÃO. AF_11/2016_P</v>
          </cell>
          <cell r="C2488" t="str">
            <v>M</v>
          </cell>
          <cell r="D2488">
            <v>38.43</v>
          </cell>
          <cell r="E2488" t="str">
            <v>Sinapi-Maio/21</v>
          </cell>
        </row>
        <row r="2489">
          <cell r="A2489">
            <v>95748</v>
          </cell>
          <cell r="B2489" t="str">
            <v>ELETRODUTO DE AÇO GALVANIZADO, CLASSE SEMI PESADO, DN 40 MM (1 1/2 ), APARENTE, INSTALADO EM TETO - FORNECIMENTO E INSTALAÇÃO. AF_11/2016_P</v>
          </cell>
          <cell r="C2489" t="str">
            <v>M</v>
          </cell>
          <cell r="D2489">
            <v>41.77</v>
          </cell>
          <cell r="E2489" t="str">
            <v>Sinapi-Maio/21</v>
          </cell>
        </row>
        <row r="2490">
          <cell r="A2490">
            <v>95749</v>
          </cell>
          <cell r="B2490" t="str">
            <v>ELETRODUTO DE AÇO GALVANIZADO, CLASSE LEVE, DN 20 MM (3/4), APARENTE, INSTALADO EM PAREDE - FORNECIMENTO E INSTALAÇÃO. AF_11/2016_P</v>
          </cell>
          <cell r="C2490" t="str">
            <v>M</v>
          </cell>
          <cell r="D2490">
            <v>25.34</v>
          </cell>
          <cell r="E2490" t="str">
            <v>Sinapi-Maio/21</v>
          </cell>
        </row>
        <row r="2491">
          <cell r="A2491">
            <v>95750</v>
          </cell>
          <cell r="B2491" t="str">
            <v>ELETRODUTO DE AÇO GALVANIZADO, CLASSE LEVE, DN 25 MM (1), APARENTE, INSTALADO EM PAREDE - FORNECIMENTO E INSTALAÇÃO. AF_11/2016_P</v>
          </cell>
          <cell r="C2491" t="str">
            <v>M</v>
          </cell>
          <cell r="D2491">
            <v>29.79</v>
          </cell>
          <cell r="E2491" t="str">
            <v>Sinapi-Maio/21</v>
          </cell>
        </row>
        <row r="2492">
          <cell r="A2492">
            <v>95751</v>
          </cell>
          <cell r="B2492" t="str">
            <v>ELETRODUTO DE AÇO GALVANIZADO, CLASSE SEMI PESADO, DN 32 MM (1 1/4), APARENTE, INSTALADO EM PAREDE - FORNECIMENTO E INSTALAÇÃO. AF_11/2016_P</v>
          </cell>
          <cell r="C2492" t="str">
            <v>M</v>
          </cell>
          <cell r="D2492">
            <v>44.54</v>
          </cell>
          <cell r="E2492" t="str">
            <v>Sinapi-Maio/21</v>
          </cell>
        </row>
        <row r="2493">
          <cell r="A2493">
            <v>95752</v>
          </cell>
          <cell r="B2493" t="str">
            <v>ELETRODUTO DE AÇO GALVANIZADO, CLASSE SEMI PESADO, DN 40 MM (1 1/2  ), APARENTE, INSTALADO EM PAREDE - FORNECIMENTO E INSTALAÇÃO. AF_11/2016_P</v>
          </cell>
          <cell r="C2493" t="str">
            <v>M</v>
          </cell>
          <cell r="D2493">
            <v>47.65</v>
          </cell>
          <cell r="E2493" t="str">
            <v>Sinapi-Maio/21</v>
          </cell>
        </row>
        <row r="2494">
          <cell r="A2494">
            <v>97667</v>
          </cell>
          <cell r="B2494" t="str">
            <v>ELETRODUTO FLEXÍVEL CORRUGADO, PEAD, DN 50 (1 ½)  - FORNECIMENTO E INSTALAÇÃO. AF_04/2016</v>
          </cell>
          <cell r="C2494" t="str">
            <v>M</v>
          </cell>
          <cell r="D2494">
            <v>7.81</v>
          </cell>
          <cell r="E2494" t="str">
            <v>Sinapi-Maio/21</v>
          </cell>
        </row>
        <row r="2495">
          <cell r="A2495">
            <v>97668</v>
          </cell>
          <cell r="B2495" t="str">
            <v>ELETRODUTO FLEXÍVEL CORRUGADO, PEAD, DN 63 (2")  - FORNECIMENTO E INSTALAÇÃO. AF_04/2016</v>
          </cell>
          <cell r="C2495" t="str">
            <v>M</v>
          </cell>
          <cell r="D2495">
            <v>11.98</v>
          </cell>
          <cell r="E2495" t="str">
            <v>Sinapi-Maio/21</v>
          </cell>
        </row>
        <row r="2496">
          <cell r="A2496">
            <v>97669</v>
          </cell>
          <cell r="B2496" t="str">
            <v>ELETRODUTO FLEXÍVEL CORRUGADO, PEAD, DN 90 (3) - FORNECIMENTO E INSTALAÇÃO. AF_04/2016</v>
          </cell>
          <cell r="C2496" t="str">
            <v>M</v>
          </cell>
          <cell r="D2496">
            <v>19.05</v>
          </cell>
          <cell r="E2496" t="str">
            <v>Sinapi-Maio/21</v>
          </cell>
        </row>
        <row r="2497">
          <cell r="A2497">
            <v>97670</v>
          </cell>
          <cell r="B2497" t="str">
            <v>ELETRODUTO FLEXÍVEL CORRUGADO, PEAD, DN 100 (4) - FORNECIMENTO E INSTALAÇÃO. AF_04/2016</v>
          </cell>
          <cell r="C2497" t="str">
            <v>M</v>
          </cell>
          <cell r="D2497">
            <v>24.55</v>
          </cell>
          <cell r="E2497" t="str">
            <v>Sinapi-Maio/21</v>
          </cell>
        </row>
        <row r="2498">
          <cell r="A2498">
            <v>91874</v>
          </cell>
          <cell r="B2498" t="str">
            <v>LUVA PARA ELETRODUTO, PVC, ROSCÁVEL, DN 20 MM (1/2"), PARA CIRCUITOS TERMINAIS, INSTALADA EM FORRO - FORNECIMENTO E INSTALAÇÃO. AF_12/2015</v>
          </cell>
          <cell r="C2498" t="str">
            <v>UN</v>
          </cell>
          <cell r="D2498">
            <v>4.9800000000000004</v>
          </cell>
          <cell r="E2498" t="str">
            <v>Sinapi-Maio/21</v>
          </cell>
        </row>
        <row r="2499">
          <cell r="A2499">
            <v>91875</v>
          </cell>
          <cell r="B2499" t="str">
            <v>LUVA PARA ELETRODUTO, PVC, ROSCÁVEL, DN 25 MM (3/4"), PARA CIRCUITOS TERMINAIS, INSTALADA EM FORRO - FORNECIMENTO E INSTALAÇÃO. AF_12/2015</v>
          </cell>
          <cell r="C2499" t="str">
            <v>UN</v>
          </cell>
          <cell r="D2499">
            <v>6.63</v>
          </cell>
          <cell r="E2499" t="str">
            <v>Sinapi-Maio/21</v>
          </cell>
        </row>
        <row r="2500">
          <cell r="A2500">
            <v>91876</v>
          </cell>
          <cell r="B2500" t="str">
            <v>LUVA PARA ELETRODUTO, PVC, ROSCÁVEL, DN 32 MM (1"), PARA CIRCUITOS TERMINAIS, INSTALADA EM FORRO - FORNECIMENTO E INSTALAÇÃO. AF_12/2015</v>
          </cell>
          <cell r="C2500" t="str">
            <v>UN</v>
          </cell>
          <cell r="D2500">
            <v>8.7799999999999994</v>
          </cell>
          <cell r="E2500" t="str">
            <v>Sinapi-Maio/21</v>
          </cell>
        </row>
        <row r="2501">
          <cell r="A2501">
            <v>91877</v>
          </cell>
          <cell r="B2501" t="str">
            <v>LUVA PARA ELETRODUTO, PVC, ROSCÁVEL, DN 40 MM (1 1/4"), PARA CIRCUITOS TERMINAIS, INSTALADA EM FORRO - FORNECIMENTO E INSTALAÇÃO. AF_12/2015</v>
          </cell>
          <cell r="C2501" t="str">
            <v>UN</v>
          </cell>
          <cell r="D2501">
            <v>11.77</v>
          </cell>
          <cell r="E2501" t="str">
            <v>Sinapi-Maio/21</v>
          </cell>
        </row>
        <row r="2502">
          <cell r="A2502">
            <v>91878</v>
          </cell>
          <cell r="B2502" t="str">
            <v>LUVA PARA ELETRODUTO, PVC, ROSCÁVEL, DN 20 MM (1/2"), PARA CIRCUITOS TERMINAIS, INSTALADA EM LAJE - FORNECIMENTO E INSTALAÇÃO. AF_12/2015</v>
          </cell>
          <cell r="C2502" t="str">
            <v>UN</v>
          </cell>
          <cell r="D2502">
            <v>6.33</v>
          </cell>
          <cell r="E2502" t="str">
            <v>Sinapi-Maio/21</v>
          </cell>
        </row>
        <row r="2503">
          <cell r="A2503">
            <v>91879</v>
          </cell>
          <cell r="B2503" t="str">
            <v>LUVA PARA ELETRODUTO, PVC, ROSCÁVEL, DN 25 MM (3/4"), PARA CIRCUITOS TERMINAIS, INSTALADA EM LAJE - FORNECIMENTO E INSTALAÇÃO. AF_12/2015</v>
          </cell>
          <cell r="C2503" t="str">
            <v>UN</v>
          </cell>
          <cell r="D2503">
            <v>7.93</v>
          </cell>
          <cell r="E2503" t="str">
            <v>Sinapi-Maio/21</v>
          </cell>
        </row>
        <row r="2504">
          <cell r="A2504">
            <v>91880</v>
          </cell>
          <cell r="B2504" t="str">
            <v>LUVA PARA ELETRODUTO, PVC, ROSCÁVEL, DN 32 MM (1"), PARA CIRCUITOS TERMINAIS, INSTALADA EM LAJE - FORNECIMENTO E INSTALAÇÃO. AF_12/2015</v>
          </cell>
          <cell r="C2504" t="str">
            <v>UN</v>
          </cell>
          <cell r="D2504">
            <v>10.130000000000001</v>
          </cell>
          <cell r="E2504" t="str">
            <v>Sinapi-Maio/21</v>
          </cell>
        </row>
        <row r="2505">
          <cell r="A2505">
            <v>91881</v>
          </cell>
          <cell r="B2505" t="str">
            <v>LUVA PARA ELETRODUTO, PVC, ROSCÁVEL, DN 40 MM (1 1/4"), PARA CIRCUITOS TERMINAIS, INSTALADA EM LAJE - FORNECIMENTO E INSTALAÇÃO. AF_12/2015</v>
          </cell>
          <cell r="C2505" t="str">
            <v>UN</v>
          </cell>
          <cell r="D2505">
            <v>13.13</v>
          </cell>
          <cell r="E2505" t="str">
            <v>Sinapi-Maio/21</v>
          </cell>
        </row>
        <row r="2506">
          <cell r="A2506">
            <v>91882</v>
          </cell>
          <cell r="B2506" t="str">
            <v>LUVA PARA ELETRODUTO, PVC, ROSCÁVEL, DN 20 MM (1/2"), PARA CIRCUITOS TERMINAIS, INSTALADA EM PAREDE - FORNECIMENTO E INSTALAÇÃO. AF_12/2015</v>
          </cell>
          <cell r="C2506" t="str">
            <v>UN</v>
          </cell>
          <cell r="D2506">
            <v>7.77</v>
          </cell>
          <cell r="E2506" t="str">
            <v>Sinapi-Maio/21</v>
          </cell>
        </row>
        <row r="2507">
          <cell r="A2507">
            <v>91884</v>
          </cell>
          <cell r="B2507" t="str">
            <v>LUVA PARA ELETRODUTO, PVC, ROSCÁVEL, DN 25 MM (3/4"), PARA CIRCUITOS TERMINAIS, INSTALADA EM PAREDE - FORNECIMENTO E INSTALAÇÃO. AF_12/2015</v>
          </cell>
          <cell r="C2507" t="str">
            <v>UN</v>
          </cell>
          <cell r="D2507">
            <v>9.0500000000000007</v>
          </cell>
          <cell r="E2507" t="str">
            <v>Sinapi-Maio/21</v>
          </cell>
        </row>
        <row r="2508">
          <cell r="A2508">
            <v>91885</v>
          </cell>
          <cell r="B2508" t="str">
            <v>LUVA PARA ELETRODUTO, PVC, ROSCÁVEL, DN 32 MM (1"), PARA CIRCUITOS TERMINAIS, INSTALADA EM PAREDE - FORNECIMENTO E INSTALAÇÃO. AF_12/2015</v>
          </cell>
          <cell r="C2508" t="str">
            <v>UN</v>
          </cell>
          <cell r="D2508">
            <v>10.78</v>
          </cell>
          <cell r="E2508" t="str">
            <v>Sinapi-Maio/21</v>
          </cell>
        </row>
        <row r="2509">
          <cell r="A2509">
            <v>91886</v>
          </cell>
          <cell r="B2509" t="str">
            <v>LUVA PARA ELETRODUTO, PVC, ROSCÁVEL, DN 40 MM (1 1/4"), PARA CIRCUITOS TERMINAIS, INSTALADA EM PAREDE - FORNECIMENTO E INSTALAÇÃO. AF_12/2015</v>
          </cell>
          <cell r="C2509" t="str">
            <v>UN</v>
          </cell>
          <cell r="D2509">
            <v>13.27</v>
          </cell>
          <cell r="E2509" t="str">
            <v>Sinapi-Maio/21</v>
          </cell>
        </row>
        <row r="2510">
          <cell r="A2510">
            <v>91887</v>
          </cell>
          <cell r="B2510" t="str">
            <v>CURVA 90 GRAUS PARA ELETRODUTO, PVC, ROSCÁVEL, DN 20 MM (1/2"), PARA CIRCUITOS TERMINAIS, INSTALADA EM FORRO - FORNECIMENTO E INSTALAÇÃO. AF_12/2015</v>
          </cell>
          <cell r="C2510" t="str">
            <v>UN</v>
          </cell>
          <cell r="D2510">
            <v>9.58</v>
          </cell>
          <cell r="E2510" t="str">
            <v>Sinapi-Maio/21</v>
          </cell>
        </row>
        <row r="2511">
          <cell r="A2511">
            <v>91889</v>
          </cell>
          <cell r="B2511" t="str">
            <v>CURVA 180 GRAUS PARA ELETRODUTO, PVC, ROSCÁVEL, DN 20 MM (1/2"), PARA CIRCUITOS TERMINAIS, INSTALADA EM FORRO - FORNECIMENTO E INSTALAÇÃO. AF_12/2015</v>
          </cell>
          <cell r="C2511" t="str">
            <v>UN</v>
          </cell>
          <cell r="D2511">
            <v>9.17</v>
          </cell>
          <cell r="E2511" t="str">
            <v>Sinapi-Maio/21</v>
          </cell>
        </row>
        <row r="2512">
          <cell r="A2512">
            <v>91890</v>
          </cell>
          <cell r="B2512" t="str">
            <v>CURVA 90 GRAUS PARA ELETRODUTO, PVC, ROSCÁVEL, DN 25 MM (3/4"), PARA CIRCUITOS TERMINAIS, INSTALADA EM FORRO - FORNECIMENTO E INSTALAÇÃO. AF_12/2015</v>
          </cell>
          <cell r="C2512" t="str">
            <v>UN</v>
          </cell>
          <cell r="D2512">
            <v>11.26</v>
          </cell>
          <cell r="E2512" t="str">
            <v>Sinapi-Maio/21</v>
          </cell>
        </row>
        <row r="2513">
          <cell r="A2513">
            <v>91892</v>
          </cell>
          <cell r="B2513" t="str">
            <v>CURVA 180 GRAUS PARA ELETRODUTO, PVC, ROSCÁVEL, DN 25 MM (3/4"), PARA CIRCUITOS TERMINAIS, INSTALADA EM FORRO - FORNECIMENTO E INSTALAÇÃO. AF_12/2015</v>
          </cell>
          <cell r="C2513" t="str">
            <v>UN</v>
          </cell>
          <cell r="D2513">
            <v>13.98</v>
          </cell>
          <cell r="E2513" t="str">
            <v>Sinapi-Maio/21</v>
          </cell>
        </row>
        <row r="2514">
          <cell r="A2514">
            <v>91893</v>
          </cell>
          <cell r="B2514" t="str">
            <v>CURVA 90 GRAUS PARA ELETRODUTO, PVC, ROSCÁVEL, DN 32 MM (1"), PARA CIRCUITOS TERMINAIS, INSTALADA EM FORRO - FORNECIMENTO E INSTALAÇÃO. AF_12/2015</v>
          </cell>
          <cell r="C2514" t="str">
            <v>UN</v>
          </cell>
          <cell r="D2514">
            <v>15.5</v>
          </cell>
          <cell r="E2514" t="str">
            <v>Sinapi-Maio/21</v>
          </cell>
        </row>
        <row r="2515">
          <cell r="A2515">
            <v>91895</v>
          </cell>
          <cell r="B2515" t="str">
            <v>CURVA 180 GRAUS PARA ELETRODUTO, PVC, ROSCÁVEL, DN 32 MM (1"), PARA CIRCUITOS TERMINAIS, INSTALADA EM FORRO - FORNECIMENTO E INSTALAÇÃO. AF_12/2015</v>
          </cell>
          <cell r="C2515" t="str">
            <v>UN</v>
          </cell>
          <cell r="D2515">
            <v>18.27</v>
          </cell>
          <cell r="E2515" t="str">
            <v>Sinapi-Maio/21</v>
          </cell>
        </row>
        <row r="2516">
          <cell r="A2516">
            <v>91896</v>
          </cell>
          <cell r="B2516" t="str">
            <v>CURVA 90 GRAUS PARA ELETRODUTO, PVC, ROSCÁVEL, DN 40 MM (1 1/4"), PARA CIRCUITOS TERMINAIS, INSTALADA EM FORRO - FORNECIMENTO E INSTALAÇÃO. AF_12/2015</v>
          </cell>
          <cell r="C2516" t="str">
            <v>UN</v>
          </cell>
          <cell r="D2516">
            <v>18.809999999999999</v>
          </cell>
          <cell r="E2516" t="str">
            <v>Sinapi-Maio/21</v>
          </cell>
        </row>
        <row r="2517">
          <cell r="A2517">
            <v>91898</v>
          </cell>
          <cell r="B2517" t="str">
            <v>CURVA 180 GRAUS PARA ELETRODUTO, PVC, ROSCÁVEL, DN 40 MM (1 1/4"), PARA CIRCUITOS TERMINAIS, INSTALADA EM FORRO - FORNECIMENTO E INSTALAÇÃO. AF_12/2015</v>
          </cell>
          <cell r="C2517" t="str">
            <v>UN</v>
          </cell>
          <cell r="D2517">
            <v>21.78</v>
          </cell>
          <cell r="E2517" t="str">
            <v>Sinapi-Maio/21</v>
          </cell>
        </row>
        <row r="2518">
          <cell r="A2518">
            <v>91899</v>
          </cell>
          <cell r="B2518" t="str">
            <v>CURVA 90 GRAUS PARA ELETRODUTO, PVC, ROSCÁVEL, DN 20 MM (1/2"), PARA CIRCUITOS TERMINAIS, INSTALADA EM LAJE - FORNECIMENTO E INSTALAÇÃO. AF_12/2015</v>
          </cell>
          <cell r="C2518" t="str">
            <v>UN</v>
          </cell>
          <cell r="D2518">
            <v>11.54</v>
          </cell>
          <cell r="E2518" t="str">
            <v>Sinapi-Maio/21</v>
          </cell>
        </row>
        <row r="2519">
          <cell r="A2519">
            <v>91901</v>
          </cell>
          <cell r="B2519" t="str">
            <v>CURVA 180 GRAUS PARA ELETRODUTO, PVC, ROSCÁVEL, DN 20 MM (1/2"), PARA CIRCUITOS TERMINAIS, INSTALADA EM LAJE - FORNECIMENTO E INSTALAÇÃO. AF_12/2015</v>
          </cell>
          <cell r="C2519" t="str">
            <v>UN</v>
          </cell>
          <cell r="D2519">
            <v>11.13</v>
          </cell>
          <cell r="E2519" t="str">
            <v>Sinapi-Maio/21</v>
          </cell>
        </row>
        <row r="2520">
          <cell r="A2520">
            <v>91902</v>
          </cell>
          <cell r="B2520" t="str">
            <v>CURVA 90 GRAUS PARA ELETRODUTO, PVC, ROSCÁVEL, DN 25 MM (3/4"), PARA CIRCUITOS TERMINAIS, INSTALADA EM LAJE - FORNECIMENTO E INSTALAÇÃO. AF_12/2015</v>
          </cell>
          <cell r="C2520" t="str">
            <v>UN</v>
          </cell>
          <cell r="D2520">
            <v>13.22</v>
          </cell>
          <cell r="E2520" t="str">
            <v>Sinapi-Maio/21</v>
          </cell>
        </row>
        <row r="2521">
          <cell r="A2521">
            <v>91904</v>
          </cell>
          <cell r="B2521" t="str">
            <v>CURVA 180 GRAUS PARA ELETRODUTO, PVC, ROSCÁVEL, DN 25 MM (3/4"), PARA CIRCUITOS TERMINAIS, INSTALADA EM LAJE - FORNECIMENTO E INSTALAÇÃO. AF_12/2015</v>
          </cell>
          <cell r="C2521" t="str">
            <v>UN</v>
          </cell>
          <cell r="D2521">
            <v>15.94</v>
          </cell>
          <cell r="E2521" t="str">
            <v>Sinapi-Maio/21</v>
          </cell>
        </row>
        <row r="2522">
          <cell r="A2522">
            <v>91905</v>
          </cell>
          <cell r="B2522" t="str">
            <v>CURVA 90 GRAUS PARA ELETRODUTO, PVC, ROSCÁVEL, DN 32 MM (1"), PARA CIRCUITOS TERMINAIS, INSTALADA EM LAJE - FORNECIMENTO E INSTALAÇÃO. AF_12/2015</v>
          </cell>
          <cell r="C2522" t="str">
            <v>UN</v>
          </cell>
          <cell r="D2522">
            <v>17.46</v>
          </cell>
          <cell r="E2522" t="str">
            <v>Sinapi-Maio/21</v>
          </cell>
        </row>
        <row r="2523">
          <cell r="A2523">
            <v>91907</v>
          </cell>
          <cell r="B2523" t="str">
            <v>CURVA 180 GRAUS PARA ELETRODUTO, PVC, ROSCÁVEL, DN 32 MM (1), PARA CIRCUITOS TERMINAIS, INSTALADA EM LAJE - FORNECIMENTO E INSTALAÇÃO. AF_12/2015</v>
          </cell>
          <cell r="C2523" t="str">
            <v>UN</v>
          </cell>
          <cell r="D2523">
            <v>20.23</v>
          </cell>
          <cell r="E2523" t="str">
            <v>Sinapi-Maio/21</v>
          </cell>
        </row>
        <row r="2524">
          <cell r="A2524">
            <v>91908</v>
          </cell>
          <cell r="B2524" t="str">
            <v>CURVA 90 GRAUS PARA ELETRODUTO, PVC, ROSCÁVEL, DN 40 MM (1 1/4"), PARA CIRCUITOS TERMINAIS, INSTALADA EM LAJE - FORNECIMENTO E INSTALAÇÃO. AF_12/2015</v>
          </cell>
          <cell r="C2524" t="str">
            <v>UN</v>
          </cell>
          <cell r="D2524">
            <v>20.81</v>
          </cell>
          <cell r="E2524" t="str">
            <v>Sinapi-Maio/21</v>
          </cell>
        </row>
        <row r="2525">
          <cell r="A2525">
            <v>91910</v>
          </cell>
          <cell r="B2525" t="str">
            <v>CURVA 180 GRAUS PARA ELETRODUTO, PVC, ROSCÁVEL, DN 40 MM (1 1/4"), PARA CIRCUITOS TERMINAIS, INSTALADA EM LAJE - FORNECIMENTO E INSTALAÇÃO. AF_12/2015</v>
          </cell>
          <cell r="C2525" t="str">
            <v>UN</v>
          </cell>
          <cell r="D2525">
            <v>23.78</v>
          </cell>
          <cell r="E2525" t="str">
            <v>Sinapi-Maio/21</v>
          </cell>
        </row>
        <row r="2526">
          <cell r="A2526">
            <v>91911</v>
          </cell>
          <cell r="B2526" t="str">
            <v>CURVA 90 GRAUS PARA ELETRODUTO, PVC, ROSCÁVEL, DN 20 MM (1/2"), PARA CIRCUITOS TERMINAIS, INSTALADA EM PAREDE - FORNECIMENTO E INSTALAÇÃO. AF_12/2015</v>
          </cell>
          <cell r="C2526" t="str">
            <v>UN</v>
          </cell>
          <cell r="D2526">
            <v>13.77</v>
          </cell>
          <cell r="E2526" t="str">
            <v>Sinapi-Maio/21</v>
          </cell>
        </row>
        <row r="2527">
          <cell r="A2527">
            <v>91913</v>
          </cell>
          <cell r="B2527" t="str">
            <v>CURVA 180 GRAUS PARA ELETRODUTO, PVC, ROSCÁVEL, DN 20 MM (1/2"), PARA CIRCUITOS TERMINAIS, INSTALADA EM PAREDE - FORNECIMENTO E INSTALAÇÃO. AF_12/2015</v>
          </cell>
          <cell r="C2527" t="str">
            <v>UN</v>
          </cell>
          <cell r="D2527">
            <v>13.36</v>
          </cell>
          <cell r="E2527" t="str">
            <v>Sinapi-Maio/21</v>
          </cell>
        </row>
        <row r="2528">
          <cell r="A2528">
            <v>91914</v>
          </cell>
          <cell r="B2528" t="str">
            <v>CURVA 90 GRAUS PARA ELETRODUTO, PVC, ROSCÁVEL, DN 25 MM (3/4"), PARA CIRCUITOS TERMINAIS, INSTALADA EM PAREDE - FORNECIMENTO E INSTALAÇÃO. AF_12/2015</v>
          </cell>
          <cell r="C2528" t="str">
            <v>UN</v>
          </cell>
          <cell r="D2528">
            <v>14.94</v>
          </cell>
          <cell r="E2528" t="str">
            <v>Sinapi-Maio/21</v>
          </cell>
        </row>
        <row r="2529">
          <cell r="A2529">
            <v>91916</v>
          </cell>
          <cell r="B2529" t="str">
            <v>CURVA 180 GRAUS PARA ELETRODUTO, PVC, ROSCÁVEL, DN 25 MM (3/4"), PARA CIRCUITOS TERMINAIS, INSTALADA EM PAREDE - FORNECIMENTO E INSTALAÇÃO. AF_12/2015</v>
          </cell>
          <cell r="C2529" t="str">
            <v>UN</v>
          </cell>
          <cell r="D2529">
            <v>17.66</v>
          </cell>
          <cell r="E2529" t="str">
            <v>Sinapi-Maio/21</v>
          </cell>
        </row>
        <row r="2530">
          <cell r="A2530">
            <v>91917</v>
          </cell>
          <cell r="B2530" t="str">
            <v>CURVA 90 GRAUS PARA ELETRODUTO, PVC, ROSCÁVEL, DN 32 MM (1"), PARA CIRCUITOS TERMINAIS, INSTALADA EM PAREDE - FORNECIMENTO E INSTALAÇÃO. AF_12/2015</v>
          </cell>
          <cell r="C2530" t="str">
            <v>UN</v>
          </cell>
          <cell r="D2530">
            <v>18.48</v>
          </cell>
          <cell r="E2530" t="str">
            <v>Sinapi-Maio/21</v>
          </cell>
        </row>
        <row r="2531">
          <cell r="A2531">
            <v>91919</v>
          </cell>
          <cell r="B2531" t="str">
            <v>CURVA 180 GRAUS PARA ELETRODUTO, PVC, ROSCÁVEL, DN 32 MM (1), PARA CIRCUITOS TERMINAIS, INSTALADA EM PAREDE - FORNECIMENTO E INSTALAÇÃO. AF_12/2015</v>
          </cell>
          <cell r="C2531" t="str">
            <v>UN</v>
          </cell>
          <cell r="D2531">
            <v>21.25</v>
          </cell>
          <cell r="E2531" t="str">
            <v>Sinapi-Maio/21</v>
          </cell>
        </row>
        <row r="2532">
          <cell r="A2532">
            <v>91920</v>
          </cell>
          <cell r="B2532" t="str">
            <v>CURVA 90 GRAUS PARA ELETRODUTO, PVC, ROSCÁVEL, DN 40 MM (1 1/4"), PARA CIRCUITOS TERMINAIS, INSTALADA EM PAREDE - FORNECIMENTO E INSTALAÇÃO. AF_12/2015</v>
          </cell>
          <cell r="C2532" t="str">
            <v>UN</v>
          </cell>
          <cell r="D2532">
            <v>21.04</v>
          </cell>
          <cell r="E2532" t="str">
            <v>Sinapi-Maio/21</v>
          </cell>
        </row>
        <row r="2533">
          <cell r="A2533">
            <v>91922</v>
          </cell>
          <cell r="B2533" t="str">
            <v>CURVA 180 GRAUS PARA ELETRODUTO, PVC, ROSCÁVEL, DN 40 MM (1 1/4"), PARA CIRCUITOS TERMINAIS, INSTALADA EM PAREDE - FORNECIMENTO E INSTALAÇÃO. AF_12/2015</v>
          </cell>
          <cell r="C2533" t="str">
            <v>UN</v>
          </cell>
          <cell r="D2533">
            <v>24.01</v>
          </cell>
          <cell r="E2533" t="str">
            <v>Sinapi-Maio/21</v>
          </cell>
        </row>
        <row r="2534">
          <cell r="A2534">
            <v>93013</v>
          </cell>
          <cell r="B2534" t="str">
            <v>LUVA PARA ELETRODUTO, PVC, ROSCÁVEL, DN 50 MM (1 1/2") - FORNECIMENTO E INSTALAÇÃO. AF_12/2015</v>
          </cell>
          <cell r="C2534" t="str">
            <v>UN</v>
          </cell>
          <cell r="D2534">
            <v>15.35</v>
          </cell>
          <cell r="E2534" t="str">
            <v>Sinapi-Maio/21</v>
          </cell>
        </row>
        <row r="2535">
          <cell r="A2535">
            <v>93014</v>
          </cell>
          <cell r="B2535" t="str">
            <v>LUVA PARA ELETRODUTO, PVC, ROSCÁVEL, DN 60 MM (2") - FORNECIMENTO E INSTALAÇÃO. AF_12/2015</v>
          </cell>
          <cell r="C2535" t="str">
            <v>UN</v>
          </cell>
          <cell r="D2535">
            <v>19.14</v>
          </cell>
          <cell r="E2535" t="str">
            <v>Sinapi-Maio/21</v>
          </cell>
        </row>
        <row r="2536">
          <cell r="A2536">
            <v>93015</v>
          </cell>
          <cell r="B2536" t="str">
            <v>LUVA PARA ELETRODUTO, PVC, ROSCÁVEL, DN 75 MM (2 1/2") - FORNECIMENTO E INSTALAÇÃO. AF_12/2015</v>
          </cell>
          <cell r="C2536" t="str">
            <v>UN</v>
          </cell>
          <cell r="D2536">
            <v>30.19</v>
          </cell>
          <cell r="E2536" t="str">
            <v>Sinapi-Maio/21</v>
          </cell>
        </row>
        <row r="2537">
          <cell r="A2537">
            <v>93016</v>
          </cell>
          <cell r="B2537" t="str">
            <v>LUVA PARA ELETRODUTO, PVC, ROSCÁVEL, DN 85 MM (3") - FORNECIMENTO E INSTALAÇÃO. AF_12/2015</v>
          </cell>
          <cell r="C2537" t="str">
            <v>UN</v>
          </cell>
          <cell r="D2537">
            <v>37.200000000000003</v>
          </cell>
          <cell r="E2537" t="str">
            <v>Sinapi-Maio/21</v>
          </cell>
        </row>
        <row r="2538">
          <cell r="A2538">
            <v>93017</v>
          </cell>
          <cell r="B2538" t="str">
            <v>LUVA PARA ELETRODUTO, PVC, ROSCÁVEL, DN 110 MM (4") - FORNECIMENTO E INSTALAÇÃO. AF_12/2015</v>
          </cell>
          <cell r="C2538" t="str">
            <v>UN</v>
          </cell>
          <cell r="D2538">
            <v>57.23</v>
          </cell>
          <cell r="E2538" t="str">
            <v>Sinapi-Maio/21</v>
          </cell>
        </row>
        <row r="2539">
          <cell r="A2539">
            <v>93018</v>
          </cell>
          <cell r="B2539" t="str">
            <v>CURVA 90 GRAUS PARA ELETRODUTO, PVC, ROSCÁVEL, DN 50 MM (1 1/2") - FORNECIMENTO E INSTALAÇÃO. AF_12/2015</v>
          </cell>
          <cell r="C2539" t="str">
            <v>UN</v>
          </cell>
          <cell r="D2539">
            <v>23.54</v>
          </cell>
          <cell r="E2539" t="str">
            <v>Sinapi-Maio/21</v>
          </cell>
        </row>
        <row r="2540">
          <cell r="A2540">
            <v>93020</v>
          </cell>
          <cell r="B2540" t="str">
            <v>CURVA 90 GRAUS PARA ELETRODUTO, PVC, ROSCÁVEL, DN 60 MM (2") - FORNECIMENTO E INSTALAÇÃO. AF_12/2015</v>
          </cell>
          <cell r="C2540" t="str">
            <v>UN</v>
          </cell>
          <cell r="D2540">
            <v>30.84</v>
          </cell>
          <cell r="E2540" t="str">
            <v>Sinapi-Maio/21</v>
          </cell>
        </row>
        <row r="2541">
          <cell r="A2541">
            <v>93022</v>
          </cell>
          <cell r="B2541" t="str">
            <v>CURVA 90 GRAUS PARA ELETRODUTO, PVC, ROSCÁVEL, DN 75 MM (2 1/2") - FORNECIMENTO E INSTALAÇÃO. AF_12/2015</v>
          </cell>
          <cell r="C2541" t="str">
            <v>UN</v>
          </cell>
          <cell r="D2541">
            <v>54.26</v>
          </cell>
          <cell r="E2541" t="str">
            <v>Sinapi-Maio/21</v>
          </cell>
        </row>
        <row r="2542">
          <cell r="A2542">
            <v>93024</v>
          </cell>
          <cell r="B2542" t="str">
            <v>CURVA 90 GRAUS PARA ELETRODUTO, PVC, ROSCÁVEL, DN 85 MM (3") - FORNECIMENTO E INSTALAÇÃO. AF_12/2015</v>
          </cell>
          <cell r="C2542" t="str">
            <v>UN</v>
          </cell>
          <cell r="D2542">
            <v>56.63</v>
          </cell>
          <cell r="E2542" t="str">
            <v>Sinapi-Maio/21</v>
          </cell>
        </row>
        <row r="2543">
          <cell r="A2543">
            <v>93026</v>
          </cell>
          <cell r="B2543" t="str">
            <v>CURVA 90 GRAUS PARA ELETRODUTO, PVC, ROSCÁVEL, DN 110 MM (4") - FORNECIMENTO E INSTALAÇÃO. AF_12/2015</v>
          </cell>
          <cell r="C2543" t="str">
            <v>UN</v>
          </cell>
          <cell r="D2543">
            <v>95.54</v>
          </cell>
          <cell r="E2543" t="str">
            <v>Sinapi-Maio/21</v>
          </cell>
        </row>
        <row r="2544">
          <cell r="A2544">
            <v>95733</v>
          </cell>
          <cell r="B2544" t="str">
            <v>LUVA PARA ELETRODUTO, PVC, SOLDÁVEL, DN 25 MM (3/4), APARENTE, INSTALADA EM TETO - FORNECIMENTO E INSTALAÇÃO. AF_11/2016_P</v>
          </cell>
          <cell r="C2544" t="str">
            <v>UN</v>
          </cell>
          <cell r="D2544">
            <v>6.08</v>
          </cell>
          <cell r="E2544" t="str">
            <v>Sinapi-Maio/21</v>
          </cell>
        </row>
        <row r="2545">
          <cell r="A2545">
            <v>95734</v>
          </cell>
          <cell r="B2545" t="str">
            <v>LUVA PARA ELETRODUTO, PVC, SOLDÁVEL, DN 32 MM (1), APARENTE, INSTALADA EM TETO - FORNECIMENTO E INSTALAÇÃO. AF_11/2016_P</v>
          </cell>
          <cell r="C2545" t="str">
            <v>UN</v>
          </cell>
          <cell r="D2545">
            <v>8.1199999999999992</v>
          </cell>
          <cell r="E2545" t="str">
            <v>Sinapi-Maio/21</v>
          </cell>
        </row>
        <row r="2546">
          <cell r="A2546">
            <v>95735</v>
          </cell>
          <cell r="B2546" t="str">
            <v>LUVA PARA ELETRODUTO, PVC, SOLDÁVEL, DN 20 MM (1/2), APARENTE, INSTALADA EM PAREDE - FORNECIMENTO E INSTALAÇÃO. AF_11/2016_P</v>
          </cell>
          <cell r="C2546" t="str">
            <v>UN</v>
          </cell>
          <cell r="D2546">
            <v>6.69</v>
          </cell>
          <cell r="E2546" t="str">
            <v>Sinapi-Maio/21</v>
          </cell>
        </row>
        <row r="2547">
          <cell r="A2547">
            <v>95736</v>
          </cell>
          <cell r="B2547" t="str">
            <v>LUVA PARA ELETRODUTO, PVC, SOLDÁVEL, DN 25 MM (3/4), APARENTE, INSTALADA EM PAREDE - FORNECIMENTO E INSTALAÇÃO. AF_11/2016_P</v>
          </cell>
          <cell r="C2547" t="str">
            <v>UN</v>
          </cell>
          <cell r="D2547">
            <v>7.9</v>
          </cell>
          <cell r="E2547" t="str">
            <v>Sinapi-Maio/21</v>
          </cell>
        </row>
        <row r="2548">
          <cell r="A2548">
            <v>95738</v>
          </cell>
          <cell r="B2548" t="str">
            <v>LUVA PARA ELETRODUTO, PVC, SOLDÁVEL, DN 32 MM (1), APARENTE, INSTALADA EM PAREDE - FORNECIMENTO E INSTALAÇÃO. AF_11/2016_P</v>
          </cell>
          <cell r="C2548" t="str">
            <v>UN</v>
          </cell>
          <cell r="D2548">
            <v>9.6</v>
          </cell>
          <cell r="E2548" t="str">
            <v>Sinapi-Maio/21</v>
          </cell>
        </row>
        <row r="2549">
          <cell r="A2549">
            <v>95753</v>
          </cell>
          <cell r="B2549" t="str">
            <v>LUVA DE EMENDA PARA ELETRODUTO, AÇO GALVANIZADO, DN 20 MM (3/4  ), APARENTE, INSTALADA EM TETO - FORNECIMENTO E INSTALAÇÃO. AF_11/2016_P</v>
          </cell>
          <cell r="C2549" t="str">
            <v>UN</v>
          </cell>
          <cell r="D2549">
            <v>6.73</v>
          </cell>
          <cell r="E2549" t="str">
            <v>Sinapi-Maio/21</v>
          </cell>
        </row>
        <row r="2550">
          <cell r="A2550">
            <v>95754</v>
          </cell>
          <cell r="B2550" t="str">
            <v>LUVA DE EMENDA PARA ELETRODUTO, AÇO GALVANIZADO, DN 25 MM (1''), APARENTE, INSTALADA EM TETO - FORNECIMENTO E INSTALAÇÃO. AF_11/2016_P</v>
          </cell>
          <cell r="C2550" t="str">
            <v>UN</v>
          </cell>
          <cell r="D2550">
            <v>8.4</v>
          </cell>
          <cell r="E2550" t="str">
            <v>Sinapi-Maio/21</v>
          </cell>
        </row>
        <row r="2551">
          <cell r="A2551">
            <v>95755</v>
          </cell>
          <cell r="B2551" t="str">
            <v>LUVA DE EMENDA PARA ELETRODUTO, AÇO GALVANIZADO, DN 32 MM (1 1/4''), APARENTE, INSTALADA EM TETO - FORNECIMENTO E INSTALAÇÃO. AF_11/2016_P</v>
          </cell>
          <cell r="C2551" t="str">
            <v>UN</v>
          </cell>
          <cell r="D2551">
            <v>11.97</v>
          </cell>
          <cell r="E2551" t="str">
            <v>Sinapi-Maio/21</v>
          </cell>
        </row>
        <row r="2552">
          <cell r="A2552">
            <v>95756</v>
          </cell>
          <cell r="B2552" t="str">
            <v>LUVA DE EMENDA PARA ELETRODUTO, AÇO GALVANIZADO, DN 40 MM (1 1/2''), APARENTE, INSTALADA EM TETO - FORNECIMENTO E INSTALAÇÃO. AF_11/2016_P</v>
          </cell>
          <cell r="C2552" t="str">
            <v>UN</v>
          </cell>
          <cell r="D2552">
            <v>15.86</v>
          </cell>
          <cell r="E2552" t="str">
            <v>Sinapi-Maio/21</v>
          </cell>
        </row>
        <row r="2553">
          <cell r="A2553">
            <v>95757</v>
          </cell>
          <cell r="B2553" t="str">
            <v>LUVA DE EMENDA PARA ELETRODUTO, AÇO GALVANIZADO, DN 20 MM (3/4''), APARENTE, INSTALADA EM PAREDE - FORNECIMENTO E INSTALAÇÃO. AF_11/2016_P</v>
          </cell>
          <cell r="C2553" t="str">
            <v>UN</v>
          </cell>
          <cell r="D2553">
            <v>10.32</v>
          </cell>
          <cell r="E2553" t="str">
            <v>Sinapi-Maio/21</v>
          </cell>
        </row>
        <row r="2554">
          <cell r="A2554">
            <v>95758</v>
          </cell>
          <cell r="B2554" t="str">
            <v>LUVA DE EMENDA PARA ELETRODUTO, AÇO GALVANIZADO, DN 25 MM (1''), APARENTE, INSTALADA EM PAREDE - FORNECIMENTO E INSTALAÇÃO. AF_11/2016_P</v>
          </cell>
          <cell r="C2554" t="str">
            <v>UN</v>
          </cell>
          <cell r="D2554">
            <v>11.56</v>
          </cell>
          <cell r="E2554" t="str">
            <v>Sinapi-Maio/21</v>
          </cell>
        </row>
        <row r="2555">
          <cell r="A2555">
            <v>95759</v>
          </cell>
          <cell r="B2555" t="str">
            <v>LUVA DE EMENDA PARA ELETRODUTO, AÇO GALVANIZADO, DN 32 MM (1 1/4''), APARENTE, INSTALADA EM PAREDE - FORNECIMENTO E INSTALAÇÃO. AF_11/2016_P</v>
          </cell>
          <cell r="C2555" t="str">
            <v>UN</v>
          </cell>
          <cell r="D2555">
            <v>14.55</v>
          </cell>
          <cell r="E2555" t="str">
            <v>Sinapi-Maio/21</v>
          </cell>
        </row>
        <row r="2556">
          <cell r="A2556">
            <v>95760</v>
          </cell>
          <cell r="B2556" t="str">
            <v>LUVA DE EMENDA PARA ELETRODUTO, AÇO GALVANIZADO, DN 40 MM (1 1/2''), APARENTE, INSTALADA EM PAREDE - FORNECIMENTO E INSTALAÇÃO. AF_11/2016_P</v>
          </cell>
          <cell r="C2556" t="str">
            <v>UN</v>
          </cell>
          <cell r="D2556">
            <v>17.75</v>
          </cell>
          <cell r="E2556" t="str">
            <v>Sinapi-Maio/21</v>
          </cell>
        </row>
        <row r="2557">
          <cell r="A2557">
            <v>97559</v>
          </cell>
          <cell r="B2557" t="str">
            <v>CURVA 135 GRAUS PARA ELETRODUTO, PVC, ROSCÁVEL, DN 25 MM (3/4), PARA CIRCUITOS TERMINAIS, INSTALADA EM FORRO - FORNECIMENTO E INSTALAÇÃO. AF_12/2015</v>
          </cell>
          <cell r="C2557" t="str">
            <v>UN</v>
          </cell>
          <cell r="D2557">
            <v>10.95</v>
          </cell>
          <cell r="E2557" t="str">
            <v>Sinapi-Maio/21</v>
          </cell>
        </row>
        <row r="2558">
          <cell r="A2558">
            <v>97562</v>
          </cell>
          <cell r="B2558" t="str">
            <v>CURVA 135 GRAUS PARA ELETRODUTO, PVC, ROSCÁVEL, DN 25 MM (3/4), PARA CIRCUITOS TERMINAIS, INSTALADA EM LAJE - FORNECIMENTO E INSTALAÇÃO. AF_12/2015</v>
          </cell>
          <cell r="C2558" t="str">
            <v>UN</v>
          </cell>
          <cell r="D2558">
            <v>12.91</v>
          </cell>
          <cell r="E2558" t="str">
            <v>Sinapi-Maio/21</v>
          </cell>
        </row>
        <row r="2559">
          <cell r="A2559">
            <v>97564</v>
          </cell>
          <cell r="B2559" t="str">
            <v>CURVA 135 GRAUS PARA ELETRODUTO, PVC, ROSCÁVEL, DN 25 MM (3/4), PARA CIRCUITOS TERMINAIS, INSTALADA EM PAREDE - FORNECIMENTO E INSTALAÇÃO. AF_12/2015</v>
          </cell>
          <cell r="C2559" t="str">
            <v>UN</v>
          </cell>
          <cell r="D2559">
            <v>14.63</v>
          </cell>
          <cell r="E2559" t="str">
            <v>Sinapi-Maio/21</v>
          </cell>
        </row>
        <row r="2560">
          <cell r="A2560">
            <v>91924</v>
          </cell>
          <cell r="B2560" t="str">
            <v>CABO DE COBRE FLEXÍVEL ISOLADO, 1,5 MM², ANTI-CHAMA 450/750 V, PARA CIRCUITOS TERMINAIS - FORNECIMENTO E INSTALAÇÃO. AF_12/2015</v>
          </cell>
          <cell r="C2560" t="str">
            <v>M</v>
          </cell>
          <cell r="D2560">
            <v>2.69</v>
          </cell>
          <cell r="E2560" t="str">
            <v>Sinapi-Maio/21</v>
          </cell>
        </row>
        <row r="2561">
          <cell r="A2561">
            <v>91925</v>
          </cell>
          <cell r="B2561" t="str">
            <v>CABO DE COBRE FLEXÍVEL ISOLADO, 1,5 MM², ANTI-CHAMA 0,6/1,0 KV, PARA CIRCUITOS TERMINAIS - FORNECIMENTO E INSTALAÇÃO. AF_12/2015</v>
          </cell>
          <cell r="C2561" t="str">
            <v>M</v>
          </cell>
          <cell r="D2561">
            <v>3.79</v>
          </cell>
          <cell r="E2561" t="str">
            <v>Sinapi-Maio/21</v>
          </cell>
        </row>
        <row r="2562">
          <cell r="A2562">
            <v>91926</v>
          </cell>
          <cell r="B2562" t="str">
            <v>CABO DE COBRE FLEXÍVEL ISOLADO, 2,5 MM², ANTI-CHAMA 450/750 V, PARA CIRCUITOS TERMINAIS - FORNECIMENTO E INSTALAÇÃO. AF_12/2015</v>
          </cell>
          <cell r="C2562" t="str">
            <v>M</v>
          </cell>
          <cell r="D2562">
            <v>3.89</v>
          </cell>
          <cell r="E2562" t="str">
            <v>Sinapi-Maio/21</v>
          </cell>
        </row>
        <row r="2563">
          <cell r="A2563">
            <v>91927</v>
          </cell>
          <cell r="B2563" t="str">
            <v>CABO DE COBRE FLEXÍVEL ISOLADO, 2,5 MM², ANTI-CHAMA 0,6/1,0 KV, PARA CIRCUITOS TERMINAIS - FORNECIMENTO E INSTALAÇÃO. AF_12/2015</v>
          </cell>
          <cell r="C2563" t="str">
            <v>M</v>
          </cell>
          <cell r="D2563">
            <v>5.09</v>
          </cell>
          <cell r="E2563" t="str">
            <v>Sinapi-Maio/21</v>
          </cell>
        </row>
        <row r="2564">
          <cell r="A2564">
            <v>91928</v>
          </cell>
          <cell r="B2564" t="str">
            <v>CABO DE COBRE FLEXÍVEL ISOLADO, 4 MM², ANTI-CHAMA 450/750 V, PARA CIRCUITOS TERMINAIS - FORNECIMENTO E INSTALAÇÃO. AF_12/2015</v>
          </cell>
          <cell r="C2564" t="str">
            <v>M</v>
          </cell>
          <cell r="D2564">
            <v>6.3</v>
          </cell>
          <cell r="E2564" t="str">
            <v>Sinapi-Maio/21</v>
          </cell>
        </row>
        <row r="2565">
          <cell r="A2565">
            <v>91929</v>
          </cell>
          <cell r="B2565" t="str">
            <v>CABO DE COBRE FLEXÍVEL ISOLADO, 4 MM², ANTI-CHAMA 0,6/1,0 KV, PARA CIRCUITOS TERMINAIS - FORNECIMENTO E INSTALAÇÃO. AF_12/2015</v>
          </cell>
          <cell r="C2565" t="str">
            <v>M</v>
          </cell>
          <cell r="D2565">
            <v>7.14</v>
          </cell>
          <cell r="E2565" t="str">
            <v>Sinapi-Maio/21</v>
          </cell>
        </row>
        <row r="2566">
          <cell r="A2566">
            <v>91930</v>
          </cell>
          <cell r="B2566" t="str">
            <v>CABO DE COBRE FLEXÍVEL ISOLADO, 6 MM², ANTI-CHAMA 450/750 V, PARA CIRCUITOS TERMINAIS - FORNECIMENTO E INSTALAÇÃO. AF_12/2015</v>
          </cell>
          <cell r="C2566" t="str">
            <v>M</v>
          </cell>
          <cell r="D2566">
            <v>8.6300000000000008</v>
          </cell>
          <cell r="E2566" t="str">
            <v>Sinapi-Maio/21</v>
          </cell>
        </row>
        <row r="2567">
          <cell r="A2567">
            <v>91931</v>
          </cell>
          <cell r="B2567" t="str">
            <v>CABO DE COBRE FLEXÍVEL ISOLADO, 6 MM², ANTI-CHAMA 0,6/1,0 KV, PARA CIRCUITOS TERMINAIS - FORNECIMENTO E INSTALAÇÃO. AF_12/2015</v>
          </cell>
          <cell r="C2567" t="str">
            <v>M</v>
          </cell>
          <cell r="D2567">
            <v>9.6300000000000008</v>
          </cell>
          <cell r="E2567" t="str">
            <v>Sinapi-Maio/21</v>
          </cell>
        </row>
        <row r="2568">
          <cell r="A2568">
            <v>91932</v>
          </cell>
          <cell r="B2568" t="str">
            <v>CABO DE COBRE FLEXÍVEL ISOLADO, 10 MM², ANTI-CHAMA 450/750 V, PARA CIRCUITOS TERMINAIS - FORNECIMENTO E INSTALAÇÃO. AF_12/2015</v>
          </cell>
          <cell r="C2568" t="str">
            <v>M</v>
          </cell>
          <cell r="D2568">
            <v>14.17</v>
          </cell>
          <cell r="E2568" t="str">
            <v>Sinapi-Maio/21</v>
          </cell>
        </row>
        <row r="2569">
          <cell r="A2569">
            <v>91933</v>
          </cell>
          <cell r="B2569" t="str">
            <v>CABO DE COBRE FLEXÍVEL ISOLADO, 10 MM², ANTI-CHAMA 0,6/1,0 KV, PARA CIRCUITOS TERMINAIS - FORNECIMENTO E INSTALAÇÃO. AF_12/2015</v>
          </cell>
          <cell r="C2569" t="str">
            <v>M</v>
          </cell>
          <cell r="D2569">
            <v>15.12</v>
          </cell>
          <cell r="E2569" t="str">
            <v>Sinapi-Maio/21</v>
          </cell>
        </row>
        <row r="2570">
          <cell r="A2570">
            <v>91934</v>
          </cell>
          <cell r="B2570" t="str">
            <v>CABO DE COBRE FLEXÍVEL ISOLADO, 16 MM², ANTI-CHAMA 450/750 V, PARA CIRCUITOS TERMINAIS - FORNECIMENTO E INSTALAÇÃO. AF_12/2015</v>
          </cell>
          <cell r="C2570" t="str">
            <v>M</v>
          </cell>
          <cell r="D2570">
            <v>21.64</v>
          </cell>
          <cell r="E2570" t="str">
            <v>Sinapi-Maio/21</v>
          </cell>
        </row>
        <row r="2571">
          <cell r="A2571">
            <v>91935</v>
          </cell>
          <cell r="B2571" t="str">
            <v>CABO DE COBRE FLEXÍVEL ISOLADO, 16 MM², ANTI-CHAMA 0,6/1,0 KV, PARA CIRCUITOS TERMINAIS - FORNECIMENTO E INSTALAÇÃO. AF_12/2015</v>
          </cell>
          <cell r="C2571" t="str">
            <v>M</v>
          </cell>
          <cell r="D2571">
            <v>23.03</v>
          </cell>
          <cell r="E2571" t="str">
            <v>Sinapi-Maio/21</v>
          </cell>
        </row>
        <row r="2572">
          <cell r="A2572">
            <v>92979</v>
          </cell>
          <cell r="B2572" t="str">
            <v>CABO DE COBRE FLEXÍVEL ISOLADO, 10 MM², ANTI-CHAMA 450/750 V, PARA DISTRIBUIÇÃO - FORNECIMENTO E INSTALAÇÃO. AF_12/2015</v>
          </cell>
          <cell r="C2572" t="str">
            <v>M</v>
          </cell>
          <cell r="D2572">
            <v>9.5500000000000007</v>
          </cell>
          <cell r="E2572" t="str">
            <v>Sinapi-Maio/21</v>
          </cell>
        </row>
        <row r="2573">
          <cell r="A2573">
            <v>92980</v>
          </cell>
          <cell r="B2573" t="str">
            <v>CABO DE COBRE FLEXÍVEL ISOLADO, 10 MM², ANTI-CHAMA 0,6/1,0 KV, PARA DISTRIBUIÇÃO - FORNECIMENTO E INSTALAÇÃO. AF_12/2015</v>
          </cell>
          <cell r="C2573" t="str">
            <v>M</v>
          </cell>
          <cell r="D2573">
            <v>10.38</v>
          </cell>
          <cell r="E2573" t="str">
            <v>Sinapi-Maio/21</v>
          </cell>
        </row>
        <row r="2574">
          <cell r="A2574">
            <v>92981</v>
          </cell>
          <cell r="B2574" t="str">
            <v>CABO DE COBRE FLEXÍVEL ISOLADO, 16 MM², ANTI-CHAMA 450/750 V, PARA DISTRIBUIÇÃO - FORNECIMENTO E INSTALAÇÃO. AF_12/2015</v>
          </cell>
          <cell r="C2574" t="str">
            <v>M</v>
          </cell>
          <cell r="D2574">
            <v>14.66</v>
          </cell>
          <cell r="E2574" t="str">
            <v>Sinapi-Maio/21</v>
          </cell>
        </row>
        <row r="2575">
          <cell r="A2575">
            <v>92982</v>
          </cell>
          <cell r="B2575" t="str">
            <v>CABO DE COBRE FLEXÍVEL ISOLADO, 16 MM², ANTI-CHAMA 0,6/1,0 KV, PARA DISTRIBUIÇÃO - FORNECIMENTO E INSTALAÇÃO. AF_12/2015</v>
          </cell>
          <cell r="C2575" t="str">
            <v>M</v>
          </cell>
          <cell r="D2575">
            <v>15.87</v>
          </cell>
          <cell r="E2575" t="str">
            <v>Sinapi-Maio/21</v>
          </cell>
        </row>
        <row r="2576">
          <cell r="A2576">
            <v>92983</v>
          </cell>
          <cell r="B2576" t="str">
            <v>CABO DE COBRE FLEXÍVEL ISOLADO, 25 MM², ANTI-CHAMA 450/750 V, PARA DISTRIBUIÇÃO - FORNECIMENTO E INSTALAÇÃO. AF_12/2015</v>
          </cell>
          <cell r="C2576" t="str">
            <v>M</v>
          </cell>
          <cell r="D2576">
            <v>25.27</v>
          </cell>
          <cell r="E2576" t="str">
            <v>Sinapi-Maio/21</v>
          </cell>
        </row>
        <row r="2577">
          <cell r="A2577">
            <v>92984</v>
          </cell>
          <cell r="B2577" t="str">
            <v>CABO DE COBRE FLEXÍVEL ISOLADO, 25 MM², ANTI-CHAMA 0,6/1,0 KV, PARA DISTRIBUIÇÃO - FORNECIMENTO E INSTALAÇÃO. AF_12/2015</v>
          </cell>
          <cell r="C2577" t="str">
            <v>M</v>
          </cell>
          <cell r="D2577">
            <v>25.93</v>
          </cell>
          <cell r="E2577" t="str">
            <v>Sinapi-Maio/21</v>
          </cell>
        </row>
        <row r="2578">
          <cell r="A2578">
            <v>92985</v>
          </cell>
          <cell r="B2578" t="str">
            <v>CABO DE COBRE FLEXÍVEL ISOLADO, 35 MM², ANTI-CHAMA 450/750 V, PARA DISTRIBUIÇÃO - FORNECIMENTO E INSTALAÇÃO. AF_12/2015</v>
          </cell>
          <cell r="C2578" t="str">
            <v>M</v>
          </cell>
          <cell r="D2578">
            <v>34.03</v>
          </cell>
          <cell r="E2578" t="str">
            <v>Sinapi-Maio/21</v>
          </cell>
        </row>
        <row r="2579">
          <cell r="A2579">
            <v>92986</v>
          </cell>
          <cell r="B2579" t="str">
            <v>CABO DE COBRE FLEXÍVEL ISOLADO, 35 MM², ANTI-CHAMA 0,6/1,0 KV, PARA DISTRIBUIÇÃO - FORNECIMENTO E INSTALAÇÃO. AF_12/2015</v>
          </cell>
          <cell r="C2579" t="str">
            <v>M</v>
          </cell>
          <cell r="D2579">
            <v>35.020000000000003</v>
          </cell>
          <cell r="E2579" t="str">
            <v>Sinapi-Maio/21</v>
          </cell>
        </row>
        <row r="2580">
          <cell r="A2580">
            <v>92987</v>
          </cell>
          <cell r="B2580" t="str">
            <v>CABO DE COBRE FLEXÍVEL ISOLADO, 50 MM², ANTI-CHAMA 450/750 V, PARA DISTRIBUIÇÃO - FORNECIMENTO E INSTALAÇÃO. AF_12/2015</v>
          </cell>
          <cell r="C2580" t="str">
            <v>M</v>
          </cell>
          <cell r="D2580">
            <v>48.99</v>
          </cell>
          <cell r="E2580" t="str">
            <v>Sinapi-Maio/21</v>
          </cell>
        </row>
        <row r="2581">
          <cell r="A2581">
            <v>92988</v>
          </cell>
          <cell r="B2581" t="str">
            <v>CABO DE COBRE FLEXÍVEL ISOLADO, 50 MM², ANTI-CHAMA 0,6/1,0 KV, PARA DISTRIBUIÇÃO - FORNECIMENTO E INSTALAÇÃO. AF_12/2015</v>
          </cell>
          <cell r="C2581" t="str">
            <v>M</v>
          </cell>
          <cell r="D2581">
            <v>49.11</v>
          </cell>
          <cell r="E2581" t="str">
            <v>Sinapi-Maio/21</v>
          </cell>
        </row>
        <row r="2582">
          <cell r="A2582">
            <v>92989</v>
          </cell>
          <cell r="B2582" t="str">
            <v>CABO DE COBRE FLEXÍVEL ISOLADO, 70 MM², ANTI-CHAMA 450/750 V, PARA DISTRIBUIÇÃO - FORNECIMENTO E INSTALAÇÃO. AF_12/2015</v>
          </cell>
          <cell r="C2582" t="str">
            <v>M</v>
          </cell>
          <cell r="D2582">
            <v>68.09</v>
          </cell>
          <cell r="E2582" t="str">
            <v>Sinapi-Maio/21</v>
          </cell>
        </row>
        <row r="2583">
          <cell r="A2583">
            <v>92990</v>
          </cell>
          <cell r="B2583" t="str">
            <v>CABO DE COBRE FLEXÍVEL ISOLADO, 70 MM², ANTI-CHAMA 0,6/1,0 KV, PARA DISTRIBUIÇÃO - FORNECIMENTO E INSTALAÇÃO. AF_12/2015</v>
          </cell>
          <cell r="C2583" t="str">
            <v>M</v>
          </cell>
          <cell r="D2583">
            <v>67.31</v>
          </cell>
          <cell r="E2583" t="str">
            <v>Sinapi-Maio/21</v>
          </cell>
        </row>
        <row r="2584">
          <cell r="A2584">
            <v>92991</v>
          </cell>
          <cell r="B2584" t="str">
            <v>CABO DE COBRE FLEXÍVEL ISOLADO, 95 MM², ANTI-CHAMA 450/750 V, PARA DISTRIBUIÇÃO - FORNECIMENTO E INSTALAÇÃO. AF_12/2015</v>
          </cell>
          <cell r="C2584" t="str">
            <v>M</v>
          </cell>
          <cell r="D2584">
            <v>88.8</v>
          </cell>
          <cell r="E2584" t="str">
            <v>Sinapi-Maio/21</v>
          </cell>
        </row>
        <row r="2585">
          <cell r="A2585">
            <v>92992</v>
          </cell>
          <cell r="B2585" t="str">
            <v>CABO DE COBRE FLEXÍVEL ISOLADO, 95 MM², ANTI-CHAMA 0,6/1,0 KV, PARA DISTRIBUIÇÃO - FORNECIMENTO E INSTALAÇÃO. AF_12/2015</v>
          </cell>
          <cell r="C2585" t="str">
            <v>M</v>
          </cell>
          <cell r="D2585">
            <v>88.86</v>
          </cell>
          <cell r="E2585" t="str">
            <v>Sinapi-Maio/21</v>
          </cell>
        </row>
        <row r="2586">
          <cell r="A2586">
            <v>92993</v>
          </cell>
          <cell r="B2586" t="str">
            <v>CABO DE COBRE FLEXÍVEL ISOLADO, 120 MM², ANTI-CHAMA 450/750 V, PARA DISTRIBUIÇÃO - FORNECIMENTO E INSTALAÇÃO. AF_12/2015</v>
          </cell>
          <cell r="C2586" t="str">
            <v>M</v>
          </cell>
          <cell r="D2586">
            <v>113.85</v>
          </cell>
          <cell r="E2586" t="str">
            <v>Sinapi-Maio/21</v>
          </cell>
        </row>
        <row r="2587">
          <cell r="A2587">
            <v>92994</v>
          </cell>
          <cell r="B2587" t="str">
            <v>CABO DE COBRE FLEXÍVEL ISOLADO, 120 MM², ANTI-CHAMA 0,6/1,0 KV, PARA DISTRIBUIÇÃO - FORNECIMENTO E INSTALAÇÃO. AF_12/2015</v>
          </cell>
          <cell r="C2587" t="str">
            <v>M</v>
          </cell>
          <cell r="D2587">
            <v>114.99</v>
          </cell>
          <cell r="E2587" t="str">
            <v>Sinapi-Maio/21</v>
          </cell>
        </row>
        <row r="2588">
          <cell r="A2588">
            <v>92995</v>
          </cell>
          <cell r="B2588" t="str">
            <v>CABO DE COBRE FLEXÍVEL ISOLADO, 150 MM², ANTI-CHAMA 450/750 V, PARA DISTRIBUIÇÃO - FORNECIMENTO E INSTALAÇÃO. AF_12/2015</v>
          </cell>
          <cell r="C2588" t="str">
            <v>M</v>
          </cell>
          <cell r="D2588">
            <v>141.63</v>
          </cell>
          <cell r="E2588" t="str">
            <v>Sinapi-Maio/21</v>
          </cell>
        </row>
        <row r="2589">
          <cell r="A2589">
            <v>92996</v>
          </cell>
          <cell r="B2589" t="str">
            <v>CABO DE COBRE FLEXÍVEL ISOLADO, 150 MM², ANTI-CHAMA 0,6/1,0 KV, PARA DISTRIBUIÇÃO - FORNECIMENTO E INSTALAÇÃO. AF_12/2015</v>
          </cell>
          <cell r="C2589" t="str">
            <v>M</v>
          </cell>
          <cell r="D2589">
            <v>142.02000000000001</v>
          </cell>
          <cell r="E2589" t="str">
            <v>Sinapi-Maio/21</v>
          </cell>
        </row>
        <row r="2590">
          <cell r="A2590">
            <v>92997</v>
          </cell>
          <cell r="B2590" t="str">
            <v>CABO DE COBRE FLEXÍVEL ISOLADO, 185 MM², ANTI-CHAMA 450/750 V, PARA DISTRIBUIÇÃO - FORNECIMENTO E INSTALAÇÃO. AF_12/2015</v>
          </cell>
          <cell r="C2590" t="str">
            <v>M</v>
          </cell>
          <cell r="D2590">
            <v>172.09</v>
          </cell>
          <cell r="E2590" t="str">
            <v>Sinapi-Maio/21</v>
          </cell>
        </row>
        <row r="2591">
          <cell r="A2591">
            <v>92998</v>
          </cell>
          <cell r="B2591" t="str">
            <v>CABO DE COBRE FLEXÍVEL ISOLADO, 185 MM², ANTI-CHAMA 0,6/1,0 KV, PARA DISTRIBUIÇÃO - FORNECIMENTO E INSTALAÇÃO. AF_12/2015</v>
          </cell>
          <cell r="C2591" t="str">
            <v>M</v>
          </cell>
          <cell r="D2591">
            <v>173.75</v>
          </cell>
          <cell r="E2591" t="str">
            <v>Sinapi-Maio/21</v>
          </cell>
        </row>
        <row r="2592">
          <cell r="A2592">
            <v>92999</v>
          </cell>
          <cell r="B2592" t="str">
            <v>CABO DE COBRE FLEXÍVEL ISOLADO, 240 MM², ANTI-CHAMA 450/750 V, PARA DISTRIBUIÇÃO - FORNECIMENTO E INSTALAÇÃO. AF_12/2015</v>
          </cell>
          <cell r="C2592" t="str">
            <v>M</v>
          </cell>
          <cell r="D2592">
            <v>226.64</v>
          </cell>
          <cell r="E2592" t="str">
            <v>Sinapi-Maio/21</v>
          </cell>
        </row>
        <row r="2593">
          <cell r="A2593">
            <v>93000</v>
          </cell>
          <cell r="B2593" t="str">
            <v>CABO DE COBRE FLEXÍVEL ISOLADO, 240 MM², ANTI-CHAMA 0,6/1,0 KV, PARA DISTRIBUIÇÃO - FORNECIMENTO E INSTALAÇÃO. AF_12/2015</v>
          </cell>
          <cell r="C2593" t="str">
            <v>M</v>
          </cell>
          <cell r="D2593">
            <v>228.03</v>
          </cell>
          <cell r="E2593" t="str">
            <v>Sinapi-Maio/21</v>
          </cell>
        </row>
        <row r="2594">
          <cell r="A2594">
            <v>93001</v>
          </cell>
          <cell r="B2594" t="str">
            <v>CABO DE COBRE RÍGIDO ISOLADO, 300 MM², ANTI-CHAMA 450/750 V, PARA DISTRIBUIÇÃO - FORNECIMENTO E INSTALAÇÃO. AF_12/2015</v>
          </cell>
          <cell r="C2594" t="str">
            <v>M</v>
          </cell>
          <cell r="D2594">
            <v>276.81</v>
          </cell>
          <cell r="E2594" t="str">
            <v>Sinapi-Maio/21</v>
          </cell>
        </row>
        <row r="2595">
          <cell r="A2595">
            <v>93002</v>
          </cell>
          <cell r="B2595" t="str">
            <v>CABO DE COBRE FLEXÍVEL ISOLADO, 300 MM², ANTI-CHAMA 0,6/1,0 KV, PARA DISTRIBUIÇÃO - FORNECIMENTO E INSTALAÇÃO. AF_12/2015</v>
          </cell>
          <cell r="C2595" t="str">
            <v>M</v>
          </cell>
          <cell r="D2595">
            <v>284.52999999999997</v>
          </cell>
          <cell r="E2595" t="str">
            <v>Sinapi-Maio/21</v>
          </cell>
        </row>
        <row r="2596">
          <cell r="A2596">
            <v>101884</v>
          </cell>
          <cell r="B2596" t="str">
            <v>CABO DE COBRE ISOLADO, 10 MM², ANTI-CHAMA 450/750 V, INSTALADO EM ELETROCALHA OU PERFILADO - FORNECIMENTO E INSTALAÇÃO. AF_10/2020</v>
          </cell>
          <cell r="C2596" t="str">
            <v>M</v>
          </cell>
          <cell r="D2596">
            <v>9.31</v>
          </cell>
          <cell r="E2596" t="str">
            <v>Sinapi-Maio/21</v>
          </cell>
        </row>
        <row r="2597">
          <cell r="A2597">
            <v>101885</v>
          </cell>
          <cell r="B2597" t="str">
            <v>CABO DE COBRE ISOLADO, 10 MM², ANTI-CHAMA 0,6/1 KV, INSTALADO EM ELETROCALHA OU PERFILADO - FORNECIMENTO E INSTALAÇÃO. AF_10/2020</v>
          </cell>
          <cell r="C2597" t="str">
            <v>M</v>
          </cell>
          <cell r="D2597">
            <v>10.14</v>
          </cell>
          <cell r="E2597" t="str">
            <v>Sinapi-Maio/21</v>
          </cell>
        </row>
        <row r="2598">
          <cell r="A2598">
            <v>101886</v>
          </cell>
          <cell r="B2598" t="str">
            <v>CABO DE COBRE ISOLADO, 16 MM², ANTI-CHAMA 450/750 V, INSTALADO EM ELETROCALHA OU PERFILADO - FORNECIMENTO E INSTALAÇÃO. AF_10/2020</v>
          </cell>
          <cell r="C2598" t="str">
            <v>M</v>
          </cell>
          <cell r="D2598">
            <v>14.38</v>
          </cell>
          <cell r="E2598" t="str">
            <v>Sinapi-Maio/21</v>
          </cell>
        </row>
        <row r="2599">
          <cell r="A2599">
            <v>101887</v>
          </cell>
          <cell r="B2599" t="str">
            <v>CABO DE COBRE ISOLADO, 16 MM², ANTI-CHAMA 0,6/1 KV, INSTALADO EM ELETROCALHA OU PERFILADO - FORNECIMENTO E INSTALAÇÃO. AF_10/2020</v>
          </cell>
          <cell r="C2599" t="str">
            <v>M</v>
          </cell>
          <cell r="D2599">
            <v>15.59</v>
          </cell>
          <cell r="E2599" t="str">
            <v>Sinapi-Maio/21</v>
          </cell>
        </row>
        <row r="2600">
          <cell r="A2600">
            <v>101888</v>
          </cell>
          <cell r="B2600" t="str">
            <v>CABO DE COBRE ISOLADO, 25 MM², ANTI-CHAMA 450/750 V, INSTALADO EM ELETROCALHA OU PERFILADO - FORNECIMENTO E INSTALAÇÃO. AF_10/2020</v>
          </cell>
          <cell r="C2600" t="str">
            <v>M</v>
          </cell>
          <cell r="D2600">
            <v>23.11</v>
          </cell>
          <cell r="E2600" t="str">
            <v>Sinapi-Maio/21</v>
          </cell>
        </row>
        <row r="2601">
          <cell r="A2601">
            <v>101889</v>
          </cell>
          <cell r="B2601" t="str">
            <v>CABO DE COBRE ISOLADO, 25 MM², ANTI-CHAMA 0,6/1 KV, INSTALADO EM ELETROCALHA OU PERFILADO - FORNECIMENTO E INSTALAÇÃO. AF_10/2020</v>
          </cell>
          <cell r="C2601" t="str">
            <v>M</v>
          </cell>
          <cell r="D2601">
            <v>23.77</v>
          </cell>
          <cell r="E2601" t="str">
            <v>Sinapi-Maio/21</v>
          </cell>
        </row>
        <row r="2602">
          <cell r="A2602">
            <v>91936</v>
          </cell>
          <cell r="B2602" t="str">
            <v>CAIXA OCTOGONAL 4" X 4", PVC, INSTALADA EM LAJE - FORNECIMENTO E INSTALAÇÃO. AF_12/2015</v>
          </cell>
          <cell r="C2602" t="str">
            <v>UN</v>
          </cell>
          <cell r="D2602">
            <v>15.15</v>
          </cell>
          <cell r="E2602" t="str">
            <v>Sinapi-Maio/21</v>
          </cell>
        </row>
        <row r="2603">
          <cell r="A2603">
            <v>91937</v>
          </cell>
          <cell r="B2603" t="str">
            <v>CAIXA OCTOGONAL 3" X 3", PVC, INSTALADA EM LAJE - FORNECIMENTO E INSTALAÇÃO. AF_12/2015</v>
          </cell>
          <cell r="C2603" t="str">
            <v>UN</v>
          </cell>
          <cell r="D2603">
            <v>12.53</v>
          </cell>
          <cell r="E2603" t="str">
            <v>Sinapi-Maio/21</v>
          </cell>
        </row>
        <row r="2604">
          <cell r="A2604">
            <v>91939</v>
          </cell>
          <cell r="B2604" t="str">
            <v>CAIXA RETANGULAR 4" X 2" ALTA (2,00 M DO PISO), PVC, INSTALADA EM PAREDE - FORNECIMENTO E INSTALAÇÃO. AF_12/2015</v>
          </cell>
          <cell r="C2604" t="str">
            <v>UN</v>
          </cell>
          <cell r="D2604">
            <v>27.92</v>
          </cell>
          <cell r="E2604" t="str">
            <v>Sinapi-Maio/21</v>
          </cell>
        </row>
        <row r="2605">
          <cell r="A2605">
            <v>91940</v>
          </cell>
          <cell r="B2605" t="str">
            <v>CAIXA RETANGULAR 4" X 2" MÉDIA (1,30 M DO PISO), PVC, INSTALADA EM PAREDE - FORNECIMENTO E INSTALAÇÃO. AF_12/2015</v>
          </cell>
          <cell r="C2605" t="str">
            <v>UN</v>
          </cell>
          <cell r="D2605">
            <v>15.24</v>
          </cell>
          <cell r="E2605" t="str">
            <v>Sinapi-Maio/21</v>
          </cell>
        </row>
        <row r="2606">
          <cell r="A2606">
            <v>91941</v>
          </cell>
          <cell r="B2606" t="str">
            <v>CAIXA RETANGULAR 4" X 2" BAIXA (0,30 M DO PISO), PVC, INSTALADA EM PAREDE - FORNECIMENTO E INSTALAÇÃO. AF_12/2015</v>
          </cell>
          <cell r="C2606" t="str">
            <v>UN</v>
          </cell>
          <cell r="D2606">
            <v>10.48</v>
          </cell>
          <cell r="E2606" t="str">
            <v>Sinapi-Maio/21</v>
          </cell>
        </row>
        <row r="2607">
          <cell r="A2607">
            <v>91942</v>
          </cell>
          <cell r="B2607" t="str">
            <v>CAIXA RETANGULAR 4" X 4" ALTA (2,00 M DO PISO), PVC, INSTALADA EM PAREDE - FORNECIMENTO E INSTALAÇÃO. AF_12/2015</v>
          </cell>
          <cell r="C2607" t="str">
            <v>UN</v>
          </cell>
          <cell r="D2607">
            <v>34.909999999999997</v>
          </cell>
          <cell r="E2607" t="str">
            <v>Sinapi-Maio/21</v>
          </cell>
        </row>
        <row r="2608">
          <cell r="A2608">
            <v>91943</v>
          </cell>
          <cell r="B2608" t="str">
            <v>CAIXA RETANGULAR 4" X 4" MÉDIA (1,30 M DO PISO), PVC, INSTALADA EM PAREDE - FORNECIMENTO E INSTALAÇÃO. AF_12/2015</v>
          </cell>
          <cell r="C2608" t="str">
            <v>UN</v>
          </cell>
          <cell r="D2608">
            <v>20.32</v>
          </cell>
          <cell r="E2608" t="str">
            <v>Sinapi-Maio/21</v>
          </cell>
        </row>
        <row r="2609">
          <cell r="A2609">
            <v>91944</v>
          </cell>
          <cell r="B2609" t="str">
            <v>CAIXA RETANGULAR 4" X 4" BAIXA (0,30 M DO PISO), PVC, INSTALADA EM PAREDE - FORNECIMENTO E INSTALAÇÃO. AF_12/2015</v>
          </cell>
          <cell r="C2609" t="str">
            <v>UN</v>
          </cell>
          <cell r="D2609">
            <v>14.87</v>
          </cell>
          <cell r="E2609" t="str">
            <v>Sinapi-Maio/21</v>
          </cell>
        </row>
        <row r="2610">
          <cell r="A2610">
            <v>92865</v>
          </cell>
          <cell r="B2610" t="str">
            <v>CAIXA OCTOGONAL 4" X 4", METÁLICA, INSTALADA EM LAJE - FORNECIMENTO E INSTALAÇÃO. AF_12/2015</v>
          </cell>
          <cell r="C2610" t="str">
            <v>UN</v>
          </cell>
          <cell r="D2610">
            <v>11.56</v>
          </cell>
          <cell r="E2610" t="str">
            <v>Sinapi-Maio/21</v>
          </cell>
        </row>
        <row r="2611">
          <cell r="A2611">
            <v>92866</v>
          </cell>
          <cell r="B2611" t="str">
            <v>CAIXA SEXTAVADA 3" X 3", METÁLICA, INSTALADA EM LAJE - FORNECIMENTO E INSTALAÇÃO. AF_12/2015</v>
          </cell>
          <cell r="C2611" t="str">
            <v>UN</v>
          </cell>
          <cell r="D2611">
            <v>8.89</v>
          </cell>
          <cell r="E2611" t="str">
            <v>Sinapi-Maio/21</v>
          </cell>
        </row>
        <row r="2612">
          <cell r="A2612">
            <v>92867</v>
          </cell>
          <cell r="B2612" t="str">
            <v>CAIXA RETANGULAR 4" X 2" ALTA (2,00 M DO PISO), METÁLICA, INSTALADA EM PAREDE - FORNECIMENTO E INSTALAÇÃO. AF_12/2015</v>
          </cell>
          <cell r="C2612" t="str">
            <v>UN</v>
          </cell>
          <cell r="D2612">
            <v>26.95</v>
          </cell>
          <cell r="E2612" t="str">
            <v>Sinapi-Maio/21</v>
          </cell>
        </row>
        <row r="2613">
          <cell r="A2613">
            <v>92868</v>
          </cell>
          <cell r="B2613" t="str">
            <v>CAIXA RETANGULAR 4" X 2" MÉDIA (1,30 M DO PISO), METÁLICA, INSTALADA EM PAREDE - FORNECIMENTO E INSTALAÇÃO. AF_12/2015</v>
          </cell>
          <cell r="C2613" t="str">
            <v>UN</v>
          </cell>
          <cell r="D2613">
            <v>14.27</v>
          </cell>
          <cell r="E2613" t="str">
            <v>Sinapi-Maio/21</v>
          </cell>
        </row>
        <row r="2614">
          <cell r="A2614">
            <v>92869</v>
          </cell>
          <cell r="B2614" t="str">
            <v>CAIXA RETANGULAR 4" X 2" BAIXA (0,30 M DO PISO), METÁLICA, INSTALADA EM PAREDE - FORNECIMENTO E INSTALAÇÃO. AF_12/2015</v>
          </cell>
          <cell r="C2614" t="str">
            <v>UN</v>
          </cell>
          <cell r="D2614">
            <v>9.51</v>
          </cell>
          <cell r="E2614" t="str">
            <v>Sinapi-Maio/21</v>
          </cell>
        </row>
        <row r="2615">
          <cell r="A2615">
            <v>92870</v>
          </cell>
          <cell r="B2615" t="str">
            <v>CAIXA RETANGULAR 4" X 4" ALTA (2,00 M DO PISO), METÁLICA, INSTALADA EM PAREDE - FORNECIMENTO E INSTALAÇÃO. AF_12/2015</v>
          </cell>
          <cell r="C2615" t="str">
            <v>UN</v>
          </cell>
          <cell r="D2615">
            <v>33.29</v>
          </cell>
          <cell r="E2615" t="str">
            <v>Sinapi-Maio/21</v>
          </cell>
        </row>
        <row r="2616">
          <cell r="A2616">
            <v>92871</v>
          </cell>
          <cell r="B2616" t="str">
            <v>CAIXA RETANGULAR 4" X 4" MÉDIA (1,30 M DO PISO), METÁLICA, INSTALADA EM PAREDE - FORNECIMENTO E INSTALAÇÃO. AF_12/2015</v>
          </cell>
          <cell r="C2616" t="str">
            <v>UN</v>
          </cell>
          <cell r="D2616">
            <v>18.7</v>
          </cell>
          <cell r="E2616" t="str">
            <v>Sinapi-Maio/21</v>
          </cell>
        </row>
        <row r="2617">
          <cell r="A2617">
            <v>92872</v>
          </cell>
          <cell r="B2617" t="str">
            <v>CAIXA RETANGULAR 4" X 4" BAIXA (0,30 M DO PISO), METÁLICA, INSTALADA EM PAREDE - FORNECIMENTO E INSTALAÇÃO. AF_12/2015</v>
          </cell>
          <cell r="C2617" t="str">
            <v>UN</v>
          </cell>
          <cell r="D2617">
            <v>13.25</v>
          </cell>
          <cell r="E2617" t="str">
            <v>Sinapi-Maio/21</v>
          </cell>
        </row>
        <row r="2618">
          <cell r="A2618">
            <v>95777</v>
          </cell>
          <cell r="B2618" t="str">
            <v>CONDULETE DE ALUMÍNIO, TIPO B, PARA ELETRODUTO DE AÇO GALVANIZADO DN 20 MM (3/4''), APARENTE - FORNECIMENTO E INSTALAÇÃO. AF_11/2016_P</v>
          </cell>
          <cell r="C2618" t="str">
            <v>UN</v>
          </cell>
          <cell r="D2618">
            <v>26.98</v>
          </cell>
          <cell r="E2618" t="str">
            <v>Sinapi-Maio/21</v>
          </cell>
        </row>
        <row r="2619">
          <cell r="A2619">
            <v>95778</v>
          </cell>
          <cell r="B2619" t="str">
            <v>CONDULETE DE ALUMÍNIO, TIPO C, PARA ELETRODUTO DE AÇO GALVANIZADO DN 20 MM (3/4''), APARENTE - FORNECIMENTO E INSTALAÇÃO. AF_11/2016_P</v>
          </cell>
          <cell r="C2619" t="str">
            <v>UN</v>
          </cell>
          <cell r="D2619">
            <v>27.63</v>
          </cell>
          <cell r="E2619" t="str">
            <v>Sinapi-Maio/21</v>
          </cell>
        </row>
        <row r="2620">
          <cell r="A2620">
            <v>95779</v>
          </cell>
          <cell r="B2620" t="str">
            <v>CONDULETE DE ALUMÍNIO, TIPO E, PARA ELETRODUTO DE AÇO GALVANIZADO DN 20 MM (3/4''), APARENTE - FORNECIMENTO E INSTALAÇÃO. AF_11/2016_P</v>
          </cell>
          <cell r="C2620" t="str">
            <v>UN</v>
          </cell>
          <cell r="D2620">
            <v>25.46</v>
          </cell>
          <cell r="E2620" t="str">
            <v>Sinapi-Maio/21</v>
          </cell>
        </row>
        <row r="2621">
          <cell r="A2621">
            <v>95780</v>
          </cell>
          <cell r="B2621" t="str">
            <v>CONDULETE DE ALUMÍNIO, TIPO B, PARA ELETRODUTO DE AÇO GALVANIZADO DN 25 MM (1''), APARENTE - FORNECIMENTO E INSTALAÇÃO. AF_11/2016_P</v>
          </cell>
          <cell r="C2621" t="str">
            <v>UN</v>
          </cell>
          <cell r="D2621">
            <v>30.64</v>
          </cell>
          <cell r="E2621" t="str">
            <v>Sinapi-Maio/21</v>
          </cell>
        </row>
        <row r="2622">
          <cell r="A2622">
            <v>95781</v>
          </cell>
          <cell r="B2622" t="str">
            <v>CONDULETE DE ALUMÍNIO, TIPO C, PARA ELETRODUTO DE AÇO GALVANIZADO DN 25 MM (1''), APARENTE - FORNECIMENTO E INSTALAÇÃO. AF_11/2016_P</v>
          </cell>
          <cell r="C2622" t="str">
            <v>UN</v>
          </cell>
          <cell r="D2622">
            <v>31.12</v>
          </cell>
          <cell r="E2622" t="str">
            <v>Sinapi-Maio/21</v>
          </cell>
        </row>
        <row r="2623">
          <cell r="A2623">
            <v>95782</v>
          </cell>
          <cell r="B2623" t="str">
            <v>CONDULETE DE ALUMÍNIO, TIPO E, ELETRODUTO DE AÇO GALVANIZADO DN 25 MM (1''), APARENTE - FORNECIMENTO E INSTALAÇÃO. AF_11/2016_P</v>
          </cell>
          <cell r="C2623" t="str">
            <v>UN</v>
          </cell>
          <cell r="D2623">
            <v>32.380000000000003</v>
          </cell>
          <cell r="E2623" t="str">
            <v>Sinapi-Maio/21</v>
          </cell>
        </row>
        <row r="2624">
          <cell r="A2624">
            <v>95785</v>
          </cell>
          <cell r="B2624" t="str">
            <v>CONDULETE DE ALUMÍNIO, TIPO E, PARA ELETRODUTO DE AÇO GALVANIZADO DN 32 MM (1 1/4''), APARENTE - FORNECIMENTO E INSTALAÇÃO. AF_11/2016_P</v>
          </cell>
          <cell r="C2624" t="str">
            <v>UN</v>
          </cell>
          <cell r="D2624">
            <v>36.78</v>
          </cell>
          <cell r="E2624" t="str">
            <v>Sinapi-Maio/21</v>
          </cell>
        </row>
        <row r="2625">
          <cell r="A2625">
            <v>95787</v>
          </cell>
          <cell r="B2625" t="str">
            <v>CONDULETE DE ALUMÍNIO, TIPO LR, PARA ELETRODUTO DE AÇO GALVANIZADO DN 20 MM (3/4''), APARENTE - FORNECIMENTO E INSTALAÇÃO. AF_11/2016_P</v>
          </cell>
          <cell r="C2625" t="str">
            <v>UN</v>
          </cell>
          <cell r="D2625">
            <v>27.34</v>
          </cell>
          <cell r="E2625" t="str">
            <v>Sinapi-Maio/21</v>
          </cell>
        </row>
        <row r="2626">
          <cell r="A2626">
            <v>95789</v>
          </cell>
          <cell r="B2626" t="str">
            <v>CONDULETE DE ALUMÍNIO, TIPO LR, PARA ELETRODUTO DE AÇO GALVANIZADO DN 25 MM (1''), APARENTE - FORNECIMENTO E INSTALAÇÃO. AF_11/2016_P</v>
          </cell>
          <cell r="C2626" t="str">
            <v>UN</v>
          </cell>
          <cell r="D2626">
            <v>33.770000000000003</v>
          </cell>
          <cell r="E2626" t="str">
            <v>Sinapi-Maio/21</v>
          </cell>
        </row>
        <row r="2627">
          <cell r="A2627">
            <v>95791</v>
          </cell>
          <cell r="B2627" t="str">
            <v>CONDULETE DE ALUMÍNIO, TIPO LR, PARA ELETRODUTO DE AÇO GALVANIZADO DN 32 MM (1 1/4''), APARENTE - FORNECIMENTO E INSTALAÇÃO. AF_11/2016_P</v>
          </cell>
          <cell r="C2627" t="str">
            <v>UN</v>
          </cell>
          <cell r="D2627">
            <v>43.35</v>
          </cell>
          <cell r="E2627" t="str">
            <v>Sinapi-Maio/21</v>
          </cell>
        </row>
        <row r="2628">
          <cell r="A2628">
            <v>95795</v>
          </cell>
          <cell r="B2628" t="str">
            <v>CONDULETE DE ALUMÍNIO, TIPO T, PARA ELETRODUTO DE AÇO GALVANIZADO DN 20 MM (3/4''), APARENTE - FORNECIMENTO E INSTALAÇÃO. AF_11/2016_P</v>
          </cell>
          <cell r="C2628" t="str">
            <v>UN</v>
          </cell>
          <cell r="D2628">
            <v>31.59</v>
          </cell>
          <cell r="E2628" t="str">
            <v>Sinapi-Maio/21</v>
          </cell>
        </row>
        <row r="2629">
          <cell r="A2629">
            <v>95796</v>
          </cell>
          <cell r="B2629" t="str">
            <v>CONDULETE DE ALUMÍNIO, TIPO T, PARA ELETRODUTO DE AÇO GALVANIZADO DN 25 MM (1''), APARENTE - FORNECIMENTO E INSTALAÇÃO. AF_11/2016_P</v>
          </cell>
          <cell r="C2629" t="str">
            <v>UN</v>
          </cell>
          <cell r="D2629">
            <v>39.770000000000003</v>
          </cell>
          <cell r="E2629" t="str">
            <v>Sinapi-Maio/21</v>
          </cell>
        </row>
        <row r="2630">
          <cell r="A2630">
            <v>95797</v>
          </cell>
          <cell r="B2630" t="str">
            <v>CONDULETE DE ALUMÍNIO, TIPO T, PARA ELETRODUTO DE AÇO GALVANIZADO DN 32 MM (1 1/4''), APARENTE - FORNECIMENTO E INSTALAÇÃO. AF_11/2016_P</v>
          </cell>
          <cell r="C2630" t="str">
            <v>UN</v>
          </cell>
          <cell r="D2630">
            <v>50.43</v>
          </cell>
          <cell r="E2630" t="str">
            <v>Sinapi-Maio/21</v>
          </cell>
        </row>
        <row r="2631">
          <cell r="A2631">
            <v>95801</v>
          </cell>
          <cell r="B2631" t="str">
            <v>CONDULETE DE ALUMÍNIO, TIPO X, PARA ELETRODUTO DE AÇO GALVANIZADO DN 20 MM (3/4''), APARENTE - FORNECIMENTO E INSTALAÇÃO. AF_11/2016_P</v>
          </cell>
          <cell r="C2631" t="str">
            <v>UN</v>
          </cell>
          <cell r="D2631">
            <v>37.909999999999997</v>
          </cell>
          <cell r="E2631" t="str">
            <v>Sinapi-Maio/21</v>
          </cell>
        </row>
        <row r="2632">
          <cell r="A2632">
            <v>95802</v>
          </cell>
          <cell r="B2632" t="str">
            <v>CONDULETE DE ALUMÍNIO, TIPO X, PARA ELETRODUTO DE AÇO GALVANIZADO DN 25 MM (1''), APARENTE - FORNECIMENTO E INSTALAÇÃO. AF_11/2016_P</v>
          </cell>
          <cell r="C2632" t="str">
            <v>UN</v>
          </cell>
          <cell r="D2632">
            <v>42.29</v>
          </cell>
          <cell r="E2632" t="str">
            <v>Sinapi-Maio/21</v>
          </cell>
        </row>
        <row r="2633">
          <cell r="A2633">
            <v>95803</v>
          </cell>
          <cell r="B2633" t="str">
            <v>CONDULETE DE ALUMÍNIO, TIPO X, PARA ELETRODUTO DE AÇO GALVANIZADO DN 32 MM (1 1/4''), APARENTE - FORNECIMENTO E INSTALAÇÃO. AF_11/2016_P</v>
          </cell>
          <cell r="C2633" t="str">
            <v>UN</v>
          </cell>
          <cell r="D2633">
            <v>55.9</v>
          </cell>
          <cell r="E2633" t="str">
            <v>Sinapi-Maio/21</v>
          </cell>
        </row>
        <row r="2634">
          <cell r="A2634">
            <v>95804</v>
          </cell>
          <cell r="B2634" t="str">
            <v>CONDULETE DE PVC, TIPO B, PARA ELETRODUTO DE PVC SOLDÁVEL DN 20 MM (1/2''), APARENTE - FORNECIMENTO E INSTALAÇÃO. AF_11/2016</v>
          </cell>
          <cell r="C2634" t="str">
            <v>UN</v>
          </cell>
          <cell r="D2634">
            <v>27.29</v>
          </cell>
          <cell r="E2634" t="str">
            <v>Sinapi-Maio/21</v>
          </cell>
        </row>
        <row r="2635">
          <cell r="A2635">
            <v>95805</v>
          </cell>
          <cell r="B2635" t="str">
            <v>CONDULETE DE PVC, TIPO B, PARA ELETRODUTO DE PVC SOLDÁVEL DN 25 MM (3/4''), APARENTE - FORNECIMENTO E INSTALAÇÃO. AF_11/2016</v>
          </cell>
          <cell r="C2635" t="str">
            <v>UN</v>
          </cell>
          <cell r="D2635">
            <v>27.5</v>
          </cell>
          <cell r="E2635" t="str">
            <v>Sinapi-Maio/21</v>
          </cell>
        </row>
        <row r="2636">
          <cell r="A2636">
            <v>95806</v>
          </cell>
          <cell r="B2636" t="str">
            <v>CONDULETE DE PVC, TIPO B, PARA ELETRODUTO DE PVC SOLDÁVEL DN 32 MM (1''), APARENTE - FORNECIMENTO E INSTALAÇÃO. AF_11/2016</v>
          </cell>
          <cell r="C2636" t="str">
            <v>UN</v>
          </cell>
          <cell r="D2636">
            <v>28.45</v>
          </cell>
          <cell r="E2636" t="str">
            <v>Sinapi-Maio/21</v>
          </cell>
        </row>
        <row r="2637">
          <cell r="A2637">
            <v>95807</v>
          </cell>
          <cell r="B2637" t="str">
            <v>CONDULETE DE PVC, TIPO LL, PARA ELETRODUTO DE PVC SOLDÁVEL DN 20 MM (1/2''), APARENTE - FORNECIMENTO E INSTALAÇÃO. AF_11/2016</v>
          </cell>
          <cell r="C2637" t="str">
            <v>UN</v>
          </cell>
          <cell r="D2637">
            <v>31.22</v>
          </cell>
          <cell r="E2637" t="str">
            <v>Sinapi-Maio/21</v>
          </cell>
        </row>
        <row r="2638">
          <cell r="A2638">
            <v>95808</v>
          </cell>
          <cell r="B2638" t="str">
            <v>CONDULETE DE PVC, TIPO LL, PARA ELETRODUTO DE PVC SOLDÁVEL DN 25 MM (3/4''), APARENTE - FORNECIMENTO E INSTALAÇÃO. AF_11/2016</v>
          </cell>
          <cell r="C2638" t="str">
            <v>UN</v>
          </cell>
          <cell r="D2638">
            <v>31.87</v>
          </cell>
          <cell r="E2638" t="str">
            <v>Sinapi-Maio/21</v>
          </cell>
        </row>
        <row r="2639">
          <cell r="A2639">
            <v>95809</v>
          </cell>
          <cell r="B2639" t="str">
            <v>CONDULETE DE PVC, TIPO LL, PARA ELETRODUTO DE PVC SOLDÁVEL DN 32 MM (1''), APARENTE - FORNECIMENTO E INSTALAÇÃO. AF_11/2016</v>
          </cell>
          <cell r="C2639" t="str">
            <v>UN</v>
          </cell>
          <cell r="D2639">
            <v>35.29</v>
          </cell>
          <cell r="E2639" t="str">
            <v>Sinapi-Maio/21</v>
          </cell>
        </row>
        <row r="2640">
          <cell r="A2640">
            <v>95810</v>
          </cell>
          <cell r="B2640" t="str">
            <v>CONDULETE DE PVC, TIPO LB, PARA ELETRODUTO DE PVC SOLDÁVEL DN 20 MM (1/2''), APARENTE - FORNECIMENTO E INSTALAÇÃO. AF_11/2016</v>
          </cell>
          <cell r="C2640" t="str">
            <v>UN</v>
          </cell>
          <cell r="D2640">
            <v>18.989999999999998</v>
          </cell>
          <cell r="E2640" t="str">
            <v>Sinapi-Maio/21</v>
          </cell>
        </row>
        <row r="2641">
          <cell r="A2641">
            <v>95811</v>
          </cell>
          <cell r="B2641" t="str">
            <v>CONDULETE DE PVC, TIPO LB, PARA ELETRODUTO DE PVC SOLDÁVEL DN 25 MM (3/4''), APARENTE - FORNECIMENTO E INSTALAÇÃO. AF_11/2016</v>
          </cell>
          <cell r="C2641" t="str">
            <v>UN</v>
          </cell>
          <cell r="D2641">
            <v>19.649999999999999</v>
          </cell>
          <cell r="E2641" t="str">
            <v>Sinapi-Maio/21</v>
          </cell>
        </row>
        <row r="2642">
          <cell r="A2642">
            <v>95812</v>
          </cell>
          <cell r="B2642" t="str">
            <v>CONDULETE DE PVC, TIPO LB, PARA ELETRODUTO DE PVC SOLDÁVEL DN 32 MM (1''), APARENTE - FORNECIMENTO E INSTALAÇÃO. AF_11/2016</v>
          </cell>
          <cell r="C2642" t="str">
            <v>UN</v>
          </cell>
          <cell r="D2642">
            <v>23.07</v>
          </cell>
          <cell r="E2642" t="str">
            <v>Sinapi-Maio/21</v>
          </cell>
        </row>
        <row r="2643">
          <cell r="A2643">
            <v>95813</v>
          </cell>
          <cell r="B2643" t="str">
            <v>CONDULETE DE PVC, TIPO TB, PARA ELETRODUTO DE PVC SOLDÁVEL DN 20 MM (1/2''), APARENTE - FORNECIMENTO E INSTALAÇÃO. AF_11/2016</v>
          </cell>
          <cell r="C2643" t="str">
            <v>UN</v>
          </cell>
          <cell r="D2643">
            <v>22.45</v>
          </cell>
          <cell r="E2643" t="str">
            <v>Sinapi-Maio/21</v>
          </cell>
        </row>
        <row r="2644">
          <cell r="A2644">
            <v>95814</v>
          </cell>
          <cell r="B2644" t="str">
            <v>CONDULETE DE PVC, TIPO TB, PARA ELETRODUTO DE PVC SOLDÁVEL DN 25 MM (3/4''), APARENTE - FORNECIMENTO E INSTALAÇÃO. AF_11/2016</v>
          </cell>
          <cell r="C2644" t="str">
            <v>UN</v>
          </cell>
          <cell r="D2644">
            <v>23.44</v>
          </cell>
          <cell r="E2644" t="str">
            <v>Sinapi-Maio/21</v>
          </cell>
        </row>
        <row r="2645">
          <cell r="A2645">
            <v>95815</v>
          </cell>
          <cell r="B2645" t="str">
            <v>CONDULETE DE PVC, TIPO TB, PARA ELETRODUTO DE PVC SOLDÁVEL DN 32 MM (1''), APARENTE - FORNECIMENTO E INSTALAÇÃO. AF_11/2016</v>
          </cell>
          <cell r="C2645" t="str">
            <v>UN</v>
          </cell>
          <cell r="D2645">
            <v>30.17</v>
          </cell>
          <cell r="E2645" t="str">
            <v>Sinapi-Maio/21</v>
          </cell>
        </row>
        <row r="2646">
          <cell r="A2646">
            <v>95816</v>
          </cell>
          <cell r="B2646" t="str">
            <v>CONDULETE DE PVC, TIPO X, PARA ELETRODUTO DE PVC SOLDÁVEL DN 20 MM (1/2''), APARENTE - FORNECIMENTO E INSTALAÇÃO. AF_11/2016</v>
          </cell>
          <cell r="C2646" t="str">
            <v>UN</v>
          </cell>
          <cell r="D2646">
            <v>38.47</v>
          </cell>
          <cell r="E2646" t="str">
            <v>Sinapi-Maio/21</v>
          </cell>
        </row>
        <row r="2647">
          <cell r="A2647">
            <v>95817</v>
          </cell>
          <cell r="B2647" t="str">
            <v>CONDULETE DE PVC, TIPO X, PARA ELETRODUTO DE PVC SOLDÁVEL DN 25 MM (3/4''), APARENTE - FORNECIMENTO E INSTALAÇÃO. AF_11/2016</v>
          </cell>
          <cell r="C2647" t="str">
            <v>UN</v>
          </cell>
          <cell r="D2647">
            <v>39.18</v>
          </cell>
          <cell r="E2647" t="str">
            <v>Sinapi-Maio/21</v>
          </cell>
        </row>
        <row r="2648">
          <cell r="A2648">
            <v>95818</v>
          </cell>
          <cell r="B2648" t="str">
            <v>CONDULETE DE PVC, TIPO X, PARA ELETRODUTO DE PVC SOLDÁVEL DN 32 MM (1''), APARENTE - FORNECIMENTO E INSTALAÇÃO. AF_11/2016</v>
          </cell>
          <cell r="C2648" t="str">
            <v>UN</v>
          </cell>
          <cell r="D2648">
            <v>48.24</v>
          </cell>
          <cell r="E2648" t="str">
            <v>Sinapi-Maio/21</v>
          </cell>
        </row>
        <row r="2649">
          <cell r="A2649">
            <v>97881</v>
          </cell>
          <cell r="B2649" t="str">
            <v>CAIXA ENTERRADA ELÉTRICA RETANGULAR, EM CONCRETO PRÉ-MOLDADO, FUNDO COM BRITA, DIMENSÕES INTERNAS: 0,3X0,3X0,3 M. AF_12/2020</v>
          </cell>
          <cell r="C2649" t="str">
            <v>UN</v>
          </cell>
          <cell r="D2649">
            <v>104.92</v>
          </cell>
          <cell r="E2649" t="str">
            <v>Sinapi-Maio/21</v>
          </cell>
        </row>
        <row r="2650">
          <cell r="A2650">
            <v>97882</v>
          </cell>
          <cell r="B2650" t="str">
            <v>CAIXA ENTERRADA ELÉTRICA RETANGULAR, EM CONCRETO PRÉ-MOLDADO, FUNDO COM BRITA, DIMENSÕES INTERNAS: 0,4X0,4X0,4 M. AF_12/2020</v>
          </cell>
          <cell r="C2650" t="str">
            <v>UN</v>
          </cell>
          <cell r="D2650">
            <v>163.09</v>
          </cell>
          <cell r="E2650" t="str">
            <v>Sinapi-Maio/21</v>
          </cell>
        </row>
        <row r="2651">
          <cell r="A2651">
            <v>97883</v>
          </cell>
          <cell r="B2651" t="str">
            <v>CAIXA ENTERRADA ELÉTRICA RETANGULAR, EM CONCRETO PRÉ-MOLDADO, FUNDO COM BRITA, DIMENSÕES INTERNAS: 0,6X0,6X0,5 M. AF_12/2020</v>
          </cell>
          <cell r="C2651" t="str">
            <v>UN</v>
          </cell>
          <cell r="D2651">
            <v>310.77999999999997</v>
          </cell>
          <cell r="E2651" t="str">
            <v>Sinapi-Maio/21</v>
          </cell>
        </row>
        <row r="2652">
          <cell r="A2652">
            <v>97884</v>
          </cell>
          <cell r="B2652" t="str">
            <v>CAIXA ENTERRADA ELÉTRICA RETANGULAR, EM CONCRETO PRÉ-MOLDADO, FUNDO COM BRITA, DIMENSÕES INTERNAS: 0,8X0,8X0,5 M. AF_12/2020</v>
          </cell>
          <cell r="C2652" t="str">
            <v>UN</v>
          </cell>
          <cell r="D2652">
            <v>600.65</v>
          </cell>
          <cell r="E2652" t="str">
            <v>Sinapi-Maio/21</v>
          </cell>
        </row>
        <row r="2653">
          <cell r="A2653">
            <v>97885</v>
          </cell>
          <cell r="B2653" t="str">
            <v>CAIXA ENTERRADA ELÉTRICA RETANGULAR, EM CONCRETO PRÉ-MOLDADO, FUNDO COM BRITA, DIMENSÕES INTERNAS: 1X1X0,5 M. AF_12/2020</v>
          </cell>
          <cell r="C2653" t="str">
            <v>UN</v>
          </cell>
          <cell r="D2653">
            <v>927.52</v>
          </cell>
          <cell r="E2653" t="str">
            <v>Sinapi-Maio/21</v>
          </cell>
        </row>
        <row r="2654">
          <cell r="A2654">
            <v>97886</v>
          </cell>
          <cell r="B2654" t="str">
            <v>CAIXA ENTERRADA ELÉTRICA RETANGULAR, EM ALVENARIA COM TIJOLOS CERÂMICOS MACIÇOS, FUNDO COM BRITA, DIMENSÕES INTERNAS: 0,3X0,3X0,3 M. AF_12/2020</v>
          </cell>
          <cell r="C2654" t="str">
            <v>UN</v>
          </cell>
          <cell r="D2654">
            <v>166.1</v>
          </cell>
          <cell r="E2654" t="str">
            <v>Sinapi-Maio/21</v>
          </cell>
        </row>
        <row r="2655">
          <cell r="A2655">
            <v>97887</v>
          </cell>
          <cell r="B2655" t="str">
            <v>CAIXA ENTERRADA ELÉTRICA RETANGULAR, EM ALVENARIA COM TIJOLOS CERÂMICOS MACIÇOS, FUNDO COM BRITA, DIMENSÕES INTERNAS: 0,4X0,4X0,4 M. AF_12/2020</v>
          </cell>
          <cell r="C2655" t="str">
            <v>UN</v>
          </cell>
          <cell r="D2655">
            <v>262.89999999999998</v>
          </cell>
          <cell r="E2655" t="str">
            <v>Sinapi-Maio/21</v>
          </cell>
        </row>
        <row r="2656">
          <cell r="A2656">
            <v>97888</v>
          </cell>
          <cell r="B2656" t="str">
            <v>CAIXA ENTERRADA ELÉTRICA RETANGULAR, EM ALVENARIA COM TIJOLOS CERÂMICOS MACIÇOS, FUNDO COM BRITA, DIMENSÕES INTERNAS: 0,6X0,6X0,6 M. AF_12/2020</v>
          </cell>
          <cell r="C2656" t="str">
            <v>UN</v>
          </cell>
          <cell r="D2656">
            <v>509.22</v>
          </cell>
          <cell r="E2656" t="str">
            <v>Sinapi-Maio/21</v>
          </cell>
        </row>
        <row r="2657">
          <cell r="A2657">
            <v>97889</v>
          </cell>
          <cell r="B2657" t="str">
            <v>CAIXA ENTERRADA ELÉTRICA RETANGULAR, EM ALVENARIA COM TIJOLOS CERÂMICOS MACIÇOS, FUNDO COM BRITA, DIMENSÕES INTERNAS: 0,8X0,8X0,6 M. AF_12/2020</v>
          </cell>
          <cell r="C2657" t="str">
            <v>UN</v>
          </cell>
          <cell r="D2657">
            <v>680.85</v>
          </cell>
          <cell r="E2657" t="str">
            <v>Sinapi-Maio/21</v>
          </cell>
        </row>
        <row r="2658">
          <cell r="A2658">
            <v>97890</v>
          </cell>
          <cell r="B2658" t="str">
            <v>CAIXA ENTERRADA ELÉTRICA RETANGULAR, EM ALVENARIA COM TIJOLOS CERÂMICOS MACIÇOS, FUNDO COM BRITA, DIMENSÕES INTERNAS: 1X1X0,6 M. AF_12/2020</v>
          </cell>
          <cell r="C2658" t="str">
            <v>UN</v>
          </cell>
          <cell r="D2658">
            <v>784.54</v>
          </cell>
          <cell r="E2658" t="str">
            <v>Sinapi-Maio/21</v>
          </cell>
        </row>
        <row r="2659">
          <cell r="A2659">
            <v>97891</v>
          </cell>
          <cell r="B2659" t="str">
            <v>CAIXA ENTERRADA ELÉTRICA RETANGULAR, EM ALVENARIA COM BLOCOS DE CONCRETO, FUNDO COM BRITA, DIMENSÕES INTERNAS: 0,4X0,4X0,4 M. AF_12/2020</v>
          </cell>
          <cell r="C2659" t="str">
            <v>UN</v>
          </cell>
          <cell r="D2659">
            <v>184.85</v>
          </cell>
          <cell r="E2659" t="str">
            <v>Sinapi-Maio/21</v>
          </cell>
        </row>
        <row r="2660">
          <cell r="A2660">
            <v>97892</v>
          </cell>
          <cell r="B2660" t="str">
            <v>CAIXA ENTERRADA ELÉTRICA RETANGULAR, EM ALVENARIA COM BLOCOS DE CONCRETO, FUNDO COM BRITA, DIMENSÕES INTERNAS: 0,6X0,6X0,6 M. AF_12/2020</v>
          </cell>
          <cell r="C2660" t="str">
            <v>UN</v>
          </cell>
          <cell r="D2660">
            <v>344.17</v>
          </cell>
          <cell r="E2660" t="str">
            <v>Sinapi-Maio/21</v>
          </cell>
        </row>
        <row r="2661">
          <cell r="A2661">
            <v>97893</v>
          </cell>
          <cell r="B2661" t="str">
            <v>CAIXA ENTERRADA ELÉTRICA RETANGULAR, EM ALVENARIA COM BLOCOS DE CONCRETO, FUNDO COM BRITA, DIMENSÕES INTERNAS: 0,8X0,8X0,6 M. AF_12/2020</v>
          </cell>
          <cell r="C2661" t="str">
            <v>UN</v>
          </cell>
          <cell r="D2661">
            <v>470.39</v>
          </cell>
          <cell r="E2661" t="str">
            <v>Sinapi-Maio/21</v>
          </cell>
        </row>
        <row r="2662">
          <cell r="A2662">
            <v>97894</v>
          </cell>
          <cell r="B2662" t="str">
            <v>CAIXA ENTERRADA ELÉTRICA RETANGULAR, EM ALVENARIA COM BLOCOS DE CONCRETO, FUNDO COM BRITA, DIMENSÕES INTERNAS: 1X1X0,6 M. AF_12/2020</v>
          </cell>
          <cell r="C2662" t="str">
            <v>UN</v>
          </cell>
          <cell r="D2662">
            <v>529.48</v>
          </cell>
          <cell r="E2662" t="str">
            <v>Sinapi-Maio/21</v>
          </cell>
        </row>
        <row r="2663">
          <cell r="A2663">
            <v>93653</v>
          </cell>
          <cell r="B2663" t="str">
            <v>DISJUNTOR MONOPOLAR TIPO DIN, CORRENTE NOMINAL DE 10A - FORNECIMENTO E INSTALAÇÃO. AF_10/2020</v>
          </cell>
          <cell r="C2663" t="str">
            <v>UN</v>
          </cell>
          <cell r="D2663">
            <v>10.82</v>
          </cell>
          <cell r="E2663" t="str">
            <v>Sinapi-Maio/21</v>
          </cell>
        </row>
        <row r="2664">
          <cell r="A2664">
            <v>93654</v>
          </cell>
          <cell r="B2664" t="str">
            <v>DISJUNTOR MONOPOLAR TIPO DIN, CORRENTE NOMINAL DE 16A - FORNECIMENTO E INSTALAÇÃO. AF_10/2020</v>
          </cell>
          <cell r="C2664" t="str">
            <v>UN</v>
          </cell>
          <cell r="D2664">
            <v>11.4</v>
          </cell>
          <cell r="E2664" t="str">
            <v>Sinapi-Maio/21</v>
          </cell>
        </row>
        <row r="2665">
          <cell r="A2665">
            <v>93655</v>
          </cell>
          <cell r="B2665" t="str">
            <v>DISJUNTOR MONOPOLAR TIPO DIN, CORRENTE NOMINAL DE 20A - FORNECIMENTO E INSTALAÇÃO. AF_10/2020</v>
          </cell>
          <cell r="C2665" t="str">
            <v>UN</v>
          </cell>
          <cell r="D2665">
            <v>12.57</v>
          </cell>
          <cell r="E2665" t="str">
            <v>Sinapi-Maio/21</v>
          </cell>
        </row>
        <row r="2666">
          <cell r="A2666">
            <v>93656</v>
          </cell>
          <cell r="B2666" t="str">
            <v>DISJUNTOR MONOPOLAR TIPO DIN, CORRENTE NOMINAL DE 25A - FORNECIMENTO E INSTALAÇÃO. AF_10/2020</v>
          </cell>
          <cell r="C2666" t="str">
            <v>UN</v>
          </cell>
          <cell r="D2666">
            <v>12.57</v>
          </cell>
          <cell r="E2666" t="str">
            <v>Sinapi-Maio/21</v>
          </cell>
        </row>
        <row r="2667">
          <cell r="A2667">
            <v>93657</v>
          </cell>
          <cell r="B2667" t="str">
            <v>DISJUNTOR MONOPOLAR TIPO DIN, CORRENTE NOMINAL DE 32A - FORNECIMENTO E INSTALAÇÃO. AF_10/2020</v>
          </cell>
          <cell r="C2667" t="str">
            <v>UN</v>
          </cell>
          <cell r="D2667">
            <v>13.98</v>
          </cell>
          <cell r="E2667" t="str">
            <v>Sinapi-Maio/21</v>
          </cell>
        </row>
        <row r="2668">
          <cell r="A2668">
            <v>93658</v>
          </cell>
          <cell r="B2668" t="str">
            <v>DISJUNTOR MONOPOLAR TIPO DIN, CORRENTE NOMINAL DE 40A - FORNECIMENTO E INSTALAÇÃO. AF_10/2020</v>
          </cell>
          <cell r="C2668" t="str">
            <v>UN</v>
          </cell>
          <cell r="D2668">
            <v>20.14</v>
          </cell>
          <cell r="E2668" t="str">
            <v>Sinapi-Maio/21</v>
          </cell>
        </row>
        <row r="2669">
          <cell r="A2669">
            <v>93659</v>
          </cell>
          <cell r="B2669" t="str">
            <v>DISJUNTOR MONOPOLAR TIPO DIN, CORRENTE NOMINAL DE 50A - FORNECIMENTO E INSTALAÇÃO. AF_10/2020</v>
          </cell>
          <cell r="C2669" t="str">
            <v>UN</v>
          </cell>
          <cell r="D2669">
            <v>22.96</v>
          </cell>
          <cell r="E2669" t="str">
            <v>Sinapi-Maio/21</v>
          </cell>
        </row>
        <row r="2670">
          <cell r="A2670">
            <v>93660</v>
          </cell>
          <cell r="B2670" t="str">
            <v>DISJUNTOR BIPOLAR TIPO DIN, CORRENTE NOMINAL DE 10A - FORNECIMENTO E INSTALAÇÃO. AF_10/2020</v>
          </cell>
          <cell r="C2670" t="str">
            <v>UN</v>
          </cell>
          <cell r="D2670">
            <v>52.29</v>
          </cell>
          <cell r="E2670" t="str">
            <v>Sinapi-Maio/21</v>
          </cell>
        </row>
        <row r="2671">
          <cell r="A2671">
            <v>93661</v>
          </cell>
          <cell r="B2671" t="str">
            <v>DISJUNTOR BIPOLAR TIPO DIN, CORRENTE NOMINAL DE 16A - FORNECIMENTO E INSTALAÇÃO. AF_10/2020</v>
          </cell>
          <cell r="C2671" t="str">
            <v>UN</v>
          </cell>
          <cell r="D2671">
            <v>53.45</v>
          </cell>
          <cell r="E2671" t="str">
            <v>Sinapi-Maio/21</v>
          </cell>
        </row>
        <row r="2672">
          <cell r="A2672">
            <v>93662</v>
          </cell>
          <cell r="B2672" t="str">
            <v>DISJUNTOR BIPOLAR TIPO DIN, CORRENTE NOMINAL DE 20A - FORNECIMENTO E INSTALAÇÃO. AF_10/2020</v>
          </cell>
          <cell r="C2672" t="str">
            <v>UN</v>
          </cell>
          <cell r="D2672">
            <v>55.78</v>
          </cell>
          <cell r="E2672" t="str">
            <v>Sinapi-Maio/21</v>
          </cell>
        </row>
        <row r="2673">
          <cell r="A2673">
            <v>93663</v>
          </cell>
          <cell r="B2673" t="str">
            <v>DISJUNTOR BIPOLAR TIPO DIN, CORRENTE NOMINAL DE 25A - FORNECIMENTO E INSTALAÇÃO. AF_10/2020</v>
          </cell>
          <cell r="C2673" t="str">
            <v>UN</v>
          </cell>
          <cell r="D2673">
            <v>55.78</v>
          </cell>
          <cell r="E2673" t="str">
            <v>Sinapi-Maio/21</v>
          </cell>
        </row>
        <row r="2674">
          <cell r="A2674">
            <v>93664</v>
          </cell>
          <cell r="B2674" t="str">
            <v>DISJUNTOR BIPOLAR TIPO DIN, CORRENTE NOMINAL DE 32A - FORNECIMENTO E INSTALAÇÃO. AF_10/2020</v>
          </cell>
          <cell r="C2674" t="str">
            <v>UN</v>
          </cell>
          <cell r="D2674">
            <v>58.61</v>
          </cell>
          <cell r="E2674" t="str">
            <v>Sinapi-Maio/21</v>
          </cell>
        </row>
        <row r="2675">
          <cell r="A2675">
            <v>93665</v>
          </cell>
          <cell r="B2675" t="str">
            <v>DISJUNTOR BIPOLAR TIPO DIN, CORRENTE NOMINAL DE 40A - FORNECIMENTO E INSTALAÇÃO. AF_10/2020</v>
          </cell>
          <cell r="C2675" t="str">
            <v>UN</v>
          </cell>
          <cell r="D2675">
            <v>62.26</v>
          </cell>
          <cell r="E2675" t="str">
            <v>Sinapi-Maio/21</v>
          </cell>
        </row>
        <row r="2676">
          <cell r="A2676">
            <v>93666</v>
          </cell>
          <cell r="B2676" t="str">
            <v>DISJUNTOR BIPOLAR TIPO DIN, CORRENTE NOMINAL DE 50A - FORNECIMENTO E INSTALAÇÃO. AF_10/2020</v>
          </cell>
          <cell r="C2676" t="str">
            <v>UN</v>
          </cell>
          <cell r="D2676">
            <v>67.91</v>
          </cell>
          <cell r="E2676" t="str">
            <v>Sinapi-Maio/21</v>
          </cell>
        </row>
        <row r="2677">
          <cell r="A2677">
            <v>93667</v>
          </cell>
          <cell r="B2677" t="str">
            <v>DISJUNTOR TRIPOLAR TIPO DIN, CORRENTE NOMINAL DE 10A - FORNECIMENTO E INSTALAÇÃO. AF_10/2020</v>
          </cell>
          <cell r="C2677" t="str">
            <v>UN</v>
          </cell>
          <cell r="D2677">
            <v>65.52</v>
          </cell>
          <cell r="E2677" t="str">
            <v>Sinapi-Maio/21</v>
          </cell>
        </row>
        <row r="2678">
          <cell r="A2678">
            <v>93668</v>
          </cell>
          <cell r="B2678" t="str">
            <v>DISJUNTOR TRIPOLAR TIPO DIN, CORRENTE NOMINAL DE 16A - FORNECIMENTO E INSTALAÇÃO. AF_10/2020</v>
          </cell>
          <cell r="C2678" t="str">
            <v>UN</v>
          </cell>
          <cell r="D2678">
            <v>67.260000000000005</v>
          </cell>
          <cell r="E2678" t="str">
            <v>Sinapi-Maio/21</v>
          </cell>
        </row>
        <row r="2679">
          <cell r="A2679">
            <v>93669</v>
          </cell>
          <cell r="B2679" t="str">
            <v>DISJUNTOR TRIPOLAR TIPO DIN, CORRENTE NOMINAL DE 20A - FORNECIMENTO E INSTALAÇÃO. AF_10/2020</v>
          </cell>
          <cell r="C2679" t="str">
            <v>UN</v>
          </cell>
          <cell r="D2679">
            <v>70.77</v>
          </cell>
          <cell r="E2679" t="str">
            <v>Sinapi-Maio/21</v>
          </cell>
        </row>
        <row r="2680">
          <cell r="A2680">
            <v>93670</v>
          </cell>
          <cell r="B2680" t="str">
            <v>DISJUNTOR TRIPOLAR TIPO DIN, CORRENTE NOMINAL DE 25A - FORNECIMENTO E INSTALAÇÃO. AF_10/2020</v>
          </cell>
          <cell r="C2680" t="str">
            <v>UN</v>
          </cell>
          <cell r="D2680">
            <v>70.77</v>
          </cell>
          <cell r="E2680" t="str">
            <v>Sinapi-Maio/21</v>
          </cell>
        </row>
        <row r="2681">
          <cell r="A2681">
            <v>93671</v>
          </cell>
          <cell r="B2681" t="str">
            <v>DISJUNTOR TRIPOLAR TIPO DIN, CORRENTE NOMINAL DE 32A - FORNECIMENTO E INSTALAÇÃO. AF_10/2020</v>
          </cell>
          <cell r="C2681" t="str">
            <v>UN</v>
          </cell>
          <cell r="D2681">
            <v>75</v>
          </cell>
          <cell r="E2681" t="str">
            <v>Sinapi-Maio/21</v>
          </cell>
        </row>
        <row r="2682">
          <cell r="A2682">
            <v>93672</v>
          </cell>
          <cell r="B2682" t="str">
            <v>DISJUNTOR TRIPOLAR TIPO DIN, CORRENTE NOMINAL DE 40A - FORNECIMENTO E INSTALAÇÃO. AF_10/2020</v>
          </cell>
          <cell r="C2682" t="str">
            <v>UN</v>
          </cell>
          <cell r="D2682">
            <v>81.55</v>
          </cell>
          <cell r="E2682" t="str">
            <v>Sinapi-Maio/21</v>
          </cell>
        </row>
        <row r="2683">
          <cell r="A2683">
            <v>93673</v>
          </cell>
          <cell r="B2683" t="str">
            <v>DISJUNTOR TRIPOLAR TIPO DIN, CORRENTE NOMINAL DE 50A - FORNECIMENTO E INSTALAÇÃO. AF_10/2020</v>
          </cell>
          <cell r="C2683" t="str">
            <v>UN</v>
          </cell>
          <cell r="D2683">
            <v>90.03</v>
          </cell>
          <cell r="E2683" t="str">
            <v>Sinapi-Maio/21</v>
          </cell>
        </row>
        <row r="2684">
          <cell r="A2684">
            <v>97359</v>
          </cell>
          <cell r="B2684" t="str">
            <v>QUADRO DE MEDIÇÃO GERAL DE ENERGIA COM 8 MEDIDORES - FORNECIMENTO E INSTALAÇÃO. AF_10/2020</v>
          </cell>
          <cell r="C2684" t="str">
            <v>UN</v>
          </cell>
          <cell r="D2684">
            <v>2216.0100000000002</v>
          </cell>
          <cell r="E2684" t="str">
            <v>Sinapi-Maio/21</v>
          </cell>
        </row>
        <row r="2685">
          <cell r="A2685">
            <v>97360</v>
          </cell>
          <cell r="B2685" t="str">
            <v>QUADRO DE MEDIÇÃO GERAL DE ENERGIA COM 12 MEDIDORES - FORNECIMENTO E INSTALAÇÃO. AF_10/2020</v>
          </cell>
          <cell r="C2685" t="str">
            <v>UN</v>
          </cell>
          <cell r="D2685">
            <v>4244.47</v>
          </cell>
          <cell r="E2685" t="str">
            <v>Sinapi-Maio/21</v>
          </cell>
        </row>
        <row r="2686">
          <cell r="A2686">
            <v>97361</v>
          </cell>
          <cell r="B2686" t="str">
            <v>QUADRO DE MEDIÇÃO GERAL DE ENERGIA COM 16 MEDIDORES - FORNECIMENTO E INSTALAÇÃO. AF_10/2020</v>
          </cell>
          <cell r="C2686" t="str">
            <v>UN</v>
          </cell>
          <cell r="D2686">
            <v>5659.29</v>
          </cell>
          <cell r="E2686" t="str">
            <v>Sinapi-Maio/21</v>
          </cell>
        </row>
        <row r="2687">
          <cell r="A2687">
            <v>97362</v>
          </cell>
          <cell r="B2687" t="str">
            <v>QUADRO DE MEDIÇÃO GERAL DE ENERGIA PARA BARRAMENTO BLINDADO COM 4 MEDIDORES - FORNECIMENTO E INSTALAÇÃO. AF_10/2020</v>
          </cell>
          <cell r="C2687" t="str">
            <v>UN</v>
          </cell>
          <cell r="D2687">
            <v>2635</v>
          </cell>
          <cell r="E2687" t="str">
            <v>Sinapi-Maio/21</v>
          </cell>
        </row>
        <row r="2688">
          <cell r="A2688">
            <v>101875</v>
          </cell>
          <cell r="B2688" t="str">
            <v>QUADRO DE DISTRIBUIÇÃO DE ENERGIA EM CHAPA DE AÇO GALVANIZADO, DE EMBUTIR, COM BARRAMENTO TRIFÁSICO, PARA 12 DISJUNTORES DIN 100A - FORNECIMENTO E INSTALAÇÃO. AF_10/2020</v>
          </cell>
          <cell r="C2688" t="str">
            <v>UN</v>
          </cell>
          <cell r="D2688">
            <v>554.29999999999995</v>
          </cell>
          <cell r="E2688" t="str">
            <v>Sinapi-Maio/21</v>
          </cell>
        </row>
        <row r="2689">
          <cell r="A2689">
            <v>101876</v>
          </cell>
          <cell r="B2689" t="str">
            <v>QUADRO DE DISTRIBUIÇÃO DE ENERGIA EM PVC, DE EMBUTIR, SEM BARRAMENTO, PARA 6 DISJUNTORES - FORNECIMENTO E INSTALAÇÃO. AF_10/2020</v>
          </cell>
          <cell r="C2689" t="str">
            <v>UN</v>
          </cell>
          <cell r="D2689">
            <v>54.45</v>
          </cell>
          <cell r="E2689" t="str">
            <v>Sinapi-Maio/21</v>
          </cell>
        </row>
        <row r="2690">
          <cell r="A2690">
            <v>101877</v>
          </cell>
          <cell r="B2690" t="str">
            <v>QUADRO DE DISTRIBUIÇÃO DE ENERGIA EM PVC, DE EMBUTIR, SEM BARRAMENTO, PARA 3 DISJUNTORES - FORNECIMENTO E INSTALAÇÃO. AF_10/2020</v>
          </cell>
          <cell r="C2690" t="str">
            <v>UN</v>
          </cell>
          <cell r="D2690">
            <v>38.74</v>
          </cell>
          <cell r="E2690" t="str">
            <v>Sinapi-Maio/21</v>
          </cell>
        </row>
        <row r="2691">
          <cell r="A2691">
            <v>101878</v>
          </cell>
          <cell r="B2691" t="str">
            <v>QUADRO DE DISTRIBUIÇÃO DE ENERGIA EM CHAPA DE AÇO GALVANIZADO, DE SOBREPOR, COM BARRAMENTO TRIFÁSICO, PARA 18 DISJUNTORES DIN 100A - FORNECIMENTO E INSTALAÇÃO. AF_10/2020</v>
          </cell>
          <cell r="C2691" t="str">
            <v>UN</v>
          </cell>
          <cell r="D2691">
            <v>753.04</v>
          </cell>
          <cell r="E2691" t="str">
            <v>Sinapi-Maio/21</v>
          </cell>
        </row>
        <row r="2692">
          <cell r="A2692">
            <v>101879</v>
          </cell>
          <cell r="B2692" t="str">
            <v>QUADRO DE DISTRIBUIÇÃO DE ENERGIA EM CHAPA DE AÇO GALVANIZADO, DE EMBUTIR, COM BARRAMENTO TRIFÁSICO, PARA 24 DISJUNTORES DIN 100A - FORNECIMENTO E INSTALAÇÃO. AF_10/2020</v>
          </cell>
          <cell r="C2692" t="str">
            <v>UN</v>
          </cell>
          <cell r="D2692">
            <v>806.76</v>
          </cell>
          <cell r="E2692" t="str">
            <v>Sinapi-Maio/21</v>
          </cell>
        </row>
        <row r="2693">
          <cell r="A2693">
            <v>101880</v>
          </cell>
          <cell r="B2693" t="str">
            <v>QUADRO DE DISTRIBUIÇÃO DE ENERGIA EM CHAPA DE AÇO GALVANIZADO, DE EMBUTIR, COM BARRAMENTO TRIFÁSICO, PARA 30 DISJUNTORES DIN 150A - FORNECIMENTO E INSTALAÇÃO. AF_10/2020</v>
          </cell>
          <cell r="C2693" t="str">
            <v>UN</v>
          </cell>
          <cell r="D2693">
            <v>927.56</v>
          </cell>
          <cell r="E2693" t="str">
            <v>Sinapi-Maio/21</v>
          </cell>
        </row>
        <row r="2694">
          <cell r="A2694">
            <v>101881</v>
          </cell>
          <cell r="B2694" t="str">
            <v>QUADRO DE DISTRIBUIÇÃO DE ENERGIA EM CHAPA DE AÇO GALVANIZADO, DE EMBUTIR, COM BARRAMENTO TRIFÁSICO, PARA 40 DISJUNTORES DIN 100A - FORNECIMENTO E INSTALAÇÃO. AF_10/2020</v>
          </cell>
          <cell r="C2694" t="str">
            <v>UN</v>
          </cell>
          <cell r="D2694">
            <v>1342.68</v>
          </cell>
          <cell r="E2694" t="str">
            <v>Sinapi-Maio/21</v>
          </cell>
        </row>
        <row r="2695">
          <cell r="A2695">
            <v>101882</v>
          </cell>
          <cell r="B2695" t="str">
            <v>QUADRO DE DISTRIBUIÇÃO DE ENERGIA EM CHAPA DE AÇO GALVANIZADO, DE EMBUTIR, COM BARRAMENTO TRIFÁSICO, PARA 30 DISJUNTORES DIN 225A - FORNECIMENTO E INSTALAÇÃO. AF_10/2020</v>
          </cell>
          <cell r="C2695" t="str">
            <v>UN</v>
          </cell>
          <cell r="D2695">
            <v>1914.69</v>
          </cell>
          <cell r="E2695" t="str">
            <v>Sinapi-Maio/21</v>
          </cell>
        </row>
        <row r="2696">
          <cell r="A2696">
            <v>101883</v>
          </cell>
          <cell r="B2696" t="str">
            <v>QUADRO DE DISTRIBUIÇÃO DE ENERGIA EM CHAPA DE AÇO GALVANIZADO, DE EMBUTIR, COM BARRAMENTO TRIFÁSICO, PARA 18 DISJUNTORES DIN 100A - FORNECIMENTO E INSTALAÇÃO. AF_10/2020</v>
          </cell>
          <cell r="C2696" t="str">
            <v>UN</v>
          </cell>
          <cell r="D2696">
            <v>768.68</v>
          </cell>
          <cell r="E2696" t="str">
            <v>Sinapi-Maio/21</v>
          </cell>
        </row>
        <row r="2697">
          <cell r="A2697">
            <v>101890</v>
          </cell>
          <cell r="B2697" t="str">
            <v>DISJUNTOR MONOPOLAR TIPO NEMA, CORRENTE NOMINAL DE 10 ATÉ 30A - FORNECIMENTO E INSTALAÇÃO. AF_10/2020</v>
          </cell>
          <cell r="C2697" t="str">
            <v>UN</v>
          </cell>
          <cell r="D2697">
            <v>15</v>
          </cell>
          <cell r="E2697" t="str">
            <v>Sinapi-Maio/21</v>
          </cell>
        </row>
        <row r="2698">
          <cell r="A2698">
            <v>101891</v>
          </cell>
          <cell r="B2698" t="str">
            <v>DISJUNTOR MONOPOLAR TIPO NEMA, CORRENTE NOMINAL DE 35 ATÉ 50A - FORNECIMENTO E INSTALAÇÃO. AF_10/2020</v>
          </cell>
          <cell r="C2698" t="str">
            <v>UN</v>
          </cell>
          <cell r="D2698">
            <v>25.8</v>
          </cell>
          <cell r="E2698" t="str">
            <v>Sinapi-Maio/21</v>
          </cell>
        </row>
        <row r="2699">
          <cell r="A2699">
            <v>101892</v>
          </cell>
          <cell r="B2699" t="str">
            <v>DISJUNTOR BIPOLAR TIPO NEMA, CORRENTE NOMINAL DE 10 ATÉ 50A - FORNECIMENTO E INSTALAÇÃO. AF_10/2020</v>
          </cell>
          <cell r="C2699" t="str">
            <v>UN</v>
          </cell>
          <cell r="D2699">
            <v>65.95</v>
          </cell>
          <cell r="E2699" t="str">
            <v>Sinapi-Maio/21</v>
          </cell>
        </row>
        <row r="2700">
          <cell r="A2700">
            <v>101893</v>
          </cell>
          <cell r="B2700" t="str">
            <v>DISJUNTOR TRIPOLAR TIPO NEMA, CORRENTE NOMINAL DE 10 ATÉ 50A - FORNECIMENTO E INSTALAÇÃO. AF_10/2020</v>
          </cell>
          <cell r="C2700" t="str">
            <v>UN</v>
          </cell>
          <cell r="D2700">
            <v>84.48</v>
          </cell>
          <cell r="E2700" t="str">
            <v>Sinapi-Maio/21</v>
          </cell>
        </row>
        <row r="2701">
          <cell r="A2701">
            <v>101894</v>
          </cell>
          <cell r="B2701" t="str">
            <v>DISJUNTOR TRIPOLAR TIPO NEMA, CORRENTE NOMINAL DE 60 ATÉ 100A - FORNECIMENTO E INSTALAÇÃO. AF_10/2020</v>
          </cell>
          <cell r="C2701" t="str">
            <v>UN</v>
          </cell>
          <cell r="D2701">
            <v>145.22999999999999</v>
          </cell>
          <cell r="E2701" t="str">
            <v>Sinapi-Maio/21</v>
          </cell>
        </row>
        <row r="2702">
          <cell r="A2702">
            <v>101895</v>
          </cell>
          <cell r="B2702" t="str">
            <v>DISJUNTOR TERMOMAGNÉTICO TRIPOLAR , CORRENTE NOMINAL DE 125A - FORNECIMENTO E INSTALAÇÃO. AF_10/2020</v>
          </cell>
          <cell r="C2702" t="str">
            <v>UN</v>
          </cell>
          <cell r="D2702">
            <v>392.15</v>
          </cell>
          <cell r="E2702" t="str">
            <v>Sinapi-Maio/21</v>
          </cell>
        </row>
        <row r="2703">
          <cell r="A2703">
            <v>101896</v>
          </cell>
          <cell r="B2703" t="str">
            <v>DISJUNTOR TERMOMAGNÉTICO TRIPOLAR , CORRENTE NOMINAL DE 200A - FORNECIMENTO E INSTALAÇÃO. AF_10/2020</v>
          </cell>
          <cell r="C2703" t="str">
            <v>UN</v>
          </cell>
          <cell r="D2703">
            <v>586.91999999999996</v>
          </cell>
          <cell r="E2703" t="str">
            <v>Sinapi-Maio/21</v>
          </cell>
        </row>
        <row r="2704">
          <cell r="A2704">
            <v>101897</v>
          </cell>
          <cell r="B2704" t="str">
            <v>DISJUNTOR TERMOMAGNÉTICO TRIPOLAR , CORRENTE NOMINAL DE 250A - FORNECIMENTO E INSTALAÇÃO. AF_10/2020</v>
          </cell>
          <cell r="C2704" t="str">
            <v>UN</v>
          </cell>
          <cell r="D2704">
            <v>934.68</v>
          </cell>
          <cell r="E2704" t="str">
            <v>Sinapi-Maio/21</v>
          </cell>
        </row>
        <row r="2705">
          <cell r="A2705">
            <v>101898</v>
          </cell>
          <cell r="B2705" t="str">
            <v>DISJUNTOR TERMOMAGNÉTICO TRIPOLAR , CORRENTE NOMINAL DE 400A - FORNECIMENTO E INSTALAÇÃO. AF_10/2020</v>
          </cell>
          <cell r="C2705" t="str">
            <v>UN</v>
          </cell>
          <cell r="D2705">
            <v>1247.8900000000001</v>
          </cell>
          <cell r="E2705" t="str">
            <v>Sinapi-Maio/21</v>
          </cell>
        </row>
        <row r="2706">
          <cell r="A2706">
            <v>101899</v>
          </cell>
          <cell r="B2706" t="str">
            <v>DISJUNTOR TERMOMAGNÉTICO TRIPOLAR , CORRENTE NOMINAL DE 600A - FORNECIMENTO E INSTALAÇÃO. AF_10/2020</v>
          </cell>
          <cell r="C2706" t="str">
            <v>UN</v>
          </cell>
          <cell r="D2706">
            <v>1992.89</v>
          </cell>
          <cell r="E2706" t="str">
            <v>Sinapi-Maio/21</v>
          </cell>
        </row>
        <row r="2707">
          <cell r="A2707">
            <v>101900</v>
          </cell>
          <cell r="B2707" t="str">
            <v>DISJUNTOR BAIXA TENSÃO TRIPOLAR A SECO  800A/600V - FORNECIMENTO E INSTALAÇÃO. AF_10/2020</v>
          </cell>
          <cell r="C2707" t="str">
            <v>UN</v>
          </cell>
          <cell r="D2707">
            <v>4150.76</v>
          </cell>
          <cell r="E2707" t="str">
            <v>Sinapi-Maio/21</v>
          </cell>
        </row>
        <row r="2708">
          <cell r="A2708">
            <v>101901</v>
          </cell>
          <cell r="B2708" t="str">
            <v>CONTATOR TRIPOLAR I NOMINAL 12A - FORNECIMENTO E INSTALAÇÃO. AF_10/2020</v>
          </cell>
          <cell r="C2708" t="str">
            <v>UN</v>
          </cell>
          <cell r="D2708">
            <v>134.37</v>
          </cell>
          <cell r="E2708" t="str">
            <v>Sinapi-Maio/21</v>
          </cell>
        </row>
        <row r="2709">
          <cell r="A2709">
            <v>101902</v>
          </cell>
          <cell r="B2709" t="str">
            <v>CONTATOR TRIPOLAR I NOMINAL 22A - FORNECIMENTO E INSTALAÇÃO. AF_10/2020</v>
          </cell>
          <cell r="C2709" t="str">
            <v>UN</v>
          </cell>
          <cell r="D2709">
            <v>166.09</v>
          </cell>
          <cell r="E2709" t="str">
            <v>Sinapi-Maio/21</v>
          </cell>
        </row>
        <row r="2710">
          <cell r="A2710">
            <v>101903</v>
          </cell>
          <cell r="B2710" t="str">
            <v>CONTATOR TRIPOLAR I NOMINAL 38A - FORNECIMENTO E INSTALAÇÃO. AF_10/2020</v>
          </cell>
          <cell r="C2710" t="str">
            <v>UN</v>
          </cell>
          <cell r="D2710">
            <v>346.14</v>
          </cell>
          <cell r="E2710" t="str">
            <v>Sinapi-Maio/21</v>
          </cell>
        </row>
        <row r="2711">
          <cell r="A2711">
            <v>101904</v>
          </cell>
          <cell r="B2711" t="str">
            <v>CONTATOR TRIPOLAR I NOMIMAL 95A - FORNECIMENTO E INSTALAÇÃO. AF_10/2020</v>
          </cell>
          <cell r="C2711" t="str">
            <v>UN</v>
          </cell>
          <cell r="D2711">
            <v>1270.3900000000001</v>
          </cell>
          <cell r="E2711" t="str">
            <v>Sinapi-Maio/21</v>
          </cell>
        </row>
        <row r="2712">
          <cell r="A2712">
            <v>101938</v>
          </cell>
          <cell r="B2712" t="str">
            <v>CAIXA DE PROTEÇÃO PARA MEDIDOR MONOFÁSICO DE EMBUTIR - FORNECIMENTO E INSTALAÇÃO. AF_10/2020</v>
          </cell>
          <cell r="C2712" t="str">
            <v>UN</v>
          </cell>
          <cell r="D2712">
            <v>72.680000000000007</v>
          </cell>
          <cell r="E2712" t="str">
            <v>Sinapi-Maio/21</v>
          </cell>
        </row>
        <row r="2713">
          <cell r="A2713">
            <v>101946</v>
          </cell>
          <cell r="B2713" t="str">
            <v>QUADRO DE MEDIÇÃO GERAL DE ENERGIA PARA 1 MEDIDOR DE SOBREPOR - FORNECIMENTO E INSTALAÇÃO. AF_10/2020</v>
          </cell>
          <cell r="C2713" t="str">
            <v>UN</v>
          </cell>
          <cell r="D2713">
            <v>121.33</v>
          </cell>
          <cell r="E2713" t="str">
            <v>Sinapi-Maio/21</v>
          </cell>
        </row>
        <row r="2714">
          <cell r="A2714">
            <v>91945</v>
          </cell>
          <cell r="B2714" t="str">
            <v>SUPORTE PARAFUSADO COM PLACA DE ENCAIXE 4" X 2" ALTO (2,00 M DO PISO) PARA PONTO ELÉTRICO - FORNECIMENTO E INSTALAÇÃO. AF_12/2015</v>
          </cell>
          <cell r="C2714" t="str">
            <v>UN</v>
          </cell>
          <cell r="D2714">
            <v>8.16</v>
          </cell>
          <cell r="E2714" t="str">
            <v>Sinapi-Maio/21</v>
          </cell>
        </row>
        <row r="2715">
          <cell r="A2715">
            <v>91946</v>
          </cell>
          <cell r="B2715" t="str">
            <v>SUPORTE PARAFUSADO COM PLACA DE ENCAIXE 4" X 2" MÉDIO (1,30 M DO PISO) PARA PONTO ELÉTRICO - FORNECIMENTO E INSTALAÇÃO. AF_12/2015</v>
          </cell>
          <cell r="C2715" t="str">
            <v>UN</v>
          </cell>
          <cell r="D2715">
            <v>6.63</v>
          </cell>
          <cell r="E2715" t="str">
            <v>Sinapi-Maio/21</v>
          </cell>
        </row>
        <row r="2716">
          <cell r="A2716">
            <v>91947</v>
          </cell>
          <cell r="B2716" t="str">
            <v>SUPORTE PARAFUSADO COM PLACA DE ENCAIXE 4" X 2" BAIXO (0,30 M DO PISO) PARA PONTO ELÉTRICO - FORNECIMENTO E INSTALAÇÃO. AF_12/2015</v>
          </cell>
          <cell r="C2716" t="str">
            <v>UN</v>
          </cell>
          <cell r="D2716">
            <v>5.68</v>
          </cell>
          <cell r="E2716" t="str">
            <v>Sinapi-Maio/21</v>
          </cell>
        </row>
        <row r="2717">
          <cell r="A2717">
            <v>91949</v>
          </cell>
          <cell r="B2717" t="str">
            <v>SUPORTE PARAFUSADO COM PLACA DE ENCAIXE 4" X 4" ALTO (2,00 M DO PISO) PARA PONTO ELÉTRICO - FORNECIMENTO E INSTALAÇÃO. AF_12/2015</v>
          </cell>
          <cell r="C2717" t="str">
            <v>UN</v>
          </cell>
          <cell r="D2717">
            <v>12.08</v>
          </cell>
          <cell r="E2717" t="str">
            <v>Sinapi-Maio/21</v>
          </cell>
        </row>
        <row r="2718">
          <cell r="A2718">
            <v>91950</v>
          </cell>
          <cell r="B2718" t="str">
            <v>SUPORTE PARAFUSADO COM PLACA DE ENCAIXE 4" X 4" MÉDIO (1,30 M DO PISO) PARA PONTO ELÉTRICO - FORNECIMENTO E INSTALAÇÃO. AF_12/2015</v>
          </cell>
          <cell r="C2718" t="str">
            <v>UN</v>
          </cell>
          <cell r="D2718">
            <v>10.23</v>
          </cell>
          <cell r="E2718" t="str">
            <v>Sinapi-Maio/21</v>
          </cell>
        </row>
        <row r="2719">
          <cell r="A2719">
            <v>91951</v>
          </cell>
          <cell r="B2719" t="str">
            <v>SUPORTE PARAFUSADO COM PLACA DE ENCAIXE 4" X 4" BAIXO (0,30 M DO PISO) PARA PONTO ELÉTRICO - FORNECIMENTO E INSTALAÇÃO. AF_12/2015</v>
          </cell>
          <cell r="C2719" t="str">
            <v>UN</v>
          </cell>
          <cell r="D2719">
            <v>9.1199999999999992</v>
          </cell>
          <cell r="E2719" t="str">
            <v>Sinapi-Maio/21</v>
          </cell>
        </row>
        <row r="2720">
          <cell r="A2720">
            <v>91952</v>
          </cell>
          <cell r="B2720" t="str">
            <v>INTERRUPTOR SIMPLES (1 MÓDULO), 10A/250V, SEM SUPORTE E SEM PLACA - FORNECIMENTO E INSTALAÇÃO. AF_12/2015</v>
          </cell>
          <cell r="C2720" t="str">
            <v>UN</v>
          </cell>
          <cell r="D2720">
            <v>15.7</v>
          </cell>
          <cell r="E2720" t="str">
            <v>Sinapi-Maio/21</v>
          </cell>
        </row>
        <row r="2721">
          <cell r="A2721">
            <v>91953</v>
          </cell>
          <cell r="B2721" t="str">
            <v>INTERRUPTOR SIMPLES (1 MÓDULO), 10A/250V, INCLUINDO SUPORTE E PLACA - FORNECIMENTO E INSTALAÇÃO. AF_12/2015</v>
          </cell>
          <cell r="C2721" t="str">
            <v>UN</v>
          </cell>
          <cell r="D2721">
            <v>22.33</v>
          </cell>
          <cell r="E2721" t="str">
            <v>Sinapi-Maio/21</v>
          </cell>
        </row>
        <row r="2722">
          <cell r="A2722">
            <v>91954</v>
          </cell>
          <cell r="B2722" t="str">
            <v>INTERRUPTOR PARALELO (1 MÓDULO), 10A/250V, SEM SUPORTE E SEM PLACA - FORNECIMENTO E INSTALAÇÃO. AF_12/2015</v>
          </cell>
          <cell r="C2722" t="str">
            <v>UN</v>
          </cell>
          <cell r="D2722">
            <v>21.16</v>
          </cell>
          <cell r="E2722" t="str">
            <v>Sinapi-Maio/21</v>
          </cell>
        </row>
        <row r="2723">
          <cell r="A2723">
            <v>91955</v>
          </cell>
          <cell r="B2723" t="str">
            <v>INTERRUPTOR PARALELO (1 MÓDULO), 10A/250V, INCLUINDO SUPORTE E PLACA - FORNECIMENTO E INSTALAÇÃO. AF_12/2015</v>
          </cell>
          <cell r="C2723" t="str">
            <v>UN</v>
          </cell>
          <cell r="D2723">
            <v>27.79</v>
          </cell>
          <cell r="E2723" t="str">
            <v>Sinapi-Maio/21</v>
          </cell>
        </row>
        <row r="2724">
          <cell r="A2724">
            <v>91956</v>
          </cell>
          <cell r="B2724" t="str">
            <v>INTERRUPTOR SIMPLES (1 MÓDULO) COM INTERRUPTOR PARALELO (1 MÓDULO), 10A/250V, SEM SUPORTE E SEM PLACA - FORNECIMENTO E INSTALAÇÃO. AF_12/2015</v>
          </cell>
          <cell r="C2724" t="str">
            <v>UN</v>
          </cell>
          <cell r="D2724">
            <v>34.020000000000003</v>
          </cell>
          <cell r="E2724" t="str">
            <v>Sinapi-Maio/21</v>
          </cell>
        </row>
        <row r="2725">
          <cell r="A2725">
            <v>91957</v>
          </cell>
          <cell r="B2725" t="str">
            <v>INTERRUPTOR SIMPLES (1 MÓDULO) COM INTERRUPTOR PARALELO (1 MÓDULO), 10A/250V, INCLUINDO SUPORTE E PLACA - FORNECIMENTO E INSTALAÇÃO. AF_12/2015</v>
          </cell>
          <cell r="C2725" t="str">
            <v>UN</v>
          </cell>
          <cell r="D2725">
            <v>40.65</v>
          </cell>
          <cell r="E2725" t="str">
            <v>Sinapi-Maio/21</v>
          </cell>
        </row>
        <row r="2726">
          <cell r="A2726">
            <v>91958</v>
          </cell>
          <cell r="B2726" t="str">
            <v>INTERRUPTOR SIMPLES (2 MÓDULOS), 10A/250V, SEM SUPORTE E SEM PLACA - FORNECIMENTO E INSTALAÇÃO. AF_12/2015</v>
          </cell>
          <cell r="C2726" t="str">
            <v>UN</v>
          </cell>
          <cell r="D2726">
            <v>28.6</v>
          </cell>
          <cell r="E2726" t="str">
            <v>Sinapi-Maio/21</v>
          </cell>
        </row>
        <row r="2727">
          <cell r="A2727">
            <v>91959</v>
          </cell>
          <cell r="B2727" t="str">
            <v>INTERRUPTOR SIMPLES (2 MÓDULOS), 10A/250V, INCLUINDO SUPORTE E PLACA - FORNECIMENTO E INSTALAÇÃO. AF_12/2015</v>
          </cell>
          <cell r="C2727" t="str">
            <v>UN</v>
          </cell>
          <cell r="D2727">
            <v>35.229999999999997</v>
          </cell>
          <cell r="E2727" t="str">
            <v>Sinapi-Maio/21</v>
          </cell>
        </row>
        <row r="2728">
          <cell r="A2728">
            <v>91960</v>
          </cell>
          <cell r="B2728" t="str">
            <v>INTERRUPTOR PARALELO (2 MÓDULOS), 10A/250V, SEM SUPORTE E SEM PLACA - FORNECIMENTO E INSTALAÇÃO. AF_12/2015</v>
          </cell>
          <cell r="C2728" t="str">
            <v>UN</v>
          </cell>
          <cell r="D2728">
            <v>39.479999999999997</v>
          </cell>
          <cell r="E2728" t="str">
            <v>Sinapi-Maio/21</v>
          </cell>
        </row>
        <row r="2729">
          <cell r="A2729">
            <v>91961</v>
          </cell>
          <cell r="B2729" t="str">
            <v>INTERRUPTOR PARALELO (2 MÓDULOS), 10A/250V, INCLUINDO SUPORTE E PLACA - FORNECIMENTO E INSTALAÇÃO. AF_12/2015</v>
          </cell>
          <cell r="C2729" t="str">
            <v>UN</v>
          </cell>
          <cell r="D2729">
            <v>46.11</v>
          </cell>
          <cell r="E2729" t="str">
            <v>Sinapi-Maio/21</v>
          </cell>
        </row>
        <row r="2730">
          <cell r="A2730">
            <v>91962</v>
          </cell>
          <cell r="B2730" t="str">
            <v>INTERRUPTOR SIMPLES (1 MÓDULO) COM INTERRUPTOR PARALELO (2 MÓDULOS), 10A/250V, SEM SUPORTE E SEM PLACA - FORNECIMENTO E INSTALAÇÃO. AF_12/2015</v>
          </cell>
          <cell r="C2730" t="str">
            <v>UN</v>
          </cell>
          <cell r="D2730">
            <v>52.39</v>
          </cell>
          <cell r="E2730" t="str">
            <v>Sinapi-Maio/21</v>
          </cell>
        </row>
        <row r="2731">
          <cell r="A2731">
            <v>91963</v>
          </cell>
          <cell r="B2731" t="str">
            <v>INTERRUPTOR SIMPLES (1 MÓDULO) COM INTERRUPTOR PARALELO (2 MÓDULOS), 10A/250V, INCLUINDO SUPORTE E PLACA - FORNECIMENTO E INSTALAÇÃO. AF_12/2015</v>
          </cell>
          <cell r="C2731" t="str">
            <v>UN</v>
          </cell>
          <cell r="D2731">
            <v>59.02</v>
          </cell>
          <cell r="E2731" t="str">
            <v>Sinapi-Maio/21</v>
          </cell>
        </row>
        <row r="2732">
          <cell r="A2732">
            <v>91964</v>
          </cell>
          <cell r="B2732" t="str">
            <v>INTERRUPTOR SIMPLES (2 MÓDULOS) COM INTERRUPTOR PARALELO (1 MÓDULO), 10A/250V, SEM SUPORTE E SEM PLACA - FORNECIMENTO E INSTALAÇÃO. AF_12/2015</v>
          </cell>
          <cell r="C2732" t="str">
            <v>UN</v>
          </cell>
          <cell r="D2732">
            <v>46.93</v>
          </cell>
          <cell r="E2732" t="str">
            <v>Sinapi-Maio/21</v>
          </cell>
        </row>
        <row r="2733">
          <cell r="A2733">
            <v>91965</v>
          </cell>
          <cell r="B2733" t="str">
            <v>INTERRUPTOR SIMPLES (2 MÓDULOS) COM INTERRUPTOR PARALELO (1 MÓDULO), 10A/250V, INCLUINDO SUPORTE E PLACA - FORNECIMENTO E INSTALAÇÃO. AF_12/2015</v>
          </cell>
          <cell r="C2733" t="str">
            <v>UN</v>
          </cell>
          <cell r="D2733">
            <v>53.56</v>
          </cell>
          <cell r="E2733" t="str">
            <v>Sinapi-Maio/21</v>
          </cell>
        </row>
        <row r="2734">
          <cell r="A2734">
            <v>91966</v>
          </cell>
          <cell r="B2734" t="str">
            <v>INTERRUPTOR SIMPLES (3 MÓDULOS), 10A/250V, SEM SUPORTE E SEM PLACA - FORNECIMENTO E INSTALAÇÃO. AF_12/2015</v>
          </cell>
          <cell r="C2734" t="str">
            <v>UN</v>
          </cell>
          <cell r="D2734">
            <v>41.52</v>
          </cell>
          <cell r="E2734" t="str">
            <v>Sinapi-Maio/21</v>
          </cell>
        </row>
        <row r="2735">
          <cell r="A2735">
            <v>91967</v>
          </cell>
          <cell r="B2735" t="str">
            <v>INTERRUPTOR SIMPLES (3 MÓDULOS), 10A/250V, INCLUINDO SUPORTE E PLACA - FORNECIMENTO E INSTALAÇÃO. AF_12/2015</v>
          </cell>
          <cell r="C2735" t="str">
            <v>UN</v>
          </cell>
          <cell r="D2735">
            <v>48.15</v>
          </cell>
          <cell r="E2735" t="str">
            <v>Sinapi-Maio/21</v>
          </cell>
        </row>
        <row r="2736">
          <cell r="A2736">
            <v>91968</v>
          </cell>
          <cell r="B2736" t="str">
            <v>INTERRUPTOR PARALELO (3 MÓDULOS), 10A/250V, SEM SUPORTE E SEM PLACA - FORNECIMENTO E INSTALAÇÃO. AF_12/2015</v>
          </cell>
          <cell r="C2736" t="str">
            <v>UN</v>
          </cell>
          <cell r="D2736">
            <v>57.81</v>
          </cell>
          <cell r="E2736" t="str">
            <v>Sinapi-Maio/21</v>
          </cell>
        </row>
        <row r="2737">
          <cell r="A2737">
            <v>91969</v>
          </cell>
          <cell r="B2737" t="str">
            <v>INTERRUPTOR PARALELO (3 MÓDULOS), 10A/250V, INCLUINDO SUPORTE E PLACA - FORNECIMENTO E INSTALAÇÃO. AF_12/2015</v>
          </cell>
          <cell r="C2737" t="str">
            <v>UN</v>
          </cell>
          <cell r="D2737">
            <v>64.44</v>
          </cell>
          <cell r="E2737" t="str">
            <v>Sinapi-Maio/21</v>
          </cell>
        </row>
        <row r="2738">
          <cell r="A2738">
            <v>91970</v>
          </cell>
          <cell r="B2738" t="str">
            <v>INTERRUPTOR SIMPLES (3 MÓDULOS) COM INTERRUPTOR PARALELO (1 MÓDULO), 10A/250V, SEM SUPORTE E SEM PLACA - FORNECIMENTO E INSTALAÇÃO. AF_12/2015</v>
          </cell>
          <cell r="C2738" t="str">
            <v>UN</v>
          </cell>
          <cell r="D2738">
            <v>60.17</v>
          </cell>
          <cell r="E2738" t="str">
            <v>Sinapi-Maio/21</v>
          </cell>
        </row>
        <row r="2739">
          <cell r="A2739">
            <v>91971</v>
          </cell>
          <cell r="B2739" t="str">
            <v>INTERRUPTOR SIMPLES (3 MÓDULOS) COM INTERRUPTOR PARALELO (1 MÓDULO), 10A/250V, INCLUINDO SUPORTE E PLACA - FORNECIMENTO E INSTALAÇÃO. AF_12/2015</v>
          </cell>
          <cell r="C2739" t="str">
            <v>UN</v>
          </cell>
          <cell r="D2739">
            <v>70.400000000000006</v>
          </cell>
          <cell r="E2739" t="str">
            <v>Sinapi-Maio/21</v>
          </cell>
        </row>
        <row r="2740">
          <cell r="A2740">
            <v>91972</v>
          </cell>
          <cell r="B2740" t="str">
            <v>INTERRUPTOR SIMPLES (2 MÓDULOS) COM INTERRUPTOR PARALELO (2 MÓDULOS), 10A/250V, SEM SUPORTE E SEM PLACA - FORNECIMENTO E INSTALAÇÃO. AF_12/2015</v>
          </cell>
          <cell r="C2740" t="str">
            <v>UN</v>
          </cell>
          <cell r="D2740">
            <v>65.62</v>
          </cell>
          <cell r="E2740" t="str">
            <v>Sinapi-Maio/21</v>
          </cell>
        </row>
        <row r="2741">
          <cell r="A2741">
            <v>91973</v>
          </cell>
          <cell r="B2741" t="str">
            <v>INTERRUPTOR SIMPLES (2 MÓDULOS) COM INTERRUPTOR PARALELO (2 MÓDULOS), 10A/250V, INCLUINDO SUPORTE E PLACA - FORNECIMENTO E INSTALAÇÃO. AF_12/2015</v>
          </cell>
          <cell r="C2741" t="str">
            <v>UN</v>
          </cell>
          <cell r="D2741">
            <v>75.849999999999994</v>
          </cell>
          <cell r="E2741" t="str">
            <v>Sinapi-Maio/21</v>
          </cell>
        </row>
        <row r="2742">
          <cell r="A2742">
            <v>91974</v>
          </cell>
          <cell r="B2742" t="str">
            <v>INTERRUPTOR SIMPLES (4 MÓDULOS), 10A/250V, SEM SUPORTE E SEM PLACA - FORNECIMENTO E INSTALAÇÃO. AF_12/2015</v>
          </cell>
          <cell r="C2742" t="str">
            <v>UN</v>
          </cell>
          <cell r="D2742">
            <v>54.71</v>
          </cell>
          <cell r="E2742" t="str">
            <v>Sinapi-Maio/21</v>
          </cell>
        </row>
        <row r="2743">
          <cell r="A2743">
            <v>91975</v>
          </cell>
          <cell r="B2743" t="str">
            <v>INTERRUPTOR SIMPLES (4 MÓDULOS), 10A/250V, INCLUINDO SUPORTE E PLACA - FORNECIMENTO E INSTALAÇÃO. AF_12/2015</v>
          </cell>
          <cell r="C2743" t="str">
            <v>UN</v>
          </cell>
          <cell r="D2743">
            <v>64.94</v>
          </cell>
          <cell r="E2743" t="str">
            <v>Sinapi-Maio/21</v>
          </cell>
        </row>
        <row r="2744">
          <cell r="A2744">
            <v>91976</v>
          </cell>
          <cell r="B2744" t="str">
            <v>INTERRUPTOR SIMPLES (6 MÓDULOS), 10A/250V, SEM SUPORTE E SEM PLACA - FORNECIMENTO E INSTALAÇÃO. AF_12/2015</v>
          </cell>
          <cell r="C2744" t="str">
            <v>UN</v>
          </cell>
          <cell r="D2744">
            <v>80.63</v>
          </cell>
          <cell r="E2744" t="str">
            <v>Sinapi-Maio/21</v>
          </cell>
        </row>
        <row r="2745">
          <cell r="A2745">
            <v>91977</v>
          </cell>
          <cell r="B2745" t="str">
            <v>INTERRUPTOR SIMPLES (6 MÓDULOS), 10A/250V, INCLUINDO SUPORTE E PLACA - FORNECIMENTO E INSTALAÇÃO. AF_12/2015</v>
          </cell>
          <cell r="C2745" t="str">
            <v>UN</v>
          </cell>
          <cell r="D2745">
            <v>90.86</v>
          </cell>
          <cell r="E2745" t="str">
            <v>Sinapi-Maio/21</v>
          </cell>
        </row>
        <row r="2746">
          <cell r="A2746">
            <v>91978</v>
          </cell>
          <cell r="B2746" t="str">
            <v>INTERRUPTOR INTERMEDIÁRIO (1 MÓDULO), 10A/250V, SEM SUPORTE E SEM PLACA - FORNECIMENTO E INSTALAÇÃO. AF_09/2017</v>
          </cell>
          <cell r="C2746" t="str">
            <v>UN</v>
          </cell>
          <cell r="D2746">
            <v>32.619999999999997</v>
          </cell>
          <cell r="E2746" t="str">
            <v>Sinapi-Maio/21</v>
          </cell>
        </row>
        <row r="2747">
          <cell r="A2747">
            <v>91979</v>
          </cell>
          <cell r="B2747" t="str">
            <v>INTERRUPTOR INTERMEDIÁRIO (1 MÓDULO), 10A/250V, INCLUINDO SUPORTE E PLACA - FORNECIMENTO E INSTALAÇÃO. AF_09/2017</v>
          </cell>
          <cell r="C2747" t="str">
            <v>UN</v>
          </cell>
          <cell r="D2747">
            <v>39.25</v>
          </cell>
          <cell r="E2747" t="str">
            <v>Sinapi-Maio/21</v>
          </cell>
        </row>
        <row r="2748">
          <cell r="A2748">
            <v>91980</v>
          </cell>
          <cell r="B2748" t="str">
            <v>INTERRUPTOR BIPOLAR (1 MÓDULO), 10A/250V, SEM SUPORTE E SEM PLACA - FORNECIMENTO E INSTALAÇÃO. AF_09/2017</v>
          </cell>
          <cell r="C2748" t="str">
            <v>UN</v>
          </cell>
          <cell r="D2748">
            <v>31.7</v>
          </cell>
          <cell r="E2748" t="str">
            <v>Sinapi-Maio/21</v>
          </cell>
        </row>
        <row r="2749">
          <cell r="A2749">
            <v>91981</v>
          </cell>
          <cell r="B2749" t="str">
            <v>INTERRUPTOR BIPOLAR (1 MÓDULO), 10A/250V, INCLUINDO SUPORTE E PLACA - FORNECIMENTO E INSTALAÇÃO. AF_09/2017</v>
          </cell>
          <cell r="C2749" t="str">
            <v>UN</v>
          </cell>
          <cell r="D2749">
            <v>38.33</v>
          </cell>
          <cell r="E2749" t="str">
            <v>Sinapi-Maio/21</v>
          </cell>
        </row>
        <row r="2750">
          <cell r="A2750">
            <v>91982</v>
          </cell>
          <cell r="B2750" t="str">
            <v>DIMMER ROTATIVO (1 MÓDULO), 220V/600W, SEM SUPORTE E SEM PLACA - FORNECIMENTO E INSTALAÇÃO. AF_09/2017</v>
          </cell>
          <cell r="C2750" t="str">
            <v>UN</v>
          </cell>
          <cell r="D2750">
            <v>68.66</v>
          </cell>
          <cell r="E2750" t="str">
            <v>Sinapi-Maio/21</v>
          </cell>
        </row>
        <row r="2751">
          <cell r="A2751">
            <v>91983</v>
          </cell>
          <cell r="B2751" t="str">
            <v>DIMMER ROTATIVO (1 MÓDULO), 220V/600W, INCLUINDO SUPORTE E PLACA - FORNECIMENTO E INSTALAÇÃO. AF_09/2017</v>
          </cell>
          <cell r="C2751" t="str">
            <v>UN</v>
          </cell>
          <cell r="D2751">
            <v>75.290000000000006</v>
          </cell>
          <cell r="E2751" t="str">
            <v>Sinapi-Maio/21</v>
          </cell>
        </row>
        <row r="2752">
          <cell r="A2752">
            <v>91984</v>
          </cell>
          <cell r="B2752" t="str">
            <v>INTERRUPTOR PULSADOR CAMPAINHA (1 MÓDULO), 10A/250V, SEM SUPORTE E SEM PLACA - FORNECIMENTO E INSTALAÇÃO. AF_09/2017</v>
          </cell>
          <cell r="C2752" t="str">
            <v>UN</v>
          </cell>
          <cell r="D2752">
            <v>14.86</v>
          </cell>
          <cell r="E2752" t="str">
            <v>Sinapi-Maio/21</v>
          </cell>
        </row>
        <row r="2753">
          <cell r="A2753">
            <v>91985</v>
          </cell>
          <cell r="B2753" t="str">
            <v>INTERRUPTOR PULSADOR CAMPAINHA (1 MÓDULO), 10A/250V, INCLUINDO SUPORTE E PLACA - FORNECIMENTO E INSTALAÇÃO. AF_09/2017</v>
          </cell>
          <cell r="C2753" t="str">
            <v>UN</v>
          </cell>
          <cell r="D2753">
            <v>21.49</v>
          </cell>
          <cell r="E2753" t="str">
            <v>Sinapi-Maio/21</v>
          </cell>
        </row>
        <row r="2754">
          <cell r="A2754">
            <v>91986</v>
          </cell>
          <cell r="B2754" t="str">
            <v>CAMPAINHA CIGARRA (1 MÓDULO), 10A/250V, SEM SUPORTE E SEM PLACA - FORNECIMENTO E INSTALAÇÃO. AF_09/2017</v>
          </cell>
          <cell r="C2754" t="str">
            <v>UN</v>
          </cell>
          <cell r="D2754">
            <v>30.35</v>
          </cell>
          <cell r="E2754" t="str">
            <v>Sinapi-Maio/21</v>
          </cell>
        </row>
        <row r="2755">
          <cell r="A2755">
            <v>91987</v>
          </cell>
          <cell r="B2755" t="str">
            <v>CAMPAINHA CIGARRA (1 MÓDULO), 10A/250V, INCLUINDO SUPORTE E PLACA - FORNECIMENTO E INSTALAÇÃO. AF_09/2017</v>
          </cell>
          <cell r="C2755" t="str">
            <v>UN</v>
          </cell>
          <cell r="D2755">
            <v>36.979999999999997</v>
          </cell>
          <cell r="E2755" t="str">
            <v>Sinapi-Maio/21</v>
          </cell>
        </row>
        <row r="2756">
          <cell r="A2756">
            <v>91988</v>
          </cell>
          <cell r="B2756" t="str">
            <v>INTERRUPTOR PULSADOR MINUTERIA (1 MÓDULO), 10A/250V, SEM SUPORTE E SEM PLACA - FORNECIMENTO E INSTALAÇÃO. AF_09/2017</v>
          </cell>
          <cell r="C2756" t="str">
            <v>UN</v>
          </cell>
          <cell r="D2756">
            <v>17.93</v>
          </cell>
          <cell r="E2756" t="str">
            <v>Sinapi-Maio/21</v>
          </cell>
        </row>
        <row r="2757">
          <cell r="A2757">
            <v>91989</v>
          </cell>
          <cell r="B2757" t="str">
            <v>INTERRUPTOR PULSADOR MINUTERIA (1 MÓDULO), 10A/250V, INCLUINDO SUPORTE E PLACA - FORNECIMENTO E INSTALAÇÃO. AF_09/2017</v>
          </cell>
          <cell r="C2757" t="str">
            <v>UN</v>
          </cell>
          <cell r="D2757">
            <v>24.56</v>
          </cell>
          <cell r="E2757" t="str">
            <v>Sinapi-Maio/21</v>
          </cell>
        </row>
        <row r="2758">
          <cell r="A2758">
            <v>91990</v>
          </cell>
          <cell r="B2758" t="str">
            <v>TOMADA ALTA DE EMBUTIR (1 MÓDULO), 2P+T 10 A, SEM SUPORTE E SEM PLACA - FORNECIMENTO E INSTALAÇÃO. AF_12/2015</v>
          </cell>
          <cell r="C2758" t="str">
            <v>UN</v>
          </cell>
          <cell r="D2758">
            <v>29.05</v>
          </cell>
          <cell r="E2758" t="str">
            <v>Sinapi-Maio/21</v>
          </cell>
        </row>
        <row r="2759">
          <cell r="A2759">
            <v>91991</v>
          </cell>
          <cell r="B2759" t="str">
            <v>TOMADA ALTA DE EMBUTIR (1 MÓDULO), 2P+T 20 A, SEM SUPORTE E SEM PLACA - FORNECIMENTO E INSTALAÇÃO. AF_12/2015</v>
          </cell>
          <cell r="C2759" t="str">
            <v>UN</v>
          </cell>
          <cell r="D2759">
            <v>30.71</v>
          </cell>
          <cell r="E2759" t="str">
            <v>Sinapi-Maio/21</v>
          </cell>
        </row>
        <row r="2760">
          <cell r="A2760">
            <v>91992</v>
          </cell>
          <cell r="B2760" t="str">
            <v>TOMADA ALTA DE EMBUTIR (1 MÓDULO), 2P+T 10 A, INCLUINDO SUPORTE E PLACA - FORNECIMENTO E INSTALAÇÃO. AF_12/2015</v>
          </cell>
          <cell r="C2760" t="str">
            <v>UN</v>
          </cell>
          <cell r="D2760">
            <v>35.68</v>
          </cell>
          <cell r="E2760" t="str">
            <v>Sinapi-Maio/21</v>
          </cell>
        </row>
        <row r="2761">
          <cell r="A2761">
            <v>91993</v>
          </cell>
          <cell r="B2761" t="str">
            <v>TOMADA ALTA DE EMBUTIR (1 MÓDULO), 2P+T 20 A, INCLUINDO SUPORTE E PLACA - FORNECIMENTO E INSTALAÇÃO. AF_12/2015</v>
          </cell>
          <cell r="C2761" t="str">
            <v>UN</v>
          </cell>
          <cell r="D2761">
            <v>37.340000000000003</v>
          </cell>
          <cell r="E2761" t="str">
            <v>Sinapi-Maio/21</v>
          </cell>
        </row>
        <row r="2762">
          <cell r="A2762">
            <v>91994</v>
          </cell>
          <cell r="B2762" t="str">
            <v>TOMADA MÉDIA DE EMBUTIR (1 MÓDULO), 2P+T 10 A, SEM SUPORTE E SEM PLACA - FORNECIMENTO E INSTALAÇÃO. AF_12/2015</v>
          </cell>
          <cell r="C2762" t="str">
            <v>UN</v>
          </cell>
          <cell r="D2762">
            <v>20.3</v>
          </cell>
          <cell r="E2762" t="str">
            <v>Sinapi-Maio/21</v>
          </cell>
        </row>
        <row r="2763">
          <cell r="A2763">
            <v>91995</v>
          </cell>
          <cell r="B2763" t="str">
            <v>TOMADA MÉDIA DE EMBUTIR (1 MÓDULO), 2P+T 20 A, SEM SUPORTE E SEM PLACA - FORNECIMENTO E INSTALAÇÃO. AF_12/2015</v>
          </cell>
          <cell r="C2763" t="str">
            <v>UN</v>
          </cell>
          <cell r="D2763">
            <v>21.96</v>
          </cell>
          <cell r="E2763" t="str">
            <v>Sinapi-Maio/21</v>
          </cell>
        </row>
        <row r="2764">
          <cell r="A2764">
            <v>91996</v>
          </cell>
          <cell r="B2764" t="str">
            <v>TOMADA MÉDIA DE EMBUTIR (1 MÓDULO), 2P+T 10 A, INCLUINDO SUPORTE E PLACA - FORNECIMENTO E INSTALAÇÃO. AF_12/2015</v>
          </cell>
          <cell r="C2764" t="str">
            <v>UN</v>
          </cell>
          <cell r="D2764">
            <v>26.93</v>
          </cell>
          <cell r="E2764" t="str">
            <v>Sinapi-Maio/21</v>
          </cell>
        </row>
        <row r="2765">
          <cell r="A2765">
            <v>91997</v>
          </cell>
          <cell r="B2765" t="str">
            <v>TOMADA MÉDIA DE EMBUTIR (1 MÓDULO), 2P+T 20 A, INCLUINDO SUPORTE E PLACA - FORNECIMENTO E INSTALAÇÃO. AF_12/2015</v>
          </cell>
          <cell r="C2765" t="str">
            <v>UN</v>
          </cell>
          <cell r="D2765">
            <v>28.59</v>
          </cell>
          <cell r="E2765" t="str">
            <v>Sinapi-Maio/21</v>
          </cell>
        </row>
        <row r="2766">
          <cell r="A2766">
            <v>91998</v>
          </cell>
          <cell r="B2766" t="str">
            <v>TOMADA BAIXA DE EMBUTIR (1 MÓDULO), 2P+T 10 A, SEM SUPORTE E SEM PLACA - FORNECIMENTO E INSTALAÇÃO. AF_12/2015</v>
          </cell>
          <cell r="C2766" t="str">
            <v>UN</v>
          </cell>
          <cell r="D2766">
            <v>16.89</v>
          </cell>
          <cell r="E2766" t="str">
            <v>Sinapi-Maio/21</v>
          </cell>
        </row>
        <row r="2767">
          <cell r="A2767">
            <v>91999</v>
          </cell>
          <cell r="B2767" t="str">
            <v>TOMADA BAIXA DE EMBUTIR (1 MÓDULO), 2P+T 20 A, SEM SUPORTE E SEM PLACA - FORNECIMENTO E INSTALAÇÃO. AF_12/2015</v>
          </cell>
          <cell r="C2767" t="str">
            <v>UN</v>
          </cell>
          <cell r="D2767">
            <v>18.55</v>
          </cell>
          <cell r="E2767" t="str">
            <v>Sinapi-Maio/21</v>
          </cell>
        </row>
        <row r="2768">
          <cell r="A2768">
            <v>92000</v>
          </cell>
          <cell r="B2768" t="str">
            <v>TOMADA BAIXA DE EMBUTIR (1 MÓDULO), 2P+T 10 A, INCLUINDO SUPORTE E PLACA - FORNECIMENTO E INSTALAÇÃO. AF_12/2015</v>
          </cell>
          <cell r="C2768" t="str">
            <v>UN</v>
          </cell>
          <cell r="D2768">
            <v>23.52</v>
          </cell>
          <cell r="E2768" t="str">
            <v>Sinapi-Maio/21</v>
          </cell>
        </row>
        <row r="2769">
          <cell r="A2769">
            <v>92001</v>
          </cell>
          <cell r="B2769" t="str">
            <v>TOMADA BAIXA DE EMBUTIR (1 MÓDULO), 2P+T 20 A, INCLUINDO SUPORTE E PLACA - FORNECIMENTO E INSTALAÇÃO. AF_12/2015</v>
          </cell>
          <cell r="C2769" t="str">
            <v>UN</v>
          </cell>
          <cell r="D2769">
            <v>25.18</v>
          </cell>
          <cell r="E2769" t="str">
            <v>Sinapi-Maio/21</v>
          </cell>
        </row>
        <row r="2770">
          <cell r="A2770">
            <v>92002</v>
          </cell>
          <cell r="B2770" t="str">
            <v>TOMADA MÉDIA DE EMBUTIR (2 MÓDULOS), 2P+T 10 A, SEM SUPORTE E SEM PLACA - FORNECIMENTO E INSTALAÇÃO. AF_12/2015</v>
          </cell>
          <cell r="C2770" t="str">
            <v>UN</v>
          </cell>
          <cell r="D2770">
            <v>37.76</v>
          </cell>
          <cell r="E2770" t="str">
            <v>Sinapi-Maio/21</v>
          </cell>
        </row>
        <row r="2771">
          <cell r="A2771">
            <v>92003</v>
          </cell>
          <cell r="B2771" t="str">
            <v>TOMADA MÉDIA DE EMBUTIR (2 MÓDULOS), 2P+T 20 A, SEM SUPORTE E SEM PLACA - FORNECIMENTO E INSTALAÇÃO. AF_12/2015</v>
          </cell>
          <cell r="C2771" t="str">
            <v>UN</v>
          </cell>
          <cell r="D2771">
            <v>41.08</v>
          </cell>
          <cell r="E2771" t="str">
            <v>Sinapi-Maio/21</v>
          </cell>
        </row>
        <row r="2772">
          <cell r="A2772">
            <v>92004</v>
          </cell>
          <cell r="B2772" t="str">
            <v>TOMADA MÉDIA DE EMBUTIR (2 MÓDULOS), 2P+T 10 A, INCLUINDO SUPORTE E PLACA - FORNECIMENTO E INSTALAÇÃO. AF_12/2015</v>
          </cell>
          <cell r="C2772" t="str">
            <v>UN</v>
          </cell>
          <cell r="D2772">
            <v>44.39</v>
          </cell>
          <cell r="E2772" t="str">
            <v>Sinapi-Maio/21</v>
          </cell>
        </row>
        <row r="2773">
          <cell r="A2773">
            <v>92005</v>
          </cell>
          <cell r="B2773" t="str">
            <v>TOMADA MÉDIA DE EMBUTIR (2 MÓDULOS), 2P+T 20 A, INCLUINDO SUPORTE E PLACA - FORNECIMENTO E INSTALAÇÃO. AF_12/2015</v>
          </cell>
          <cell r="C2773" t="str">
            <v>UN</v>
          </cell>
          <cell r="D2773">
            <v>47.71</v>
          </cell>
          <cell r="E2773" t="str">
            <v>Sinapi-Maio/21</v>
          </cell>
        </row>
        <row r="2774">
          <cell r="A2774">
            <v>92006</v>
          </cell>
          <cell r="B2774" t="str">
            <v>TOMADA BAIXA DE EMBUTIR (2 MÓDULOS), 2P+T 10 A, SEM SUPORTE E SEM PLACA - FORNECIMENTO E INSTALAÇÃO. AF_12/2015</v>
          </cell>
          <cell r="C2774" t="str">
            <v>UN</v>
          </cell>
          <cell r="D2774">
            <v>30.96</v>
          </cell>
          <cell r="E2774" t="str">
            <v>Sinapi-Maio/21</v>
          </cell>
        </row>
        <row r="2775">
          <cell r="A2775">
            <v>92007</v>
          </cell>
          <cell r="B2775" t="str">
            <v>TOMADA BAIXA DE EMBUTIR (2 MÓDULOS), 2P+T 20 A, SEM SUPORTE E SEM PLACA - FORNECIMENTO E INSTALAÇÃO. AF_12/2015</v>
          </cell>
          <cell r="C2775" t="str">
            <v>UN</v>
          </cell>
          <cell r="D2775">
            <v>34.28</v>
          </cell>
          <cell r="E2775" t="str">
            <v>Sinapi-Maio/21</v>
          </cell>
        </row>
        <row r="2776">
          <cell r="A2776">
            <v>92008</v>
          </cell>
          <cell r="B2776" t="str">
            <v>TOMADA BAIXA DE EMBUTIR (2 MÓDULOS), 2P+T 10 A, INCLUINDO SUPORTE E PLACA - FORNECIMENTO E INSTALAÇÃO. AF_12/2015</v>
          </cell>
          <cell r="C2776" t="str">
            <v>UN</v>
          </cell>
          <cell r="D2776">
            <v>37.590000000000003</v>
          </cell>
          <cell r="E2776" t="str">
            <v>Sinapi-Maio/21</v>
          </cell>
        </row>
        <row r="2777">
          <cell r="A2777">
            <v>92009</v>
          </cell>
          <cell r="B2777" t="str">
            <v>TOMADA BAIXA DE EMBUTIR (2 MÓDULOS), 2P+T 20 A, INCLUINDO SUPORTE E PLACA - FORNECIMENTO E INSTALAÇÃO. AF_12/2015</v>
          </cell>
          <cell r="C2777" t="str">
            <v>UN</v>
          </cell>
          <cell r="D2777">
            <v>40.909999999999997</v>
          </cell>
          <cell r="E2777" t="str">
            <v>Sinapi-Maio/21</v>
          </cell>
        </row>
        <row r="2778">
          <cell r="A2778">
            <v>92010</v>
          </cell>
          <cell r="B2778" t="str">
            <v>TOMADA MÉDIA DE EMBUTIR (3 MÓDULOS), 2P+T 10 A, SEM SUPORTE E SEM PLACA - FORNECIMENTO E INSTALAÇÃO. AF_12/2015</v>
          </cell>
          <cell r="C2778" t="str">
            <v>UN</v>
          </cell>
          <cell r="D2778">
            <v>55.23</v>
          </cell>
          <cell r="E2778" t="str">
            <v>Sinapi-Maio/21</v>
          </cell>
        </row>
        <row r="2779">
          <cell r="A2779">
            <v>92011</v>
          </cell>
          <cell r="B2779" t="str">
            <v>TOMADA MÉDIA DE EMBUTIR (3 MÓDULOS), 2P+T 20 A, SEM SUPORTE E SEM PLACA - FORNECIMENTO E INSTALAÇÃO. AF_12/2015</v>
          </cell>
          <cell r="C2779" t="str">
            <v>UN</v>
          </cell>
          <cell r="D2779">
            <v>60.21</v>
          </cell>
          <cell r="E2779" t="str">
            <v>Sinapi-Maio/21</v>
          </cell>
        </row>
        <row r="2780">
          <cell r="A2780">
            <v>92012</v>
          </cell>
          <cell r="B2780" t="str">
            <v>TOMADA MÉDIA DE EMBUTIR (3 MÓDULOS), 2P+T 10 A, INCLUINDO SUPORTE E PLACA - FORNECIMENTO E INSTALAÇÃO. AF_12/2015</v>
          </cell>
          <cell r="C2780" t="str">
            <v>UN</v>
          </cell>
          <cell r="D2780">
            <v>61.86</v>
          </cell>
          <cell r="E2780" t="str">
            <v>Sinapi-Maio/21</v>
          </cell>
        </row>
        <row r="2781">
          <cell r="A2781">
            <v>92013</v>
          </cell>
          <cell r="B2781" t="str">
            <v>TOMADA MÉDIA DE EMBUTIR (3 MÓDULOS), 2P+T 20 A, INCLUINDO SUPORTE E PLACA - FORNECIMENTO E INSTALAÇÃO. AF_12/2015</v>
          </cell>
          <cell r="C2781" t="str">
            <v>UN</v>
          </cell>
          <cell r="D2781">
            <v>66.84</v>
          </cell>
          <cell r="E2781" t="str">
            <v>Sinapi-Maio/21</v>
          </cell>
        </row>
        <row r="2782">
          <cell r="A2782">
            <v>92014</v>
          </cell>
          <cell r="B2782" t="str">
            <v>TOMADA BAIXA DE EMBUTIR (3 MÓDULOS), 2P+T 10 A, SEM SUPORTE E SEM PLACA - FORNECIMENTO E INSTALAÇÃO. AF_12/2015</v>
          </cell>
          <cell r="C2782" t="str">
            <v>UN</v>
          </cell>
          <cell r="D2782">
            <v>45.01</v>
          </cell>
          <cell r="E2782" t="str">
            <v>Sinapi-Maio/21</v>
          </cell>
        </row>
        <row r="2783">
          <cell r="A2783">
            <v>92015</v>
          </cell>
          <cell r="B2783" t="str">
            <v>TOMADA BAIXA DE EMBUTIR (3 MÓDULOS), 2P+T 20 A, SEM SUPORTE E SEM PLACA - FORNECIMENTO E INSTALAÇÃO. AF_12/2015</v>
          </cell>
          <cell r="C2783" t="str">
            <v>UN</v>
          </cell>
          <cell r="D2783">
            <v>49.99</v>
          </cell>
          <cell r="E2783" t="str">
            <v>Sinapi-Maio/21</v>
          </cell>
        </row>
        <row r="2784">
          <cell r="A2784">
            <v>92016</v>
          </cell>
          <cell r="B2784" t="str">
            <v>TOMADA BAIXA DE EMBUTIR (3 MÓDULOS), 2P+T 10 A, INCLUINDO SUPORTE E PLACA - FORNECIMENTO E INSTALAÇÃO. AF_12/2015</v>
          </cell>
          <cell r="C2784" t="str">
            <v>UN</v>
          </cell>
          <cell r="D2784">
            <v>51.64</v>
          </cell>
          <cell r="E2784" t="str">
            <v>Sinapi-Maio/21</v>
          </cell>
        </row>
        <row r="2785">
          <cell r="A2785">
            <v>92017</v>
          </cell>
          <cell r="B2785" t="str">
            <v>TOMADA BAIXA DE EMBUTIR (3 MÓDULOS), 2P+T 20 A, INCLUINDO SUPORTE E PLACA - FORNECIMENTO E INSTALAÇÃO. AF_12/2015</v>
          </cell>
          <cell r="C2785" t="str">
            <v>UN</v>
          </cell>
          <cell r="D2785">
            <v>56.62</v>
          </cell>
          <cell r="E2785" t="str">
            <v>Sinapi-Maio/21</v>
          </cell>
        </row>
        <row r="2786">
          <cell r="A2786">
            <v>92018</v>
          </cell>
          <cell r="B2786" t="str">
            <v>TOMADA BAIXA DE EMBUTIR (4 MÓDULOS), 2P+T 10 A, SEM SUPORTE E SEM PLACA - FORNECIMENTO E INSTALAÇÃO. AF_12/2015</v>
          </cell>
          <cell r="C2786" t="str">
            <v>UN</v>
          </cell>
          <cell r="D2786">
            <v>59.54</v>
          </cell>
          <cell r="E2786" t="str">
            <v>Sinapi-Maio/21</v>
          </cell>
        </row>
        <row r="2787">
          <cell r="A2787">
            <v>92019</v>
          </cell>
          <cell r="B2787" t="str">
            <v>TOMADA BAIXA DE EMBUTIR (4 MÓDULOS), 2P+T 10 A, INCLUINDO SUPORTE E PLACA - FORNECIMENTO E INSTALAÇÃO. AF_12/2015</v>
          </cell>
          <cell r="C2787" t="str">
            <v>UN</v>
          </cell>
          <cell r="D2787">
            <v>69.77</v>
          </cell>
          <cell r="E2787" t="str">
            <v>Sinapi-Maio/21</v>
          </cell>
        </row>
        <row r="2788">
          <cell r="A2788">
            <v>92020</v>
          </cell>
          <cell r="B2788" t="str">
            <v>TOMADA BAIXA DE EMBUTIR (6 MÓDULOS), 2P+T 10 A, SEM SUPORTE E SEM PLACA - FORNECIMENTO E INSTALAÇÃO. AF_12/2015</v>
          </cell>
          <cell r="C2788" t="str">
            <v>UN</v>
          </cell>
          <cell r="D2788">
            <v>87.89</v>
          </cell>
          <cell r="E2788" t="str">
            <v>Sinapi-Maio/21</v>
          </cell>
        </row>
        <row r="2789">
          <cell r="A2789">
            <v>92021</v>
          </cell>
          <cell r="B2789" t="str">
            <v>TOMADA BAIXA DE EMBUTIR (6 MÓDULOS), 2P+T 10 A, INCLUINDO SUPORTE E PLACA - FORNECIMENTO E INSTALAÇÃO. AF_12/2015</v>
          </cell>
          <cell r="C2789" t="str">
            <v>UN</v>
          </cell>
          <cell r="D2789">
            <v>98.12</v>
          </cell>
          <cell r="E2789" t="str">
            <v>Sinapi-Maio/21</v>
          </cell>
        </row>
        <row r="2790">
          <cell r="A2790">
            <v>92022</v>
          </cell>
          <cell r="B2790" t="str">
            <v>INTERRUPTOR SIMPLES (1 MÓDULO) COM 1 TOMADA DE EMBUTIR 2P+T 10 A,  SEM SUPORTE E SEM PLACA - FORNECIMENTO E INSTALAÇÃO. AF_12/2015</v>
          </cell>
          <cell r="C2790" t="str">
            <v>UN</v>
          </cell>
          <cell r="D2790">
            <v>33.159999999999997</v>
          </cell>
          <cell r="E2790" t="str">
            <v>Sinapi-Maio/21</v>
          </cell>
        </row>
        <row r="2791">
          <cell r="A2791">
            <v>92023</v>
          </cell>
          <cell r="B2791" t="str">
            <v>INTERRUPTOR SIMPLES (1 MÓDULO) COM 1 TOMADA DE EMBUTIR 2P+T 10 A,  INCLUINDO SUPORTE E PLACA - FORNECIMENTO E INSTALAÇÃO. AF_12/2015</v>
          </cell>
          <cell r="C2791" t="str">
            <v>UN</v>
          </cell>
          <cell r="D2791">
            <v>39.79</v>
          </cell>
          <cell r="E2791" t="str">
            <v>Sinapi-Maio/21</v>
          </cell>
        </row>
        <row r="2792">
          <cell r="A2792">
            <v>92024</v>
          </cell>
          <cell r="B2792" t="str">
            <v>INTERRUPTOR SIMPLES (1 MÓDULO) COM 2 TOMADAS DE EMBUTIR 2P+T 10 A,  SEM SUPORTE E SEM PLACA - FORNECIMENTO E INSTALAÇÃO. AF_12/2015</v>
          </cell>
          <cell r="C2792" t="str">
            <v>UN</v>
          </cell>
          <cell r="D2792">
            <v>50.67</v>
          </cell>
          <cell r="E2792" t="str">
            <v>Sinapi-Maio/21</v>
          </cell>
        </row>
        <row r="2793">
          <cell r="A2793">
            <v>92025</v>
          </cell>
          <cell r="B2793" t="str">
            <v>INTERRUPTOR SIMPLES (1 MÓDULO) COM 2 TOMADAS DE EMBUTIR 2P+T 10 A,  INCLUINDO SUPORTE E PLACA - FORNECIMENTO E INSTALAÇÃO. AF_12/2015</v>
          </cell>
          <cell r="C2793" t="str">
            <v>UN</v>
          </cell>
          <cell r="D2793">
            <v>57.3</v>
          </cell>
          <cell r="E2793" t="str">
            <v>Sinapi-Maio/21</v>
          </cell>
        </row>
        <row r="2794">
          <cell r="A2794">
            <v>92026</v>
          </cell>
          <cell r="B2794" t="str">
            <v>INTERRUPTOR SIMPLES (2 MÓDULOS) COM 1 TOMADA DE EMBUTIR 2P+T 10 A,  SEM SUPORTE E SEM PLACA - FORNECIMENTO E INSTALAÇÃO. AF_12/2015</v>
          </cell>
          <cell r="C2794" t="str">
            <v>UN</v>
          </cell>
          <cell r="D2794">
            <v>46.07</v>
          </cell>
          <cell r="E2794" t="str">
            <v>Sinapi-Maio/21</v>
          </cell>
        </row>
        <row r="2795">
          <cell r="A2795">
            <v>92027</v>
          </cell>
          <cell r="B2795" t="str">
            <v>INTERRUPTOR SIMPLES (2 MÓDULOS) COM 1 TOMADA DE EMBUTIR 2P+T 10 A,  INCLUINDO SUPORTE E PLACA - FORNECIMENTO E INSTALAÇÃO. AF_12/2015</v>
          </cell>
          <cell r="C2795" t="str">
            <v>UN</v>
          </cell>
          <cell r="D2795">
            <v>52.7</v>
          </cell>
          <cell r="E2795" t="str">
            <v>Sinapi-Maio/21</v>
          </cell>
        </row>
        <row r="2796">
          <cell r="A2796">
            <v>92028</v>
          </cell>
          <cell r="B2796" t="str">
            <v>INTERRUPTOR PARALELO (1 MÓDULO) COM 1 TOMADA DE EMBUTIR 2P+T 10 A,  SEM SUPORTE E SEM PLACA - FORNECIMENTO E INSTALAÇÃO. AF_12/2015</v>
          </cell>
          <cell r="C2796" t="str">
            <v>UN</v>
          </cell>
          <cell r="D2796">
            <v>38.619999999999997</v>
          </cell>
          <cell r="E2796" t="str">
            <v>Sinapi-Maio/21</v>
          </cell>
        </row>
        <row r="2797">
          <cell r="A2797">
            <v>92029</v>
          </cell>
          <cell r="B2797" t="str">
            <v>INTERRUPTOR PARALELO (1 MÓDULO) COM 1 TOMADA DE EMBUTIR 2P+T 10 A,  INCLUINDO SUPORTE E PLACA - FORNECIMENTO E INSTALAÇÃO. AF_12/2015</v>
          </cell>
          <cell r="C2797" t="str">
            <v>UN</v>
          </cell>
          <cell r="D2797">
            <v>45.25</v>
          </cell>
          <cell r="E2797" t="str">
            <v>Sinapi-Maio/21</v>
          </cell>
        </row>
        <row r="2798">
          <cell r="A2798">
            <v>92030</v>
          </cell>
          <cell r="B2798" t="str">
            <v>INTERRUPTOR PARALELO (1 MÓDULO) COM 2 TOMADAS DE EMBUTIR 2P+T 10 A,  SEM SUPORTE E SEM PLACA - FORNECIMENTO E INSTALAÇÃO. AF_12/2015</v>
          </cell>
          <cell r="C2798" t="str">
            <v>UN</v>
          </cell>
          <cell r="D2798">
            <v>56.09</v>
          </cell>
          <cell r="E2798" t="str">
            <v>Sinapi-Maio/21</v>
          </cell>
        </row>
        <row r="2799">
          <cell r="A2799">
            <v>92031</v>
          </cell>
          <cell r="B2799" t="str">
            <v>INTERRUPTOR PARALELO (1 MÓDULO) COM 2 TOMADAS DE EMBUTIR 2P+T 10 A,  INCLUINDO SUPORTE E PLACA - FORNECIMENTO E INSTALAÇÃO. AF_12/2015</v>
          </cell>
          <cell r="C2799" t="str">
            <v>UN</v>
          </cell>
          <cell r="D2799">
            <v>62.72</v>
          </cell>
          <cell r="E2799" t="str">
            <v>Sinapi-Maio/21</v>
          </cell>
        </row>
        <row r="2800">
          <cell r="A2800">
            <v>92032</v>
          </cell>
          <cell r="B2800" t="str">
            <v>INTERRUPTOR PARALELO (2 MÓDULOS) COM 1 TOMADA DE EMBUTIR 2P+T 10 A,  SEM SUPORTE E SEM PLACA - FORNECIMENTO E INSTALAÇÃO. AF_12/2015</v>
          </cell>
          <cell r="C2800" t="str">
            <v>UN</v>
          </cell>
          <cell r="D2800">
            <v>56.95</v>
          </cell>
          <cell r="E2800" t="str">
            <v>Sinapi-Maio/21</v>
          </cell>
        </row>
        <row r="2801">
          <cell r="A2801">
            <v>92033</v>
          </cell>
          <cell r="B2801" t="str">
            <v>INTERRUPTOR PARALELO (2 MÓDULOS) COM 1 TOMADA DE EMBUTIR 2P+T 10 A,  INCLUINDO SUPORTE E PLACA - FORNECIMENTO E INSTALAÇÃO. AF_12/2015</v>
          </cell>
          <cell r="C2801" t="str">
            <v>UN</v>
          </cell>
          <cell r="D2801">
            <v>63.58</v>
          </cell>
          <cell r="E2801" t="str">
            <v>Sinapi-Maio/21</v>
          </cell>
        </row>
        <row r="2802">
          <cell r="A2802">
            <v>92034</v>
          </cell>
          <cell r="B2802" t="str">
            <v>INTERRUPTOR SIMPLES (1 MÓDULO), INTERRUPTOR PARALELO (1 MÓDULO) E 1 TOMADA DE EMBUTIR 2P+T 10 A,  SEM SUPORTE E SEM PLACA - FORNECIMENTO E INSTALAÇÃO. AF_12/2015</v>
          </cell>
          <cell r="C2802" t="str">
            <v>UN</v>
          </cell>
          <cell r="D2802">
            <v>51.53</v>
          </cell>
          <cell r="E2802" t="str">
            <v>Sinapi-Maio/21</v>
          </cell>
        </row>
        <row r="2803">
          <cell r="A2803">
            <v>92035</v>
          </cell>
          <cell r="B2803" t="str">
            <v>INTERRUPTOR SIMPLES (1 MÓDULO), INTERRUPTOR PARALELO (1 MÓDULO) E 1 TOMADA DE EMBUTIR 2P+T 10 A,  INCLUINDO SUPORTE E PLACA - FORNECIMENTO E INSTALAÇÃO. AF_12/2015</v>
          </cell>
          <cell r="C2803" t="str">
            <v>UN</v>
          </cell>
          <cell r="D2803">
            <v>58.16</v>
          </cell>
          <cell r="E2803" t="str">
            <v>Sinapi-Maio/21</v>
          </cell>
        </row>
        <row r="2804">
          <cell r="A2804">
            <v>97583</v>
          </cell>
          <cell r="B2804" t="str">
            <v>LUMINÁRIA TIPO CALHA, DE SOBREPOR, COM 1 LÂMPADA TUBULAR FLUORESCENTE DE 18 W, COM REATOR DE PARTIDA RÁPIDA - FORNECIMENTO E INSTALAÇÃO. AF_02/2020</v>
          </cell>
          <cell r="C2804" t="str">
            <v>UN</v>
          </cell>
          <cell r="D2804">
            <v>69.75</v>
          </cell>
          <cell r="E2804" t="str">
            <v>Sinapi-Maio/21</v>
          </cell>
        </row>
        <row r="2805">
          <cell r="A2805">
            <v>97584</v>
          </cell>
          <cell r="B2805" t="str">
            <v>LUMINÁRIA TIPO CALHA, DE SOBREPOR, COM 1 LÂMPADA TUBULAR FLUORESCENTE DE 36 W, COM REATOR DE PARTIDA RÁPIDA - FORNECIMENTO E INSTALAÇÃO. AF_02/2020</v>
          </cell>
          <cell r="C2805" t="str">
            <v>UN</v>
          </cell>
          <cell r="D2805">
            <v>96.89</v>
          </cell>
          <cell r="E2805" t="str">
            <v>Sinapi-Maio/21</v>
          </cell>
        </row>
        <row r="2806">
          <cell r="A2806">
            <v>97585</v>
          </cell>
          <cell r="B2806" t="str">
            <v>LUMINÁRIA TIPO CALHA, DE SOBREPOR, COM 2 LÂMPADAS TUBULARES FLUORESCENTES DE 18 W, COM REATOR DE PARTIDA RÁPIDA - FORNECIMENTO E INSTALAÇÃO. AF_02/2020</v>
          </cell>
          <cell r="C2806" t="str">
            <v>UN</v>
          </cell>
          <cell r="D2806">
            <v>93.52</v>
          </cell>
          <cell r="E2806" t="str">
            <v>Sinapi-Maio/21</v>
          </cell>
        </row>
        <row r="2807">
          <cell r="A2807">
            <v>97586</v>
          </cell>
          <cell r="B2807" t="str">
            <v>LUMINÁRIA TIPO CALHA, DE SOBREPOR, COM 2 LÂMPADAS TUBULARES FLUORESCENTES DE 36 W, COM REATOR DE PARTIDA RÁPIDA - FORNECIMENTO E INSTALAÇÃO. AF_02/2020</v>
          </cell>
          <cell r="C2807" t="str">
            <v>UN</v>
          </cell>
          <cell r="D2807">
            <v>126.28</v>
          </cell>
          <cell r="E2807" t="str">
            <v>Sinapi-Maio/21</v>
          </cell>
        </row>
        <row r="2808">
          <cell r="A2808">
            <v>97587</v>
          </cell>
          <cell r="B2808" t="str">
            <v>LUMINÁRIA TIPO CALHA, DE EMBUTIR, COM 2 LÂMPADAS FLUORESCENTES DE 14 W, COM REATOR DE PARTIDA RÁPIDA - FORNECIMENTO E INSTALAÇÃO. AF_02/2020</v>
          </cell>
          <cell r="C2808" t="str">
            <v>UN</v>
          </cell>
          <cell r="D2808">
            <v>228.52</v>
          </cell>
          <cell r="E2808" t="str">
            <v>Sinapi-Maio/21</v>
          </cell>
        </row>
        <row r="2809">
          <cell r="A2809">
            <v>97589</v>
          </cell>
          <cell r="B2809" t="str">
            <v>LUMINÁRIA TIPO PLAFON EM PLÁSTICO, DE SOBREPOR, COM 1 LÂMPADA FLUORESCENTE DE 15 W, SEM REATOR - FORNECIMENTO E INSTALAÇÃO. AF_02/2020</v>
          </cell>
          <cell r="C2809" t="str">
            <v>UN</v>
          </cell>
          <cell r="D2809">
            <v>38.619999999999997</v>
          </cell>
          <cell r="E2809" t="str">
            <v>Sinapi-Maio/21</v>
          </cell>
        </row>
        <row r="2810">
          <cell r="A2810">
            <v>97590</v>
          </cell>
          <cell r="B2810" t="str">
            <v>LUMINÁRIA TIPO PLAFON REDONDO COM VIDRO FOSCO, DE SOBREPOR, COM 1 LÂMPADA FLUORESCENTE DE 15 W, SEM REATOR - FORNECIMENTO E INSTALAÇÃO. AF_02/2020</v>
          </cell>
          <cell r="C2810" t="str">
            <v>UN</v>
          </cell>
          <cell r="D2810">
            <v>83.89</v>
          </cell>
          <cell r="E2810" t="str">
            <v>Sinapi-Maio/21</v>
          </cell>
        </row>
        <row r="2811">
          <cell r="A2811">
            <v>97591</v>
          </cell>
          <cell r="B2811" t="str">
            <v>LUMINÁRIA TIPO PLAFON REDONDO COM VIDRO FOSCO, DE SOBREPOR, COM 2 LÂMPADAS FLUORESCENTES DE 15 W, SEM REATOR - FORNECIMENTO E INSTALAÇÃO. AF_02/2020</v>
          </cell>
          <cell r="C2811" t="str">
            <v>UN</v>
          </cell>
          <cell r="D2811">
            <v>111.95</v>
          </cell>
          <cell r="E2811" t="str">
            <v>Sinapi-Maio/21</v>
          </cell>
        </row>
        <row r="2812">
          <cell r="A2812">
            <v>97592</v>
          </cell>
          <cell r="B2812" t="str">
            <v>LUMINÁRIA TIPO PLAFON, DE SOBREPOR, COM 1 LÂMPADA LED DE 12/13 W, SEM REATOR - FORNECIMENTO E INSTALAÇÃO. AF_02/2020</v>
          </cell>
          <cell r="C2812" t="str">
            <v>UN</v>
          </cell>
          <cell r="D2812">
            <v>38.17</v>
          </cell>
          <cell r="E2812" t="str">
            <v>Sinapi-Maio/21</v>
          </cell>
        </row>
        <row r="2813">
          <cell r="A2813">
            <v>97593</v>
          </cell>
          <cell r="B2813" t="str">
            <v>LUMINÁRIA TIPO SPOT, DE SOBREPOR, COM 1 LÂMPADA FLUORESCENTE DE 15 W, SEM REATOR - FORNECIMENTO E INSTALAÇÃO. AF_02/2020</v>
          </cell>
          <cell r="C2813" t="str">
            <v>UN</v>
          </cell>
          <cell r="D2813">
            <v>118.2</v>
          </cell>
          <cell r="E2813" t="str">
            <v>Sinapi-Maio/21</v>
          </cell>
        </row>
        <row r="2814">
          <cell r="A2814">
            <v>97594</v>
          </cell>
          <cell r="B2814" t="str">
            <v>LUMINÁRIA TIPO SPOT, DE SOBREPOR, COM 2 LÂMPADAS FLUORESCENTES DE 15 W, SEM REATOR - FORNECIMENTO E INSTALAÇÃO. AF_02/2020</v>
          </cell>
          <cell r="C2814" t="str">
            <v>UN</v>
          </cell>
          <cell r="D2814">
            <v>111.9</v>
          </cell>
          <cell r="E2814" t="str">
            <v>Sinapi-Maio/21</v>
          </cell>
        </row>
        <row r="2815">
          <cell r="A2815">
            <v>97595</v>
          </cell>
          <cell r="B2815" t="str">
            <v>SENSOR DE PRESENÇA COM FOTOCÉLULA, FIXAÇÃO EM PAREDE - FORNECIMENTO E INSTALAÇÃO. AF_02/2020</v>
          </cell>
          <cell r="C2815" t="str">
            <v>UN</v>
          </cell>
          <cell r="D2815">
            <v>83.75</v>
          </cell>
          <cell r="E2815" t="str">
            <v>Sinapi-Maio/21</v>
          </cell>
        </row>
        <row r="2816">
          <cell r="A2816">
            <v>97596</v>
          </cell>
          <cell r="B2816" t="str">
            <v>SENSOR DE PRESENÇA SEM FOTOCÉLULA, FIXAÇÃO EM PAREDE - FORNECIMENTO E INSTALAÇÃO. AF_02/2020</v>
          </cell>
          <cell r="C2816" t="str">
            <v>UN</v>
          </cell>
          <cell r="D2816">
            <v>59.29</v>
          </cell>
          <cell r="E2816" t="str">
            <v>Sinapi-Maio/21</v>
          </cell>
        </row>
        <row r="2817">
          <cell r="A2817">
            <v>97597</v>
          </cell>
          <cell r="B2817" t="str">
            <v>SENSOR DE PRESENÇA COM FOTOCÉLULA, FIXAÇÃO EM TETO - FORNECIMENTO E INSTALAÇÃO. AF_02/2020</v>
          </cell>
          <cell r="C2817" t="str">
            <v>UN</v>
          </cell>
          <cell r="D2817">
            <v>57.7</v>
          </cell>
          <cell r="E2817" t="str">
            <v>Sinapi-Maio/21</v>
          </cell>
        </row>
        <row r="2818">
          <cell r="A2818">
            <v>97598</v>
          </cell>
          <cell r="B2818" t="str">
            <v>SENSOR DE PRESENÇA SEM FOTOCÉLULA, FIXAÇÃO EM TETO - FORNECIMENTO E INSTALAÇÃO. AF_02/2020</v>
          </cell>
          <cell r="C2818" t="str">
            <v>UN</v>
          </cell>
          <cell r="D2818">
            <v>54.57</v>
          </cell>
          <cell r="E2818" t="str">
            <v>Sinapi-Maio/21</v>
          </cell>
        </row>
        <row r="2819">
          <cell r="A2819">
            <v>97599</v>
          </cell>
          <cell r="B2819" t="str">
            <v>LUMINÁRIA DE EMERGÊNCIA, COM 30 LÂMPADAS LED DE 2 W, SEM REATOR - FORNECIMENTO E INSTALAÇÃO. AF_02/2020</v>
          </cell>
          <cell r="C2819" t="str">
            <v>UN</v>
          </cell>
          <cell r="D2819">
            <v>27.6</v>
          </cell>
          <cell r="E2819" t="str">
            <v>Sinapi-Maio/21</v>
          </cell>
        </row>
        <row r="2820">
          <cell r="A2820">
            <v>97609</v>
          </cell>
          <cell r="B2820" t="str">
            <v>LÂMPADA COMPACTA DE LED 6 W, BASE E27 - FORNECIMENTO E INSTALAÇÃO. AF_02/2020</v>
          </cell>
          <cell r="C2820" t="str">
            <v>UN</v>
          </cell>
          <cell r="D2820">
            <v>16.79</v>
          </cell>
          <cell r="E2820" t="str">
            <v>Sinapi-Maio/21</v>
          </cell>
        </row>
        <row r="2821">
          <cell r="A2821">
            <v>97610</v>
          </cell>
          <cell r="B2821" t="str">
            <v>LÂMPADA COMPACTA DE LED 10 W, BASE E27 - FORNECIMENTO E INSTALAÇÃO. AF_02/2020</v>
          </cell>
          <cell r="C2821" t="str">
            <v>UN</v>
          </cell>
          <cell r="D2821">
            <v>17.91</v>
          </cell>
          <cell r="E2821" t="str">
            <v>Sinapi-Maio/21</v>
          </cell>
        </row>
        <row r="2822">
          <cell r="A2822">
            <v>97611</v>
          </cell>
          <cell r="B2822" t="str">
            <v>LÂMPADA COMPACTA FLUORESCENTE DE 15 W, BASE E27 - FORNECIMENTO E INSTALAÇÃO. AF_02/2020</v>
          </cell>
          <cell r="C2822" t="str">
            <v>UN</v>
          </cell>
          <cell r="D2822">
            <v>24.02</v>
          </cell>
          <cell r="E2822" t="str">
            <v>Sinapi-Maio/21</v>
          </cell>
        </row>
        <row r="2823">
          <cell r="A2823">
            <v>97612</v>
          </cell>
          <cell r="B2823" t="str">
            <v>LÂMPADA COMPACTA FLUORESCENTE DE 20 W, BASE E27 - FORNECIMENTO E INSTALAÇÃO. AF_02/2020</v>
          </cell>
          <cell r="C2823" t="str">
            <v>UN</v>
          </cell>
          <cell r="D2823">
            <v>26.08</v>
          </cell>
          <cell r="E2823" t="str">
            <v>Sinapi-Maio/21</v>
          </cell>
        </row>
        <row r="2824">
          <cell r="A2824">
            <v>97613</v>
          </cell>
          <cell r="B2824" t="str">
            <v>LÂMPADA COMPACTA DE VAPOR MERCURIO 125 W, BASE E27 - FORNECIMENTO E INSTALAÇÃO. AF_02/2020</v>
          </cell>
          <cell r="C2824" t="str">
            <v>UN</v>
          </cell>
          <cell r="D2824">
            <v>32.92</v>
          </cell>
          <cell r="E2824" t="str">
            <v>Sinapi-Maio/21</v>
          </cell>
        </row>
        <row r="2825">
          <cell r="A2825">
            <v>97614</v>
          </cell>
          <cell r="B2825" t="str">
            <v>LÂMPADA COMPACTA DE VAPOR METÁLICO OVOIDE 150 W, BASE E27 - FORNECIMENTO E INSTALAÇÃO. AF_02/2020</v>
          </cell>
          <cell r="C2825" t="str">
            <v>UN</v>
          </cell>
          <cell r="D2825">
            <v>57.63</v>
          </cell>
          <cell r="E2825" t="str">
            <v>Sinapi-Maio/21</v>
          </cell>
        </row>
        <row r="2826">
          <cell r="A2826">
            <v>97615</v>
          </cell>
          <cell r="B2826" t="str">
            <v>LÂMPADA TUBULAR FLUORESCENTE T8 DE 16/18 W, BASE G13 - FORNECIMENTO E INSTALAÇÃO. AF_02/2020_P</v>
          </cell>
          <cell r="C2826" t="str">
            <v>UN</v>
          </cell>
          <cell r="D2826">
            <v>48.11</v>
          </cell>
          <cell r="E2826" t="str">
            <v>Sinapi-Maio/21</v>
          </cell>
        </row>
        <row r="2827">
          <cell r="A2827">
            <v>97616</v>
          </cell>
          <cell r="B2827" t="str">
            <v>LÂMPADA TUBULAR FLUORESCENTE T8 DE 32/36 W, BASE G13 - FORNECIMENTO E INSTALAÇÃO. AF_02/2020_P</v>
          </cell>
          <cell r="C2827" t="str">
            <v>UN</v>
          </cell>
          <cell r="D2827">
            <v>54.48</v>
          </cell>
          <cell r="E2827" t="str">
            <v>Sinapi-Maio/21</v>
          </cell>
        </row>
        <row r="2828">
          <cell r="A2828">
            <v>97617</v>
          </cell>
          <cell r="B2828" t="str">
            <v>LÂMPADA TUBULAR FLUORESCENTE T10 DE 20/40 W, BASE G13 - FORNECIMENTO E INSTALAÇÃO. AF_02/2020_P</v>
          </cell>
          <cell r="C2828" t="str">
            <v>UN</v>
          </cell>
          <cell r="D2828">
            <v>54.16</v>
          </cell>
          <cell r="E2828" t="str">
            <v>Sinapi-Maio/21</v>
          </cell>
        </row>
        <row r="2829">
          <cell r="A2829">
            <v>97618</v>
          </cell>
          <cell r="B2829" t="str">
            <v>LÂMPADA TUBULAR FLUORESCENTE T5 DE 14 W, BASE G13 - FORNECIMENTO E INSTALAÇÃO. AF_02/2020_P</v>
          </cell>
          <cell r="C2829" t="str">
            <v>UN</v>
          </cell>
          <cell r="D2829">
            <v>51.01</v>
          </cell>
          <cell r="E2829" t="str">
            <v>Sinapi-Maio/21</v>
          </cell>
        </row>
        <row r="2830">
          <cell r="A2830">
            <v>100902</v>
          </cell>
          <cell r="B2830" t="str">
            <v>LÂMPADA TUBULAR LED DE 9/10 W, BASE G13 - FORNECIMENTO E INSTALAÇÃO. AF_02/2020_P</v>
          </cell>
          <cell r="C2830" t="str">
            <v>UN</v>
          </cell>
          <cell r="D2830">
            <v>27.28</v>
          </cell>
          <cell r="E2830" t="str">
            <v>Sinapi-Maio/21</v>
          </cell>
        </row>
        <row r="2831">
          <cell r="A2831">
            <v>100903</v>
          </cell>
          <cell r="B2831" t="str">
            <v>LÂMPADA TUBULAR LED DE 18/20 W, BASE G13 - FORNECIMENTO E INSTALAÇÃO. AF_02/2020_P</v>
          </cell>
          <cell r="C2831" t="str">
            <v>UN</v>
          </cell>
          <cell r="D2831">
            <v>32.21</v>
          </cell>
          <cell r="E2831" t="str">
            <v>Sinapi-Maio/21</v>
          </cell>
        </row>
        <row r="2832">
          <cell r="A2832">
            <v>100904</v>
          </cell>
          <cell r="B2832" t="str">
            <v>LUMINÁRIA TIPO CALHA, DE SOBREPOR, COM 1 LÂMPADA TUBULAR FLUORESCENTE DE 20 W, COM REATOR DE PARTIDA CONVENCIONAL - FORNECIMENTO E INSTALAÇÃO. AF_02/2020</v>
          </cell>
          <cell r="C2832" t="str">
            <v>UN</v>
          </cell>
          <cell r="D2832">
            <v>69.75</v>
          </cell>
          <cell r="E2832" t="str">
            <v>Sinapi-Maio/21</v>
          </cell>
        </row>
        <row r="2833">
          <cell r="A2833">
            <v>100905</v>
          </cell>
          <cell r="B2833" t="str">
            <v>LUMINÁRIA DUPLA TIPO CALHA, DE SOBREPOR, COM 4 LÂMPADAS TUBULARES FLUORESCENTES DE 18 W,COM REATORES DE PARTIDA RÁPIDA - FORNECIMENTO E INSTALAÇÃO. AF_02/2020</v>
          </cell>
          <cell r="C2833" t="str">
            <v>UN</v>
          </cell>
          <cell r="D2833">
            <v>187.05</v>
          </cell>
          <cell r="E2833" t="str">
            <v>Sinapi-Maio/21</v>
          </cell>
        </row>
        <row r="2834">
          <cell r="A2834">
            <v>100906</v>
          </cell>
          <cell r="B2834" t="str">
            <v>LUMINÁRIA DUPLA TIPO CALHA, DE SOBREPOR, COM 4 LÂMPADAS TUBULARES FLUORESCENTES DE 36 W, COM REATORES DE PARTIDA RÁPIDA -FORNECIMENTO E INSTALAÇÃO. AF_02/2020</v>
          </cell>
          <cell r="C2834" t="str">
            <v>UN</v>
          </cell>
          <cell r="D2834">
            <v>252.57</v>
          </cell>
          <cell r="E2834" t="str">
            <v>Sinapi-Maio/21</v>
          </cell>
        </row>
        <row r="2835">
          <cell r="A2835">
            <v>100919</v>
          </cell>
          <cell r="B2835" t="str">
            <v>LÂMPADA FLUORESCENTE ESPIRAL BRANCA 45 W, BASE E27 - FORNECIMENTO E INSTALAÇÃO. AF_02/2020</v>
          </cell>
          <cell r="C2835" t="str">
            <v>UN</v>
          </cell>
          <cell r="D2835">
            <v>65.69</v>
          </cell>
          <cell r="E2835" t="str">
            <v>Sinapi-Maio/21</v>
          </cell>
        </row>
        <row r="2836">
          <cell r="A2836">
            <v>100920</v>
          </cell>
          <cell r="B2836" t="str">
            <v>LÂMPADA FLUORESCENTE ESPIRAL BRANCA 65 W, BASE E27 - FORNECIMENTO E INSTALAÇÃO. AF_02/2020</v>
          </cell>
          <cell r="C2836" t="str">
            <v>UN</v>
          </cell>
          <cell r="D2836">
            <v>111.26</v>
          </cell>
          <cell r="E2836" t="str">
            <v>Sinapi-Maio/21</v>
          </cell>
        </row>
        <row r="2837">
          <cell r="A2837">
            <v>100921</v>
          </cell>
          <cell r="B2837" t="str">
            <v>REATOR DE PARTIDA RÁPIDA PARA LÂMPADA FLUORESCENTE 2X40W - FORNECIMENTO E INSTALAÇÃO. AF_02/2020</v>
          </cell>
          <cell r="C2837" t="str">
            <v>UN</v>
          </cell>
          <cell r="D2837">
            <v>55.84</v>
          </cell>
          <cell r="E2837" t="str">
            <v>Sinapi-Maio/21</v>
          </cell>
        </row>
        <row r="2838">
          <cell r="A2838">
            <v>100922</v>
          </cell>
          <cell r="B2838" t="str">
            <v>REATOR DE PARTIDA RÁPIDA PARA LÂMPADA FLUORESCENTE 1X20W - FORNECIMENTO E INSTALAÇÃO. AF_02/2020</v>
          </cell>
          <cell r="C2838" t="str">
            <v>UN</v>
          </cell>
          <cell r="D2838">
            <v>39.99</v>
          </cell>
          <cell r="E2838" t="str">
            <v>Sinapi-Maio/21</v>
          </cell>
        </row>
        <row r="2839">
          <cell r="A2839">
            <v>100923</v>
          </cell>
          <cell r="B2839" t="str">
            <v>REATOR DE PARTIDA RÁPIDA PARA LÂMPADA FLUORESCENTE 1X40W - FORNECIMENTO E INSTALAÇÃO. AF_02/2020</v>
          </cell>
          <cell r="C2839" t="str">
            <v>UN</v>
          </cell>
          <cell r="D2839">
            <v>45.84</v>
          </cell>
          <cell r="E2839" t="str">
            <v>Sinapi-Maio/21</v>
          </cell>
        </row>
        <row r="2840">
          <cell r="A2840">
            <v>101489</v>
          </cell>
          <cell r="B2840" t="str">
            <v>ENTRADA DE ENERGIA ELÉTRICA, AÉREA, MONOFÁSICA, COM CAIXA DE SOBREPOR, CABO DE 10 MM2 E DISJUNTOR DIN 50A (NÃO INCLUSO O POSTE DE CONCRETO). AF_07/2020_P</v>
          </cell>
          <cell r="C2840" t="str">
            <v>UN</v>
          </cell>
          <cell r="D2840">
            <v>1180.72</v>
          </cell>
          <cell r="E2840" t="str">
            <v>Sinapi-Maio/21</v>
          </cell>
        </row>
        <row r="2841">
          <cell r="A2841">
            <v>101490</v>
          </cell>
          <cell r="B2841" t="str">
            <v>ENTRADA DE ENERGIA ELÉTRICA, AÉREA, MONOFÁSICA, COM CAIXA DE SOBREPOR, CABO DE 16 MM2 E DISJUNTOR DIN 50A (NÃO INCLUSO O POSTE DE CONCRETO). AF_07/2020_P</v>
          </cell>
          <cell r="C2841" t="str">
            <v>UN</v>
          </cell>
          <cell r="D2841">
            <v>1267.73</v>
          </cell>
          <cell r="E2841" t="str">
            <v>Sinapi-Maio/21</v>
          </cell>
        </row>
        <row r="2842">
          <cell r="A2842">
            <v>101491</v>
          </cell>
          <cell r="B2842" t="str">
            <v>ENTRADA DE ENERGIA ELÉTRICA, AÉREA, MONOFÁSICA, COM CAIXA DE SOBREPOR, CABO DE 25 MM2 E DISJUNTOR DIN 50A (NÃO INCLUSO O POSTE DE CONCRETO). AF_07/2020_P</v>
          </cell>
          <cell r="C2842" t="str">
            <v>UN</v>
          </cell>
          <cell r="D2842">
            <v>1299.6300000000001</v>
          </cell>
          <cell r="E2842" t="str">
            <v>Sinapi-Maio/21</v>
          </cell>
        </row>
        <row r="2843">
          <cell r="A2843">
            <v>101492</v>
          </cell>
          <cell r="B2843" t="str">
            <v>ENTRADA DE ENERGIA ELÉTRICA, AÉREA, MONOFÁSICA, COM CAIXA DE SOBREPOR, CABO DE 35 MM2 E DISJUNTOR DIN 50A (NÃO INCLUSO O POSTE DE CONCRETO). AF_07/2020_P</v>
          </cell>
          <cell r="C2843" t="str">
            <v>UN</v>
          </cell>
          <cell r="D2843">
            <v>1425.34</v>
          </cell>
          <cell r="E2843" t="str">
            <v>Sinapi-Maio/21</v>
          </cell>
        </row>
        <row r="2844">
          <cell r="A2844">
            <v>101493</v>
          </cell>
          <cell r="B2844" t="str">
            <v>ENTRADA DE ENERGIA ELÉTRICA, AÉREA, MONOFÁSICA, COM CAIXA DE EMBUTIR, CABO DE 10 MM2 E DISJUNTOR DIN 50A (NÃO INCLUSO O POSTE DE CONCRETO). AF_07/2020_P</v>
          </cell>
          <cell r="C2844" t="str">
            <v>UN</v>
          </cell>
          <cell r="D2844">
            <v>1165.4100000000001</v>
          </cell>
          <cell r="E2844" t="str">
            <v>Sinapi-Maio/21</v>
          </cell>
        </row>
        <row r="2845">
          <cell r="A2845">
            <v>101494</v>
          </cell>
          <cell r="B2845" t="str">
            <v>ENTRADA DE ENERGIA ELÉTRICA, AÉREA, MONOFÁSICA, COM CAIXA DE EMBUTIR, CABO DE 16 MM2 E DISJUNTOR DIN 50A (NÃO INCLUSO O POSTE DE CONCRETO). AF_07/2020_P</v>
          </cell>
          <cell r="C2845" t="str">
            <v>UN</v>
          </cell>
          <cell r="D2845">
            <v>1252.42</v>
          </cell>
          <cell r="E2845" t="str">
            <v>Sinapi-Maio/21</v>
          </cell>
        </row>
        <row r="2846">
          <cell r="A2846">
            <v>101495</v>
          </cell>
          <cell r="B2846" t="str">
            <v>ENTRADA DE ENERGIA ELÉTRICA, AÉREA, MONOFÁSICA, COM CAIXA DE EMBUTIR, CABO DE 25 MM2 E DISJUNTOR DIN 50A (NÃO INCLUSO O POSTE DE CONCRETO). AF_07/2020_P</v>
          </cell>
          <cell r="C2846" t="str">
            <v>UN</v>
          </cell>
          <cell r="D2846">
            <v>1284.32</v>
          </cell>
          <cell r="E2846" t="str">
            <v>Sinapi-Maio/21</v>
          </cell>
        </row>
        <row r="2847">
          <cell r="A2847">
            <v>101496</v>
          </cell>
          <cell r="B2847" t="str">
            <v>ENTRADA DE ENERGIA ELÉTRICA, AÉREA, MONOFÁSICA, COM CAIXA DE EMBUTIR, CABO DE 35 MM2 E DISJUNTOR DIN 50A (NÃO INCLUSO O POSTE DE CONCRETO). AF_07/2020_P</v>
          </cell>
          <cell r="C2847" t="str">
            <v>UN</v>
          </cell>
          <cell r="D2847">
            <v>1410.03</v>
          </cell>
          <cell r="E2847" t="str">
            <v>Sinapi-Maio/21</v>
          </cell>
        </row>
        <row r="2848">
          <cell r="A2848">
            <v>101497</v>
          </cell>
          <cell r="B2848" t="str">
            <v>ENTRADA DE ENERGIA ELÉTRICA, AÉREA, BIFÁSICA, COM CAIXA DE SOBREPOR, CABO DE 10 MM2 E DISJUNTOR DIN 50A (NÃO INCLUSO O POSTE DE CONCRETO). AF_07/2020_P</v>
          </cell>
          <cell r="C2848" t="str">
            <v>UN</v>
          </cell>
          <cell r="D2848">
            <v>1379.49</v>
          </cell>
          <cell r="E2848" t="str">
            <v>Sinapi-Maio/21</v>
          </cell>
        </row>
        <row r="2849">
          <cell r="A2849">
            <v>101498</v>
          </cell>
          <cell r="B2849" t="str">
            <v>ENTRADA DE ENERGIA ELÉTRICA, AÉREA, BIFÁSICA, COM CAIXA DE SOBREPOR, CABO DE 16 MM2 E DISJUNTOR DIN 50A (NÃO INCLUSO O POSTE DE CONCRETO). AF_07/2020_P</v>
          </cell>
          <cell r="C2849" t="str">
            <v>UN</v>
          </cell>
          <cell r="D2849">
            <v>1511.19</v>
          </cell>
          <cell r="E2849" t="str">
            <v>Sinapi-Maio/21</v>
          </cell>
        </row>
        <row r="2850">
          <cell r="A2850">
            <v>101499</v>
          </cell>
          <cell r="B2850" t="str">
            <v>ENTRADA DE ENERGIA ELÉTRICA, AÉREA, BIFÁSICA, COM CAIXA DE SOBREPOR, CABO DE 25 MM2 E DISJUNTOR DIN 50A (NÃO INCLUSO O POSTE DE CONCRETO). AF_07/2020_P</v>
          </cell>
          <cell r="C2850" t="str">
            <v>UN</v>
          </cell>
          <cell r="D2850">
            <v>1559.48</v>
          </cell>
          <cell r="E2850" t="str">
            <v>Sinapi-Maio/21</v>
          </cell>
        </row>
        <row r="2851">
          <cell r="A2851">
            <v>101500</v>
          </cell>
          <cell r="B2851" t="str">
            <v>ENTRADA DE ENERGIA ELÉTRICA, AÉREA, BIFÁSICA, COM CAIXA DE SOBREPOR, CABO DE 35 MM2 E DISJUNTOR DIN 50A (NÃO INCLUSO O POSTE DE CONCRETO). AF_07/2020_P</v>
          </cell>
          <cell r="C2851" t="str">
            <v>UN</v>
          </cell>
          <cell r="D2851">
            <v>1736.55</v>
          </cell>
          <cell r="E2851" t="str">
            <v>Sinapi-Maio/21</v>
          </cell>
        </row>
        <row r="2852">
          <cell r="A2852">
            <v>101501</v>
          </cell>
          <cell r="B2852" t="str">
            <v>ENTRADA DE ENERGIA ELÉTRICA, AÉREA, BIFÁSICA, COM CAIXA DE EMBUTIR, CABO DE 10 MM2 E DISJUNTOR DIN 50A (NÃO INCLUSO O POSTE DE CONCRETO). AF_07/2020_P</v>
          </cell>
          <cell r="C2852" t="str">
            <v>UN</v>
          </cell>
          <cell r="D2852">
            <v>1370.45</v>
          </cell>
          <cell r="E2852" t="str">
            <v>Sinapi-Maio/21</v>
          </cell>
        </row>
        <row r="2853">
          <cell r="A2853">
            <v>101502</v>
          </cell>
          <cell r="B2853" t="str">
            <v>ENTRADA DE ENERGIA ELÉTRICA, AÉREA, BIFÁSICA, COM CAIXA DE EMBUTIR, CABO DE 16 MM2 E DISJUNTOR DIN 50A (NÃO INCLUSO O POSTE DE CONCRETO). AF_07/2020_P</v>
          </cell>
          <cell r="C2853" t="str">
            <v>UN</v>
          </cell>
          <cell r="D2853">
            <v>1502.15</v>
          </cell>
          <cell r="E2853" t="str">
            <v>Sinapi-Maio/21</v>
          </cell>
        </row>
        <row r="2854">
          <cell r="A2854">
            <v>101503</v>
          </cell>
          <cell r="B2854" t="str">
            <v>ENTRADA DE ENERGIA ELÉTRICA, AÉREA, BIFÁSICA, COM CAIXA DE EMBUTIR, CABO DE 25 MM2 E DISJUNTOR DIN 50A (NÃO INCLUSO O POSTE DE CONCRETO). AF_07/2020_P</v>
          </cell>
          <cell r="C2854" t="str">
            <v>UN</v>
          </cell>
          <cell r="D2854">
            <v>1550.44</v>
          </cell>
          <cell r="E2854" t="str">
            <v>Sinapi-Maio/21</v>
          </cell>
        </row>
        <row r="2855">
          <cell r="A2855">
            <v>101504</v>
          </cell>
          <cell r="B2855" t="str">
            <v>ENTRADA DE ENERGIA ELÉTRICA, AÉREA, BIFÁSICA, COM CAIXA DE EMBUTIR, CABO DE 35 MM2 E DISJUNTOR DIN 50A (NÃO INCLUSO O POSTE DE CONCRETO). AF_07/2020_P</v>
          </cell>
          <cell r="C2855" t="str">
            <v>UN</v>
          </cell>
          <cell r="D2855">
            <v>1727.51</v>
          </cell>
          <cell r="E2855" t="str">
            <v>Sinapi-Maio/21</v>
          </cell>
        </row>
        <row r="2856">
          <cell r="A2856">
            <v>101505</v>
          </cell>
          <cell r="B2856" t="str">
            <v>ENTRADA DE ENERGIA ELÉTRICA, AÉREA, TRIFÁSICA, COM CAIXA DE SOBREPOR, CABO DE 10 MM2 E DISJUNTOR DIN 50A (NÃO INCLUSO O POSTE DE CONCRETO). AF_07/2020_P</v>
          </cell>
          <cell r="C2856" t="str">
            <v>UN</v>
          </cell>
          <cell r="D2856">
            <v>1485.53</v>
          </cell>
          <cell r="E2856" t="str">
            <v>Sinapi-Maio/21</v>
          </cell>
        </row>
        <row r="2857">
          <cell r="A2857">
            <v>101506</v>
          </cell>
          <cell r="B2857" t="str">
            <v>ENTRADA DE ENERGIA ELÉTRICA, AÉREA, TRIFÁSICA, COM CAIXA DE SOBREPOR, CABO DE 16 MM2 E DISJUNTOR DIN 50A (NÃO INCLUSO O POSTE DE CONCRETO). AF_07/2020_P</v>
          </cell>
          <cell r="C2857" t="str">
            <v>UN</v>
          </cell>
          <cell r="D2857">
            <v>1661.13</v>
          </cell>
          <cell r="E2857" t="str">
            <v>Sinapi-Maio/21</v>
          </cell>
        </row>
        <row r="2858">
          <cell r="A2858">
            <v>101507</v>
          </cell>
          <cell r="B2858" t="str">
            <v>ENTRADA DE ENERGIA ELÉTRICA, AÉREA, TRIFÁSICA, COM CAIXA DE SOBREPOR, CABO DE 25 MM2 E DISJUNTOR DIN 50A (NÃO INCLUSO O POSTE DE CONCRETO). AF_07/2020_P</v>
          </cell>
          <cell r="C2858" t="str">
            <v>UN</v>
          </cell>
          <cell r="D2858">
            <v>1725.51</v>
          </cell>
          <cell r="E2858" t="str">
            <v>Sinapi-Maio/21</v>
          </cell>
        </row>
        <row r="2859">
          <cell r="A2859">
            <v>101508</v>
          </cell>
          <cell r="B2859" t="str">
            <v>ENTRADA DE ENERGIA ELÉTRICA, AÉREA, TRIFÁSICA, COM CAIXA DE SOBREPOR, CABO DE 35 MM2 E DISJUNTOR DIN 50A (NÃO INCLUSO O POSTE DE CONCRETO). AF_07/2020_P</v>
          </cell>
          <cell r="C2859" t="str">
            <v>UN</v>
          </cell>
          <cell r="D2859">
            <v>1953.03</v>
          </cell>
          <cell r="E2859" t="str">
            <v>Sinapi-Maio/21</v>
          </cell>
        </row>
        <row r="2860">
          <cell r="A2860">
            <v>101509</v>
          </cell>
          <cell r="B2860" t="str">
            <v>ENTRADA DE ENERGIA ELÉTRICA, AÉREA, TRIFÁSICA, COM CAIXA DE EMBUTIR, CABO DE 10 MM2 E DISJUNTOR DIN 50A (NÃO INCLUSO O POSTE DE CONCRETO). AF_07/2020</v>
          </cell>
          <cell r="C2860" t="str">
            <v>UN</v>
          </cell>
          <cell r="D2860">
            <v>1753.17</v>
          </cell>
          <cell r="E2860" t="str">
            <v>Sinapi-Maio/21</v>
          </cell>
        </row>
        <row r="2861">
          <cell r="A2861">
            <v>101510</v>
          </cell>
          <cell r="B2861" t="str">
            <v>ENTRADA DE ENERGIA ELÉTRICA, AÉREA, TRIFÁSICA, COM CAIXA DE EMBUTIR, CABO DE 16 MM2 E DISJUNTOR DIN 50A (NÃO INCLUSO O POSTE DE CONCRETO). AF_07/2020</v>
          </cell>
          <cell r="C2861" t="str">
            <v>UN</v>
          </cell>
          <cell r="D2861">
            <v>1928.77</v>
          </cell>
          <cell r="E2861" t="str">
            <v>Sinapi-Maio/21</v>
          </cell>
        </row>
        <row r="2862">
          <cell r="A2862">
            <v>101511</v>
          </cell>
          <cell r="B2862" t="str">
            <v>ENTRADA DE ENERGIA ELÉTRICA, AÉREA, TRIFÁSICA, COM CAIXA DE EMBUTIR, CABO DE 25 MM2 E DISJUNTOR DIN 50A (NÃO INCLUSO O POSTE DE CONCRETO). AF_07/2020</v>
          </cell>
          <cell r="C2862" t="str">
            <v>UN</v>
          </cell>
          <cell r="D2862">
            <v>1993.15</v>
          </cell>
          <cell r="E2862" t="str">
            <v>Sinapi-Maio/21</v>
          </cell>
        </row>
        <row r="2863">
          <cell r="A2863">
            <v>101512</v>
          </cell>
          <cell r="B2863" t="str">
            <v>ENTRADA DE ENERGIA ELÉTRICA, AÉREA, TRIFÁSICA, COM CAIXA DE EMBUTIR, CABO DE 35 MM2 E DISJUNTOR DIN 50A (NÃO INCLUSO O POSTE DE CONCRETO). AF_07/2020</v>
          </cell>
          <cell r="C2863" t="str">
            <v>UN</v>
          </cell>
          <cell r="D2863">
            <v>2220.67</v>
          </cell>
          <cell r="E2863" t="str">
            <v>Sinapi-Maio/21</v>
          </cell>
        </row>
        <row r="2864">
          <cell r="A2864">
            <v>101513</v>
          </cell>
          <cell r="B2864" t="str">
            <v>ENTRADA DE ENERGIA ELÉTRICA, SUBTERRÂNEA, MONOFÁSICA, COM CAIXA DE SOBREPOR, CABO DE 10 MM2 E DISJUNTOR DIN 50A (NÃO INCLUSA MURETA DE ALVENARIA). AF_07/2020_P</v>
          </cell>
          <cell r="C2864" t="str">
            <v>UN</v>
          </cell>
          <cell r="D2864">
            <v>676.49</v>
          </cell>
          <cell r="E2864" t="str">
            <v>Sinapi-Maio/21</v>
          </cell>
        </row>
        <row r="2865">
          <cell r="A2865">
            <v>101514</v>
          </cell>
          <cell r="B2865" t="str">
            <v>ENTRADA DE ENERGIA ELÉTRICA, SUBTERRÂNEA, MONOFÁSICA, COM CAIXA DE SOBREPOR, CABO DE 16 MM2 E DISJUNTOR DIN 50A (NÃO INCLUSA MURETA DE ALVENARIA). AF_07/2020_P</v>
          </cell>
          <cell r="C2865" t="str">
            <v>UN</v>
          </cell>
          <cell r="D2865">
            <v>780.9</v>
          </cell>
          <cell r="E2865" t="str">
            <v>Sinapi-Maio/21</v>
          </cell>
        </row>
        <row r="2866">
          <cell r="A2866">
            <v>101515</v>
          </cell>
          <cell r="B2866" t="str">
            <v>ENTRADA DE ENERGIA ELÉTRICA, SUBTERRÂNEA, MONOFÁSICA, COM CAIXA DE SOBREPOR, CABO DE 25 MM2 E DISJUNTOR DIN 50A (NÃO INCLUSA MURETA DE ALVENARIA). AF_07/2020_P</v>
          </cell>
          <cell r="C2866" t="str">
            <v>UN</v>
          </cell>
          <cell r="D2866">
            <v>819.18</v>
          </cell>
          <cell r="E2866" t="str">
            <v>Sinapi-Maio/21</v>
          </cell>
        </row>
        <row r="2867">
          <cell r="A2867">
            <v>101516</v>
          </cell>
          <cell r="B2867" t="str">
            <v>ENTRADA DE ENERGIA ELÉTRICA, SUBTERRÂNEA, MONOFÁSICA, COM CAIXA DE SOBREPOR, CABO DE 35 MM2 E DISJUNTOR DIN 50A (NÃO INCLUSA MURETA DE ALVENARIA). AF_07/2020_P</v>
          </cell>
          <cell r="C2867" t="str">
            <v>UN</v>
          </cell>
          <cell r="D2867">
            <v>939.17</v>
          </cell>
          <cell r="E2867" t="str">
            <v>Sinapi-Maio/21</v>
          </cell>
        </row>
        <row r="2868">
          <cell r="A2868">
            <v>101517</v>
          </cell>
          <cell r="B2868" t="str">
            <v>ENTRADA DE ENERGIA ELÉTRICA, SUBTERRÂNEA, MONOFÁSICA, COM CAIXA DE EMBUTIR, CABO DE 10 MM2 E DISJUNTOR DIN 50A (NÃO INCLUSA MURETA DE ALVENARIA). AF_07/2020_P</v>
          </cell>
          <cell r="C2868" t="str">
            <v>UN</v>
          </cell>
          <cell r="D2868">
            <v>661.18</v>
          </cell>
          <cell r="E2868" t="str">
            <v>Sinapi-Maio/21</v>
          </cell>
        </row>
        <row r="2869">
          <cell r="A2869">
            <v>101518</v>
          </cell>
          <cell r="B2869" t="str">
            <v>ENTRADA DE ENERGIA ELÉTRICA, SUBTERRÂNEA, MONOFÁSICA, COM CAIXA DE EMBUTIR, CABO DE 16 MM2 E DISJUNTOR DIN 50A (NÃO INCLUSA MURETA DE ALVENARIA). AF_07/2020_P</v>
          </cell>
          <cell r="C2869" t="str">
            <v>UN</v>
          </cell>
          <cell r="D2869">
            <v>765.59</v>
          </cell>
          <cell r="E2869" t="str">
            <v>Sinapi-Maio/21</v>
          </cell>
        </row>
        <row r="2870">
          <cell r="A2870">
            <v>101519</v>
          </cell>
          <cell r="B2870" t="str">
            <v>ENTRADA DE ENERGIA ELÉTRICA, SUBTERRÂNEA, MONOFÁSICA, COM CAIXA DE EMBUTIR, CABO DE 25 MM2 E DISJUNTOR DIN 50A (NÃO INCLUSA MURETA DE ALVENARIA). AF_07/2020_P</v>
          </cell>
          <cell r="C2870" t="str">
            <v>UN</v>
          </cell>
          <cell r="D2870">
            <v>803.87</v>
          </cell>
          <cell r="E2870" t="str">
            <v>Sinapi-Maio/21</v>
          </cell>
        </row>
        <row r="2871">
          <cell r="A2871">
            <v>101520</v>
          </cell>
          <cell r="B2871" t="str">
            <v>ENTRADA DE ENERGIA ELÉTRICA, SUBTERRÂNEA, MONOFÁSICA, COM CAIXA DE EMBUTIR, CABO DE 35 MM2 E DISJUNTOR DIN 50A (NÃO INCLUSA MURETA DE ALVENARIA). AF_07/2020_P</v>
          </cell>
          <cell r="C2871" t="str">
            <v>UN</v>
          </cell>
          <cell r="D2871">
            <v>923.86</v>
          </cell>
          <cell r="E2871" t="str">
            <v>Sinapi-Maio/21</v>
          </cell>
        </row>
        <row r="2872">
          <cell r="A2872">
            <v>101521</v>
          </cell>
          <cell r="B2872" t="str">
            <v>ENTRADA DE ENERGIA ELÉTRICA, SUBTERRÂNEA, BIFÁSICA, COM CAIXA DE SOBREPOR, CABO DE 10 MM2 E DISJUNTOR DIN 50A (NÃO INCLUSA MURETA DE ALVENARIA). AF_07/2020_P</v>
          </cell>
          <cell r="C2872" t="str">
            <v>UN</v>
          </cell>
          <cell r="D2872">
            <v>889.63</v>
          </cell>
          <cell r="E2872" t="str">
            <v>Sinapi-Maio/21</v>
          </cell>
        </row>
        <row r="2873">
          <cell r="A2873">
            <v>101522</v>
          </cell>
          <cell r="B2873" t="str">
            <v>ENTRADA DE ENERGIA ELÉTRICA, SUBTERRÂNEA, BIFÁSICA, COM CAIXA DE SOBREPOR, CABO DE 16 MM2 E DISJUNTOR DIN 50A (NÃO INCLUSA MURETA DE ALVENARIA). AF_07/2020_P</v>
          </cell>
          <cell r="C2873" t="str">
            <v>UN</v>
          </cell>
          <cell r="D2873">
            <v>1046.25</v>
          </cell>
          <cell r="E2873" t="str">
            <v>Sinapi-Maio/21</v>
          </cell>
        </row>
        <row r="2874">
          <cell r="A2874">
            <v>101523</v>
          </cell>
          <cell r="B2874" t="str">
            <v>ENTRADA DE ENERGIA ELÉTRICA, SUBTERRÂNEA, BIFÁSICA, COM CAIXA DE SOBREPOR, CABO DE 25 MM2 E DISJUNTOR DIN 50A (NÃO INCLUSA MURETA DE ALVENARIA). AF_07/2020_P</v>
          </cell>
          <cell r="C2874" t="str">
            <v>UN</v>
          </cell>
          <cell r="D2874">
            <v>1103.67</v>
          </cell>
          <cell r="E2874" t="str">
            <v>Sinapi-Maio/21</v>
          </cell>
        </row>
        <row r="2875">
          <cell r="A2875">
            <v>101524</v>
          </cell>
          <cell r="B2875" t="str">
            <v>ENTRADA DE ENERGIA ELÉTRICA, SUBTERRÂNEA, BIFÁSICA, COM CAIXA DE SOBREPOR, CABO DE 35 MM2 E DISJUNTOR DIN 50A (NÃO INCLUSA MURETA DE ALVENARIA). AF_07/2020_P</v>
          </cell>
          <cell r="C2875" t="str">
            <v>UN</v>
          </cell>
          <cell r="D2875">
            <v>1283.6500000000001</v>
          </cell>
          <cell r="E2875" t="str">
            <v>Sinapi-Maio/21</v>
          </cell>
        </row>
        <row r="2876">
          <cell r="A2876">
            <v>101525</v>
          </cell>
          <cell r="B2876" t="str">
            <v>ENTRADA DE ENERGIA ELÉTRICA, SUBTERRÂNEA, BIFÁSICA, COM CAIXA DE EMBUTIR, CABO DE 10 MM2 E DISJUNTOR DIN 50A (NÃO INCLUSA MURETA DE ALVENARIA). AF_07/2020_P</v>
          </cell>
          <cell r="C2876" t="str">
            <v>UN</v>
          </cell>
          <cell r="D2876">
            <v>880.6</v>
          </cell>
          <cell r="E2876" t="str">
            <v>Sinapi-Maio/21</v>
          </cell>
        </row>
        <row r="2877">
          <cell r="A2877">
            <v>101526</v>
          </cell>
          <cell r="B2877" t="str">
            <v>ENTRADA DE ENERGIA ELÉTRICA, SUBTERRÂNEA, BIFÁSICA, COM CAIXA DE EMBUTIR, CABO DE 16 MM2 E DISJUNTOR DIN 50A (NÃO INCLUSA MURETA DE ALVENARIA). AF_07/2020_P</v>
          </cell>
          <cell r="C2877" t="str">
            <v>UN</v>
          </cell>
          <cell r="D2877">
            <v>1037.22</v>
          </cell>
          <cell r="E2877" t="str">
            <v>Sinapi-Maio/21</v>
          </cell>
        </row>
        <row r="2878">
          <cell r="A2878">
            <v>101527</v>
          </cell>
          <cell r="B2878" t="str">
            <v>ENTRADA DE ENERGIA ELÉTRICA, SUBTERRÂNEA, BIFÁSICA, COM CAIXA DE EMBUTIR, CABO DE 25 MM2 E DISJUNTOR DIN 50A (NÃO INCLUSA MURETA DE ALVENARIA). AF_07/2020_P</v>
          </cell>
          <cell r="C2878" t="str">
            <v>UN</v>
          </cell>
          <cell r="D2878">
            <v>1094.6400000000001</v>
          </cell>
          <cell r="E2878" t="str">
            <v>Sinapi-Maio/21</v>
          </cell>
        </row>
        <row r="2879">
          <cell r="A2879">
            <v>101528</v>
          </cell>
          <cell r="B2879" t="str">
            <v>ENTRADA DE ENERGIA ELÉTRICA, SUBTERRÂNEA, BIFÁSICA, COM CAIXA DE EMBUTIR, CABO DE 35 MM2 E DISJUNTOR DIN 50A (NÃO INCLUSA MURETA DE ALVENARIA). AF_07/2020_P</v>
          </cell>
          <cell r="C2879" t="str">
            <v>UN</v>
          </cell>
          <cell r="D2879">
            <v>1274.6199999999999</v>
          </cell>
          <cell r="E2879" t="str">
            <v>Sinapi-Maio/21</v>
          </cell>
        </row>
        <row r="2880">
          <cell r="A2880">
            <v>101529</v>
          </cell>
          <cell r="B2880" t="str">
            <v>ENTRADA DE ENERGIA ELÉTRICA, SUBTERRÂNEA, TRIFÁSICA, COM CAIXA DE SOBREPOR, CABO DE 10 MM2 E DISJUNTOR DIN 50A (NÃO INCLUSA MURETA DE ALVENARIA). AF_07/2020_P</v>
          </cell>
          <cell r="C2880" t="str">
            <v>UN</v>
          </cell>
          <cell r="D2880">
            <v>1011.54</v>
          </cell>
          <cell r="E2880" t="str">
            <v>Sinapi-Maio/21</v>
          </cell>
        </row>
        <row r="2881">
          <cell r="A2881">
            <v>101530</v>
          </cell>
          <cell r="B2881" t="str">
            <v>ENTRADA DE ENERGIA ELÉTRICA, SUBTERRÂNEA, TRIFÁSICA, COM CAIXA DE SOBREPOR, CABO DE 16 MM2 E DISJUNTOR DIN 50A (NÃO INCLUSA MURETA DE ALVENARIA). AF_07/2020_P</v>
          </cell>
          <cell r="C2881" t="str">
            <v>UN</v>
          </cell>
          <cell r="D2881">
            <v>1220.3699999999999</v>
          </cell>
          <cell r="E2881" t="str">
            <v>Sinapi-Maio/21</v>
          </cell>
        </row>
        <row r="2882">
          <cell r="A2882">
            <v>101531</v>
          </cell>
          <cell r="B2882" t="str">
            <v>ENTRADA DE ENERGIA ELÉTRICA, SUBTERRÂNEA, TRIFÁSICA, COM CAIXA DE SOBREPOR, CABO DE 25 MM2 E DISJUNTOR DIN 50A (NÃO INCLUSA MURETA DE ALVENARIA). AF_07/2020_P</v>
          </cell>
          <cell r="C2882" t="str">
            <v>UN</v>
          </cell>
          <cell r="D2882">
            <v>1296.93</v>
          </cell>
          <cell r="E2882" t="str">
            <v>Sinapi-Maio/21</v>
          </cell>
        </row>
        <row r="2883">
          <cell r="A2883">
            <v>101532</v>
          </cell>
          <cell r="B2883" t="str">
            <v>ENTRADA DE ENERGIA ELÉTRICA, SUBTERRÂNEA, TRIFÁSICA, COM CAIXA DE SOBREPOR, CABO DE 35 MM2 E DISJUNTOR DIN 50A (NÃO INCLUSA MURETA DE ALVENARIA). AF_07/2020_P</v>
          </cell>
          <cell r="C2883" t="str">
            <v>UN</v>
          </cell>
          <cell r="D2883">
            <v>1536.9</v>
          </cell>
          <cell r="E2883" t="str">
            <v>Sinapi-Maio/21</v>
          </cell>
        </row>
        <row r="2884">
          <cell r="A2884">
            <v>101533</v>
          </cell>
          <cell r="B2884" t="str">
            <v>ENTRADA DE ENERGIA ELÉTRICA, SUBTERRÂNEA, TRIFÁSICA, COM CAIXA DE EMBUTIR, CABO DE 10 MM2 E DISJUNTOR DIN 50A (NÃO INCLUSA MURETA DE ALVENARIA). AF_07/2020</v>
          </cell>
          <cell r="C2884" t="str">
            <v>UN</v>
          </cell>
          <cell r="D2884">
            <v>1279.19</v>
          </cell>
          <cell r="E2884" t="str">
            <v>Sinapi-Maio/21</v>
          </cell>
        </row>
        <row r="2885">
          <cell r="A2885">
            <v>101534</v>
          </cell>
          <cell r="B2885" t="str">
            <v>ENTRADA DE ENERGIA ELÉTRICA, SUBTERRÂNEA, TRIFÁSICA, COM CAIXA DE EMBUTIR, CABO DE 16 MM2 E DISJUNTOR DIN 50A (NÃO INCLUSA MURETA DE ALVENARIA). AF_07/2020</v>
          </cell>
          <cell r="C2885" t="str">
            <v>UN</v>
          </cell>
          <cell r="D2885">
            <v>1488.02</v>
          </cell>
          <cell r="E2885" t="str">
            <v>Sinapi-Maio/21</v>
          </cell>
        </row>
        <row r="2886">
          <cell r="A2886">
            <v>101535</v>
          </cell>
          <cell r="B2886" t="str">
            <v>ENTRADA DE ENERGIA ELÉTRICA, SUBTERRÂNEA, TRIFÁSICA, COM CAIXA DE EMBUTIR, CABO DE 25 MM2 E DISJUNTOR DIN 50A (NÃO INCLUSA MURETA DE ALVENARIA). AF_07/2020</v>
          </cell>
          <cell r="C2886" t="str">
            <v>UN</v>
          </cell>
          <cell r="D2886">
            <v>1564.58</v>
          </cell>
          <cell r="E2886" t="str">
            <v>Sinapi-Maio/21</v>
          </cell>
        </row>
        <row r="2887">
          <cell r="A2887">
            <v>101536</v>
          </cell>
          <cell r="B2887" t="str">
            <v>ENTRADA DE ENERGIA ELÉTRICA, SUBTERRÂNEA, TRIFÁSICA, COM CAIXA DE EMBUTIR, CABO DE 35 MM2 E DISJUNTOR DIN 50A (NÃO INCLUSA MURETA DE ALVENARIA). AF_07/2020</v>
          </cell>
          <cell r="C2887" t="str">
            <v>UN</v>
          </cell>
          <cell r="D2887">
            <v>1804.55</v>
          </cell>
          <cell r="E2887" t="str">
            <v>Sinapi-Maio/21</v>
          </cell>
        </row>
        <row r="2888">
          <cell r="A2888">
            <v>101537</v>
          </cell>
          <cell r="B2888" t="str">
            <v>APARELHO SINALIZADOR DE SAÍDA DE GARAGEM, COM CÉLULA FOTOELÉTRICA - FORNECIMENTO E INSTALAÇÃO. AF_07/2020</v>
          </cell>
          <cell r="C2888" t="str">
            <v>UN</v>
          </cell>
          <cell r="D2888">
            <v>132.12</v>
          </cell>
          <cell r="E2888" t="str">
            <v>Sinapi-Maio/21</v>
          </cell>
        </row>
        <row r="2889">
          <cell r="A2889">
            <v>101538</v>
          </cell>
          <cell r="B2889" t="str">
            <v>ARMAÇÃO SECUNDÁRIA, COM 1 ESTRIBO E 1 ISOLADOR - FORNECIMENTO E INSTALAÇÃO. AF_07/2020</v>
          </cell>
          <cell r="C2889" t="str">
            <v>UN</v>
          </cell>
          <cell r="D2889">
            <v>38.159999999999997</v>
          </cell>
          <cell r="E2889" t="str">
            <v>Sinapi-Maio/21</v>
          </cell>
        </row>
        <row r="2890">
          <cell r="A2890">
            <v>101539</v>
          </cell>
          <cell r="B2890" t="str">
            <v>ARMAÇÃO SECUNDÁRIA, COM 2 ESTRIBOS E 2 ISOLADORES - FORNECIMENTO E INSTALAÇÃO. AF_07/2020</v>
          </cell>
          <cell r="C2890" t="str">
            <v>UN</v>
          </cell>
          <cell r="D2890">
            <v>63.6</v>
          </cell>
          <cell r="E2890" t="str">
            <v>Sinapi-Maio/21</v>
          </cell>
        </row>
        <row r="2891">
          <cell r="A2891">
            <v>101540</v>
          </cell>
          <cell r="B2891" t="str">
            <v>ARMAÇÃO SECUNDÁRIA, COM 3 ESTRIBOS E 3 ISOLADORES - FORNECIMENTO E INSTALAÇÃO. AF_07/2020</v>
          </cell>
          <cell r="C2891" t="str">
            <v>UN</v>
          </cell>
          <cell r="D2891">
            <v>106.71</v>
          </cell>
          <cell r="E2891" t="str">
            <v>Sinapi-Maio/21</v>
          </cell>
        </row>
        <row r="2892">
          <cell r="A2892">
            <v>101541</v>
          </cell>
          <cell r="B2892" t="str">
            <v>ARMAÇÃO SECUNDÁRIA, COM 4 ESTRIBOS E 4 ISOLADORES - FORNECIMENTO E INSTALAÇÃO. AF_07/2020</v>
          </cell>
          <cell r="C2892" t="str">
            <v>UN</v>
          </cell>
          <cell r="D2892">
            <v>139.31</v>
          </cell>
          <cell r="E2892" t="str">
            <v>Sinapi-Maio/21</v>
          </cell>
        </row>
        <row r="2893">
          <cell r="A2893">
            <v>101542</v>
          </cell>
          <cell r="B2893" t="str">
            <v>ARMAÇÃO SECUNDÁRIA, COM 1 ESTRIBO, SEM ISOLADOR - FORNECIMENTO E INSTALAÇÃO. AF_07/2020</v>
          </cell>
          <cell r="C2893" t="str">
            <v>UN</v>
          </cell>
          <cell r="D2893">
            <v>28.93</v>
          </cell>
          <cell r="E2893" t="str">
            <v>Sinapi-Maio/21</v>
          </cell>
        </row>
        <row r="2894">
          <cell r="A2894">
            <v>101543</v>
          </cell>
          <cell r="B2894" t="str">
            <v>ARMAÇÃO SECUNDÁRIA, COM 2 ESTRIBOS, SEM ISOLADOR - FORNECIMENTO E INSTALAÇÃO. AF_07/2020</v>
          </cell>
          <cell r="C2894" t="str">
            <v>UN</v>
          </cell>
          <cell r="D2894">
            <v>51.72</v>
          </cell>
          <cell r="E2894" t="str">
            <v>Sinapi-Maio/21</v>
          </cell>
        </row>
        <row r="2895">
          <cell r="A2895">
            <v>101544</v>
          </cell>
          <cell r="B2895" t="str">
            <v>ARMAÇÃO SECUNDÁRIA, COM 3 ESTRIBOS, SEM ISOLADOR - FORNECIMENTO E INSTALAÇÃO. AF_07/2020</v>
          </cell>
          <cell r="C2895" t="str">
            <v>UN</v>
          </cell>
          <cell r="D2895">
            <v>82.49</v>
          </cell>
          <cell r="E2895" t="str">
            <v>Sinapi-Maio/21</v>
          </cell>
        </row>
        <row r="2896">
          <cell r="A2896">
            <v>101545</v>
          </cell>
          <cell r="B2896" t="str">
            <v>ARMAÇÃO SECUNDÁRIA, COM 4 ESTRIBOS, SEM ISOLADOR - FORNECIMENTO E INSTALAÇÃO. AF_07/2020</v>
          </cell>
          <cell r="C2896" t="str">
            <v>UN</v>
          </cell>
          <cell r="D2896">
            <v>119.25</v>
          </cell>
          <cell r="E2896" t="str">
            <v>Sinapi-Maio/21</v>
          </cell>
        </row>
        <row r="2897">
          <cell r="A2897">
            <v>101546</v>
          </cell>
          <cell r="B2897" t="str">
            <v>ISOLADOR, TIPO PINO, PARA TENSÃO 15 KV - FORNECIMENTO E INSTALAÇÃO. AF_07/2020</v>
          </cell>
          <cell r="C2897" t="str">
            <v>UN</v>
          </cell>
          <cell r="D2897">
            <v>24.36</v>
          </cell>
          <cell r="E2897" t="str">
            <v>Sinapi-Maio/21</v>
          </cell>
        </row>
        <row r="2898">
          <cell r="A2898">
            <v>101547</v>
          </cell>
          <cell r="B2898" t="str">
            <v>ISOLADOR, TIPO DISCO, PARA TENSÃO 15 KV - FORNECIMENTO E INSTALAÇÃO. AF_07/2020</v>
          </cell>
          <cell r="C2898" t="str">
            <v>UN</v>
          </cell>
          <cell r="D2898">
            <v>75.59</v>
          </cell>
          <cell r="E2898" t="str">
            <v>Sinapi-Maio/21</v>
          </cell>
        </row>
        <row r="2899">
          <cell r="A2899">
            <v>101548</v>
          </cell>
          <cell r="B2899" t="str">
            <v>ISOLADOR, TIPO ROLDANA, PARA BAIXA TENSÃO - FORNECIMENTO E INSTALAÇÃO. AF_07/2020</v>
          </cell>
          <cell r="C2899" t="str">
            <v>UN</v>
          </cell>
          <cell r="D2899">
            <v>6.29</v>
          </cell>
          <cell r="E2899" t="str">
            <v>Sinapi-Maio/21</v>
          </cell>
        </row>
        <row r="2900">
          <cell r="A2900">
            <v>101549</v>
          </cell>
          <cell r="B2900" t="str">
            <v>GRAMPO PARALELO METÁLICO, PARA REDES AÉREAS DE DISTRIBUIÇÃO DE ENERGIA ELÉTRICA DE BAIXA TENSÃO - FORNECIMENTO E INSTALAÇÃO. AF_07/2020</v>
          </cell>
          <cell r="C2900" t="str">
            <v>UN</v>
          </cell>
          <cell r="D2900">
            <v>18.059999999999999</v>
          </cell>
          <cell r="E2900" t="str">
            <v>Sinapi-Maio/21</v>
          </cell>
        </row>
        <row r="2901">
          <cell r="A2901">
            <v>101553</v>
          </cell>
          <cell r="B2901" t="str">
            <v>ALÇA PREFORMADA DE DISTRIBUIÇÃO, EM  AÇO GALVANIZADO, AWG 1 - FORNECIMENTO E INSTALAÇÃO. AF_07/2020</v>
          </cell>
          <cell r="C2901" t="str">
            <v>UN</v>
          </cell>
          <cell r="D2901">
            <v>13.59</v>
          </cell>
          <cell r="E2901" t="str">
            <v>Sinapi-Maio/21</v>
          </cell>
        </row>
        <row r="2902">
          <cell r="A2902">
            <v>101554</v>
          </cell>
          <cell r="B2902" t="str">
            <v>ALÇA PREFORMADA DE DISTRIBUIÇÃO, EM  AÇO GALVANIZADO, AWG 2 - FORNECIMENTO E INSTALAÇÃO. AF_07/2020</v>
          </cell>
          <cell r="C2902" t="str">
            <v>UN</v>
          </cell>
          <cell r="D2902">
            <v>9.98</v>
          </cell>
          <cell r="E2902" t="str">
            <v>Sinapi-Maio/21</v>
          </cell>
        </row>
        <row r="2903">
          <cell r="A2903">
            <v>101555</v>
          </cell>
          <cell r="B2903" t="str">
            <v>ALÇA PREFORMADA DE DISTRIBUIÇÃO, EM  AÇO GALVANIZADO, AWG 4 - FORNECIMENTO E INSTALAÇÃO. AF_07/2020</v>
          </cell>
          <cell r="C2903" t="str">
            <v>UN</v>
          </cell>
          <cell r="D2903">
            <v>6.69</v>
          </cell>
          <cell r="E2903" t="str">
            <v>Sinapi-Maio/21</v>
          </cell>
        </row>
        <row r="2904">
          <cell r="A2904">
            <v>101556</v>
          </cell>
          <cell r="B2904" t="str">
            <v>ALÇA PREFORMADA DE DISTRIBUIÇÃO, EM  AÇO GALVANIZADO, AWG 6 - FORNECIMENTO E INSTALAÇÃO. AF_07/2020</v>
          </cell>
          <cell r="C2904" t="str">
            <v>UN</v>
          </cell>
          <cell r="D2904">
            <v>6.17</v>
          </cell>
          <cell r="E2904" t="str">
            <v>Sinapi-Maio/21</v>
          </cell>
        </row>
        <row r="2905">
          <cell r="A2905">
            <v>101560</v>
          </cell>
          <cell r="B2905" t="str">
            <v>CABO DE COBRE FLEXÍVEL ISOLADO, 10 MM², 0,6/1,0 KV, PARA REDE AÉREA DE DISTRIBUIÇÃO DE ENERGIA ELÉTRICA DE BAIXA TENSÃO - FORNECIMENTO E INSTALAÇÃO. AF_07/2020</v>
          </cell>
          <cell r="C2905" t="str">
            <v>M</v>
          </cell>
          <cell r="D2905">
            <v>10.119999999999999</v>
          </cell>
          <cell r="E2905" t="str">
            <v>Sinapi-Maio/21</v>
          </cell>
        </row>
        <row r="2906">
          <cell r="A2906">
            <v>101561</v>
          </cell>
          <cell r="B2906" t="str">
            <v>CABO DE COBRE FLEXÍVEL ISOLADO, 16 MM², 0,6/1,0 KV, PARA REDE AÉREA DE DISTRIBUIÇÃO DE ENERGIA ELÉTRICA DE BAIXA TENSÃO - FORNECIMENTO E INSTALAÇÃO. AF_07/2020</v>
          </cell>
          <cell r="C2906" t="str">
            <v>M</v>
          </cell>
          <cell r="D2906">
            <v>15.49</v>
          </cell>
          <cell r="E2906" t="str">
            <v>Sinapi-Maio/21</v>
          </cell>
        </row>
        <row r="2907">
          <cell r="A2907">
            <v>101562</v>
          </cell>
          <cell r="B2907" t="str">
            <v>CABO DE COBRE FLEXÍVEL ISOLADO, 25 MM², 0,6/1,0 KV, PARA REDE AÉREA DE DISTRIBUIÇÃO DE ENERGIA ELÉTRICA DE BAIXA TENSÃO - FORNECIMENTO E INSTALAÇÃO. AF_07/2020</v>
          </cell>
          <cell r="C2907" t="str">
            <v>M</v>
          </cell>
          <cell r="D2907">
            <v>23.55</v>
          </cell>
          <cell r="E2907" t="str">
            <v>Sinapi-Maio/21</v>
          </cell>
        </row>
        <row r="2908">
          <cell r="A2908">
            <v>101563</v>
          </cell>
          <cell r="B2908" t="str">
            <v>CABO DE COBRE FLEXÍVEL ISOLADO, 35 MM², 0,6/1,0 KV, PARA REDE AÉREA DE DISTRIBUIÇÃO DE ENERGIA ELÉTRICA DE BAIXA TENSÃO - FORNECIMENTO E INSTALAÇÃO. AF_07/2020</v>
          </cell>
          <cell r="C2908" t="str">
            <v>M</v>
          </cell>
          <cell r="D2908">
            <v>32.44</v>
          </cell>
          <cell r="E2908" t="str">
            <v>Sinapi-Maio/21</v>
          </cell>
        </row>
        <row r="2909">
          <cell r="A2909">
            <v>101564</v>
          </cell>
          <cell r="B2909" t="str">
            <v>CABO DE COBRE FLEXÍVEL ISOLADO, 50 MM², 0,6/1,0 KV, PARA REDE AÉREA DE DISTRIBUIÇÃO DE ENERGIA ELÉTRICA DE BAIXA TENSÃO - FORNECIMENTO E INSTALAÇÃO. AF_07/2020</v>
          </cell>
          <cell r="C2909" t="str">
            <v>M</v>
          </cell>
          <cell r="D2909">
            <v>46.21</v>
          </cell>
          <cell r="E2909" t="str">
            <v>Sinapi-Maio/21</v>
          </cell>
        </row>
        <row r="2910">
          <cell r="A2910">
            <v>101565</v>
          </cell>
          <cell r="B2910" t="str">
            <v>CABO DE COBRE FLEXÍVEL ISOLADO, 70 MM², 0,6/1,0 KV, PARA REDE AÉREA DE DISTRIBUIÇÃO DE ENERGIA ELÉTRICA DE BAIXA TENSÃO - FORNECIMENTO E INSTALAÇÃO. AF_07/2020</v>
          </cell>
          <cell r="C2910" t="str">
            <v>M</v>
          </cell>
          <cell r="D2910">
            <v>64</v>
          </cell>
          <cell r="E2910" t="str">
            <v>Sinapi-Maio/21</v>
          </cell>
        </row>
        <row r="2911">
          <cell r="A2911">
            <v>101567</v>
          </cell>
          <cell r="B2911" t="str">
            <v>CABO DE COBRE FLEXÍVEL ISOLADO, 95 MM², 0,6/1,0 KV, PARA REDE AÉREA DE DISTRIBUIÇÃO DE ENERGIA ELÉTRICA DE BAIXA TENSÃO - FORNECIMENTO E INSTALAÇÃO. AF_07/2020</v>
          </cell>
          <cell r="C2911" t="str">
            <v>M</v>
          </cell>
          <cell r="D2911">
            <v>84.99</v>
          </cell>
          <cell r="E2911" t="str">
            <v>Sinapi-Maio/21</v>
          </cell>
        </row>
        <row r="2912">
          <cell r="A2912">
            <v>101568</v>
          </cell>
          <cell r="B2912" t="str">
            <v>CABO DE COBRE FLEXÍVEL ISOLADO, 120 MM², 0,6/1,0 KV, PARA REDE AÉREA DE DISTRIBUIÇÃO DE ENERGIA ELÉTRICA DE BAIXA TENSÃO - FORNECIMENTO E INSTALAÇÃO. AF_07/2020</v>
          </cell>
          <cell r="C2912" t="str">
            <v>M</v>
          </cell>
          <cell r="D2912">
            <v>110.62</v>
          </cell>
          <cell r="E2912" t="str">
            <v>Sinapi-Maio/21</v>
          </cell>
        </row>
        <row r="2913">
          <cell r="A2913">
            <v>101626</v>
          </cell>
          <cell r="B2913" t="str">
            <v>REATOR PARA LÂMPADA VAPOR DE MERCÚRIO 400 W, USO EXTERNO - FORNECIMENTO E INSTALAÇÃO. AF_08/2020</v>
          </cell>
          <cell r="C2913" t="str">
            <v>UN</v>
          </cell>
          <cell r="D2913">
            <v>135.31</v>
          </cell>
          <cell r="E2913" t="str">
            <v>Sinapi-Maio/21</v>
          </cell>
        </row>
        <row r="2914">
          <cell r="A2914">
            <v>101627</v>
          </cell>
          <cell r="B2914" t="str">
            <v>REATOR PARA LÂMPADA VAPOR DE SÓDIO 250 W, USO EXTERNO - FORNECIMENTO E INSTALAÇÃO. AF_08/2020</v>
          </cell>
          <cell r="C2914" t="str">
            <v>UN</v>
          </cell>
          <cell r="D2914">
            <v>209.5</v>
          </cell>
          <cell r="E2914" t="str">
            <v>Sinapi-Maio/21</v>
          </cell>
        </row>
        <row r="2915">
          <cell r="A2915">
            <v>101628</v>
          </cell>
          <cell r="B2915" t="str">
            <v>REATOR PARA LÂMPADA VAPOR DE MERCÚRIO 125 W, USO EXTERNO - FORNECIMENTO E INSTALAÇÃO. AF_08/2020</v>
          </cell>
          <cell r="C2915" t="str">
            <v>UN</v>
          </cell>
          <cell r="D2915">
            <v>100.99</v>
          </cell>
          <cell r="E2915" t="str">
            <v>Sinapi-Maio/21</v>
          </cell>
        </row>
        <row r="2916">
          <cell r="A2916">
            <v>101629</v>
          </cell>
          <cell r="B2916" t="str">
            <v>REATOR PARA LÂMPADA VAPOR DE MERCÚRIO 250 W, USO EXTERNO - FORNECIMENTO E INSTALAÇÃO. AF_08/2020</v>
          </cell>
          <cell r="C2916" t="str">
            <v>UN</v>
          </cell>
          <cell r="D2916">
            <v>118.66</v>
          </cell>
          <cell r="E2916" t="str">
            <v>Sinapi-Maio/21</v>
          </cell>
        </row>
        <row r="2917">
          <cell r="A2917">
            <v>101630</v>
          </cell>
          <cell r="B2917" t="str">
            <v>SUBSTITUIÇÃO DE REATOR PARA ILUMINAÇÃO PÚBLICA (NÃO INCLUI FORNECIMENTO). AF_08/2020</v>
          </cell>
          <cell r="C2917" t="str">
            <v>UN</v>
          </cell>
          <cell r="D2917">
            <v>55.92</v>
          </cell>
          <cell r="E2917" t="str">
            <v>Sinapi-Maio/21</v>
          </cell>
        </row>
        <row r="2918">
          <cell r="A2918">
            <v>101631</v>
          </cell>
          <cell r="B2918" t="str">
            <v>IGNITOR PARA PARTIDA LÂMPADA VAPOR SÓDIO / VAPOR METÁLICO ATÉ 400 W - FORNECIMENTO E INSTALAÇÃO. AF_08/2020</v>
          </cell>
          <cell r="C2918" t="str">
            <v>UN</v>
          </cell>
          <cell r="D2918">
            <v>21.44</v>
          </cell>
          <cell r="E2918" t="str">
            <v>Sinapi-Maio/21</v>
          </cell>
        </row>
        <row r="2919">
          <cell r="A2919">
            <v>101632</v>
          </cell>
          <cell r="B2919" t="str">
            <v>RELÉ FOTOELÉTRICO PARA COMANDO DE ILUMINAÇÃO EXTERNA 1000 W - FORNECIMENTO E INSTALAÇÃO. AF_08/2020</v>
          </cell>
          <cell r="C2919" t="str">
            <v>UN</v>
          </cell>
          <cell r="D2919">
            <v>29.88</v>
          </cell>
          <cell r="E2919" t="str">
            <v>Sinapi-Maio/21</v>
          </cell>
        </row>
        <row r="2920">
          <cell r="A2920">
            <v>101633</v>
          </cell>
          <cell r="B2920" t="str">
            <v>SUBSTITUIÇÃO DE RELÉ FOTOELÉTRICO PARA COMANDO DE ILUMINAÇÃO EXTERNA 1000 W - FORNECIMENTO E INSTALAÇÃO. AF_08/2020</v>
          </cell>
          <cell r="C2920" t="str">
            <v>UN</v>
          </cell>
          <cell r="D2920">
            <v>73.650000000000006</v>
          </cell>
          <cell r="E2920" t="str">
            <v>Sinapi-Maio/21</v>
          </cell>
        </row>
        <row r="2921">
          <cell r="A2921">
            <v>101636</v>
          </cell>
          <cell r="B2921" t="str">
            <v>BRAÇO PARA ILUMINAÇÃO PÚBLICA, EM TUBO DE AÇO GALVANIZADO, COMPRIMENTO DE 1,50 M, PARA FIXAÇÃO EM POSTE DE CONCRETO - FORNECIMENTO E INSTALAÇÃO. AF_08/2020</v>
          </cell>
          <cell r="C2921" t="str">
            <v>UN</v>
          </cell>
          <cell r="D2921">
            <v>121.66</v>
          </cell>
          <cell r="E2921" t="str">
            <v>Sinapi-Maio/21</v>
          </cell>
        </row>
        <row r="2922">
          <cell r="A2922">
            <v>101637</v>
          </cell>
          <cell r="B2922" t="str">
            <v>BRAÇO PARA ILUMINAÇÃO PÚBLICA, EM TUBO DE AÇO GALVANIZADO, COMPRIMENTO DE 1,50 M, PARA FIXAÇÃO EM POSTE METÁLICO - FORNECIMENTO E INSTALAÇÃO. AF_08/2020</v>
          </cell>
          <cell r="C2922" t="str">
            <v>UN</v>
          </cell>
          <cell r="D2922">
            <v>115.5</v>
          </cell>
          <cell r="E2922" t="str">
            <v>Sinapi-Maio/21</v>
          </cell>
        </row>
        <row r="2923">
          <cell r="A2923">
            <v>101640</v>
          </cell>
          <cell r="B2923" t="str">
            <v>LÂMPADA VAPOR METÁLICO 400 W - FORNECIMENTO E INSTALAÇÃO. AF_08/2020</v>
          </cell>
          <cell r="C2923" t="str">
            <v>UN</v>
          </cell>
          <cell r="D2923">
            <v>95.62</v>
          </cell>
          <cell r="E2923" t="str">
            <v>Sinapi-Maio/21</v>
          </cell>
        </row>
        <row r="2924">
          <cell r="A2924">
            <v>101641</v>
          </cell>
          <cell r="B2924" t="str">
            <v>LÂMPADA VAPOR METÁLICO 150 W - FORNECIMENTO E INSTALAÇÃO. AF_08/2020</v>
          </cell>
          <cell r="C2924" t="str">
            <v>UN</v>
          </cell>
          <cell r="D2924">
            <v>49.49</v>
          </cell>
          <cell r="E2924" t="str">
            <v>Sinapi-Maio/21</v>
          </cell>
        </row>
        <row r="2925">
          <cell r="A2925">
            <v>101642</v>
          </cell>
          <cell r="B2925" t="str">
            <v>LÂMPADA VAPOR DE MERCÚRIO 125 W - FORNECIMENTO E INSTALAÇÃO. AF_08/2020</v>
          </cell>
          <cell r="C2925" t="str">
            <v>UN</v>
          </cell>
          <cell r="D2925">
            <v>24.78</v>
          </cell>
          <cell r="E2925" t="str">
            <v>Sinapi-Maio/21</v>
          </cell>
        </row>
        <row r="2926">
          <cell r="A2926">
            <v>101643</v>
          </cell>
          <cell r="B2926" t="str">
            <v>LÂMPADA VAPOR DE MERCÚRIO 250 W - FORNECIMENTO E INSTALAÇÃO. AF_08/2020</v>
          </cell>
          <cell r="C2926" t="str">
            <v>UN</v>
          </cell>
          <cell r="D2926">
            <v>43.18</v>
          </cell>
          <cell r="E2926" t="str">
            <v>Sinapi-Maio/21</v>
          </cell>
        </row>
        <row r="2927">
          <cell r="A2927">
            <v>101644</v>
          </cell>
          <cell r="B2927" t="str">
            <v>LÂMPADA VAPOR DE MERCÚRIO 400 W - FORNECIMENTO E INSTALAÇÃO. AF_08/2020</v>
          </cell>
          <cell r="C2927" t="str">
            <v>UN</v>
          </cell>
          <cell r="D2927">
            <v>58.46</v>
          </cell>
          <cell r="E2927" t="str">
            <v>Sinapi-Maio/21</v>
          </cell>
        </row>
        <row r="2928">
          <cell r="A2928">
            <v>101645</v>
          </cell>
          <cell r="B2928" t="str">
            <v>LÂMPADA MISTA 160 W - FORNECIMENTO E INSTALAÇÃO. AF_08/2020</v>
          </cell>
          <cell r="C2928" t="str">
            <v>UN</v>
          </cell>
          <cell r="D2928">
            <v>27.63</v>
          </cell>
          <cell r="E2928" t="str">
            <v>Sinapi-Maio/21</v>
          </cell>
        </row>
        <row r="2929">
          <cell r="A2929">
            <v>101646</v>
          </cell>
          <cell r="B2929" t="str">
            <v>LÂMPADA MISTA 250 W - FORNECIMENTO E INSTALAÇÃO. AF_08/2020</v>
          </cell>
          <cell r="C2929" t="str">
            <v>UN</v>
          </cell>
          <cell r="D2929">
            <v>36.72</v>
          </cell>
          <cell r="E2929" t="str">
            <v>Sinapi-Maio/21</v>
          </cell>
        </row>
        <row r="2930">
          <cell r="A2930">
            <v>101647</v>
          </cell>
          <cell r="B2930" t="str">
            <v>LÂMPADA MISTA 500 W - FORNECIMENTO E INSTALAÇÃO. AF_08/2020</v>
          </cell>
          <cell r="C2930" t="str">
            <v>UN</v>
          </cell>
          <cell r="D2930">
            <v>67.52</v>
          </cell>
          <cell r="E2930" t="str">
            <v>Sinapi-Maio/21</v>
          </cell>
        </row>
        <row r="2931">
          <cell r="A2931">
            <v>101648</v>
          </cell>
          <cell r="B2931" t="str">
            <v>LÂMPADA VAPOR DE SÓDIO 150 W - FORNECIMENTO E INSTALAÇÃO. AF_08/2020</v>
          </cell>
          <cell r="C2931" t="str">
            <v>UN</v>
          </cell>
          <cell r="D2931">
            <v>52.2</v>
          </cell>
          <cell r="E2931" t="str">
            <v>Sinapi-Maio/21</v>
          </cell>
        </row>
        <row r="2932">
          <cell r="A2932">
            <v>101649</v>
          </cell>
          <cell r="B2932" t="str">
            <v>LÂMPADA VAPOR DE SÓDIO 250 W - FORNECIMENTO E INSTALAÇÃO. AF_08/2020</v>
          </cell>
          <cell r="C2932" t="str">
            <v>UN</v>
          </cell>
          <cell r="D2932">
            <v>60.16</v>
          </cell>
          <cell r="E2932" t="str">
            <v>Sinapi-Maio/21</v>
          </cell>
        </row>
        <row r="2933">
          <cell r="A2933">
            <v>101650</v>
          </cell>
          <cell r="B2933" t="str">
            <v>LÂMPADA VAPOR DE SÓDIO 400 W - FORNECIMENTO E INSTALAÇÃO. AF_08/2020</v>
          </cell>
          <cell r="C2933" t="str">
            <v>UN</v>
          </cell>
          <cell r="D2933">
            <v>69.94</v>
          </cell>
          <cell r="E2933" t="str">
            <v>Sinapi-Maio/21</v>
          </cell>
        </row>
        <row r="2934">
          <cell r="A2934">
            <v>101651</v>
          </cell>
          <cell r="B2934" t="str">
            <v>SUBSTITUIÇÃO DE LÂMPADA PARA ILUMINAÇÃO PÚBLICA (NÃO INCLUI FORNECIMENTO). AF_08/2020</v>
          </cell>
          <cell r="C2934" t="str">
            <v>UN</v>
          </cell>
          <cell r="D2934">
            <v>45.7</v>
          </cell>
          <cell r="E2934" t="str">
            <v>Sinapi-Maio/21</v>
          </cell>
        </row>
        <row r="2935">
          <cell r="A2935">
            <v>101652</v>
          </cell>
          <cell r="B2935" t="str">
            <v>LUMINÁRIA FECHADA, PARA ILUMINAÇÃO PÚBLICA, PARA LÂMPADA DE VAPOR - FORNECIMENTO E INSTALAÇÃO (EXCLUSIVE LÂMPADA E REATOR). AF_08/2020</v>
          </cell>
          <cell r="C2935" t="str">
            <v>UN</v>
          </cell>
          <cell r="D2935">
            <v>399.98</v>
          </cell>
          <cell r="E2935" t="str">
            <v>Sinapi-Maio/21</v>
          </cell>
        </row>
        <row r="2936">
          <cell r="A2936">
            <v>101653</v>
          </cell>
          <cell r="B2936" t="str">
            <v>LUMINÁRIA ABERTA PARA ILUMINAÇÃO PÚBLICA, PARA LÂMPADA VAPOR DE MERCÚRIO ATÉ 400 W E MISTA ATÉ 500 W, COM BRAÇO EM TUBO DE AÇO GALV 1", COMPRIMENTO DE 1,50 M, PARA POSTE DE CONCRETO - FORNECIMENTO E INSTALAÇÃO (EXCLUSIVE LÂMPADA E REATOR). AF_08/2020</v>
          </cell>
          <cell r="C2936" t="str">
            <v>UN</v>
          </cell>
          <cell r="D2936">
            <v>227.9</v>
          </cell>
          <cell r="E2936" t="str">
            <v>Sinapi-Maio/21</v>
          </cell>
        </row>
        <row r="2937">
          <cell r="A2937">
            <v>101654</v>
          </cell>
          <cell r="B2937" t="str">
            <v>LUMINÁRIA DE LED PARA ILUMINAÇÃO PÚBLICA, DE 33 W ATÉ 50 W - FORNECIMENTO E INSTALAÇÃO. AF_08/2020</v>
          </cell>
          <cell r="C2937" t="str">
            <v>UN</v>
          </cell>
          <cell r="D2937">
            <v>273.17</v>
          </cell>
          <cell r="E2937" t="str">
            <v>Sinapi-Maio/21</v>
          </cell>
        </row>
        <row r="2938">
          <cell r="A2938">
            <v>101655</v>
          </cell>
          <cell r="B2938" t="str">
            <v>LUMINÁRIA DE LED PARA ILUMINAÇÃO PÚBLICA, DE 51 W ATÉ 67 W - FORNECIMENTO E INSTALAÇÃO. AF_08/2020</v>
          </cell>
          <cell r="C2938" t="str">
            <v>UN</v>
          </cell>
          <cell r="D2938">
            <v>458.32</v>
          </cell>
          <cell r="E2938" t="str">
            <v>Sinapi-Maio/21</v>
          </cell>
        </row>
        <row r="2939">
          <cell r="A2939">
            <v>101656</v>
          </cell>
          <cell r="B2939" t="str">
            <v>LUMINÁRIA DE LED PARA ILUMINAÇÃO PÚBLICA, DE 68 W ATÉ 97 W - FORNECIMENTO E INSTALAÇÃO. AF_08/2020</v>
          </cell>
          <cell r="C2939" t="str">
            <v>UN</v>
          </cell>
          <cell r="D2939">
            <v>501.55</v>
          </cell>
          <cell r="E2939" t="str">
            <v>Sinapi-Maio/21</v>
          </cell>
        </row>
        <row r="2940">
          <cell r="A2940">
            <v>101657</v>
          </cell>
          <cell r="B2940" t="str">
            <v>LUMINÁRIA DE LED PARA ILUMINAÇÃO PÚBLICA, DE 98 W ATÉ 137 W - FORNECIMENTO E INSTALAÇÃO. AF_08/2020</v>
          </cell>
          <cell r="C2940" t="str">
            <v>UN</v>
          </cell>
          <cell r="D2940">
            <v>593.64</v>
          </cell>
          <cell r="E2940" t="str">
            <v>Sinapi-Maio/21</v>
          </cell>
        </row>
        <row r="2941">
          <cell r="A2941">
            <v>101658</v>
          </cell>
          <cell r="B2941" t="str">
            <v>LUMINÁRIA DE LED PARA ILUMINAÇÃO PÚBLICA, DE 138 W ATÉ 180 W - FORNECIMENTO E INSTALAÇÃO. AF_08/2020</v>
          </cell>
          <cell r="C2941" t="str">
            <v>UN</v>
          </cell>
          <cell r="D2941">
            <v>782.99</v>
          </cell>
          <cell r="E2941" t="str">
            <v>Sinapi-Maio/21</v>
          </cell>
        </row>
        <row r="2942">
          <cell r="A2942">
            <v>101659</v>
          </cell>
          <cell r="B2942" t="str">
            <v>LUMINÁRIA DE LED PARA ILUMINAÇÃO PÚBLICA, DE 181 W ATÉ 239 W - FORNECIMENTO E INSTALAÇÃO. AF_08/2020</v>
          </cell>
          <cell r="C2942" t="str">
            <v>UN</v>
          </cell>
          <cell r="D2942">
            <v>900.76</v>
          </cell>
          <cell r="E2942" t="str">
            <v>Sinapi-Maio/21</v>
          </cell>
        </row>
        <row r="2943">
          <cell r="A2943">
            <v>101660</v>
          </cell>
          <cell r="B2943" t="str">
            <v>LUMINÁRIA DE LED PARA ILUMINAÇÃO PÚBLICA, DE 240 W ATÉ 350 W - FORNECIMENTO E INSTALAÇÃO. AF_08/2020</v>
          </cell>
          <cell r="C2943" t="str">
            <v>UN</v>
          </cell>
          <cell r="D2943">
            <v>1456.7</v>
          </cell>
          <cell r="E2943" t="str">
            <v>Sinapi-Maio/21</v>
          </cell>
        </row>
        <row r="2944">
          <cell r="A2944">
            <v>101661</v>
          </cell>
          <cell r="B2944" t="str">
            <v>SUBSTITUIÇÃO DE LUMINÁRIA DE VAPOR DE MERCÚRIO/VAPOR DE SÓDIO POR LUMINÁRIA DE LED PARA ILUMINAÇÃO PÚBLICA (NÃO INCLUI FORNECIMENTO). AF_08/2020</v>
          </cell>
          <cell r="C2944" t="str">
            <v>UN</v>
          </cell>
          <cell r="D2944">
            <v>91.86</v>
          </cell>
          <cell r="E2944" t="str">
            <v>Sinapi-Maio/21</v>
          </cell>
        </row>
        <row r="2945">
          <cell r="A2945">
            <v>101662</v>
          </cell>
          <cell r="B2945" t="str">
            <v>LUMINÁRIA FECHADA PARA ILUMINAÇÃO PÚBLICA, COM REATOR DE PARTIDA RÁPIDA, COM LÂMPADA VAPOR DE MERCÚRIO 250 W - FORNECIMENTO E INSTALAÇÃO. AF_08/2020</v>
          </cell>
          <cell r="C2945" t="str">
            <v>UN</v>
          </cell>
          <cell r="D2945">
            <v>561.84</v>
          </cell>
          <cell r="E2945" t="str">
            <v>Sinapi-Maio/21</v>
          </cell>
        </row>
        <row r="2946">
          <cell r="A2946">
            <v>101663</v>
          </cell>
          <cell r="B2946" t="str">
            <v>ABRAÇADEIRA DE FIXAÇÃO DE BRAÇOS DE LUMINÁRIAS DE 2" - FORNECIMENTO E INSTALAÇÃO. AF_08/2020</v>
          </cell>
          <cell r="C2946" t="str">
            <v>UN</v>
          </cell>
          <cell r="D2946">
            <v>21.41</v>
          </cell>
          <cell r="E2946" t="str">
            <v>Sinapi-Maio/21</v>
          </cell>
        </row>
        <row r="2947">
          <cell r="A2947">
            <v>101664</v>
          </cell>
          <cell r="B2947" t="str">
            <v>ABRAÇADEIRA DE FIXAÇÃO DE BRAÇOS DE LUMINÁRIAS DE 3" - FORNECIMENTO E INSTALAÇÃO. AF_08/2020</v>
          </cell>
          <cell r="C2947" t="str">
            <v>UN</v>
          </cell>
          <cell r="D2947">
            <v>22.04</v>
          </cell>
          <cell r="E2947" t="str">
            <v>Sinapi-Maio/21</v>
          </cell>
        </row>
        <row r="2948">
          <cell r="A2948">
            <v>101665</v>
          </cell>
          <cell r="B2948" t="str">
            <v>ABRAÇADEIRA DE FIXAÇÃO DE BRAÇOS DE LUMINÁRIAS DE 4" - FORNECIMENTO E INSTALAÇÃO. AF_08/2020</v>
          </cell>
          <cell r="C2948" t="str">
            <v>UN</v>
          </cell>
          <cell r="D2948">
            <v>24.73</v>
          </cell>
          <cell r="E2948" t="str">
            <v>Sinapi-Maio/21</v>
          </cell>
        </row>
        <row r="2949">
          <cell r="A2949">
            <v>101666</v>
          </cell>
          <cell r="B2949" t="str">
            <v>REFLETOR RETANGULAR FECHADO, COM LÂMPADA VAPOR METÁLICO 400 W - FORNECIMENTO E INSTALAÇÃO. AF_08/2020</v>
          </cell>
          <cell r="C2949" t="str">
            <v>UN</v>
          </cell>
          <cell r="D2949">
            <v>336.49</v>
          </cell>
          <cell r="E2949" t="str">
            <v>Sinapi-Maio/21</v>
          </cell>
        </row>
        <row r="2950">
          <cell r="A2950">
            <v>102085</v>
          </cell>
          <cell r="B2950" t="str">
            <v>LUMINÁRIA ESTANQUE COM PROTEÇÃO CONTRA ÁGUA, POEIRA OU IMPACTOS - FORNECIMENTO E INSTALAÇÃO. AF_08/2020</v>
          </cell>
          <cell r="C2950" t="str">
            <v>UN</v>
          </cell>
          <cell r="D2950">
            <v>161.15</v>
          </cell>
          <cell r="E2950" t="str">
            <v>Sinapi-Maio/21</v>
          </cell>
        </row>
        <row r="2951">
          <cell r="A2951">
            <v>100578</v>
          </cell>
          <cell r="B2951" t="str">
            <v>ASSENTAMENTO DE POSTE DE CONCRETO COM COMPRIMENTO NOMINAL DE 9 M, CARGA NOMINAL MENOR OU IGUAL A 1000 DAN, ENGASTAMENTO SIMPLES COM 1,5 M DE SOLO (NÃO INCLUI FORNECIMENTO). AF_11/2019</v>
          </cell>
          <cell r="C2951" t="str">
            <v>UN</v>
          </cell>
          <cell r="D2951">
            <v>405.61</v>
          </cell>
          <cell r="E2951" t="str">
            <v>Sinapi-Maio/21</v>
          </cell>
        </row>
        <row r="2952">
          <cell r="A2952">
            <v>100579</v>
          </cell>
          <cell r="B2952" t="str">
            <v>ASSENTAMENTO DE POSTE DE CONCRETO COM COMPRIMENTO NOMINAL DE 10 M, CARGA NOMINAL MENOR OU IGUAL A 1000 DAN, ENGASTAMENTO SIMPLES COM 1,6 M DE SOLO (NÃO INCLUI FORNECIMENTO). AF_11/2019</v>
          </cell>
          <cell r="C2952" t="str">
            <v>UN</v>
          </cell>
          <cell r="D2952">
            <v>444.71</v>
          </cell>
          <cell r="E2952" t="str">
            <v>Sinapi-Maio/21</v>
          </cell>
        </row>
        <row r="2953">
          <cell r="A2953">
            <v>100580</v>
          </cell>
          <cell r="B2953" t="str">
            <v>ASSENTAMENTO DE POSTE DE CONCRETO COM COMPRIMENTO NOMINAL DE 10 M, CARGA NOMINAL MAIOR QUE 1000 DAN, ENGASTAMENTO SIMPLES COM 1,6 M DE SOLO (NÃO INCLUI FORNECIMENTO). AF_11/2019</v>
          </cell>
          <cell r="C2953" t="str">
            <v>UN</v>
          </cell>
          <cell r="D2953">
            <v>489.55</v>
          </cell>
          <cell r="E2953" t="str">
            <v>Sinapi-Maio/21</v>
          </cell>
        </row>
        <row r="2954">
          <cell r="A2954">
            <v>100581</v>
          </cell>
          <cell r="B2954" t="str">
            <v>ASSENTAMENTO DE POSTE DE CONCRETO COM COMPRIMENTO NOMINAL DE 10,5 M, CARGA NOMINAL MENOR OU IGUAL A 1000 DAN, ENGASTAMENTO SIMPLES COM 1,65 M DE SOLO (NÃO INCLUI FORNECIMENTO). AF_11/2019</v>
          </cell>
          <cell r="C2954" t="str">
            <v>UN</v>
          </cell>
          <cell r="D2954">
            <v>464.11</v>
          </cell>
          <cell r="E2954" t="str">
            <v>Sinapi-Maio/21</v>
          </cell>
        </row>
        <row r="2955">
          <cell r="A2955">
            <v>100582</v>
          </cell>
          <cell r="B2955" t="str">
            <v>ASSENTAMENTO DE POSTE DE CONCRETO COM COMPRIMENTO NOMINAL DE 10,5 M, CARGA NOMINAL MAIOR QUE 1000 DAN, ENGASTAMENTO SIMPLES COM 1,65 M DE SOLO (NÃO INCLUI FORNECIMENTO). AF_11/2019</v>
          </cell>
          <cell r="C2955" t="str">
            <v>UN</v>
          </cell>
          <cell r="D2955">
            <v>545.03</v>
          </cell>
          <cell r="E2955" t="str">
            <v>Sinapi-Maio/21</v>
          </cell>
        </row>
        <row r="2956">
          <cell r="A2956">
            <v>100583</v>
          </cell>
          <cell r="B2956" t="str">
            <v>ASSENTAMENTO DE POSTE DE CONCRETO COM COMPRIMENTO NOMINAL DE 11 M, CARGA NOMINAL MENOR OU IGUAL A 1000 DAN, ENGASTAMENTO SIMPLES COM 1,7 M DE SOLO (NÃO INCLUI FORNECIMENTO). AF_11/2019</v>
          </cell>
          <cell r="C2956" t="str">
            <v>UN</v>
          </cell>
          <cell r="D2956">
            <v>484.92</v>
          </cell>
          <cell r="E2956" t="str">
            <v>Sinapi-Maio/21</v>
          </cell>
        </row>
        <row r="2957">
          <cell r="A2957">
            <v>100584</v>
          </cell>
          <cell r="B2957" t="str">
            <v>ASSENTAMENTO DE POSTE DE CONCRETO COM COMPRIMENTO NOMINAL DE 11 M, CARGA NOMINAL MAIOR QUE 1000 DAN, ENGASTAMENTO SIMPLES COM 1,7 M DE SOLO (NÃO INCLUI FORNECIMENTO). AF_11/2019</v>
          </cell>
          <cell r="C2957" t="str">
            <v>UN</v>
          </cell>
          <cell r="D2957">
            <v>533.51</v>
          </cell>
          <cell r="E2957" t="str">
            <v>Sinapi-Maio/21</v>
          </cell>
        </row>
        <row r="2958">
          <cell r="A2958">
            <v>100585</v>
          </cell>
          <cell r="B2958" t="str">
            <v>ASSENTAMENTO DE POSTE DE CONCRETO COM COMPRIMENTO NOMINAL DE 12 M, CARGA NOMINAL MENOR OU IGUAL A 1000 DAN, ENGASTAMENTO SIMPLES COM 1,8 M DE SOLO (NÃO INCLUI FORNECIMENTO). AF_11/2019</v>
          </cell>
          <cell r="C2958" t="str">
            <v>UN</v>
          </cell>
          <cell r="D2958">
            <v>525.35</v>
          </cell>
          <cell r="E2958" t="str">
            <v>Sinapi-Maio/21</v>
          </cell>
        </row>
        <row r="2959">
          <cell r="A2959">
            <v>100586</v>
          </cell>
          <cell r="B2959" t="str">
            <v>ASSENTAMENTO DE POSTE DE CONCRETO COM COMPRIMENTO NOMINAL DE 12 M, CARGA NOMINAL MAIOR QUE 1000 DAN, ENGASTAMENTO SIMPLES COM 1,8 M DE SOLO (NÃO INCLUI FORNECIMENTO). AF_11/2019</v>
          </cell>
          <cell r="C2959" t="str">
            <v>UN</v>
          </cell>
          <cell r="D2959">
            <v>602.70000000000005</v>
          </cell>
          <cell r="E2959" t="str">
            <v>Sinapi-Maio/21</v>
          </cell>
        </row>
        <row r="2960">
          <cell r="A2960">
            <v>100587</v>
          </cell>
          <cell r="B2960" t="str">
            <v>ASSENTAMENTO DE POSTE DE CONCRETO COM COMPRIMENTO NOMINAL DE 13 M, CARGA NOMINAL MENOR OU IGUAL A 1000 DAN, ENGASTAMENTO SIMPLES COM 1,9 M DE SOLO (NÃO INCLUI FORNECIMENTO). AF_11/2019</v>
          </cell>
          <cell r="C2960" t="str">
            <v>UN</v>
          </cell>
          <cell r="D2960">
            <v>567.34</v>
          </cell>
          <cell r="E2960" t="str">
            <v>Sinapi-Maio/21</v>
          </cell>
        </row>
        <row r="2961">
          <cell r="A2961">
            <v>100588</v>
          </cell>
          <cell r="B2961" t="str">
            <v>ASSENTAMENTO DE POSTE DE CONCRETO COM COMPRIMENTO NOMINAL DE 13 M, CARGA NOMINAL MAIOR QUE 1000 DAN, ENGASTAMENTO SIMPLES COM 1,9 M DE SOLO (NÃO INCLUI FORNECIMENTO). AF_11/2019</v>
          </cell>
          <cell r="C2961" t="str">
            <v>UN</v>
          </cell>
          <cell r="D2961">
            <v>627.44000000000005</v>
          </cell>
          <cell r="E2961" t="str">
            <v>Sinapi-Maio/21</v>
          </cell>
        </row>
        <row r="2962">
          <cell r="A2962">
            <v>100589</v>
          </cell>
          <cell r="B2962" t="str">
            <v>ASSENTAMENTO DE POSTE DE CONCRETO COM COMPRIMENTO NOMINAL DE 13,5 M, CARGA NOMINAL MENOR OU IGUAL A 1000 DAN, ENGASTAMENTO SIMPLES COM 1,95 M DE SOLO (NÃO INCLUI FORNECIMENTO). AF_11/2019</v>
          </cell>
          <cell r="C2962" t="str">
            <v>UN</v>
          </cell>
          <cell r="D2962">
            <v>630.27</v>
          </cell>
          <cell r="E2962" t="str">
            <v>Sinapi-Maio/21</v>
          </cell>
        </row>
        <row r="2963">
          <cell r="A2963">
            <v>100590</v>
          </cell>
          <cell r="B2963" t="str">
            <v>ASSENTAMENTO DE POSTE DE CONCRETO COM COMPRIMENTO NOMINAL DE 13,5 M, CARGA NOMINAL MAIOR QUE 1000 DAN, ENGASTAMENTO SIMPLES COM 1,95 M DE SOLO (NÃO INCLUI FORNECIMENTO). AF_11/2019</v>
          </cell>
          <cell r="C2963" t="str">
            <v>UN</v>
          </cell>
          <cell r="D2963">
            <v>689.87</v>
          </cell>
          <cell r="E2963" t="str">
            <v>Sinapi-Maio/21</v>
          </cell>
        </row>
        <row r="2964">
          <cell r="A2964">
            <v>100591</v>
          </cell>
          <cell r="B2964" t="str">
            <v>ASSENTAMENTO DE POSTE DE CONCRETO COM COMPRIMENTO NOMINAL DE 14 M, CARGA NOMINAL MENOR OU IGUAL A 1000 DAN, ENGASTAMENTO SIMPLES COM 2 M DE SOLO (NÃO INCLUI FORNECIMENTO). AF_11/2019</v>
          </cell>
          <cell r="C2964" t="str">
            <v>UN</v>
          </cell>
          <cell r="D2964">
            <v>624.96</v>
          </cell>
          <cell r="E2964" t="str">
            <v>Sinapi-Maio/21</v>
          </cell>
        </row>
        <row r="2965">
          <cell r="A2965">
            <v>100592</v>
          </cell>
          <cell r="B2965" t="str">
            <v>ASSENTAMENTO DE POSTE DE CONCRETO COM COMPRIMENTO NOMINAL DE 14 M, CARGA NOMINAL MAIOR QUE 1000 DAN, ENGASTAMENTO SIMPLES COM 2 M DE SOLO (NÃO INCLUI FORNECIMENTO). AF_11/2019</v>
          </cell>
          <cell r="C2965" t="str">
            <v>UN</v>
          </cell>
          <cell r="D2965">
            <v>674.32</v>
          </cell>
          <cell r="E2965" t="str">
            <v>Sinapi-Maio/21</v>
          </cell>
        </row>
        <row r="2966">
          <cell r="A2966">
            <v>100593</v>
          </cell>
          <cell r="B2966" t="str">
            <v>ASSENTAMENTO DE POSTE DE CONCRETO COM COMPRIMENTO NOMINAL DE 15 M, CARGA NOMINAL MENOR OU IGUAL A 1000 DAN, ENGASTAMENTO SIMPLES COM 2,1 M DE SOLO (NÃO INCLUI FORNECIMENTO). AF_11/2019</v>
          </cell>
          <cell r="C2966" t="str">
            <v>UN</v>
          </cell>
          <cell r="D2966">
            <v>669.62</v>
          </cell>
          <cell r="E2966" t="str">
            <v>Sinapi-Maio/21</v>
          </cell>
        </row>
        <row r="2967">
          <cell r="A2967">
            <v>100594</v>
          </cell>
          <cell r="B2967" t="str">
            <v>ASSENTAMENTO DE POSTE DE CONCRETO COM COMPRIMENTO NOMINAL DE 15 M, CARGA NOMINAL MAIOR QUE 1000 DAN, ENGASTAMENTO SIMPLES COM 2,1 M DE SOLO (NÃO INCLUI FORNECIMENTO). AF_11/2019</v>
          </cell>
          <cell r="C2967" t="str">
            <v>UN</v>
          </cell>
          <cell r="D2967">
            <v>753.13</v>
          </cell>
          <cell r="E2967" t="str">
            <v>Sinapi-Maio/21</v>
          </cell>
        </row>
        <row r="2968">
          <cell r="A2968">
            <v>100595</v>
          </cell>
          <cell r="B2968" t="str">
            <v>ASSENTAMENTO DE POSTE DE CONCRETO COM COMPRIMENTO NOMINAL DE 18 M, CARGA NOMINAL MENOR OU IGUAL A 1000 DAN, ENGASTAMENTO SIMPLES COM 2,4 M DE SOLO (NÃO INCLUI FORNECIMENTO). AF_11/2019</v>
          </cell>
          <cell r="C2968" t="str">
            <v>UN</v>
          </cell>
          <cell r="D2968">
            <v>803.69</v>
          </cell>
          <cell r="E2968" t="str">
            <v>Sinapi-Maio/21</v>
          </cell>
        </row>
        <row r="2969">
          <cell r="A2969">
            <v>100596</v>
          </cell>
          <cell r="B2969" t="str">
            <v>ASSENTAMENTO DE POSTE DE CONCRETO COM COMPRIMENTO NOMINAL DE 18 M, CARGA NOMINAL MAIOR QUE 1000 DAN, ENGASTAMENTO SIMPLES COM 2,4 M DE SOLO (NÃO INCLUI FORNECIMENTO). AF_11/2019</v>
          </cell>
          <cell r="C2969" t="str">
            <v>UN</v>
          </cell>
          <cell r="D2969">
            <v>916.2</v>
          </cell>
          <cell r="E2969" t="str">
            <v>Sinapi-Maio/21</v>
          </cell>
        </row>
        <row r="2970">
          <cell r="A2970">
            <v>100597</v>
          </cell>
          <cell r="B2970" t="str">
            <v>ASSENTAMENTO DE POSTE DE CONCRETO COM COMPRIMENTO NOMINAL DE 20 M, CARGA NOMINAL MENOR OU IGUAL A 1000 DAN, ENGASTAMENTO SIMPLES COM 2,6 M DE SOLO (NÃO INCLUI FORNECIMENTO). AF_11/2019</v>
          </cell>
          <cell r="C2970" t="str">
            <v>UN</v>
          </cell>
          <cell r="D2970">
            <v>931.39</v>
          </cell>
          <cell r="E2970" t="str">
            <v>Sinapi-Maio/21</v>
          </cell>
        </row>
        <row r="2971">
          <cell r="A2971">
            <v>100598</v>
          </cell>
          <cell r="B2971" t="str">
            <v>ASSENTAMENTO DE POSTE DE CONCRETO COM COMPRIMENTO NOMINAL DE 20 M, CARGA NOMINAL MAIOR QUE 1000, ENGASTAMENTO SIMPLES COM 2,6 M DE SOLO (NÃO INCLUI FORNECIMENTO). AF_11/2019</v>
          </cell>
          <cell r="C2971" t="str">
            <v>UN</v>
          </cell>
          <cell r="D2971">
            <v>1024.1400000000001</v>
          </cell>
          <cell r="E2971" t="str">
            <v>Sinapi-Maio/21</v>
          </cell>
        </row>
        <row r="2972">
          <cell r="A2972">
            <v>100599</v>
          </cell>
          <cell r="B2972" t="str">
            <v>ASSENTAMENTO DE POSTE DE CONCRETO COM COMPRIMENTO NOMINAL DE 9 M, CARGA NOMINAL DE 150 DAN, ENGASTAMENTO BASE CONCRETADA COM 1 M DE CONCRETO E 0,5 M DE SOLO (NÃO INCLUI FORNECIMENTO). AF_11/2019</v>
          </cell>
          <cell r="C2972" t="str">
            <v>UN</v>
          </cell>
          <cell r="D2972">
            <v>413.88</v>
          </cell>
          <cell r="E2972" t="str">
            <v>Sinapi-Maio/21</v>
          </cell>
        </row>
        <row r="2973">
          <cell r="A2973">
            <v>100600</v>
          </cell>
          <cell r="B2973" t="str">
            <v>ASSENTAMENTO DE POSTE DE CONCRETO COM COMPRIMENTO NOMINAL DE 9 M, CARGA NOMINAL DE 300 DAN, ENGASTAMENTO BASE CONCRETADA COM 1 M DE CONCRETO E 0,5 M DE SOLO (NÃO INCLUI FORNECIMENTO). AF_11/2019</v>
          </cell>
          <cell r="C2973" t="str">
            <v>UN</v>
          </cell>
          <cell r="D2973">
            <v>491.72</v>
          </cell>
          <cell r="E2973" t="str">
            <v>Sinapi-Maio/21</v>
          </cell>
        </row>
        <row r="2974">
          <cell r="A2974">
            <v>100601</v>
          </cell>
          <cell r="B2974" t="str">
            <v>ASSENTAMENTO DE POSTE DE CONCRETO COM COMPRIMENTO NOMINAL DE 9 M, CARGA NOMINAL DE 400 DAN, ENGASTAMENTO BASE CONCRETADA COM 1 M DE CONCRETO E 0,5 M DE SOLO (NÃO INCLUI FORNECIMENTO). AF_11/2019</v>
          </cell>
          <cell r="C2974" t="str">
            <v>UN</v>
          </cell>
          <cell r="D2974">
            <v>621.42999999999995</v>
          </cell>
          <cell r="E2974" t="str">
            <v>Sinapi-Maio/21</v>
          </cell>
        </row>
        <row r="2975">
          <cell r="A2975">
            <v>100602</v>
          </cell>
          <cell r="B2975" t="str">
            <v>ASSENTAMENTO DE POSTE DE CONCRETO COM COMPRIMENTO NOMINAL DE 9 M, CARGA NOMINAL DE 600 DAN, ENGASTAMENTO BASE CONCRETADA COM 1 M DE CONCRETO E 0,5 M DE SOLO (NÃO INCLUI FORNECIMENTO). AF_11/2019</v>
          </cell>
          <cell r="C2975" t="str">
            <v>UN</v>
          </cell>
          <cell r="D2975">
            <v>783.24</v>
          </cell>
          <cell r="E2975" t="str">
            <v>Sinapi-Maio/21</v>
          </cell>
        </row>
        <row r="2976">
          <cell r="A2976">
            <v>100603</v>
          </cell>
          <cell r="B2976" t="str">
            <v>ASSENTAMENTO DE POSTE DE CONCRETO COM COMPRIMENTO NOMINAL DE 9 M, CARGA NOMINAL DE 1000 DAN, ENGASTAMENTO BASE CONCRETADA COM 1 M DE CONCRETO E 0,5 M DE SOLO (NÃO INCLUI FORNECIMENTO). AF_11/2019</v>
          </cell>
          <cell r="C2976" t="str">
            <v>UN</v>
          </cell>
          <cell r="D2976">
            <v>1200.1199999999999</v>
          </cell>
          <cell r="E2976" t="str">
            <v>Sinapi-Maio/21</v>
          </cell>
        </row>
        <row r="2977">
          <cell r="A2977">
            <v>100604</v>
          </cell>
          <cell r="B2977" t="str">
            <v>ASSENTAMENTO DE POSTE DE CONCRETO COM COMPRIMENTO NOMINAL DE 10 M, CARGA NOMINAL DE 300 DAN, ENGASTAMENTO BASE CONCRETADA COM 1 M DE CONCRETO E 0,6 M DE SOLO (NÃO INCLUI FORNECIMENTO). AF_11/2019</v>
          </cell>
          <cell r="C2977" t="str">
            <v>UN</v>
          </cell>
          <cell r="D2977">
            <v>522.94000000000005</v>
          </cell>
          <cell r="E2977" t="str">
            <v>Sinapi-Maio/21</v>
          </cell>
        </row>
        <row r="2978">
          <cell r="A2978">
            <v>100605</v>
          </cell>
          <cell r="B2978" t="str">
            <v>ASSENTAMENTO DE POSTE DE CONCRETO COM COMPRIMENTO NOMINAL DE 10 M, CARGA NOMINAL DE 600 DAN, ENGASTAMENTO BASE CONCRETADA COM 1 M DE CONCRETO E 0,6 M DE SOLO (NÃO INCLUI FORNECIMENTO). AF_11/2019</v>
          </cell>
          <cell r="C2978" t="str">
            <v>UN</v>
          </cell>
          <cell r="D2978">
            <v>822.8</v>
          </cell>
          <cell r="E2978" t="str">
            <v>Sinapi-Maio/21</v>
          </cell>
        </row>
        <row r="2979">
          <cell r="A2979">
            <v>100606</v>
          </cell>
          <cell r="B2979" t="str">
            <v>ASSENTAMENTO DE POSTE DE CONCRETO COM COMPRIMENTO NOMINAL DE 10 M, CARGA NOMINAL DE 1000 DAN, ENGASTAMENTO BASE CONCRETADA COM 1 M DE CONCRETO E 0,6 M DE SOLO (NÃO INCLUI FORNECIMENTO). AF_11/2019</v>
          </cell>
          <cell r="C2979" t="str">
            <v>UN</v>
          </cell>
          <cell r="D2979">
            <v>1250.52</v>
          </cell>
          <cell r="E2979" t="str">
            <v>Sinapi-Maio/21</v>
          </cell>
        </row>
        <row r="2980">
          <cell r="A2980">
            <v>100607</v>
          </cell>
          <cell r="B2980" t="str">
            <v>ASSENTAMENTO DE POSTE DE CONCRETO COM COMPRIMENTO NOMINAL DE 10,5 M, CARGA NOMINAL DE 300 DAN, ENGASTAMENTO BASE CONCRETADA COM 1 M DE CONCRETO E 0,65 M DE SOLO (NÃO INCLUI FORNECIMENTO). AF_11/2019</v>
          </cell>
          <cell r="C2980" t="str">
            <v>UN</v>
          </cell>
          <cell r="D2980">
            <v>537.89</v>
          </cell>
          <cell r="E2980" t="str">
            <v>Sinapi-Maio/21</v>
          </cell>
        </row>
        <row r="2981">
          <cell r="A2981">
            <v>100608</v>
          </cell>
          <cell r="B2981" t="str">
            <v>ASSENTAMENTO DE POSTE DE CONCRETO COM COMPRIMENTO NOMINAL DE 10,5 M, CARGA NOMINAL DE 600 DAN, ENGASTAMENTO BASE CONCRETADA COM 1 M DE CONCRETO E 0,65 M DE SOLO (NÃO INCLUI FORNECIMENTO). AF_11/2019</v>
          </cell>
          <cell r="C2981" t="str">
            <v>UN</v>
          </cell>
          <cell r="D2981">
            <v>842.34</v>
          </cell>
          <cell r="E2981" t="str">
            <v>Sinapi-Maio/21</v>
          </cell>
        </row>
        <row r="2982">
          <cell r="A2982">
            <v>100609</v>
          </cell>
          <cell r="B2982" t="str">
            <v>ASSENTAMENTO DE POSTE DE CONCRETO COM COMPRIMENTO NOMINAL DE 10,5 M, CARGA NOMINAL DE 1000 DAN, ENGASTAMENTO BASE CONCRETADA COM 1 M DE CONCRETO E 0,65 M DE SOLO (NÃO INCLUI FORNECIMENTO). AF_11/2019</v>
          </cell>
          <cell r="C2982" t="str">
            <v>UN</v>
          </cell>
          <cell r="D2982">
            <v>1277.45</v>
          </cell>
          <cell r="E2982" t="str">
            <v>Sinapi-Maio/21</v>
          </cell>
        </row>
        <row r="2983">
          <cell r="A2983">
            <v>100610</v>
          </cell>
          <cell r="B2983" t="str">
            <v>ASSENTAMENTO DE POSTE DE CONCRETO COM COMPRIMENTO NOMINAL DE 11 M, CARGA NOMINAL DE 300 DAN, ENGASTAMENTO BASE CONCRETADA COM 1 M DE CONCRETO E 0,7 M DE SOLO (NÃO INCLUI FORNECIMENTO). AF_11/2019</v>
          </cell>
          <cell r="C2983" t="str">
            <v>UN</v>
          </cell>
          <cell r="D2983">
            <v>552.71</v>
          </cell>
          <cell r="E2983" t="str">
            <v>Sinapi-Maio/21</v>
          </cell>
        </row>
        <row r="2984">
          <cell r="A2984">
            <v>100611</v>
          </cell>
          <cell r="B2984" t="str">
            <v>ASSENTAMENTO DE POSTE DE CONCRETO COM COMPRIMENTO NOMINAL DE 11 M, CARGA NOMINAL DE 400 DAN, ENGASTAMENTO BASE CONCRETADA COM 1 M DE CONCRETO E 0,7 M DE SOLO (NÃO INCLUI FORNECIMENTO). AF_11/2019</v>
          </cell>
          <cell r="C2984" t="str">
            <v>UN</v>
          </cell>
          <cell r="D2984">
            <v>689.79</v>
          </cell>
          <cell r="E2984" t="str">
            <v>Sinapi-Maio/21</v>
          </cell>
        </row>
        <row r="2985">
          <cell r="A2985">
            <v>100612</v>
          </cell>
          <cell r="B2985" t="str">
            <v>ASSENTAMENTO DE POSTE DE CONCRETO COM COMPRIMENTO NOMINAL DE 11 M, CARGA NOMINAL DE 600 DAN, ENGASTAMENTO BASE CONCRETADA COM 1 M DE CONCRETO E 0,7 M DE SOLO (NÃO INCLUI FORNECIMENTO). AF_11/2019</v>
          </cell>
          <cell r="C2985" t="str">
            <v>UN</v>
          </cell>
          <cell r="D2985">
            <v>861.51</v>
          </cell>
          <cell r="E2985" t="str">
            <v>Sinapi-Maio/21</v>
          </cell>
        </row>
        <row r="2986">
          <cell r="A2986">
            <v>100613</v>
          </cell>
          <cell r="B2986" t="str">
            <v>ASSENTAMENTO DE POSTE DE CONCRETO COM COMPRIMENTO NOMINAL DE 11 M, CARGA NOMINAL DE 1000 DAN, ENGASTAMENTO BASE CONCRETADA COM 1 M DE CONCRETO E 0,7 M DE SOLO (NÃO INCLUI FORNECIMENTO). AF_11/2019</v>
          </cell>
          <cell r="C2986" t="str">
            <v>UN</v>
          </cell>
          <cell r="D2986">
            <v>1303.8499999999999</v>
          </cell>
          <cell r="E2986" t="str">
            <v>Sinapi-Maio/21</v>
          </cell>
        </row>
        <row r="2987">
          <cell r="A2987">
            <v>100614</v>
          </cell>
          <cell r="B2987" t="str">
            <v>ASSENTAMENTO DE POSTE DE CONCRETO COM COMPRIMENTO NOMINAL DE 12 M, CARGA NOMINAL DE 400 DAN, ENGASTAMENTO BASE CONCRETADA COM 1 M DE CONCRETO E 0,8 M DE SOLO (NÃO INCLUI FORNECIMENTO). AF_11/2019</v>
          </cell>
          <cell r="C2987" t="str">
            <v>UN</v>
          </cell>
          <cell r="D2987">
            <v>723.35</v>
          </cell>
          <cell r="E2987" t="str">
            <v>Sinapi-Maio/21</v>
          </cell>
        </row>
        <row r="2988">
          <cell r="A2988">
            <v>100615</v>
          </cell>
          <cell r="B2988" t="str">
            <v>ASSENTAMENTO DE POSTE DE CONCRETO COM COMPRIMENTO NOMINAL DE 12 M, CARGA NOMINAL DE 600 DAN, ENGASTAMENTO BASE CONCRETADA COM 1 M DE CONCRETO E 0,8 M DE SOLO (NÃO INCLUI FORNECIMENTO). AF_11/2019</v>
          </cell>
          <cell r="C2988" t="str">
            <v>UN</v>
          </cell>
          <cell r="D2988">
            <v>899.58</v>
          </cell>
          <cell r="E2988" t="str">
            <v>Sinapi-Maio/21</v>
          </cell>
        </row>
        <row r="2989">
          <cell r="A2989">
            <v>100616</v>
          </cell>
          <cell r="B2989" t="str">
            <v>ASSENTAMENTO DE POSTE DE CONCRETO COM COMPRIMENTO NOMINAL DE 12 M, CARGA NOMINAL DE 1000 DAN, ENGASTAMENTO BASE CONCRETADA COM 1 M DE CONCRETO E 0,8 M DE SOLO (NÃO INCLUI FORNECIMENTO). AF_11/2019</v>
          </cell>
          <cell r="C2989" t="str">
            <v>UN</v>
          </cell>
          <cell r="D2989">
            <v>1359.3</v>
          </cell>
          <cell r="E2989" t="str">
            <v>Sinapi-Maio/21</v>
          </cell>
        </row>
        <row r="2990">
          <cell r="A2990">
            <v>100617</v>
          </cell>
          <cell r="B2990" t="str">
            <v>ASSENTAMENTO DE POSTE DE CONCRETO COM COMPRIMENTO NOMINAL DE 13 M, CARGA NOMINAL DE 600 DAN, ENGASTAMENTO BASE CONCRETADA COM 1 M DE CONCRETO E 0,9 M DE SOLO (NÃO INCLUI FORNECIMENTO). AF_11/2019</v>
          </cell>
          <cell r="C2990" t="str">
            <v>UN</v>
          </cell>
          <cell r="D2990">
            <v>937.53</v>
          </cell>
          <cell r="E2990" t="str">
            <v>Sinapi-Maio/21</v>
          </cell>
        </row>
        <row r="2991">
          <cell r="A2991">
            <v>100618</v>
          </cell>
          <cell r="B2991" t="str">
            <v>ASSENTAMENTO DE POSTE DE CONCRETO COM COMPRIMENTO NOMINAL DE 13 M, CARGA NOMINAL DE 1000 DAN, ENGASTAMENTO BASE CONCRETADA COM 1 M DE CONCRETO E 0,9 M DE SOLO - SOMENTE INSTALAÇÃO, SEM FORNECIMENTO. AF_11/2019</v>
          </cell>
          <cell r="C2991" t="str">
            <v>UN</v>
          </cell>
          <cell r="D2991">
            <v>1417.96</v>
          </cell>
          <cell r="E2991" t="str">
            <v>Sinapi-Maio/21</v>
          </cell>
        </row>
        <row r="2992">
          <cell r="A2992">
            <v>100619</v>
          </cell>
          <cell r="B2992" t="str">
            <v>POSTE DECORATIVO PARA JARDIM EM AÇO TUBULAR, H = *2,5* M, SEM LUMINÁRIA - FORNECIMENTO E INSTALAÇÃO. AF_11/2019</v>
          </cell>
          <cell r="C2992" t="str">
            <v>UN</v>
          </cell>
          <cell r="D2992">
            <v>521.69000000000005</v>
          </cell>
          <cell r="E2992" t="str">
            <v>Sinapi-Maio/21</v>
          </cell>
        </row>
        <row r="2993">
          <cell r="A2993">
            <v>100620</v>
          </cell>
          <cell r="B2993" t="str">
            <v>POSTE DE AÇO CONICO CONTÍNUO CURVO SIMPLES, FLANGEADO, H=9M, INCLUSIVE LUMINÁRIA, SEM LÂMPADA - FORNECIMENTO E INSTALACAO. AF_11/2019</v>
          </cell>
          <cell r="C2993" t="str">
            <v>UN</v>
          </cell>
          <cell r="D2993">
            <v>2973.24</v>
          </cell>
          <cell r="E2993" t="str">
            <v>Sinapi-Maio/21</v>
          </cell>
        </row>
        <row r="2994">
          <cell r="A2994">
            <v>100621</v>
          </cell>
          <cell r="B2994" t="str">
            <v>POSTE DE AÇO CONICO CONTÍNUO CURVO DUPLO, FLANGEADO, H=9M, INCLUSIVE LUMINÁRIAS, SEM LÂMPADAS - FORNECIMENTO E INSTALACAO. AF_11/2019</v>
          </cell>
          <cell r="C2994" t="str">
            <v>UN</v>
          </cell>
          <cell r="D2994">
            <v>3420.87</v>
          </cell>
          <cell r="E2994" t="str">
            <v>Sinapi-Maio/21</v>
          </cell>
        </row>
        <row r="2995">
          <cell r="A2995">
            <v>100622</v>
          </cell>
          <cell r="B2995" t="str">
            <v>POSTE DE AÇO CONICO CONTÍNUO CURVO SIMPLES, ENGASTADO, H=9M, INCLUSIVE LUMINÁRIA, SEM LÂMPADA - FORNECIMENTO E INSTALACAO. AF_11/2019</v>
          </cell>
          <cell r="C2995" t="str">
            <v>UN</v>
          </cell>
          <cell r="D2995">
            <v>2434.83</v>
          </cell>
          <cell r="E2995" t="str">
            <v>Sinapi-Maio/21</v>
          </cell>
        </row>
        <row r="2996">
          <cell r="A2996">
            <v>100623</v>
          </cell>
          <cell r="B2996" t="str">
            <v>POSTE DE AÇO CONICO CONTÍNUO CURVO DUPLO, ENGASTADO, H=9M, INCLUSIVE LUMINÁRIAS, SEM LÂMPADAS - FORNECIMENTO E INSTALACAO. AF_11/2019</v>
          </cell>
          <cell r="C2996" t="str">
            <v>UN</v>
          </cell>
          <cell r="D2996">
            <v>2601.7600000000002</v>
          </cell>
          <cell r="E2996" t="str">
            <v>Sinapi-Maio/21</v>
          </cell>
        </row>
        <row r="2997">
          <cell r="A2997">
            <v>97600</v>
          </cell>
          <cell r="B2997" t="str">
            <v>REFLETOR EM ALUMÍNIO, DE SUPORTE E ALÇA, COM 1 LÂMPADA VAPOR DE MERCÚRIO DE 125 W, COM REATOR ALTO FATOR DE POTÊNCIA - FORNECIMENTO E INSTALAÇÃO. AF_02/2020</v>
          </cell>
          <cell r="C2997" t="str">
            <v>UN</v>
          </cell>
          <cell r="D2997">
            <v>252.05</v>
          </cell>
          <cell r="E2997" t="str">
            <v>Sinapi-Maio/21</v>
          </cell>
        </row>
        <row r="2998">
          <cell r="A2998">
            <v>97601</v>
          </cell>
          <cell r="B2998" t="str">
            <v>REFLETOR EM ALUMÍNIO, DE SUPORTE E ALÇA, COM LÂMPADA VAPOR DE MERCÚRIO DE 250 W, COM REATOR ALTO FATOR DE POTÊNCIA - FORNECIMENTO E INSTALAÇÃO. AF_02/2020</v>
          </cell>
          <cell r="C2998" t="str">
            <v>UN</v>
          </cell>
          <cell r="D2998">
            <v>270.45</v>
          </cell>
          <cell r="E2998" t="str">
            <v>Sinapi-Maio/21</v>
          </cell>
        </row>
        <row r="2999">
          <cell r="A2999">
            <v>97605</v>
          </cell>
          <cell r="B2999" t="str">
            <v>LUMINÁRIA ARANDELA TIPO MEIA LUA, DE SOBREPOR, COM 1 LÂMPADA LED DE 6 W, SEM REATOR - FORNECIMENTO E INSTALAÇÃO. AF_02/2020</v>
          </cell>
          <cell r="C2999" t="str">
            <v>UN</v>
          </cell>
          <cell r="D2999">
            <v>77.260000000000005</v>
          </cell>
          <cell r="E2999" t="str">
            <v>Sinapi-Maio/21</v>
          </cell>
        </row>
        <row r="3000">
          <cell r="A3000">
            <v>97606</v>
          </cell>
          <cell r="B3000" t="str">
            <v>LUMINÁRIA ARANDELA TIPO MEIA LUA, DE SOBREPOR, COM 1 LÂMPADA FLUORESCENTE DE 15 W, SEM REATOR - FORNECIMENTO E INSTALAÇÃO. AF_02/2020</v>
          </cell>
          <cell r="C3000" t="str">
            <v>UN</v>
          </cell>
          <cell r="D3000">
            <v>84.49</v>
          </cell>
          <cell r="E3000" t="str">
            <v>Sinapi-Maio/21</v>
          </cell>
        </row>
        <row r="3001">
          <cell r="A3001">
            <v>97607</v>
          </cell>
          <cell r="B3001" t="str">
            <v>LUMINÁRIA ARANDELA TIPO TARTARUGA, DE SOBREPOR, COM 1 LÂMPADA LED DE 6 W, SEM REATOR - FORNECIMENTO E INSTALAÇÃO. AF_02/2020</v>
          </cell>
          <cell r="C3001" t="str">
            <v>UN</v>
          </cell>
          <cell r="D3001">
            <v>92.7</v>
          </cell>
          <cell r="E3001" t="str">
            <v>Sinapi-Maio/21</v>
          </cell>
        </row>
        <row r="3002">
          <cell r="A3002">
            <v>97608</v>
          </cell>
          <cell r="B3002" t="str">
            <v>LUMINÁRIA ARANDELA TIPO TARTARUGA, COM GRADE, DE SOBREPOR, COM 1 LÂMPADA FLUORESCENTE DE 15 W, SEM REATOR - FORNECIMENTO E INSTALAÇÃO. AF_02/2020</v>
          </cell>
          <cell r="C3002" t="str">
            <v>UN</v>
          </cell>
          <cell r="D3002">
            <v>99.93</v>
          </cell>
          <cell r="E3002" t="str">
            <v>Sinapi-Maio/21</v>
          </cell>
        </row>
        <row r="3003">
          <cell r="A3003">
            <v>102102</v>
          </cell>
          <cell r="B3003" t="str">
            <v>TRANSFORMADOR DE DISTRIBUIÇÃO, 30 KVA, TRIFÁSICO, 60 HZ, CLASSE 15 KV, IMERSO EM ÓLEO MINERAL, INSTALAÇÃO EM POSTE (NÃO INCLUSO SUPORTE) - FORNECIMENTO E INSTALAÇÃO. AF_12/2020</v>
          </cell>
          <cell r="C3003" t="str">
            <v>UN</v>
          </cell>
          <cell r="D3003">
            <v>6628.36</v>
          </cell>
          <cell r="E3003" t="str">
            <v>Sinapi-Maio/21</v>
          </cell>
        </row>
        <row r="3004">
          <cell r="A3004">
            <v>102103</v>
          </cell>
          <cell r="B3004" t="str">
            <v>TRANSFORMADOR DE DISTRIBUIÇÃO, 45 KVA, TRIFÁSICO, 60 HZ, CLASSE 15 KV, IMERSO EM ÓLEO MINERAL, INSTALAÇÃO EM POSTE (NÃO INCLUSO SUPORTE) - FORNECIMENTO E INSTALAÇÃO. AF_12/2020</v>
          </cell>
          <cell r="C3004" t="str">
            <v>UN</v>
          </cell>
          <cell r="D3004">
            <v>7363.33</v>
          </cell>
          <cell r="E3004" t="str">
            <v>Sinapi-Maio/21</v>
          </cell>
        </row>
        <row r="3005">
          <cell r="A3005">
            <v>102104</v>
          </cell>
          <cell r="B3005" t="str">
            <v>TRANSFORMADOR DE DISTRIBUIÇÃO, 75 KVA, TRIFÁSICO, 60 HZ, CLASSE 15 KV, IMERSO EM ÓLEO MINERAL, INSTALAÇÃO EM POSTE (NÃO INCLUSO SUPORTE) - FORNECIMENTO E INSTALAÇÃO. AF_12/2020</v>
          </cell>
          <cell r="C3005" t="str">
            <v>UN</v>
          </cell>
          <cell r="D3005">
            <v>9409.85</v>
          </cell>
          <cell r="E3005" t="str">
            <v>Sinapi-Maio/21</v>
          </cell>
        </row>
        <row r="3006">
          <cell r="A3006">
            <v>102105</v>
          </cell>
          <cell r="B3006" t="str">
            <v>TRANSFORMADOR DE DISTRIBUIÇÃO, 112,5 KVA, TRIFÁSICO, 60 HZ, CLASSE 15 KV, IMERSO EM ÓLEO MINERAL, INSTALAÇÃO EM POSTE (NÃO INCLUSO SUPORTE) - FORNECIMENTO E INSTALAÇÃO. AF_12/2020</v>
          </cell>
          <cell r="C3006" t="str">
            <v>UN</v>
          </cell>
          <cell r="D3006">
            <v>11536.07</v>
          </cell>
          <cell r="E3006" t="str">
            <v>Sinapi-Maio/21</v>
          </cell>
        </row>
        <row r="3007">
          <cell r="A3007">
            <v>102106</v>
          </cell>
          <cell r="B3007" t="str">
            <v>TRANSFORMADOR DE DISTRIBUIÇÃO, 150 KVA, TRIFÁSICO, 60 HZ, CLASSE 15 KV, IMERSO EM ÓLEO MINERAL, INSTALAÇÃO EM POSTE (NÃO INCLUSO SUPORTE) - FORNECIMENTO E INSTALAÇÃO. AF_12/2020</v>
          </cell>
          <cell r="C3007" t="str">
            <v>UN</v>
          </cell>
          <cell r="D3007">
            <v>14434.67</v>
          </cell>
          <cell r="E3007" t="str">
            <v>Sinapi-Maio/21</v>
          </cell>
        </row>
        <row r="3008">
          <cell r="A3008">
            <v>102107</v>
          </cell>
          <cell r="B3008" t="str">
            <v>TRANSFORMADOR DE DISTRIBUIÇÃO, 225 KVA, TRIFÁSICO, 60 HZ, CLASSE 15 KV, IMERSO EM ÓLEO MINERAL, INSTALAÇÃO EM POSTE (NÃO INCLUSO SUPORTE) - FORNECIMENTO E INSTALAÇÃO. AF_12/2020</v>
          </cell>
          <cell r="C3008" t="str">
            <v>UN</v>
          </cell>
          <cell r="D3008">
            <v>20090.87</v>
          </cell>
          <cell r="E3008" t="str">
            <v>Sinapi-Maio/21</v>
          </cell>
        </row>
        <row r="3009">
          <cell r="A3009">
            <v>102108</v>
          </cell>
          <cell r="B3009" t="str">
            <v>TRANSFORMADOR DE DISTRIBUIÇÃO, 300 KVA, TRIFÁSICO, 60 HZ, CLASSE 15 KV, IMERSO EM ÓLEO MINERAL, INSTALAÇÃO EM POSTE (NÃO INCLUSO SUPORTE) - FORNECIMENTO E INSTALAÇÃO. AF_12/2020</v>
          </cell>
          <cell r="C3009" t="str">
            <v>UN</v>
          </cell>
          <cell r="D3009">
            <v>23374.98</v>
          </cell>
          <cell r="E3009" t="str">
            <v>Sinapi-Maio/21</v>
          </cell>
        </row>
        <row r="3010">
          <cell r="A3010">
            <v>102109</v>
          </cell>
          <cell r="B3010" t="str">
            <v>SUPORTE PARA TRANSFORMADOR EM POSTE DE CONCRETO CIRCULAR - FORNECIMENTO E INSTALAÇÃO. AF_12/2020</v>
          </cell>
          <cell r="C3010" t="str">
            <v>UN</v>
          </cell>
          <cell r="D3010">
            <v>51.45</v>
          </cell>
          <cell r="E3010" t="str">
            <v>Sinapi-Maio/21</v>
          </cell>
        </row>
        <row r="3011">
          <cell r="A3011">
            <v>102110</v>
          </cell>
          <cell r="B3011" t="str">
            <v>SUPORTE PARA TRANSFORMADOR EM POSTE DE CONCRETO DUPLO T - FORNECIMENTO E INSTALAÇÃO. AF_12/2020</v>
          </cell>
          <cell r="C3011" t="str">
            <v>UN</v>
          </cell>
          <cell r="D3011">
            <v>154.9</v>
          </cell>
          <cell r="E3011" t="str">
            <v>Sinapi-Maio/21</v>
          </cell>
        </row>
        <row r="3012">
          <cell r="A3012">
            <v>93128</v>
          </cell>
          <cell r="B3012" t="str">
            <v>PONTO DE ILUMINAÇÃO RESIDENCIAL INCLUINDO INTERRUPTOR SIMPLES, CAIXA ELÉTRICA, ELETRODUTO, CABO, RASGO, QUEBRA E CHUMBAMENTO (EXCLUINDO LUMINÁRIA E LÂMPADA). AF_01/2016</v>
          </cell>
          <cell r="C3012" t="str">
            <v>UN</v>
          </cell>
          <cell r="D3012">
            <v>137.38999999999999</v>
          </cell>
          <cell r="E3012" t="str">
            <v>Sinapi-Maio/21</v>
          </cell>
        </row>
        <row r="3013">
          <cell r="A3013">
            <v>93137</v>
          </cell>
          <cell r="B3013" t="str">
            <v>PONTO DE ILUMINAÇÃO RESIDENCIAL INCLUINDO INTERRUPTOR SIMPLES (2 MÓDULOS), CAIXA ELÉTRICA, ELETRODUTO, CABO, RASGO, QUEBRA E CHUMBAMENTO (EXCLUINDO LUMINÁRIA E LÂMPADA). AF_01/2016</v>
          </cell>
          <cell r="C3013" t="str">
            <v>UN</v>
          </cell>
          <cell r="D3013">
            <v>161.59</v>
          </cell>
          <cell r="E3013" t="str">
            <v>Sinapi-Maio/21</v>
          </cell>
        </row>
        <row r="3014">
          <cell r="A3014">
            <v>93138</v>
          </cell>
          <cell r="B3014" t="str">
            <v>PONTO DE ILUMINAÇÃO RESIDENCIAL INCLUINDO INTERRUPTOR PARALELO, CAIXA ELÉTRICA, ELETRODUTO, CABO, RASGO, QUEBRA E CHUMBAMENTO (EXCLUINDO LUMINÁRIA E LÂMPADA). AF_01/2016</v>
          </cell>
          <cell r="C3014" t="str">
            <v>UN</v>
          </cell>
          <cell r="D3014">
            <v>154.15</v>
          </cell>
          <cell r="E3014" t="str">
            <v>Sinapi-Maio/21</v>
          </cell>
        </row>
        <row r="3015">
          <cell r="A3015">
            <v>93139</v>
          </cell>
          <cell r="B3015" t="str">
            <v>PONTO DE ILUMINAÇÃO RESIDENCIAL INCLUINDO INTERRUPTOR PARALELO (2 MÓDULOS), CAIXA ELÉTRICA, ELETRODUTO, CABO, RASGO, QUEBRA E CHUMBAMENTO (EXCLUINDO LUMINÁRIA E LÂMPADA). AF_01/2016</v>
          </cell>
          <cell r="C3015" t="str">
            <v>UN</v>
          </cell>
          <cell r="D3015">
            <v>195.07</v>
          </cell>
          <cell r="E3015" t="str">
            <v>Sinapi-Maio/21</v>
          </cell>
        </row>
        <row r="3016">
          <cell r="A3016">
            <v>93140</v>
          </cell>
          <cell r="B3016" t="str">
            <v>PONTO DE ILUMINAÇÃO RESIDENCIAL INCLUINDO INTERRUPTOR SIMPLES CONJUGADO COM PARALELO, CAIXA ELÉTRICA, ELETRODUTO, CABO, RASGO, QUEBRA E CHUMBAMENTO (EXCLUINDO LUMINÁRIA E LÂMPADA). AF_01/2016</v>
          </cell>
          <cell r="C3016" t="str">
            <v>UN</v>
          </cell>
          <cell r="D3016">
            <v>183.96</v>
          </cell>
          <cell r="E3016" t="str">
            <v>Sinapi-Maio/21</v>
          </cell>
        </row>
        <row r="3017">
          <cell r="A3017">
            <v>93141</v>
          </cell>
          <cell r="B3017" t="str">
            <v>PONTO DE TOMADA RESIDENCIAL INCLUINDO TOMADA 10A/250V, CAIXA ELÉTRICA, ELETRODUTO, CABO, RASGO, QUEBRA E CHUMBAMENTO. AF_01/2016</v>
          </cell>
          <cell r="C3017" t="str">
            <v>UN</v>
          </cell>
          <cell r="D3017">
            <v>168.41</v>
          </cell>
          <cell r="E3017" t="str">
            <v>Sinapi-Maio/21</v>
          </cell>
        </row>
        <row r="3018">
          <cell r="A3018">
            <v>93142</v>
          </cell>
          <cell r="B3018" t="str">
            <v>PONTO DE TOMADA RESIDENCIAL INCLUINDO TOMADA (2 MÓDULOS) 10A/250V, CAIXA ELÉTRICA, ELETRODUTO, CABO, RASGO, QUEBRA E CHUMBAMENTO. AF_01/2016</v>
          </cell>
          <cell r="C3018" t="str">
            <v>UN</v>
          </cell>
          <cell r="D3018">
            <v>185.87</v>
          </cell>
          <cell r="E3018" t="str">
            <v>Sinapi-Maio/21</v>
          </cell>
        </row>
        <row r="3019">
          <cell r="A3019">
            <v>93143</v>
          </cell>
          <cell r="B3019" t="str">
            <v>PONTO DE TOMADA RESIDENCIAL INCLUINDO TOMADA 20A/250V, CAIXA ELÉTRICA, ELETRODUTO, CABO, RASGO, QUEBRA E CHUMBAMENTO. AF_01/2016</v>
          </cell>
          <cell r="C3019" t="str">
            <v>UN</v>
          </cell>
          <cell r="D3019">
            <v>170.07</v>
          </cell>
          <cell r="E3019" t="str">
            <v>Sinapi-Maio/21</v>
          </cell>
        </row>
        <row r="3020">
          <cell r="A3020">
            <v>93144</v>
          </cell>
          <cell r="B3020" t="str">
            <v>PONTO DE UTILIZAÇÃO DE EQUIPAMENTOS ELÉTRICOS, RESIDENCIAL, INCLUINDO SUPORTE E PLACA, CAIXA ELÉTRICA, ELETRODUTO, CABO, RASGO, QUEBRA E CHUMBAMENTO. AF_01/2016</v>
          </cell>
          <cell r="C3020" t="str">
            <v>UN</v>
          </cell>
          <cell r="D3020">
            <v>224.19</v>
          </cell>
          <cell r="E3020" t="str">
            <v>Sinapi-Maio/21</v>
          </cell>
        </row>
        <row r="3021">
          <cell r="A3021">
            <v>93145</v>
          </cell>
          <cell r="B3021" t="str">
            <v>PONTO DE ILUMINAÇÃO E TOMADA, RESIDENCIAL, INCLUINDO INTERRUPTOR SIMPLES E TOMADA 10A/250V, CAIXA ELÉTRICA, ELETRODUTO, CABO, RASGO, QUEBRA E CHUMBAMENTO (EXCLUINDO LUMINÁRIA E LÂMPADA). AF_01/2016</v>
          </cell>
          <cell r="C3021" t="str">
            <v>UN</v>
          </cell>
          <cell r="D3021">
            <v>203.86</v>
          </cell>
          <cell r="E3021" t="str">
            <v>Sinapi-Maio/21</v>
          </cell>
        </row>
        <row r="3022">
          <cell r="A3022">
            <v>93146</v>
          </cell>
          <cell r="B3022" t="str">
            <v>PONTO DE ILUMINAÇÃO E TOMADA, RESIDENCIAL, INCLUINDO INTERRUPTOR PARALELO E TOMADA 10A/250V, CAIXA ELÉTRICA, ELETRODUTO, CABO, RASGO, QUEBRA E CHUMBAMENTO (EXCLUINDO LUMINÁRIA E LÂMPADA). AF_01/2016</v>
          </cell>
          <cell r="C3022" t="str">
            <v>UN</v>
          </cell>
          <cell r="D3022">
            <v>220.62</v>
          </cell>
          <cell r="E3022" t="str">
            <v>Sinapi-Maio/21</v>
          </cell>
        </row>
        <row r="3023">
          <cell r="A3023">
            <v>93147</v>
          </cell>
          <cell r="B3023" t="str">
            <v>PONTO DE ILUMINAÇÃO E TOMADA, RESIDENCIAL, INCLUINDO INTERRUPTOR SIMPLES, INTERRUPTOR PARALELO E TOMADA 10A/250V, CAIXA ELÉTRICA, ELETRODUTO, CABO, RASGO, QUEBRA E CHUMBAMENTO (EXCLUINDO LUMINÁRIA E LÂMPADA). AF_01/2016</v>
          </cell>
          <cell r="C3023" t="str">
            <v>UN</v>
          </cell>
          <cell r="D3023">
            <v>250.48</v>
          </cell>
          <cell r="E3023" t="str">
            <v>Sinapi-Maio/21</v>
          </cell>
        </row>
        <row r="3024">
          <cell r="A3024">
            <v>96971</v>
          </cell>
          <cell r="B3024" t="str">
            <v>CORDOALHA DE COBRE NU 16 MM², NÃO ENTERRADA, COM ISOLADOR - FORNECIMENTO E INSTALAÇÃO. AF_12/2017</v>
          </cell>
          <cell r="C3024" t="str">
            <v>M</v>
          </cell>
          <cell r="D3024">
            <v>31.27</v>
          </cell>
          <cell r="E3024" t="str">
            <v>Sinapi-Maio/21</v>
          </cell>
        </row>
        <row r="3025">
          <cell r="A3025">
            <v>96972</v>
          </cell>
          <cell r="B3025" t="str">
            <v>CORDOALHA DE COBRE NU 25 MM², NÃO ENTERRADA, COM ISOLADOR - FORNECIMENTO E INSTALAÇÃO. AF_12/2017</v>
          </cell>
          <cell r="C3025" t="str">
            <v>M</v>
          </cell>
          <cell r="D3025">
            <v>43.22</v>
          </cell>
          <cell r="E3025" t="str">
            <v>Sinapi-Maio/21</v>
          </cell>
        </row>
        <row r="3026">
          <cell r="A3026">
            <v>96973</v>
          </cell>
          <cell r="B3026" t="str">
            <v>CORDOALHA DE COBRE NU 35 MM², NÃO ENTERRADA, COM ISOLADOR - FORNECIMENTO E INSTALAÇÃO. AF_12/2017</v>
          </cell>
          <cell r="C3026" t="str">
            <v>M</v>
          </cell>
          <cell r="D3026">
            <v>54.8</v>
          </cell>
          <cell r="E3026" t="str">
            <v>Sinapi-Maio/21</v>
          </cell>
        </row>
        <row r="3027">
          <cell r="A3027">
            <v>96974</v>
          </cell>
          <cell r="B3027" t="str">
            <v>CORDOALHA DE COBRE NU 50 MM², NÃO ENTERRADA, COM ISOLADOR - FORNECIMENTO E INSTALAÇÃO. AF_12/2017</v>
          </cell>
          <cell r="C3027" t="str">
            <v>M</v>
          </cell>
          <cell r="D3027">
            <v>70.09</v>
          </cell>
          <cell r="E3027" t="str">
            <v>Sinapi-Maio/21</v>
          </cell>
        </row>
        <row r="3028">
          <cell r="A3028">
            <v>96975</v>
          </cell>
          <cell r="B3028" t="str">
            <v>CORDOALHA DE COBRE NU 70 MM², NÃO ENTERRADA, COM ISOLADOR - FORNECIMENTO E INSTALAÇÃO. AF_12/2017</v>
          </cell>
          <cell r="C3028" t="str">
            <v>M</v>
          </cell>
          <cell r="D3028">
            <v>90.59</v>
          </cell>
          <cell r="E3028" t="str">
            <v>Sinapi-Maio/21</v>
          </cell>
        </row>
        <row r="3029">
          <cell r="A3029">
            <v>96976</v>
          </cell>
          <cell r="B3029" t="str">
            <v>CORDOALHA DE COBRE NU 95 MM², NÃO ENTERRADA, COM ISOLADOR - FORNECIMENTO E INSTALAÇÃO. AF_12/2017</v>
          </cell>
          <cell r="C3029" t="str">
            <v>M</v>
          </cell>
          <cell r="D3029">
            <v>117.85</v>
          </cell>
          <cell r="E3029" t="str">
            <v>Sinapi-Maio/21</v>
          </cell>
        </row>
        <row r="3030">
          <cell r="A3030">
            <v>96977</v>
          </cell>
          <cell r="B3030" t="str">
            <v>CORDOALHA DE COBRE NU 50 MM², ENTERRADA, SEM ISOLADOR - FORNECIMENTO E INSTALAÇÃO. AF_12/2017</v>
          </cell>
          <cell r="C3030" t="str">
            <v>M</v>
          </cell>
          <cell r="D3030">
            <v>45.98</v>
          </cell>
          <cell r="E3030" t="str">
            <v>Sinapi-Maio/21</v>
          </cell>
        </row>
        <row r="3031">
          <cell r="A3031">
            <v>96978</v>
          </cell>
          <cell r="B3031" t="str">
            <v>CORDOALHA DE COBRE NU 70 MM², ENTERRADA, SEM ISOLADOR - FORNECIMENTO E INSTALAÇÃO. AF_12/2017</v>
          </cell>
          <cell r="C3031" t="str">
            <v>M</v>
          </cell>
          <cell r="D3031">
            <v>64.459999999999994</v>
          </cell>
          <cell r="E3031" t="str">
            <v>Sinapi-Maio/21</v>
          </cell>
        </row>
        <row r="3032">
          <cell r="A3032">
            <v>96979</v>
          </cell>
          <cell r="B3032" t="str">
            <v>CORDOALHA DE COBRE NU 95 MM², ENTERRADA, SEM ISOLADOR - FORNECIMENTO E INSTALAÇÃO. AF_12/2017</v>
          </cell>
          <cell r="C3032" t="str">
            <v>M</v>
          </cell>
          <cell r="D3032">
            <v>90.33</v>
          </cell>
          <cell r="E3032" t="str">
            <v>Sinapi-Maio/21</v>
          </cell>
        </row>
        <row r="3033">
          <cell r="A3033">
            <v>96984</v>
          </cell>
          <cell r="B3033" t="str">
            <v>ELETRODUTO PVC 40MM (1 ¼ ) PARA SPDA - FORNECIMENTO E INSTALAÇÃO. AF_12/2017</v>
          </cell>
          <cell r="C3033" t="str">
            <v>UN</v>
          </cell>
          <cell r="D3033">
            <v>51.49</v>
          </cell>
          <cell r="E3033" t="str">
            <v>Sinapi-Maio/21</v>
          </cell>
        </row>
        <row r="3034">
          <cell r="A3034">
            <v>96985</v>
          </cell>
          <cell r="B3034" t="str">
            <v>HASTE DE ATERRAMENTO 5/8  PARA SPDA - FORNECIMENTO E INSTALAÇÃO. AF_12/2017</v>
          </cell>
          <cell r="C3034" t="str">
            <v>UN</v>
          </cell>
          <cell r="D3034">
            <v>75.150000000000006</v>
          </cell>
          <cell r="E3034" t="str">
            <v>Sinapi-Maio/21</v>
          </cell>
        </row>
        <row r="3035">
          <cell r="A3035">
            <v>96986</v>
          </cell>
          <cell r="B3035" t="str">
            <v>HASTE DE ATERRAMENTO 3/4  PARA SPDA - FORNECIMENTO E INSTALAÇÃO. AF_12/2017</v>
          </cell>
          <cell r="C3035" t="str">
            <v>UN</v>
          </cell>
          <cell r="D3035">
            <v>112.17</v>
          </cell>
          <cell r="E3035" t="str">
            <v>Sinapi-Maio/21</v>
          </cell>
        </row>
        <row r="3036">
          <cell r="A3036">
            <v>96987</v>
          </cell>
          <cell r="B3036" t="str">
            <v>BASE METÁLICA PARA MASTRO 1 ½  PARA SPDA - FORNECIMENTO E INSTALAÇÃO. AF_12/2017</v>
          </cell>
          <cell r="C3036" t="str">
            <v>UN</v>
          </cell>
          <cell r="D3036">
            <v>131</v>
          </cell>
          <cell r="E3036" t="str">
            <v>Sinapi-Maio/21</v>
          </cell>
        </row>
        <row r="3037">
          <cell r="A3037">
            <v>96988</v>
          </cell>
          <cell r="B3037" t="str">
            <v>MASTRO 1 ½  PARA SPDA - FORNECIMENTO E INSTALAÇÃO. AF_12/2017</v>
          </cell>
          <cell r="C3037" t="str">
            <v>UN</v>
          </cell>
          <cell r="D3037">
            <v>186.6</v>
          </cell>
          <cell r="E3037" t="str">
            <v>Sinapi-Maio/21</v>
          </cell>
        </row>
        <row r="3038">
          <cell r="A3038">
            <v>96989</v>
          </cell>
          <cell r="B3038" t="str">
            <v>CAPTOR TIPO FRANKLIN PARA SPDA - FORNECIMENTO E INSTALAÇÃO. AF_12/2017</v>
          </cell>
          <cell r="C3038" t="str">
            <v>UN</v>
          </cell>
          <cell r="D3038">
            <v>122.88</v>
          </cell>
          <cell r="E3038" t="str">
            <v>Sinapi-Maio/21</v>
          </cell>
        </row>
        <row r="3039">
          <cell r="A3039">
            <v>98463</v>
          </cell>
          <cell r="B3039" t="str">
            <v>SUPORTE ISOLADOR PARA CORDOALHA DE COBRE - FORNECIMENTO E INSTALAÇÃO. AF_12/2017</v>
          </cell>
          <cell r="C3039" t="str">
            <v>UN</v>
          </cell>
          <cell r="D3039">
            <v>25.13</v>
          </cell>
          <cell r="E3039" t="str">
            <v>Sinapi-Maio/21</v>
          </cell>
        </row>
        <row r="3040">
          <cell r="A3040">
            <v>96765</v>
          </cell>
          <cell r="B3040" t="str">
            <v>ABRIGO PARA HIDRANTE, 90X60X17CM, COM REGISTRO GLOBO ANGULAR 45 GRAUS 2 1/2", ADAPTADOR STORZ 2 1/2", MANGUEIRA DE INCÊNDIO 20M, REDUÇÃO 2 1/2" X 1 1/2" E ESGUICHO EM LATÃO 1 1/2" - FORNECIMENTO E INSTALAÇÃO. AF_10/2020</v>
          </cell>
          <cell r="C3040" t="str">
            <v>UN</v>
          </cell>
          <cell r="D3040">
            <v>1338.37</v>
          </cell>
          <cell r="E3040" t="str">
            <v>Sinapi-Maio/21</v>
          </cell>
        </row>
        <row r="3041">
          <cell r="A3041">
            <v>101905</v>
          </cell>
          <cell r="B3041" t="str">
            <v>EXTINTOR DE INCÊNDIO PORTÁTIL COM CARGA DE ÁGUA PRESSURIZADA DE 10 L, CLASSE A - FORNECIMENTO E INSTALAÇÃO. AF_10/2020_P</v>
          </cell>
          <cell r="C3041" t="str">
            <v>UN</v>
          </cell>
          <cell r="D3041">
            <v>152.49</v>
          </cell>
          <cell r="E3041" t="str">
            <v>Sinapi-Maio/21</v>
          </cell>
        </row>
        <row r="3042">
          <cell r="A3042">
            <v>101906</v>
          </cell>
          <cell r="B3042" t="str">
            <v>EXTINTOR DE INCÊNDIO PORTÁTIL COM CARGA DE CO2 DE 4 KG, CLASSE BC - FORNECIMENTO E INSTALAÇÃO. AF_10/2020_P</v>
          </cell>
          <cell r="C3042" t="str">
            <v>UN</v>
          </cell>
          <cell r="D3042">
            <v>436.62</v>
          </cell>
          <cell r="E3042" t="str">
            <v>Sinapi-Maio/21</v>
          </cell>
        </row>
        <row r="3043">
          <cell r="A3043">
            <v>101907</v>
          </cell>
          <cell r="B3043" t="str">
            <v>EXTINTOR DE INCÊNDIO PORTÁTIL COM CARGA DE CO2 DE 6 KG, CLASSE BC - FORNECIMENTO E INSTALAÇÃO. AF_10/2020_P</v>
          </cell>
          <cell r="C3043" t="str">
            <v>UN</v>
          </cell>
          <cell r="D3043">
            <v>471.24</v>
          </cell>
          <cell r="E3043" t="str">
            <v>Sinapi-Maio/21</v>
          </cell>
        </row>
        <row r="3044">
          <cell r="A3044">
            <v>101908</v>
          </cell>
          <cell r="B3044" t="str">
            <v>EXTINTOR DE INCÊNDIO PORTÁTIL COM CARGA DE PQS DE 4 KG, CLASSE BC - FORNECIMENTO E INSTALAÇÃO. AF_10/2020_P</v>
          </cell>
          <cell r="C3044" t="str">
            <v>UN</v>
          </cell>
          <cell r="D3044">
            <v>148.16</v>
          </cell>
          <cell r="E3044" t="str">
            <v>Sinapi-Maio/21</v>
          </cell>
        </row>
        <row r="3045">
          <cell r="A3045">
            <v>101909</v>
          </cell>
          <cell r="B3045" t="str">
            <v>EXTINTOR DE INCÊNDIO PORTÁTIL COM CARGA DE PQS DE 6 KG, CLASSE BC - FORNECIMENTO E INSTALAÇÃO. AF_10/2020_P</v>
          </cell>
          <cell r="C3045" t="str">
            <v>UN</v>
          </cell>
          <cell r="D3045">
            <v>171.24</v>
          </cell>
          <cell r="E3045" t="str">
            <v>Sinapi-Maio/21</v>
          </cell>
        </row>
        <row r="3046">
          <cell r="A3046">
            <v>101910</v>
          </cell>
          <cell r="B3046" t="str">
            <v>EXTINTOR DE INCÊNDIO PORTÁTIL COM CARGA DE PQS DE 8 KG, CLASSE BC - FORNECIMENTO E INSTALAÇÃO. AF_10/2020_P</v>
          </cell>
          <cell r="C3046" t="str">
            <v>UN</v>
          </cell>
          <cell r="D3046">
            <v>200.08</v>
          </cell>
          <cell r="E3046" t="str">
            <v>Sinapi-Maio/21</v>
          </cell>
        </row>
        <row r="3047">
          <cell r="A3047">
            <v>101911</v>
          </cell>
          <cell r="B3047" t="str">
            <v>EXTINTOR DE INCÊNDIO PORTÁTIL COM CARGA DE PQS DE 12 KG, CLASSE BC - FORNECIMENTO E INSTALAÇÃO. AF_10/2020_P</v>
          </cell>
          <cell r="C3047" t="str">
            <v>UN</v>
          </cell>
          <cell r="D3047">
            <v>228.93</v>
          </cell>
          <cell r="E3047" t="str">
            <v>Sinapi-Maio/21</v>
          </cell>
        </row>
        <row r="3048">
          <cell r="A3048">
            <v>101912</v>
          </cell>
          <cell r="B3048" t="str">
            <v>ABRIGO PARA HIDRANTE, 75X45X17CM, COM REGISTRO GLOBO ANGULAR 45 GRAUS 2 1/2", ADAPTADOR STORZ 2 1/2", MANGUEIRA DE INCÊNDIO 15M 2 1/2" E ESGUICHO EM LATÃO 2 1/2" - FORNECIMENTO E INSTALAÇÃO. AF_10/2020</v>
          </cell>
          <cell r="C3048" t="str">
            <v>UN</v>
          </cell>
          <cell r="D3048">
            <v>1313.4</v>
          </cell>
          <cell r="E3048" t="str">
            <v>Sinapi-Maio/21</v>
          </cell>
        </row>
        <row r="3049">
          <cell r="A3049">
            <v>101913</v>
          </cell>
          <cell r="B3049" t="str">
            <v>CAIXA DE INCÊNDIO 45X75X17CM - FORNECIMENTO E INSTALAÇÃO. AF_10/2020</v>
          </cell>
          <cell r="C3049" t="str">
            <v>UN</v>
          </cell>
          <cell r="D3049">
            <v>400.79</v>
          </cell>
          <cell r="E3049" t="str">
            <v>Sinapi-Maio/21</v>
          </cell>
        </row>
        <row r="3050">
          <cell r="A3050">
            <v>101914</v>
          </cell>
          <cell r="B3050" t="str">
            <v>CAIXA DE INCÊNDIO 60X90X17CM - FORNECIMENTO E INSTALAÇÃO. AF_10/2020</v>
          </cell>
          <cell r="C3050" t="str">
            <v>UN</v>
          </cell>
          <cell r="D3050">
            <v>335.92</v>
          </cell>
          <cell r="E3050" t="str">
            <v>Sinapi-Maio/21</v>
          </cell>
        </row>
        <row r="3051">
          <cell r="A3051">
            <v>101915</v>
          </cell>
          <cell r="B3051" t="str">
            <v>CONJUNTO DE MANGUEIRA PARA COMBATE A INCÊNDIO EM FIBRA DE POLIESTER PURA, COM 1.1/2", REVESTIDA INTERNAMENTE, COMPRIMENTO DE 15M - FORNECIMENTO E INSTALAÇÃO. AF_10/2020</v>
          </cell>
          <cell r="C3051" t="str">
            <v>UN</v>
          </cell>
          <cell r="D3051">
            <v>293.35000000000002</v>
          </cell>
          <cell r="E3051" t="str">
            <v>Sinapi-Maio/21</v>
          </cell>
        </row>
        <row r="3052">
          <cell r="A3052">
            <v>101916</v>
          </cell>
          <cell r="B3052" t="str">
            <v>HIDRANTE SUBTERRÂNEO PREDIAL (COM CURVA LONGA E CAIXA), DN 75 MM - FORNECIMENTO E INSTALAÇÃO. AF_10/2020</v>
          </cell>
          <cell r="C3052" t="str">
            <v>UN</v>
          </cell>
          <cell r="D3052">
            <v>2494.1</v>
          </cell>
          <cell r="E3052" t="str">
            <v>Sinapi-Maio/21</v>
          </cell>
        </row>
        <row r="3053">
          <cell r="A3053">
            <v>101917</v>
          </cell>
          <cell r="B3053" t="str">
            <v>MANÔMETRO 0 A 200 PSI (0 A 14 KGF/CM2), D = 50MM - FORNECIMENTO E INSTALAÇÃO. AF_10/2020</v>
          </cell>
          <cell r="C3053" t="str">
            <v>UN</v>
          </cell>
          <cell r="D3053">
            <v>127.12</v>
          </cell>
          <cell r="E3053" t="str">
            <v>Sinapi-Maio/21</v>
          </cell>
        </row>
        <row r="3054">
          <cell r="A3054">
            <v>98261</v>
          </cell>
          <cell r="B3054" t="str">
            <v>CABO TELEFÔNICO CCI-50 1 PAR, INSTALADO EM ENTRADA DE EDIFICAÇÃO - FORNECIMENTO E INSTALAÇÃO. AF_11/2019</v>
          </cell>
          <cell r="C3054" t="str">
            <v>M</v>
          </cell>
          <cell r="D3054">
            <v>3.51</v>
          </cell>
          <cell r="E3054" t="str">
            <v>Sinapi-Maio/21</v>
          </cell>
        </row>
        <row r="3055">
          <cell r="A3055">
            <v>98262</v>
          </cell>
          <cell r="B3055" t="str">
            <v>CABO TELEFÔNICO CCI-50 2 PARES, SEM BLINDAGEM, INSTALADO EM ENTRADA DE EDIFICAÇÃO - FORNECIMENTO E INSTALAÇÃO. AF_11/2019</v>
          </cell>
          <cell r="C3055" t="str">
            <v>M</v>
          </cell>
          <cell r="D3055">
            <v>4.1399999999999997</v>
          </cell>
          <cell r="E3055" t="str">
            <v>Sinapi-Maio/21</v>
          </cell>
        </row>
        <row r="3056">
          <cell r="A3056">
            <v>98263</v>
          </cell>
          <cell r="B3056" t="str">
            <v>CABO TELEFÔNICO CCI-50 3 PARES, SEM BLINDAGEM, INSTALADO EM ENTRADA DE EDIFICAÇÃO - FORNECIMENTO E INSTALAÇÃO. AF_11/2019</v>
          </cell>
          <cell r="C3056" t="str">
            <v>M</v>
          </cell>
          <cell r="D3056">
            <v>4.8899999999999997</v>
          </cell>
          <cell r="E3056" t="str">
            <v>Sinapi-Maio/21</v>
          </cell>
        </row>
        <row r="3057">
          <cell r="A3057">
            <v>98264</v>
          </cell>
          <cell r="B3057" t="str">
            <v>CABO TELEFÔNICO CCI-50 4 PARES, SEM BLINDAGEM, INSTALADO EM ENTRADA DE EDIFICAÇÃO - FORNECIMENTO E INSTALAÇÃO. AF_11/2019</v>
          </cell>
          <cell r="C3057" t="str">
            <v>M</v>
          </cell>
          <cell r="D3057">
            <v>5.48</v>
          </cell>
          <cell r="E3057" t="str">
            <v>Sinapi-Maio/21</v>
          </cell>
        </row>
        <row r="3058">
          <cell r="A3058">
            <v>98265</v>
          </cell>
          <cell r="B3058" t="str">
            <v>CABO TELEFÔNICO CCI-50 5 PARES, SEM BLINDAGEM, INSTALADO EM ENTRADA DE EDIFICAÇÃO - FORNECIMENTO E INSTALAÇÃO. AF_11/2019</v>
          </cell>
          <cell r="C3058" t="str">
            <v>M</v>
          </cell>
          <cell r="D3058">
            <v>6.36</v>
          </cell>
          <cell r="E3058" t="str">
            <v>Sinapi-Maio/21</v>
          </cell>
        </row>
        <row r="3059">
          <cell r="A3059">
            <v>98266</v>
          </cell>
          <cell r="B3059" t="str">
            <v>CABO TELEFÔNICO CCI-50 6 PARES, SEM BLINDAGEM, INSTALADO EM ENTRADA DE EDIFICAÇÃO - FORNECIMENTO E INSTALAÇÃO. AF_11/2019</v>
          </cell>
          <cell r="C3059" t="str">
            <v>M</v>
          </cell>
          <cell r="D3059">
            <v>6.85</v>
          </cell>
          <cell r="E3059" t="str">
            <v>Sinapi-Maio/21</v>
          </cell>
        </row>
        <row r="3060">
          <cell r="A3060">
            <v>98267</v>
          </cell>
          <cell r="B3060" t="str">
            <v>CABO TELEFÔNICO CI-50 10 PARES INSTALADO EM ENTRADA DE EDIFICAÇÃO - FORNECIMENTO E INSTALAÇÃO. AF_11/2019</v>
          </cell>
          <cell r="C3060" t="str">
            <v>M</v>
          </cell>
          <cell r="D3060">
            <v>11.26</v>
          </cell>
          <cell r="E3060" t="str">
            <v>Sinapi-Maio/21</v>
          </cell>
        </row>
        <row r="3061">
          <cell r="A3061">
            <v>98268</v>
          </cell>
          <cell r="B3061" t="str">
            <v>CABO TELEFÔNICO CI-50 20 PARES INSTALADO EM ENTRADA DE EDIFICAÇÃO - FORNECIMENTO E INSTALAÇÃO. AF_11/2019</v>
          </cell>
          <cell r="C3061" t="str">
            <v>M</v>
          </cell>
          <cell r="D3061">
            <v>18.39</v>
          </cell>
          <cell r="E3061" t="str">
            <v>Sinapi-Maio/21</v>
          </cell>
        </row>
        <row r="3062">
          <cell r="A3062">
            <v>98269</v>
          </cell>
          <cell r="B3062" t="str">
            <v>CABO TELEFÔNICO CI-50 30 PARES INSTALADO EM ENTRADA DE EDIFICAÇÃO - FORNECIMENTO E INSTALAÇÃO. AF_11/2019</v>
          </cell>
          <cell r="C3062" t="str">
            <v>M</v>
          </cell>
          <cell r="D3062">
            <v>23.76</v>
          </cell>
          <cell r="E3062" t="str">
            <v>Sinapi-Maio/21</v>
          </cell>
        </row>
        <row r="3063">
          <cell r="A3063">
            <v>98270</v>
          </cell>
          <cell r="B3063" t="str">
            <v>CABO TELEFÔNICO CI-50 50 PARES INSTALADO EM ENTRADA DE EDIFICAÇÃO - FORNECIMENTO E INSTALAÇÃO. AF_11/2019</v>
          </cell>
          <cell r="C3063" t="str">
            <v>M</v>
          </cell>
          <cell r="D3063">
            <v>38.659999999999997</v>
          </cell>
          <cell r="E3063" t="str">
            <v>Sinapi-Maio/21</v>
          </cell>
        </row>
        <row r="3064">
          <cell r="A3064">
            <v>98271</v>
          </cell>
          <cell r="B3064" t="str">
            <v>CABO TELEFÔNICO CI-50 75 PARES INSTALADO EM ENTRADA DE EDIFICAÇÃO - FORNECIMENTO E INSTALAÇÃO. AF_11/2019</v>
          </cell>
          <cell r="C3064" t="str">
            <v>M</v>
          </cell>
          <cell r="D3064">
            <v>59.98</v>
          </cell>
          <cell r="E3064" t="str">
            <v>Sinapi-Maio/21</v>
          </cell>
        </row>
        <row r="3065">
          <cell r="A3065">
            <v>98272</v>
          </cell>
          <cell r="B3065" t="str">
            <v>CABO TELEFÔNICO CI-50 200 PARES INSTALADO EM ENTRADA DE EDIFICAÇÃO - FORNECIMENTO E INSTALAÇÃO. AF_11/2019</v>
          </cell>
          <cell r="C3065" t="str">
            <v>M</v>
          </cell>
          <cell r="D3065">
            <v>140.69999999999999</v>
          </cell>
          <cell r="E3065" t="str">
            <v>Sinapi-Maio/21</v>
          </cell>
        </row>
        <row r="3066">
          <cell r="A3066">
            <v>98273</v>
          </cell>
          <cell r="B3066" t="str">
            <v>CABO TELEFÔNICO CCI-50 4 PARES, SEM BLINDAGEM, INSTALADO EM PRUMADA - FORNECIMENTO E INSTALAÇÃO. AF_11/2019</v>
          </cell>
          <cell r="C3066" t="str">
            <v>M</v>
          </cell>
          <cell r="D3066">
            <v>2.67</v>
          </cell>
          <cell r="E3066" t="str">
            <v>Sinapi-Maio/21</v>
          </cell>
        </row>
        <row r="3067">
          <cell r="A3067">
            <v>98274</v>
          </cell>
          <cell r="B3067" t="str">
            <v>CABO TELEFÔNICO CCI-50 5 PARES, SEM BLINDAGEM, INSTALADO EM PRUMADA - FORNECIMENTO E INSTALAÇÃO. AF_11/2019</v>
          </cell>
          <cell r="C3067" t="str">
            <v>M</v>
          </cell>
          <cell r="D3067">
            <v>3.55</v>
          </cell>
          <cell r="E3067" t="str">
            <v>Sinapi-Maio/21</v>
          </cell>
        </row>
        <row r="3068">
          <cell r="A3068">
            <v>98275</v>
          </cell>
          <cell r="B3068" t="str">
            <v>CABO TELEFÔNICO CCI-50 6 PARES, SEM BLINDAGEM, INSTALADO EM PRUMADA - FORNECIMENTO E INSTALAÇÃO. AF_11/2019</v>
          </cell>
          <cell r="C3068" t="str">
            <v>M</v>
          </cell>
          <cell r="D3068">
            <v>4.04</v>
          </cell>
          <cell r="E3068" t="str">
            <v>Sinapi-Maio/21</v>
          </cell>
        </row>
        <row r="3069">
          <cell r="A3069">
            <v>98276</v>
          </cell>
          <cell r="B3069" t="str">
            <v>CABO TELEFÔNICO CI-50 10 PARES INSTALADO EM PRUMADA - FORNECIMENTO E INSTALAÇÃO. AF_11/2019</v>
          </cell>
          <cell r="C3069" t="str">
            <v>M</v>
          </cell>
          <cell r="D3069">
            <v>8.4499999999999993</v>
          </cell>
          <cell r="E3069" t="str">
            <v>Sinapi-Maio/21</v>
          </cell>
        </row>
        <row r="3070">
          <cell r="A3070">
            <v>98277</v>
          </cell>
          <cell r="B3070" t="str">
            <v>CABO TELEFÔNICO CI-50 20 PARES INSTALADO EM PRUMADA - FORNECIMENTO E INSTALAÇÃO. AF_11/2019</v>
          </cell>
          <cell r="C3070" t="str">
            <v>M</v>
          </cell>
          <cell r="D3070">
            <v>15.58</v>
          </cell>
          <cell r="E3070" t="str">
            <v>Sinapi-Maio/21</v>
          </cell>
        </row>
        <row r="3071">
          <cell r="A3071">
            <v>98278</v>
          </cell>
          <cell r="B3071" t="str">
            <v>CABO TELEFÔNICO CI-50 30 PARES INSTALADO EM PRUMADA - FORNECIMENTO E INSTALAÇÃO. AF_11/2019</v>
          </cell>
          <cell r="C3071" t="str">
            <v>M</v>
          </cell>
          <cell r="D3071">
            <v>20.96</v>
          </cell>
          <cell r="E3071" t="str">
            <v>Sinapi-Maio/21</v>
          </cell>
        </row>
        <row r="3072">
          <cell r="A3072">
            <v>98279</v>
          </cell>
          <cell r="B3072" t="str">
            <v>CABO TELEFÔNICO CI-50 50 PARES INSTALADO EM PRUMADA - FORNECIMENTO E INSTALAÇÃO. AF_11/2019</v>
          </cell>
          <cell r="C3072" t="str">
            <v>M</v>
          </cell>
          <cell r="D3072">
            <v>35.85</v>
          </cell>
          <cell r="E3072" t="str">
            <v>Sinapi-Maio/21</v>
          </cell>
        </row>
        <row r="3073">
          <cell r="A3073">
            <v>98280</v>
          </cell>
          <cell r="B3073" t="str">
            <v>CABO TELEFÔNICO CCI-50 1 PAR, SEM BLINDAGEM, INSTALADO EM DISTRIBUIÇÃO DE EDIFICAÇÃO RESIDENCIAL - FORNECIMENTO E INSTALAÇÃO. AF_11/2019</v>
          </cell>
          <cell r="C3073" t="str">
            <v>M</v>
          </cell>
          <cell r="D3073">
            <v>7.13</v>
          </cell>
          <cell r="E3073" t="str">
            <v>Sinapi-Maio/21</v>
          </cell>
        </row>
        <row r="3074">
          <cell r="A3074">
            <v>98281</v>
          </cell>
          <cell r="B3074" t="str">
            <v>CABO TELEFÔNICO CCI-50 2 PARES, SEM BLINDAGEM, INSTALADO EM DISTRIBUIÇÃO DE EDIFICAÇÃO RESIDENCIAL - FORNECIMENTO E INSTALAÇÃO. AF_11/2019</v>
          </cell>
          <cell r="C3074" t="str">
            <v>M</v>
          </cell>
          <cell r="D3074">
            <v>7.75</v>
          </cell>
          <cell r="E3074" t="str">
            <v>Sinapi-Maio/21</v>
          </cell>
        </row>
        <row r="3075">
          <cell r="A3075">
            <v>98282</v>
          </cell>
          <cell r="B3075" t="str">
            <v>CABO TELEFÔNICO CCI-50 3 PARES, SEM BLINDAGEM, INSTALADO EM DISTRIBUIÇÃO DE EDIFICAÇÃO RESIDENCIAL - FORNECIMENTO E INSTALAÇÃO. AF_11/2019</v>
          </cell>
          <cell r="C3075" t="str">
            <v>M</v>
          </cell>
          <cell r="D3075">
            <v>8.51</v>
          </cell>
          <cell r="E3075" t="str">
            <v>Sinapi-Maio/21</v>
          </cell>
        </row>
        <row r="3076">
          <cell r="A3076">
            <v>98283</v>
          </cell>
          <cell r="B3076" t="str">
            <v>CABO TELEFÔNICO CCI-50 4 PARES, SEM BLINDAGEM, INSTALADO EM DISTRIBUIÇÃO DE EDIFICAÇÃO RESIDENCIAL - FORNECIMENTO E INSTALAÇÃO. AF_11/2019</v>
          </cell>
          <cell r="C3076" t="str">
            <v>M</v>
          </cell>
          <cell r="D3076">
            <v>9.09</v>
          </cell>
          <cell r="E3076" t="str">
            <v>Sinapi-Maio/21</v>
          </cell>
        </row>
        <row r="3077">
          <cell r="A3077">
            <v>98284</v>
          </cell>
          <cell r="B3077" t="str">
            <v>CABO TELEFÔNICO CCI-50 5 PARES, SEM BLINDAGEM, INSTALADO EM DISTRIBUIÇÃO DE EDIFICAÇÃO RESIDENCIAL - FORNECIMENTO E INSTALAÇÃO. AF_11/2019</v>
          </cell>
          <cell r="C3077" t="str">
            <v>M</v>
          </cell>
          <cell r="D3077">
            <v>9.9700000000000006</v>
          </cell>
          <cell r="E3077" t="str">
            <v>Sinapi-Maio/21</v>
          </cell>
        </row>
        <row r="3078">
          <cell r="A3078">
            <v>98285</v>
          </cell>
          <cell r="B3078" t="str">
            <v>CABO TELEFÔNICO CCI-50 6 PARES, SEM BLINDAGEM, INSTALADO EM DISTRIBUIÇÃO DE EDIFICAÇÃO RESIDENCIAL - FORNECIMENTO E INSTALAÇÃO. AF_11/2019</v>
          </cell>
          <cell r="C3078" t="str">
            <v>M</v>
          </cell>
          <cell r="D3078">
            <v>10.47</v>
          </cell>
          <cell r="E3078" t="str">
            <v>Sinapi-Maio/21</v>
          </cell>
        </row>
        <row r="3079">
          <cell r="A3079">
            <v>98286</v>
          </cell>
          <cell r="B3079" t="str">
            <v>CABO TELEFÔNICO CI-50 10 PARES INSTALADO EM DISTRIBUIÇÃO DE EDIFICAÇÃO RESIDENCIAL - FORNECIMENTO E INSTALAÇÃO. AF_11/2019</v>
          </cell>
          <cell r="C3079" t="str">
            <v>M</v>
          </cell>
          <cell r="D3079">
            <v>14.88</v>
          </cell>
          <cell r="E3079" t="str">
            <v>Sinapi-Maio/21</v>
          </cell>
        </row>
        <row r="3080">
          <cell r="A3080">
            <v>98287</v>
          </cell>
          <cell r="B3080" t="str">
            <v>CABO TELEFÔNICO CCI-50 1 PAR, SEM BLINDAGEM, INSTALADO EM DISTRIBUIÇÃO DE EDIFICAÇÃO INSTITUCIONAL - FORNECIMENTO E INSTALAÇÃO. AF_11/2019</v>
          </cell>
          <cell r="C3080" t="str">
            <v>M</v>
          </cell>
          <cell r="D3080">
            <v>1.35</v>
          </cell>
          <cell r="E3080" t="str">
            <v>Sinapi-Maio/21</v>
          </cell>
        </row>
        <row r="3081">
          <cell r="A3081">
            <v>98288</v>
          </cell>
          <cell r="B3081" t="str">
            <v>CABO TELEFÔNICO CCI-50 2 PARES, SEM BLINDAGEM, INSTALADO EM DISTRIBUIÇÃO DE EDIFICAÇÃO INSTITUCIONAL - FORNECIMENTO E INSTALAÇÃO. AF_11/2019</v>
          </cell>
          <cell r="C3081" t="str">
            <v>M</v>
          </cell>
          <cell r="D3081">
            <v>1.97</v>
          </cell>
          <cell r="E3081" t="str">
            <v>Sinapi-Maio/21</v>
          </cell>
        </row>
        <row r="3082">
          <cell r="A3082">
            <v>98289</v>
          </cell>
          <cell r="B3082" t="str">
            <v>CABO TELEFÔNICO CCI-50 3 PARES, SEM BLINDAGEM, INSTALADO EM DISTRIBUIÇÃO DE EDIFICAÇÃO INSTITUCIONAL - FORNECIMENTO E INSTALAÇÃO. AF_11/2019</v>
          </cell>
          <cell r="C3082" t="str">
            <v>M</v>
          </cell>
          <cell r="D3082">
            <v>2.73</v>
          </cell>
          <cell r="E3082" t="str">
            <v>Sinapi-Maio/21</v>
          </cell>
        </row>
        <row r="3083">
          <cell r="A3083">
            <v>98290</v>
          </cell>
          <cell r="B3083" t="str">
            <v>CABO TELEFÔNICO CCI-50 4 PARES, SEM BLINDAGEM, INSTALADO EM DISTRIBUIÇÃO DE EDIFICAÇÃO INSTITUCIONAL - FORNECIMENTO E INSTALAÇÃO. AF_11/2019</v>
          </cell>
          <cell r="C3083" t="str">
            <v>M</v>
          </cell>
          <cell r="D3083">
            <v>3.31</v>
          </cell>
          <cell r="E3083" t="str">
            <v>Sinapi-Maio/21</v>
          </cell>
        </row>
        <row r="3084">
          <cell r="A3084">
            <v>98291</v>
          </cell>
          <cell r="B3084" t="str">
            <v>CABO TELEFÔNICO CCI-50 5 PARES, SEM BLINDAGEM, INSTALADO EM DISTRIBUIÇÃO DE EDIFICAÇÃO INSTITUCIONAL - FORNECIMENTO E INSTALAÇÃO. AF_11/2019</v>
          </cell>
          <cell r="C3084" t="str">
            <v>M</v>
          </cell>
          <cell r="D3084">
            <v>4.1900000000000004</v>
          </cell>
          <cell r="E3084" t="str">
            <v>Sinapi-Maio/21</v>
          </cell>
        </row>
        <row r="3085">
          <cell r="A3085">
            <v>98292</v>
          </cell>
          <cell r="B3085" t="str">
            <v>CABO TELEFÔNICO CCI-50 6 PARES, SEM BLINDAGEM, INSTALADO EM DISTRIBUIÇÃO DE EDIFICAÇÃO INSTITUCIONAL - FORNECIMENTO E INSTALAÇÃO. AF_11/2019</v>
          </cell>
          <cell r="C3085" t="str">
            <v>M</v>
          </cell>
          <cell r="D3085">
            <v>4.68</v>
          </cell>
          <cell r="E3085" t="str">
            <v>Sinapi-Maio/21</v>
          </cell>
        </row>
        <row r="3086">
          <cell r="A3086">
            <v>98293</v>
          </cell>
          <cell r="B3086" t="str">
            <v>CABO TELEFÔNICO CI-50 10 PARES INSTALADO EM DISTRIBUIÇÃO DE EDIFICAÇÃO INSTITUCIONAL - FORNECIMENTO E INSTALAÇÃO. AF_11/2019</v>
          </cell>
          <cell r="C3086" t="str">
            <v>M</v>
          </cell>
          <cell r="D3086">
            <v>9.09</v>
          </cell>
          <cell r="E3086" t="str">
            <v>Sinapi-Maio/21</v>
          </cell>
        </row>
        <row r="3087">
          <cell r="A3087">
            <v>98400</v>
          </cell>
          <cell r="B3087" t="str">
            <v>CABO TELEFÔNICO CTP-APL-50 10 PARES INSTALADO EM ENTRADA DE EDIFICAÇÃO - FORNECIMENTO E INSTALAÇÃO. AF_11/2019</v>
          </cell>
          <cell r="C3087" t="str">
            <v>M</v>
          </cell>
          <cell r="D3087">
            <v>13.35</v>
          </cell>
          <cell r="E3087" t="str">
            <v>Sinapi-Maio/21</v>
          </cell>
        </row>
        <row r="3088">
          <cell r="A3088">
            <v>98401</v>
          </cell>
          <cell r="B3088" t="str">
            <v>CABO TELEFÔNICO CTP-APL-50 20 PARES INSTALADO EM ENTRADA DE EDIFICAÇÃO - FORNECIMENTO E INSTALAÇÃO. AF_11/2019</v>
          </cell>
          <cell r="C3088" t="str">
            <v>M</v>
          </cell>
          <cell r="D3088">
            <v>20.65</v>
          </cell>
          <cell r="E3088" t="str">
            <v>Sinapi-Maio/21</v>
          </cell>
        </row>
        <row r="3089">
          <cell r="A3089">
            <v>98402</v>
          </cell>
          <cell r="B3089" t="str">
            <v>CABO TELEFÔNICO CTP-APL-50 30 PARES INSTALADO EM ENTRADA DE EDIFICAÇÃO - FORNECIMENTO E INSTALAÇÃO. AF_11/2019</v>
          </cell>
          <cell r="C3089" t="str">
            <v>M</v>
          </cell>
          <cell r="D3089">
            <v>26.76</v>
          </cell>
          <cell r="E3089" t="str">
            <v>Sinapi-Maio/21</v>
          </cell>
        </row>
        <row r="3090">
          <cell r="A3090">
            <v>100556</v>
          </cell>
          <cell r="B3090" t="str">
            <v>CAIXA DE PASSAGEM PARA TELEFONE 15X15X10CM (SOBREPOR), FORNECIMENTO E INSTALACAO. AF_11/2019</v>
          </cell>
          <cell r="C3090" t="str">
            <v>UN</v>
          </cell>
          <cell r="D3090">
            <v>49.18</v>
          </cell>
          <cell r="E3090" t="str">
            <v>Sinapi-Maio/21</v>
          </cell>
        </row>
        <row r="3091">
          <cell r="A3091">
            <v>100557</v>
          </cell>
          <cell r="B3091" t="str">
            <v>CAIXA DE PASSAGEM PARA TELEFONE 80X80X15CM (SOBREPOR) FORNECIMENTO E INSTALACAO. AF_11/2019</v>
          </cell>
          <cell r="C3091" t="str">
            <v>UN</v>
          </cell>
          <cell r="D3091">
            <v>666.02</v>
          </cell>
          <cell r="E3091" t="str">
            <v>Sinapi-Maio/21</v>
          </cell>
        </row>
        <row r="3092">
          <cell r="A3092">
            <v>100560</v>
          </cell>
          <cell r="B3092" t="str">
            <v>QUADRO DE DISTRIBUIÇÃO PARA TELEFONE N.2, 20X20X12CM EM CHAPA METALICA, DE EMBUTIR, SEM ACESSORIOS, PADRÃO TELEBRAS, FORNECIMENTO E INSTALAÇÃO. AF_11/2019</v>
          </cell>
          <cell r="C3092" t="str">
            <v>UN</v>
          </cell>
          <cell r="D3092">
            <v>133.12</v>
          </cell>
          <cell r="E3092" t="str">
            <v>Sinapi-Maio/21</v>
          </cell>
        </row>
        <row r="3093">
          <cell r="A3093">
            <v>100561</v>
          </cell>
          <cell r="B3093" t="str">
            <v>QUADRO DE DISTRIBUICAO PARA TELEFONE N.3, 40X40X12CM EM CHAPA METALICA, DE EMBUTIR, SEM ACESSORIOS, PADRAO TELEBRAS, FORNECIMENTO E INSTALAÇÃO. AF_11/2019</v>
          </cell>
          <cell r="C3093" t="str">
            <v>UN</v>
          </cell>
          <cell r="D3093">
            <v>251.29</v>
          </cell>
          <cell r="E3093" t="str">
            <v>Sinapi-Maio/21</v>
          </cell>
        </row>
        <row r="3094">
          <cell r="A3094">
            <v>100562</v>
          </cell>
          <cell r="B3094" t="str">
            <v>QUADRO DE DISTRIBUICAO PARA TELEFONE N.4, 60X60X12CM EM CHAPA METALICA, DE EMBUTIR, SEM ACESSORIOS, PADRAO TELEBRAS, FORNECIMENTO E INSTALAÇÃO. AF_11/2019</v>
          </cell>
          <cell r="C3094" t="str">
            <v>UN</v>
          </cell>
          <cell r="D3094">
            <v>393.55</v>
          </cell>
          <cell r="E3094" t="str">
            <v>Sinapi-Maio/21</v>
          </cell>
        </row>
        <row r="3095">
          <cell r="A3095">
            <v>100563</v>
          </cell>
          <cell r="B3095" t="str">
            <v>QUADRO DE DISTRIBUIÇÃO PARA TELEFONE N.5, 80X80X12CM EM CHAPA METALICA, SEM ACESSORIOS, PADRAO TELEBRAS, FORNECIMENTO E INSTALAÇÃO. AF_11/2019</v>
          </cell>
          <cell r="C3095" t="str">
            <v>UN</v>
          </cell>
          <cell r="D3095">
            <v>570.80999999999995</v>
          </cell>
          <cell r="E3095" t="str">
            <v>Sinapi-Maio/21</v>
          </cell>
        </row>
        <row r="3096">
          <cell r="A3096">
            <v>101795</v>
          </cell>
          <cell r="B3096" t="str">
            <v>CAIXA ENTERRADA PARA INSTALAÇÕES TELEFÔNICAS TIPO R1, EM ALVENARIA COM BLOCOS DE CONCRETO, DIMENSÕES INTERNAS: 0,35X0,60X0,60 M, EXCLUINDO TAMPÃO. AF_12/2020</v>
          </cell>
          <cell r="C3096" t="str">
            <v>UN</v>
          </cell>
          <cell r="D3096">
            <v>467.93</v>
          </cell>
          <cell r="E3096" t="str">
            <v>Sinapi-Maio/21</v>
          </cell>
        </row>
        <row r="3097">
          <cell r="A3097">
            <v>101798</v>
          </cell>
          <cell r="B3097" t="str">
            <v>TAMPA PARA CAIXA TIPO R1, EM FERRO FUNDIDO, DIMENSÕES INTERNAS: 0,40 X 0,60 M - FORNECIMENTO E INSTALAÇÃO. AF_12/2020</v>
          </cell>
          <cell r="C3097" t="str">
            <v>UN</v>
          </cell>
          <cell r="D3097">
            <v>380.57</v>
          </cell>
          <cell r="E3097" t="str">
            <v>Sinapi-Maio/21</v>
          </cell>
        </row>
        <row r="3098">
          <cell r="A3098">
            <v>101799</v>
          </cell>
          <cell r="B3098" t="str">
            <v>TAMPA PARA CAIXA TIPO R2 E R3, EM FERRO FUNDIDO, DIMENSÕES INTERNAS: 0,55 X 1,10 M - FORNECIMENTO E INSTALAÇÃO. AF_12/2020</v>
          </cell>
          <cell r="C3098" t="str">
            <v>UN</v>
          </cell>
          <cell r="D3098">
            <v>927.52</v>
          </cell>
          <cell r="E3098" t="str">
            <v>Sinapi-Maio/21</v>
          </cell>
        </row>
        <row r="3099">
          <cell r="A3099">
            <v>98397</v>
          </cell>
          <cell r="B3099" t="str">
            <v>PINTURA ANTICORROSIVA DE DUTO METÁLICO. AF_04/2018</v>
          </cell>
          <cell r="C3099" t="str">
            <v>M2</v>
          </cell>
          <cell r="D3099">
            <v>10.44</v>
          </cell>
          <cell r="E3099" t="str">
            <v>Sinapi-Maio/21</v>
          </cell>
        </row>
        <row r="3100">
          <cell r="A3100">
            <v>101936</v>
          </cell>
          <cell r="B3100" t="str">
            <v>INSTALAÇÃO DE TUBOS E CONEXÕES, EM AÇO/FERRO GALVANIZADO, PARA O CENTRO DE MEDIÇÃO DE GÁS DE EDIFÍCIO RESIDENCIAL, COM 4 PAVIMENTOS, 16 UNIDADES HABITACIONAIS, DN 32 (1 1/4) - FORNECIMENTO E INSTALAÇÃO. AF_10/2020</v>
          </cell>
          <cell r="C3100" t="str">
            <v>UN</v>
          </cell>
          <cell r="D3100">
            <v>7085.78</v>
          </cell>
          <cell r="E3100" t="str">
            <v>Sinapi-Maio/21</v>
          </cell>
        </row>
        <row r="3101">
          <cell r="A3101">
            <v>101937</v>
          </cell>
          <cell r="B3101" t="str">
            <v>INSTALAÇÃO DE TUBOS E CONEXÕES, EM AÇO/FERRO GALVANIZADO, PARA O CENTRO DE MEDIÇÃO DE GÁS DE EDIFÍCIO RESIDENCIAL, COM 4 PAVIMENTOS, 16 UNIDADES HABITACIONAIS, DN 50 (2) - FORNECIMENTO E INSTALAÇÃO. AF_10/2020</v>
          </cell>
          <cell r="C3101" t="str">
            <v>UN</v>
          </cell>
          <cell r="D3101">
            <v>12919.43</v>
          </cell>
          <cell r="E3101" t="str">
            <v>Sinapi-Maio/21</v>
          </cell>
        </row>
        <row r="3102">
          <cell r="A3102">
            <v>98294</v>
          </cell>
          <cell r="B3102" t="str">
            <v>CABO ELETRÔNICO CATEGORIA 5E, INSTALADO EM EDIFICAÇÃO RESIDENCIAL - FORNECIMENTO E INSTALAÇÃO. AF_11/2019</v>
          </cell>
          <cell r="C3102" t="str">
            <v>M</v>
          </cell>
          <cell r="D3102">
            <v>2.4300000000000002</v>
          </cell>
          <cell r="E3102" t="str">
            <v>Sinapi-Maio/21</v>
          </cell>
        </row>
        <row r="3103">
          <cell r="A3103">
            <v>98295</v>
          </cell>
          <cell r="B3103" t="str">
            <v>CABO ELETRÔNICO CATEGORIA 5E, INSTALADO EM EDIFICAÇÃO INSTITUCIONAL - FORNECIMENTO E INSTALAÇÃO. AF_11/2019</v>
          </cell>
          <cell r="C3103" t="str">
            <v>M</v>
          </cell>
          <cell r="D3103">
            <v>1.77</v>
          </cell>
          <cell r="E3103" t="str">
            <v>Sinapi-Maio/21</v>
          </cell>
        </row>
        <row r="3104">
          <cell r="A3104">
            <v>98296</v>
          </cell>
          <cell r="B3104" t="str">
            <v>CABO ELETRÔNICO CATEGORIA 6, INSTALADO EM EDIFICAÇÃO RESIDENCIAL - FORNECIMENTO E INSTALAÇÃO. AF_11/2019</v>
          </cell>
          <cell r="C3104" t="str">
            <v>M</v>
          </cell>
          <cell r="D3104">
            <v>3.74</v>
          </cell>
          <cell r="E3104" t="str">
            <v>Sinapi-Maio/21</v>
          </cell>
        </row>
        <row r="3105">
          <cell r="A3105">
            <v>98297</v>
          </cell>
          <cell r="B3105" t="str">
            <v>CABO ELETRÔNICO CATEGORIA 6, INSTALADO EM EDIFICAÇÃO INSTITUCIONAL - FORNECIMENTO E INSTALAÇÃO. AF_11/2019</v>
          </cell>
          <cell r="C3105" t="str">
            <v>M</v>
          </cell>
          <cell r="D3105">
            <v>2.69</v>
          </cell>
          <cell r="E3105" t="str">
            <v>Sinapi-Maio/21</v>
          </cell>
        </row>
        <row r="3106">
          <cell r="A3106">
            <v>98301</v>
          </cell>
          <cell r="B3106" t="str">
            <v>PATCH PANEL 24 PORTAS, CATEGORIA 5E - FORNECIMENTO E INSTALAÇÃO. AF_11/2019</v>
          </cell>
          <cell r="C3106" t="str">
            <v>UN</v>
          </cell>
          <cell r="D3106">
            <v>544.01</v>
          </cell>
          <cell r="E3106" t="str">
            <v>Sinapi-Maio/21</v>
          </cell>
        </row>
        <row r="3107">
          <cell r="A3107">
            <v>98302</v>
          </cell>
          <cell r="B3107" t="str">
            <v>PATCH PANEL 24 PORTAS, CATEGORIA 6 - FORNECIMENTO E INSTALAÇÃO. AF_11/2019</v>
          </cell>
          <cell r="C3107" t="str">
            <v>UN</v>
          </cell>
          <cell r="D3107">
            <v>733.46</v>
          </cell>
          <cell r="E3107" t="str">
            <v>Sinapi-Maio/21</v>
          </cell>
        </row>
        <row r="3108">
          <cell r="A3108">
            <v>98304</v>
          </cell>
          <cell r="B3108" t="str">
            <v>PATCH PANEL 48 PORTAS, CATEGORIA 6 - FORNECIMENTO E INSTALAÇÃO. AF_11/2019</v>
          </cell>
          <cell r="C3108" t="str">
            <v>UN</v>
          </cell>
          <cell r="D3108">
            <v>1173.76</v>
          </cell>
          <cell r="E3108" t="str">
            <v>Sinapi-Maio/21</v>
          </cell>
        </row>
        <row r="3109">
          <cell r="A3109">
            <v>98307</v>
          </cell>
          <cell r="B3109" t="str">
            <v>TOMADA DE REDE RJ45 - FORNECIMENTO E INSTALAÇÃO. AF_11/2019</v>
          </cell>
          <cell r="C3109" t="str">
            <v>UN</v>
          </cell>
          <cell r="D3109">
            <v>36.79</v>
          </cell>
          <cell r="E3109" t="str">
            <v>Sinapi-Maio/21</v>
          </cell>
        </row>
        <row r="3110">
          <cell r="A3110">
            <v>98308</v>
          </cell>
          <cell r="B3110" t="str">
            <v>TOMADA PARA TELEFONE RJ11 - FORNECIMENTO E INSTALAÇÃO. AF_11/2019</v>
          </cell>
          <cell r="C3110" t="str">
            <v>UN</v>
          </cell>
          <cell r="D3110">
            <v>25</v>
          </cell>
          <cell r="E3110" t="str">
            <v>Sinapi-Maio/21</v>
          </cell>
        </row>
        <row r="3111">
          <cell r="A3111">
            <v>98593</v>
          </cell>
          <cell r="B3111" t="str">
            <v>PATCH PANEL 48 PORTAS, CATEGORIA 5E - FORNECIMENTO E INSTALAÇÃO. AF_11/2019</v>
          </cell>
          <cell r="C3111" t="str">
            <v>UN</v>
          </cell>
          <cell r="D3111">
            <v>947.47</v>
          </cell>
          <cell r="E3111" t="str">
            <v>Sinapi-Maio/21</v>
          </cell>
        </row>
        <row r="3112">
          <cell r="A3112">
            <v>89355</v>
          </cell>
          <cell r="B3112" t="str">
            <v>TUBO, PVC, SOLDÁVEL, DN 20MM, INSTALADO EM RAMAL OU SUB-RAMAL DE ÁGUA - FORNECIMENTO E INSTALAÇÃO. AF_12/2014</v>
          </cell>
          <cell r="C3112" t="str">
            <v>M</v>
          </cell>
          <cell r="D3112">
            <v>18.34</v>
          </cell>
          <cell r="E3112" t="str">
            <v>Sinapi-Maio/21</v>
          </cell>
        </row>
        <row r="3113">
          <cell r="A3113">
            <v>89356</v>
          </cell>
          <cell r="B3113" t="str">
            <v>TUBO, PVC, SOLDÁVEL, DN 25MM, INSTALADO EM RAMAL OU SUB-RAMAL DE ÁGUA - FORNECIMENTO E INSTALAÇÃO. AF_12/2014</v>
          </cell>
          <cell r="C3113" t="str">
            <v>M</v>
          </cell>
          <cell r="D3113">
            <v>21.68</v>
          </cell>
          <cell r="E3113" t="str">
            <v>Sinapi-Maio/21</v>
          </cell>
        </row>
        <row r="3114">
          <cell r="A3114">
            <v>89357</v>
          </cell>
          <cell r="B3114" t="str">
            <v>TUBO, PVC, SOLDÁVEL, DN 32MM, INSTALADO EM RAMAL OU SUB-RAMAL DE ÁGUA - FORNECIMENTO E INSTALAÇÃO. AF_12/2014</v>
          </cell>
          <cell r="C3114" t="str">
            <v>M</v>
          </cell>
          <cell r="D3114">
            <v>30.96</v>
          </cell>
          <cell r="E3114" t="str">
            <v>Sinapi-Maio/21</v>
          </cell>
        </row>
        <row r="3115">
          <cell r="A3115">
            <v>89401</v>
          </cell>
          <cell r="B3115" t="str">
            <v>TUBO, PVC, SOLDÁVEL, DN 20MM, INSTALADO EM RAMAL DE DISTRIBUIÇÃO DE ÁGUA - FORNECIMENTO E INSTALAÇÃO. AF_12/2014</v>
          </cell>
          <cell r="C3115" t="str">
            <v>M</v>
          </cell>
          <cell r="D3115">
            <v>8.17</v>
          </cell>
          <cell r="E3115" t="str">
            <v>Sinapi-Maio/21</v>
          </cell>
        </row>
        <row r="3116">
          <cell r="A3116">
            <v>89402</v>
          </cell>
          <cell r="B3116" t="str">
            <v>TUBO, PVC, SOLDÁVEL, DN 25MM, INSTALADO EM RAMAL DE DISTRIBUIÇÃO DE ÁGUA - FORNECIMENTO E INSTALAÇÃO. AF_12/2014</v>
          </cell>
          <cell r="C3116" t="str">
            <v>M</v>
          </cell>
          <cell r="D3116">
            <v>9.98</v>
          </cell>
          <cell r="E3116" t="str">
            <v>Sinapi-Maio/21</v>
          </cell>
        </row>
        <row r="3117">
          <cell r="A3117">
            <v>89403</v>
          </cell>
          <cell r="B3117" t="str">
            <v>TUBO, PVC, SOLDÁVEL, DN 32MM, INSTALADO EM RAMAL DE DISTRIBUIÇÃO DE ÁGUA - FORNECIMENTO E INSTALAÇÃO. AF_12/2014</v>
          </cell>
          <cell r="C3117" t="str">
            <v>M</v>
          </cell>
          <cell r="D3117">
            <v>16.96</v>
          </cell>
          <cell r="E3117" t="str">
            <v>Sinapi-Maio/21</v>
          </cell>
        </row>
        <row r="3118">
          <cell r="A3118">
            <v>89446</v>
          </cell>
          <cell r="B3118" t="str">
            <v>TUBO, PVC, SOLDÁVEL, DN 25MM, INSTALADO EM PRUMADA DE ÁGUA - FORNECIMENTO E INSTALAÇÃO. AF_12/2014</v>
          </cell>
          <cell r="C3118" t="str">
            <v>M</v>
          </cell>
          <cell r="D3118">
            <v>5.53</v>
          </cell>
          <cell r="E3118" t="str">
            <v>Sinapi-Maio/21</v>
          </cell>
        </row>
        <row r="3119">
          <cell r="A3119">
            <v>89447</v>
          </cell>
          <cell r="B3119" t="str">
            <v>TUBO, PVC, SOLDÁVEL, DN 32MM, INSTALADO EM PRUMADA DE ÁGUA - FORNECIMENTO E INSTALAÇÃO. AF_12/2014</v>
          </cell>
          <cell r="C3119" t="str">
            <v>M</v>
          </cell>
          <cell r="D3119">
            <v>11.72</v>
          </cell>
          <cell r="E3119" t="str">
            <v>Sinapi-Maio/21</v>
          </cell>
        </row>
        <row r="3120">
          <cell r="A3120">
            <v>89448</v>
          </cell>
          <cell r="B3120" t="str">
            <v>TUBO, PVC, SOLDÁVEL, DN 40MM, INSTALADO EM PRUMADA DE ÁGUA - FORNECIMENTO E INSTALAÇÃO. AF_12/2014</v>
          </cell>
          <cell r="C3120" t="str">
            <v>M</v>
          </cell>
          <cell r="D3120">
            <v>16.850000000000001</v>
          </cell>
          <cell r="E3120" t="str">
            <v>Sinapi-Maio/21</v>
          </cell>
        </row>
        <row r="3121">
          <cell r="A3121">
            <v>89449</v>
          </cell>
          <cell r="B3121" t="str">
            <v>TUBO, PVC, SOLDÁVEL, DN 50MM, INSTALADO EM PRUMADA DE ÁGUA - FORNECIMENTO E INSTALAÇÃO. AF_12/2014</v>
          </cell>
          <cell r="C3121" t="str">
            <v>M</v>
          </cell>
          <cell r="D3121">
            <v>19.38</v>
          </cell>
          <cell r="E3121" t="str">
            <v>Sinapi-Maio/21</v>
          </cell>
        </row>
        <row r="3122">
          <cell r="A3122">
            <v>89450</v>
          </cell>
          <cell r="B3122" t="str">
            <v>TUBO, PVC, SOLDÁVEL, DN 60MM, INSTALADO EM PRUMADA DE ÁGUA - FORNECIMENTO E INSTALAÇÃO. AF_12/2014</v>
          </cell>
          <cell r="C3122" t="str">
            <v>M</v>
          </cell>
          <cell r="D3122">
            <v>32.04</v>
          </cell>
          <cell r="E3122" t="str">
            <v>Sinapi-Maio/21</v>
          </cell>
        </row>
        <row r="3123">
          <cell r="A3123">
            <v>89451</v>
          </cell>
          <cell r="B3123" t="str">
            <v>TUBO, PVC, SOLDÁVEL, DN 75MM, INSTALADO EM PRUMADA DE ÁGUA - FORNECIMENTO E INSTALAÇÃO. AF_12/2014</v>
          </cell>
          <cell r="C3123" t="str">
            <v>M</v>
          </cell>
          <cell r="D3123">
            <v>52.99</v>
          </cell>
          <cell r="E3123" t="str">
            <v>Sinapi-Maio/21</v>
          </cell>
        </row>
        <row r="3124">
          <cell r="A3124">
            <v>89452</v>
          </cell>
          <cell r="B3124" t="str">
            <v>TUBO, PVC, SOLDÁVEL, DN 85MM, INSTALADO EM PRUMADA DE ÁGUA - FORNECIMENTO E INSTALAÇÃO. AF_12/2014</v>
          </cell>
          <cell r="C3124" t="str">
            <v>M</v>
          </cell>
          <cell r="D3124">
            <v>65.97</v>
          </cell>
          <cell r="E3124" t="str">
            <v>Sinapi-Maio/21</v>
          </cell>
        </row>
        <row r="3125">
          <cell r="A3125">
            <v>89508</v>
          </cell>
          <cell r="B3125" t="str">
            <v>TUBO PVC, SÉRIE R, ÁGUA PLUVIAL, DN 40 MM, FORNECIDO E INSTALADO EM RAMAL DE ENCAMINHAMENTO. AF_12/2014</v>
          </cell>
          <cell r="C3125" t="str">
            <v>M</v>
          </cell>
          <cell r="D3125">
            <v>22.38</v>
          </cell>
          <cell r="E3125" t="str">
            <v>Sinapi-Maio/21</v>
          </cell>
        </row>
        <row r="3126">
          <cell r="A3126">
            <v>89509</v>
          </cell>
          <cell r="B3126" t="str">
            <v>TUBO PVC, SÉRIE R, ÁGUA PLUVIAL, DN 50 MM, FORNECIDO E INSTALADO EM RAMAL DE ENCAMINHAMENTO. AF_12/2014</v>
          </cell>
          <cell r="C3126" t="str">
            <v>M</v>
          </cell>
          <cell r="D3126">
            <v>30.29</v>
          </cell>
          <cell r="E3126" t="str">
            <v>Sinapi-Maio/21</v>
          </cell>
        </row>
        <row r="3127">
          <cell r="A3127">
            <v>89511</v>
          </cell>
          <cell r="B3127" t="str">
            <v>TUBO PVC, SÉRIE R, ÁGUA PLUVIAL, DN 75 MM, FORNECIDO E INSTALADO EM RAMAL DE ENCAMINHAMENTO. AF_12/2014</v>
          </cell>
          <cell r="C3127" t="str">
            <v>M</v>
          </cell>
          <cell r="D3127">
            <v>44.34</v>
          </cell>
          <cell r="E3127" t="str">
            <v>Sinapi-Maio/21</v>
          </cell>
        </row>
        <row r="3128">
          <cell r="A3128">
            <v>89512</v>
          </cell>
          <cell r="B3128" t="str">
            <v>TUBO PVC, SÉRIE R, ÁGUA PLUVIAL, DN 100 MM, FORNECIDO E INSTALADO EM RAMAL DE ENCAMINHAMENTO. AF_12/2014</v>
          </cell>
          <cell r="C3128" t="str">
            <v>M</v>
          </cell>
          <cell r="D3128">
            <v>70.75</v>
          </cell>
          <cell r="E3128" t="str">
            <v>Sinapi-Maio/21</v>
          </cell>
        </row>
        <row r="3129">
          <cell r="A3129">
            <v>89576</v>
          </cell>
          <cell r="B3129" t="str">
            <v>TUBO PVC, SÉRIE R, ÁGUA PLUVIAL, DN 75 MM, FORNECIDO E INSTALADO EM CONDUTORES VERTICAIS DE ÁGUAS PLUVIAIS. AF_12/2014</v>
          </cell>
          <cell r="C3129" t="str">
            <v>M</v>
          </cell>
          <cell r="D3129">
            <v>28.09</v>
          </cell>
          <cell r="E3129" t="str">
            <v>Sinapi-Maio/21</v>
          </cell>
        </row>
        <row r="3130">
          <cell r="A3130">
            <v>89578</v>
          </cell>
          <cell r="B3130" t="str">
            <v>TUBO PVC, SÉRIE R, ÁGUA PLUVIAL, DN 100 MM, FORNECIDO E INSTALADO EM CONDUTORES VERTICAIS DE ÁGUAS PLUVIAIS. AF_12/2014</v>
          </cell>
          <cell r="C3130" t="str">
            <v>M</v>
          </cell>
          <cell r="D3130">
            <v>48.5</v>
          </cell>
          <cell r="E3130" t="str">
            <v>Sinapi-Maio/21</v>
          </cell>
        </row>
        <row r="3131">
          <cell r="A3131">
            <v>89580</v>
          </cell>
          <cell r="B3131" t="str">
            <v>TUBO PVC, SÉRIE R, ÁGUA PLUVIAL, DN 150 MM, FORNECIDO E INSTALADO EM CONDUTORES VERTICAIS DE ÁGUAS PLUVIAIS. AF_12/2014</v>
          </cell>
          <cell r="C3131" t="str">
            <v>M</v>
          </cell>
          <cell r="D3131">
            <v>95.93</v>
          </cell>
          <cell r="E3131" t="str">
            <v>Sinapi-Maio/21</v>
          </cell>
        </row>
        <row r="3132">
          <cell r="A3132">
            <v>89633</v>
          </cell>
          <cell r="B3132" t="str">
            <v>TUBO, CPVC, SOLDÁVEL, DN 15MM, INSTALADO EM RAMAL OU SUB-RAMAL DE ÁGUA - FORNECIMENTO E INSTALAÇÃO. AF_12/2014</v>
          </cell>
          <cell r="C3132" t="str">
            <v>M</v>
          </cell>
          <cell r="D3132">
            <v>22.8</v>
          </cell>
          <cell r="E3132" t="str">
            <v>Sinapi-Maio/21</v>
          </cell>
        </row>
        <row r="3133">
          <cell r="A3133">
            <v>89634</v>
          </cell>
          <cell r="B3133" t="str">
            <v>TUBO, CPVC, SOLDÁVEL, DN 22MM, INSTALADO EM RAMAL OU SUB-RAMAL DE ÁGUA - FORNECIMENTO E INSTALAÇÃO. AF_12/2014</v>
          </cell>
          <cell r="C3133" t="str">
            <v>M</v>
          </cell>
          <cell r="D3133">
            <v>34.32</v>
          </cell>
          <cell r="E3133" t="str">
            <v>Sinapi-Maio/21</v>
          </cell>
        </row>
        <row r="3134">
          <cell r="A3134">
            <v>89635</v>
          </cell>
          <cell r="B3134" t="str">
            <v>TUBO, CPVC, SOLDÁVEL, DN 28MM, INSTALADO EM RAMAL OU SUB-RAMAL DE ÁGUA - FORNECIMENTO E INSTALAÇÃO. AF_12/2014</v>
          </cell>
          <cell r="C3134" t="str">
            <v>M</v>
          </cell>
          <cell r="D3134">
            <v>48.63</v>
          </cell>
          <cell r="E3134" t="str">
            <v>Sinapi-Maio/21</v>
          </cell>
        </row>
        <row r="3135">
          <cell r="A3135">
            <v>89636</v>
          </cell>
          <cell r="B3135" t="str">
            <v>TUBO, CPVC, SOLDÁVEL, DN 35MM, INSTALADO EM RAMAL OU SUB-RAMAL DE ÁGUA  FORNECIMENTO E INSTALAÇÃO. AF_12/2014</v>
          </cell>
          <cell r="C3135" t="str">
            <v>M</v>
          </cell>
          <cell r="D3135">
            <v>59.13</v>
          </cell>
          <cell r="E3135" t="str">
            <v>Sinapi-Maio/21</v>
          </cell>
        </row>
        <row r="3136">
          <cell r="A3136">
            <v>89711</v>
          </cell>
          <cell r="B3136" t="str">
            <v>TUBO PVC, SERIE NORMAL, ESGOTO PREDIAL, DN 40 MM, FORNECIDO E INSTALADO EM RAMAL DE DESCARGA OU RAMAL DE ESGOTO SANITÁRIO. AF_12/2014</v>
          </cell>
          <cell r="C3136" t="str">
            <v>M</v>
          </cell>
          <cell r="D3136">
            <v>19.989999999999998</v>
          </cell>
          <cell r="E3136" t="str">
            <v>Sinapi-Maio/21</v>
          </cell>
        </row>
        <row r="3137">
          <cell r="A3137">
            <v>89712</v>
          </cell>
          <cell r="B3137" t="str">
            <v>TUBO PVC, SERIE NORMAL, ESGOTO PREDIAL, DN 50 MM, FORNECIDO E INSTALADO EM RAMAL DE DESCARGA OU RAMAL DE ESGOTO SANITÁRIO. AF_12/2014</v>
          </cell>
          <cell r="C3137" t="str">
            <v>M</v>
          </cell>
          <cell r="D3137">
            <v>29.95</v>
          </cell>
          <cell r="E3137" t="str">
            <v>Sinapi-Maio/21</v>
          </cell>
        </row>
        <row r="3138">
          <cell r="A3138">
            <v>89713</v>
          </cell>
          <cell r="B3138" t="str">
            <v>TUBO PVC, SERIE NORMAL, ESGOTO PREDIAL, DN 75 MM, FORNECIDO E INSTALADO EM RAMAL DE DESCARGA OU RAMAL DE ESGOTO SANITÁRIO. AF_12/2014</v>
          </cell>
          <cell r="C3138" t="str">
            <v>M</v>
          </cell>
          <cell r="D3138">
            <v>45.41</v>
          </cell>
          <cell r="E3138" t="str">
            <v>Sinapi-Maio/21</v>
          </cell>
        </row>
        <row r="3139">
          <cell r="A3139">
            <v>89714</v>
          </cell>
          <cell r="B3139" t="str">
            <v>TUBO PVC, SERIE NORMAL, ESGOTO PREDIAL, DN 100 MM, FORNECIDO E INSTALADO EM RAMAL DE DESCARGA OU RAMAL DE ESGOTO SANITÁRIO. AF_12/2014</v>
          </cell>
          <cell r="C3139" t="str">
            <v>M</v>
          </cell>
          <cell r="D3139">
            <v>57.85</v>
          </cell>
          <cell r="E3139" t="str">
            <v>Sinapi-Maio/21</v>
          </cell>
        </row>
        <row r="3140">
          <cell r="A3140">
            <v>89716</v>
          </cell>
          <cell r="B3140" t="str">
            <v>TUBO, CPVC, SOLDÁVEL, DN 22MM, INSTALADO EM RAMAL DE DISTRIBUIÇÃO DE ÁGUA - FORNECIMENTO E INSTALAÇÃO. AF_12/2014</v>
          </cell>
          <cell r="C3140" t="str">
            <v>M</v>
          </cell>
          <cell r="D3140">
            <v>23.72</v>
          </cell>
          <cell r="E3140" t="str">
            <v>Sinapi-Maio/21</v>
          </cell>
        </row>
        <row r="3141">
          <cell r="A3141">
            <v>89717</v>
          </cell>
          <cell r="B3141" t="str">
            <v>TUBO, CPVC, SOLDÁVEL, DN 28MM, INSTALADO EM RAMAL DE DISTRIBUIÇÃO DE ÁGUA - FORNECIMENTO E INSTALAÇÃO. AF_12/2014</v>
          </cell>
          <cell r="C3141" t="str">
            <v>M</v>
          </cell>
          <cell r="D3141">
            <v>36.14</v>
          </cell>
          <cell r="E3141" t="str">
            <v>Sinapi-Maio/21</v>
          </cell>
        </row>
        <row r="3142">
          <cell r="A3142">
            <v>89770</v>
          </cell>
          <cell r="B3142" t="str">
            <v>TUBO, CPVC, SOLDÁVEL, DN 35MM, INSTALADO EM PRUMADA DE ÁGUA  FORNECIMENTO E INSTALAÇÃO. AF_12/2014</v>
          </cell>
          <cell r="C3142" t="str">
            <v>M</v>
          </cell>
          <cell r="D3142">
            <v>38.909999999999997</v>
          </cell>
          <cell r="E3142" t="str">
            <v>Sinapi-Maio/21</v>
          </cell>
        </row>
        <row r="3143">
          <cell r="A3143">
            <v>89771</v>
          </cell>
          <cell r="B3143" t="str">
            <v>TUBO, CPVC, SOLDÁVEL, DN 42MM, INSTALADO EM PRUMADA DE ÁGUA  FORNECIMENTO E INSTALAÇÃO. AF_12/2014</v>
          </cell>
          <cell r="C3143" t="str">
            <v>M</v>
          </cell>
          <cell r="D3143">
            <v>53.16</v>
          </cell>
          <cell r="E3143" t="str">
            <v>Sinapi-Maio/21</v>
          </cell>
        </row>
        <row r="3144">
          <cell r="A3144">
            <v>89773</v>
          </cell>
          <cell r="B3144" t="str">
            <v>TUBO, CPVC, SOLDÁVEL, DN 73MM, INSTALADO EM PRUMADA DE ÁGUA  FORNECIMENTO E INSTALAÇÃO. AF_12/2014</v>
          </cell>
          <cell r="C3144" t="str">
            <v>M</v>
          </cell>
          <cell r="D3144">
            <v>123.71</v>
          </cell>
          <cell r="E3144" t="str">
            <v>Sinapi-Maio/21</v>
          </cell>
        </row>
        <row r="3145">
          <cell r="A3145">
            <v>89775</v>
          </cell>
          <cell r="B3145" t="str">
            <v>TUBO, CPVC, SOLDÁVEL, DN 89MM, INSTALADO EM PRUMADA DE ÁGUA  FORNECIMENTO E INSTALAÇÃO. AF_12/2014</v>
          </cell>
          <cell r="C3145" t="str">
            <v>M</v>
          </cell>
          <cell r="D3145">
            <v>195.33</v>
          </cell>
          <cell r="E3145" t="str">
            <v>Sinapi-Maio/21</v>
          </cell>
        </row>
        <row r="3146">
          <cell r="A3146">
            <v>89798</v>
          </cell>
          <cell r="B3146" t="str">
            <v>TUBO PVC, SERIE NORMAL, ESGOTO PREDIAL, DN 50 MM, FORNECIDO E INSTALADO EM PRUMADA DE ESGOTO SANITÁRIO OU VENTILAÇÃO. AF_12/2014</v>
          </cell>
          <cell r="C3146" t="str">
            <v>M</v>
          </cell>
          <cell r="D3146">
            <v>13.56</v>
          </cell>
          <cell r="E3146" t="str">
            <v>Sinapi-Maio/21</v>
          </cell>
        </row>
        <row r="3147">
          <cell r="A3147">
            <v>89799</v>
          </cell>
          <cell r="B3147" t="str">
            <v>TUBO PVC, SERIE NORMAL, ESGOTO PREDIAL, DN 75 MM, FORNECIDO E INSTALADO EM PRUMADA DE ESGOTO SANITÁRIO OU VENTILAÇÃO. AF_12/2014</v>
          </cell>
          <cell r="C3147" t="str">
            <v>M</v>
          </cell>
          <cell r="D3147">
            <v>21.87</v>
          </cell>
          <cell r="E3147" t="str">
            <v>Sinapi-Maio/21</v>
          </cell>
        </row>
        <row r="3148">
          <cell r="A3148">
            <v>89800</v>
          </cell>
          <cell r="B3148" t="str">
            <v>TUBO PVC, SERIE NORMAL, ESGOTO PREDIAL, DN 100 MM, FORNECIDO E INSTALADO EM PRUMADA DE ESGOTO SANITÁRIO OU VENTILAÇÃO. AF_12/2014</v>
          </cell>
          <cell r="C3148" t="str">
            <v>M</v>
          </cell>
          <cell r="D3148">
            <v>26.86</v>
          </cell>
          <cell r="E3148" t="str">
            <v>Sinapi-Maio/21</v>
          </cell>
        </row>
        <row r="3149">
          <cell r="A3149">
            <v>89848</v>
          </cell>
          <cell r="B3149" t="str">
            <v>TUBO PVC, SERIE NORMAL, ESGOTO PREDIAL, DN 100 MM, FORNECIDO E INSTALADO EM SUBCOLETOR AÉREO DE ESGOTO SANITÁRIO. AF_12/2014</v>
          </cell>
          <cell r="C3149" t="str">
            <v>M</v>
          </cell>
          <cell r="D3149">
            <v>32.26</v>
          </cell>
          <cell r="E3149" t="str">
            <v>Sinapi-Maio/21</v>
          </cell>
        </row>
        <row r="3150">
          <cell r="A3150">
            <v>89849</v>
          </cell>
          <cell r="B3150" t="str">
            <v>TUBO PVC, SERIE NORMAL, ESGOTO PREDIAL, DN 150 MM, FORNECIDO E INSTALADO EM SUBCOLETOR AÉREO DE ESGOTO SANITÁRIO. AF_12/2014</v>
          </cell>
          <cell r="C3150" t="str">
            <v>M</v>
          </cell>
          <cell r="D3150">
            <v>64.650000000000006</v>
          </cell>
          <cell r="E3150" t="str">
            <v>Sinapi-Maio/21</v>
          </cell>
        </row>
        <row r="3151">
          <cell r="A3151">
            <v>89865</v>
          </cell>
          <cell r="B3151" t="str">
            <v>TUBO, PVC, SOLDÁVEL, DN 25MM, INSTALADO EM DRENO DE AR-CONDICIONADO - FORNECIMENTO E INSTALAÇÃO. AF_12/2014</v>
          </cell>
          <cell r="C3151" t="str">
            <v>M</v>
          </cell>
          <cell r="D3151">
            <v>13.45</v>
          </cell>
          <cell r="E3151" t="str">
            <v>Sinapi-Maio/21</v>
          </cell>
        </row>
        <row r="3152">
          <cell r="A3152">
            <v>91784</v>
          </cell>
          <cell r="B3152" t="str">
            <v>(COMPOSIÇÃO REPRESENTATIVA) DO SERVIÇO DE INSTALAÇÃO DE TUBOS DE PVC, SOLDÁVEL, ÁGUA FRIA, DN 20 MM (INSTALADO EM RAMAL, SUB-RAMAL OU RAMAL DE DISTRIBUIÇÃO), INCLUSIVE CONEXÕES, CORTES E FIXAÇÕES, PARA PRÉDIOS. AF_10/2015</v>
          </cell>
          <cell r="C3152" t="str">
            <v>M</v>
          </cell>
          <cell r="D3152">
            <v>43.55</v>
          </cell>
          <cell r="E3152" t="str">
            <v>Sinapi-Maio/21</v>
          </cell>
        </row>
        <row r="3153">
          <cell r="A3153">
            <v>91785</v>
          </cell>
          <cell r="B3153" t="str">
            <v>(COMPOSIÇÃO REPRESENTATIVA) DO SERVIÇO DE INSTALAÇÃO DE TUBOS DE PVC, SOLDÁVEL, ÁGUA FRIA, DN 25 MM (INSTALADO EM RAMAL, SUB-RAMAL, RAMAL DE DISTRIBUIÇÃO OU PRUMADA), INCLUSIVE CONEXÕES, CORTES E FIXAÇÕES, PARA PRÉDIOS. AF_10/2015</v>
          </cell>
          <cell r="C3153" t="str">
            <v>M</v>
          </cell>
          <cell r="D3153">
            <v>43.22</v>
          </cell>
          <cell r="E3153" t="str">
            <v>Sinapi-Maio/21</v>
          </cell>
        </row>
        <row r="3154">
          <cell r="A3154">
            <v>91786</v>
          </cell>
          <cell r="B3154" t="str">
            <v>(COMPOSIÇÃO REPRESENTATIVA) DO SERVIÇO DE INSTALAÇÃO TUBOS DE PVC, SOLDÁVEL, ÁGUA FRIA, DN 32 MM (INSTALADO EM RAMAL, SUB-RAMAL, RAMAL DE DISTRIBUIÇÃO OU PRUMADA), INCLUSIVE CONEXÕES, CORTES E FIXAÇÕES, PARA PRÉDIOS. AF_10/2015</v>
          </cell>
          <cell r="C3154" t="str">
            <v>M</v>
          </cell>
          <cell r="D3154">
            <v>30.72</v>
          </cell>
          <cell r="E3154" t="str">
            <v>Sinapi-Maio/21</v>
          </cell>
        </row>
        <row r="3155">
          <cell r="A3155">
            <v>91787</v>
          </cell>
          <cell r="B3155" t="str">
            <v>(COMPOSIÇÃO REPRESENTATIVA) DO SERVIÇO DE INSTALAÇÃO DE TUBOS DE PVC, SOLDÁVEL, ÁGUA FRIA, DN 40 MM (INSTALADO EM PRUMADA), INCLUSIVE CONEXÕES, CORTES E FIXAÇÕES, PARA PRÉDIOS. AF_10/2015</v>
          </cell>
          <cell r="C3155" t="str">
            <v>M</v>
          </cell>
          <cell r="D3155">
            <v>35.33</v>
          </cell>
          <cell r="E3155" t="str">
            <v>Sinapi-Maio/21</v>
          </cell>
        </row>
        <row r="3156">
          <cell r="A3156">
            <v>91788</v>
          </cell>
          <cell r="B3156" t="str">
            <v>(COMPOSIÇÃO REPRESENTATIVA) DO SERVIÇO DE INSTALAÇÃO DE TUBOS DE PVC, SOLDÁVEL, ÁGUA FRIA, DN 50 MM (INSTALADO EM PRUMADA), INCLUSIVE CONEXÕES, CORTES E FIXAÇÕES, PARA PRÉDIOS. AF_10/2015</v>
          </cell>
          <cell r="C3156" t="str">
            <v>M</v>
          </cell>
          <cell r="D3156">
            <v>44.76</v>
          </cell>
          <cell r="E3156" t="str">
            <v>Sinapi-Maio/21</v>
          </cell>
        </row>
        <row r="3157">
          <cell r="A3157">
            <v>91789</v>
          </cell>
          <cell r="B3157" t="str">
            <v>(COMPOSIÇÃO REPRESENTATIVA) DO SERVIÇO DE INSTALAÇÃO DE TUBOS DE PVC, SÉRIE R, ÁGUA PLUVIAL, DN 75 MM (INSTALADO EM RAMAL DE ENCAMINHAMENTO, OU CONDUTORES VERTICAIS), INCLUSIVE CONEXÕES, CORTE E FIXAÇÕES, PARA PRÉDIOS. AF_10/2015</v>
          </cell>
          <cell r="C3157" t="str">
            <v>M</v>
          </cell>
          <cell r="D3157">
            <v>49.2</v>
          </cell>
          <cell r="E3157" t="str">
            <v>Sinapi-Maio/21</v>
          </cell>
        </row>
        <row r="3158">
          <cell r="A3158">
            <v>91790</v>
          </cell>
          <cell r="B3158" t="str">
            <v>(COMPOSIÇÃO REPRESENTATIVA) DO SERVIÇO DE INSTALAÇÃO DE TUBOS DE PVC, SÉRIE R, ÁGUA PLUVIAL, DN 100 MM (INSTALADO EM RAMAL DE ENCAMINHAMENTO, OU CONDUTORES VERTICAIS), INCLUSIVE CONEXÕES, CORTES E FIXAÇÕES, PARA PRÉDIOS. AF_10/2015</v>
          </cell>
          <cell r="C3158" t="str">
            <v>M</v>
          </cell>
          <cell r="D3158">
            <v>74.58</v>
          </cell>
          <cell r="E3158" t="str">
            <v>Sinapi-Maio/21</v>
          </cell>
        </row>
        <row r="3159">
          <cell r="A3159">
            <v>91791</v>
          </cell>
          <cell r="B3159" t="str">
            <v>(COMPOSIÇÃO REPRESENTATIVA) DO SERVIÇO DE INSTALAÇÃO DE TUBOS DE PVC, SÉRIE R, ÁGUA PLUVIAL, DN 150 MM (INSTALADO EM CONDUTORES VERTICAIS), INCLUSIVE CONEXÕES, CORTES E FIXAÇÕES, PARA PRÉDIOS. AF_10/2015</v>
          </cell>
          <cell r="C3159" t="str">
            <v>M</v>
          </cell>
          <cell r="D3159">
            <v>101.74</v>
          </cell>
          <cell r="E3159" t="str">
            <v>Sinapi-Maio/21</v>
          </cell>
        </row>
        <row r="3160">
          <cell r="A3160">
            <v>91792</v>
          </cell>
          <cell r="B3160" t="str">
            <v>(COMPOSIÇÃO REPRESENTATIVA) DO SERVIÇO DE INSTALAÇÃO DE TUBO DE PVC, SÉRIE NORMAL, ESGOTO PREDIAL, DN 40 MM (INSTALADO EM RAMAL DE DESCARGA OU RAMAL DE ESGOTO SANITÁRIO), INCLUSIVE CONEXÕES, CORTES E FIXAÇÕES, PARA PRÉDIOS. AF_10/2015</v>
          </cell>
          <cell r="C3160" t="str">
            <v>M</v>
          </cell>
          <cell r="D3160">
            <v>57.82</v>
          </cell>
          <cell r="E3160" t="str">
            <v>Sinapi-Maio/21</v>
          </cell>
        </row>
        <row r="3161">
          <cell r="A3161">
            <v>91793</v>
          </cell>
          <cell r="B3161" t="str">
            <v>(COMPOSIÇÃO REPRESENTATIVA) DO SERVIÇO DE INSTALAÇÃO DE TUBO DE PVC, SÉRIE NORMAL, ESGOTO PREDIAL, DN 50 MM (INSTALADO EM RAMAL DE DESCARGA OU RAMAL DE ESGOTO SANITÁRIO), INCLUSIVE CONEXÕES, CORTES E FIXAÇÕES PARA, PRÉDIOS. AF_10/2015</v>
          </cell>
          <cell r="C3161" t="str">
            <v>M</v>
          </cell>
          <cell r="D3161">
            <v>87.09</v>
          </cell>
          <cell r="E3161" t="str">
            <v>Sinapi-Maio/21</v>
          </cell>
        </row>
        <row r="3162">
          <cell r="A3162">
            <v>91794</v>
          </cell>
          <cell r="B3162" t="str">
            <v>(COMPOSIÇÃO REPRESENTATIVA) DO SERVIÇO DE INST. TUBO PVC, SÉRIE N, ESGOTO PREDIAL, DN 75 MM, (INST. EM RAMAL DE DESCARGA, RAMAL DE ESG. SANITÁRIO, PRUMADA DE ESG. SANITÁRIO OU VENTILAÇÃO), INCL. CONEXÕES, CORTES E FIXAÇÕES, P/ PRÉDIOS. AF_10/2015</v>
          </cell>
          <cell r="C3162" t="str">
            <v>M</v>
          </cell>
          <cell r="D3162">
            <v>42.61</v>
          </cell>
          <cell r="E3162" t="str">
            <v>Sinapi-Maio/21</v>
          </cell>
        </row>
        <row r="3163">
          <cell r="A3163">
            <v>91795</v>
          </cell>
          <cell r="B3163" t="str">
            <v>(COMPOSIÇÃO REPRESENTATIVA) DO SERVIÇO DE INST. TUBO PVC, SÉRIE N, ESGOTO PREDIAL, 100 MM (INST. RAMAL DESCARGA, RAMAL DE ESG. SANIT., PRUMADA ESG. SANIT., VENTILAÇÃO OU SUB-COLETOR AÉREO), INCL. CONEXÕES E CORTES, FIXAÇÕES, P/ PRÉDIOS. AF_10/2015</v>
          </cell>
          <cell r="C3163" t="str">
            <v>M</v>
          </cell>
          <cell r="D3163">
            <v>70.86</v>
          </cell>
          <cell r="E3163" t="str">
            <v>Sinapi-Maio/21</v>
          </cell>
        </row>
        <row r="3164">
          <cell r="A3164">
            <v>91796</v>
          </cell>
          <cell r="B3164" t="str">
            <v>(COMPOSIÇÃO REPRESENTATIVA) DO SERVIÇO DE INSTALAÇÃO DE TUBO DE PVC, SÉRIE NORMAL, ESGOTO PREDIAL, DN 150 MM (INSTALADO EM SUB-COLETOR AÉREO), INCLUSIVE CONEXÕES, CORTES E FIXAÇÕES, PARA PRÉDIOS. AF_10/2015</v>
          </cell>
          <cell r="C3164" t="str">
            <v>M</v>
          </cell>
          <cell r="D3164">
            <v>78.040000000000006</v>
          </cell>
          <cell r="E3164" t="str">
            <v>Sinapi-Maio/21</v>
          </cell>
        </row>
        <row r="3165">
          <cell r="A3165">
            <v>92275</v>
          </cell>
          <cell r="B3165" t="str">
            <v>TUBO EM COBRE RÍGIDO, DN 22 MM, CLASSE E, SEM ISOLAMENTO, INSTALADO EM PRUMADA  FORNECIMENTO E INSTALAÇÃO. AF_12/2015</v>
          </cell>
          <cell r="C3165" t="str">
            <v>M</v>
          </cell>
          <cell r="D3165">
            <v>54.56</v>
          </cell>
          <cell r="E3165" t="str">
            <v>Sinapi-Maio/21</v>
          </cell>
        </row>
        <row r="3166">
          <cell r="A3166">
            <v>92276</v>
          </cell>
          <cell r="B3166" t="str">
            <v>TUBO EM COBRE RÍGIDO, DN 28 MM, CLASSE E, SEM ISOLAMENTO, INSTALADO EM PRUMADA  FORNECIMENTO E INSTALAÇÃO. AF_12/2015</v>
          </cell>
          <cell r="C3166" t="str">
            <v>M</v>
          </cell>
          <cell r="D3166">
            <v>69.09</v>
          </cell>
          <cell r="E3166" t="str">
            <v>Sinapi-Maio/21</v>
          </cell>
        </row>
        <row r="3167">
          <cell r="A3167">
            <v>92277</v>
          </cell>
          <cell r="B3167" t="str">
            <v>TUBO EM COBRE RÍGIDO, DN 35 MM, CLASSE E, SEM ISOLAMENTO, INSTALADO EM PRUMADA  FORNECIMENTO E INSTALAÇÃO. AF_12/2015</v>
          </cell>
          <cell r="C3167" t="str">
            <v>M</v>
          </cell>
          <cell r="D3167">
            <v>99.64</v>
          </cell>
          <cell r="E3167" t="str">
            <v>Sinapi-Maio/21</v>
          </cell>
        </row>
        <row r="3168">
          <cell r="A3168">
            <v>92278</v>
          </cell>
          <cell r="B3168" t="str">
            <v>TUBO EM COBRE RÍGIDO, DN 42 MM, CLASSE E, SEM ISOLAMENTO, INSTALADO EM PRUMADA  FORNECIMENTO E INSTALAÇÃO. AF_12/2015</v>
          </cell>
          <cell r="C3168" t="str">
            <v>M</v>
          </cell>
          <cell r="D3168">
            <v>133.97999999999999</v>
          </cell>
          <cell r="E3168" t="str">
            <v>Sinapi-Maio/21</v>
          </cell>
        </row>
        <row r="3169">
          <cell r="A3169">
            <v>92279</v>
          </cell>
          <cell r="B3169" t="str">
            <v>TUBO EM COBRE RÍGIDO, DN 54 MM, CLASSE E, SEM ISOLAMENTO, INSTALADO EM PRUMADA  FORNECIMENTO E INSTALAÇÃO. AF_12/2015</v>
          </cell>
          <cell r="C3169" t="str">
            <v>M</v>
          </cell>
          <cell r="D3169">
            <v>193.59</v>
          </cell>
          <cell r="E3169" t="str">
            <v>Sinapi-Maio/21</v>
          </cell>
        </row>
        <row r="3170">
          <cell r="A3170">
            <v>92280</v>
          </cell>
          <cell r="B3170" t="str">
            <v>TUBO EM COBRE RÍGIDO, DN 66 MM, CLASSE E, SEM ISOLAMENTO, INSTALADO EM PRUMADA  FORNECIMENTO E INSTALAÇÃO. AF_12/2015</v>
          </cell>
          <cell r="C3170" t="str">
            <v>M</v>
          </cell>
          <cell r="D3170">
            <v>271.77</v>
          </cell>
          <cell r="E3170" t="str">
            <v>Sinapi-Maio/21</v>
          </cell>
        </row>
        <row r="3171">
          <cell r="A3171">
            <v>92281</v>
          </cell>
          <cell r="B3171" t="str">
            <v>TUBO EM COBRE RÍGIDO, DN 22 MM, CLASSE E, COM ISOLAMENTO, INSTALADO EM PRUMADA  FORNECIMENTO E INSTALAÇÃO. AF_12/2015</v>
          </cell>
          <cell r="C3171" t="str">
            <v>M</v>
          </cell>
          <cell r="D3171">
            <v>138.19999999999999</v>
          </cell>
          <cell r="E3171" t="str">
            <v>Sinapi-Maio/21</v>
          </cell>
        </row>
        <row r="3172">
          <cell r="A3172">
            <v>92282</v>
          </cell>
          <cell r="B3172" t="str">
            <v>TUBO EM COBRE RÍGIDO, DN 28 MM, CLASSE E, COM ISOLAMENTO, INSTALADO EM PRUMADA  FORNECIMENTO E INSTALAÇÃO. AF_12/2015</v>
          </cell>
          <cell r="C3172" t="str">
            <v>M</v>
          </cell>
          <cell r="D3172">
            <v>156.09</v>
          </cell>
          <cell r="E3172" t="str">
            <v>Sinapi-Maio/21</v>
          </cell>
        </row>
        <row r="3173">
          <cell r="A3173">
            <v>92283</v>
          </cell>
          <cell r="B3173" t="str">
            <v>TUBO EM COBRE RÍGIDO, DN 35 MM, CLASSE E, COM ISOLAMENTO, INSTALADO EM PRUMADA  FORNECIMENTO E INSTALAÇÃO. AF_12/2015</v>
          </cell>
          <cell r="C3173" t="str">
            <v>M</v>
          </cell>
          <cell r="D3173">
            <v>209.66</v>
          </cell>
          <cell r="E3173" t="str">
            <v>Sinapi-Maio/21</v>
          </cell>
        </row>
        <row r="3174">
          <cell r="A3174">
            <v>92284</v>
          </cell>
          <cell r="B3174" t="str">
            <v>TUBO EM COBRE RÍGIDO, DN 42 MM, CLASSE E, COM ISOLAMENTO, INSTALADO EM PRUMADA  FORNECIMENTO E INSTALAÇÃO. AF_12/2015</v>
          </cell>
          <cell r="C3174" t="str">
            <v>M</v>
          </cell>
          <cell r="D3174">
            <v>259.44</v>
          </cell>
          <cell r="E3174" t="str">
            <v>Sinapi-Maio/21</v>
          </cell>
        </row>
        <row r="3175">
          <cell r="A3175">
            <v>92285</v>
          </cell>
          <cell r="B3175" t="str">
            <v>TUBO EM COBRE RÍGIDO, DN 54 MM, CLASSE E, COM ISOLAMENTO, INSTALADO EM PRUMADA  FORNECIMENTO E INSTALAÇÃO. AF_12/2015</v>
          </cell>
          <cell r="C3175" t="str">
            <v>M</v>
          </cell>
          <cell r="D3175">
            <v>343.49</v>
          </cell>
          <cell r="E3175" t="str">
            <v>Sinapi-Maio/21</v>
          </cell>
        </row>
        <row r="3176">
          <cell r="A3176">
            <v>92286</v>
          </cell>
          <cell r="B3176" t="str">
            <v>TUBO EM COBRE RÍGIDO, DN 66 MM, CLASSE E, COM ISOLAMENTO, INSTALADO EM PRUMADA  FORNECIMENTO E INSTALAÇÃO. AF_12/2015</v>
          </cell>
          <cell r="C3176" t="str">
            <v>M</v>
          </cell>
          <cell r="D3176">
            <v>423.78</v>
          </cell>
          <cell r="E3176" t="str">
            <v>Sinapi-Maio/21</v>
          </cell>
        </row>
        <row r="3177">
          <cell r="A3177">
            <v>92305</v>
          </cell>
          <cell r="B3177" t="str">
            <v>TUBO EM COBRE RÍGIDO, DN 15 MM, CLASSE E, SEM ISOLAMENTO, INSTALADO EM RAMAL DE DISTRIBUIÇÃO  FORNECIMENTO E INSTALAÇÃO. AF_12/2015</v>
          </cell>
          <cell r="C3177" t="str">
            <v>M</v>
          </cell>
          <cell r="D3177">
            <v>36.11</v>
          </cell>
          <cell r="E3177" t="str">
            <v>Sinapi-Maio/21</v>
          </cell>
        </row>
        <row r="3178">
          <cell r="A3178">
            <v>92306</v>
          </cell>
          <cell r="B3178" t="str">
            <v>TUBO EM COBRE RÍGIDO, DN 22 MM, CLASSE E, SEM ISOLAMENTO, INSTALADO EM RAMAL DE DISTRIBUIÇÃO  FORNECIMENTO E INSTALAÇÃO. AF_12/2015</v>
          </cell>
          <cell r="C3178" t="str">
            <v>M</v>
          </cell>
          <cell r="D3178">
            <v>58.92</v>
          </cell>
          <cell r="E3178" t="str">
            <v>Sinapi-Maio/21</v>
          </cell>
        </row>
        <row r="3179">
          <cell r="A3179">
            <v>92307</v>
          </cell>
          <cell r="B3179" t="str">
            <v>TUBO EM COBRE RÍGIDO, DN 28 MM, CLASSE E, SEM ISOLAMENTO, INSTALADO EM RAMAL DE DISTRIBUIÇÃO  FORNECIMENTO E INSTALAÇÃO. AF_12/2015</v>
          </cell>
          <cell r="C3179" t="str">
            <v>M</v>
          </cell>
          <cell r="D3179">
            <v>73.760000000000005</v>
          </cell>
          <cell r="E3179" t="str">
            <v>Sinapi-Maio/21</v>
          </cell>
        </row>
        <row r="3180">
          <cell r="A3180">
            <v>92308</v>
          </cell>
          <cell r="B3180" t="str">
            <v>TUBO EM COBRE RÍGIDO, DN 15 MM, CLASSE E, COM ISOLAMENTO, INSTALADO EM RAMAL DE DISTRIBUIÇÃO  FORNECIMENTO E INSTALAÇÃO. AF_12/2015</v>
          </cell>
          <cell r="C3180" t="str">
            <v>M</v>
          </cell>
          <cell r="D3180">
            <v>55.99</v>
          </cell>
          <cell r="E3180" t="str">
            <v>Sinapi-Maio/21</v>
          </cell>
        </row>
        <row r="3181">
          <cell r="A3181">
            <v>92309</v>
          </cell>
          <cell r="B3181" t="str">
            <v>TUBO EM COBRE RÍGIDO, DN 22 MM, CLASSE E, COM ISOLAMENTO, INSTALADO EM RAMAL DE DISTRIBUIÇÃO  FORNECIMENTO E INSTALAÇÃO. AF_12/2015</v>
          </cell>
          <cell r="C3181" t="str">
            <v>M</v>
          </cell>
          <cell r="D3181">
            <v>144.75</v>
          </cell>
          <cell r="E3181" t="str">
            <v>Sinapi-Maio/21</v>
          </cell>
        </row>
        <row r="3182">
          <cell r="A3182">
            <v>92310</v>
          </cell>
          <cell r="B3182" t="str">
            <v>TUBO EM COBRE RÍGIDO, DN 28 MM, CLASSE E, COM ISOLAMENTO, INSTALADO EM RAMAL DE DISTRIBUIÇÃO  FORNECIMENTO E INSTALAÇÃO. AF_12/2015</v>
          </cell>
          <cell r="C3182" t="str">
            <v>M</v>
          </cell>
          <cell r="D3182">
            <v>163.01</v>
          </cell>
          <cell r="E3182" t="str">
            <v>Sinapi-Maio/21</v>
          </cell>
        </row>
        <row r="3183">
          <cell r="A3183">
            <v>92320</v>
          </cell>
          <cell r="B3183" t="str">
            <v>TUBO EM COBRE RÍGIDO, DN 15 MM, CLASSE E, SEM ISOLAMENTO, INSTALADO EM RAMAL E SUB-RAMAL  FORNECIMENTO E INSTALAÇÃO. AF_12/2015</v>
          </cell>
          <cell r="C3183" t="str">
            <v>M</v>
          </cell>
          <cell r="D3183">
            <v>45.67</v>
          </cell>
          <cell r="E3183" t="str">
            <v>Sinapi-Maio/21</v>
          </cell>
        </row>
        <row r="3184">
          <cell r="A3184">
            <v>92321</v>
          </cell>
          <cell r="B3184" t="str">
            <v>TUBO EM COBRE RÍGIDO, DN 22 MM, CLASSE E, SEM ISOLAMENTO, INSTALADO EM RAMAL E SUB-RAMAL  FORNECIMENTO E INSTALAÇÃO. AF_12/2015</v>
          </cell>
          <cell r="C3184" t="str">
            <v>M</v>
          </cell>
          <cell r="D3184">
            <v>75.36</v>
          </cell>
          <cell r="E3184" t="str">
            <v>Sinapi-Maio/21</v>
          </cell>
        </row>
        <row r="3185">
          <cell r="A3185">
            <v>92322</v>
          </cell>
          <cell r="B3185" t="str">
            <v>TUBO EM COBRE RÍGIDO, DN 28 MM, CLASSE E, SEM ISOLAMENTO, INSTALADO EM RAMAL E SUB-RAMAL  FORNECIMENTO E INSTALAÇÃO. AF_12/2015</v>
          </cell>
          <cell r="C3185" t="str">
            <v>M</v>
          </cell>
          <cell r="D3185">
            <v>96.17</v>
          </cell>
          <cell r="E3185" t="str">
            <v>Sinapi-Maio/21</v>
          </cell>
        </row>
        <row r="3186">
          <cell r="A3186">
            <v>92323</v>
          </cell>
          <cell r="B3186" t="str">
            <v>TUBO EM COBRE RÍGIDO, DN 15 MM, CLASSE E, COM ISOLAMENTO, INSTALADO EM RAMAL E SUB-RAMAL  FORNECIMENTO E INSTALAÇÃO. AF_12/2015</v>
          </cell>
          <cell r="C3186" t="str">
            <v>M</v>
          </cell>
          <cell r="D3186">
            <v>63.27</v>
          </cell>
          <cell r="E3186" t="str">
            <v>Sinapi-Maio/21</v>
          </cell>
        </row>
        <row r="3187">
          <cell r="A3187">
            <v>92324</v>
          </cell>
          <cell r="B3187" t="str">
            <v>TUBO EM COBRE RÍGIDO, DN 22 MM, CLASSE E, COM ISOLAMENTO, INSTALADO EM RAMAL E SUB-RAMAL  FORNECIMENTO E INSTALAÇÃO. AF_12/2015</v>
          </cell>
          <cell r="C3187" t="str">
            <v>M</v>
          </cell>
          <cell r="D3187">
            <v>158.91</v>
          </cell>
          <cell r="E3187" t="str">
            <v>Sinapi-Maio/21</v>
          </cell>
        </row>
        <row r="3188">
          <cell r="A3188">
            <v>92325</v>
          </cell>
          <cell r="B3188" t="str">
            <v>TUBO EM COBRE RÍGIDO, DN 28 MM, CLASSE E, COM ISOLAMENTO, INSTALADO EM RAMAL E SUB-RAMAL  FORNECIMENTO E INSTALAÇÃO. AF_12/2015</v>
          </cell>
          <cell r="C3188" t="str">
            <v>M</v>
          </cell>
          <cell r="D3188">
            <v>183.09</v>
          </cell>
          <cell r="E3188" t="str">
            <v>Sinapi-Maio/21</v>
          </cell>
        </row>
        <row r="3189">
          <cell r="A3189">
            <v>92335</v>
          </cell>
          <cell r="B3189" t="str">
            <v>TUBO DE AÇO GALVANIZADO COM COSTURA, CLASSE MÉDIA, CONEXÃO RANHURADA, DN 50 (2"), INSTALADO EM PRUMADAS - FORNECIMENTO E INSTALAÇÃO. AF_10/2020</v>
          </cell>
          <cell r="C3189" t="str">
            <v>M</v>
          </cell>
          <cell r="D3189">
            <v>104.76</v>
          </cell>
          <cell r="E3189" t="str">
            <v>Sinapi-Maio/21</v>
          </cell>
        </row>
        <row r="3190">
          <cell r="A3190">
            <v>92336</v>
          </cell>
          <cell r="B3190" t="str">
            <v>TUBO DE AÇO GALVANIZADO COM COSTURA, CLASSE MÉDIA, CONEXÃO RANHURADA, DN 65 (2 1/2"), INSTALADO EM PRUMADAS - FORNECIMENTO E INSTALAÇÃO. AF_10/2020</v>
          </cell>
          <cell r="C3190" t="str">
            <v>M</v>
          </cell>
          <cell r="D3190">
            <v>128.97</v>
          </cell>
          <cell r="E3190" t="str">
            <v>Sinapi-Maio/21</v>
          </cell>
        </row>
        <row r="3191">
          <cell r="A3191">
            <v>92337</v>
          </cell>
          <cell r="B3191" t="str">
            <v>TUBO DE AÇO GALVANIZADO COM COSTURA, CLASSE MÉDIA, CONEXÃO RANHURADA, DN 80 (3"), INSTALADO EM PRUMADAS - FORNECIMENTO E INSTALAÇÃO. AF_10/2020</v>
          </cell>
          <cell r="C3191" t="str">
            <v>M</v>
          </cell>
          <cell r="D3191">
            <v>170.6</v>
          </cell>
          <cell r="E3191" t="str">
            <v>Sinapi-Maio/21</v>
          </cell>
        </row>
        <row r="3192">
          <cell r="A3192">
            <v>92338</v>
          </cell>
          <cell r="B3192" t="str">
            <v>TUBO DE AÇO PRETO SEM COSTURA, CONEXÃO SOLDADA, DN 50 (2"), INSTALADO EM PRUMADAS - FORNECIMENTO E INSTALAÇÃO. AF_10/2020</v>
          </cell>
          <cell r="C3192" t="str">
            <v>M</v>
          </cell>
          <cell r="D3192">
            <v>134.66999999999999</v>
          </cell>
          <cell r="E3192" t="str">
            <v>Sinapi-Maio/21</v>
          </cell>
        </row>
        <row r="3193">
          <cell r="A3193">
            <v>92339</v>
          </cell>
          <cell r="B3193" t="str">
            <v>TUBO DE AÇO PRETO SEM COSTURA, CONEXÃO SOLDADA, DN 65 (2 1/2"), INSTALADO EM PRUMADAS - FORNECIMENTO E INSTALAÇÃO. AF_10/2020</v>
          </cell>
          <cell r="C3193" t="str">
            <v>M</v>
          </cell>
          <cell r="D3193">
            <v>203.99</v>
          </cell>
          <cell r="E3193" t="str">
            <v>Sinapi-Maio/21</v>
          </cell>
        </row>
        <row r="3194">
          <cell r="A3194">
            <v>92341</v>
          </cell>
          <cell r="B3194" t="str">
            <v>TUBO DE AÇO GALVANIZADO COM COSTURA, CLASSE MÉDIA, DN 50 (2"), CONEXÃO ROSQUEADA, INSTALADO EM PRUMADAS - FORNECIMENTO E INSTALAÇÃO. AF_10/2020</v>
          </cell>
          <cell r="C3194" t="str">
            <v>M</v>
          </cell>
          <cell r="D3194">
            <v>114.32</v>
          </cell>
          <cell r="E3194" t="str">
            <v>Sinapi-Maio/21</v>
          </cell>
        </row>
        <row r="3195">
          <cell r="A3195">
            <v>92342</v>
          </cell>
          <cell r="B3195" t="str">
            <v>TUBO DE AÇO GALVANIZADO COM COSTURA, CLASSE MÉDIA, DN 65 (2 1/2"), CONEXÃO ROSQUEADA, INSTALADO EM PRUMADAS - FORNECIMENTO E INSTALAÇÃO. AF_10/2020</v>
          </cell>
          <cell r="C3195" t="str">
            <v>M</v>
          </cell>
          <cell r="D3195">
            <v>138.57</v>
          </cell>
          <cell r="E3195" t="str">
            <v>Sinapi-Maio/21</v>
          </cell>
        </row>
        <row r="3196">
          <cell r="A3196">
            <v>92343</v>
          </cell>
          <cell r="B3196" t="str">
            <v>TUBO DE AÇO GALVANIZADO COM COSTURA, CLASSE MÉDIA, DN 80 (3"), CONEXÃO ROSQUEADA, INSTALADO EM PRUMADAS - FORNECIMENTO E INSTALAÇÃO. AF_10/2020</v>
          </cell>
          <cell r="C3196" t="str">
            <v>M</v>
          </cell>
          <cell r="D3196">
            <v>180.29</v>
          </cell>
          <cell r="E3196" t="str">
            <v>Sinapi-Maio/21</v>
          </cell>
        </row>
        <row r="3197">
          <cell r="A3197">
            <v>92359</v>
          </cell>
          <cell r="B3197" t="str">
            <v>TUBO DE AÇO PRETO SEM COSTURA, CONEXÃO SOLDADA, DN 25 (1"), INSTALADO EM REDE DE ALIMENTAÇÃO PARA HIDRANTE - FORNECIMENTO E INSTALAÇÃO. AF_10/2020</v>
          </cell>
          <cell r="C3197" t="str">
            <v>M</v>
          </cell>
          <cell r="D3197">
            <v>63.31</v>
          </cell>
          <cell r="E3197" t="str">
            <v>Sinapi-Maio/21</v>
          </cell>
        </row>
        <row r="3198">
          <cell r="A3198">
            <v>92360</v>
          </cell>
          <cell r="B3198" t="str">
            <v>TUBO DE AÇO PRETO SEM COSTURA, CONEXÃO SOLDADA, DN 32 (1 1/4"), INSTALADO EM REDE DE ALIMENTAÇÃO PARA HIDRANTE - FORNECIMENTO E INSTALAÇÃO. AF_10/2020</v>
          </cell>
          <cell r="C3198" t="str">
            <v>M</v>
          </cell>
          <cell r="D3198">
            <v>84.63</v>
          </cell>
          <cell r="E3198" t="str">
            <v>Sinapi-Maio/21</v>
          </cell>
        </row>
        <row r="3199">
          <cell r="A3199">
            <v>92361</v>
          </cell>
          <cell r="B3199" t="str">
            <v>TUBO DE AÇO PRETO SEM COSTURA, CONEXÃO SOLDADA, DN 50 (2"), INSTALADO EM REDE DE ALIMENTAÇÃO PARA HIDRANTE - FORNECIMENTO E INSTALAÇÃO. AF_10/2020</v>
          </cell>
          <cell r="C3199" t="str">
            <v>M</v>
          </cell>
          <cell r="D3199">
            <v>114.24</v>
          </cell>
          <cell r="E3199" t="str">
            <v>Sinapi-Maio/21</v>
          </cell>
        </row>
        <row r="3200">
          <cell r="A3200">
            <v>92362</v>
          </cell>
          <cell r="B3200" t="str">
            <v>TUBO DE AÇO PRETO SEM COSTURA, CONEXÃO SOLDADA, DN 65 (2 1/2"), INSTALADO EM REDE DE ALIMENTAÇÃO PARA HIDRANTE - FORNECIMENTO E INSTALAÇÃO. AF_10/2020</v>
          </cell>
          <cell r="C3200" t="str">
            <v>M</v>
          </cell>
          <cell r="D3200">
            <v>182.76</v>
          </cell>
          <cell r="E3200" t="str">
            <v>Sinapi-Maio/21</v>
          </cell>
        </row>
        <row r="3201">
          <cell r="A3201">
            <v>92364</v>
          </cell>
          <cell r="B3201" t="str">
            <v>TUBO DE AÇO GALVANIZADO COM COSTURA, CLASSE MÉDIA, DN 32 (1 1/4"), CONEXÃO ROSQUEADA, INSTALADO EM REDE DE ALIMENTAÇÃO PARA HIDRANTE - FORNECIMENTO E INSTALAÇÃO. AF_10/2020</v>
          </cell>
          <cell r="C3201" t="str">
            <v>M</v>
          </cell>
          <cell r="D3201">
            <v>63.41</v>
          </cell>
          <cell r="E3201" t="str">
            <v>Sinapi-Maio/21</v>
          </cell>
        </row>
        <row r="3202">
          <cell r="A3202">
            <v>92365</v>
          </cell>
          <cell r="B3202" t="str">
            <v>TUBO DE AÇO GALVANIZADO COM COSTURA, CLASSE MÉDIA, DN 40 (1 1/2"), CONEXÃO ROSQUEADA, INSTALADO EM REDE DE ALIMENTAÇÃO PARA HIDRANTE - FORNECIMENTO E INSTALAÇÃO. AF_10/2020</v>
          </cell>
          <cell r="C3202" t="str">
            <v>M</v>
          </cell>
          <cell r="D3202">
            <v>73.08</v>
          </cell>
          <cell r="E3202" t="str">
            <v>Sinapi-Maio/21</v>
          </cell>
        </row>
        <row r="3203">
          <cell r="A3203">
            <v>92366</v>
          </cell>
          <cell r="B3203" t="str">
            <v>TUBO DE AÇO GALVANIZADO COM COSTURA, CLASSE MÉDIA, DN 50 (2"), CONEXÃO ROSQUEADA, INSTALADO EM REDE DE ALIMENTAÇÃO PARA HIDRANTE - FORNECIMENTO E INSTALAÇÃO. AF_10/2020</v>
          </cell>
          <cell r="C3203" t="str">
            <v>M</v>
          </cell>
          <cell r="D3203">
            <v>102.49</v>
          </cell>
          <cell r="E3203" t="str">
            <v>Sinapi-Maio/21</v>
          </cell>
        </row>
        <row r="3204">
          <cell r="A3204">
            <v>92367</v>
          </cell>
          <cell r="B3204" t="str">
            <v>TUBO DE AÇO GALVANIZADO COM COSTURA, CLASSE MÉDIA, DN 65 (2 1/2"), CONEXÃO ROSQUEADA, INSTALADO EM REDE DE ALIMENTAÇÃO PARA HIDRANTE - FORNECIMENTO E INSTALAÇÃO. AF_10/2020</v>
          </cell>
          <cell r="C3204" t="str">
            <v>M</v>
          </cell>
          <cell r="D3204">
            <v>126.23</v>
          </cell>
          <cell r="E3204" t="str">
            <v>Sinapi-Maio/21</v>
          </cell>
        </row>
        <row r="3205">
          <cell r="A3205">
            <v>92368</v>
          </cell>
          <cell r="B3205" t="str">
            <v>TUBO DE AÇO GALVANIZADO COM COSTURA, CLASSE MÉDIA, DN 80 (3"), CONEXÃO ROSQUEADA, INSTALADO EM REDE DE ALIMENTAÇÃO PARA HIDRANTE - FORNECIMENTO E INSTALAÇÃO. AF_10/2020</v>
          </cell>
          <cell r="C3205" t="str">
            <v>M</v>
          </cell>
          <cell r="D3205">
            <v>167.45</v>
          </cell>
          <cell r="E3205" t="str">
            <v>Sinapi-Maio/21</v>
          </cell>
        </row>
        <row r="3206">
          <cell r="A3206">
            <v>92645</v>
          </cell>
          <cell r="B3206" t="str">
            <v>TUBO DE AÇO PRETO SEM COSTURA, CONEXÃO SOLDADA, DN 25 (1"), INSTALADO EM REDE DE ALIMENTAÇÃO PARA SPRINKLER - FORNECIMENTO E INSTALAÇÃO. AF_10/2020</v>
          </cell>
          <cell r="C3206" t="str">
            <v>M</v>
          </cell>
          <cell r="D3206">
            <v>66.98</v>
          </cell>
          <cell r="E3206" t="str">
            <v>Sinapi-Maio/21</v>
          </cell>
        </row>
        <row r="3207">
          <cell r="A3207">
            <v>92646</v>
          </cell>
          <cell r="B3207" t="str">
            <v>TUBO DE AÇO PRETO SEM COSTURA, CONEXÃO SOLDADA, DN 32 (1 1/4"), INSTALADO EM REDE DE ALIMENTAÇÃO PARA SPRINKLER - FORNECIMENTO E INSTALAÇÃO. AF_10/2020</v>
          </cell>
          <cell r="C3207" t="str">
            <v>M</v>
          </cell>
          <cell r="D3207">
            <v>88.32</v>
          </cell>
          <cell r="E3207" t="str">
            <v>Sinapi-Maio/21</v>
          </cell>
        </row>
        <row r="3208">
          <cell r="A3208">
            <v>92648</v>
          </cell>
          <cell r="B3208" t="str">
            <v>TUBO DE AÇO PRETO SEM COSTURA, CONEXÃO SOLDADA, DN 40 (1 1/2"), INSTALADO EM REDE DE ALIMENTAÇÃO PARA SPRINKLER - FORNECIMENTO E INSTALAÇÃO. AF_10/2020</v>
          </cell>
          <cell r="C3208" t="str">
            <v>M</v>
          </cell>
          <cell r="D3208">
            <v>96.66</v>
          </cell>
          <cell r="E3208" t="str">
            <v>Sinapi-Maio/21</v>
          </cell>
        </row>
        <row r="3209">
          <cell r="A3209">
            <v>92649</v>
          </cell>
          <cell r="B3209" t="str">
            <v>TUBO DE AÇO PRETO SEM COSTURA, CONEXÃO SOLDADA, DN 50 (2"), INSTALADO EM REDE DE ALIMENTAÇÃO PARA SPRINKLER - FORNECIMENTO E INSTALAÇÃO. AF_10/2020</v>
          </cell>
          <cell r="C3209" t="str">
            <v>M</v>
          </cell>
          <cell r="D3209">
            <v>117.92</v>
          </cell>
          <cell r="E3209" t="str">
            <v>Sinapi-Maio/21</v>
          </cell>
        </row>
        <row r="3210">
          <cell r="A3210">
            <v>92650</v>
          </cell>
          <cell r="B3210" t="str">
            <v>TUBO DE AÇO PRETO SEM COSTURA, CONEXÃO SOLDADA, DN 65 (2 1/2"), INSTALADO EM REDE DE ALIMENTAÇÃO PARA SPRINKLER - FORNECIMENTO E INSTALAÇÃO. AF_10/2020</v>
          </cell>
          <cell r="C3210" t="str">
            <v>M</v>
          </cell>
          <cell r="D3210">
            <v>186.42</v>
          </cell>
          <cell r="E3210" t="str">
            <v>Sinapi-Maio/21</v>
          </cell>
        </row>
        <row r="3211">
          <cell r="A3211">
            <v>92652</v>
          </cell>
          <cell r="B3211" t="str">
            <v>TUBO DE AÇO GALVANIZADO COM COSTURA, CLASSE MÉDIA, CONEXÃO ROSQUEADA, DN 32 (1 1/4"), INSTALADO EM REDE DE ALIMENTAÇÃO PARA SPRINKLER - FORNECIMENTO E INSTALAÇÃO. AF_10/2020</v>
          </cell>
          <cell r="C3211" t="str">
            <v>M</v>
          </cell>
          <cell r="D3211">
            <v>67.77</v>
          </cell>
          <cell r="E3211" t="str">
            <v>Sinapi-Maio/21</v>
          </cell>
        </row>
        <row r="3212">
          <cell r="A3212">
            <v>92653</v>
          </cell>
          <cell r="B3212" t="str">
            <v>TUBO DE AÇO GALVANIZADO COM COSTURA, CLASSE MÉDIA, CONEXÃO ROSQUEADA, DN 40 (1 1/2"), INSTALADO EM REDE DE ALIMENTAÇÃO PARA SPRINKLER - FORNECIMENTO E INSTALAÇÃO. AF_10/2020</v>
          </cell>
          <cell r="C3212" t="str">
            <v>M</v>
          </cell>
          <cell r="D3212">
            <v>77.48</v>
          </cell>
          <cell r="E3212" t="str">
            <v>Sinapi-Maio/21</v>
          </cell>
        </row>
        <row r="3213">
          <cell r="A3213">
            <v>92654</v>
          </cell>
          <cell r="B3213" t="str">
            <v>TUBO DE AÇO GALVANIZADO COM COSTURA, CLASSE MÉDIA, CONEXÃO ROSQUEADA, DN 50 (2"), INSTALADO EM REDE DE ALIMENTAÇÃO PARA SPRINKLER - FORNECIMENTO E INSTALAÇÃO. AF_10/2020</v>
          </cell>
          <cell r="C3213" t="str">
            <v>M</v>
          </cell>
          <cell r="D3213">
            <v>106.9</v>
          </cell>
          <cell r="E3213" t="str">
            <v>Sinapi-Maio/21</v>
          </cell>
        </row>
        <row r="3214">
          <cell r="A3214">
            <v>92655</v>
          </cell>
          <cell r="B3214" t="str">
            <v>TUBO DE AÇO GALVANIZADO COM COSTURA, CLASSE MÉDIA, CONEXÃO ROSQUEADA, DN 65 (2 1/2"), INSTALADO EM REDE DE ALIMENTAÇÃO PARA SPRINKLER - FORNECIMENTO E INSTALAÇÃO. AF_10/2020</v>
          </cell>
          <cell r="C3214" t="str">
            <v>M</v>
          </cell>
          <cell r="D3214">
            <v>130.72</v>
          </cell>
          <cell r="E3214" t="str">
            <v>Sinapi-Maio/21</v>
          </cell>
        </row>
        <row r="3215">
          <cell r="A3215">
            <v>92656</v>
          </cell>
          <cell r="B3215" t="str">
            <v>TUBO DE AÇO GALVANIZADO COM COSTURA, CLASSE MÉDIA, CONEXÃO ROSQUEADA, DN 80 (3"), INSTALADO EM REDE DE ALIMENTAÇÃO PARA SPRINKLER - FORNECIMENTO E INSTALAÇÃO. AF_10/2020</v>
          </cell>
          <cell r="C3215" t="str">
            <v>M</v>
          </cell>
          <cell r="D3215">
            <v>171.94</v>
          </cell>
          <cell r="E3215" t="str">
            <v>Sinapi-Maio/21</v>
          </cell>
        </row>
        <row r="3216">
          <cell r="A3216">
            <v>92687</v>
          </cell>
          <cell r="B3216" t="str">
            <v>TUBO DE AÇO GALVANIZADO COM COSTURA, CLASSE MÉDIA, CONEXÃO ROSQUEADA, DN 15 (1/2"), INSTALADO EM RAMAIS E SUB-RAMAIS DE GÁS - FORNECIMENTO E INSTALAÇÃO. AF_10/2020</v>
          </cell>
          <cell r="C3216" t="str">
            <v>M</v>
          </cell>
          <cell r="D3216">
            <v>31.18</v>
          </cell>
          <cell r="E3216" t="str">
            <v>Sinapi-Maio/21</v>
          </cell>
        </row>
        <row r="3217">
          <cell r="A3217">
            <v>92688</v>
          </cell>
          <cell r="B3217" t="str">
            <v>TUBO DE AÇO GALVANIZADO COM COSTURA, CLASSE MÉDIA, CONEXÃO ROSQUEADA, DN 20 (3/4"), INSTALADO EM RAMAIS E SUB-RAMAIS DE GÁS - FORNECIMENTO E INSTALAÇÃO. AF_10/2020</v>
          </cell>
          <cell r="C3217" t="str">
            <v>M</v>
          </cell>
          <cell r="D3217">
            <v>42.95</v>
          </cell>
          <cell r="E3217" t="str">
            <v>Sinapi-Maio/21</v>
          </cell>
        </row>
        <row r="3218">
          <cell r="A3218">
            <v>92689</v>
          </cell>
          <cell r="B3218" t="str">
            <v>TUBO DE AÇO PRETO SEM COSTURA, CLASSE MÉDIA, CONEXÃO SOLDADA, DN 15 (1/2"), INSTALADO EM RAMAIS E SUB-RAMAIS DE GÁS - FORNECIMENTO E INSTALAÇÃO. AF_10/2020</v>
          </cell>
          <cell r="C3218" t="str">
            <v>M</v>
          </cell>
          <cell r="D3218">
            <v>47.22</v>
          </cell>
          <cell r="E3218" t="str">
            <v>Sinapi-Maio/21</v>
          </cell>
        </row>
        <row r="3219">
          <cell r="A3219">
            <v>92690</v>
          </cell>
          <cell r="B3219" t="str">
            <v>TUBO DE AÇO PRETO SEM COSTURA, CLASSE MÉDIA, CONEXÃO SOLDADA, DN 20 (3/4"), INSTALADO EM RAMAIS E SUB-RAMAIS DE GÁS - FORNECIMENTO E INSTALAÇÃO. AF_10/2020</v>
          </cell>
          <cell r="C3219" t="str">
            <v>M</v>
          </cell>
          <cell r="D3219">
            <v>67.38</v>
          </cell>
          <cell r="E3219" t="str">
            <v>Sinapi-Maio/21</v>
          </cell>
        </row>
        <row r="3220">
          <cell r="A3220">
            <v>92691</v>
          </cell>
          <cell r="B3220" t="str">
            <v>TUBO DE AÇO PRETO SEM COSTURA, CLASSE MÉDIA, CONEXÃO SOLDADA, DN 25 (1"), INSTALADO EM RAMAIS  E SUB-RAMAIS DE GÁS - FORNECIMENTO E INSTALAÇÃO. AF_10/2020</v>
          </cell>
          <cell r="C3220" t="str">
            <v>M</v>
          </cell>
          <cell r="D3220">
            <v>87.7</v>
          </cell>
          <cell r="E3220" t="str">
            <v>Sinapi-Maio/21</v>
          </cell>
        </row>
        <row r="3221">
          <cell r="A3221">
            <v>94462</v>
          </cell>
          <cell r="B3221" t="str">
            <v>TUBO DE AÇO GALVANIZADO COM COSTURA, CLASSE MÉDIA, DN 50 (2), CONEXÃO ROSQUEADA, INSTALADO EM RESERVAÇÃO DE ÁGUA DE EDIFICAÇÃO QUE POSSUA RESERVATÓRIO DE FIBRA/FIBROCIMENTO  FORNECIMENTO E INSTALAÇÃO. AF_06/2016</v>
          </cell>
          <cell r="C3221" t="str">
            <v>M</v>
          </cell>
          <cell r="D3221">
            <v>111.65</v>
          </cell>
          <cell r="E3221" t="str">
            <v>Sinapi-Maio/21</v>
          </cell>
        </row>
        <row r="3222">
          <cell r="A3222">
            <v>94463</v>
          </cell>
          <cell r="B3222" t="str">
            <v>TUBO DE AÇO GALVANIZADO COM COSTURA, CLASSE MÉDIA, DN 65 (2 1/2), CONEXÃO ROSQUEADA, INSTALADO EM RESERVAÇÃO DE ÁGUA DE EDIFICAÇÃO QUE POSSUA RESERVATÓRIO DE FIBRA/FIBROCIMENTO  FORNECIMENTO E INSTALAÇÃO. AF_06/2016</v>
          </cell>
          <cell r="C3222" t="str">
            <v>M</v>
          </cell>
          <cell r="D3222">
            <v>132.29</v>
          </cell>
          <cell r="E3222" t="str">
            <v>Sinapi-Maio/21</v>
          </cell>
        </row>
        <row r="3223">
          <cell r="A3223">
            <v>94464</v>
          </cell>
          <cell r="B3223" t="str">
            <v>TUBO DE AÇO GALVANIZADO COM COSTURA, CLASSE MÉDIA, DN 80 (3), CONEXÃO ROSQUEADA, INSTALADO EM RESERVAÇÃO DE ÁGUA DE EDIFICAÇÃO QUE POSSUA RESERVATÓRIO DE FIBRA/FIBROCIMENTO  FORNECIMENTO E INSTALAÇÃO. AF_06/2016</v>
          </cell>
          <cell r="C3223" t="str">
            <v>M</v>
          </cell>
          <cell r="D3223">
            <v>187.62</v>
          </cell>
          <cell r="E3223" t="str">
            <v>Sinapi-Maio/21</v>
          </cell>
        </row>
        <row r="3224">
          <cell r="A3224">
            <v>94602</v>
          </cell>
          <cell r="B3224" t="str">
            <v>TUBO EM COBRE RÍGIDO, DN 54 MM, CLASSE E, SEM ISOLAMENTO, INSTALADO EM RESERVAÇÃO DE ÁGUA DE EDIFICAÇÃO QUE POSSUA RESERVATÓRIO DE FIBRA/FIBROCIMENTO  FORNECIMENTO E INSTALAÇÃO. AF_06/2016</v>
          </cell>
          <cell r="C3224" t="str">
            <v>M</v>
          </cell>
          <cell r="D3224">
            <v>207.18</v>
          </cell>
          <cell r="E3224" t="str">
            <v>Sinapi-Maio/21</v>
          </cell>
        </row>
        <row r="3225">
          <cell r="A3225">
            <v>94603</v>
          </cell>
          <cell r="B3225" t="str">
            <v>TUBO EM COBRE RÍGIDO, DN 66 MM, CLASSE E, SEM ISOLAMENTO, INSTALADO EM RESERVAÇÃO DE ÁGUA DE EDIFICAÇÃO QUE POSSUA RESERVATÓRIO DE FIBRA/FIBROCIMENTO  FORNECIMENTO E INSTALAÇÃO. AF_06/2016</v>
          </cell>
          <cell r="C3225" t="str">
            <v>M</v>
          </cell>
          <cell r="D3225">
            <v>279.36</v>
          </cell>
          <cell r="E3225" t="str">
            <v>Sinapi-Maio/21</v>
          </cell>
        </row>
        <row r="3226">
          <cell r="A3226">
            <v>94604</v>
          </cell>
          <cell r="B3226" t="str">
            <v>TUBO EM COBRE RÍGIDO, DN 79 MM, CLASSE E, SEM ISOLAMENTO, INSTALADO EM RESERVAÇÃO DE ÁGUA DE EDIFICAÇÃO QUE POSSUA RESERVATÓRIO DE FIBRA/FIBROCIMENTO  FORNECIMENTO E INSTALAÇÃO. AF_06/2016</v>
          </cell>
          <cell r="C3226" t="str">
            <v>M</v>
          </cell>
          <cell r="D3226">
            <v>382.46</v>
          </cell>
          <cell r="E3226" t="str">
            <v>Sinapi-Maio/21</v>
          </cell>
        </row>
        <row r="3227">
          <cell r="A3227">
            <v>94605</v>
          </cell>
          <cell r="B3227" t="str">
            <v>TUBO EM COBRE RÍGIDO, DN 104 MM, CLASSE E, SEM ISOLAMENTO, INSTALADO EM RESERVAÇÃO DE ÁGUA DE EDIFICAÇÃO QUE POSSUA RESERVATÓRIO DE FIBRA/FIBROCIMENTO  FORNECIMENTO E INSTALAÇÃO. AF_06/2016</v>
          </cell>
          <cell r="C3227" t="str">
            <v>M</v>
          </cell>
          <cell r="D3227">
            <v>548.13</v>
          </cell>
          <cell r="E3227" t="str">
            <v>Sinapi-Maio/21</v>
          </cell>
        </row>
        <row r="3228">
          <cell r="A3228">
            <v>94648</v>
          </cell>
          <cell r="B3228" t="str">
            <v>TUBO, PVC, SOLDÁVEL, DN  25 MM, INSTALADO EM RESERVAÇÃO DE ÁGUA DE EDIFICAÇÃO QUE POSSUA RESERVATÓRIO DE FIBRA/FIBROCIMENTO   FORNECIMENTO E INSTALAÇÃO. AF_06/2016</v>
          </cell>
          <cell r="C3228" t="str">
            <v>M</v>
          </cell>
          <cell r="D3228">
            <v>10.71</v>
          </cell>
          <cell r="E3228" t="str">
            <v>Sinapi-Maio/21</v>
          </cell>
        </row>
        <row r="3229">
          <cell r="A3229">
            <v>94649</v>
          </cell>
          <cell r="B3229" t="str">
            <v>TUBO, PVC, SOLDÁVEL, DN 32 MM, INSTALADO EM RESERVAÇÃO DE ÁGUA DE EDIFICAÇÃO QUE POSSUA RESERVATÓRIO DE FIBRA/FIBROCIMENTO   FORNECIMENTO E INSTALAÇÃO. AF_06/2016</v>
          </cell>
          <cell r="C3229" t="str">
            <v>M</v>
          </cell>
          <cell r="D3229">
            <v>16.62</v>
          </cell>
          <cell r="E3229" t="str">
            <v>Sinapi-Maio/21</v>
          </cell>
        </row>
        <row r="3230">
          <cell r="A3230">
            <v>94650</v>
          </cell>
          <cell r="B3230" t="str">
            <v>TUBO, PVC, SOLDÁVEL, DN 40 MM, INSTALADO EM RESERVAÇÃO DE ÁGUA DE EDIFICAÇÃO QUE POSSUA RESERVATÓRIO DE FIBRA/FIBROCIMENTO   FORNECIMENTO E INSTALAÇÃO. AF_06/2016</v>
          </cell>
          <cell r="C3230" t="str">
            <v>M</v>
          </cell>
          <cell r="D3230">
            <v>23.77</v>
          </cell>
          <cell r="E3230" t="str">
            <v>Sinapi-Maio/21</v>
          </cell>
        </row>
        <row r="3231">
          <cell r="A3231">
            <v>94651</v>
          </cell>
          <cell r="B3231" t="str">
            <v>TUBO, PVC, SOLDÁVEL, DN 50 MM, INSTALADO EM RESERVAÇÃO DE ÁGUA DE EDIFICAÇÃO QUE POSSUA RESERVATÓRIO DE FIBRA/FIBROCIMENTO   FORNECIMENTO E INSTALAÇÃO. AF_06/2016</v>
          </cell>
          <cell r="C3231" t="str">
            <v>M</v>
          </cell>
          <cell r="D3231">
            <v>26</v>
          </cell>
          <cell r="E3231" t="str">
            <v>Sinapi-Maio/21</v>
          </cell>
        </row>
        <row r="3232">
          <cell r="A3232">
            <v>94652</v>
          </cell>
          <cell r="B3232" t="str">
            <v>TUBO, PVC, SOLDÁVEL, DN 60 MM, INSTALADO EM RESERVAÇÃO DE ÁGUA DE EDIFICAÇÃO QUE POSSUA RESERVATÓRIO DE FIBRA/FIBROCIMENTO   FORNECIMENTO E INSTALAÇÃO. AF_06/2016</v>
          </cell>
          <cell r="C3232" t="str">
            <v>M</v>
          </cell>
          <cell r="D3232">
            <v>42.32</v>
          </cell>
          <cell r="E3232" t="str">
            <v>Sinapi-Maio/21</v>
          </cell>
        </row>
        <row r="3233">
          <cell r="A3233">
            <v>94653</v>
          </cell>
          <cell r="B3233" t="str">
            <v>TUBO, PVC, SOLDÁVEL, DN 75 MM, INSTALADO EM RESERVAÇÃO DE ÁGUA DE EDIFICAÇÃO QUE POSSUA RESERVATÓRIO DE FIBRA/FIBROCIMENTO   FORNECIMENTO E INSTALAÇÃO. AF_06/2016</v>
          </cell>
          <cell r="C3233" t="str">
            <v>M</v>
          </cell>
          <cell r="D3233">
            <v>61.55</v>
          </cell>
          <cell r="E3233" t="str">
            <v>Sinapi-Maio/21</v>
          </cell>
        </row>
        <row r="3234">
          <cell r="A3234">
            <v>94654</v>
          </cell>
          <cell r="B3234" t="str">
            <v>TUBO, PVC, SOLDÁVEL, DN 85 MM, INSTALADO EM RESERVAÇÃO DE ÁGUA DE EDIFICAÇÃO QUE POSSUA RESERVATÓRIO DE FIBRA/FIBROCIMENTO   FORNECIMENTO E INSTALAÇÃO. AF_06/2016</v>
          </cell>
          <cell r="C3234" t="str">
            <v>M</v>
          </cell>
          <cell r="D3234">
            <v>80.91</v>
          </cell>
          <cell r="E3234" t="str">
            <v>Sinapi-Maio/21</v>
          </cell>
        </row>
        <row r="3235">
          <cell r="A3235">
            <v>94655</v>
          </cell>
          <cell r="B3235" t="str">
            <v>TUBO, PVC, SOLDÁVEL, DN 110 MM, INSTALADO EM RESERVAÇÃO DE ÁGUA DE EDIFICAÇÃO QUE POSSUA RESERVATÓRIO DE FIBRA/FIBROCIMENTO   FORNECIMENTO E INSTALAÇÃO. AF_06/2016</v>
          </cell>
          <cell r="C3235" t="str">
            <v>M</v>
          </cell>
          <cell r="D3235">
            <v>115.16</v>
          </cell>
          <cell r="E3235" t="str">
            <v>Sinapi-Maio/21</v>
          </cell>
        </row>
        <row r="3236">
          <cell r="A3236">
            <v>94716</v>
          </cell>
          <cell r="B3236" t="str">
            <v>TUBO, CPVC, SOLDÁVEL, DN 22 MM, INSTALADO EM RESERVAÇÃO DE ÁGUA DE EDIFICAÇÃO QUE POSSUA RESERVATÓRIO DE FIBRA/FIBROCIMENTO  FORNECIMENTO E INSTALAÇÃO. AF_06/2016</v>
          </cell>
          <cell r="C3236" t="str">
            <v>M</v>
          </cell>
          <cell r="D3236">
            <v>24.05</v>
          </cell>
          <cell r="E3236" t="str">
            <v>Sinapi-Maio/21</v>
          </cell>
        </row>
        <row r="3237">
          <cell r="A3237">
            <v>94717</v>
          </cell>
          <cell r="B3237" t="str">
            <v>TUBO, CPVC, SOLDÁVEL, DN 28 MM, INSTALADO EM RESERVAÇÃO DE ÁGUA DE EDIFICAÇÃO QUE POSSUA RESERVATÓRIO DE FIBRA/FIBROCIMENTO  FORNECIMENTO E INSTALAÇÃO. AF_06/2016</v>
          </cell>
          <cell r="C3237" t="str">
            <v>M</v>
          </cell>
          <cell r="D3237">
            <v>35.25</v>
          </cell>
          <cell r="E3237" t="str">
            <v>Sinapi-Maio/21</v>
          </cell>
        </row>
        <row r="3238">
          <cell r="A3238">
            <v>94718</v>
          </cell>
          <cell r="B3238" t="str">
            <v>TUBO, CPVC, SOLDÁVEL, DN 35 MM, INSTALADO EM RESERVAÇÃO DE ÁGUA DE EDIFICAÇÃO QUE POSSUA RESERVATÓRIO DE FIBRA/FIBROCIMENTO  FORNECIMENTO E INSTALAÇÃO. AF_06/2016</v>
          </cell>
          <cell r="C3238" t="str">
            <v>M</v>
          </cell>
          <cell r="D3238">
            <v>43.62</v>
          </cell>
          <cell r="E3238" t="str">
            <v>Sinapi-Maio/21</v>
          </cell>
        </row>
        <row r="3239">
          <cell r="A3239">
            <v>94719</v>
          </cell>
          <cell r="B3239" t="str">
            <v>TUBO, CPVC, SOLDÁVEL, DN 42 MM, INSTALADO EM RESERVAÇÃO DE ÁGUA DE EDIFICAÇÃO QUE POSSUA RESERVATÓRIO DE FIBRA/FIBROCIMENTO  FORNECIMENTO E INSTALAÇÃO. AF_06/2016</v>
          </cell>
          <cell r="C3239" t="str">
            <v>M</v>
          </cell>
          <cell r="D3239">
            <v>57.05</v>
          </cell>
          <cell r="E3239" t="str">
            <v>Sinapi-Maio/21</v>
          </cell>
        </row>
        <row r="3240">
          <cell r="A3240">
            <v>94720</v>
          </cell>
          <cell r="B3240" t="str">
            <v>TUBO, CPVC, SOLDÁVEL, DN 54 MM, INSTALADO EM RESERVAÇÃO DE ÁGUA DE EDIFICAÇÃO QUE POSSUA RESERVATÓRIO DE FIBRA/FIBROCIMENTO  FORNECIMENTO E INSTALAÇÃO. AF_06/2016</v>
          </cell>
          <cell r="C3240" t="str">
            <v>M</v>
          </cell>
          <cell r="D3240">
            <v>86.19</v>
          </cell>
          <cell r="E3240" t="str">
            <v>Sinapi-Maio/21</v>
          </cell>
        </row>
        <row r="3241">
          <cell r="A3241">
            <v>94721</v>
          </cell>
          <cell r="B3241" t="str">
            <v>TUBO, CPVC, SOLDÁVEL, DN 73 MM, INSTALADO EM RESERVAÇÃO DE ÁGUA DE EDIFICAÇÃO QUE POSSUA RESERVATÓRIO DE FIBRA/FIBROCIMENTO  FORNECIMENTO E INSTALAÇÃO. AF_06/2016</v>
          </cell>
          <cell r="C3241" t="str">
            <v>M</v>
          </cell>
          <cell r="D3241">
            <v>125.56</v>
          </cell>
          <cell r="E3241" t="str">
            <v>Sinapi-Maio/21</v>
          </cell>
        </row>
        <row r="3242">
          <cell r="A3242">
            <v>94722</v>
          </cell>
          <cell r="B3242" t="str">
            <v>TUBO, CPVC, SOLDÁVEL, DN 89 MM, INSTALADO EM RESERVAÇÃO DE ÁGUA DE EDIFICAÇÃO QUE POSSUA RESERVATÓRIO DE FIBRA/FIBROCIMENTO  FORNECIMENTO E INSTALAÇÃO. AF_06/2016</v>
          </cell>
          <cell r="C3242" t="str">
            <v>M</v>
          </cell>
          <cell r="D3242">
            <v>218.96</v>
          </cell>
          <cell r="E3242" t="str">
            <v>Sinapi-Maio/21</v>
          </cell>
        </row>
        <row r="3243">
          <cell r="A3243">
            <v>95697</v>
          </cell>
          <cell r="B3243" t="str">
            <v>TUBO DE AÇO PRETO SEM COSTURA, CONEXÃO SOLDADA, DN 40 (1 1/2"), INSTALADO EM REDE DE ALIMENTAÇÃO PARA HIDRANTE - FORNECIMENTO E INSTALAÇÃO. AF_10/2020</v>
          </cell>
          <cell r="C3243" t="str">
            <v>M</v>
          </cell>
          <cell r="D3243">
            <v>92.98</v>
          </cell>
          <cell r="E3243" t="str">
            <v>Sinapi-Maio/21</v>
          </cell>
        </row>
        <row r="3244">
          <cell r="A3244">
            <v>96635</v>
          </cell>
          <cell r="B3244" t="str">
            <v>TUBO, PPR, DN 25, CLASSE PN 20,  INSTALADO EM RAMAL OU SUB-RAMAL DE ÁGUA  FORNECIMENTO E INSTALAÇÃO. AF_06/2015</v>
          </cell>
          <cell r="C3244" t="str">
            <v>M</v>
          </cell>
          <cell r="D3244">
            <v>30.72</v>
          </cell>
          <cell r="E3244" t="str">
            <v>Sinapi-Maio/21</v>
          </cell>
        </row>
        <row r="3245">
          <cell r="A3245">
            <v>96636</v>
          </cell>
          <cell r="B3245" t="str">
            <v>TUBO, PPR, DN 25, CLASSE PN 25 INSTALADO EM RAMAL OU SUB-RAMAL DE ÁGUA  FORNECIMENTO E INSTALAÇÃO. AF_06/2015</v>
          </cell>
          <cell r="C3245" t="str">
            <v>M</v>
          </cell>
          <cell r="D3245">
            <v>32.35</v>
          </cell>
          <cell r="E3245" t="str">
            <v>Sinapi-Maio/21</v>
          </cell>
        </row>
        <row r="3246">
          <cell r="A3246">
            <v>96644</v>
          </cell>
          <cell r="B3246" t="str">
            <v>TUBO, PPR, DN 25, CLASSE PN 20,  INSTALADO EM RAMAL DE DISTRIBUIÇÃO DE ÁGUA  FORNECIMENTO E INSTALAÇÃO. AF_06/2015</v>
          </cell>
          <cell r="C3246" t="str">
            <v>M</v>
          </cell>
          <cell r="D3246">
            <v>20.8</v>
          </cell>
          <cell r="E3246" t="str">
            <v>Sinapi-Maio/21</v>
          </cell>
        </row>
        <row r="3247">
          <cell r="A3247">
            <v>96645</v>
          </cell>
          <cell r="B3247" t="str">
            <v>TUBO, PPR, DN 32, CLASSE PN 12,  INSTALADO EM RAMAL DE DISTRIBUIÇÃO DE ÁGUA  FORNECIMENTO E INSTALAÇÃO. AF_06/2015</v>
          </cell>
          <cell r="C3247" t="str">
            <v>M</v>
          </cell>
          <cell r="D3247">
            <v>26.84</v>
          </cell>
          <cell r="E3247" t="str">
            <v>Sinapi-Maio/21</v>
          </cell>
        </row>
        <row r="3248">
          <cell r="A3248">
            <v>96646</v>
          </cell>
          <cell r="B3248" t="str">
            <v>TUBO, PPR, DN 40, CLASSE PN 12,  INSTALADO EM RAMAL DE DISTRIBUIÇÃO DE ÁGUA  FORNECIMENTO E INSTALAÇÃO. AF_06/2015</v>
          </cell>
          <cell r="C3248" t="str">
            <v>M</v>
          </cell>
          <cell r="D3248">
            <v>41.54</v>
          </cell>
          <cell r="E3248" t="str">
            <v>Sinapi-Maio/21</v>
          </cell>
        </row>
        <row r="3249">
          <cell r="A3249">
            <v>96647</v>
          </cell>
          <cell r="B3249" t="str">
            <v>TUBO, PPR, DN 25, CLASSE PN 25,  INSTALADO EM RAMAL DE DISTRIBUIÇÃO DE ÁGUA  FORNECIMENTO E INSTALAÇÃO. AF_06/2015</v>
          </cell>
          <cell r="C3249" t="str">
            <v>M</v>
          </cell>
          <cell r="D3249">
            <v>19</v>
          </cell>
          <cell r="E3249" t="str">
            <v>Sinapi-Maio/21</v>
          </cell>
        </row>
        <row r="3250">
          <cell r="A3250">
            <v>96648</v>
          </cell>
          <cell r="B3250" t="str">
            <v>TUBO, PPR, DN 32, CLASSE PN 25,  INSTALADO EM RAMAL DE DISTRIBUIÇÃO DE ÁGUA  FORNECIMENTO E INSTALAÇÃO. AF_06/2015</v>
          </cell>
          <cell r="C3250" t="str">
            <v>M</v>
          </cell>
          <cell r="D3250">
            <v>34.270000000000003</v>
          </cell>
          <cell r="E3250" t="str">
            <v>Sinapi-Maio/21</v>
          </cell>
        </row>
        <row r="3251">
          <cell r="A3251">
            <v>96649</v>
          </cell>
          <cell r="B3251" t="str">
            <v>TUBO, PPR, DN 40, CLASSE PN 25,  INSTALADO EM RAMAL DE DISTRIBUIÇÃO DE ÁGUA  FORNECIMENTO E INSTALAÇÃO. AF_06/2015</v>
          </cell>
          <cell r="C3251" t="str">
            <v>M</v>
          </cell>
          <cell r="D3251">
            <v>50.16</v>
          </cell>
          <cell r="E3251" t="str">
            <v>Sinapi-Maio/21</v>
          </cell>
        </row>
        <row r="3252">
          <cell r="A3252">
            <v>96668</v>
          </cell>
          <cell r="B3252" t="str">
            <v>TUBO, PPR, DN 25, CLASSE PN 20,  INSTALADO EM PRUMADA DE ÁGUA  FORNECIMENTO E INSTALAÇÃO. AF_06/2015</v>
          </cell>
          <cell r="C3252" t="str">
            <v>M</v>
          </cell>
          <cell r="D3252">
            <v>13.88</v>
          </cell>
          <cell r="E3252" t="str">
            <v>Sinapi-Maio/21</v>
          </cell>
        </row>
        <row r="3253">
          <cell r="A3253">
            <v>96669</v>
          </cell>
          <cell r="B3253" t="str">
            <v>TUBO, PPR, DN 32, CLASSE PN 12,  INSTALADO EM PRUMADA DE ÁGUA  FORNECIMENTO E INSTALAÇÃO. AF_06/2015</v>
          </cell>
          <cell r="C3253" t="str">
            <v>M</v>
          </cell>
          <cell r="D3253">
            <v>17.27</v>
          </cell>
          <cell r="E3253" t="str">
            <v>Sinapi-Maio/21</v>
          </cell>
        </row>
        <row r="3254">
          <cell r="A3254">
            <v>96670</v>
          </cell>
          <cell r="B3254" t="str">
            <v>TUBO, PPR, DN 40, CLASSE PN 12,  INSTALADO EM PRUMADA DE ÁGUA  FORNECIMENTO E INSTALAÇÃO. AF_06/2015</v>
          </cell>
          <cell r="C3254" t="str">
            <v>M</v>
          </cell>
          <cell r="D3254">
            <v>26.22</v>
          </cell>
          <cell r="E3254" t="str">
            <v>Sinapi-Maio/21</v>
          </cell>
        </row>
        <row r="3255">
          <cell r="A3255">
            <v>96671</v>
          </cell>
          <cell r="B3255" t="str">
            <v>TUBO, PPR, DN 50, CLASSE PN 12,  INSTALADO EM PRUMADA DE ÁGUA  FORNECIMENTO E INSTALAÇÃO. AF_06/2015</v>
          </cell>
          <cell r="C3255" t="str">
            <v>M</v>
          </cell>
          <cell r="D3255">
            <v>35.049999999999997</v>
          </cell>
          <cell r="E3255" t="str">
            <v>Sinapi-Maio/21</v>
          </cell>
        </row>
        <row r="3256">
          <cell r="A3256">
            <v>96672</v>
          </cell>
          <cell r="B3256" t="str">
            <v>TUBO, PPR, DN 63, CLASSE PN 12,  INSTALADO EM PRUMADA DE ÁGUA  FORNECIMENTO E INSTALAÇÃO. AF_06/2015</v>
          </cell>
          <cell r="C3256" t="str">
            <v>M</v>
          </cell>
          <cell r="D3256">
            <v>51.4</v>
          </cell>
          <cell r="E3256" t="str">
            <v>Sinapi-Maio/21</v>
          </cell>
        </row>
        <row r="3257">
          <cell r="A3257">
            <v>96673</v>
          </cell>
          <cell r="B3257" t="str">
            <v>TUBO, PPR, DN 75, CLASSE PN 12,  INSTALADO EM PRUMADA DE ÁGUA  FORNECIMENTO E INSTALAÇÃO. AF_06/2015</v>
          </cell>
          <cell r="C3257" t="str">
            <v>M</v>
          </cell>
          <cell r="D3257">
            <v>84.2</v>
          </cell>
          <cell r="E3257" t="str">
            <v>Sinapi-Maio/21</v>
          </cell>
        </row>
        <row r="3258">
          <cell r="A3258">
            <v>96674</v>
          </cell>
          <cell r="B3258" t="str">
            <v>TUBO, PPR, DN 90, CLASSE PN 12,  INSTALADO EM PRUMADA DE ÁGUA  FORNECIMENTO E INSTALAÇÃO. AF_06/2015</v>
          </cell>
          <cell r="C3258" t="str">
            <v>M</v>
          </cell>
          <cell r="D3258">
            <v>118.26</v>
          </cell>
          <cell r="E3258" t="str">
            <v>Sinapi-Maio/21</v>
          </cell>
        </row>
        <row r="3259">
          <cell r="A3259">
            <v>96675</v>
          </cell>
          <cell r="B3259" t="str">
            <v>TUBO, PPR, DN 110, CLASSE PN 12,  INSTALADO EM PRUMADA DE ÁGUA  FORNECIMENTO E INSTALAÇÃO. AF_06/2015</v>
          </cell>
          <cell r="C3259" t="str">
            <v>M</v>
          </cell>
          <cell r="D3259">
            <v>205.96</v>
          </cell>
          <cell r="E3259" t="str">
            <v>Sinapi-Maio/21</v>
          </cell>
        </row>
        <row r="3260">
          <cell r="A3260">
            <v>96676</v>
          </cell>
          <cell r="B3260" t="str">
            <v>TUBO, PPR, DN 25, CLASSE PN 25,  INSTALADO EM PRUMADA DE ÁGUA  FORNECIMENTO E INSTALAÇÃO. AF_06/2015</v>
          </cell>
          <cell r="C3260" t="str">
            <v>M</v>
          </cell>
          <cell r="D3260">
            <v>13.84</v>
          </cell>
          <cell r="E3260" t="str">
            <v>Sinapi-Maio/21</v>
          </cell>
        </row>
        <row r="3261">
          <cell r="A3261">
            <v>96677</v>
          </cell>
          <cell r="B3261" t="str">
            <v>TUBO, PPR, DN 32, CLASSE PN 25,  INSTALADO EM PRUMADA DE ÁGUA  FORNECIMENTO E INSTALAÇÃO. AF_06/2015</v>
          </cell>
          <cell r="C3261" t="str">
            <v>M</v>
          </cell>
          <cell r="D3261">
            <v>22.85</v>
          </cell>
          <cell r="E3261" t="str">
            <v>Sinapi-Maio/21</v>
          </cell>
        </row>
        <row r="3262">
          <cell r="A3262">
            <v>96678</v>
          </cell>
          <cell r="B3262" t="str">
            <v>TUBO, PPR, DN 40, CLASSE PN 25,  INSTALADO EM PRUMADA DE ÁGUA  FORNECIMENTO E INSTALAÇÃO. AF_06/2015</v>
          </cell>
          <cell r="C3262" t="str">
            <v>M</v>
          </cell>
          <cell r="D3262">
            <v>31.74</v>
          </cell>
          <cell r="E3262" t="str">
            <v>Sinapi-Maio/21</v>
          </cell>
        </row>
        <row r="3263">
          <cell r="A3263">
            <v>96679</v>
          </cell>
          <cell r="B3263" t="str">
            <v>TUBO, PPR, DN 50, CLASSE PN 25,  INSTALADO EM PRUMADA DE ÁGUA  FORNECIMENTO E INSTALAÇÃO. AF_06/2015</v>
          </cell>
          <cell r="C3263" t="str">
            <v>M</v>
          </cell>
          <cell r="D3263">
            <v>46.31</v>
          </cell>
          <cell r="E3263" t="str">
            <v>Sinapi-Maio/21</v>
          </cell>
        </row>
        <row r="3264">
          <cell r="A3264">
            <v>96680</v>
          </cell>
          <cell r="B3264" t="str">
            <v>TUBO, PPR, DN 63, CLASSE PN 25,  INSTALADO EM PRUMADA DE ÁGUA  FORNECIMENTO E INSTALAÇÃO. AF_06/2015</v>
          </cell>
          <cell r="C3264" t="str">
            <v>M</v>
          </cell>
          <cell r="D3264">
            <v>62.27</v>
          </cell>
          <cell r="E3264" t="str">
            <v>Sinapi-Maio/21</v>
          </cell>
        </row>
        <row r="3265">
          <cell r="A3265">
            <v>96681</v>
          </cell>
          <cell r="B3265" t="str">
            <v>TUBO, PPR, DN 75, CLASSE PN 25,  INSTALADO EM PRUMADA DE ÁGUA  FORNECIMENTO E INSTALAÇÃO. AF_06/2015</v>
          </cell>
          <cell r="C3265" t="str">
            <v>M</v>
          </cell>
          <cell r="D3265">
            <v>116.67</v>
          </cell>
          <cell r="E3265" t="str">
            <v>Sinapi-Maio/21</v>
          </cell>
        </row>
        <row r="3266">
          <cell r="A3266">
            <v>96682</v>
          </cell>
          <cell r="B3266" t="str">
            <v>TUBO, PPR, DN 90, CLASSE PN 25,  INSTALADO EM PRUMADA DE ÁGUA  FORNECIMENTO E INSTALAÇÃO. AF_06/2015</v>
          </cell>
          <cell r="C3266" t="str">
            <v>M</v>
          </cell>
          <cell r="D3266">
            <v>172.16</v>
          </cell>
          <cell r="E3266" t="str">
            <v>Sinapi-Maio/21</v>
          </cell>
        </row>
        <row r="3267">
          <cell r="A3267">
            <v>96683</v>
          </cell>
          <cell r="B3267" t="str">
            <v>TUBO, PPR, DN 110, CLASSE PN 25,  INSTALADO EM PRUMADA DE ÁGUA  FORNECIMENTO E INSTALAÇÃO. AF_06/2015</v>
          </cell>
          <cell r="C3267" t="str">
            <v>M</v>
          </cell>
          <cell r="D3267">
            <v>235.44</v>
          </cell>
          <cell r="E3267" t="str">
            <v>Sinapi-Maio/21</v>
          </cell>
        </row>
        <row r="3268">
          <cell r="A3268">
            <v>96718</v>
          </cell>
          <cell r="B3268" t="str">
            <v>TUBO, PPR, DN 20, CLASSE PN 20,  INSTALADO EM RESERVAÇÃO DE ÁGUA DE EDIFICAÇÃO QUE POSSUA RESERVATÓRIO DE FIBRA/FIBROCIMENTO  FORNECIMENTO E INSTALAÇÃO. AF_06/2016</v>
          </cell>
          <cell r="C3268" t="str">
            <v>M</v>
          </cell>
          <cell r="D3268">
            <v>9.19</v>
          </cell>
          <cell r="E3268" t="str">
            <v>Sinapi-Maio/21</v>
          </cell>
        </row>
        <row r="3269">
          <cell r="A3269">
            <v>96719</v>
          </cell>
          <cell r="B3269" t="str">
            <v>TUBO, PPR, DN 25, CLASSE PN 20,  INSTALADO EM RESERVAÇÃO DE ÁGUA DE EDIFICAÇÃO QUE POSSUA RESERVATÓRIO DE FIBRA/FIBROCIMENTO  FORNECIMENTO E INSTALAÇÃO. AF_06/2016</v>
          </cell>
          <cell r="C3269" t="str">
            <v>M</v>
          </cell>
          <cell r="D3269">
            <v>17.940000000000001</v>
          </cell>
          <cell r="E3269" t="str">
            <v>Sinapi-Maio/21</v>
          </cell>
        </row>
        <row r="3270">
          <cell r="A3270">
            <v>96720</v>
          </cell>
          <cell r="B3270" t="str">
            <v>TUBO, PPR, DN 32, CLASSE PN 12,  INSTALADO EM RESERVAÇÃO DE ÁGUA DE EDIFICAÇÃO QUE POSSUA RESERVATÓRIO DE FIBRA/FIBROCIMENTO  FORNECIMENTO E INSTALAÇÃO. AF_06/2016</v>
          </cell>
          <cell r="C3270" t="str">
            <v>M</v>
          </cell>
          <cell r="D3270">
            <v>21.84</v>
          </cell>
          <cell r="E3270" t="str">
            <v>Sinapi-Maio/21</v>
          </cell>
        </row>
        <row r="3271">
          <cell r="A3271">
            <v>96721</v>
          </cell>
          <cell r="B3271" t="str">
            <v>TUBO, PPR, DN 40, CLASSE PN 12,  INSTALADO EM RESERVAÇÃO DE ÁGUA DE EDIFICAÇÃO QUE POSSUA RESERVATÓRIO DE FIBRA/FIBROCIMENTO  FORNECIMENTO E INSTALAÇÃO. AF_06/2016</v>
          </cell>
          <cell r="C3271" t="str">
            <v>M</v>
          </cell>
          <cell r="D3271">
            <v>29.67</v>
          </cell>
          <cell r="E3271" t="str">
            <v>Sinapi-Maio/21</v>
          </cell>
        </row>
        <row r="3272">
          <cell r="A3272">
            <v>96722</v>
          </cell>
          <cell r="B3272" t="str">
            <v>TUBO, PPR, DN 50, CLASSE PN 12,  INSTALADO EM RESERVAÇÃO DE ÁGUA DE EDIFICAÇÃO QUE POSSUA RESERVATÓRIO DE FIBRA/FIBROCIMENTO  FORNECIMENTO E INSTALAÇÃO. AF_06/2016</v>
          </cell>
          <cell r="C3272" t="str">
            <v>M</v>
          </cell>
          <cell r="D3272">
            <v>40.35</v>
          </cell>
          <cell r="E3272" t="str">
            <v>Sinapi-Maio/21</v>
          </cell>
        </row>
        <row r="3273">
          <cell r="A3273">
            <v>96723</v>
          </cell>
          <cell r="B3273" t="str">
            <v>TUBO, PPR, DN 63, CLASSE PN 12,  INSTALADO EM RESERVAÇÃO DE ÁGUA DE EDIFICAÇÃO QUE POSSUA RESERVATÓRIO DE FIBRA/FIBROCIMENTO  FORNECIMENTO E INSTALAÇÃO. AF_06/2016</v>
          </cell>
          <cell r="C3273" t="str">
            <v>M</v>
          </cell>
          <cell r="D3273">
            <v>54.05</v>
          </cell>
          <cell r="E3273" t="str">
            <v>Sinapi-Maio/21</v>
          </cell>
        </row>
        <row r="3274">
          <cell r="A3274">
            <v>96724</v>
          </cell>
          <cell r="B3274" t="str">
            <v>TUBO, PPR, DN 75, CLASSE PN 12,  INSTALADO EM RESERVAÇÃO DE ÁGUA DE EDIFICAÇÃO QUE POSSUA RESERVATÓRIO DE FIBRA/FIBROCIMENTO  FORNECIMENTO E INSTALAÇÃO. AF_06/2016</v>
          </cell>
          <cell r="C3274" t="str">
            <v>M</v>
          </cell>
          <cell r="D3274">
            <v>88.26</v>
          </cell>
          <cell r="E3274" t="str">
            <v>Sinapi-Maio/21</v>
          </cell>
        </row>
        <row r="3275">
          <cell r="A3275">
            <v>96725</v>
          </cell>
          <cell r="B3275" t="str">
            <v>TUBO, PPR, DN 90, CLASSE PN 12,  INSTALADO EM RESERVAÇÃO DE ÁGUA DE EDIFICAÇÃO QUE POSSUA RESERVATÓRIO DE FIBRA/FIBROCIMENTO  FORNECIMENTO E INSTALAÇÃO. AF_06/2016</v>
          </cell>
          <cell r="C3275" t="str">
            <v>M</v>
          </cell>
          <cell r="D3275">
            <v>116.84</v>
          </cell>
          <cell r="E3275" t="str">
            <v>Sinapi-Maio/21</v>
          </cell>
        </row>
        <row r="3276">
          <cell r="A3276">
            <v>96726</v>
          </cell>
          <cell r="B3276" t="str">
            <v>TUBO, PPR, DN 110, CLASSE PN 12,  INSTALADO EM RESERVAÇÃO DE ÁGUA DE EDIFICAÇÃO QUE POSSUA RESERVATÓRIO DE FIBRA/FIBROCIMENTO  FORNECIMENTO E INSTALAÇÃO. AF_06/2016</v>
          </cell>
          <cell r="C3276" t="str">
            <v>M</v>
          </cell>
          <cell r="D3276">
            <v>190.64</v>
          </cell>
          <cell r="E3276" t="str">
            <v>Sinapi-Maio/21</v>
          </cell>
        </row>
        <row r="3277">
          <cell r="A3277">
            <v>96727</v>
          </cell>
          <cell r="B3277" t="str">
            <v>TUBO, PPR, DN 20, CLASSE PN 25,  INSTALADO EM RESERVAÇÃO DE ÁGUA DE EDIFICAÇÃO QUE POSSUA RESERVATÓRIO DE FIBRA/FIBROCIMENTO  FORNECIMENTO E INSTALAÇÃO. AF_06/2016</v>
          </cell>
          <cell r="C3277" t="str">
            <v>M</v>
          </cell>
          <cell r="D3277">
            <v>15.3</v>
          </cell>
          <cell r="E3277" t="str">
            <v>Sinapi-Maio/21</v>
          </cell>
        </row>
        <row r="3278">
          <cell r="A3278">
            <v>96728</v>
          </cell>
          <cell r="B3278" t="str">
            <v>TUBO, PPR, DN 25, CLASSE PN 25,  INSTALADO EM RESERVAÇÃO DE ÁGUA DE EDIFICAÇÃO QUE POSSUA RESERVATÓRIO DE FIBRA/FIBROCIMENTO  FORNECIMENTO E INSTALAÇÃO. AF_06/2016</v>
          </cell>
          <cell r="C3278" t="str">
            <v>M</v>
          </cell>
          <cell r="D3278">
            <v>18.47</v>
          </cell>
          <cell r="E3278" t="str">
            <v>Sinapi-Maio/21</v>
          </cell>
        </row>
        <row r="3279">
          <cell r="A3279">
            <v>96729</v>
          </cell>
          <cell r="B3279" t="str">
            <v>TUBO, PPR, DN 32, CLASSE PN 25,  INSTALADO EM RESERVAÇÃO DE ÁGUA DE EDIFICAÇÃO QUE POSSUA RESERVATÓRIO DE FIBRA/FIBROCIMENTO  FORNECIMENTO E INSTALAÇÃO. AF_06/2016</v>
          </cell>
          <cell r="C3279" t="str">
            <v>M</v>
          </cell>
          <cell r="D3279">
            <v>28.18</v>
          </cell>
          <cell r="E3279" t="str">
            <v>Sinapi-Maio/21</v>
          </cell>
        </row>
        <row r="3280">
          <cell r="A3280">
            <v>96730</v>
          </cell>
          <cell r="B3280" t="str">
            <v>TUBO, PPR, DN 40, CLASSE PN 25,  INSTALADO EM RESERVAÇÃO DE ÁGUA DE EDIFICAÇÃO QUE POSSUA RESERVATÓRIO DE FIBRA/FIBROCIMENTO  FORNECIMENTO E INSTALAÇÃO. AF_06/2016</v>
          </cell>
          <cell r="C3280" t="str">
            <v>M</v>
          </cell>
          <cell r="D3280">
            <v>35.85</v>
          </cell>
          <cell r="E3280" t="str">
            <v>Sinapi-Maio/21</v>
          </cell>
        </row>
        <row r="3281">
          <cell r="A3281">
            <v>96731</v>
          </cell>
          <cell r="B3281" t="str">
            <v>TUBO, PPR, DN 50, CLASSE PN 25,  INSTALADO EM RESERVAÇÃO DE ÁGUA DE EDIFICAÇÃO QUE POSSUA RESERVATÓRIO DE FIBRA/FIBROCIMENTO  FORNECIMENTO E INSTALAÇÃO. AF_06/2016</v>
          </cell>
          <cell r="C3281" t="str">
            <v>M</v>
          </cell>
          <cell r="D3281">
            <v>52.4</v>
          </cell>
          <cell r="E3281" t="str">
            <v>Sinapi-Maio/21</v>
          </cell>
        </row>
        <row r="3282">
          <cell r="A3282">
            <v>96732</v>
          </cell>
          <cell r="B3282" t="str">
            <v>TUBO, PPR, DN 63, CLASSE PN 25,  INSTALADO EM RESERVAÇÃO DE ÁGUA DE EDIFICAÇÃO QUE POSSUA RESERVATÓRIO DE FIBRA/FIBROCIMENTO  FORNECIMENTO E INSTALAÇÃO. AF_06/2016</v>
          </cell>
          <cell r="C3282" t="str">
            <v>M</v>
          </cell>
          <cell r="D3282">
            <v>65.400000000000006</v>
          </cell>
          <cell r="E3282" t="str">
            <v>Sinapi-Maio/21</v>
          </cell>
        </row>
        <row r="3283">
          <cell r="A3283">
            <v>96733</v>
          </cell>
          <cell r="B3283" t="str">
            <v>TUBO, PPR, DN 75, CLASSE PN 25,  INSTALADO EM RESERVAÇÃO DE ÁGUA DE EDIFICAÇÃO QUE POSSUA RESERVATÓRIO DE FIBRA/FIBROCIMENTO  FORNECIMENTO E INSTALAÇÃO. AF_06/2016</v>
          </cell>
          <cell r="C3283" t="str">
            <v>M</v>
          </cell>
          <cell r="D3283">
            <v>120.36</v>
          </cell>
          <cell r="E3283" t="str">
            <v>Sinapi-Maio/21</v>
          </cell>
        </row>
        <row r="3284">
          <cell r="A3284">
            <v>96734</v>
          </cell>
          <cell r="B3284" t="str">
            <v>TUBO, PPR, DN 90, CLASSE PN 25,  INSTALADO EM RESERVAÇÃO DE ÁGUA DE EDIFICAÇÃO QUE POSSUA RESERVATÓRIO DE FIBRA/FIBROCIMENTO  FORNECIMENTO E INSTALAÇÃO. AF_06/2016</v>
          </cell>
          <cell r="C3284" t="str">
            <v>M</v>
          </cell>
          <cell r="D3284">
            <v>168.24</v>
          </cell>
          <cell r="E3284" t="str">
            <v>Sinapi-Maio/21</v>
          </cell>
        </row>
        <row r="3285">
          <cell r="A3285">
            <v>96735</v>
          </cell>
          <cell r="B3285" t="str">
            <v>TUBO, PPR, DN 110, CLASSE PN 25,  INSTALADO EM RESERVAÇÃO DE ÁGUA DE EDIFICAÇÃO QUE POSSUA RESERVATÓRIO DE FIBRA/FIBROCIMENTO  FORNECIMENTO E INSTALAÇÃO. AF_06/2016</v>
          </cell>
          <cell r="C3285" t="str">
            <v>M</v>
          </cell>
          <cell r="D3285">
            <v>218.67</v>
          </cell>
          <cell r="E3285" t="str">
            <v>Sinapi-Maio/21</v>
          </cell>
        </row>
        <row r="3286">
          <cell r="A3286">
            <v>96794</v>
          </cell>
          <cell r="B3286" t="str">
            <v>TUBO, PEX, MONOCAMADA, DN 16, INSTALADO EM RAMAL OU SUB-RAMAL DE ÁGUA  FORNECIMENTO E INSTALAÇÃO. AF_06/2015</v>
          </cell>
          <cell r="C3286" t="str">
            <v>M</v>
          </cell>
          <cell r="D3286">
            <v>8.8800000000000008</v>
          </cell>
          <cell r="E3286" t="str">
            <v>Sinapi-Maio/21</v>
          </cell>
        </row>
        <row r="3287">
          <cell r="A3287">
            <v>96795</v>
          </cell>
          <cell r="B3287" t="str">
            <v>TUBO, PEX, MONOCAMADA, DN 20, INSTALADO EM RAMAL OU SUB-RAMAL DE ÁGUA  FORNECIMENTO E INSTALAÇÃO. AF_06/2015</v>
          </cell>
          <cell r="C3287" t="str">
            <v>M</v>
          </cell>
          <cell r="D3287">
            <v>11.3</v>
          </cell>
          <cell r="E3287" t="str">
            <v>Sinapi-Maio/21</v>
          </cell>
        </row>
        <row r="3288">
          <cell r="A3288">
            <v>96796</v>
          </cell>
          <cell r="B3288" t="str">
            <v>TUBO, PEX, MONOCAMADA, DN 25, INSTALADO EM RAMAL OU SUB-RAMAL DE ÁGUA  FORNECIMENTO E INSTALAÇÃO. AF_06/2015</v>
          </cell>
          <cell r="C3288" t="str">
            <v>M</v>
          </cell>
          <cell r="D3288">
            <v>15.81</v>
          </cell>
          <cell r="E3288" t="str">
            <v>Sinapi-Maio/21</v>
          </cell>
        </row>
        <row r="3289">
          <cell r="A3289">
            <v>96797</v>
          </cell>
          <cell r="B3289" t="str">
            <v>TUBO, PEX, MONOCAMADA, DN 32, INSTALADO EM RAMAL OU SUB-RAMAL DE ÁGUA  FORNECIMENTO E INSTALAÇÃO. AF_06/2015</v>
          </cell>
          <cell r="C3289" t="str">
            <v>M</v>
          </cell>
          <cell r="D3289">
            <v>23.87</v>
          </cell>
          <cell r="E3289" t="str">
            <v>Sinapi-Maio/21</v>
          </cell>
        </row>
        <row r="3290">
          <cell r="A3290">
            <v>96798</v>
          </cell>
          <cell r="B3290" t="str">
            <v>TUBO, PEX, MONOCAMADA, DN 16, INSTALADO EM RAMAL DE DISTRIBUIÇÃO DE ÁGUA  FORNECIMENTO E INSTALAÇÃO. AF_06/2015</v>
          </cell>
          <cell r="C3290" t="str">
            <v>M</v>
          </cell>
          <cell r="D3290">
            <v>9.0299999999999994</v>
          </cell>
          <cell r="E3290" t="str">
            <v>Sinapi-Maio/21</v>
          </cell>
        </row>
        <row r="3291">
          <cell r="A3291">
            <v>96799</v>
          </cell>
          <cell r="B3291" t="str">
            <v>TUBO, PEX, MONOCAMADA, DN 20, INSTALADO EM RAMAL DE DISTRIBUIÇÃO DE ÁGUA  FORNECIMENTO E INSTALAÇÃO. AF_06/2015</v>
          </cell>
          <cell r="C3291" t="str">
            <v>M</v>
          </cell>
          <cell r="D3291">
            <v>12.09</v>
          </cell>
          <cell r="E3291" t="str">
            <v>Sinapi-Maio/21</v>
          </cell>
        </row>
        <row r="3292">
          <cell r="A3292">
            <v>96800</v>
          </cell>
          <cell r="B3292" t="str">
            <v>TUBO, PEX, MONOCAMADA, DN 25, INSTALADO EM RAMAL DE DISTRIBUIÇÃO DE ÁGUA  FORNECIMENTO E INSTALAÇÃO. AF_06/2015</v>
          </cell>
          <cell r="C3292" t="str">
            <v>M</v>
          </cell>
          <cell r="D3292">
            <v>17.43</v>
          </cell>
          <cell r="E3292" t="str">
            <v>Sinapi-Maio/21</v>
          </cell>
        </row>
        <row r="3293">
          <cell r="A3293">
            <v>96801</v>
          </cell>
          <cell r="B3293" t="str">
            <v>TUBO, PEX, MONOCAMADA, DN 32, INSTALADO EM RAMAL DE DISTRIBUIÇÃO DE ÁGUA  FORNECIMENTO E INSTALAÇÃO. AF_06/2015</v>
          </cell>
          <cell r="C3293" t="str">
            <v>M</v>
          </cell>
          <cell r="D3293">
            <v>26.67</v>
          </cell>
          <cell r="E3293" t="str">
            <v>Sinapi-Maio/21</v>
          </cell>
        </row>
        <row r="3294">
          <cell r="A3294">
            <v>97327</v>
          </cell>
          <cell r="B3294" t="str">
            <v>TUBO EM COBRE FLEXÍVEL, DN 1/4, COM ISOLAMENTO, INSTALADO EM RAMAL DE ALIMENTAÇÃO DE AR CONDICIONADO COM CONDENSADORA INDIVIDUAL   FORNECIMENTO E INSTALAÇÃO. AF_12/2015</v>
          </cell>
          <cell r="C3294" t="str">
            <v>M</v>
          </cell>
          <cell r="D3294">
            <v>27.63</v>
          </cell>
          <cell r="E3294" t="str">
            <v>Sinapi-Maio/21</v>
          </cell>
        </row>
        <row r="3295">
          <cell r="A3295">
            <v>97328</v>
          </cell>
          <cell r="B3295" t="str">
            <v>TUBO EM COBRE FLEXÍVEL, DN 3/8", COM ISOLAMENTO, INSTALADO EM RAMAL DE ALIMENTAÇÃO DE AR CONDICIONADO COM CONDENSADORA INDIVIDUAL  FORNECIMENTO E INSTALAÇÃO. AF_12/2015</v>
          </cell>
          <cell r="C3295" t="str">
            <v>M</v>
          </cell>
          <cell r="D3295">
            <v>47.41</v>
          </cell>
          <cell r="E3295" t="str">
            <v>Sinapi-Maio/21</v>
          </cell>
        </row>
        <row r="3296">
          <cell r="A3296">
            <v>97329</v>
          </cell>
          <cell r="B3296" t="str">
            <v>TUBO EM COBRE FLEXÍVEL, DN 1/2", COM ISOLAMENTO, INSTALADO EM RAMAL DE ALIMENTAÇÃO DE AR CONDICIONADO COM CONDENSADORA INDIVIDUAL  FORNECIMENTO E INSTALAÇÃO. AF_12/2015</v>
          </cell>
          <cell r="C3296" t="str">
            <v>M</v>
          </cell>
          <cell r="D3296">
            <v>59.65</v>
          </cell>
          <cell r="E3296" t="str">
            <v>Sinapi-Maio/21</v>
          </cell>
        </row>
        <row r="3297">
          <cell r="A3297">
            <v>97330</v>
          </cell>
          <cell r="B3297" t="str">
            <v>TUBO EM COBRE FLEXÍVEL, DN 5/8", COM ISOLAMENTO, INSTALADO EM RAMAL DE ALIMENTAÇÃO DE AR CONDICIONADO COM CONDENSADORA INDIVIDUAL  FORNECIMENTO E INSTALAÇÃO. AF_12/2015</v>
          </cell>
          <cell r="C3297" t="str">
            <v>M</v>
          </cell>
          <cell r="D3297">
            <v>72.84</v>
          </cell>
          <cell r="E3297" t="str">
            <v>Sinapi-Maio/21</v>
          </cell>
        </row>
        <row r="3298">
          <cell r="A3298">
            <v>97331</v>
          </cell>
          <cell r="B3298" t="str">
            <v>TUBO EM COBRE FLEXÍVEL, DN 1/4", COM ISOLAMENTO, INSTALADO EM RAMAL DE ALIMENTAÇÃO DE AR CONDICIONADO COM CONDENSADORA CENTRAL  FORNECIMENTO E INSTALAÇÃO. AF_12/2015</v>
          </cell>
          <cell r="C3298" t="str">
            <v>M</v>
          </cell>
          <cell r="D3298">
            <v>27.94</v>
          </cell>
          <cell r="E3298" t="str">
            <v>Sinapi-Maio/21</v>
          </cell>
        </row>
        <row r="3299">
          <cell r="A3299">
            <v>97332</v>
          </cell>
          <cell r="B3299" t="str">
            <v>TUBO EM COBRE FLEXÍVEL, DN 3/8", COM ISOLAMENTO, INSTALADO EM RAMAL DE ALIMENTAÇÃO DE AR CONDICIONADO COM CONDENSADORA CENTRAL  FORNECIMENTO E INSTALAÇÃO. AF_12/2015</v>
          </cell>
          <cell r="C3299" t="str">
            <v>M</v>
          </cell>
          <cell r="D3299">
            <v>47.76</v>
          </cell>
          <cell r="E3299" t="str">
            <v>Sinapi-Maio/21</v>
          </cell>
        </row>
        <row r="3300">
          <cell r="A3300">
            <v>97333</v>
          </cell>
          <cell r="B3300" t="str">
            <v>TUBO EM COBRE FLEXÍVEL, DN 1/2", COM ISOLAMENTO, INSTALADO EM RAMAL DE ALIMENTAÇÃO DE AR CONDICIONADO COM CONDENSADORA CENTRAL  FORNECIMENTO E INSTALAÇÃO. AF_12/2015</v>
          </cell>
          <cell r="C3300" t="str">
            <v>M</v>
          </cell>
          <cell r="D3300">
            <v>60.1</v>
          </cell>
          <cell r="E3300" t="str">
            <v>Sinapi-Maio/21</v>
          </cell>
        </row>
        <row r="3301">
          <cell r="A3301">
            <v>97334</v>
          </cell>
          <cell r="B3301" t="str">
            <v>TUBO EM COBRE FLEXÍVEL, DN 5/8, COM ISOLAMENTO, INSTALADO EM RAMAL DE ALIMENTAÇÃO DE AR CONDICIONADO COM CONDENSADORA CENTRAL   FORNECIMENTO E INSTALAÇÃO. AF_12/2015</v>
          </cell>
          <cell r="C3301" t="str">
            <v>M</v>
          </cell>
          <cell r="D3301">
            <v>73.34</v>
          </cell>
          <cell r="E3301" t="str">
            <v>Sinapi-Maio/21</v>
          </cell>
        </row>
        <row r="3302">
          <cell r="A3302">
            <v>97335</v>
          </cell>
          <cell r="B3302" t="str">
            <v>TUBO EM COBRE RÍGIDO, DN 22 MM, CLASSE A, SEM ISOLAMENTO, INSTALADO EM PRUMADA  FORNECIMENTO E INSTALAÇÃO. AF_12/2015</v>
          </cell>
          <cell r="C3302" t="str">
            <v>M</v>
          </cell>
          <cell r="D3302">
            <v>78.5</v>
          </cell>
          <cell r="E3302" t="str">
            <v>Sinapi-Maio/21</v>
          </cell>
        </row>
        <row r="3303">
          <cell r="A3303">
            <v>97336</v>
          </cell>
          <cell r="B3303" t="str">
            <v>TUBO EM COBRE RÍGIDO, DN 28 MM, CLASSE A, SEM ISOLAMENTO, INSTALADO EM PRUMADA  FORNECIMENTO E INSTALAÇÃO. AF_12/2015</v>
          </cell>
          <cell r="C3303" t="str">
            <v>M</v>
          </cell>
          <cell r="D3303">
            <v>99.7</v>
          </cell>
          <cell r="E3303" t="str">
            <v>Sinapi-Maio/21</v>
          </cell>
        </row>
        <row r="3304">
          <cell r="A3304">
            <v>97337</v>
          </cell>
          <cell r="B3304" t="str">
            <v>TUBO EM COBRE RÍGIDO, DN 35 MM, CLASSE A, SEM ISOLAMENTO, INSTALADO EM PRUMADA  FORNECIMENTO E INSTALAÇÃO. AF_12/2015</v>
          </cell>
          <cell r="C3304" t="str">
            <v>M</v>
          </cell>
          <cell r="D3304">
            <v>149.75</v>
          </cell>
          <cell r="E3304" t="str">
            <v>Sinapi-Maio/21</v>
          </cell>
        </row>
        <row r="3305">
          <cell r="A3305">
            <v>97338</v>
          </cell>
          <cell r="B3305" t="str">
            <v>TUBO EM COBRE RÍGIDO, DN 42 MM, CLASSE A, SEM ISOLAMENTO, INSTALADO EM PRUMADA  FORNECIMENTO E INSTALAÇÃO. AF_12/2015</v>
          </cell>
          <cell r="C3305" t="str">
            <v>M</v>
          </cell>
          <cell r="D3305">
            <v>180.03</v>
          </cell>
          <cell r="E3305" t="str">
            <v>Sinapi-Maio/21</v>
          </cell>
        </row>
        <row r="3306">
          <cell r="A3306">
            <v>97339</v>
          </cell>
          <cell r="B3306" t="str">
            <v>TUBO EM COBRE RÍGIDO, DN 54 MM, CLASSE A, SEM ISOLAMENTO, INSTALADO EM PRUMADA  FORNECIMENTO E INSTALAÇÃO. AF_12/2015</v>
          </cell>
          <cell r="C3306" t="str">
            <v>M</v>
          </cell>
          <cell r="D3306">
            <v>193.59</v>
          </cell>
          <cell r="E3306" t="str">
            <v>Sinapi-Maio/21</v>
          </cell>
        </row>
        <row r="3307">
          <cell r="A3307">
            <v>97340</v>
          </cell>
          <cell r="B3307" t="str">
            <v>TUBO EM COBRE RÍGIDO, DN 66 MM, CLASSE A, SEM ISOLAMENTO, INSTALADO EM PRUMADA  FORNECIMENTO E INSTALAÇÃO. AF_12/2015</v>
          </cell>
          <cell r="C3307" t="str">
            <v>M</v>
          </cell>
          <cell r="D3307">
            <v>194.35</v>
          </cell>
          <cell r="E3307" t="str">
            <v>Sinapi-Maio/21</v>
          </cell>
        </row>
        <row r="3308">
          <cell r="A3308">
            <v>97341</v>
          </cell>
          <cell r="B3308" t="str">
            <v>TUBO EM COBRE RÍGIDO, DN 15 MM, CLASSE A, SEM ISOLAMENTO, INSTALADO EM RAMAL DE DISTRIBUIÇÃO  FORNECIMENTO E INSTALAÇÃO. AF_12/2015</v>
          </cell>
          <cell r="C3308" t="str">
            <v>M</v>
          </cell>
          <cell r="D3308">
            <v>52.83</v>
          </cell>
          <cell r="E3308" t="str">
            <v>Sinapi-Maio/21</v>
          </cell>
        </row>
        <row r="3309">
          <cell r="A3309">
            <v>97342</v>
          </cell>
          <cell r="B3309" t="str">
            <v>TUBO EM COBRE RÍGIDO, DN 22 MM, CLASSE A, SEM ISOLAMENTO, INSTALADO EM RAMAL DE DISTRIBUIÇÃO FORNECIMENTO E INSTALAÇÃO. AF_12/2015</v>
          </cell>
          <cell r="C3309" t="str">
            <v>M</v>
          </cell>
          <cell r="D3309">
            <v>82.86</v>
          </cell>
          <cell r="E3309" t="str">
            <v>Sinapi-Maio/21</v>
          </cell>
        </row>
        <row r="3310">
          <cell r="A3310">
            <v>97343</v>
          </cell>
          <cell r="B3310" t="str">
            <v>TUBO EM COBRE RÍGIDO, DN 28 MM, CLASSE A, SEM ISOLAMENTO, INSTALADO EM RAMAL DE DISTRIBUIÇÃO FORNECIMENTO E INSTALAÇÃO. AF_12/2015</v>
          </cell>
          <cell r="C3310" t="str">
            <v>M</v>
          </cell>
          <cell r="D3310">
            <v>104.37</v>
          </cell>
          <cell r="E3310" t="str">
            <v>Sinapi-Maio/21</v>
          </cell>
        </row>
        <row r="3311">
          <cell r="A3311">
            <v>97344</v>
          </cell>
          <cell r="B3311" t="str">
            <v>TUBO EM COBRE RÍGIDO, DN 15 MM, CLASSE A, SEM ISOLAMENTO, INSTALADO EM RAMAL E SUB-RAMAL  FORNECIMENTO E INSTALAÇÃO. AF_12/2015</v>
          </cell>
          <cell r="C3311" t="str">
            <v>M</v>
          </cell>
          <cell r="D3311">
            <v>62.39</v>
          </cell>
          <cell r="E3311" t="str">
            <v>Sinapi-Maio/21</v>
          </cell>
        </row>
        <row r="3312">
          <cell r="A3312">
            <v>97345</v>
          </cell>
          <cell r="B3312" t="str">
            <v>TUBO EM COBRE RÍGIDO, DN 22 MM, CLASSE A, SEM ISOLAMENTO, INSTALADO EM RAMAL E SUB-RAMAL  FORNECIMENTO E INSTALAÇÃO. AF_12/2015</v>
          </cell>
          <cell r="C3312" t="str">
            <v>M</v>
          </cell>
          <cell r="D3312">
            <v>99.3</v>
          </cell>
          <cell r="E3312" t="str">
            <v>Sinapi-Maio/21</v>
          </cell>
        </row>
        <row r="3313">
          <cell r="A3313">
            <v>97346</v>
          </cell>
          <cell r="B3313" t="str">
            <v>TUBO EM COBRE RÍGIDO, DN 28 MM, CLASSE A, SEM ISOLAMENTO, INSTALADO EM RAMAL E SUB-RAMAL  FORNECIMENTO E INSTALAÇÃO. AF_12/2015</v>
          </cell>
          <cell r="C3313" t="str">
            <v>M</v>
          </cell>
          <cell r="D3313">
            <v>126.78</v>
          </cell>
          <cell r="E3313" t="str">
            <v>Sinapi-Maio/21</v>
          </cell>
        </row>
        <row r="3314">
          <cell r="A3314">
            <v>97347</v>
          </cell>
          <cell r="B3314" t="str">
            <v>TUBO EM COBRE RÍGIDO, DN 22 MM, CLASSE I, SEM ISOLAMENTO, INSTALADO EM PRUMADA  FORNECIMENTO E INSTALAÇÃO. AF_12/2015</v>
          </cell>
          <cell r="C3314" t="str">
            <v>M</v>
          </cell>
          <cell r="D3314">
            <v>94.56</v>
          </cell>
          <cell r="E3314" t="str">
            <v>Sinapi-Maio/21</v>
          </cell>
        </row>
        <row r="3315">
          <cell r="A3315">
            <v>97348</v>
          </cell>
          <cell r="B3315" t="str">
            <v>TUBO EM COBRE RÍGIDO, DN 28 MM, CLASSE I, SEM ISOLAMENTO, INSTALADO EM PRUMADA  FORNECIMENTO E INSTALAÇÃO. AF_12/2015</v>
          </cell>
          <cell r="C3315" t="str">
            <v>M</v>
          </cell>
          <cell r="D3315">
            <v>130.6</v>
          </cell>
          <cell r="E3315" t="str">
            <v>Sinapi-Maio/21</v>
          </cell>
        </row>
        <row r="3316">
          <cell r="A3316">
            <v>97349</v>
          </cell>
          <cell r="B3316" t="str">
            <v>TUBO EM COBRE RÍGIDO, DN 35 MM, CLASSE I, SEM ISOLAMENTO, INSTALADO EM PRUMADA  FORNECIMENTO E INSTALAÇÃO. AF_12/2015</v>
          </cell>
          <cell r="C3316" t="str">
            <v>M</v>
          </cell>
          <cell r="D3316">
            <v>188.22</v>
          </cell>
          <cell r="E3316" t="str">
            <v>Sinapi-Maio/21</v>
          </cell>
        </row>
        <row r="3317">
          <cell r="A3317">
            <v>97350</v>
          </cell>
          <cell r="B3317" t="str">
            <v>TUBO EM COBRE RÍGIDO, DN 42 MM, CLASSE I, SEM ISOLAMENTO, INSTALADO EM PRUMADA  FORNECIMENTO E INSTALAÇÃO. AF_12/2015</v>
          </cell>
          <cell r="C3317" t="str">
            <v>M</v>
          </cell>
          <cell r="D3317">
            <v>228.55</v>
          </cell>
          <cell r="E3317" t="str">
            <v>Sinapi-Maio/21</v>
          </cell>
        </row>
        <row r="3318">
          <cell r="A3318">
            <v>97351</v>
          </cell>
          <cell r="B3318" t="str">
            <v>TUBO EM COBRE RÍGIDO, DN 54 MM, CLASSE I, SEM ISOLAMENTO, INSTALADO EM PRUMADA  FORNECIMENTO E INSTALAÇÃO. AF_12/2015</v>
          </cell>
          <cell r="C3318" t="str">
            <v>M</v>
          </cell>
          <cell r="D3318">
            <v>315.99</v>
          </cell>
          <cell r="E3318" t="str">
            <v>Sinapi-Maio/21</v>
          </cell>
        </row>
        <row r="3319">
          <cell r="A3319">
            <v>97352</v>
          </cell>
          <cell r="B3319" t="str">
            <v>TUBO EM COBRE RÍGIDO, DN 66 MM, CLASSE I, SEM ISOLAMENTO, INSTALADO EM PRUMADA  FORNECIMENTO E INSTALAÇÃO. AF_12/2015</v>
          </cell>
          <cell r="C3319" t="str">
            <v>M</v>
          </cell>
          <cell r="D3319">
            <v>409.49</v>
          </cell>
          <cell r="E3319" t="str">
            <v>Sinapi-Maio/21</v>
          </cell>
        </row>
        <row r="3320">
          <cell r="A3320">
            <v>97353</v>
          </cell>
          <cell r="B3320" t="str">
            <v>TUBO EM COBRE RÍGIDO, DN 15 MM, CLASSE I, SEM ISOLAMENTO, INSTALADO EM RAMAL DE DISTRIBUIÇÃO  FORNECIMENTO E INSTALAÇÃO. AF_12/2015</v>
          </cell>
          <cell r="C3320" t="str">
            <v>M</v>
          </cell>
          <cell r="D3320">
            <v>62.33</v>
          </cell>
          <cell r="E3320" t="str">
            <v>Sinapi-Maio/21</v>
          </cell>
        </row>
        <row r="3321">
          <cell r="A3321">
            <v>97354</v>
          </cell>
          <cell r="B3321" t="str">
            <v>TUBO EM COBRE RÍGIDO, DN 22 MM, CLASSE I, SEM ISOLAMENTO, INSTALADO EM RAMAL DE DISTRIBUIÇÃO FORNECIMENTO E INSTALAÇÃO. AF_12/2015</v>
          </cell>
          <cell r="C3321" t="str">
            <v>M</v>
          </cell>
          <cell r="D3321">
            <v>98.92</v>
          </cell>
          <cell r="E3321" t="str">
            <v>Sinapi-Maio/21</v>
          </cell>
        </row>
        <row r="3322">
          <cell r="A3322">
            <v>97355</v>
          </cell>
          <cell r="B3322" t="str">
            <v>TUBO EM COBRE RÍGIDO, DN 28 MM, CLASSE I, SEM ISOLAMENTO, INSTALADO EM RAMAL DE DISTRIBUIÇÃO FORNECIMENTO E INSTALAÇÃO. AF_12/2015</v>
          </cell>
          <cell r="C3322" t="str">
            <v>M</v>
          </cell>
          <cell r="D3322">
            <v>135.27000000000001</v>
          </cell>
          <cell r="E3322" t="str">
            <v>Sinapi-Maio/21</v>
          </cell>
        </row>
        <row r="3323">
          <cell r="A3323">
            <v>97356</v>
          </cell>
          <cell r="B3323" t="str">
            <v>TUBO EM COBRE RÍGIDO, DN 15 MM, CLASSE I, SEM ISOLAMENTO, INSTALADO EM RAMAL E SUB-RAMAL  FORNECIMENTO E INSTALAÇÃO. AF_12/2015</v>
          </cell>
          <cell r="C3323" t="str">
            <v>M</v>
          </cell>
          <cell r="D3323">
            <v>71.89</v>
          </cell>
          <cell r="E3323" t="str">
            <v>Sinapi-Maio/21</v>
          </cell>
        </row>
        <row r="3324">
          <cell r="A3324">
            <v>97357</v>
          </cell>
          <cell r="B3324" t="str">
            <v>TUBO EM COBRE RÍGIDO, DN 22 MM, CLASSE I, SEM ISOLAMENTO, INSTALADO EM RAMAL E SUB-RAMAL  FORNECIMENTO E INSTALAÇÃO. AF_12/2015</v>
          </cell>
          <cell r="C3324" t="str">
            <v>M</v>
          </cell>
          <cell r="D3324">
            <v>115.36</v>
          </cell>
          <cell r="E3324" t="str">
            <v>Sinapi-Maio/21</v>
          </cell>
        </row>
        <row r="3325">
          <cell r="A3325">
            <v>97358</v>
          </cell>
          <cell r="B3325" t="str">
            <v>TUBO EM COBRE RÍGIDO, DN 28 MM, CLASSE I, SEM ISOLAMENTO, INSTALADO EM RAMAL E SUB-RAMAL  FORNECIMENTO E INSTALAÇÃO. AF_12/2015</v>
          </cell>
          <cell r="C3325" t="str">
            <v>M</v>
          </cell>
          <cell r="D3325">
            <v>157.68</v>
          </cell>
          <cell r="E3325" t="str">
            <v>Sinapi-Maio/21</v>
          </cell>
        </row>
        <row r="3326">
          <cell r="A3326">
            <v>97498</v>
          </cell>
          <cell r="B3326" t="str">
            <v>TUBO DE AÇO GALVANIZADO COM COSTURA, CLASSE MÉDIA, DN 25 (1"), CONEXÃO ROSQUEADA, INSTALADO EM REDE DE ALIMENTAÇÃO PARA HIDRANTE - FORNECIMENTO E INSTALAÇÃO. AF_10/2020</v>
          </cell>
          <cell r="C3326" t="str">
            <v>M</v>
          </cell>
          <cell r="D3326">
            <v>51.25</v>
          </cell>
          <cell r="E3326" t="str">
            <v>Sinapi-Maio/21</v>
          </cell>
        </row>
        <row r="3327">
          <cell r="A3327">
            <v>97535</v>
          </cell>
          <cell r="B3327" t="str">
            <v>TUBO DE AÇO GALVANIZADO COM COSTURA, CLASSE MÉDIA, CONEXÃO ROSQUEADA, DN 25 (1"), INSTALADO EM REDE DE ALIMENTAÇÃO PARA SPRINKLER - FORNECIMENTO E INSTALAÇÃO. AF_10/2020</v>
          </cell>
          <cell r="C3327" t="str">
            <v>M</v>
          </cell>
          <cell r="D3327">
            <v>55.61</v>
          </cell>
          <cell r="E3327" t="str">
            <v>Sinapi-Maio/21</v>
          </cell>
        </row>
        <row r="3328">
          <cell r="A3328">
            <v>97536</v>
          </cell>
          <cell r="B3328" t="str">
            <v>TUBO DE AÇO GALVANIZADO COM COSTURA, CLASSE MÉDIA, CONEXÃO ROSQUEADA, DN 25 (1"), INSTALADO EM RAMAIS  E SUB-RAMAIS DE GÁS - FORNECIMENTO E INSTALAÇÃO. AF_10/2020</v>
          </cell>
          <cell r="C3328" t="str">
            <v>M</v>
          </cell>
          <cell r="D3328">
            <v>65.62</v>
          </cell>
          <cell r="E3328" t="str">
            <v>Sinapi-Maio/21</v>
          </cell>
        </row>
        <row r="3329">
          <cell r="A3329">
            <v>100788</v>
          </cell>
          <cell r="B3329" t="str">
            <v>KIT CAVALETE PARA GÁS - SEM MEDIDOR OU REGULADOR - ENTRADA INDIVIDUAL PRINCIPAL, EM AÇO GALVANIZADO DN 15 E 25 MM (1/2" E 1") - FORNECIMENTO E INSTALAÇÃO. AF_01/2020</v>
          </cell>
          <cell r="C3329" t="str">
            <v>UN</v>
          </cell>
          <cell r="D3329">
            <v>590.14</v>
          </cell>
          <cell r="E3329" t="str">
            <v>Sinapi-Maio/21</v>
          </cell>
        </row>
        <row r="3330">
          <cell r="A3330">
            <v>100791</v>
          </cell>
          <cell r="B3330" t="str">
            <v>TUBO, PEX, MULTICAMADA, DN 16, INSTALADO EM IMPLANTAÇÃO DE INSTALAÇÕES DE GÁS - FORNECIMENTO E INSTALAÇÃO. AF_01/2020</v>
          </cell>
          <cell r="C3330" t="str">
            <v>M</v>
          </cell>
          <cell r="D3330">
            <v>18.54</v>
          </cell>
          <cell r="E3330" t="str">
            <v>Sinapi-Maio/21</v>
          </cell>
        </row>
        <row r="3331">
          <cell r="A3331">
            <v>100792</v>
          </cell>
          <cell r="B3331" t="str">
            <v>TUBO, PEX, MULTICAMADA, DN 20, INSTALADO EM IMPLANTAÇÃO DE INSTALAÇÕES DE GÁS - FORNECIMENTO E INSTALAÇÃO. AF_01/2020</v>
          </cell>
          <cell r="C3331" t="str">
            <v>M</v>
          </cell>
          <cell r="D3331">
            <v>27.14</v>
          </cell>
          <cell r="E3331" t="str">
            <v>Sinapi-Maio/21</v>
          </cell>
        </row>
        <row r="3332">
          <cell r="A3332">
            <v>100793</v>
          </cell>
          <cell r="B3332" t="str">
            <v>TUBO, PEX, MULTICAMADA, DN 26, INSTALADO EM IMPLANTAÇÃO DE INSTALAÇÕES DE GÁS - FORNECIMENTO E INSTALAÇÃO. AF_01/2020</v>
          </cell>
          <cell r="C3332" t="str">
            <v>M</v>
          </cell>
          <cell r="D3332">
            <v>35.979999999999997</v>
          </cell>
          <cell r="E3332" t="str">
            <v>Sinapi-Maio/21</v>
          </cell>
        </row>
        <row r="3333">
          <cell r="A3333">
            <v>100794</v>
          </cell>
          <cell r="B3333" t="str">
            <v>TUBO, PEX, MULTICAMADA, DN 32, INSTALADO EM IMPLANTAÇÃO DE INSTALAÇÕES DE GÁS - FORNECIMENTO E INSTALAÇÃO. AF_01/2020</v>
          </cell>
          <cell r="C3333" t="str">
            <v>M</v>
          </cell>
          <cell r="D3333">
            <v>48.53</v>
          </cell>
          <cell r="E3333" t="str">
            <v>Sinapi-Maio/21</v>
          </cell>
        </row>
        <row r="3334">
          <cell r="A3334">
            <v>100799</v>
          </cell>
          <cell r="B3334" t="str">
            <v>TUBO, PEX, MULTICAMADA, COM TUBO LUVA, DN 16, INSTALADO EM IMPLANTAÇÃO DE INSTALAÇÕES DE GÁS - FORNECIMENTO E INSTALAÇÃO. AF_01/2020</v>
          </cell>
          <cell r="C3334" t="str">
            <v>M</v>
          </cell>
          <cell r="D3334">
            <v>18.98</v>
          </cell>
          <cell r="E3334" t="str">
            <v>Sinapi-Maio/21</v>
          </cell>
        </row>
        <row r="3335">
          <cell r="A3335">
            <v>100800</v>
          </cell>
          <cell r="B3335" t="str">
            <v>TUBO, PEX, MULTICAMADA, COM TUBO LUVA, DN 20, INSTALADO EM IMPLANTAÇÃO DE INSTALAÇÕES DE GÁS - FORNECIMENTO E INSTALAÇÃO. AF_01/2020</v>
          </cell>
          <cell r="C3335" t="str">
            <v>M</v>
          </cell>
          <cell r="D3335">
            <v>27.59</v>
          </cell>
          <cell r="E3335" t="str">
            <v>Sinapi-Maio/21</v>
          </cell>
        </row>
        <row r="3336">
          <cell r="A3336">
            <v>100801</v>
          </cell>
          <cell r="B3336" t="str">
            <v>TUBO, PEX, MULTICAMADA, COM TUBO LUVA, DN 26, INSTALADO EM IMPLANTAÇÃO DE INSTALAÇÕES DE GÁS - FORNECIMENTO E INSTALAÇÃO. AF_01/2020</v>
          </cell>
          <cell r="C3336" t="str">
            <v>M</v>
          </cell>
          <cell r="D3336">
            <v>36.44</v>
          </cell>
          <cell r="E3336" t="str">
            <v>Sinapi-Maio/21</v>
          </cell>
        </row>
        <row r="3337">
          <cell r="A3337">
            <v>100802</v>
          </cell>
          <cell r="B3337" t="str">
            <v>TUBO, PEX, MULTICAMADA, COM TUBO LUVA, DN 32, INSTALADO EM IMPLANTAÇÃO DE INSTALAÇÕES DE GÁS - FORNECIMENTO E INSTALAÇÃO. AF_01/2020</v>
          </cell>
          <cell r="C3337" t="str">
            <v>M</v>
          </cell>
          <cell r="D3337">
            <v>48.97</v>
          </cell>
          <cell r="E3337" t="str">
            <v>Sinapi-Maio/21</v>
          </cell>
        </row>
        <row r="3338">
          <cell r="A3338">
            <v>100803</v>
          </cell>
          <cell r="B3338" t="str">
            <v>TUBO, PEX, MULTICAMADA, DN 16, INSTALADO EM RAMAL INTERNO DE INSTALAÇÕES DE GÁS - FORNECIMENTO E INSTALAÇÃO. AF_01/2020</v>
          </cell>
          <cell r="C3338" t="str">
            <v>M</v>
          </cell>
          <cell r="D3338">
            <v>17.600000000000001</v>
          </cell>
          <cell r="E3338" t="str">
            <v>Sinapi-Maio/21</v>
          </cell>
        </row>
        <row r="3339">
          <cell r="A3339">
            <v>100804</v>
          </cell>
          <cell r="B3339" t="str">
            <v>TUBO, PEX, MULTICAMADA, DN 20, INSTALADO EM RAMAL INTERNO DE INSTALAÇÕES DE GÁS - FORNECIMENTO E INSTALAÇÃO. AF_01/2020</v>
          </cell>
          <cell r="C3339" t="str">
            <v>M</v>
          </cell>
          <cell r="D3339">
            <v>26.04</v>
          </cell>
          <cell r="E3339" t="str">
            <v>Sinapi-Maio/21</v>
          </cell>
        </row>
        <row r="3340">
          <cell r="A3340">
            <v>100805</v>
          </cell>
          <cell r="B3340" t="str">
            <v>TUBO, PEX, MULTICAMADA, DN 26, INSTALADO EM RAMAL INTERNO DE INSTALAÇÕES DE GÁS - FORNECIMENTO E INSTALAÇÃO. AF_01/2020</v>
          </cell>
          <cell r="C3340" t="str">
            <v>M</v>
          </cell>
          <cell r="D3340">
            <v>34.659999999999997</v>
          </cell>
          <cell r="E3340" t="str">
            <v>Sinapi-Maio/21</v>
          </cell>
        </row>
        <row r="3341">
          <cell r="A3341">
            <v>100806</v>
          </cell>
          <cell r="B3341" t="str">
            <v>TUBO, PEX, MULTICAMADA, DN 32, INSTALADO EM RAMAL INTERNO DE INSTALAÇÕES DE GÁS - FORNECIMENTO E INSTALAÇÃO. AF_01/2020</v>
          </cell>
          <cell r="C3341" t="str">
            <v>M</v>
          </cell>
          <cell r="D3341">
            <v>46.9</v>
          </cell>
          <cell r="E3341" t="str">
            <v>Sinapi-Maio/21</v>
          </cell>
        </row>
        <row r="3342">
          <cell r="A3342">
            <v>100807</v>
          </cell>
          <cell r="B3342" t="str">
            <v>TUBO, PEX, MULTICAMADA, COM TUBO LUVA, DN 16, INSTALADO EM RAMAL INTERNO DE INSTALAÇÕES DE GÁS - FORNECIMENTO E INSTALAÇÃO. AF_01/2020</v>
          </cell>
          <cell r="C3342" t="str">
            <v>M</v>
          </cell>
          <cell r="D3342">
            <v>24.27</v>
          </cell>
          <cell r="E3342" t="str">
            <v>Sinapi-Maio/21</v>
          </cell>
        </row>
        <row r="3343">
          <cell r="A3343">
            <v>100808</v>
          </cell>
          <cell r="B3343" t="str">
            <v>TUBO, PEX, MULTICAMADA, COM TUBO LUVA, DN 20, INSTALADO EM RAMAL INTERNO DE INSTALAÇÕES DE GÁS - FORNECIMENTO E INSTALAÇÃO. AF_01/2020</v>
          </cell>
          <cell r="C3343" t="str">
            <v>M</v>
          </cell>
          <cell r="D3343">
            <v>33.85</v>
          </cell>
          <cell r="E3343" t="str">
            <v>Sinapi-Maio/21</v>
          </cell>
        </row>
        <row r="3344">
          <cell r="A3344">
            <v>100809</v>
          </cell>
          <cell r="B3344" t="str">
            <v>TUBO, PEX, MULTICAMADA, COM TUBO LUVA, DN 26, INSTALADO EM RAMAL INTERNO DE INSTALAÇÕES DE GÁS - FORNECIMENTO E INSTALAÇÃO. AF_01/2020</v>
          </cell>
          <cell r="C3344" t="str">
            <v>M</v>
          </cell>
          <cell r="D3344">
            <v>43.93</v>
          </cell>
          <cell r="E3344" t="str">
            <v>Sinapi-Maio/21</v>
          </cell>
        </row>
        <row r="3345">
          <cell r="A3345">
            <v>100810</v>
          </cell>
          <cell r="B3345" t="str">
            <v>TUBO, PEX, MULTICAMADA, COM TUBO LUVA, DN 32, INSTALADO EM RAMAL INTERNO DE INSTALAÇÕES DE GÁS - FORNECIMENTO E INSTALAÇÃO. AF_01/2020</v>
          </cell>
          <cell r="C3345" t="str">
            <v>M</v>
          </cell>
          <cell r="D3345">
            <v>58.19</v>
          </cell>
          <cell r="E3345" t="str">
            <v>Sinapi-Maio/21</v>
          </cell>
        </row>
        <row r="3346">
          <cell r="A3346">
            <v>101918</v>
          </cell>
          <cell r="B3346" t="str">
            <v>TUBO DE AÇO GALVANIZADO COM COSTURA, CLASSE MÉDIA, DN 100 (4"), CONEXÃO ROSQUEADA, INSTALADO EM PRUMADAS - FORNECIMENTO E INSTALAÇÃO. AF_10/2020</v>
          </cell>
          <cell r="C3346" t="str">
            <v>M</v>
          </cell>
          <cell r="D3346">
            <v>241.47</v>
          </cell>
          <cell r="E3346" t="str">
            <v>Sinapi-Maio/21</v>
          </cell>
        </row>
        <row r="3347">
          <cell r="A3347">
            <v>101919</v>
          </cell>
          <cell r="B3347" t="str">
            <v>UNIÃO, EM FERRO GALVANIZADO, 4", CONEXÃO ROSQUEADA, INSTALADO EM PRUMADAS - FORNECIMENTO E INSTALAÇÃO. AF_10/2020</v>
          </cell>
          <cell r="C3347" t="str">
            <v>UN</v>
          </cell>
          <cell r="D3347">
            <v>342.05</v>
          </cell>
          <cell r="E3347" t="str">
            <v>Sinapi-Maio/21</v>
          </cell>
        </row>
        <row r="3348">
          <cell r="A3348">
            <v>101920</v>
          </cell>
          <cell r="B3348" t="str">
            <v>LUVA, EM FERRO GALVANIZADO, 4", CONEXÃO ROSQUEADA, INSTALADO EM PRUMADAS - FORNECIMENTO E INSTALAÇÃO. AF_10/2020</v>
          </cell>
          <cell r="C3348" t="str">
            <v>UN</v>
          </cell>
          <cell r="D3348">
            <v>164.69</v>
          </cell>
          <cell r="E3348" t="str">
            <v>Sinapi-Maio/21</v>
          </cell>
        </row>
        <row r="3349">
          <cell r="A3349">
            <v>101921</v>
          </cell>
          <cell r="B3349" t="str">
            <v>LUVA DE REDUÇÃO, EM FERRO GALVANIZADO, 4" X 2 1/2", CONEXÃO ROSQUEADA, INSTALADO EM PRUMADAS - FORNECIMENTO E INSTALAÇÃO. AF_10/2020</v>
          </cell>
          <cell r="C3349" t="str">
            <v>UN</v>
          </cell>
          <cell r="D3349">
            <v>187.53</v>
          </cell>
          <cell r="E3349" t="str">
            <v>Sinapi-Maio/21</v>
          </cell>
        </row>
        <row r="3350">
          <cell r="A3350">
            <v>101922</v>
          </cell>
          <cell r="B3350" t="str">
            <v>LUVA DE REDUÇÃO, EM FERRO GALVANIZADO, 4" X 2", CONEXÃO ROSQUEADA, INSTALADO EM PRUMADAS - FORNECIMENTO E INSTALAÇÃO. AF_10/2020</v>
          </cell>
          <cell r="C3350" t="str">
            <v>UN</v>
          </cell>
          <cell r="D3350">
            <v>187.53</v>
          </cell>
          <cell r="E3350" t="str">
            <v>Sinapi-Maio/21</v>
          </cell>
        </row>
        <row r="3351">
          <cell r="A3351">
            <v>101923</v>
          </cell>
          <cell r="B3351" t="str">
            <v>LUVA DE REDUÇÃO, EM FERRO GALVANIZADO, 4" X 3", CONEXÃO ROSQUEADA, INSTALADO EM PRUMADAS - FORNECIMENTO E INSTALAÇÃO. AF_10/2020</v>
          </cell>
          <cell r="C3351" t="str">
            <v>UN</v>
          </cell>
          <cell r="D3351">
            <v>187.53</v>
          </cell>
          <cell r="E3351" t="str">
            <v>Sinapi-Maio/21</v>
          </cell>
        </row>
        <row r="3352">
          <cell r="A3352">
            <v>101924</v>
          </cell>
          <cell r="B3352" t="str">
            <v>NIPLE, EM FERRO GALVANIZADO, 4", CONEXÃO ROSQUEADA, INSTALADO EM PRUMADAS - FORNECIMENTO E INSTALAÇÃO. AF_10/2020</v>
          </cell>
          <cell r="C3352" t="str">
            <v>UN</v>
          </cell>
          <cell r="D3352">
            <v>155.13999999999999</v>
          </cell>
          <cell r="E3352" t="str">
            <v>Sinapi-Maio/21</v>
          </cell>
        </row>
        <row r="3353">
          <cell r="A3353">
            <v>101925</v>
          </cell>
          <cell r="B3353" t="str">
            <v>JOELHO 90°, EM FERRO GALVANIZADO, 4", CONEXÃO ROSQUEADA, INSTALADO EM PRUMADAS - FORNECIMENTO E INSTALAÇÃO. AF_10/2020</v>
          </cell>
          <cell r="C3353" t="str">
            <v>UN</v>
          </cell>
          <cell r="D3353">
            <v>259.05</v>
          </cell>
          <cell r="E3353" t="str">
            <v>Sinapi-Maio/21</v>
          </cell>
        </row>
        <row r="3354">
          <cell r="A3354">
            <v>101926</v>
          </cell>
          <cell r="B3354" t="str">
            <v>TÊ, EM FERRO GALVANIZADO, 4", CONEXÃO ROSQUEADA, INSTALADO EM PRUMADAS - FORNECIMENTO E INSTALAÇÃO. AF_10/2020</v>
          </cell>
          <cell r="C3354" t="str">
            <v>UN</v>
          </cell>
          <cell r="D3354">
            <v>334.15</v>
          </cell>
          <cell r="E3354" t="str">
            <v>Sinapi-Maio/21</v>
          </cell>
        </row>
        <row r="3355">
          <cell r="A3355">
            <v>101927</v>
          </cell>
          <cell r="B3355" t="str">
            <v>TUBO DE AÇO GALVANIZADO COM COSTURA, CLASSE MÉDIA, DN 100 (4"), CONEXÃO ROSQUEADA, INSTALADO EM REDE DE ALIMENTAÇÃO PARA HIDRANTE - FORNECIMENTO E INSTALAÇÃO. AF_10/2020</v>
          </cell>
          <cell r="C3355" t="str">
            <v>M</v>
          </cell>
          <cell r="D3355">
            <v>227.89</v>
          </cell>
          <cell r="E3355" t="str">
            <v>Sinapi-Maio/21</v>
          </cell>
        </row>
        <row r="3356">
          <cell r="A3356">
            <v>101928</v>
          </cell>
          <cell r="B3356" t="str">
            <v>UNIÃO, EM FERRO GALVANIZADO, 4", CONEXÃO ROSQUEADA, INSTALADO EM REDE DE ALIMENTAÇÃO PARA HIDRANTE - FORNECIMENTO E INSTALAÇÃO. AF_10/2020</v>
          </cell>
          <cell r="C3356" t="str">
            <v>UN</v>
          </cell>
          <cell r="D3356">
            <v>347.26</v>
          </cell>
          <cell r="E3356" t="str">
            <v>Sinapi-Maio/21</v>
          </cell>
        </row>
        <row r="3357">
          <cell r="A3357">
            <v>101929</v>
          </cell>
          <cell r="B3357" t="str">
            <v>LUVA, EM FERRO GALVANIZADO, 4", CONEXÃO ROSQUEADA, INSTALADO EM REDE DE ALIMENTAÇÃO PARA HIDRANTE - FORNECIMENTO E INSTALAÇÃO. AF_10/2020</v>
          </cell>
          <cell r="C3357" t="str">
            <v>UN</v>
          </cell>
          <cell r="D3357">
            <v>169.9</v>
          </cell>
          <cell r="E3357" t="str">
            <v>Sinapi-Maio/21</v>
          </cell>
        </row>
        <row r="3358">
          <cell r="A3358">
            <v>101930</v>
          </cell>
          <cell r="B3358" t="str">
            <v>LUVA DE REDUÇÃO, EM FERRO GALVANIZADO, 4" X 2 1/2", CONEXÃO ROSQUEADA, INSTALADO EM REDE DE ALIMENTAÇÃO PARA HIDRANTE - FORNECIMENTO E INSTALAÇÃO. AF_10/2020</v>
          </cell>
          <cell r="C3358" t="str">
            <v>UN</v>
          </cell>
          <cell r="D3358">
            <v>192.74</v>
          </cell>
          <cell r="E3358" t="str">
            <v>Sinapi-Maio/21</v>
          </cell>
        </row>
        <row r="3359">
          <cell r="A3359">
            <v>101931</v>
          </cell>
          <cell r="B3359" t="str">
            <v>LUVA DE REDUÇÃO, EM FERRO GALVANIZADO, 4" X 2", CONEXÃO ROSQUEADA, INSTALADO EM REDE DE ALIMENTAÇÃO PARA HIDRANTE - FORNECIMENTO E INSTALAÇÃO. AF_10/2020</v>
          </cell>
          <cell r="C3359" t="str">
            <v>UN</v>
          </cell>
          <cell r="D3359">
            <v>192.74</v>
          </cell>
          <cell r="E3359" t="str">
            <v>Sinapi-Maio/21</v>
          </cell>
        </row>
        <row r="3360">
          <cell r="A3360">
            <v>101932</v>
          </cell>
          <cell r="B3360" t="str">
            <v>LUVA DE REDUÇÃO, EM FERRO GALVANIZADO, 4" X 3", CONEXÃO ROSQUEADA, INSTALADO EM REDE DE ALIMENTAÇÃO PARA HIDRANTE - FORNECIMENTO E INSTALAÇÃO. AF_10/2020</v>
          </cell>
          <cell r="C3360" t="str">
            <v>UN</v>
          </cell>
          <cell r="D3360">
            <v>192.74</v>
          </cell>
          <cell r="E3360" t="str">
            <v>Sinapi-Maio/21</v>
          </cell>
        </row>
        <row r="3361">
          <cell r="A3361">
            <v>101933</v>
          </cell>
          <cell r="B3361" t="str">
            <v>NIPLE, EM FERRO GALVANIZADO, 4", CONEXÃO ROSQUEADA, INSTALADO EM REDE DE ALIMENTAÇÃO PARA HIDRANTE - FORNECIMENTO E INSTALAÇÃO. AF_10/2020</v>
          </cell>
          <cell r="C3361" t="str">
            <v>UN</v>
          </cell>
          <cell r="D3361">
            <v>160.35</v>
          </cell>
          <cell r="E3361" t="str">
            <v>Sinapi-Maio/21</v>
          </cell>
        </row>
        <row r="3362">
          <cell r="A3362">
            <v>101934</v>
          </cell>
          <cell r="B3362" t="str">
            <v>JOELHO 90°, EM FERRO GALVANIZADO, 4", CONEXÃO ROSQUEADA, INSTALADO EM REDE DE ALIMENTAÇÃO PARA HIDRANTE - FORNECIMENTO E INSTALAÇÃO. AF_10/2020</v>
          </cell>
          <cell r="C3362" t="str">
            <v>UN</v>
          </cell>
          <cell r="D3362">
            <v>266.86</v>
          </cell>
          <cell r="E3362" t="str">
            <v>Sinapi-Maio/21</v>
          </cell>
        </row>
        <row r="3363">
          <cell r="A3363">
            <v>101935</v>
          </cell>
          <cell r="B3363" t="str">
            <v>TÊ, EM FERRO GALVANIZADO, 4", CONEXÃO ROSQUEADA, INSTALADO EM REDE DE ALIMENTAÇÃO PARA HIDRANTE - FORNECIMENTO E INSTALAÇÃO. AF_10/2020</v>
          </cell>
          <cell r="C3363" t="str">
            <v>UN</v>
          </cell>
          <cell r="D3363">
            <v>344.55</v>
          </cell>
          <cell r="E3363" t="str">
            <v>Sinapi-Maio/21</v>
          </cell>
        </row>
        <row r="3364">
          <cell r="A3364">
            <v>89358</v>
          </cell>
          <cell r="B3364" t="str">
            <v>JOELHO 90 GRAUS, PVC, SOLDÁVEL, DN 20MM, INSTALADO EM RAMAL OU SUB-RAMAL DE ÁGUA - FORNECIMENTO E INSTALAÇÃO. AF_12/2014</v>
          </cell>
          <cell r="C3364" t="str">
            <v>UN</v>
          </cell>
          <cell r="D3364">
            <v>7.38</v>
          </cell>
          <cell r="E3364" t="str">
            <v>Sinapi-Maio/21</v>
          </cell>
        </row>
        <row r="3365">
          <cell r="A3365">
            <v>89359</v>
          </cell>
          <cell r="B3365" t="str">
            <v>JOELHO 45 GRAUS, PVC, SOLDÁVEL, DN 20MM, INSTALADO EM RAMAL OU SUB-RAMAL DE ÁGUA - FORNECIMENTO E INSTALAÇÃO. AF_12/2014</v>
          </cell>
          <cell r="C3365" t="str">
            <v>UN</v>
          </cell>
          <cell r="D3365">
            <v>7.82</v>
          </cell>
          <cell r="E3365" t="str">
            <v>Sinapi-Maio/21</v>
          </cell>
        </row>
        <row r="3366">
          <cell r="A3366">
            <v>89360</v>
          </cell>
          <cell r="B3366" t="str">
            <v>CURVA 90 GRAUS, PVC, SOLDÁVEL, DN 20MM, INSTALADO EM RAMAL OU SUB-RAMAL DE ÁGUA - FORNECIMENTO E INSTALAÇÃO. AF_12/2014</v>
          </cell>
          <cell r="C3366" t="str">
            <v>UN</v>
          </cell>
          <cell r="D3366">
            <v>9.65</v>
          </cell>
          <cell r="E3366" t="str">
            <v>Sinapi-Maio/21</v>
          </cell>
        </row>
        <row r="3367">
          <cell r="A3367">
            <v>89361</v>
          </cell>
          <cell r="B3367" t="str">
            <v>CURVA 45 GRAUS, PVC, SOLDÁVEL, DN 20MM, INSTALADO EM RAMAL OU SUB-RAMAL DE ÁGUA - FORNECIMENTO E INSTALAÇÃO. AF_12/2014</v>
          </cell>
          <cell r="C3367" t="str">
            <v>UN</v>
          </cell>
          <cell r="D3367">
            <v>8.93</v>
          </cell>
          <cell r="E3367" t="str">
            <v>Sinapi-Maio/21</v>
          </cell>
        </row>
        <row r="3368">
          <cell r="A3368">
            <v>89362</v>
          </cell>
          <cell r="B3368" t="str">
            <v>JOELHO 90 GRAUS, PVC, SOLDÁVEL, DN 25MM, INSTALADO EM RAMAL OU SUB-RAMAL DE ÁGUA - FORNECIMENTO E INSTALAÇÃO. AF_12/2014</v>
          </cell>
          <cell r="C3368" t="str">
            <v>UN</v>
          </cell>
          <cell r="D3368">
            <v>8.7899999999999991</v>
          </cell>
          <cell r="E3368" t="str">
            <v>Sinapi-Maio/21</v>
          </cell>
        </row>
        <row r="3369">
          <cell r="A3369">
            <v>89363</v>
          </cell>
          <cell r="B3369" t="str">
            <v>JOELHO 45 GRAUS, PVC, SOLDÁVEL, DN 25MM, INSTALADO EM RAMAL OU SUB-RAMAL DE ÁGUA - FORNECIMENTO E INSTALAÇÃO. AF_12/2014</v>
          </cell>
          <cell r="C3369" t="str">
            <v>UN</v>
          </cell>
          <cell r="D3369">
            <v>9.7200000000000006</v>
          </cell>
          <cell r="E3369" t="str">
            <v>Sinapi-Maio/21</v>
          </cell>
        </row>
        <row r="3370">
          <cell r="A3370">
            <v>89364</v>
          </cell>
          <cell r="B3370" t="str">
            <v>CURVA 90 GRAUS, PVC, SOLDÁVEL, DN 25MM, INSTALADO EM RAMAL OU SUB-RAMAL DE ÁGUA - FORNECIMENTO E INSTALAÇÃO. AF_12/2014</v>
          </cell>
          <cell r="C3370" t="str">
            <v>UN</v>
          </cell>
          <cell r="D3370">
            <v>11.66</v>
          </cell>
          <cell r="E3370" t="str">
            <v>Sinapi-Maio/21</v>
          </cell>
        </row>
        <row r="3371">
          <cell r="A3371">
            <v>89365</v>
          </cell>
          <cell r="B3371" t="str">
            <v>CURVA 45 GRAUS, PVC, SOLDÁVEL, DN 25MM, INSTALADO EM RAMAL OU SUB-RAMAL DE ÁGUA - FORNECIMENTO E INSTALAÇÃO. AF_12/2014</v>
          </cell>
          <cell r="C3371" t="str">
            <v>UN</v>
          </cell>
          <cell r="D3371">
            <v>10.79</v>
          </cell>
          <cell r="E3371" t="str">
            <v>Sinapi-Maio/21</v>
          </cell>
        </row>
        <row r="3372">
          <cell r="A3372">
            <v>89366</v>
          </cell>
          <cell r="B3372" t="str">
            <v>JOELHO 90 GRAUS COM BUCHA DE LATÃO, PVC, SOLDÁVEL, DN 25MM, X 3/4 INSTALADO EM RAMAL OU SUB-RAMAL DE ÁGUA - FORNECIMENTO E INSTALAÇÃO. AF_12/2014</v>
          </cell>
          <cell r="C3372" t="str">
            <v>UN</v>
          </cell>
          <cell r="D3372">
            <v>16.77</v>
          </cell>
          <cell r="E3372" t="str">
            <v>Sinapi-Maio/21</v>
          </cell>
        </row>
        <row r="3373">
          <cell r="A3373">
            <v>89367</v>
          </cell>
          <cell r="B3373" t="str">
            <v>JOELHO 90 GRAUS, PVC, SOLDÁVEL, DN 32MM, INSTALADO EM RAMAL OU SUB-RAMAL DE ÁGUA - FORNECIMENTO E INSTALAÇÃO. AF_12/2014</v>
          </cell>
          <cell r="C3373" t="str">
            <v>UN</v>
          </cell>
          <cell r="D3373">
            <v>12.23</v>
          </cell>
          <cell r="E3373" t="str">
            <v>Sinapi-Maio/21</v>
          </cell>
        </row>
        <row r="3374">
          <cell r="A3374">
            <v>89368</v>
          </cell>
          <cell r="B3374" t="str">
            <v>JOELHO 45 GRAUS, PVC, SOLDÁVEL, DN 32MM, INSTALADO EM RAMAL OU SUB-RAMAL DE ÁGUA - FORNECIMENTO E INSTALAÇÃO. AF_12/2014</v>
          </cell>
          <cell r="C3374" t="str">
            <v>UN</v>
          </cell>
          <cell r="D3374">
            <v>14.86</v>
          </cell>
          <cell r="E3374" t="str">
            <v>Sinapi-Maio/21</v>
          </cell>
        </row>
        <row r="3375">
          <cell r="A3375">
            <v>89369</v>
          </cell>
          <cell r="B3375" t="str">
            <v>CURVA 90 GRAUS, PVC, SOLDÁVEL, DN 32MM, INSTALADO EM RAMAL OU SUB-RAMAL DE ÁGUA - FORNECIMENTO E INSTALAÇÃO. AF_12/2014</v>
          </cell>
          <cell r="C3375" t="str">
            <v>UN</v>
          </cell>
          <cell r="D3375">
            <v>18.11</v>
          </cell>
          <cell r="E3375" t="str">
            <v>Sinapi-Maio/21</v>
          </cell>
        </row>
        <row r="3376">
          <cell r="A3376">
            <v>89370</v>
          </cell>
          <cell r="B3376" t="str">
            <v>CURVA 45 GRAUS, PVC, SOLDÁVEL, DN 32MM, INSTALADO EM RAMAL OU SUB-RAMAL DE ÁGUA - FORNECIMENTO E INSTALAÇÃO. AF_12/2014</v>
          </cell>
          <cell r="C3376" t="str">
            <v>UN</v>
          </cell>
          <cell r="D3376">
            <v>14.3</v>
          </cell>
          <cell r="E3376" t="str">
            <v>Sinapi-Maio/21</v>
          </cell>
        </row>
        <row r="3377">
          <cell r="A3377">
            <v>89371</v>
          </cell>
          <cell r="B3377" t="str">
            <v>LUVA, PVC, SOLDÁVEL, DN 20MM, INSTALADO EM RAMAL OU SUB-RAMAL DE ÁGUA - FORNECIMENTO E INSTALAÇÃO. AF_12/2014</v>
          </cell>
          <cell r="C3377" t="str">
            <v>UN</v>
          </cell>
          <cell r="D3377">
            <v>5.58</v>
          </cell>
          <cell r="E3377" t="str">
            <v>Sinapi-Maio/21</v>
          </cell>
        </row>
        <row r="3378">
          <cell r="A3378">
            <v>89372</v>
          </cell>
          <cell r="B3378" t="str">
            <v>LUVA DE CORRER, PVC, SOLDÁVEL, DN 20MM, INSTALADO EM RAMAL OU SUB-RAMAL DE ÁGUA - FORNECIMENTO E INSTALAÇÃO. AF_12/2014</v>
          </cell>
          <cell r="C3378" t="str">
            <v>UN</v>
          </cell>
          <cell r="D3378">
            <v>14.24</v>
          </cell>
          <cell r="E3378" t="str">
            <v>Sinapi-Maio/21</v>
          </cell>
        </row>
        <row r="3379">
          <cell r="A3379">
            <v>89373</v>
          </cell>
          <cell r="B3379" t="str">
            <v>LUVA DE REDUÇÃO, PVC, SOLDÁVEL, DN 25MM X 20MM, INSTALADO EM RAMAL OU SUB-RAMAL DE ÁGUA - FORNECIMENTO E INSTALAÇÃO. AF_12/2014</v>
          </cell>
          <cell r="C3379" t="str">
            <v>UN</v>
          </cell>
          <cell r="D3379">
            <v>6.36</v>
          </cell>
          <cell r="E3379" t="str">
            <v>Sinapi-Maio/21</v>
          </cell>
        </row>
        <row r="3380">
          <cell r="A3380">
            <v>89374</v>
          </cell>
          <cell r="B3380" t="str">
            <v>LUVA COM BUCHA DE LATÃO, PVC, SOLDÁVEL, DN 20MM X 1/2, INSTALADO EM RAMAL OU SUB-RAMAL DE ÁGUA - FORNECIMENTO E INSTALAÇÃO. AF_12/2014</v>
          </cell>
          <cell r="C3380" t="str">
            <v>UN</v>
          </cell>
          <cell r="D3380">
            <v>11.06</v>
          </cell>
          <cell r="E3380" t="str">
            <v>Sinapi-Maio/21</v>
          </cell>
        </row>
        <row r="3381">
          <cell r="A3381">
            <v>89375</v>
          </cell>
          <cell r="B3381" t="str">
            <v>UNIÃO, PVC, SOLDÁVEL, DN 20MM, INSTALADO EM RAMAL OU SUB-RAMAL DE ÁGUA - FORNECIMENTO E INSTALAÇÃO. AF_12/2014</v>
          </cell>
          <cell r="C3381" t="str">
            <v>UN</v>
          </cell>
          <cell r="D3381">
            <v>13.9</v>
          </cell>
          <cell r="E3381" t="str">
            <v>Sinapi-Maio/21</v>
          </cell>
        </row>
        <row r="3382">
          <cell r="A3382">
            <v>89376</v>
          </cell>
          <cell r="B3382" t="str">
            <v>ADAPTADOR CURTO COM BOLSA E ROSCA PARA REGISTRO, PVC, SOLDÁVEL, DN 20MM X 1/2, INSTALADO EM RAMAL OU SUB-RAMAL DE ÁGUA - FORNECIMENTO E INSTALAÇÃO. AF_12/2014</v>
          </cell>
          <cell r="C3382" t="str">
            <v>UN</v>
          </cell>
          <cell r="D3382">
            <v>5.66</v>
          </cell>
          <cell r="E3382" t="str">
            <v>Sinapi-Maio/21</v>
          </cell>
        </row>
        <row r="3383">
          <cell r="A3383">
            <v>89377</v>
          </cell>
          <cell r="B3383" t="str">
            <v>CURVA DE TRANSPOSIÇÃO, PVC, SOLDÁVEL, DN 20MM, INSTALADO EM RAMAL OU SUB-RAMAL DE ÁGUA - FORNECIMENTO E INSTALAÇÃO. AF_12/2014</v>
          </cell>
          <cell r="C3383" t="str">
            <v>UN</v>
          </cell>
          <cell r="D3383">
            <v>9.85</v>
          </cell>
          <cell r="E3383" t="str">
            <v>Sinapi-Maio/21</v>
          </cell>
        </row>
        <row r="3384">
          <cell r="A3384">
            <v>89378</v>
          </cell>
          <cell r="B3384" t="str">
            <v>LUVA, PVC, SOLDÁVEL, DN 25MM, INSTALADO EM RAMAL OU SUB-RAMAL DE ÁGUA - FORNECIMENTO E INSTALAÇÃO. AF_12/2014</v>
          </cell>
          <cell r="C3384" t="str">
            <v>UN</v>
          </cell>
          <cell r="D3384">
            <v>6.6</v>
          </cell>
          <cell r="E3384" t="str">
            <v>Sinapi-Maio/21</v>
          </cell>
        </row>
        <row r="3385">
          <cell r="A3385">
            <v>89379</v>
          </cell>
          <cell r="B3385" t="str">
            <v>LUVA DE CORRER, PVC, SOLDÁVEL, DN 25MM, INSTALADO EM RAMAL OU SUB-RAMAL DE ÁGUA - FORNECIMENTO E INSTALAÇÃO. AF_12/2014</v>
          </cell>
          <cell r="C3385" t="str">
            <v>UN</v>
          </cell>
          <cell r="D3385">
            <v>18.149999999999999</v>
          </cell>
          <cell r="E3385" t="str">
            <v>Sinapi-Maio/21</v>
          </cell>
        </row>
        <row r="3386">
          <cell r="A3386">
            <v>89380</v>
          </cell>
          <cell r="B3386" t="str">
            <v>LUVA DE REDUÇÃO, PVC, SOLDÁVEL, DN 32MM X 25MM, INSTALADO EM RAMAL OU SUB-RAMAL DE ÁGUA - FORNECIMENTO E INSTALAÇÃO. AF_12/2014</v>
          </cell>
          <cell r="C3386" t="str">
            <v>UN</v>
          </cell>
          <cell r="D3386">
            <v>10.15</v>
          </cell>
          <cell r="E3386" t="str">
            <v>Sinapi-Maio/21</v>
          </cell>
        </row>
        <row r="3387">
          <cell r="A3387">
            <v>89381</v>
          </cell>
          <cell r="B3387" t="str">
            <v>LUVA COM BUCHA DE LATÃO, PVC, SOLDÁVEL, DN 25MM X 3/4, INSTALADO EM RAMAL OU SUB-RAMAL DE ÁGUA - FORNECIMENTO E INSTALAÇÃO. AF_12/2014</v>
          </cell>
          <cell r="C3387" t="str">
            <v>UN</v>
          </cell>
          <cell r="D3387">
            <v>13.91</v>
          </cell>
          <cell r="E3387" t="str">
            <v>Sinapi-Maio/21</v>
          </cell>
        </row>
        <row r="3388">
          <cell r="A3388">
            <v>89382</v>
          </cell>
          <cell r="B3388" t="str">
            <v>UNIÃO, PVC, SOLDÁVEL, DN 25MM, INSTALADO EM RAMAL OU SUB-RAMAL DE ÁGUA - FORNECIMENTO E INSTALAÇÃO. AF_12/2014</v>
          </cell>
          <cell r="C3388" t="str">
            <v>UN</v>
          </cell>
          <cell r="D3388">
            <v>16.55</v>
          </cell>
          <cell r="E3388" t="str">
            <v>Sinapi-Maio/21</v>
          </cell>
        </row>
        <row r="3389">
          <cell r="A3389">
            <v>89383</v>
          </cell>
          <cell r="B3389" t="str">
            <v>ADAPTADOR CURTO COM BOLSA E ROSCA PARA REGISTRO, PVC, SOLDÁVEL, DN 25MM X 3/4, INSTALADO EM RAMAL OU SUB-RAMAL DE ÁGUA - FORNECIMENTO E INSTALAÇÃO. AF_12/2014</v>
          </cell>
          <cell r="C3389" t="str">
            <v>UN</v>
          </cell>
          <cell r="D3389">
            <v>6.72</v>
          </cell>
          <cell r="E3389" t="str">
            <v>Sinapi-Maio/21</v>
          </cell>
        </row>
        <row r="3390">
          <cell r="A3390">
            <v>89384</v>
          </cell>
          <cell r="B3390" t="str">
            <v>CURVA DE TRANSPOSIÇÃO, PVC, SOLDÁVEL, DN 25MM, INSTALADO EM RAMAL OU SUB-RAMAL DE ÁGUA   FORNECIMENTO E INSTALAÇÃO. AF_12/2014</v>
          </cell>
          <cell r="C3390" t="str">
            <v>UN</v>
          </cell>
          <cell r="D3390">
            <v>14.1</v>
          </cell>
          <cell r="E3390" t="str">
            <v>Sinapi-Maio/21</v>
          </cell>
        </row>
        <row r="3391">
          <cell r="A3391">
            <v>89385</v>
          </cell>
          <cell r="B3391" t="str">
            <v>LUVA SOLDÁVEL E COM ROSCA, PVC, SOLDÁVEL, DN 25MM X 3/4, INSTALADO EM RAMAL OU SUB-RAMAL DE ÁGUA - FORNECIMENTO E INSTALAÇÃO. AF_12/2014</v>
          </cell>
          <cell r="C3391" t="str">
            <v>UN</v>
          </cell>
          <cell r="D3391">
            <v>7.63</v>
          </cell>
          <cell r="E3391" t="str">
            <v>Sinapi-Maio/21</v>
          </cell>
        </row>
        <row r="3392">
          <cell r="A3392">
            <v>89386</v>
          </cell>
          <cell r="B3392" t="str">
            <v>LUVA, PVC, SOLDÁVEL, DN 32MM, INSTALADO EM RAMAL OU SUB-RAMAL DE ÁGUA - FORNECIMENTO E INSTALAÇÃO. AF_12/2014</v>
          </cell>
          <cell r="C3392" t="str">
            <v>UN</v>
          </cell>
          <cell r="D3392">
            <v>9.2100000000000009</v>
          </cell>
          <cell r="E3392" t="str">
            <v>Sinapi-Maio/21</v>
          </cell>
        </row>
        <row r="3393">
          <cell r="A3393">
            <v>89387</v>
          </cell>
          <cell r="B3393" t="str">
            <v>LUVA DE CORRER, PVC, SOLDÁVEL, DN 32MM, INSTALADO EM RAMAL OU SUB-RAMAL DE ÁGUA   FORNECIMENTO E INSTALAÇÃO. AF_12/2014</v>
          </cell>
          <cell r="C3393" t="str">
            <v>UN</v>
          </cell>
          <cell r="D3393">
            <v>36.770000000000003</v>
          </cell>
          <cell r="E3393" t="str">
            <v>Sinapi-Maio/21</v>
          </cell>
        </row>
        <row r="3394">
          <cell r="A3394">
            <v>89388</v>
          </cell>
          <cell r="B3394" t="str">
            <v>LUVA DE REDUÇÃO, PVC, SOLDÁVEL, DN 40MM X 32MM, INSTALADO EM RAMAL OU SUB-RAMAL DE ÁGUA - FORNECIMENTO E INSTALAÇÃO. AF_12/2014</v>
          </cell>
          <cell r="C3394" t="str">
            <v>UN</v>
          </cell>
          <cell r="D3394">
            <v>12.33</v>
          </cell>
          <cell r="E3394" t="str">
            <v>Sinapi-Maio/21</v>
          </cell>
        </row>
        <row r="3395">
          <cell r="A3395">
            <v>89389</v>
          </cell>
          <cell r="B3395" t="str">
            <v>LUVA SOLDÁVEL E COM ROSCA, PVC, SOLDÁVEL, DN 32MM X 1, INSTALADO EM RAMAL OU SUB-RAMAL DE ÁGUA - FORNECIMENTO E INSTALAÇÃO. AF_12/2014</v>
          </cell>
          <cell r="C3395" t="str">
            <v>UN</v>
          </cell>
          <cell r="D3395">
            <v>13.39</v>
          </cell>
          <cell r="E3395" t="str">
            <v>Sinapi-Maio/21</v>
          </cell>
        </row>
        <row r="3396">
          <cell r="A3396">
            <v>89390</v>
          </cell>
          <cell r="B3396" t="str">
            <v>UNIÃO, PVC, SOLDÁVEL, DN 32MM, INSTALADO EM RAMAL OU SUB-RAMAL DE ÁGUA - FORNECIMENTO E INSTALAÇÃO. AF_12/2014</v>
          </cell>
          <cell r="C3396" t="str">
            <v>UN</v>
          </cell>
          <cell r="D3396">
            <v>24.75</v>
          </cell>
          <cell r="E3396" t="str">
            <v>Sinapi-Maio/21</v>
          </cell>
        </row>
        <row r="3397">
          <cell r="A3397">
            <v>89391</v>
          </cell>
          <cell r="B3397" t="str">
            <v>ADAPTADOR CURTO COM BOLSA E ROSCA PARA REGISTRO, PVC, SOLDÁVEL, DN 32MM X 1, INSTALADO EM RAMAL OU SUB-RAMAL DE ÁGUA - FORNECIMENTO E INSTALAÇÃO. AF_12/2014</v>
          </cell>
          <cell r="C3397" t="str">
            <v>UN</v>
          </cell>
          <cell r="D3397">
            <v>9.08</v>
          </cell>
          <cell r="E3397" t="str">
            <v>Sinapi-Maio/21</v>
          </cell>
        </row>
        <row r="3398">
          <cell r="A3398">
            <v>89392</v>
          </cell>
          <cell r="B3398" t="str">
            <v>CURVA DE TRANSPOSIÇÃO, PVC, SOLDÁVEL, DN 32MM, INSTALADO EM RAMAL OU SUB-RAMAL DE ÁGUA   FORNECIMENTO E INSTALAÇÃO. AF_12/2014</v>
          </cell>
          <cell r="C3398" t="str">
            <v>UN</v>
          </cell>
          <cell r="D3398">
            <v>29.5</v>
          </cell>
          <cell r="E3398" t="str">
            <v>Sinapi-Maio/21</v>
          </cell>
        </row>
        <row r="3399">
          <cell r="A3399">
            <v>89393</v>
          </cell>
          <cell r="B3399" t="str">
            <v>TE, PVC, SOLDÁVEL, DN 20MM, INSTALADO EM RAMAL OU SUB-RAMAL DE ÁGUA - FORNECIMENTO E INSTALAÇÃO. AF_12/2014</v>
          </cell>
          <cell r="C3399" t="str">
            <v>UN</v>
          </cell>
          <cell r="D3399">
            <v>10.28</v>
          </cell>
          <cell r="E3399" t="str">
            <v>Sinapi-Maio/21</v>
          </cell>
        </row>
        <row r="3400">
          <cell r="A3400">
            <v>89394</v>
          </cell>
          <cell r="B3400" t="str">
            <v>TÊ COM BUCHA DE LATÃO NA BOLSA CENTRAL, PVC, SOLDÁVEL, DN 20MM X 1/2, INSTALADO EM RAMAL OU SUB-RAMAL DE ÁGUA - FORNECIMENTO E INSTALAÇÃO. AF_12/2014</v>
          </cell>
          <cell r="C3400" t="str">
            <v>UN</v>
          </cell>
          <cell r="D3400">
            <v>21.1</v>
          </cell>
          <cell r="E3400" t="str">
            <v>Sinapi-Maio/21</v>
          </cell>
        </row>
        <row r="3401">
          <cell r="A3401">
            <v>89395</v>
          </cell>
          <cell r="B3401" t="str">
            <v>TE, PVC, SOLDÁVEL, DN 25MM, INSTALADO EM RAMAL OU SUB-RAMAL DE ÁGUA - FORNECIMENTO E INSTALAÇÃO. AF_12/2014</v>
          </cell>
          <cell r="C3401" t="str">
            <v>UN</v>
          </cell>
          <cell r="D3401">
            <v>12.27</v>
          </cell>
          <cell r="E3401" t="str">
            <v>Sinapi-Maio/21</v>
          </cell>
        </row>
        <row r="3402">
          <cell r="A3402">
            <v>89396</v>
          </cell>
          <cell r="B3402" t="str">
            <v>TÊ COM BUCHA DE LATÃO NA BOLSA CENTRAL, PVC, SOLDÁVEL, DN 25MM X 1/2, INSTALADO EM RAMAL OU SUB-RAMAL DE ÁGUA - FORNECIMENTO E INSTALAÇÃO. AF_12/2014</v>
          </cell>
          <cell r="C3402" t="str">
            <v>UN</v>
          </cell>
          <cell r="D3402">
            <v>21.53</v>
          </cell>
          <cell r="E3402" t="str">
            <v>Sinapi-Maio/21</v>
          </cell>
        </row>
        <row r="3403">
          <cell r="A3403">
            <v>89397</v>
          </cell>
          <cell r="B3403" t="str">
            <v>TÊ DE REDUÇÃO, PVC, SOLDÁVEL, DN 25MM X 20MM, INSTALADO EM RAMAL OU SUB-RAMAL DE ÁGUA - FORNECIMENTO E INSTALAÇÃO. AF_12/2014</v>
          </cell>
          <cell r="C3403" t="str">
            <v>UN</v>
          </cell>
          <cell r="D3403">
            <v>14.74</v>
          </cell>
          <cell r="E3403" t="str">
            <v>Sinapi-Maio/21</v>
          </cell>
        </row>
        <row r="3404">
          <cell r="A3404">
            <v>89398</v>
          </cell>
          <cell r="B3404" t="str">
            <v>TE, PVC, SOLDÁVEL, DN 32MM, INSTALADO EM RAMAL OU SUB-RAMAL DE ÁGUA - FORNECIMENTO E INSTALAÇÃO. AF_12/2014</v>
          </cell>
          <cell r="C3404" t="str">
            <v>UN</v>
          </cell>
          <cell r="D3404">
            <v>18.100000000000001</v>
          </cell>
          <cell r="E3404" t="str">
            <v>Sinapi-Maio/21</v>
          </cell>
        </row>
        <row r="3405">
          <cell r="A3405">
            <v>89399</v>
          </cell>
          <cell r="B3405" t="str">
            <v>TÊ COM BUCHA DE LATÃO NA BOLSA CENTRAL, PVC, SOLDÁVEL, DN 32MM X 3/4, INSTALADO EM RAMAL OU SUB-RAMAL DE ÁGUA - FORNECIMENTO E INSTALAÇÃO. AF_12/2014</v>
          </cell>
          <cell r="C3405" t="str">
            <v>UN</v>
          </cell>
          <cell r="D3405">
            <v>33.81</v>
          </cell>
          <cell r="E3405" t="str">
            <v>Sinapi-Maio/21</v>
          </cell>
        </row>
        <row r="3406">
          <cell r="A3406">
            <v>89400</v>
          </cell>
          <cell r="B3406" t="str">
            <v>TÊ DE REDUÇÃO, PVC, SOLDÁVEL, DN 32MM X 25MM, INSTALADO EM RAMAL OU SUB-RAMAL DE ÁGUA - FORNECIMENTO E INSTALAÇÃO. AF_12/2014</v>
          </cell>
          <cell r="C3406" t="str">
            <v>UN</v>
          </cell>
          <cell r="D3406">
            <v>20.55</v>
          </cell>
          <cell r="E3406" t="str">
            <v>Sinapi-Maio/21</v>
          </cell>
        </row>
        <row r="3407">
          <cell r="A3407">
            <v>89404</v>
          </cell>
          <cell r="B3407" t="str">
            <v>JOELHO 90 GRAUS, PVC, SOLDÁVEL, DN 20MM, INSTALADO EM RAMAL DE DISTRIBUIÇÃO DE ÁGUA - FORNECIMENTO E INSTALAÇÃO. AF_12/2014</v>
          </cell>
          <cell r="C3407" t="str">
            <v>UN</v>
          </cell>
          <cell r="D3407">
            <v>4.99</v>
          </cell>
          <cell r="E3407" t="str">
            <v>Sinapi-Maio/21</v>
          </cell>
        </row>
        <row r="3408">
          <cell r="A3408">
            <v>89405</v>
          </cell>
          <cell r="B3408" t="str">
            <v>JOELHO 45 GRAUS, PVC, SOLDÁVEL, DN 20MM, INSTALADO EM RAMAL DE DISTRIBUIÇÃO DE ÁGUA - FORNECIMENTO E INSTALAÇÃO. AF_12/2014</v>
          </cell>
          <cell r="C3408" t="str">
            <v>UN</v>
          </cell>
          <cell r="D3408">
            <v>5.43</v>
          </cell>
          <cell r="E3408" t="str">
            <v>Sinapi-Maio/21</v>
          </cell>
        </row>
        <row r="3409">
          <cell r="A3409">
            <v>89406</v>
          </cell>
          <cell r="B3409" t="str">
            <v>CURVA 90 GRAUS, PVC, SOLDÁVEL, DN 20MM, INSTALADO EM RAMAL DE DISTRIBUIÇÃO DE ÁGUA - FORNECIMENTO E INSTALAÇÃO. AF_12/2014</v>
          </cell>
          <cell r="C3409" t="str">
            <v>UN</v>
          </cell>
          <cell r="D3409">
            <v>7.26</v>
          </cell>
          <cell r="E3409" t="str">
            <v>Sinapi-Maio/21</v>
          </cell>
        </row>
        <row r="3410">
          <cell r="A3410">
            <v>89407</v>
          </cell>
          <cell r="B3410" t="str">
            <v>CURVA 45 GRAUS, PVC, SOLDÁVEL, DN 20MM, INSTALADO EM RAMAL DE DISTRIBUIÇÃO DE ÁGUA - FORNECIMENTO E INSTALAÇÃO. AF_12/2014</v>
          </cell>
          <cell r="C3410" t="str">
            <v>UN</v>
          </cell>
          <cell r="D3410">
            <v>6.54</v>
          </cell>
          <cell r="E3410" t="str">
            <v>Sinapi-Maio/21</v>
          </cell>
        </row>
        <row r="3411">
          <cell r="A3411">
            <v>89408</v>
          </cell>
          <cell r="B3411" t="str">
            <v>JOELHO 90 GRAUS, PVC, SOLDÁVEL, DN 25MM, INSTALADO EM RAMAL DE DISTRIBUIÇÃO DE ÁGUA - FORNECIMENTO E INSTALAÇÃO. AF_12/2014</v>
          </cell>
          <cell r="C3411" t="str">
            <v>UN</v>
          </cell>
          <cell r="D3411">
            <v>6.04</v>
          </cell>
          <cell r="E3411" t="str">
            <v>Sinapi-Maio/21</v>
          </cell>
        </row>
        <row r="3412">
          <cell r="A3412">
            <v>89409</v>
          </cell>
          <cell r="B3412" t="str">
            <v>JOELHO 45 GRAUS, PVC, SOLDÁVEL, DN 25MM, INSTALADO EM RAMAL DE DISTRIBUIÇÃO DE ÁGUA - FORNECIMENTO E INSTALAÇÃO. AF_12/2014</v>
          </cell>
          <cell r="C3412" t="str">
            <v>UN</v>
          </cell>
          <cell r="D3412">
            <v>6.97</v>
          </cell>
          <cell r="E3412" t="str">
            <v>Sinapi-Maio/21</v>
          </cell>
        </row>
        <row r="3413">
          <cell r="A3413">
            <v>89410</v>
          </cell>
          <cell r="B3413" t="str">
            <v>CURVA 90 GRAUS, PVC, SOLDÁVEL, DN 25MM, INSTALADO EM RAMAL DE DISTRIBUIÇÃO DE ÁGUA - FORNECIMENTO E INSTALAÇÃO. AF_12/2014</v>
          </cell>
          <cell r="C3413" t="str">
            <v>UN</v>
          </cell>
          <cell r="D3413">
            <v>8.91</v>
          </cell>
          <cell r="E3413" t="str">
            <v>Sinapi-Maio/21</v>
          </cell>
        </row>
        <row r="3414">
          <cell r="A3414">
            <v>89411</v>
          </cell>
          <cell r="B3414" t="str">
            <v>CURVA 45 GRAUS, PVC, SOLDÁVEL, DN 25MM, INSTALADO EM RAMAL DE DISTRIBUIÇÃO DE ÁGUA - FORNECIMENTO E INSTALAÇÃO. AF_12/2014</v>
          </cell>
          <cell r="C3414" t="str">
            <v>UN</v>
          </cell>
          <cell r="D3414">
            <v>8.0399999999999991</v>
          </cell>
          <cell r="E3414" t="str">
            <v>Sinapi-Maio/21</v>
          </cell>
        </row>
        <row r="3415">
          <cell r="A3415">
            <v>89412</v>
          </cell>
          <cell r="B3415" t="str">
            <v>JOELHO 90 GRAUS, PVC, SOLDÁVEL, DN 25MM, X 3/4 INSTALADO EM RAMAL DE DISTRIBUIÇÃO DE ÁGUA - FORNECIMENTO E INSTALAÇÃO. AF_12/2014</v>
          </cell>
          <cell r="C3415" t="str">
            <v>UN</v>
          </cell>
          <cell r="D3415">
            <v>9.2200000000000006</v>
          </cell>
          <cell r="E3415" t="str">
            <v>Sinapi-Maio/21</v>
          </cell>
        </row>
        <row r="3416">
          <cell r="A3416">
            <v>89413</v>
          </cell>
          <cell r="B3416" t="str">
            <v>JOELHO 90 GRAUS, PVC, SOLDÁVEL, DN 32MM, INSTALADO EM RAMAL DE DISTRIBUIÇÃO DE ÁGUA - FORNECIMENTO E INSTALAÇÃO. AF_12/2014</v>
          </cell>
          <cell r="C3416" t="str">
            <v>UN</v>
          </cell>
          <cell r="D3416">
            <v>8.94</v>
          </cell>
          <cell r="E3416" t="str">
            <v>Sinapi-Maio/21</v>
          </cell>
        </row>
        <row r="3417">
          <cell r="A3417">
            <v>89414</v>
          </cell>
          <cell r="B3417" t="str">
            <v>JOELHO 45 GRAUS, PVC, SOLDÁVEL, DN 32MM, INSTALADO EM RAMAL DE DISTRIBUIÇÃO DE ÁGUA - FORNECIMENTO E INSTALAÇÃO. AF_12/2014</v>
          </cell>
          <cell r="C3417" t="str">
            <v>UN</v>
          </cell>
          <cell r="D3417">
            <v>11.57</v>
          </cell>
          <cell r="E3417" t="str">
            <v>Sinapi-Maio/21</v>
          </cell>
        </row>
        <row r="3418">
          <cell r="A3418">
            <v>89415</v>
          </cell>
          <cell r="B3418" t="str">
            <v>CURVA 90 GRAUS, PVC, SOLDÁVEL, DN 32MM, INSTALADO EM RAMAL DE DISTRIBUIÇÃO DE ÁGUA - FORNECIMENTO E INSTALAÇÃO. AF_12/2014</v>
          </cell>
          <cell r="C3418" t="str">
            <v>UN</v>
          </cell>
          <cell r="D3418">
            <v>14.82</v>
          </cell>
          <cell r="E3418" t="str">
            <v>Sinapi-Maio/21</v>
          </cell>
        </row>
        <row r="3419">
          <cell r="A3419">
            <v>89416</v>
          </cell>
          <cell r="B3419" t="str">
            <v>CURVA 45 GRAUS, PVC, SOLDÁVEL, DN 32MM, INSTALADO EM RAMAL DE DISTRIBUIÇÃO DE ÁGUA - FORNECIMENTO E INSTALAÇÃO. AF_12/2014</v>
          </cell>
          <cell r="C3419" t="str">
            <v>UN</v>
          </cell>
          <cell r="D3419">
            <v>11.01</v>
          </cell>
          <cell r="E3419" t="str">
            <v>Sinapi-Maio/21</v>
          </cell>
        </row>
        <row r="3420">
          <cell r="A3420">
            <v>89417</v>
          </cell>
          <cell r="B3420" t="str">
            <v>LUVA, PVC, SOLDÁVEL, DN 20MM, INSTALADO EM RAMAL DE DISTRIBUIÇÃO DE ÁGUA - FORNECIMENTO E INSTALAÇÃO. AF_12/2014</v>
          </cell>
          <cell r="C3420" t="str">
            <v>UN</v>
          </cell>
          <cell r="D3420">
            <v>4.0199999999999996</v>
          </cell>
          <cell r="E3420" t="str">
            <v>Sinapi-Maio/21</v>
          </cell>
        </row>
        <row r="3421">
          <cell r="A3421">
            <v>89418</v>
          </cell>
          <cell r="B3421" t="str">
            <v>LUVA DE CORRER, PVC, SOLDÁVEL, DN 20MM, INSTALADO EM RAMAL DE DISTRIBUIÇÃO DE ÁGUA - FORNECIMENTO E INSTALAÇÃO. AF_12/2014</v>
          </cell>
          <cell r="C3421" t="str">
            <v>UN</v>
          </cell>
          <cell r="D3421">
            <v>12.68</v>
          </cell>
          <cell r="E3421" t="str">
            <v>Sinapi-Maio/21</v>
          </cell>
        </row>
        <row r="3422">
          <cell r="A3422">
            <v>89419</v>
          </cell>
          <cell r="B3422" t="str">
            <v>LUVA DE REDUÇÃO, PVC, SOLDÁVEL, DN 25MM X 20MM, INSTALADO EM RAMAL DE DISTRIBUIÇÃO DE ÁGUA - FORNECIMENTO E INSTALAÇÃO. AF_12/2014</v>
          </cell>
          <cell r="C3422" t="str">
            <v>UN</v>
          </cell>
          <cell r="D3422">
            <v>4.8</v>
          </cell>
          <cell r="E3422" t="str">
            <v>Sinapi-Maio/21</v>
          </cell>
        </row>
        <row r="3423">
          <cell r="A3423">
            <v>89420</v>
          </cell>
          <cell r="B3423" t="str">
            <v>LUVA COM BUCHA DE LATÃO, PVC, SOLDÁVEL, DN 20MM X 1/2, INSTALADO EM RAMAL DE DISTRIBUIÇÃO DE ÁGUA - FORNECIMENTO E INSTALAÇÃO. AF_12/2014</v>
          </cell>
          <cell r="C3423" t="str">
            <v>UN</v>
          </cell>
          <cell r="D3423">
            <v>9.5</v>
          </cell>
          <cell r="E3423" t="str">
            <v>Sinapi-Maio/21</v>
          </cell>
        </row>
        <row r="3424">
          <cell r="A3424">
            <v>89421</v>
          </cell>
          <cell r="B3424" t="str">
            <v>UNIÃO, PVC, SOLDÁVEL, DN 20MM, INSTALADO EM RAMAL DE DISTRIBUIÇÃO DE ÁGUA - FORNECIMENTO E INSTALAÇÃO. AF_12/2014</v>
          </cell>
          <cell r="C3424" t="str">
            <v>UN</v>
          </cell>
          <cell r="D3424">
            <v>12.34</v>
          </cell>
          <cell r="E3424" t="str">
            <v>Sinapi-Maio/21</v>
          </cell>
        </row>
        <row r="3425">
          <cell r="A3425">
            <v>89422</v>
          </cell>
          <cell r="B3425" t="str">
            <v>ADAPTADOR CURTO COM BOLSA E ROSCA PARA REGISTRO, PVC, SOLDÁVEL, DN 20MM X 1/2, INSTALADO EM RAMAL DE DISTRIBUIÇÃO DE ÁGUA - FORNECIMENTO E INSTALAÇÃO. AF_12/2014</v>
          </cell>
          <cell r="C3425" t="str">
            <v>UN</v>
          </cell>
          <cell r="D3425">
            <v>4.0999999999999996</v>
          </cell>
          <cell r="E3425" t="str">
            <v>Sinapi-Maio/21</v>
          </cell>
        </row>
        <row r="3426">
          <cell r="A3426">
            <v>89423</v>
          </cell>
          <cell r="B3426" t="str">
            <v>CURVA DE TRANSPOSIÇÃO, PVC, SOLDÁVEL, DN 20MM, INSTALADO EM RAMAL DE DISTRIBUIÇÃO DE ÁGUA   FORNECIMENTO E INSTALAÇÃO. AF_12/2014</v>
          </cell>
          <cell r="C3426" t="str">
            <v>UN</v>
          </cell>
          <cell r="D3426">
            <v>8.86</v>
          </cell>
          <cell r="E3426" t="str">
            <v>Sinapi-Maio/21</v>
          </cell>
        </row>
        <row r="3427">
          <cell r="A3427">
            <v>89424</v>
          </cell>
          <cell r="B3427" t="str">
            <v>LUVA, PVC, SOLDÁVEL, DN 25MM, INSTALADO EM RAMAL DE DISTRIBUIÇÃO DE ÁGUA - FORNECIMENTO E INSTALAÇÃO. AF_12/2014</v>
          </cell>
          <cell r="C3427" t="str">
            <v>UN</v>
          </cell>
          <cell r="D3427">
            <v>4.75</v>
          </cell>
          <cell r="E3427" t="str">
            <v>Sinapi-Maio/21</v>
          </cell>
        </row>
        <row r="3428">
          <cell r="A3428">
            <v>89425</v>
          </cell>
          <cell r="B3428" t="str">
            <v>LUVA DE CORRER, PVC, SOLDÁVEL, DN 25MM, INSTALADO EM RAMAL DE DISTRIBUIÇÃO DE ÁGUA - FORNECIMENTO E INSTALAÇÃO. AF_12/2014</v>
          </cell>
          <cell r="C3428" t="str">
            <v>UN</v>
          </cell>
          <cell r="D3428">
            <v>16.3</v>
          </cell>
          <cell r="E3428" t="str">
            <v>Sinapi-Maio/21</v>
          </cell>
        </row>
        <row r="3429">
          <cell r="A3429">
            <v>89426</v>
          </cell>
          <cell r="B3429" t="str">
            <v>LUVA DE REDUÇÃO, PVC, SOLDÁVEL, DN 32MM X 25MM, INSTALADO EM RAMAL DE DISTRIBUIÇÃO DE ÁGUA - FORNECIMENTO E INSTALAÇÃO. AF_12/2014</v>
          </cell>
          <cell r="C3429" t="str">
            <v>UN</v>
          </cell>
          <cell r="D3429">
            <v>8.3000000000000007</v>
          </cell>
          <cell r="E3429" t="str">
            <v>Sinapi-Maio/21</v>
          </cell>
        </row>
        <row r="3430">
          <cell r="A3430">
            <v>89427</v>
          </cell>
          <cell r="B3430" t="str">
            <v>LUVA COM BUCHA DE LATÃO, PVC, SOLDÁVEL, DN 25MM X 3/4, INSTALADO EM RAMAL DE DISTRIBUIÇÃO DE ÁGUA - FORNECIMENTO E INSTALAÇÃO. AF_12/2014</v>
          </cell>
          <cell r="C3430" t="str">
            <v>UN</v>
          </cell>
          <cell r="D3430">
            <v>12.06</v>
          </cell>
          <cell r="E3430" t="str">
            <v>Sinapi-Maio/21</v>
          </cell>
        </row>
        <row r="3431">
          <cell r="A3431">
            <v>89428</v>
          </cell>
          <cell r="B3431" t="str">
            <v>UNIÃO, PVC, SOLDÁVEL, DN 25MM, INSTALADO EM RAMAL DE DISTRIBUIÇÃO DE ÁGUA - FORNECIMENTO E INSTALAÇÃO. AF_12/2014</v>
          </cell>
          <cell r="C3431" t="str">
            <v>UN</v>
          </cell>
          <cell r="D3431">
            <v>14.7</v>
          </cell>
          <cell r="E3431" t="str">
            <v>Sinapi-Maio/21</v>
          </cell>
        </row>
        <row r="3432">
          <cell r="A3432">
            <v>89429</v>
          </cell>
          <cell r="B3432" t="str">
            <v>ADAPTADOR CURTO COM BOLSA E ROSCA PARA REGISTRO, PVC, SOLDÁVEL, DN 25MM X 3/4, INSTALADO EM RAMAL DE DISTRIBUIÇÃO DE ÁGUA - FORNECIMENTO E INSTALAÇÃO. AF_12/2014</v>
          </cell>
          <cell r="C3432" t="str">
            <v>UN</v>
          </cell>
          <cell r="D3432">
            <v>4.87</v>
          </cell>
          <cell r="E3432" t="str">
            <v>Sinapi-Maio/21</v>
          </cell>
        </row>
        <row r="3433">
          <cell r="A3433">
            <v>89430</v>
          </cell>
          <cell r="B3433" t="str">
            <v>CURVA DE TRANSPOSIÇÃO, PVC, SOLDÁVEL, DN 25MM, INSTALADO EM RAMAL DE DISTRIBUIÇÃO DE ÁGUA   FORNECIMENTO E INSTALAÇÃO. AF_12/2014</v>
          </cell>
          <cell r="C3433" t="str">
            <v>UN</v>
          </cell>
          <cell r="D3433">
            <v>12.25</v>
          </cell>
          <cell r="E3433" t="str">
            <v>Sinapi-Maio/21</v>
          </cell>
        </row>
        <row r="3434">
          <cell r="A3434">
            <v>89431</v>
          </cell>
          <cell r="B3434" t="str">
            <v>LUVA, PVC, SOLDÁVEL, DN 32MM, INSTALADO EM RAMAL DE DISTRIBUIÇÃO DE ÁGUA - FORNECIMENTO E INSTALAÇÃO. AF_12/2014</v>
          </cell>
          <cell r="C3434" t="str">
            <v>UN</v>
          </cell>
          <cell r="D3434">
            <v>7</v>
          </cell>
          <cell r="E3434" t="str">
            <v>Sinapi-Maio/21</v>
          </cell>
        </row>
        <row r="3435">
          <cell r="A3435">
            <v>89432</v>
          </cell>
          <cell r="B3435" t="str">
            <v>LUVA DE CORRER, PVC, SOLDÁVEL, DN 32MM, INSTALADO EM RAMAL DE DISTRIBUIÇÃO DE ÁGUA   FORNECIMENTO E INSTALAÇÃO. AF_12/2014</v>
          </cell>
          <cell r="C3435" t="str">
            <v>UN</v>
          </cell>
          <cell r="D3435">
            <v>34.56</v>
          </cell>
          <cell r="E3435" t="str">
            <v>Sinapi-Maio/21</v>
          </cell>
        </row>
        <row r="3436">
          <cell r="A3436">
            <v>89433</v>
          </cell>
          <cell r="B3436" t="str">
            <v>LUVA DE REDUÇÃO, PVC, SOLDÁVEL, DN 40MM X 32MM, INSTALADO EM RAMAL DE DISTRIBUIÇÃO DE ÁGUA - FORNECIMENTO E INSTALAÇÃO. AF_12/2014</v>
          </cell>
          <cell r="C3436" t="str">
            <v>UN</v>
          </cell>
          <cell r="D3436">
            <v>10.119999999999999</v>
          </cell>
          <cell r="E3436" t="str">
            <v>Sinapi-Maio/21</v>
          </cell>
        </row>
        <row r="3437">
          <cell r="A3437">
            <v>89434</v>
          </cell>
          <cell r="B3437" t="str">
            <v>LUVA SOLDÁVEL E COM ROSCA, PVC, SOLDÁVEL, DN 32MM X 1, INSTALADO EM RAMAL DE DISTRIBUIÇÃO DE ÁGUA - FORNECIMENTO E INSTALAÇÃO. AF_12/2014</v>
          </cell>
          <cell r="C3437" t="str">
            <v>UN</v>
          </cell>
          <cell r="D3437">
            <v>11.18</v>
          </cell>
          <cell r="E3437" t="str">
            <v>Sinapi-Maio/21</v>
          </cell>
        </row>
        <row r="3438">
          <cell r="A3438">
            <v>89435</v>
          </cell>
          <cell r="B3438" t="str">
            <v>UNIÃO, PVC, SOLDÁVEL, DN 32MM, INSTALADO EM RAMAL DE DISTRIBUIÇÃO DE ÁGUA - FORNECIMENTO E INSTALAÇÃO. AF_12/2014</v>
          </cell>
          <cell r="C3438" t="str">
            <v>UN</v>
          </cell>
          <cell r="D3438">
            <v>22.54</v>
          </cell>
          <cell r="E3438" t="str">
            <v>Sinapi-Maio/21</v>
          </cell>
        </row>
        <row r="3439">
          <cell r="A3439">
            <v>89436</v>
          </cell>
          <cell r="B3439" t="str">
            <v>ADAPTADOR CURTO COM BOLSA E ROSCA PARA REGISTRO, PVC, SOLDÁVEL, DN 32MM X 1, INSTALADO EM RAMAL DE DISTRIBUIÇÃO DE ÁGUA - FORNECIMENTO E INSTALAÇÃO. AF_12/2014</v>
          </cell>
          <cell r="C3439" t="str">
            <v>UN</v>
          </cell>
          <cell r="D3439">
            <v>6.87</v>
          </cell>
          <cell r="E3439" t="str">
            <v>Sinapi-Maio/21</v>
          </cell>
        </row>
        <row r="3440">
          <cell r="A3440">
            <v>89437</v>
          </cell>
          <cell r="B3440" t="str">
            <v>CURVA DE TRANSPOSIÇÃO, PVC, SOLDÁVEL, DN 32MM, INSTALADO EM RAMAL DE DISTRIBUIÇÃO DE ÁGUA   FORNECIMENTO E INSTALAÇÃO. AF_12/2014</v>
          </cell>
          <cell r="C3440" t="str">
            <v>UN</v>
          </cell>
          <cell r="D3440">
            <v>27.29</v>
          </cell>
          <cell r="E3440" t="str">
            <v>Sinapi-Maio/21</v>
          </cell>
        </row>
        <row r="3441">
          <cell r="A3441">
            <v>89438</v>
          </cell>
          <cell r="B3441" t="str">
            <v>TE, PVC, SOLDÁVEL, DN 20MM, INSTALADO EM RAMAL DE DISTRIBUIÇÃO DE ÁGUA - FORNECIMENTO E INSTALAÇÃO. AF_12/2014</v>
          </cell>
          <cell r="C3441" t="str">
            <v>UN</v>
          </cell>
          <cell r="D3441">
            <v>7.12</v>
          </cell>
          <cell r="E3441" t="str">
            <v>Sinapi-Maio/21</v>
          </cell>
        </row>
        <row r="3442">
          <cell r="A3442">
            <v>89439</v>
          </cell>
          <cell r="B3442" t="str">
            <v>TÊ SOLDÁVEL E COM ROSCA NA BOLSA CENTRAL, PVC, SOLDÁVEL, DN 20MM X 1/2, INSTALADO EM RAMAL DE DISTRIBUIÇÃO DE ÁGUA - FORNECIMENTO E INSTALAÇÃO. AF_12/2014</v>
          </cell>
          <cell r="C3442" t="str">
            <v>UN</v>
          </cell>
          <cell r="D3442">
            <v>9.6</v>
          </cell>
          <cell r="E3442" t="str">
            <v>Sinapi-Maio/21</v>
          </cell>
        </row>
        <row r="3443">
          <cell r="A3443">
            <v>89440</v>
          </cell>
          <cell r="B3443" t="str">
            <v>TE, PVC, SOLDÁVEL, DN 25MM, INSTALADO EM RAMAL DE DISTRIBUIÇÃO DE ÁGUA - FORNECIMENTO E INSTALAÇÃO. AF_12/2014</v>
          </cell>
          <cell r="C3443" t="str">
            <v>UN</v>
          </cell>
          <cell r="D3443">
            <v>8.61</v>
          </cell>
          <cell r="E3443" t="str">
            <v>Sinapi-Maio/21</v>
          </cell>
        </row>
        <row r="3444">
          <cell r="A3444">
            <v>89441</v>
          </cell>
          <cell r="B3444" t="str">
            <v>TÊ COM BUCHA DE LATÃO NA BOLSA CENTRAL, PVC, SOLDÁVEL, DN 25MM X 1/2, INSTALADO EM RAMAL DE DISTRIBUIÇÃO DE ÁGUA - FORNECIMENTO E INSTALAÇÃO. AF_12/2014</v>
          </cell>
          <cell r="C3444" t="str">
            <v>UN</v>
          </cell>
          <cell r="D3444">
            <v>17.87</v>
          </cell>
          <cell r="E3444" t="str">
            <v>Sinapi-Maio/21</v>
          </cell>
        </row>
        <row r="3445">
          <cell r="A3445">
            <v>89442</v>
          </cell>
          <cell r="B3445" t="str">
            <v>TÊ DE REDUÇÃO, PVC, SOLDÁVEL, DN 25MM X 20MM, INSTALADO EM RAMAL DE DISTRIBUIÇÃO DE ÁGUA - FORNECIMENTO E INSTALAÇÃO. AF_12/2014</v>
          </cell>
          <cell r="C3445" t="str">
            <v>UN</v>
          </cell>
          <cell r="D3445">
            <v>11.08</v>
          </cell>
          <cell r="E3445" t="str">
            <v>Sinapi-Maio/21</v>
          </cell>
        </row>
        <row r="3446">
          <cell r="A3446">
            <v>89443</v>
          </cell>
          <cell r="B3446" t="str">
            <v>TE, PVC, SOLDÁVEL, DN 32MM, INSTALADO EM RAMAL DE DISTRIBUIÇÃO DE ÁGUA - FORNECIMENTO E INSTALAÇÃO. AF_12/2014</v>
          </cell>
          <cell r="C3446" t="str">
            <v>UN</v>
          </cell>
          <cell r="D3446">
            <v>13.75</v>
          </cell>
          <cell r="E3446" t="str">
            <v>Sinapi-Maio/21</v>
          </cell>
        </row>
        <row r="3447">
          <cell r="A3447">
            <v>89444</v>
          </cell>
          <cell r="B3447" t="str">
            <v>TÊ COM BUCHA DE LATÃO NA BOLSA CENTRAL, PVC, SOLDÁVEL, DN 32MM X 3/4, INSTALADO EM RAMAL DE DISTRIBUIÇÃO DE ÁGUA - FORNECIMENTO E INSTALAÇÃO. AF_12/2014</v>
          </cell>
          <cell r="C3447" t="str">
            <v>UN</v>
          </cell>
          <cell r="D3447">
            <v>29.46</v>
          </cell>
          <cell r="E3447" t="str">
            <v>Sinapi-Maio/21</v>
          </cell>
        </row>
        <row r="3448">
          <cell r="A3448">
            <v>89445</v>
          </cell>
          <cell r="B3448" t="str">
            <v>TÊ DE REDUÇÃO, PVC, SOLDÁVEL, DN 32MM X 25MM, INSTALADO EM RAMAL DE DISTRIBUIÇÃO DE ÁGUA - FORNECIMENTO E INSTALAÇÃO. AF_12/2014</v>
          </cell>
          <cell r="C3448" t="str">
            <v>UN</v>
          </cell>
          <cell r="D3448">
            <v>16.2</v>
          </cell>
          <cell r="E3448" t="str">
            <v>Sinapi-Maio/21</v>
          </cell>
        </row>
        <row r="3449">
          <cell r="A3449">
            <v>89481</v>
          </cell>
          <cell r="B3449" t="str">
            <v>JOELHO 90 GRAUS, PVC, SOLDÁVEL, DN 25MM, INSTALADO EM PRUMADA DE ÁGUA - FORNECIMENTO E INSTALAÇÃO. AF_12/2014</v>
          </cell>
          <cell r="C3449" t="str">
            <v>UN</v>
          </cell>
          <cell r="D3449">
            <v>4.6500000000000004</v>
          </cell>
          <cell r="E3449" t="str">
            <v>Sinapi-Maio/21</v>
          </cell>
        </row>
        <row r="3450">
          <cell r="A3450">
            <v>89485</v>
          </cell>
          <cell r="B3450" t="str">
            <v>JOELHO 45 GRAUS, PVC, SOLDÁVEL, DN 25MM, INSTALADO EM PRUMADA DE ÁGUA - FORNECIMENTO E INSTALAÇÃO. AF_12/2014</v>
          </cell>
          <cell r="C3450" t="str">
            <v>UN</v>
          </cell>
          <cell r="D3450">
            <v>5.58</v>
          </cell>
          <cell r="E3450" t="str">
            <v>Sinapi-Maio/21</v>
          </cell>
        </row>
        <row r="3451">
          <cell r="A3451">
            <v>89489</v>
          </cell>
          <cell r="B3451" t="str">
            <v>CURVA 90 GRAUS, PVC, SOLDÁVEL, DN 25MM, INSTALADO EM PRUMADA DE ÁGUA - FORNECIMENTO E INSTALAÇÃO. AF_12/2014</v>
          </cell>
          <cell r="C3451" t="str">
            <v>UN</v>
          </cell>
          <cell r="D3451">
            <v>7.52</v>
          </cell>
          <cell r="E3451" t="str">
            <v>Sinapi-Maio/21</v>
          </cell>
        </row>
        <row r="3452">
          <cell r="A3452">
            <v>89490</v>
          </cell>
          <cell r="B3452" t="str">
            <v>CURVA 45 GRAUS, PVC, SOLDÁVEL, DN 25MM, INSTALADO EM PRUMADA DE ÁGUA - FORNECIMENTO E INSTALAÇÃO. AF_12/2014</v>
          </cell>
          <cell r="C3452" t="str">
            <v>UN</v>
          </cell>
          <cell r="D3452">
            <v>6.65</v>
          </cell>
          <cell r="E3452" t="str">
            <v>Sinapi-Maio/21</v>
          </cell>
        </row>
        <row r="3453">
          <cell r="A3453">
            <v>89492</v>
          </cell>
          <cell r="B3453" t="str">
            <v>JOELHO 90 GRAUS, PVC, SOLDÁVEL, DN 32MM, INSTALADO EM PRUMADA DE ÁGUA - FORNECIMENTO E INSTALAÇÃO. AF_12/2014</v>
          </cell>
          <cell r="C3453" t="str">
            <v>UN</v>
          </cell>
          <cell r="D3453">
            <v>7.37</v>
          </cell>
          <cell r="E3453" t="str">
            <v>Sinapi-Maio/21</v>
          </cell>
        </row>
        <row r="3454">
          <cell r="A3454">
            <v>89493</v>
          </cell>
          <cell r="B3454" t="str">
            <v>JOELHO 45 GRAUS, PVC, SOLDÁVEL, DN 32MM, INSTALADO EM PRUMADA DE ÁGUA - FORNECIMENTO E INSTALAÇÃO. AF_12/2014</v>
          </cell>
          <cell r="C3454" t="str">
            <v>UN</v>
          </cell>
          <cell r="D3454">
            <v>10</v>
          </cell>
          <cell r="E3454" t="str">
            <v>Sinapi-Maio/21</v>
          </cell>
        </row>
        <row r="3455">
          <cell r="A3455">
            <v>89494</v>
          </cell>
          <cell r="B3455" t="str">
            <v>CURVA 90 GRAUS, PVC, SOLDÁVEL, DN 32MM, INSTALADO EM PRUMADA DE ÁGUA - FORNECIMENTO E INSTALAÇÃO. AF_12/2014</v>
          </cell>
          <cell r="C3455" t="str">
            <v>UN</v>
          </cell>
          <cell r="D3455">
            <v>13.25</v>
          </cell>
          <cell r="E3455" t="str">
            <v>Sinapi-Maio/21</v>
          </cell>
        </row>
        <row r="3456">
          <cell r="A3456">
            <v>89496</v>
          </cell>
          <cell r="B3456" t="str">
            <v>CURVA 45 GRAUS, PVC, SOLDÁVEL, DN 32MM, INSTALADO EM PRUMADA DE ÁGUA - FORNECIMENTO E INSTALAÇÃO. AF_12/2014</v>
          </cell>
          <cell r="C3456" t="str">
            <v>UN</v>
          </cell>
          <cell r="D3456">
            <v>9.44</v>
          </cell>
          <cell r="E3456" t="str">
            <v>Sinapi-Maio/21</v>
          </cell>
        </row>
        <row r="3457">
          <cell r="A3457">
            <v>89497</v>
          </cell>
          <cell r="B3457" t="str">
            <v>JOELHO 90 GRAUS, PVC, SOLDÁVEL, DN 40MM, INSTALADO EM PRUMADA DE ÁGUA - FORNECIMENTO E INSTALAÇÃO. AF_12/2014</v>
          </cell>
          <cell r="C3457" t="str">
            <v>UN</v>
          </cell>
          <cell r="D3457">
            <v>12.19</v>
          </cell>
          <cell r="E3457" t="str">
            <v>Sinapi-Maio/21</v>
          </cell>
        </row>
        <row r="3458">
          <cell r="A3458">
            <v>89498</v>
          </cell>
          <cell r="B3458" t="str">
            <v>JOELHO 45 GRAUS, PVC, SOLDÁVEL, DN 40MM, INSTALADO EM PRUMADA DE ÁGUA - FORNECIMENTO E INSTALAÇÃO. AF_12/2014</v>
          </cell>
          <cell r="C3458" t="str">
            <v>UN</v>
          </cell>
          <cell r="D3458">
            <v>13.39</v>
          </cell>
          <cell r="E3458" t="str">
            <v>Sinapi-Maio/21</v>
          </cell>
        </row>
        <row r="3459">
          <cell r="A3459">
            <v>89499</v>
          </cell>
          <cell r="B3459" t="str">
            <v>CURVA 90 GRAUS, PVC, SOLDÁVEL, DN 40MM, INSTALADO EM PRUMADA DE ÁGUA - FORNECIMENTO E INSTALAÇÃO. AF_12/2014</v>
          </cell>
          <cell r="C3459" t="str">
            <v>UN</v>
          </cell>
          <cell r="D3459">
            <v>21.04</v>
          </cell>
          <cell r="E3459" t="str">
            <v>Sinapi-Maio/21</v>
          </cell>
        </row>
        <row r="3460">
          <cell r="A3460">
            <v>89500</v>
          </cell>
          <cell r="B3460" t="str">
            <v>CURVA 45 GRAUS, PVC, SOLDÁVEL, DN 40MM, INSTALADO EM PRUMADA DE ÁGUA - FORNECIMENTO E INSTALAÇÃO. AF_12/2014</v>
          </cell>
          <cell r="C3460" t="str">
            <v>UN</v>
          </cell>
          <cell r="D3460">
            <v>13.63</v>
          </cell>
          <cell r="E3460" t="str">
            <v>Sinapi-Maio/21</v>
          </cell>
        </row>
        <row r="3461">
          <cell r="A3461">
            <v>89501</v>
          </cell>
          <cell r="B3461" t="str">
            <v>JOELHO 90 GRAUS, PVC, SOLDÁVEL, DN 50MM, INSTALADO EM PRUMADA DE ÁGUA - FORNECIMENTO E INSTALAÇÃO. AF_12/2014</v>
          </cell>
          <cell r="C3461" t="str">
            <v>UN</v>
          </cell>
          <cell r="D3461">
            <v>14.55</v>
          </cell>
          <cell r="E3461" t="str">
            <v>Sinapi-Maio/21</v>
          </cell>
        </row>
        <row r="3462">
          <cell r="A3462">
            <v>89502</v>
          </cell>
          <cell r="B3462" t="str">
            <v>JOELHO 45 GRAUS, PVC, SOLDÁVEL, DN 50MM, INSTALADO EM PRUMADA DE ÁGUA - FORNECIMENTO E INSTALAÇÃO. AF_12/2014</v>
          </cell>
          <cell r="C3462" t="str">
            <v>UN</v>
          </cell>
          <cell r="D3462">
            <v>16.71</v>
          </cell>
          <cell r="E3462" t="str">
            <v>Sinapi-Maio/21</v>
          </cell>
        </row>
        <row r="3463">
          <cell r="A3463">
            <v>89503</v>
          </cell>
          <cell r="B3463" t="str">
            <v>CURVA 90 GRAUS, PVC, SOLDÁVEL, DN 50MM, INSTALADO EM PRUMADA DE ÁGUA - FORNECIMENTO E INSTALAÇÃO. AF_12/2014</v>
          </cell>
          <cell r="C3463" t="str">
            <v>UN</v>
          </cell>
          <cell r="D3463">
            <v>26.2</v>
          </cell>
          <cell r="E3463" t="str">
            <v>Sinapi-Maio/21</v>
          </cell>
        </row>
        <row r="3464">
          <cell r="A3464">
            <v>89504</v>
          </cell>
          <cell r="B3464" t="str">
            <v>CURVA 45 GRAUS, PVC, SOLDÁVEL, DN 50MM, INSTALADO EM PRUMADA DE ÁGUA - FORNECIMENTO E INSTALAÇÃO. AF_12/2014</v>
          </cell>
          <cell r="C3464" t="str">
            <v>UN</v>
          </cell>
          <cell r="D3464">
            <v>22.76</v>
          </cell>
          <cell r="E3464" t="str">
            <v>Sinapi-Maio/21</v>
          </cell>
        </row>
        <row r="3465">
          <cell r="A3465">
            <v>89505</v>
          </cell>
          <cell r="B3465" t="str">
            <v>JOELHO 90 GRAUS, PVC, SOLDÁVEL, DN 60MM, INSTALADO EM PRUMADA DE ÁGUA - FORNECIMENTO E INSTALAÇÃO. AF_12/2014</v>
          </cell>
          <cell r="C3465" t="str">
            <v>UN</v>
          </cell>
          <cell r="D3465">
            <v>39.39</v>
          </cell>
          <cell r="E3465" t="str">
            <v>Sinapi-Maio/21</v>
          </cell>
        </row>
        <row r="3466">
          <cell r="A3466">
            <v>89506</v>
          </cell>
          <cell r="B3466" t="str">
            <v>JOELHO 45 GRAUS, PVC, SOLDÁVEL, DN 60MM, INSTALADO EM PRUMADA DE ÁGUA - FORNECIMENTO E INSTALAÇÃO. AF_12/2014</v>
          </cell>
          <cell r="C3466" t="str">
            <v>UN</v>
          </cell>
          <cell r="D3466">
            <v>44.57</v>
          </cell>
          <cell r="E3466" t="str">
            <v>Sinapi-Maio/21</v>
          </cell>
        </row>
        <row r="3467">
          <cell r="A3467">
            <v>89507</v>
          </cell>
          <cell r="B3467" t="str">
            <v>CURVA 90 GRAUS, PVC, SOLDÁVEL, DN 60MM, INSTALADO EM PRUMADA DE ÁGUA - FORNECIMENTO E INSTALAÇÃO. AF_12/2014</v>
          </cell>
          <cell r="C3467" t="str">
            <v>UN</v>
          </cell>
          <cell r="D3467">
            <v>55.36</v>
          </cell>
          <cell r="E3467" t="str">
            <v>Sinapi-Maio/21</v>
          </cell>
        </row>
        <row r="3468">
          <cell r="A3468">
            <v>89510</v>
          </cell>
          <cell r="B3468" t="str">
            <v>CURVA 45 GRAUS, PVC, SOLDÁVEL, DN 60MM, INSTALADO EM PRUMADA DE ÁGUA - FORNECIMENTO E INSTALAÇÃO. AF_12/2014</v>
          </cell>
          <cell r="C3468" t="str">
            <v>UN</v>
          </cell>
          <cell r="D3468">
            <v>35.57</v>
          </cell>
          <cell r="E3468" t="str">
            <v>Sinapi-Maio/21</v>
          </cell>
        </row>
        <row r="3469">
          <cell r="A3469">
            <v>89513</v>
          </cell>
          <cell r="B3469" t="str">
            <v>JOELHO 90 GRAUS, PVC, SOLDÁVEL, DN 75MM, INSTALADO EM PRUMADA DE ÁGUA - FORNECIMENTO E INSTALAÇÃO. AF_12/2014</v>
          </cell>
          <cell r="C3469" t="str">
            <v>UN</v>
          </cell>
          <cell r="D3469">
            <v>125.53</v>
          </cell>
          <cell r="E3469" t="str">
            <v>Sinapi-Maio/21</v>
          </cell>
        </row>
        <row r="3470">
          <cell r="A3470">
            <v>89514</v>
          </cell>
          <cell r="B3470" t="str">
            <v>JOELHO 90 GRAUS, PVC, SERIE R, ÁGUA PLUVIAL, DN 40 MM, JUNTA SOLDÁVEL, FORNECIDO E INSTALADO EM RAMAL DE ENCAMINHAMENTO. AF_12/2014</v>
          </cell>
          <cell r="C3470" t="str">
            <v>UN</v>
          </cell>
          <cell r="D3470">
            <v>10.71</v>
          </cell>
          <cell r="E3470" t="str">
            <v>Sinapi-Maio/21</v>
          </cell>
        </row>
        <row r="3471">
          <cell r="A3471">
            <v>89515</v>
          </cell>
          <cell r="B3471" t="str">
            <v>JOELHO 45 GRAUS, PVC, SOLDÁVEL, DN 75MM, INSTALADO EM PRUMADA DE ÁGUA - FORNECIMENTO E INSTALAÇÃO. AF_12/2014</v>
          </cell>
          <cell r="C3471" t="str">
            <v>UN</v>
          </cell>
          <cell r="D3471">
            <v>93.98</v>
          </cell>
          <cell r="E3471" t="str">
            <v>Sinapi-Maio/21</v>
          </cell>
        </row>
        <row r="3472">
          <cell r="A3472">
            <v>89516</v>
          </cell>
          <cell r="B3472" t="str">
            <v>JOELHO 45 GRAUS, PVC, SERIE R, ÁGUA PLUVIAL, DN 40 MM, JUNTA SOLDÁVEL, FORNECIDO E INSTALADO EM RAMAL DE ENCAMINHAMENTO. AF_12/2014</v>
          </cell>
          <cell r="C3472" t="str">
            <v>UN</v>
          </cell>
          <cell r="D3472">
            <v>9.2200000000000006</v>
          </cell>
          <cell r="E3472" t="str">
            <v>Sinapi-Maio/21</v>
          </cell>
        </row>
        <row r="3473">
          <cell r="A3473">
            <v>89517</v>
          </cell>
          <cell r="B3473" t="str">
            <v>CURVA 90 GRAUS, PVC, SOLDÁVEL, DN 75MM, INSTALADO EM PRUMADA DE ÁGUA - FORNECIMENTO E INSTALAÇÃO. AF_12/2014</v>
          </cell>
          <cell r="C3473" t="str">
            <v>UN</v>
          </cell>
          <cell r="D3473">
            <v>78.64</v>
          </cell>
          <cell r="E3473" t="str">
            <v>Sinapi-Maio/21</v>
          </cell>
        </row>
        <row r="3474">
          <cell r="A3474">
            <v>89518</v>
          </cell>
          <cell r="B3474" t="str">
            <v>JOELHO 90 GRAUS, PVC, SERIE R, ÁGUA PLUVIAL, DN 50 MM, JUNTA ELÁSTICA, FORNECIDO E INSTALADO EM RAMAL DE ENCAMINHAMENTO. AF_12/2014</v>
          </cell>
          <cell r="C3474" t="str">
            <v>UN</v>
          </cell>
          <cell r="D3474">
            <v>15.02</v>
          </cell>
          <cell r="E3474" t="str">
            <v>Sinapi-Maio/21</v>
          </cell>
        </row>
        <row r="3475">
          <cell r="A3475">
            <v>89519</v>
          </cell>
          <cell r="B3475" t="str">
            <v>CURVA 45 GRAUS, PVC, SOLDÁVEL, DN 75MM, INSTALADO EM PRUMADA DE ÁGUA - FORNECIMENTO E INSTALAÇÃO. AF_12/2014</v>
          </cell>
          <cell r="C3475" t="str">
            <v>UN</v>
          </cell>
          <cell r="D3475">
            <v>52.15</v>
          </cell>
          <cell r="E3475" t="str">
            <v>Sinapi-Maio/21</v>
          </cell>
        </row>
        <row r="3476">
          <cell r="A3476">
            <v>89520</v>
          </cell>
          <cell r="B3476" t="str">
            <v>JOELHO 45 GRAUS, PVC, SERIE R, ÁGUA PLUVIAL, DN 50 MM, JUNTA ELÁSTICA, FORNECIDO E INSTALADO EM RAMAL DE ENCAMINHAMENTO. AF_12/2014</v>
          </cell>
          <cell r="C3476" t="str">
            <v>UN</v>
          </cell>
          <cell r="D3476">
            <v>13.05</v>
          </cell>
          <cell r="E3476" t="str">
            <v>Sinapi-Maio/21</v>
          </cell>
        </row>
        <row r="3477">
          <cell r="A3477">
            <v>89521</v>
          </cell>
          <cell r="B3477" t="str">
            <v>JOELHO 90 GRAUS, PVC, SOLDÁVEL, DN 85MM, INSTALADO EM PRUMADA DE ÁGUA - FORNECIMENTO E INSTALAÇÃO. AF_12/2014</v>
          </cell>
          <cell r="C3477" t="str">
            <v>UN</v>
          </cell>
          <cell r="D3477">
            <v>148.04</v>
          </cell>
          <cell r="E3477" t="str">
            <v>Sinapi-Maio/21</v>
          </cell>
        </row>
        <row r="3478">
          <cell r="A3478">
            <v>89522</v>
          </cell>
          <cell r="B3478" t="str">
            <v>JOELHO 90 GRAUS, PVC, SERIE R, ÁGUA PLUVIAL, DN 75 MM, JUNTA ELÁSTICA, FORNECIDO E INSTALADO EM RAMAL DE ENCAMINHAMENTO. AF_12/2014</v>
          </cell>
          <cell r="C3478" t="str">
            <v>UN</v>
          </cell>
          <cell r="D3478">
            <v>30.64</v>
          </cell>
          <cell r="E3478" t="str">
            <v>Sinapi-Maio/21</v>
          </cell>
        </row>
        <row r="3479">
          <cell r="A3479">
            <v>89523</v>
          </cell>
          <cell r="B3479" t="str">
            <v>JOELHO 45 GRAUS, PVC, SOLDÁVEL, DN 85MM, INSTALADO EM PRUMADA DE ÁGUA - FORNECIMENTO E INSTALAÇÃO. AF_12/2014</v>
          </cell>
          <cell r="C3479" t="str">
            <v>UN</v>
          </cell>
          <cell r="D3479">
            <v>110.89</v>
          </cell>
          <cell r="E3479" t="str">
            <v>Sinapi-Maio/21</v>
          </cell>
        </row>
        <row r="3480">
          <cell r="A3480">
            <v>89524</v>
          </cell>
          <cell r="B3480" t="str">
            <v>JOELHO 45 GRAUS, PVC, SERIE R, ÁGUA PLUVIAL, DN 75 MM, JUNTA ELÁSTICA, FORNECIDO E INSTALADO EM RAMAL DE ENCAMINHAMENTO. AF_12/2014</v>
          </cell>
          <cell r="C3480" t="str">
            <v>UN</v>
          </cell>
          <cell r="D3480">
            <v>26.88</v>
          </cell>
          <cell r="E3480" t="str">
            <v>Sinapi-Maio/21</v>
          </cell>
        </row>
        <row r="3481">
          <cell r="A3481">
            <v>89525</v>
          </cell>
          <cell r="B3481" t="str">
            <v>CURVA 90 GRAUS, PVC, SOLDÁVEL, DN 85MM, INSTALADO EM PRUMADA DE ÁGUA - FORNECIMENTO E INSTALAÇÃO. AF_12/2014</v>
          </cell>
          <cell r="C3481" t="str">
            <v>UN</v>
          </cell>
          <cell r="D3481">
            <v>109.01</v>
          </cell>
          <cell r="E3481" t="str">
            <v>Sinapi-Maio/21</v>
          </cell>
        </row>
        <row r="3482">
          <cell r="A3482">
            <v>89526</v>
          </cell>
          <cell r="B3482" t="str">
            <v>CURVA 87 GRAUS E 30 MINUTOS, PVC, SERIE R, ÁGUA PLUVIAL, DN 75 MM, JUNTA ELÁSTICA, FORNECIDO E INSTALADO EM RAMAL DE ENCAMINHAMENTO. AF_12/2014</v>
          </cell>
          <cell r="C3482" t="str">
            <v>UN</v>
          </cell>
          <cell r="D3482">
            <v>40.590000000000003</v>
          </cell>
          <cell r="E3482" t="str">
            <v>Sinapi-Maio/21</v>
          </cell>
        </row>
        <row r="3483">
          <cell r="A3483">
            <v>89527</v>
          </cell>
          <cell r="B3483" t="str">
            <v>CURVA 45 GRAUS, PVC, SOLDÁVEL, DN 85MM, INSTALADO EM PRUMADA DE ÁGUA - FORNECIMENTO E INSTALAÇÃO. AF_12/2014</v>
          </cell>
          <cell r="C3483" t="str">
            <v>UN</v>
          </cell>
          <cell r="D3483">
            <v>82.95</v>
          </cell>
          <cell r="E3483" t="str">
            <v>Sinapi-Maio/21</v>
          </cell>
        </row>
        <row r="3484">
          <cell r="A3484">
            <v>89528</v>
          </cell>
          <cell r="B3484" t="str">
            <v>LUVA, PVC, SOLDÁVEL, DN 25MM, INSTALADO EM PRUMADA DE ÁGUA - FORNECIMENTO E INSTALAÇÃO. AF_12/2014</v>
          </cell>
          <cell r="C3484" t="str">
            <v>UN</v>
          </cell>
          <cell r="D3484">
            <v>3.81</v>
          </cell>
          <cell r="E3484" t="str">
            <v>Sinapi-Maio/21</v>
          </cell>
        </row>
        <row r="3485">
          <cell r="A3485">
            <v>89529</v>
          </cell>
          <cell r="B3485" t="str">
            <v>JOELHO 90 GRAUS, PVC, SERIE R, ÁGUA PLUVIAL, DN 100 MM, JUNTA ELÁSTICA, FORNECIDO E INSTALADO EM RAMAL DE ENCAMINHAMENTO. AF_12/2014</v>
          </cell>
          <cell r="C3485" t="str">
            <v>UN</v>
          </cell>
          <cell r="D3485">
            <v>45.93</v>
          </cell>
          <cell r="E3485" t="str">
            <v>Sinapi-Maio/21</v>
          </cell>
        </row>
        <row r="3486">
          <cell r="A3486">
            <v>89530</v>
          </cell>
          <cell r="B3486" t="str">
            <v>LUVA DE CORRER, PVC, SOLDÁVEL, DN 25MM, INSTALADO EM PRUMADA DE ÁGUA - FORNECIMENTO E INSTALAÇÃO. AF_12/2014</v>
          </cell>
          <cell r="C3486" t="str">
            <v>UN</v>
          </cell>
          <cell r="D3486">
            <v>15.36</v>
          </cell>
          <cell r="E3486" t="str">
            <v>Sinapi-Maio/21</v>
          </cell>
        </row>
        <row r="3487">
          <cell r="A3487">
            <v>89531</v>
          </cell>
          <cell r="B3487" t="str">
            <v>JOELHO 45 GRAUS, PVC, SERIE R, ÁGUA PLUVIAL, DN 100 MM, JUNTA ELÁSTICA, FORNECIDO E INSTALADO EM RAMAL DE ENCAMINHAMENTO. AF_12/2014</v>
          </cell>
          <cell r="C3487" t="str">
            <v>UN</v>
          </cell>
          <cell r="D3487">
            <v>36.78</v>
          </cell>
          <cell r="E3487" t="str">
            <v>Sinapi-Maio/21</v>
          </cell>
        </row>
        <row r="3488">
          <cell r="A3488">
            <v>89532</v>
          </cell>
          <cell r="B3488" t="str">
            <v>LUVA DE REDUÇÃO, PVC, SOLDÁVEL, DN 32MM X 25MM, INSTALADO EM PRUMADA DE ÁGUA - FORNECIMENTO E INSTALAÇÃO. AF_12/2014</v>
          </cell>
          <cell r="C3488" t="str">
            <v>UN</v>
          </cell>
          <cell r="D3488">
            <v>7.36</v>
          </cell>
          <cell r="E3488" t="str">
            <v>Sinapi-Maio/21</v>
          </cell>
        </row>
        <row r="3489">
          <cell r="A3489">
            <v>89533</v>
          </cell>
          <cell r="B3489" t="str">
            <v>JOELHO 45 GRAUS PARA PÉ DE COLUNA, PVC, SERIE R, ÁGUA PLUVIAL, DN 100 MM, JUNTA ELÁSTICA, FORNECIDO E INSTALADO EM RAMAL DE ENCAMINHAMENTO. AF_12/2014</v>
          </cell>
          <cell r="C3489" t="str">
            <v>UN</v>
          </cell>
          <cell r="D3489">
            <v>36.78</v>
          </cell>
          <cell r="E3489" t="str">
            <v>Sinapi-Maio/21</v>
          </cell>
        </row>
        <row r="3490">
          <cell r="A3490">
            <v>89534</v>
          </cell>
          <cell r="B3490" t="str">
            <v>LUVA SOLDÁVEL E COM ROSCA, PVC, SOLDÁVEL, DN 25MM X 3/4, INSTALADO EM PRUMADA DE ÁGUA - FORNECIMENTO E INSTALAÇÃO. AF_12/2014</v>
          </cell>
          <cell r="C3490" t="str">
            <v>UN</v>
          </cell>
          <cell r="D3490">
            <v>4.84</v>
          </cell>
          <cell r="E3490" t="str">
            <v>Sinapi-Maio/21</v>
          </cell>
        </row>
        <row r="3491">
          <cell r="A3491">
            <v>89535</v>
          </cell>
          <cell r="B3491" t="str">
            <v>CURVA 87 GRAUS E 30 MINUTOS, PVC, SERIE R, ÁGUA PLUVIAL, DN 100 MM, JUNTA ELÁSTICA, FORNECIDO E INSTALADO EM RAMAL DE ENCAMINHAMENTO. AF_12/2014</v>
          </cell>
          <cell r="C3491" t="str">
            <v>UN</v>
          </cell>
          <cell r="D3491">
            <v>60.28</v>
          </cell>
          <cell r="E3491" t="str">
            <v>Sinapi-Maio/21</v>
          </cell>
        </row>
        <row r="3492">
          <cell r="A3492">
            <v>89536</v>
          </cell>
          <cell r="B3492" t="str">
            <v>UNIÃO, PVC, SOLDÁVEL, DN 25MM, INSTALADO EM PRUMADA DE ÁGUA - FORNECIMENTO E INSTALAÇÃO. AF_12/2014</v>
          </cell>
          <cell r="C3492" t="str">
            <v>UN</v>
          </cell>
          <cell r="D3492">
            <v>13.76</v>
          </cell>
          <cell r="E3492" t="str">
            <v>Sinapi-Maio/21</v>
          </cell>
        </row>
        <row r="3493">
          <cell r="A3493">
            <v>89538</v>
          </cell>
          <cell r="B3493" t="str">
            <v>ADAPTADOR CURTO COM BOLSA E ROSCA PARA REGISTRO, PVC, SOLDÁVEL, DN 25MM X 3/4, INSTALADO EM PRUMADA DE ÁGUA - FORNECIMENTO E INSTALAÇÃO. AF_12/2014</v>
          </cell>
          <cell r="C3493" t="str">
            <v>UN</v>
          </cell>
          <cell r="D3493">
            <v>3.93</v>
          </cell>
          <cell r="E3493" t="str">
            <v>Sinapi-Maio/21</v>
          </cell>
        </row>
        <row r="3494">
          <cell r="A3494">
            <v>89539</v>
          </cell>
          <cell r="B3494" t="str">
            <v>CURVAR 45 GRAUS, PVC, SERIE R, ÁGUA PLUVIAL, DN 100 MM, JUNTA ELÁSTICA, FORNECIDO E INSTALADO EM RAMAL DE ENCAMINHAMENTO. AF_12/2014</v>
          </cell>
          <cell r="C3494" t="str">
            <v>UN</v>
          </cell>
          <cell r="D3494">
            <v>39.33</v>
          </cell>
          <cell r="E3494" t="str">
            <v>Sinapi-Maio/21</v>
          </cell>
        </row>
        <row r="3495">
          <cell r="A3495">
            <v>89540</v>
          </cell>
          <cell r="B3495" t="str">
            <v>CURVA DE TRANSPOSIÇÃO, PVC, SOLDÁVEL, DN 25MM, INSTALADO EM PRUMADA DE ÁGUA  - FORNECIMENTO E INSTALAÇÃO. AF_12/2014</v>
          </cell>
          <cell r="C3495" t="str">
            <v>UN</v>
          </cell>
          <cell r="D3495">
            <v>11.31</v>
          </cell>
          <cell r="E3495" t="str">
            <v>Sinapi-Maio/21</v>
          </cell>
        </row>
        <row r="3496">
          <cell r="A3496">
            <v>89541</v>
          </cell>
          <cell r="B3496" t="str">
            <v>LUVA, PVC, SOLDÁVEL, DN 32MM, INSTALADO EM PRUMADA DE ÁGUA - FORNECIMENTO E INSTALAÇÃO. AF_12/2014</v>
          </cell>
          <cell r="C3496" t="str">
            <v>UN</v>
          </cell>
          <cell r="D3496">
            <v>5.97</v>
          </cell>
          <cell r="E3496" t="str">
            <v>Sinapi-Maio/21</v>
          </cell>
        </row>
        <row r="3497">
          <cell r="A3497">
            <v>89542</v>
          </cell>
          <cell r="B3497" t="str">
            <v>LUVA DE CORRER, PVC, SOLDÁVEL, DN 32MM, INSTALADO EM PRUMADA DE ÁGUA - FORNECIMENTO E INSTALAÇÃO. AF_12/2014</v>
          </cell>
          <cell r="C3497" t="str">
            <v>UN</v>
          </cell>
          <cell r="D3497">
            <v>33.53</v>
          </cell>
          <cell r="E3497" t="str">
            <v>Sinapi-Maio/21</v>
          </cell>
        </row>
        <row r="3498">
          <cell r="A3498">
            <v>89544</v>
          </cell>
          <cell r="B3498" t="str">
            <v>LUVA SIMPLES, PVC, SERIE R, ÁGUA PLUVIAL, DN 40 MM, JUNTA SOLDÁVEL, FORNECIDO E INSTALADO EM RAMAL DE ENCAMINHAMENTO. AF_12/2014</v>
          </cell>
          <cell r="C3498" t="str">
            <v>UN</v>
          </cell>
          <cell r="D3498">
            <v>9.4600000000000009</v>
          </cell>
          <cell r="E3498" t="str">
            <v>Sinapi-Maio/21</v>
          </cell>
        </row>
        <row r="3499">
          <cell r="A3499">
            <v>89545</v>
          </cell>
          <cell r="B3499" t="str">
            <v>LUVA SIMPLES, PVC, SERIE R, ÁGUA PLUVIAL, DN 50 MM, JUNTA ELÁSTICA, FORNECIDO E INSTALADO EM RAMAL DE ENCAMINHAMENTO. AF_12/2014</v>
          </cell>
          <cell r="C3499" t="str">
            <v>UN</v>
          </cell>
          <cell r="D3499">
            <v>13.69</v>
          </cell>
          <cell r="E3499" t="str">
            <v>Sinapi-Maio/21</v>
          </cell>
        </row>
        <row r="3500">
          <cell r="A3500">
            <v>89546</v>
          </cell>
          <cell r="B3500" t="str">
            <v>BUCHA DE REDUÇÃO LONGA, PVC, SERIE R, ÁGUA PLUVIAL, DN 50 X 40 MM, JUNTA ELÁSTICA, FORNECIDO E INSTALADO EM RAMAL DE ENCAMINHAMENTO. AF_12/2014</v>
          </cell>
          <cell r="C3500" t="str">
            <v>UN</v>
          </cell>
          <cell r="D3500">
            <v>11.71</v>
          </cell>
          <cell r="E3500" t="str">
            <v>Sinapi-Maio/21</v>
          </cell>
        </row>
        <row r="3501">
          <cell r="A3501">
            <v>89547</v>
          </cell>
          <cell r="B3501" t="str">
            <v>LUVA SIMPLES, PVC, SERIE R, ÁGUA PLUVIAL, DN 75 MM, JUNTA ELÁSTICA, FORNECIDO E INSTALADO EM RAMAL DE ENCAMINHAMENTO. AF_12/2014</v>
          </cell>
          <cell r="C3501" t="str">
            <v>UN</v>
          </cell>
          <cell r="D3501">
            <v>20.329999999999998</v>
          </cell>
          <cell r="E3501" t="str">
            <v>Sinapi-Maio/21</v>
          </cell>
        </row>
        <row r="3502">
          <cell r="A3502">
            <v>89548</v>
          </cell>
          <cell r="B3502" t="str">
            <v>LUVA DE CORRER, PVC, SERIE R, ÁGUA PLUVIAL, DN 75 MM, JUNTA ELÁSTICA, FORNECIDO E INSTALADO EM RAMAL DE ENCAMINHAMENTO. AF_12/2014</v>
          </cell>
          <cell r="C3502" t="str">
            <v>UN</v>
          </cell>
          <cell r="D3502">
            <v>22.2</v>
          </cell>
          <cell r="E3502" t="str">
            <v>Sinapi-Maio/21</v>
          </cell>
        </row>
        <row r="3503">
          <cell r="A3503">
            <v>89549</v>
          </cell>
          <cell r="B3503" t="str">
            <v>REDUÇÃO EXCÊNTRICA, PVC, SERIE R, ÁGUA PLUVIAL, DN 75 X 50 MM, JUNTA ELÁSTICA, FORNECIDO E INSTALADO EM RAMAL DE ENCAMINHAMENTO. AF_12/2014</v>
          </cell>
          <cell r="C3503" t="str">
            <v>UN</v>
          </cell>
          <cell r="D3503">
            <v>15.32</v>
          </cell>
          <cell r="E3503" t="str">
            <v>Sinapi-Maio/21</v>
          </cell>
        </row>
        <row r="3504">
          <cell r="A3504">
            <v>89550</v>
          </cell>
          <cell r="B3504" t="str">
            <v>TÊ DE INSPEÇÃO, PVC, SERIE R, ÁGUA PLUVIAL, DN 75 MM, JUNTA ELÁSTICA, FORNECIDO E INSTALADO EM RAMAL DE ENCAMINHAMENTO. AF_12/2014</v>
          </cell>
          <cell r="C3504" t="str">
            <v>UN</v>
          </cell>
          <cell r="D3504">
            <v>40.86</v>
          </cell>
          <cell r="E3504" t="str">
            <v>Sinapi-Maio/21</v>
          </cell>
        </row>
        <row r="3505">
          <cell r="A3505">
            <v>89551</v>
          </cell>
          <cell r="B3505" t="str">
            <v>LUVA SOLDÁVEL E COM ROSCA, PVC, SOLDÁVEL, DN 32MM X 1, INSTALADO EM PRUMADA DE ÁGUA - FORNECIMENTO E INSTALAÇÃO. AF_12/2014</v>
          </cell>
          <cell r="C3505" t="str">
            <v>UN</v>
          </cell>
          <cell r="D3505">
            <v>10.15</v>
          </cell>
          <cell r="E3505" t="str">
            <v>Sinapi-Maio/21</v>
          </cell>
        </row>
        <row r="3506">
          <cell r="A3506">
            <v>89552</v>
          </cell>
          <cell r="B3506" t="str">
            <v>UNIÃO, PVC, SOLDÁVEL, DN 32MM, INSTALADO EM PRUMADA DE ÁGUA - FORNECIMENTO E INSTALAÇÃO. AF_12/2014</v>
          </cell>
          <cell r="C3506" t="str">
            <v>UN</v>
          </cell>
          <cell r="D3506">
            <v>21.51</v>
          </cell>
          <cell r="E3506" t="str">
            <v>Sinapi-Maio/21</v>
          </cell>
        </row>
        <row r="3507">
          <cell r="A3507">
            <v>89553</v>
          </cell>
          <cell r="B3507" t="str">
            <v>ADAPTADOR CURTO COM BOLSA E ROSCA PARA REGISTRO, PVC, SOLDÁVEL, DN 32MM X 1, INSTALADO EM PRUMADA DE ÁGUA - FORNECIMENTO E INSTALAÇÃO. AF_12/2014</v>
          </cell>
          <cell r="C3507" t="str">
            <v>UN</v>
          </cell>
          <cell r="D3507">
            <v>5.84</v>
          </cell>
          <cell r="E3507" t="str">
            <v>Sinapi-Maio/21</v>
          </cell>
        </row>
        <row r="3508">
          <cell r="A3508">
            <v>89554</v>
          </cell>
          <cell r="B3508" t="str">
            <v>LUVA SIMPLES, PVC, SERIE R, ÁGUA PLUVIAL, DN 100 MM, JUNTA ELÁSTICA, FORNECIDO E INSTALADO EM RAMAL DE ENCAMINHAMENTO. AF_12/2014</v>
          </cell>
          <cell r="C3508" t="str">
            <v>UN</v>
          </cell>
          <cell r="D3508">
            <v>25.05</v>
          </cell>
          <cell r="E3508" t="str">
            <v>Sinapi-Maio/21</v>
          </cell>
        </row>
        <row r="3509">
          <cell r="A3509">
            <v>89555</v>
          </cell>
          <cell r="B3509" t="str">
            <v>CURVA DE TRANSPOSIÇÃO, PVC, SOLDÁVEL, DN 32MM, INSTALADO EM PRUMADA DE ÁGUA   FORNECIMENTO E INSTALAÇÃO. AF_12/2014</v>
          </cell>
          <cell r="C3509" t="str">
            <v>UN</v>
          </cell>
          <cell r="D3509">
            <v>26.26</v>
          </cell>
          <cell r="E3509" t="str">
            <v>Sinapi-Maio/21</v>
          </cell>
        </row>
        <row r="3510">
          <cell r="A3510">
            <v>89556</v>
          </cell>
          <cell r="B3510" t="str">
            <v>LUVA DE CORRER, PVC, SERIE R, ÁGUA PLUVIAL, DN 100 MM, JUNTA ELÁSTICA, FORNECIDO E INSTALADO EM RAMAL DE ENCAMINHAMENTO. AF_12/2014</v>
          </cell>
          <cell r="C3510" t="str">
            <v>UN</v>
          </cell>
          <cell r="D3510">
            <v>37.85</v>
          </cell>
          <cell r="E3510" t="str">
            <v>Sinapi-Maio/21</v>
          </cell>
        </row>
        <row r="3511">
          <cell r="A3511">
            <v>89557</v>
          </cell>
          <cell r="B3511" t="str">
            <v>REDUÇÃO EXCÊNTRICA, PVC, SERIE R, ÁGUA PLUVIAL, DN 100 X 75 MM, JUNTA ELÁSTICA, FORNECIDO E INSTALADO EM RAMAL DE ENCAMINHAMENTO. AF_12/2014</v>
          </cell>
          <cell r="C3511" t="str">
            <v>UN</v>
          </cell>
          <cell r="D3511">
            <v>29.44</v>
          </cell>
          <cell r="E3511" t="str">
            <v>Sinapi-Maio/21</v>
          </cell>
        </row>
        <row r="3512">
          <cell r="A3512">
            <v>89558</v>
          </cell>
          <cell r="B3512" t="str">
            <v>LUVA, PVC, SOLDÁVEL, DN 40MM, INSTALADO EM PRUMADA DE ÁGUA - FORNECIMENTO E INSTALAÇÃO. AF_12/2014</v>
          </cell>
          <cell r="C3512" t="str">
            <v>UN</v>
          </cell>
          <cell r="D3512">
            <v>9.2899999999999991</v>
          </cell>
          <cell r="E3512" t="str">
            <v>Sinapi-Maio/21</v>
          </cell>
        </row>
        <row r="3513">
          <cell r="A3513">
            <v>89559</v>
          </cell>
          <cell r="B3513" t="str">
            <v>TÊ DE INSPEÇÃO, PVC, SERIE R, ÁGUA PLUVIAL, DN 100 MM, JUNTA ELÁSTICA, FORNECIDO E INSTALADO EM RAMAL DE ENCAMINHAMENTO. AF_12/2014</v>
          </cell>
          <cell r="C3513" t="str">
            <v>UN</v>
          </cell>
          <cell r="D3513">
            <v>68.349999999999994</v>
          </cell>
          <cell r="E3513" t="str">
            <v>Sinapi-Maio/21</v>
          </cell>
        </row>
        <row r="3514">
          <cell r="A3514">
            <v>89561</v>
          </cell>
          <cell r="B3514" t="str">
            <v>JUNÇÃO SIMPLES, PVC, SERIE R, ÁGUA PLUVIAL, DN 40 MM, JUNTA SOLDÁVEL, FORNECIDO E INSTALADO EM RAMAL DE ENCAMINHAMENTO. AF_12/2014</v>
          </cell>
          <cell r="C3514" t="str">
            <v>UN</v>
          </cell>
          <cell r="D3514">
            <v>13.72</v>
          </cell>
          <cell r="E3514" t="str">
            <v>Sinapi-Maio/21</v>
          </cell>
        </row>
        <row r="3515">
          <cell r="A3515">
            <v>89562</v>
          </cell>
          <cell r="B3515" t="str">
            <v>LUVA DE REDUÇÃO, PVC, SOLDÁVEL, DN 40MM X 32MM, INSTALADO EM PRUMADA DE ÁGUA - FORNECIMENTO E INSTALAÇÃO. AF_12/2014</v>
          </cell>
          <cell r="C3515" t="str">
            <v>UN</v>
          </cell>
          <cell r="D3515">
            <v>9.9700000000000006</v>
          </cell>
          <cell r="E3515" t="str">
            <v>Sinapi-Maio/21</v>
          </cell>
        </row>
        <row r="3516">
          <cell r="A3516">
            <v>89563</v>
          </cell>
          <cell r="B3516" t="str">
            <v>JUNÇÃO SIMPLES, PVC, SERIE R, ÁGUA PLUVIAL, DN 50 MM, JUNTA ELÁSTICA, FORNECIDO E INSTALADO EM RAMAL DE ENCAMINHAMENTO. AF_12/2014</v>
          </cell>
          <cell r="C3516" t="str">
            <v>UN</v>
          </cell>
          <cell r="D3516">
            <v>22.1</v>
          </cell>
          <cell r="E3516" t="str">
            <v>Sinapi-Maio/21</v>
          </cell>
        </row>
        <row r="3517">
          <cell r="A3517">
            <v>89564</v>
          </cell>
          <cell r="B3517" t="str">
            <v>LUVA COM ROSCA, PVC, SOLDÁVEL, DN 40MM X 1.1/4, INSTALADO EM PRUMADA DE ÁGUA - FORNECIMENTO E INSTALAÇÃO. AF_12/2014</v>
          </cell>
          <cell r="C3517" t="str">
            <v>UN</v>
          </cell>
          <cell r="D3517">
            <v>18.97</v>
          </cell>
          <cell r="E3517" t="str">
            <v>Sinapi-Maio/21</v>
          </cell>
        </row>
        <row r="3518">
          <cell r="A3518">
            <v>89565</v>
          </cell>
          <cell r="B3518" t="str">
            <v>JUNÇÃO SIMPLES, PVC, SERIE R, ÁGUA PLUVIAL, DN 75 X 75 MM, JUNTA ELÁSTICA, FORNECIDO E INSTALADO EM RAMAL DE ENCAMINHAMENTO. AF_12/2014</v>
          </cell>
          <cell r="C3518" t="str">
            <v>UN</v>
          </cell>
          <cell r="D3518">
            <v>55.81</v>
          </cell>
          <cell r="E3518" t="str">
            <v>Sinapi-Maio/21</v>
          </cell>
        </row>
        <row r="3519">
          <cell r="A3519">
            <v>89566</v>
          </cell>
          <cell r="B3519" t="str">
            <v>TÊ, PVC, SERIE R, ÁGUA PLUVIAL, DN 75 MM, JUNTA ELÁSTICA, FORNECIDO E INSTALADO EM RAMAL DE ENCAMINHAMENTO. AF_12/2014</v>
          </cell>
          <cell r="C3519" t="str">
            <v>UN</v>
          </cell>
          <cell r="D3519">
            <v>47.7</v>
          </cell>
          <cell r="E3519" t="str">
            <v>Sinapi-Maio/21</v>
          </cell>
        </row>
        <row r="3520">
          <cell r="A3520">
            <v>89567</v>
          </cell>
          <cell r="B3520" t="str">
            <v>JUNÇÃO SIMPLES, PVC, SERIE R, ÁGUA PLUVIAL, DN 100 X 100 MM, JUNTA ELÁSTICA, FORNECIDO E INSTALADO EM RAMAL DE ENCAMINHAMENTO. AF_12/2014</v>
          </cell>
          <cell r="C3520" t="str">
            <v>UN</v>
          </cell>
          <cell r="D3520">
            <v>83.52</v>
          </cell>
          <cell r="E3520" t="str">
            <v>Sinapi-Maio/21</v>
          </cell>
        </row>
        <row r="3521">
          <cell r="A3521">
            <v>89568</v>
          </cell>
          <cell r="B3521" t="str">
            <v>UNIÃO, PVC, SOLDÁVEL, DN 40MM, INSTALADO EM PRUMADA DE ÁGUA - FORNECIMENTO E INSTALAÇÃO. AF_12/2014</v>
          </cell>
          <cell r="C3521" t="str">
            <v>UN</v>
          </cell>
          <cell r="D3521">
            <v>39.369999999999997</v>
          </cell>
          <cell r="E3521" t="str">
            <v>Sinapi-Maio/21</v>
          </cell>
        </row>
        <row r="3522">
          <cell r="A3522">
            <v>89569</v>
          </cell>
          <cell r="B3522" t="str">
            <v>JUNÇÃO SIMPLES, PVC, SERIE R, ÁGUA PLUVIAL, DN 100 X 75 MM, JUNTA ELÁSTICA, FORNECIDO E INSTALADO EM RAMAL DE ENCAMINHAMENTO. AF_12/2014</v>
          </cell>
          <cell r="C3522" t="str">
            <v>UN</v>
          </cell>
          <cell r="D3522">
            <v>78.849999999999994</v>
          </cell>
          <cell r="E3522" t="str">
            <v>Sinapi-Maio/21</v>
          </cell>
        </row>
        <row r="3523">
          <cell r="A3523">
            <v>89570</v>
          </cell>
          <cell r="B3523" t="str">
            <v>ADAPTADOR CURTO COM BOLSA E ROSCA PARA REGISTRO, PVC, SOLDÁVEL, DN 40MM X 1.1/2, INSTALADO EM PRUMADA DE ÁGUA - FORNECIMENTO E INSTALAÇÃO. AF_12/2014</v>
          </cell>
          <cell r="C3523" t="str">
            <v>UN</v>
          </cell>
          <cell r="D3523">
            <v>13.12</v>
          </cell>
          <cell r="E3523" t="str">
            <v>Sinapi-Maio/21</v>
          </cell>
        </row>
        <row r="3524">
          <cell r="A3524">
            <v>89571</v>
          </cell>
          <cell r="B3524" t="str">
            <v>TÊ, PVC, SERIE R, ÁGUA PLUVIAL, DN 100 X 100 MM, JUNTA ELÁSTICA, FORNECIDO E INSTALADO EM RAMAL DE ENCAMINHAMENTO. AF_12/2014</v>
          </cell>
          <cell r="C3524" t="str">
            <v>UN</v>
          </cell>
          <cell r="D3524">
            <v>76.400000000000006</v>
          </cell>
          <cell r="E3524" t="str">
            <v>Sinapi-Maio/21</v>
          </cell>
        </row>
        <row r="3525">
          <cell r="A3525">
            <v>89572</v>
          </cell>
          <cell r="B3525" t="str">
            <v>ADAPTADOR CURTO COM BOLSA E ROSCA PARA REGISTRO, PVC, SOLDÁVEL, DN 40MM X 1.1/4, INSTALADO EM PRUMADA DE ÁGUA - FORNECIMENTO E INSTALAÇÃO. AF_12/2014</v>
          </cell>
          <cell r="C3525" t="str">
            <v>UN</v>
          </cell>
          <cell r="D3525">
            <v>8.74</v>
          </cell>
          <cell r="E3525" t="str">
            <v>Sinapi-Maio/21</v>
          </cell>
        </row>
        <row r="3526">
          <cell r="A3526">
            <v>89573</v>
          </cell>
          <cell r="B3526" t="str">
            <v>TÊ, PVC, SERIE R, ÁGUA PLUVIAL, DN 100 X 75 MM, JUNTA ELÁSTICA, FORNECIDO E INSTALADO EM RAMAL DE ENCAMINHAMENTO. AF_12/2014</v>
          </cell>
          <cell r="C3526" t="str">
            <v>UN</v>
          </cell>
          <cell r="D3526">
            <v>69.22</v>
          </cell>
          <cell r="E3526" t="str">
            <v>Sinapi-Maio/21</v>
          </cell>
        </row>
        <row r="3527">
          <cell r="A3527">
            <v>89574</v>
          </cell>
          <cell r="B3527" t="str">
            <v>JUNÇÃO DUPLA, PVC, SERIE R, ÁGUA PLUVIAL, DN 100 X 100 X 100 MM, JUNTA ELÁSTICA, FORNECIDO E INSTALADO EM RAMAL DE ENCAMINHAMENTO. AF_12/2014</v>
          </cell>
          <cell r="C3527" t="str">
            <v>UN</v>
          </cell>
          <cell r="D3527">
            <v>137.34</v>
          </cell>
          <cell r="E3527" t="str">
            <v>Sinapi-Maio/21</v>
          </cell>
        </row>
        <row r="3528">
          <cell r="A3528">
            <v>89575</v>
          </cell>
          <cell r="B3528" t="str">
            <v>LUVA, PVC, SOLDÁVEL, DN 50MM, INSTALADO EM PRUMADA DE ÁGUA - FORNECIMENTO E INSTALAÇÃO. AF_12/2014</v>
          </cell>
          <cell r="C3528" t="str">
            <v>UN</v>
          </cell>
          <cell r="D3528">
            <v>11.69</v>
          </cell>
          <cell r="E3528" t="str">
            <v>Sinapi-Maio/21</v>
          </cell>
        </row>
        <row r="3529">
          <cell r="A3529">
            <v>89577</v>
          </cell>
          <cell r="B3529" t="str">
            <v>LUVA DE CORRER, PVC, SOLDÁVEL, DN 50MM, INSTALADO EM PRUMADA DE ÁGUA - FORNECIMENTO E INSTALAÇÃO. AF_12/2014</v>
          </cell>
          <cell r="C3529" t="str">
            <v>UN</v>
          </cell>
          <cell r="D3529">
            <v>40.03</v>
          </cell>
          <cell r="E3529" t="str">
            <v>Sinapi-Maio/21</v>
          </cell>
        </row>
        <row r="3530">
          <cell r="A3530">
            <v>89579</v>
          </cell>
          <cell r="B3530" t="str">
            <v>LUVA DE REDUÇÃO, PVC, SOLDÁVEL, DN 50MM X 25MM, INSTALADO EM PRUMADA DE ÁGUA   FORNECIMENTO E INSTALAÇÃO. AF_12/2014</v>
          </cell>
          <cell r="C3530" t="str">
            <v>UN</v>
          </cell>
          <cell r="D3530">
            <v>12.01</v>
          </cell>
          <cell r="E3530" t="str">
            <v>Sinapi-Maio/21</v>
          </cell>
        </row>
        <row r="3531">
          <cell r="A3531">
            <v>89581</v>
          </cell>
          <cell r="B3531" t="str">
            <v>JOELHO 90 GRAUS, PVC, SERIE R, ÁGUA PLUVIAL, DN 75 MM, JUNTA ELÁSTICA, FORNECIDO E INSTALADO EM CONDUTORES VERTICAIS DE ÁGUAS PLUVIAIS. AF_12/2014</v>
          </cell>
          <cell r="C3531" t="str">
            <v>UN</v>
          </cell>
          <cell r="D3531">
            <v>28.84</v>
          </cell>
          <cell r="E3531" t="str">
            <v>Sinapi-Maio/21</v>
          </cell>
        </row>
        <row r="3532">
          <cell r="A3532">
            <v>89582</v>
          </cell>
          <cell r="B3532" t="str">
            <v>JOELHO 45 GRAUS, PVC, SERIE R, ÁGUA PLUVIAL, DN 75 MM, JUNTA ELÁSTICA, FORNECIDO E INSTALADO EM CONDUTORES VERTICAIS DE ÁGUAS PLUVIAIS. AF_12/2014</v>
          </cell>
          <cell r="C3532" t="str">
            <v>UN</v>
          </cell>
          <cell r="D3532">
            <v>25.08</v>
          </cell>
          <cell r="E3532" t="str">
            <v>Sinapi-Maio/21</v>
          </cell>
        </row>
        <row r="3533">
          <cell r="A3533">
            <v>89583</v>
          </cell>
          <cell r="B3533" t="str">
            <v>CURVA 87 GRAUS E 30 MINUTOS, PVC, SERIE R, ÁGUA PLUVIAL, DN 75 MM, JUNTA ELÁSTICA, FORNECIDO E INSTALADO EM CONDUTORES VERTICAIS DE ÁGUAS PLUVIAIS. AF_12/2014</v>
          </cell>
          <cell r="C3533" t="str">
            <v>UN</v>
          </cell>
          <cell r="D3533">
            <v>38.79</v>
          </cell>
          <cell r="E3533" t="str">
            <v>Sinapi-Maio/21</v>
          </cell>
        </row>
        <row r="3534">
          <cell r="A3534">
            <v>89584</v>
          </cell>
          <cell r="B3534" t="str">
            <v>JOELHO 90 GRAUS, PVC, SERIE R, ÁGUA PLUVIAL, DN 100 MM, JUNTA ELÁSTICA, FORNECIDO E INSTALADO EM CONDUTORES VERTICAIS DE ÁGUAS PLUVIAIS. AF_12/2014</v>
          </cell>
          <cell r="C3534" t="str">
            <v>UN</v>
          </cell>
          <cell r="D3534">
            <v>44.13</v>
          </cell>
          <cell r="E3534" t="str">
            <v>Sinapi-Maio/21</v>
          </cell>
        </row>
        <row r="3535">
          <cell r="A3535">
            <v>89585</v>
          </cell>
          <cell r="B3535" t="str">
            <v>JOELHO 45 GRAUS, PVC, SERIE R, ÁGUA PLUVIAL, DN 100 MM, JUNTA ELÁSTICA, FORNECIDO E INSTALADO EM CONDUTORES VERTICAIS DE ÁGUAS PLUVIAIS. AF_12/2014</v>
          </cell>
          <cell r="C3535" t="str">
            <v>UN</v>
          </cell>
          <cell r="D3535">
            <v>34.979999999999997</v>
          </cell>
          <cell r="E3535" t="str">
            <v>Sinapi-Maio/21</v>
          </cell>
        </row>
        <row r="3536">
          <cell r="A3536">
            <v>89586</v>
          </cell>
          <cell r="B3536" t="str">
            <v>JOELHO 45 GRAUS PARA PÉ DE COLUNA, PVC, SERIE R, ÁGUA PLUVIAL, DN 100 MM, JUNTA ELÁSTICA, FORNECIDO E INSTALADO EM CONDUTORES VERTICAIS DE ÁGUAS PLUVIAIS. AF_12/2014</v>
          </cell>
          <cell r="C3536" t="str">
            <v>UN</v>
          </cell>
          <cell r="D3536">
            <v>34.979999999999997</v>
          </cell>
          <cell r="E3536" t="str">
            <v>Sinapi-Maio/21</v>
          </cell>
        </row>
        <row r="3537">
          <cell r="A3537">
            <v>89587</v>
          </cell>
          <cell r="B3537" t="str">
            <v>CURVA 87 GRAUS E 30 MINUTOS, PVC, SERIE R, ÁGUA PLUVIAL, DN 100 MM, JUNTA ELÁSTICA, FORNECIDO E INSTALADO EM CONDUTORES VERTICAIS DE ÁGUAS PLUVIAIS. AF_12/2014</v>
          </cell>
          <cell r="C3537" t="str">
            <v>UN</v>
          </cell>
          <cell r="D3537">
            <v>58.48</v>
          </cell>
          <cell r="E3537" t="str">
            <v>Sinapi-Maio/21</v>
          </cell>
        </row>
        <row r="3538">
          <cell r="A3538">
            <v>89589</v>
          </cell>
          <cell r="B3538" t="str">
            <v>CURVAR 45 GRAUS, PVC, SERIE R, ÁGUA PLUVIAL, DN 100 MM, JUNTA ELÁSTICA, FORNECIDO E INSTALADO EM CONDUTORES VERTICAIS DE ÁGUAS PLUVIAIS. AF_12/2014</v>
          </cell>
          <cell r="C3538" t="str">
            <v>UN</v>
          </cell>
          <cell r="D3538">
            <v>37.53</v>
          </cell>
          <cell r="E3538" t="str">
            <v>Sinapi-Maio/21</v>
          </cell>
        </row>
        <row r="3539">
          <cell r="A3539">
            <v>89590</v>
          </cell>
          <cell r="B3539" t="str">
            <v>JOELHO 90 GRAUS, PVC, SERIE R, ÁGUA PLUVIAL, DN 150 MM, JUNTA ELÁSTICA, FORNECIDO E INSTALADO EM CONDUTORES VERTICAIS DE ÁGUAS PLUVIAIS. AF_12/2014</v>
          </cell>
          <cell r="C3539" t="str">
            <v>UN</v>
          </cell>
          <cell r="D3539">
            <v>139.76</v>
          </cell>
          <cell r="E3539" t="str">
            <v>Sinapi-Maio/21</v>
          </cell>
        </row>
        <row r="3540">
          <cell r="A3540">
            <v>89591</v>
          </cell>
          <cell r="B3540" t="str">
            <v>JOELHO 45 GRAUS, PVC, SERIE R, ÁGUA PLUVIAL, DN 150 MM, JUNTA ELÁSTICA, FORNECIDO E INSTALADO EM CONDUTORES VERTICAIS DE ÁGUAS PLUVIAIS. AF_12/2014</v>
          </cell>
          <cell r="C3540" t="str">
            <v>UN</v>
          </cell>
          <cell r="D3540">
            <v>113.49</v>
          </cell>
          <cell r="E3540" t="str">
            <v>Sinapi-Maio/21</v>
          </cell>
        </row>
        <row r="3541">
          <cell r="A3541">
            <v>89592</v>
          </cell>
          <cell r="B3541" t="str">
            <v>CURVA 87 GRAUS E 30 MINUTOS, PVC, SERIE R, ÁGUA PLUVIAL, DN 150 MM, JUNTA ELÁSTICA, FORNECIDO E INSTALADO EM CONDUTORES VERTICAIS DE ÁGUAS PLUVIAIS. AF_12/2014</v>
          </cell>
          <cell r="C3541" t="str">
            <v>UN</v>
          </cell>
          <cell r="D3541">
            <v>189.88</v>
          </cell>
          <cell r="E3541" t="str">
            <v>Sinapi-Maio/21</v>
          </cell>
        </row>
        <row r="3542">
          <cell r="A3542">
            <v>89593</v>
          </cell>
          <cell r="B3542" t="str">
            <v>LUVA COM ROSCA, PVC, SOLDÁVEL, DN 50MM X 1.1/2, INSTALADO EM PRUMADA DE ÁGUA - FORNECIMENTO E INSTALAÇÃO. AF_12/2014</v>
          </cell>
          <cell r="C3542" t="str">
            <v>UN</v>
          </cell>
          <cell r="D3542">
            <v>36.11</v>
          </cell>
          <cell r="E3542" t="str">
            <v>Sinapi-Maio/21</v>
          </cell>
        </row>
        <row r="3543">
          <cell r="A3543">
            <v>89594</v>
          </cell>
          <cell r="B3543" t="str">
            <v>UNIÃO, PVC, SOLDÁVEL, DN 50MM, INSTALADO EM PRUMADA DE ÁGUA - FORNECIMENTO E INSTALAÇÃO. AF_12/2014</v>
          </cell>
          <cell r="C3543" t="str">
            <v>UN</v>
          </cell>
          <cell r="D3543">
            <v>43.83</v>
          </cell>
          <cell r="E3543" t="str">
            <v>Sinapi-Maio/21</v>
          </cell>
        </row>
        <row r="3544">
          <cell r="A3544">
            <v>89595</v>
          </cell>
          <cell r="B3544" t="str">
            <v>ADAPTADOR CURTO COM BOLSA E ROSCA PARA REGISTRO, PVC, SOLDÁVEL, DN 50MM X 1.1/4, INSTALADO EM PRUMADA DE ÁGUA - FORNECIMENTO E INSTALAÇÃO. AF_12/2014</v>
          </cell>
          <cell r="C3544" t="str">
            <v>UN</v>
          </cell>
          <cell r="D3544">
            <v>16.010000000000002</v>
          </cell>
          <cell r="E3544" t="str">
            <v>Sinapi-Maio/21</v>
          </cell>
        </row>
        <row r="3545">
          <cell r="A3545">
            <v>89596</v>
          </cell>
          <cell r="B3545" t="str">
            <v>ADAPTADOR CURTO COM BOLSA E ROSCA PARA REGISTRO, PVC, SOLDÁVEL, DN 50MM X 1.1/2, INSTALADO EM PRUMADA DE ÁGUA - FORNECIMENTO E INSTALAÇÃO. AF_12/2014</v>
          </cell>
          <cell r="C3545" t="str">
            <v>UN</v>
          </cell>
          <cell r="D3545">
            <v>11.47</v>
          </cell>
          <cell r="E3545" t="str">
            <v>Sinapi-Maio/21</v>
          </cell>
        </row>
        <row r="3546">
          <cell r="A3546">
            <v>89597</v>
          </cell>
          <cell r="B3546" t="str">
            <v>LUVA, PVC, SOLDÁVEL, DN 60MM, INSTALADO EM PRUMADA DE ÁGUA - FORNECIMENTO E INSTALAÇÃO. AF_12/2014</v>
          </cell>
          <cell r="C3546" t="str">
            <v>UN</v>
          </cell>
          <cell r="D3546">
            <v>22.29</v>
          </cell>
          <cell r="E3546" t="str">
            <v>Sinapi-Maio/21</v>
          </cell>
        </row>
        <row r="3547">
          <cell r="A3547">
            <v>89598</v>
          </cell>
          <cell r="B3547" t="str">
            <v>LUVA DE CORRER, PVC, SOLDÁVEL, DN 60MM, INSTALADO EM PRUMADA DE ÁGUA   FORNECIMENTO E INSTALAÇÃO. AF_12/2014</v>
          </cell>
          <cell r="C3547" t="str">
            <v>UN</v>
          </cell>
          <cell r="D3547">
            <v>60.68</v>
          </cell>
          <cell r="E3547" t="str">
            <v>Sinapi-Maio/21</v>
          </cell>
        </row>
        <row r="3548">
          <cell r="A3548">
            <v>89599</v>
          </cell>
          <cell r="B3548" t="str">
            <v>LUVA SIMPLES, PVC, SERIE R, ÁGUA PLUVIAL, DN 75 MM, JUNTA ELÁSTICA, FORNECIDO E INSTALADO EM CONDUTORES VERTICAIS DE ÁGUAS PLUVIAIS. AF_12/2014</v>
          </cell>
          <cell r="C3548" t="str">
            <v>UN</v>
          </cell>
          <cell r="D3548">
            <v>18.97</v>
          </cell>
          <cell r="E3548" t="str">
            <v>Sinapi-Maio/21</v>
          </cell>
        </row>
        <row r="3549">
          <cell r="A3549">
            <v>89600</v>
          </cell>
          <cell r="B3549" t="str">
            <v>LUVA DE CORRER, PVC, SERIE R, ÁGUA PLUVIAL, DN 75 MM, JUNTA ELÁSTICA, FORNECIDO E INSTALADO EM CONDUTORES VERTICAIS DE ÁGUAS PLUVIAIS. AF_12/2014</v>
          </cell>
          <cell r="C3549" t="str">
            <v>UN</v>
          </cell>
          <cell r="D3549">
            <v>20.84</v>
          </cell>
          <cell r="E3549" t="str">
            <v>Sinapi-Maio/21</v>
          </cell>
        </row>
        <row r="3550">
          <cell r="A3550">
            <v>89605</v>
          </cell>
          <cell r="B3550" t="str">
            <v>LUVA DE REDUÇÃO, PVC, SOLDÁVEL, DN 60MM X 50MM, INSTALADO EM PRUMADA DE ÁGUA - FORNECIMENTO E INSTALAÇÃO. AF_12/2014</v>
          </cell>
          <cell r="C3550" t="str">
            <v>UN</v>
          </cell>
          <cell r="D3550">
            <v>21.73</v>
          </cell>
          <cell r="E3550" t="str">
            <v>Sinapi-Maio/21</v>
          </cell>
        </row>
        <row r="3551">
          <cell r="A3551">
            <v>89609</v>
          </cell>
          <cell r="B3551" t="str">
            <v>UNIÃO, PVC, SOLDÁVEL, DN 60MM, INSTALADO EM PRUMADA DE ÁGUA - FORNECIMENTO E INSTALAÇÃO. AF_12/2014</v>
          </cell>
          <cell r="C3551" t="str">
            <v>UN</v>
          </cell>
          <cell r="D3551">
            <v>102.69</v>
          </cell>
          <cell r="E3551" t="str">
            <v>Sinapi-Maio/21</v>
          </cell>
        </row>
        <row r="3552">
          <cell r="A3552">
            <v>89610</v>
          </cell>
          <cell r="B3552" t="str">
            <v>ADAPTADOR CURTO COM BOLSA E ROSCA PARA REGISTRO, PVC, SOLDÁVEL, DN 60MM X 2, INSTALADO EM PRUMADA DE ÁGUA - FORNECIMENTO E INSTALAÇÃO. AF_12/2014</v>
          </cell>
          <cell r="C3552" t="str">
            <v>UN</v>
          </cell>
          <cell r="D3552">
            <v>22.31</v>
          </cell>
          <cell r="E3552" t="str">
            <v>Sinapi-Maio/21</v>
          </cell>
        </row>
        <row r="3553">
          <cell r="A3553">
            <v>89611</v>
          </cell>
          <cell r="B3553" t="str">
            <v>LUVA, PVC, SOLDÁVEL, DN 75MM, INSTALADO EM PRUMADA DE ÁGUA - FORNECIMENTO E INSTALAÇÃO. AF_12/2014</v>
          </cell>
          <cell r="C3553" t="str">
            <v>UN</v>
          </cell>
          <cell r="D3553">
            <v>36.659999999999997</v>
          </cell>
          <cell r="E3553" t="str">
            <v>Sinapi-Maio/21</v>
          </cell>
        </row>
        <row r="3554">
          <cell r="A3554">
            <v>89612</v>
          </cell>
          <cell r="B3554" t="str">
            <v>UNIÃO, PVC, SOLDÁVEL, DN 75MM, INSTALADO EM PRUMADA DE ÁGUA - FORNECIMENTO E INSTALAÇÃO. AF_12/2014</v>
          </cell>
          <cell r="C3554" t="str">
            <v>UN</v>
          </cell>
          <cell r="D3554">
            <v>202.96</v>
          </cell>
          <cell r="E3554" t="str">
            <v>Sinapi-Maio/21</v>
          </cell>
        </row>
        <row r="3555">
          <cell r="A3555">
            <v>89613</v>
          </cell>
          <cell r="B3555" t="str">
            <v>ADAPTADOR CURTO COM BOLSA E ROSCA PARA REGISTRO, PVC, SOLDÁVEL, DN 75MM X 2.1/2, INSTALADO EM PRUMADA DE ÁGUA - FORNECIMENTO E INSTALAÇÃO. AF_12/2014</v>
          </cell>
          <cell r="C3555" t="str">
            <v>UN</v>
          </cell>
          <cell r="D3555">
            <v>32.5</v>
          </cell>
          <cell r="E3555" t="str">
            <v>Sinapi-Maio/21</v>
          </cell>
        </row>
        <row r="3556">
          <cell r="A3556">
            <v>89614</v>
          </cell>
          <cell r="B3556" t="str">
            <v>LUVA, PVC, SOLDÁVEL, DN 85MM, INSTALADO EM PRUMADA DE ÁGUA - FORNECIMENTO E INSTALAÇÃO. AF_12/2014</v>
          </cell>
          <cell r="C3556" t="str">
            <v>UN</v>
          </cell>
          <cell r="D3556">
            <v>71.2</v>
          </cell>
          <cell r="E3556" t="str">
            <v>Sinapi-Maio/21</v>
          </cell>
        </row>
        <row r="3557">
          <cell r="A3557">
            <v>89615</v>
          </cell>
          <cell r="B3557" t="str">
            <v>UNIÃO, PVC, SOLDÁVEL, DN 85MM, INSTALADO EM PRUMADA DE ÁGUA - FORNECIMENTO E INSTALAÇÃO. AF_12/2014</v>
          </cell>
          <cell r="C3557" t="str">
            <v>UN</v>
          </cell>
          <cell r="D3557">
            <v>307.73</v>
          </cell>
          <cell r="E3557" t="str">
            <v>Sinapi-Maio/21</v>
          </cell>
        </row>
        <row r="3558">
          <cell r="A3558">
            <v>89616</v>
          </cell>
          <cell r="B3558" t="str">
            <v>ADAPTADOR CURTO COM BOLSA E ROSCA PARA REGISTRO, PVC, SOLDÁVEL, DN 85MM X 3, INSTALADO EM PRUMADA DE ÁGUA - FORNECIMENTO E INSTALAÇÃO. AF_12/2014</v>
          </cell>
          <cell r="C3558" t="str">
            <v>UN</v>
          </cell>
          <cell r="D3558">
            <v>47.86</v>
          </cell>
          <cell r="E3558" t="str">
            <v>Sinapi-Maio/21</v>
          </cell>
        </row>
        <row r="3559">
          <cell r="A3559">
            <v>89617</v>
          </cell>
          <cell r="B3559" t="str">
            <v>TE, PVC, SOLDÁVEL, DN 25MM, INSTALADO EM PRUMADA DE ÁGUA - FORNECIMENTO E INSTALAÇÃO. AF_12/2014</v>
          </cell>
          <cell r="C3559" t="str">
            <v>UN</v>
          </cell>
          <cell r="D3559">
            <v>6.74</v>
          </cell>
          <cell r="E3559" t="str">
            <v>Sinapi-Maio/21</v>
          </cell>
        </row>
        <row r="3560">
          <cell r="A3560">
            <v>89618</v>
          </cell>
          <cell r="B3560" t="str">
            <v>TÊ COM BUCHA DE LATÃO NA BOLSA CENTRAL, PVC, SOLDÁVEL, DN 25MM X 1/2, INSTALADO EM PRUMADA DE ÁGUA - FORNECIMENTO E INSTALAÇÃO. AF_12/2014</v>
          </cell>
          <cell r="C3560" t="str">
            <v>UN</v>
          </cell>
          <cell r="D3560">
            <v>16</v>
          </cell>
          <cell r="E3560" t="str">
            <v>Sinapi-Maio/21</v>
          </cell>
        </row>
        <row r="3561">
          <cell r="A3561">
            <v>89619</v>
          </cell>
          <cell r="B3561" t="str">
            <v>TÊ DE REDUÇÃO, PVC, SOLDÁVEL, DN 25MM X 20MM, INSTALADO EM PRUMADA DE ÁGUA - FORNECIMENTO E INSTALAÇÃO. AF_12/2014</v>
          </cell>
          <cell r="C3561" t="str">
            <v>UN</v>
          </cell>
          <cell r="D3561">
            <v>9.2100000000000009</v>
          </cell>
          <cell r="E3561" t="str">
            <v>Sinapi-Maio/21</v>
          </cell>
        </row>
        <row r="3562">
          <cell r="A3562">
            <v>89620</v>
          </cell>
          <cell r="B3562" t="str">
            <v>TE, PVC, SOLDÁVEL, DN 32MM, INSTALADO EM PRUMADA DE ÁGUA - FORNECIMENTO E INSTALAÇÃO. AF_12/2014</v>
          </cell>
          <cell r="C3562" t="str">
            <v>UN</v>
          </cell>
          <cell r="D3562">
            <v>11.66</v>
          </cell>
          <cell r="E3562" t="str">
            <v>Sinapi-Maio/21</v>
          </cell>
        </row>
        <row r="3563">
          <cell r="A3563">
            <v>89621</v>
          </cell>
          <cell r="B3563" t="str">
            <v>TÊ COM BUCHA DE LATÃO NA BOLSA CENTRAL, PVC, SOLDÁVEL, DN 32MM X 3/4, INSTALADO EM PRUMADA DE ÁGUA - FORNECIMENTO E INSTALAÇÃO. AF_12/2014</v>
          </cell>
          <cell r="C3563" t="str">
            <v>UN</v>
          </cell>
          <cell r="D3563">
            <v>27.37</v>
          </cell>
          <cell r="E3563" t="str">
            <v>Sinapi-Maio/21</v>
          </cell>
        </row>
        <row r="3564">
          <cell r="A3564">
            <v>89622</v>
          </cell>
          <cell r="B3564" t="str">
            <v>TÊ DE REDUÇÃO, PVC, SOLDÁVEL, DN 32MM X 25MM, INSTALADO EM PRUMADA DE ÁGUA - FORNECIMENTO E INSTALAÇÃO. AF_12/2014</v>
          </cell>
          <cell r="C3564" t="str">
            <v>UN</v>
          </cell>
          <cell r="D3564">
            <v>14.11</v>
          </cell>
          <cell r="E3564" t="str">
            <v>Sinapi-Maio/21</v>
          </cell>
        </row>
        <row r="3565">
          <cell r="A3565">
            <v>89623</v>
          </cell>
          <cell r="B3565" t="str">
            <v>TE, PVC, SOLDÁVEL, DN 40MM, INSTALADO EM PRUMADA DE ÁGUA - FORNECIMENTO E INSTALAÇÃO. AF_12/2014</v>
          </cell>
          <cell r="C3565" t="str">
            <v>UN</v>
          </cell>
          <cell r="D3565">
            <v>19.190000000000001</v>
          </cell>
          <cell r="E3565" t="str">
            <v>Sinapi-Maio/21</v>
          </cell>
        </row>
        <row r="3566">
          <cell r="A3566">
            <v>89624</v>
          </cell>
          <cell r="B3566" t="str">
            <v>TÊ DE REDUÇÃO, PVC, SOLDÁVEL, DN 40MM X 32MM, INSTALADO EM PRUMADA DE ÁGUA - FORNECIMENTO E INSTALAÇÃO. AF_12/2014</v>
          </cell>
          <cell r="C3566" t="str">
            <v>UN</v>
          </cell>
          <cell r="D3566">
            <v>20.43</v>
          </cell>
          <cell r="E3566" t="str">
            <v>Sinapi-Maio/21</v>
          </cell>
        </row>
        <row r="3567">
          <cell r="A3567">
            <v>89625</v>
          </cell>
          <cell r="B3567" t="str">
            <v>TE, PVC, SOLDÁVEL, DN 50MM, INSTALADO EM PRUMADA DE ÁGUA - FORNECIMENTO E INSTALAÇÃO. AF_12/2014</v>
          </cell>
          <cell r="C3567" t="str">
            <v>UN</v>
          </cell>
          <cell r="D3567">
            <v>23.02</v>
          </cell>
          <cell r="E3567" t="str">
            <v>Sinapi-Maio/21</v>
          </cell>
        </row>
        <row r="3568">
          <cell r="A3568">
            <v>89626</v>
          </cell>
          <cell r="B3568" t="str">
            <v>TÊ DE REDUÇÃO, PVC, SOLDÁVEL, DN 50MM X 40MM, INSTALADO EM PRUMADA DE ÁGUA - FORNECIMENTO E INSTALAÇÃO. AF_12/2014</v>
          </cell>
          <cell r="C3568" t="str">
            <v>UN</v>
          </cell>
          <cell r="D3568">
            <v>32.549999999999997</v>
          </cell>
          <cell r="E3568" t="str">
            <v>Sinapi-Maio/21</v>
          </cell>
        </row>
        <row r="3569">
          <cell r="A3569">
            <v>89627</v>
          </cell>
          <cell r="B3569" t="str">
            <v>TÊ DE REDUÇÃO, PVC, SOLDÁVEL, DN 50MM X 25MM, INSTALADO EM PRUMADA DE ÁGUA - FORNECIMENTO E INSTALAÇÃO. AF_12/2014</v>
          </cell>
          <cell r="C3569" t="str">
            <v>UN</v>
          </cell>
          <cell r="D3569">
            <v>21.59</v>
          </cell>
          <cell r="E3569" t="str">
            <v>Sinapi-Maio/21</v>
          </cell>
        </row>
        <row r="3570">
          <cell r="A3570">
            <v>89628</v>
          </cell>
          <cell r="B3570" t="str">
            <v>TE, PVC, SOLDÁVEL, DN 60MM, INSTALADO EM PRUMADA DE ÁGUA - FORNECIMENTO E INSTALAÇÃO. AF_12/2014</v>
          </cell>
          <cell r="C3570" t="str">
            <v>UN</v>
          </cell>
          <cell r="D3570">
            <v>50.18</v>
          </cell>
          <cell r="E3570" t="str">
            <v>Sinapi-Maio/21</v>
          </cell>
        </row>
        <row r="3571">
          <cell r="A3571">
            <v>89629</v>
          </cell>
          <cell r="B3571" t="str">
            <v>TE, PVC, SOLDÁVEL, DN 75MM, INSTALADO EM PRUMADA DE ÁGUA - FORNECIMENTO E INSTALAÇÃO. AF_12/2014</v>
          </cell>
          <cell r="C3571" t="str">
            <v>UN</v>
          </cell>
          <cell r="D3571">
            <v>92.9</v>
          </cell>
          <cell r="E3571" t="str">
            <v>Sinapi-Maio/21</v>
          </cell>
        </row>
        <row r="3572">
          <cell r="A3572">
            <v>89630</v>
          </cell>
          <cell r="B3572" t="str">
            <v>TE DE REDUÇÃO, PVC, SOLDÁVEL, DN 75MM X 50MM, INSTALADO EM PRUMADA DE ÁGUA - FORNECIMENTO E INSTALAÇÃO. AF_12/2014</v>
          </cell>
          <cell r="C3572" t="str">
            <v>UN</v>
          </cell>
          <cell r="D3572">
            <v>79.92</v>
          </cell>
          <cell r="E3572" t="str">
            <v>Sinapi-Maio/21</v>
          </cell>
        </row>
        <row r="3573">
          <cell r="A3573">
            <v>89631</v>
          </cell>
          <cell r="B3573" t="str">
            <v>TE, PVC, SOLDÁVEL, DN 85MM, INSTALADO EM PRUMADA DE ÁGUA - FORNECIMENTO E INSTALAÇÃO. AF_12/2014</v>
          </cell>
          <cell r="C3573" t="str">
            <v>UN</v>
          </cell>
          <cell r="D3573">
            <v>142.91</v>
          </cell>
          <cell r="E3573" t="str">
            <v>Sinapi-Maio/21</v>
          </cell>
        </row>
        <row r="3574">
          <cell r="A3574">
            <v>89632</v>
          </cell>
          <cell r="B3574" t="str">
            <v>TE DE REDUÇÃO, PVC, SOLDÁVEL, DN 85MM X 60MM, INSTALADO EM PRUMADA DE ÁGUA - FORNECIMENTO E INSTALAÇÃO. AF_12/2014</v>
          </cell>
          <cell r="C3574" t="str">
            <v>UN</v>
          </cell>
          <cell r="D3574">
            <v>116.35</v>
          </cell>
          <cell r="E3574" t="str">
            <v>Sinapi-Maio/21</v>
          </cell>
        </row>
        <row r="3575">
          <cell r="A3575">
            <v>89637</v>
          </cell>
          <cell r="B3575" t="str">
            <v>JOELHO 90 GRAUS, CPVC, SOLDÁVEL, DN 15MM, INSTALADO EM RAMAL OU SUB-RAMAL DE ÁGUA - FORNECIMENTO E INSTALAÇÃO. AF_12/2014</v>
          </cell>
          <cell r="C3575" t="str">
            <v>UN</v>
          </cell>
          <cell r="D3575">
            <v>8.35</v>
          </cell>
          <cell r="E3575" t="str">
            <v>Sinapi-Maio/21</v>
          </cell>
        </row>
        <row r="3576">
          <cell r="A3576">
            <v>89638</v>
          </cell>
          <cell r="B3576" t="str">
            <v>JOELHO 45 GRAUS, CPVC, SOLDÁVEL, DN 15MM, INSTALADO EM RAMAL OU SUB-RAMAL DE ÁGUA - FORNECIMENTO E INSTALAÇÃO. AF_12/2014</v>
          </cell>
          <cell r="C3576" t="str">
            <v>UN</v>
          </cell>
          <cell r="D3576">
            <v>9.11</v>
          </cell>
          <cell r="E3576" t="str">
            <v>Sinapi-Maio/21</v>
          </cell>
        </row>
        <row r="3577">
          <cell r="A3577">
            <v>89639</v>
          </cell>
          <cell r="B3577" t="str">
            <v>CURVA 90 GRAUS, CPVC, SOLDÁVEL, DN 15MM, INSTALADO EM RAMAL OU SUB-RAMAL DE ÁGUA - FORNECIMENTO E INSTALAÇÃO. AF_12/2014</v>
          </cell>
          <cell r="C3577" t="str">
            <v>UN</v>
          </cell>
          <cell r="D3577">
            <v>9.4</v>
          </cell>
          <cell r="E3577" t="str">
            <v>Sinapi-Maio/21</v>
          </cell>
        </row>
        <row r="3578">
          <cell r="A3578">
            <v>89640</v>
          </cell>
          <cell r="B3578" t="str">
            <v>JOELHO DE TRANSIÇÃO, 90 GRAUS, CPVC, SOLDÁVEL, DN 15MM X 1/2", INSTALADO EM RAMAL OU SUB-RAMAL DE ÁGUA - FORNECIMENTO E INSTALAÇÃO. AF_12/2014</v>
          </cell>
          <cell r="C3578" t="str">
            <v>UN</v>
          </cell>
          <cell r="D3578">
            <v>13.93</v>
          </cell>
          <cell r="E3578" t="str">
            <v>Sinapi-Maio/21</v>
          </cell>
        </row>
        <row r="3579">
          <cell r="A3579">
            <v>89641</v>
          </cell>
          <cell r="B3579" t="str">
            <v>JOELHO 90 GRAUS, CPVC, SOLDÁVEL, DN 22MM, INSTALADO EM RAMAL OU SUB-RAMAL DE ÁGUA - FORNECIMENTO E INSTALAÇÃO. AF_12/2014</v>
          </cell>
          <cell r="C3579" t="str">
            <v>UN</v>
          </cell>
          <cell r="D3579">
            <v>11.59</v>
          </cell>
          <cell r="E3579" t="str">
            <v>Sinapi-Maio/21</v>
          </cell>
        </row>
        <row r="3580">
          <cell r="A3580">
            <v>89642</v>
          </cell>
          <cell r="B3580" t="str">
            <v>JOELHO 45 GRAUS, CPVC, SOLDÁVEL, DN 22MM, INSTALADO EM RAMAL OU SUB-RAMAL DE ÁGUA - FORNECIMENTO E INSTALAÇÃO. AF_12/2014</v>
          </cell>
          <cell r="C3580" t="str">
            <v>UN</v>
          </cell>
          <cell r="D3580">
            <v>13.05</v>
          </cell>
          <cell r="E3580" t="str">
            <v>Sinapi-Maio/21</v>
          </cell>
        </row>
        <row r="3581">
          <cell r="A3581">
            <v>89643</v>
          </cell>
          <cell r="B3581" t="str">
            <v>CURVA 90 GRAUS, CPVC, SOLDÁVEL, DN 22MM, INSTALADO EM RAMAL OU SUB-RAMAL DE ÁGUA - FORNECIMENTO E INSTALAÇÃO. AF_12/2014</v>
          </cell>
          <cell r="C3581" t="str">
            <v>UN</v>
          </cell>
          <cell r="D3581">
            <v>13.54</v>
          </cell>
          <cell r="E3581" t="str">
            <v>Sinapi-Maio/21</v>
          </cell>
        </row>
        <row r="3582">
          <cell r="A3582">
            <v>89644</v>
          </cell>
          <cell r="B3582" t="str">
            <v>JOELHO DE TRANSIÇÃO, 90 GRAUS, CPVC, SOLDÁVEL, DN 22MM X 1/2", INSTALADO EM RAMAL OU SUB-RAMAL DE ÁGUA - FORNECIMENTO E INSTALAÇÃO. AF_12/2014</v>
          </cell>
          <cell r="C3582" t="str">
            <v>UN</v>
          </cell>
          <cell r="D3582">
            <v>20.440000000000001</v>
          </cell>
          <cell r="E3582" t="str">
            <v>Sinapi-Maio/21</v>
          </cell>
        </row>
        <row r="3583">
          <cell r="A3583">
            <v>89645</v>
          </cell>
          <cell r="B3583" t="str">
            <v>JOELHO DE TRANSIÇÃO, 90 GRAUS, CPVC, SOLDÁVEL, DN 22MM X 3/4", INSTALADO EM RAMAL OU SUB-RAMAL DE ÁGUA - FORNECIMENTO E INSTALAÇÃO. AF_12/2014</v>
          </cell>
          <cell r="C3583" t="str">
            <v>UN</v>
          </cell>
          <cell r="D3583">
            <v>22.06</v>
          </cell>
          <cell r="E3583" t="str">
            <v>Sinapi-Maio/21</v>
          </cell>
        </row>
        <row r="3584">
          <cell r="A3584">
            <v>89646</v>
          </cell>
          <cell r="B3584" t="str">
            <v>JOELHO 90 GRAUS, CPVC, SOLDÁVEL, DN 28MM, INSTALADO EM RAMAL OU SUB-RAMAL DE ÁGUA - FORNECIMENTO E INSTALAÇÃO. AF_12/2014</v>
          </cell>
          <cell r="C3584" t="str">
            <v>UN</v>
          </cell>
          <cell r="D3584">
            <v>17.37</v>
          </cell>
          <cell r="E3584" t="str">
            <v>Sinapi-Maio/21</v>
          </cell>
        </row>
        <row r="3585">
          <cell r="A3585">
            <v>89647</v>
          </cell>
          <cell r="B3585" t="str">
            <v>JOELHO 45 GRAUS, CPVC, SOLDÁVEL, DN 28MM, INSTALADO EM RAMAL OU SUB-RAMAL DE ÁGUA  FORNECIMENTO E INSTALAÇÃO. AF_12/2014</v>
          </cell>
          <cell r="C3585" t="str">
            <v>UN</v>
          </cell>
          <cell r="D3585">
            <v>17.03</v>
          </cell>
          <cell r="E3585" t="str">
            <v>Sinapi-Maio/21</v>
          </cell>
        </row>
        <row r="3586">
          <cell r="A3586">
            <v>89648</v>
          </cell>
          <cell r="B3586" t="str">
            <v>CURVA 90 GRAUS, CPVC, SOLDÁVEL, DN 28MM, INSTALADO EM RAMAL OU SUB-RAMAL DE ÁGUA  FORNECIMENTO E INSTALAÇÃO. AF_12/2014</v>
          </cell>
          <cell r="C3586" t="str">
            <v>UN</v>
          </cell>
          <cell r="D3586">
            <v>18.600000000000001</v>
          </cell>
          <cell r="E3586" t="str">
            <v>Sinapi-Maio/21</v>
          </cell>
        </row>
        <row r="3587">
          <cell r="A3587">
            <v>89649</v>
          </cell>
          <cell r="B3587" t="str">
            <v>JOELHO 90 GRAUS, CPVC, SOLDÁVEL, DN 35MM, INSTALADO EM RAMAL OU SUB-RAMAL DE ÁGUA  FORNECIMENTO E INSTALAÇÃO. AF_12/2014</v>
          </cell>
          <cell r="C3587" t="str">
            <v>UN</v>
          </cell>
          <cell r="D3587">
            <v>24.98</v>
          </cell>
          <cell r="E3587" t="str">
            <v>Sinapi-Maio/21</v>
          </cell>
        </row>
        <row r="3588">
          <cell r="A3588">
            <v>89650</v>
          </cell>
          <cell r="B3588" t="str">
            <v>JOELHO 45 GRAUS, CPVC, SOLDÁVEL, DN 35MM, INSTALADO EM RAMAL OU SUB-RAMAL DE ÁGUA  FORNECIMENTO E INSTALAÇÃO. AF_12/2014</v>
          </cell>
          <cell r="C3588" t="str">
            <v>UN</v>
          </cell>
          <cell r="D3588">
            <v>24.98</v>
          </cell>
          <cell r="E3588" t="str">
            <v>Sinapi-Maio/21</v>
          </cell>
        </row>
        <row r="3589">
          <cell r="A3589">
            <v>89651</v>
          </cell>
          <cell r="B3589" t="str">
            <v>LUVA, CPVC, SOLDÁVEL, DN 15MM, INSTALADO EM RAMAL OU SUB-RAMAL DE ÁGUA - FORNECIMENTO E INSTALAÇÃO. AF_12/2014</v>
          </cell>
          <cell r="C3589" t="str">
            <v>UN</v>
          </cell>
          <cell r="D3589">
            <v>5.77</v>
          </cell>
          <cell r="E3589" t="str">
            <v>Sinapi-Maio/21</v>
          </cell>
        </row>
        <row r="3590">
          <cell r="A3590">
            <v>89652</v>
          </cell>
          <cell r="B3590" t="str">
            <v>LUVA DE CORRER, CPVC, SOLDÁVEL, DN 15MM, INSTALADO EM RAMAL OU SUB-RAMAL DE ÁGUA  FORNECIMENTO E INSTALAÇÃO. AF_12/2014</v>
          </cell>
          <cell r="C3590" t="str">
            <v>UN</v>
          </cell>
          <cell r="D3590">
            <v>9.1199999999999992</v>
          </cell>
          <cell r="E3590" t="str">
            <v>Sinapi-Maio/21</v>
          </cell>
        </row>
        <row r="3591">
          <cell r="A3591">
            <v>89653</v>
          </cell>
          <cell r="B3591" t="str">
            <v>LUVA DE TRANSIÇÃO, CPVC, SOLDÁVEL, DN15MM X 1/2", INSTALADO EM RAMAL OU SUB-RAMAL DE ÁGUA - FORNECIMENTO E INSTALAÇÃO. AF_12/2014</v>
          </cell>
          <cell r="C3591" t="str">
            <v>UN</v>
          </cell>
          <cell r="D3591">
            <v>14.26</v>
          </cell>
          <cell r="E3591" t="str">
            <v>Sinapi-Maio/21</v>
          </cell>
        </row>
        <row r="3592">
          <cell r="A3592">
            <v>89654</v>
          </cell>
          <cell r="B3592" t="str">
            <v>UNIÃO, CPVC, SOLDÁVEL, DN15MM, INSTALADO EM RAMAL OU SUB-RAMAL DE ÁGUA  FORNECIMENTO E INSTALAÇÃO. AF_12/2014</v>
          </cell>
          <cell r="C3592" t="str">
            <v>UN</v>
          </cell>
          <cell r="D3592">
            <v>13.92</v>
          </cell>
          <cell r="E3592" t="str">
            <v>Sinapi-Maio/21</v>
          </cell>
        </row>
        <row r="3593">
          <cell r="A3593">
            <v>89655</v>
          </cell>
          <cell r="B3593" t="str">
            <v>CONECTOR, CPVC, SOLDÁVEL, DN 15MM X 1/2, INSTALADO EM RAMAL OU SUB-RAMAL DE ÁGUA  FORNECIMENTO E INSTALAÇÃO. AF_12/2014</v>
          </cell>
          <cell r="C3593" t="str">
            <v>UN</v>
          </cell>
          <cell r="D3593">
            <v>20.21</v>
          </cell>
          <cell r="E3593" t="str">
            <v>Sinapi-Maio/21</v>
          </cell>
        </row>
        <row r="3594">
          <cell r="A3594">
            <v>89656</v>
          </cell>
          <cell r="B3594" t="str">
            <v>ADAPTADOR, CPVC, SOLDÁVEL, DN15MM, INSTALADO EM RAMAL OU SUB-RAMAL DE ÁGUA  FORNECIMENTO E INSTALAÇÃO. AF_12/2014</v>
          </cell>
          <cell r="C3594" t="str">
            <v>UN</v>
          </cell>
          <cell r="D3594">
            <v>9.65</v>
          </cell>
          <cell r="E3594" t="str">
            <v>Sinapi-Maio/21</v>
          </cell>
        </row>
        <row r="3595">
          <cell r="A3595">
            <v>89657</v>
          </cell>
          <cell r="B3595" t="str">
            <v>CURVA DE TRANSPOSIÇÃO, CPVC, SOLDÁVEL, DN15MM, INSTALADO EM RAMAL OU SUB-RAMAL DE ÁGUA  FORNECIMENTO E INSTALAÇÃO. AF_12/2014</v>
          </cell>
          <cell r="C3595" t="str">
            <v>UN</v>
          </cell>
          <cell r="D3595">
            <v>9.82</v>
          </cell>
          <cell r="E3595" t="str">
            <v>Sinapi-Maio/21</v>
          </cell>
        </row>
        <row r="3596">
          <cell r="A3596">
            <v>89658</v>
          </cell>
          <cell r="B3596" t="str">
            <v>LUVA, CPVC, SOLDÁVEL, DN 22MM, INSTALADO EM RAMAL OU SUB-RAMAL DE ÁGUA  FORNECIMENTO E INSTALAÇÃO. AF_12/2014</v>
          </cell>
          <cell r="C3596" t="str">
            <v>UN</v>
          </cell>
          <cell r="D3596">
            <v>7.88</v>
          </cell>
          <cell r="E3596" t="str">
            <v>Sinapi-Maio/21</v>
          </cell>
        </row>
        <row r="3597">
          <cell r="A3597">
            <v>89659</v>
          </cell>
          <cell r="B3597" t="str">
            <v>LUVA DE CORRER, CPVC, SOLDÁVEL, DN 22MM, INSTALADO EM RAMAL OU SUB-RAMAL DE ÁGUA  FORNECIMENTO E INSTALAÇÃO. AF_12/2014</v>
          </cell>
          <cell r="C3597" t="str">
            <v>UN</v>
          </cell>
          <cell r="D3597">
            <v>13</v>
          </cell>
          <cell r="E3597" t="str">
            <v>Sinapi-Maio/21</v>
          </cell>
        </row>
        <row r="3598">
          <cell r="A3598">
            <v>89660</v>
          </cell>
          <cell r="B3598" t="str">
            <v>LUVA DE TRANSIÇÃO, CPVC, SOLDÁVEL, DN22MM X 25MM, INSTALADO EM RAMAL OU SUB-RAMAL DE ÁGUA - FORNECIMENTO E INSTALAÇÃO. AF_12/2014</v>
          </cell>
          <cell r="C3598" t="str">
            <v>UN</v>
          </cell>
          <cell r="D3598">
            <v>7.44</v>
          </cell>
          <cell r="E3598" t="str">
            <v>Sinapi-Maio/21</v>
          </cell>
        </row>
        <row r="3599">
          <cell r="A3599">
            <v>89661</v>
          </cell>
          <cell r="B3599" t="str">
            <v>UNIÃO, CPVC, SOLDÁVEL, DN22MM, INSTALADO EM RAMAL OU SUB-RAMAL DE ÁGUA  FORNECIMENTO E INSTALAÇÃO. AF_12/2014</v>
          </cell>
          <cell r="C3599" t="str">
            <v>UN</v>
          </cell>
          <cell r="D3599">
            <v>16.899999999999999</v>
          </cell>
          <cell r="E3599" t="str">
            <v>Sinapi-Maio/21</v>
          </cell>
        </row>
        <row r="3600">
          <cell r="A3600">
            <v>89662</v>
          </cell>
          <cell r="B3600" t="str">
            <v>CONECTOR, CPVC, SOLDÁVEL, DN 22MM X 1/2, INSTALADO EM RAMAL OU SUB-RAMAL DE ÁGUA  FORNECIMENTO E INSTALAÇÃO. AF_12/2014</v>
          </cell>
          <cell r="C3600" t="str">
            <v>UN</v>
          </cell>
          <cell r="D3600">
            <v>25.24</v>
          </cell>
          <cell r="E3600" t="str">
            <v>Sinapi-Maio/21</v>
          </cell>
        </row>
        <row r="3601">
          <cell r="A3601">
            <v>89663</v>
          </cell>
          <cell r="B3601" t="str">
            <v>ADAPTADOR, CPVC, SOLDÁVEL, DN22MM, INSTALADO EM RAMAL OU SUB-RAMAL DE ÁGUA  FORNECIMENTO E INSTALAÇÃO. AF_12/2014</v>
          </cell>
          <cell r="C3601" t="str">
            <v>UN</v>
          </cell>
          <cell r="D3601">
            <v>11.27</v>
          </cell>
          <cell r="E3601" t="str">
            <v>Sinapi-Maio/21</v>
          </cell>
        </row>
        <row r="3602">
          <cell r="A3602">
            <v>89664</v>
          </cell>
          <cell r="B3602" t="str">
            <v>CURVA DE TRANSPOSIÇÃO, CPVC, SOLDÁVEL, DN22MM, INSTALADO EM RAMAL OU SUB-RAMAL DE ÁGUA  FORNECIMENTO E INSTALAÇÃO. AF_12/2014</v>
          </cell>
          <cell r="C3602" t="str">
            <v>UN</v>
          </cell>
          <cell r="D3602">
            <v>13</v>
          </cell>
          <cell r="E3602" t="str">
            <v>Sinapi-Maio/21</v>
          </cell>
        </row>
        <row r="3603">
          <cell r="A3603">
            <v>89665</v>
          </cell>
          <cell r="B3603" t="str">
            <v>REDUÇÃO EXCÊNTRICA, PVC, SERIE R, ÁGUA PLUVIAL, DN 75 X 50 MM, JUNTA ELÁSTICA, FORNECIDO E INSTALADO EM CONDUTORES VERTICAIS DE ÁGUAS PLUVIAIS. AF_12/2014</v>
          </cell>
          <cell r="C3603" t="str">
            <v>UN</v>
          </cell>
          <cell r="D3603">
            <v>13.96</v>
          </cell>
          <cell r="E3603" t="str">
            <v>Sinapi-Maio/21</v>
          </cell>
        </row>
        <row r="3604">
          <cell r="A3604">
            <v>89666</v>
          </cell>
          <cell r="B3604" t="str">
            <v>BUCHA DE REDUÇÃO, CPVC, SOLDÁVEL, DN22MM X 15MM, INSTALADO EM RAMAL OU SUB-RAMAL DE ÁGUA  FORNECIMENTO E INSTALAÇÃO. AF_12/2014</v>
          </cell>
          <cell r="C3604" t="str">
            <v>UN</v>
          </cell>
          <cell r="D3604">
            <v>6.67</v>
          </cell>
          <cell r="E3604" t="str">
            <v>Sinapi-Maio/21</v>
          </cell>
        </row>
        <row r="3605">
          <cell r="A3605">
            <v>89667</v>
          </cell>
          <cell r="B3605" t="str">
            <v>TÊ DE INSPEÇÃO, PVC, SERIE R, ÁGUA PLUVIAL, DN 75 MM, JUNTA ELÁSTICA, FORNECIDO E INSTALADO EM CONDUTORES VERTICAIS DE ÁGUAS PLUVIAIS. AF_12/2014</v>
          </cell>
          <cell r="C3605" t="str">
            <v>UN</v>
          </cell>
          <cell r="D3605">
            <v>39.5</v>
          </cell>
          <cell r="E3605" t="str">
            <v>Sinapi-Maio/21</v>
          </cell>
        </row>
        <row r="3606">
          <cell r="A3606">
            <v>89668</v>
          </cell>
          <cell r="B3606" t="str">
            <v>CONECTOR, CPVC, SOLDÁVEL, DN22MM X 3/4", INSTALADO EM RAMAL OU SUB-RAMAL DE ÁGUA - FORNECIMENTO E INSTALAÇÃO. AF_12/2014</v>
          </cell>
          <cell r="C3606" t="str">
            <v>UN</v>
          </cell>
          <cell r="D3606">
            <v>24.01</v>
          </cell>
          <cell r="E3606" t="str">
            <v>Sinapi-Maio/21</v>
          </cell>
        </row>
        <row r="3607">
          <cell r="A3607">
            <v>89669</v>
          </cell>
          <cell r="B3607" t="str">
            <v>LUVA SIMPLES, PVC, SERIE R, ÁGUA PLUVIAL, DN 100 MM, JUNTA ELÁSTICA, FORNECIDO E INSTALADO EM CONDUTORES VERTICAIS DE ÁGUAS PLUVIAIS. AF_12/2014</v>
          </cell>
          <cell r="C3607" t="str">
            <v>UN</v>
          </cell>
          <cell r="D3607">
            <v>23.93</v>
          </cell>
          <cell r="E3607" t="str">
            <v>Sinapi-Maio/21</v>
          </cell>
        </row>
        <row r="3608">
          <cell r="A3608">
            <v>89670</v>
          </cell>
          <cell r="B3608" t="str">
            <v>LUVA, CPVC, SOLDÁVEL, DN 28MM, INSTALADO EM RAMAL OU SUB-RAMAL DE ÁGUA  FORNECIMENTO E INSTALAÇÃO. AF_12/2014</v>
          </cell>
          <cell r="C3608" t="str">
            <v>UN</v>
          </cell>
          <cell r="D3608">
            <v>11.3</v>
          </cell>
          <cell r="E3608" t="str">
            <v>Sinapi-Maio/21</v>
          </cell>
        </row>
        <row r="3609">
          <cell r="A3609">
            <v>89671</v>
          </cell>
          <cell r="B3609" t="str">
            <v>LUVA DE CORRER, PVC, SERIE R, ÁGUA PLUVIAL, DN 100 MM, JUNTA ELÁSTICA, FORNECIDO E INSTALADO EM CONDUTORES VERTICAIS DE ÁGUAS PLUVIAIS. AF_12/2014</v>
          </cell>
          <cell r="C3609" t="str">
            <v>UN</v>
          </cell>
          <cell r="D3609">
            <v>36.729999999999997</v>
          </cell>
          <cell r="E3609" t="str">
            <v>Sinapi-Maio/21</v>
          </cell>
        </row>
        <row r="3610">
          <cell r="A3610">
            <v>89672</v>
          </cell>
          <cell r="B3610" t="str">
            <v>LUVA DE CORRER, CPVC, SOLDÁVEL, DN 28MM, INSTALADO EM RAMAL OU SUB-RAMAL DE ÁGUA  FORNECIMENTO E INSTALAÇÃO. AF_12/2014</v>
          </cell>
          <cell r="C3610" t="str">
            <v>UN</v>
          </cell>
          <cell r="D3610">
            <v>17.16</v>
          </cell>
          <cell r="E3610" t="str">
            <v>Sinapi-Maio/21</v>
          </cell>
        </row>
        <row r="3611">
          <cell r="A3611">
            <v>89673</v>
          </cell>
          <cell r="B3611" t="str">
            <v>REDUÇÃO EXCÊNTRICA, PVC, SERIE R, ÁGUA PLUVIAL, DN 100 X 75 MM, JUNTA ELÁSTICA, FORNECIDO E INSTALADO EM CONDUTORES VERTICAIS DE ÁGUAS PLUVIAIS. AF_12/2014</v>
          </cell>
          <cell r="C3611" t="str">
            <v>UN</v>
          </cell>
          <cell r="D3611">
            <v>28.32</v>
          </cell>
          <cell r="E3611" t="str">
            <v>Sinapi-Maio/21</v>
          </cell>
        </row>
        <row r="3612">
          <cell r="A3612">
            <v>89674</v>
          </cell>
          <cell r="B3612" t="str">
            <v>UNIÃO, CPVC, SOLDÁVEL, DN28MM, INSTALADO EM RAMAL OU SUB-RAMAL DE ÁGUA  FORNECIMENTO E INSTALAÇÃO. AF_12/2014</v>
          </cell>
          <cell r="C3612" t="str">
            <v>UN</v>
          </cell>
          <cell r="D3612">
            <v>24.64</v>
          </cell>
          <cell r="E3612" t="str">
            <v>Sinapi-Maio/21</v>
          </cell>
        </row>
        <row r="3613">
          <cell r="A3613">
            <v>89675</v>
          </cell>
          <cell r="B3613" t="str">
            <v>TÊ DE INSPEÇÃO, PVC, SERIE R, ÁGUA PLUVIAL, DN 100 MM, JUNTA ELÁSTICA, FORNECIDO E INSTALADO EM CONDUTORES VERTICAIS DE ÁGUAS PLUVIAIS. AF_12/2014</v>
          </cell>
          <cell r="C3613" t="str">
            <v>UN</v>
          </cell>
          <cell r="D3613">
            <v>67.23</v>
          </cell>
          <cell r="E3613" t="str">
            <v>Sinapi-Maio/21</v>
          </cell>
        </row>
        <row r="3614">
          <cell r="A3614">
            <v>89676</v>
          </cell>
          <cell r="B3614" t="str">
            <v>CONECTOR, CPVC, SOLDÁVEL, DN 28MM X 1, INSTALADO EM RAMAL OU SUB-RAMAL DE ÁGUA  FORNECIMENTO E INSTALAÇÃO. AF_12/2014</v>
          </cell>
          <cell r="C3614" t="str">
            <v>UN</v>
          </cell>
          <cell r="D3614">
            <v>36.83</v>
          </cell>
          <cell r="E3614" t="str">
            <v>Sinapi-Maio/21</v>
          </cell>
        </row>
        <row r="3615">
          <cell r="A3615">
            <v>89677</v>
          </cell>
          <cell r="B3615" t="str">
            <v>LUVA SIMPLES, PVC, SERIE R, ÁGUA PLUVIAL, DN 150 MM, JUNTA ELÁSTICA, FORNECIDO E INSTALADO EM CONDUTORES VERTICAIS DE ÁGUAS PLUVIAIS. AF_12/2014</v>
          </cell>
          <cell r="C3615" t="str">
            <v>UN</v>
          </cell>
          <cell r="D3615">
            <v>68.59</v>
          </cell>
          <cell r="E3615" t="str">
            <v>Sinapi-Maio/21</v>
          </cell>
        </row>
        <row r="3616">
          <cell r="A3616">
            <v>89678</v>
          </cell>
          <cell r="B3616" t="str">
            <v>BUCHA DE REDUÇÃO, CPVC, SOLDÁVEL, DN28MM X 22MM, INSTALADO EM RAMAL OU SUB-RAMAL DE ÁGUA  FORNECIMENTO E INSTALAÇÃO. AF_12/2014</v>
          </cell>
          <cell r="C3616" t="str">
            <v>UN</v>
          </cell>
          <cell r="D3616">
            <v>8.69</v>
          </cell>
          <cell r="E3616" t="str">
            <v>Sinapi-Maio/21</v>
          </cell>
        </row>
        <row r="3617">
          <cell r="A3617">
            <v>89679</v>
          </cell>
          <cell r="B3617" t="str">
            <v>LUVA DE CORRER, PVC, SERIE R, ÁGUA PLUVIAL, DN 150 MM, JUNTA ELÁSTICA, FORNECIDO E INSTALADO EM CONDUTORES VERTICAIS DE ÁGUAS PLUVIAIS. AF_12/2014</v>
          </cell>
          <cell r="C3617" t="str">
            <v>UN</v>
          </cell>
          <cell r="D3617">
            <v>114.27</v>
          </cell>
          <cell r="E3617" t="str">
            <v>Sinapi-Maio/21</v>
          </cell>
        </row>
        <row r="3618">
          <cell r="A3618">
            <v>89680</v>
          </cell>
          <cell r="B3618" t="str">
            <v>LUVA, CPVC, SOLDÁVEL, DN 35MM, INSTALADO EM RAMAL OU SUB-RAMAL DE ÁGUA  FORNECIMENTO E INSTALAÇÃO. AF_12/2014</v>
          </cell>
          <cell r="C3618" t="str">
            <v>UN</v>
          </cell>
          <cell r="D3618">
            <v>17.13</v>
          </cell>
          <cell r="E3618" t="str">
            <v>Sinapi-Maio/21</v>
          </cell>
        </row>
        <row r="3619">
          <cell r="A3619">
            <v>89681</v>
          </cell>
          <cell r="B3619" t="str">
            <v>REDUÇÃO EXCÊNTRICA, PVC, SERIE R, ÁGUA PLUVIAL, DN 150 X 100 MM, JUNTA ELÁSTICA, FORNECIDO E INSTALADO EM CONDUTORES VERTICAIS DE ÁGUAS PLUVIAIS. AF_12/2014</v>
          </cell>
          <cell r="C3619" t="str">
            <v>UN</v>
          </cell>
          <cell r="D3619">
            <v>76.680000000000007</v>
          </cell>
          <cell r="E3619" t="str">
            <v>Sinapi-Maio/21</v>
          </cell>
        </row>
        <row r="3620">
          <cell r="A3620">
            <v>89682</v>
          </cell>
          <cell r="B3620" t="str">
            <v>LUVA DE CORRER, CPVC, SOLDÁVEL, DN 35MM, INSTALADO EM RAMAL OU SUB-RAMAL DE ÁGUA  FORNECIMENTO E INSTALAÇÃO. AF_12/2014</v>
          </cell>
          <cell r="C3620" t="str">
            <v>UN</v>
          </cell>
          <cell r="D3620">
            <v>25.9</v>
          </cell>
          <cell r="E3620" t="str">
            <v>Sinapi-Maio/21</v>
          </cell>
        </row>
        <row r="3621">
          <cell r="A3621">
            <v>89683</v>
          </cell>
          <cell r="B3621" t="str">
            <v>TÊ DE INSPEÇÃO, PVC, SERIE R, ÁGUA PLUVIAL, DN 150 X 100 MM, JUNTA ELÁSTICA, FORNECIDO E INSTALADO EM CONDUTORES VERTICAIS DE ÁGUAS PLUVIAIS. AF_12/2014</v>
          </cell>
          <cell r="C3621" t="str">
            <v>UN</v>
          </cell>
          <cell r="D3621">
            <v>300.57</v>
          </cell>
          <cell r="E3621" t="str">
            <v>Sinapi-Maio/21</v>
          </cell>
        </row>
        <row r="3622">
          <cell r="A3622">
            <v>89684</v>
          </cell>
          <cell r="B3622" t="str">
            <v>UNIÃO, CPVC, SOLDÁVEL, DN35MM, INSTALADO EM RAMAL OU SUB-RAMAL DE ÁGUA  FORNECIMENTO E INSTALAÇÃO. AF_12/2014</v>
          </cell>
          <cell r="C3622" t="str">
            <v>UN</v>
          </cell>
          <cell r="D3622">
            <v>35.299999999999997</v>
          </cell>
          <cell r="E3622" t="str">
            <v>Sinapi-Maio/21</v>
          </cell>
        </row>
        <row r="3623">
          <cell r="A3623">
            <v>89685</v>
          </cell>
          <cell r="B3623" t="str">
            <v>JUNÇÃO SIMPLES, PVC, SERIE R, ÁGUA PLUVIAL, DN 75 X 75 MM, JUNTA ELÁSTICA, FORNECIDO E INSTALADO EM CONDUTORES VERTICAIS DE ÁGUAS PLUVIAIS. AF_12/2014</v>
          </cell>
          <cell r="C3623" t="str">
            <v>UN</v>
          </cell>
          <cell r="D3623">
            <v>53.34</v>
          </cell>
          <cell r="E3623" t="str">
            <v>Sinapi-Maio/21</v>
          </cell>
        </row>
        <row r="3624">
          <cell r="A3624">
            <v>89686</v>
          </cell>
          <cell r="B3624" t="str">
            <v>CONECTOR, CPVC, SOLDÁVEL, DN 35MM X 1 1/4, INSTALADO EM RAMAL OU SUB-RAMAL DE ÁGUA  FORNECIMENTO E INSTALAÇÃO. AF_12/2014</v>
          </cell>
          <cell r="C3624" t="str">
            <v>UN</v>
          </cell>
          <cell r="D3624">
            <v>128.28</v>
          </cell>
          <cell r="E3624" t="str">
            <v>Sinapi-Maio/21</v>
          </cell>
        </row>
        <row r="3625">
          <cell r="A3625">
            <v>89687</v>
          </cell>
          <cell r="B3625" t="str">
            <v>TÊ, PVC, SERIE R, ÁGUA PLUVIAL, DN 75 X 75 MM, JUNTA ELÁSTICA, FORNECIDO E INSTALADO EM CONDUTORES VERTICAIS DE ÁGUAS PLUVIAIS. AF_12/2014</v>
          </cell>
          <cell r="C3625" t="str">
            <v>UN</v>
          </cell>
          <cell r="D3625">
            <v>45.23</v>
          </cell>
          <cell r="E3625" t="str">
            <v>Sinapi-Maio/21</v>
          </cell>
        </row>
        <row r="3626">
          <cell r="A3626">
            <v>89689</v>
          </cell>
          <cell r="B3626" t="str">
            <v>BUCHA DE REDUÇÃO, CPVC, SOLDÁVEL, DN35MM X 28MM, INSTALADO EM RAMAL OU SUB-RAMAL DE ÁGUA  FORNECIMENTO E INSTALAÇÃO. AF_12/2014</v>
          </cell>
          <cell r="C3626" t="str">
            <v>UN</v>
          </cell>
          <cell r="D3626">
            <v>27.78</v>
          </cell>
          <cell r="E3626" t="str">
            <v>Sinapi-Maio/21</v>
          </cell>
        </row>
        <row r="3627">
          <cell r="A3627">
            <v>89690</v>
          </cell>
          <cell r="B3627" t="str">
            <v>JUNÇÃO SIMPLES, PVC, SERIE R, ÁGUA PLUVIAL, DN 100 X 100 MM, JUNTA ELÁSTICA, FORNECIDO E INSTALADO EM CONDUTORES VERTICAIS DE ÁGUAS PLUVIAIS. AF_12/2014</v>
          </cell>
          <cell r="C3627" t="str">
            <v>UN</v>
          </cell>
          <cell r="D3627">
            <v>81.05</v>
          </cell>
          <cell r="E3627" t="str">
            <v>Sinapi-Maio/21</v>
          </cell>
        </row>
        <row r="3628">
          <cell r="A3628">
            <v>89691</v>
          </cell>
          <cell r="B3628" t="str">
            <v>TE, CPVC, SOLDÁVEL, DN 15MM, INSTALADO EM RAMAL OU SUB-RAMAL DE ÁGUA - FORNECIMENTO E INSTALAÇÃO. AF_12/2014</v>
          </cell>
          <cell r="C3628" t="str">
            <v>UN</v>
          </cell>
          <cell r="D3628">
            <v>10.84</v>
          </cell>
          <cell r="E3628" t="str">
            <v>Sinapi-Maio/21</v>
          </cell>
        </row>
        <row r="3629">
          <cell r="A3629">
            <v>89692</v>
          </cell>
          <cell r="B3629" t="str">
            <v>JUNÇÃO SIMPLES, PVC, SERIE R, ÁGUA PLUVIAL, DN 100 X 75 MM, JUNTA ELÁSTICA, FORNECIDO E INSTALADO EM CONDUTORES VERTICAIS DE ÁGUAS PLUVIAIS. AF_12/2014</v>
          </cell>
          <cell r="C3629" t="str">
            <v>UN</v>
          </cell>
          <cell r="D3629">
            <v>76.38</v>
          </cell>
          <cell r="E3629" t="str">
            <v>Sinapi-Maio/21</v>
          </cell>
        </row>
        <row r="3630">
          <cell r="A3630">
            <v>89693</v>
          </cell>
          <cell r="B3630" t="str">
            <v>TÊ, PVC, SERIE R, ÁGUA PLUVIAL, DN 100 X 100 MM, JUNTA ELÁSTICA, FORNECIDO E INSTALADO EM CONDUTORES VERTICAIS DE ÁGUAS PLUVIAIS. AF_12/2014</v>
          </cell>
          <cell r="C3630" t="str">
            <v>UN</v>
          </cell>
          <cell r="D3630">
            <v>73.930000000000007</v>
          </cell>
          <cell r="E3630" t="str">
            <v>Sinapi-Maio/21</v>
          </cell>
        </row>
        <row r="3631">
          <cell r="A3631">
            <v>89694</v>
          </cell>
          <cell r="B3631" t="str">
            <v>TE DE TRANSIÇÃO, CPVC, SOLDÁVEL, DN 15MM X 1/2, INSTALADO EM RAMAL OU SUB-RAMAL DE ÁGUA  FORNECIMENTO E INSTALAÇÃO. AF_12/2014</v>
          </cell>
          <cell r="C3631" t="str">
            <v>UN</v>
          </cell>
          <cell r="D3631">
            <v>16.579999999999998</v>
          </cell>
          <cell r="E3631" t="str">
            <v>Sinapi-Maio/21</v>
          </cell>
        </row>
        <row r="3632">
          <cell r="A3632">
            <v>89695</v>
          </cell>
          <cell r="B3632" t="str">
            <v>TÊ MISTURADOR, CPVC, SOLDÁVEL, DN15MM, INSTALADO EM RAMAL OU SUB-RAMAL DE ÁGUA  FORNECIMENTO E INSTALAÇÃO. AF_12/2014</v>
          </cell>
          <cell r="C3632" t="str">
            <v>UN</v>
          </cell>
          <cell r="D3632">
            <v>15.5</v>
          </cell>
          <cell r="E3632" t="str">
            <v>Sinapi-Maio/21</v>
          </cell>
        </row>
        <row r="3633">
          <cell r="A3633">
            <v>89696</v>
          </cell>
          <cell r="B3633" t="str">
            <v>TÊ, PVC, SERIE R, ÁGUA PLUVIAL, DN 100 X 75 MM, JUNTA ELÁSTICA, FORNECIDO E INSTALADO EM CONDUTORES VERTICAIS DE ÁGUAS PLUVIAIS. AF_12/2014</v>
          </cell>
          <cell r="C3633" t="str">
            <v>UN</v>
          </cell>
          <cell r="D3633">
            <v>66.75</v>
          </cell>
          <cell r="E3633" t="str">
            <v>Sinapi-Maio/21</v>
          </cell>
        </row>
        <row r="3634">
          <cell r="A3634">
            <v>89697</v>
          </cell>
          <cell r="B3634" t="str">
            <v>TE, CPVC, SOLDÁVEL, DN 22MM, INSTALADO EM RAMAL OU SUB-RAMAL DE ÁGUA - FORNECIMENTO E INSTALAÇÃO. AF_12/2014</v>
          </cell>
          <cell r="C3634" t="str">
            <v>UN</v>
          </cell>
          <cell r="D3634">
            <v>12.82</v>
          </cell>
          <cell r="E3634" t="str">
            <v>Sinapi-Maio/21</v>
          </cell>
        </row>
        <row r="3635">
          <cell r="A3635">
            <v>89698</v>
          </cell>
          <cell r="B3635" t="str">
            <v>JUNÇÃO SIMPLES, PVC, SERIE R, ÁGUA PLUVIAL, DN 150 X 150 MM, JUNTA ELÁSTICA, FORNECIDO E INSTALADO EM CONDUTORES VERTICAIS DE ÁGUAS PLUVIAIS. AF_12/2014</v>
          </cell>
          <cell r="C3635" t="str">
            <v>UN</v>
          </cell>
          <cell r="D3635">
            <v>238.78</v>
          </cell>
          <cell r="E3635" t="str">
            <v>Sinapi-Maio/21</v>
          </cell>
        </row>
        <row r="3636">
          <cell r="A3636">
            <v>89699</v>
          </cell>
          <cell r="B3636" t="str">
            <v>JUNÇÃO SIMPLES, PVC, SERIE R, ÁGUA PLUVIAL, DN 150 X 100 MM, JUNTA ELÁSTICA, FORNECIDO E INSTALADO EM CONDUTORES VERTICAIS DE ÁGUAS PLUVIAIS. AF_12/2014</v>
          </cell>
          <cell r="C3636" t="str">
            <v>UN</v>
          </cell>
          <cell r="D3636">
            <v>206.52</v>
          </cell>
          <cell r="E3636" t="str">
            <v>Sinapi-Maio/21</v>
          </cell>
        </row>
        <row r="3637">
          <cell r="A3637">
            <v>89700</v>
          </cell>
          <cell r="B3637" t="str">
            <v>TE DE TRANSIÇÃO, CPVC, SOLDÁVEL, DN 22MM X 1/2, INSTALADO EM RAMAL OU SUB-RAMAL DE ÁGUA  FORNECIMENTO E INSTALAÇÃO. AF_12/2014</v>
          </cell>
          <cell r="C3637" t="str">
            <v>UN</v>
          </cell>
          <cell r="D3637">
            <v>17.73</v>
          </cell>
          <cell r="E3637" t="str">
            <v>Sinapi-Maio/21</v>
          </cell>
        </row>
        <row r="3638">
          <cell r="A3638">
            <v>89701</v>
          </cell>
          <cell r="B3638" t="str">
            <v>TÊ, PVC, SERIE R, ÁGUA PLUVIAL, DN 150 X 150 MM, JUNTA ELÁSTICA, FORNECIDO E INSTALADO EM CONDUTORES VERTICAIS DE ÁGUAS PLUVIAIS. AF_12/2014</v>
          </cell>
          <cell r="C3638" t="str">
            <v>UN</v>
          </cell>
          <cell r="D3638">
            <v>183.04</v>
          </cell>
          <cell r="E3638" t="str">
            <v>Sinapi-Maio/21</v>
          </cell>
        </row>
        <row r="3639">
          <cell r="A3639">
            <v>89702</v>
          </cell>
          <cell r="B3639" t="str">
            <v>TÊ MISTURADOR, CPVC, SOLDÁVEL, DN22MM, INSTALADO EM RAMAL OU SUB-RAMAL DE ÁGUA  FORNECIMENTO E INSTALAÇÃO. AF_12/2014</v>
          </cell>
          <cell r="C3639" t="str">
            <v>UN</v>
          </cell>
          <cell r="D3639">
            <v>17.73</v>
          </cell>
          <cell r="E3639" t="str">
            <v>Sinapi-Maio/21</v>
          </cell>
        </row>
        <row r="3640">
          <cell r="A3640">
            <v>89703</v>
          </cell>
          <cell r="B3640" t="str">
            <v>TE MISTURADOR DE TRANSIÇÃO, CPVC, SOLDÁVEL, DN 22MM X 3/4", INSTALADO EM RAMAL OU SUB-RAMAL DE ÁGUA - FORNECIMENTO E INSTALAÇÃO. AF_12/2014</v>
          </cell>
          <cell r="C3640" t="str">
            <v>UN</v>
          </cell>
          <cell r="D3640">
            <v>37.67</v>
          </cell>
          <cell r="E3640" t="str">
            <v>Sinapi-Maio/21</v>
          </cell>
        </row>
        <row r="3641">
          <cell r="A3641">
            <v>89704</v>
          </cell>
          <cell r="B3641" t="str">
            <v>TÊ, PVC, SERIE R, ÁGUA PLUVIAL, DN 150 X 100 MM, JUNTA ELÁSTICA, FORNECIDO E INSTALADO EM CONDUTORES VERTICAIS DE ÁGUAS PLUVIAIS. AF_12/2014</v>
          </cell>
          <cell r="C3641" t="str">
            <v>UN</v>
          </cell>
          <cell r="D3641">
            <v>126.6</v>
          </cell>
          <cell r="E3641" t="str">
            <v>Sinapi-Maio/21</v>
          </cell>
        </row>
        <row r="3642">
          <cell r="A3642">
            <v>89705</v>
          </cell>
          <cell r="B3642" t="str">
            <v>TÊ, CPVC, SOLDÁVEL, DN28MM, INSTALADO EM RAMAL OU SUB-RAMAL DE ÁGUA   FORNECIMENTO E INSTALAÇÃO. AF_12/2014</v>
          </cell>
          <cell r="C3642" t="str">
            <v>UN</v>
          </cell>
          <cell r="D3642">
            <v>21.1</v>
          </cell>
          <cell r="E3642" t="str">
            <v>Sinapi-Maio/21</v>
          </cell>
        </row>
        <row r="3643">
          <cell r="A3643">
            <v>89706</v>
          </cell>
          <cell r="B3643" t="str">
            <v>TÊ, CPVC, SOLDÁVEL, DN35MM, INSTALADO EM RAMAL OU SUB-RAMAL DE ÁGUA  FORNECIMENTO E INSTALAÇÃO. AF_12/2014</v>
          </cell>
          <cell r="C3643" t="str">
            <v>UN</v>
          </cell>
          <cell r="D3643">
            <v>43.13</v>
          </cell>
          <cell r="E3643" t="str">
            <v>Sinapi-Maio/21</v>
          </cell>
        </row>
        <row r="3644">
          <cell r="A3644">
            <v>89718</v>
          </cell>
          <cell r="B3644" t="str">
            <v>TUBO, CPVC, SOLDÁVEL, DN 35MM, INSTALADO EM RAMAL DE DISTRIBUIÇÃO DE ÁGUA   FORNECIMENTO E INSTALAÇÃO. AF_12/2014</v>
          </cell>
          <cell r="C3644" t="str">
            <v>M</v>
          </cell>
          <cell r="D3644">
            <v>44.44</v>
          </cell>
          <cell r="E3644" t="str">
            <v>Sinapi-Maio/21</v>
          </cell>
        </row>
        <row r="3645">
          <cell r="A3645">
            <v>89719</v>
          </cell>
          <cell r="B3645" t="str">
            <v>JOELHO 90 GRAUS, CPVC, SOLDÁVEL, DN 22MM, INSTALADO EM RAMAL DE DISTRIBUIÇÃO DE ÁGUA   FORNECIMENTO E INSTALAÇÃO. AF_12/2014</v>
          </cell>
          <cell r="C3645" t="str">
            <v>UN</v>
          </cell>
          <cell r="D3645">
            <v>9.07</v>
          </cell>
          <cell r="E3645" t="str">
            <v>Sinapi-Maio/21</v>
          </cell>
        </row>
        <row r="3646">
          <cell r="A3646">
            <v>89720</v>
          </cell>
          <cell r="B3646" t="str">
            <v>JOELHO 45 GRAUS, CPVC, SOLDÁVEL, DN 22MM, INSTALADO EM RAMAL DE DISTRIBUIÇÃO DE ÁGUA   FORNECIMENTO E INSTALAÇÃO. AF_12/2014</v>
          </cell>
          <cell r="C3646" t="str">
            <v>UN</v>
          </cell>
          <cell r="D3646">
            <v>10.53</v>
          </cell>
          <cell r="E3646" t="str">
            <v>Sinapi-Maio/21</v>
          </cell>
        </row>
        <row r="3647">
          <cell r="A3647">
            <v>89721</v>
          </cell>
          <cell r="B3647" t="str">
            <v>CURVA 90 GRAUS, CPVC, SOLDÁVEL, DN 22MM, INSTALADO EM RAMAL DE DISTRIBUIÇÃO DE ÁGUA - FORNECIMENTO E INSTALAÇÃO. AF_12/2014</v>
          </cell>
          <cell r="C3647" t="str">
            <v>UN</v>
          </cell>
          <cell r="D3647">
            <v>11.02</v>
          </cell>
          <cell r="E3647" t="str">
            <v>Sinapi-Maio/21</v>
          </cell>
        </row>
        <row r="3648">
          <cell r="A3648">
            <v>89722</v>
          </cell>
          <cell r="B3648" t="str">
            <v>JOELHO DE TRANSIÇÃO, 90 GRAUS, CPVC, SOLDÁVEL, DN 22MM X 1/2", INSTALADO EM RAMAL DE ALIMENTAÇAÕ DE ÁGUA - FORNECIMENTO E INSTALAÇÃO. AF_12/2014</v>
          </cell>
          <cell r="C3648" t="str">
            <v>UN</v>
          </cell>
          <cell r="D3648">
            <v>17.920000000000002</v>
          </cell>
          <cell r="E3648" t="str">
            <v>Sinapi-Maio/21</v>
          </cell>
        </row>
        <row r="3649">
          <cell r="A3649">
            <v>89723</v>
          </cell>
          <cell r="B3649" t="str">
            <v>JOELHO 90 GRAUS, CPVC, SOLDÁVEL, DN 28MM, INSTALADO EM RAMAL DE DISTRIBUIÇÃO DE ÁGUA   FORNECIMENTO E INSTALAÇÃO. AF_12/2014</v>
          </cell>
          <cell r="C3649" t="str">
            <v>UN</v>
          </cell>
          <cell r="D3649">
            <v>14.44</v>
          </cell>
          <cell r="E3649" t="str">
            <v>Sinapi-Maio/21</v>
          </cell>
        </row>
        <row r="3650">
          <cell r="A3650">
            <v>89724</v>
          </cell>
          <cell r="B3650" t="str">
            <v>JOELHO 90 GRAUS, PVC, SERIE NORMAL, ESGOTO PREDIAL, DN 40 MM, JUNTA SOLDÁVEL, FORNECIDO E INSTALADO EM RAMAL DE DESCARGA OU RAMAL DE ESGOTO SANITÁRIO. AF_12/2014</v>
          </cell>
          <cell r="C3650" t="str">
            <v>UN</v>
          </cell>
          <cell r="D3650">
            <v>10.39</v>
          </cell>
          <cell r="E3650" t="str">
            <v>Sinapi-Maio/21</v>
          </cell>
        </row>
        <row r="3651">
          <cell r="A3651">
            <v>89725</v>
          </cell>
          <cell r="B3651" t="str">
            <v>JOELHO 45 GRAUS, CPVC, SOLDÁVEL, DN 28MM, INSTALADO EM RAMAL DE DISTRIBUIÇÃO DE ÁGUA   FORNECIMENTO E INSTALAÇÃO. AF_12/2014</v>
          </cell>
          <cell r="C3651" t="str">
            <v>UN</v>
          </cell>
          <cell r="D3651">
            <v>14.1</v>
          </cell>
          <cell r="E3651" t="str">
            <v>Sinapi-Maio/21</v>
          </cell>
        </row>
        <row r="3652">
          <cell r="A3652">
            <v>89726</v>
          </cell>
          <cell r="B3652" t="str">
            <v>JOELHO 45 GRAUS, PVC, SERIE NORMAL, ESGOTO PREDIAL, DN 40 MM, JUNTA SOLDÁVEL, FORNECIDO E INSTALADO EM RAMAL DE DESCARGA OU RAMAL DE ESGOTO SANITÁRIO. AF_12/2014</v>
          </cell>
          <cell r="C3652" t="str">
            <v>UN</v>
          </cell>
          <cell r="D3652">
            <v>7.43</v>
          </cell>
          <cell r="E3652" t="str">
            <v>Sinapi-Maio/21</v>
          </cell>
        </row>
        <row r="3653">
          <cell r="A3653">
            <v>89727</v>
          </cell>
          <cell r="B3653" t="str">
            <v>CURVA 90 GRAUS, CPVC, SOLDÁVEL, DN 28MM, INSTALADO EM RAMAL DE DISTRIBUIÇÃO DE ÁGUA   FORNECIMENTO E INSTALAÇÃO. AF_12/2014</v>
          </cell>
          <cell r="C3653" t="str">
            <v>UN</v>
          </cell>
          <cell r="D3653">
            <v>15.67</v>
          </cell>
          <cell r="E3653" t="str">
            <v>Sinapi-Maio/21</v>
          </cell>
        </row>
        <row r="3654">
          <cell r="A3654">
            <v>89728</v>
          </cell>
          <cell r="B3654" t="str">
            <v>CURVA CURTA 90 GRAUS, PVC, SERIE NORMAL, ESGOTO PREDIAL, DN 40 MM, JUNTA SOLDÁVEL, FORNECIDO E INSTALADO EM RAMAL DE DESCARGA OU RAMAL DE ESGOTO SANITÁRIO. AF_12/2014</v>
          </cell>
          <cell r="C3654" t="str">
            <v>UN</v>
          </cell>
          <cell r="D3654">
            <v>11.13</v>
          </cell>
          <cell r="E3654" t="str">
            <v>Sinapi-Maio/21</v>
          </cell>
        </row>
        <row r="3655">
          <cell r="A3655">
            <v>89729</v>
          </cell>
          <cell r="B3655" t="str">
            <v>JOELHO 90 GRAUS, CPVC, SOLDÁVEL, DN 35MM, INSTALADO EM RAMAL DE DISTRIBUIÇÃO DE ÁGUA   FORNECIMENTO E INSTALAÇÃO. AF_12/2014</v>
          </cell>
          <cell r="C3655" t="str">
            <v>UN</v>
          </cell>
          <cell r="D3655">
            <v>21.53</v>
          </cell>
          <cell r="E3655" t="str">
            <v>Sinapi-Maio/21</v>
          </cell>
        </row>
        <row r="3656">
          <cell r="A3656">
            <v>89730</v>
          </cell>
          <cell r="B3656" t="str">
            <v>CURVA LONGA 90 GRAUS, PVC, SERIE NORMAL, ESGOTO PREDIAL, DN 40 MM, JUNTA SOLDÁVEL, FORNECIDO E INSTALADO EM RAMAL DE DESCARGA OU RAMAL DE ESGOTO SANITÁRIO. AF_12/2014</v>
          </cell>
          <cell r="C3656" t="str">
            <v>UN</v>
          </cell>
          <cell r="D3656">
            <v>12.09</v>
          </cell>
          <cell r="E3656" t="str">
            <v>Sinapi-Maio/21</v>
          </cell>
        </row>
        <row r="3657">
          <cell r="A3657">
            <v>89731</v>
          </cell>
          <cell r="B3657" t="str">
            <v>JOELHO 90 GRAUS, PVC, SERIE NORMAL, ESGOTO PREDIAL, DN 50 MM, JUNTA ELÁSTICA, FORNECIDO E INSTALADO EM RAMAL DE DESCARGA OU RAMAL DE ESGOTO SANITÁRIO. AF_12/2014</v>
          </cell>
          <cell r="C3657" t="str">
            <v>UN</v>
          </cell>
          <cell r="D3657">
            <v>10.95</v>
          </cell>
          <cell r="E3657" t="str">
            <v>Sinapi-Maio/21</v>
          </cell>
        </row>
        <row r="3658">
          <cell r="A3658">
            <v>89732</v>
          </cell>
          <cell r="B3658" t="str">
            <v>JOELHO 45 GRAUS, PVC, SERIE NORMAL, ESGOTO PREDIAL, DN 50 MM, JUNTA ELÁSTICA, FORNECIDO E INSTALADO EM RAMAL DE DESCARGA OU RAMAL DE ESGOTO SANITÁRIO. AF_12/2014</v>
          </cell>
          <cell r="C3658" t="str">
            <v>UN</v>
          </cell>
          <cell r="D3658">
            <v>11.65</v>
          </cell>
          <cell r="E3658" t="str">
            <v>Sinapi-Maio/21</v>
          </cell>
        </row>
        <row r="3659">
          <cell r="A3659">
            <v>89733</v>
          </cell>
          <cell r="B3659" t="str">
            <v>CURVA CURTA 90 GRAUS, PVC, SERIE NORMAL, ESGOTO PREDIAL, DN 50 MM, JUNTA ELÁSTICA, FORNECIDO E INSTALADO EM RAMAL DE DESCARGA OU RAMAL DE ESGOTO SANITÁRIO. AF_12/2014</v>
          </cell>
          <cell r="C3659" t="str">
            <v>UN</v>
          </cell>
          <cell r="D3659">
            <v>19.2</v>
          </cell>
          <cell r="E3659" t="str">
            <v>Sinapi-Maio/21</v>
          </cell>
        </row>
        <row r="3660">
          <cell r="A3660">
            <v>89734</v>
          </cell>
          <cell r="B3660" t="str">
            <v>JOELHO 45 GRAUS, CPVC, SOLDÁVEL, DN 35MM, INSTALADO EM RAMAL DE DISTRIBUIÇÃO DE ÁGUA   FORNECIMENTO E INSTALAÇÃO. AF_12/2014</v>
          </cell>
          <cell r="C3660" t="str">
            <v>UN</v>
          </cell>
          <cell r="D3660">
            <v>21.53</v>
          </cell>
          <cell r="E3660" t="str">
            <v>Sinapi-Maio/21</v>
          </cell>
        </row>
        <row r="3661">
          <cell r="A3661">
            <v>89735</v>
          </cell>
          <cell r="B3661" t="str">
            <v>CURVA LONGA 90 GRAUS, PVC, SERIE NORMAL, ESGOTO PREDIAL, DN 50 MM, JUNTA ELÁSTICA, FORNECIDO E INSTALADO EM RAMAL DE DESCARGA OU RAMAL DE ESGOTO SANITÁRIO. AF_12/2014</v>
          </cell>
          <cell r="C3661" t="str">
            <v>UN</v>
          </cell>
          <cell r="D3661">
            <v>20.350000000000001</v>
          </cell>
          <cell r="E3661" t="str">
            <v>Sinapi-Maio/21</v>
          </cell>
        </row>
        <row r="3662">
          <cell r="A3662">
            <v>89736</v>
          </cell>
          <cell r="B3662" t="str">
            <v>LUVA, CPVC, SOLDÁVEL, DN 22MM, INSTALADO EM RAMAL DE DISTRIBUIÇÃO DE ÁGUA   FORNECIMENTO E INSTALAÇÃO. AF_12/2014</v>
          </cell>
          <cell r="C3662" t="str">
            <v>UN</v>
          </cell>
          <cell r="D3662">
            <v>6.21</v>
          </cell>
          <cell r="E3662" t="str">
            <v>Sinapi-Maio/21</v>
          </cell>
        </row>
        <row r="3663">
          <cell r="A3663">
            <v>89737</v>
          </cell>
          <cell r="B3663" t="str">
            <v>JOELHO 90 GRAUS, PVC, SERIE NORMAL, ESGOTO PREDIAL, DN 75 MM, JUNTA ELÁSTICA, FORNECIDO E INSTALADO EM RAMAL DE DESCARGA OU RAMAL DE ESGOTO SANITÁRIO. AF_12/2014</v>
          </cell>
          <cell r="C3663" t="str">
            <v>UN</v>
          </cell>
          <cell r="D3663">
            <v>19.2</v>
          </cell>
          <cell r="E3663" t="str">
            <v>Sinapi-Maio/21</v>
          </cell>
        </row>
        <row r="3664">
          <cell r="A3664">
            <v>89738</v>
          </cell>
          <cell r="B3664" t="str">
            <v>LUVA DE CORRER, CPVC, SOLDÁVEL, DN 22MM, INSTALADO EM RAMAL DE DISTRIBUIÇÃO DE ÁGUA   FORNECIMENTO E INSTALAÇÃO. AF_12/2014</v>
          </cell>
          <cell r="C3664" t="str">
            <v>UN</v>
          </cell>
          <cell r="D3664">
            <v>11.33</v>
          </cell>
          <cell r="E3664" t="str">
            <v>Sinapi-Maio/21</v>
          </cell>
        </row>
        <row r="3665">
          <cell r="A3665">
            <v>89739</v>
          </cell>
          <cell r="B3665" t="str">
            <v>JOELHO 45 GRAUS, PVC, SERIE NORMAL, ESGOTO PREDIAL, DN 75 MM, JUNTA ELÁSTICA, FORNECIDO E INSTALADO EM RAMAL DE DESCARGA OU RAMAL DE ESGOTO SANITÁRIO. AF_12/2014</v>
          </cell>
          <cell r="C3665" t="str">
            <v>UN</v>
          </cell>
          <cell r="D3665">
            <v>20.2</v>
          </cell>
          <cell r="E3665" t="str">
            <v>Sinapi-Maio/21</v>
          </cell>
        </row>
        <row r="3666">
          <cell r="A3666">
            <v>89740</v>
          </cell>
          <cell r="B3666" t="str">
            <v>LUVA DE TRANSIÇÃO, CPVC, SOLDÁVEL, DN 22MM X 25MM, INSTALADO EM RAMAL DE DISTRIBUIÇÃO DE ÁGUA   FORNECIMENTO E INSTALAÇÃO. AF_12/2014</v>
          </cell>
          <cell r="C3666" t="str">
            <v>UN</v>
          </cell>
          <cell r="D3666">
            <v>5.77</v>
          </cell>
          <cell r="E3666" t="str">
            <v>Sinapi-Maio/21</v>
          </cell>
        </row>
        <row r="3667">
          <cell r="A3667">
            <v>89741</v>
          </cell>
          <cell r="B3667" t="str">
            <v>UNIÃO, CPVC, SOLDÁVEL, DN 22MM, INSTALADO EM RAMAL DE DISTRIBUIÇÃO DE ÁGUA   FORNECIMENTO E INSTALAÇÃO. AF_12/2014</v>
          </cell>
          <cell r="C3667" t="str">
            <v>UN</v>
          </cell>
          <cell r="D3667">
            <v>15.23</v>
          </cell>
          <cell r="E3667" t="str">
            <v>Sinapi-Maio/21</v>
          </cell>
        </row>
        <row r="3668">
          <cell r="A3668">
            <v>89742</v>
          </cell>
          <cell r="B3668" t="str">
            <v>CURVA CURTA 90 GRAUS, PVC, SERIE NORMAL, ESGOTO PREDIAL, DN 75 MM, JUNTA ELÁSTICA, FORNECIDO E INSTALADO EM RAMAL DE DESCARGA OU RAMAL DE ESGOTO SANITÁRIO. AF_12/2014</v>
          </cell>
          <cell r="C3668" t="str">
            <v>UN</v>
          </cell>
          <cell r="D3668">
            <v>33.5</v>
          </cell>
          <cell r="E3668" t="str">
            <v>Sinapi-Maio/21</v>
          </cell>
        </row>
        <row r="3669">
          <cell r="A3669">
            <v>89743</v>
          </cell>
          <cell r="B3669" t="str">
            <v>CURVA LONGA 90 GRAUS, PVC, SERIE NORMAL, ESGOTO PREDIAL, DN 75 MM, JUNTA ELÁSTICA, FORNECIDO E INSTALADO EM RAMAL DE DESCARGA OU RAMAL DE ESGOTO SANITÁRIO. AF_12/2014</v>
          </cell>
          <cell r="C3669" t="str">
            <v>UN</v>
          </cell>
          <cell r="D3669">
            <v>47.85</v>
          </cell>
          <cell r="E3669" t="str">
            <v>Sinapi-Maio/21</v>
          </cell>
        </row>
        <row r="3670">
          <cell r="A3670">
            <v>89744</v>
          </cell>
          <cell r="B3670" t="str">
            <v>JOELHO 90 GRAUS, PVC, SERIE NORMAL, ESGOTO PREDIAL, DN 100 MM, JUNTA ELÁSTICA, FORNECIDO E INSTALADO EM RAMAL DE DESCARGA OU RAMAL DE ESGOTO SANITÁRIO. AF_12/2014</v>
          </cell>
          <cell r="C3670" t="str">
            <v>UN</v>
          </cell>
          <cell r="D3670">
            <v>24.97</v>
          </cell>
          <cell r="E3670" t="str">
            <v>Sinapi-Maio/21</v>
          </cell>
        </row>
        <row r="3671">
          <cell r="A3671">
            <v>89745</v>
          </cell>
          <cell r="B3671" t="str">
            <v>CONECTOR, CPVC, SOLDÁVEL, DN 22MM X 1/2 , INSTALADO EM RAMAL DE DISTRIBUIÇÃO DE ÁGUA   FORNECIMENTO E INSTALAÇÃO. AF_12/2014</v>
          </cell>
          <cell r="C3671" t="str">
            <v>UN</v>
          </cell>
          <cell r="D3671">
            <v>23.57</v>
          </cell>
          <cell r="E3671" t="str">
            <v>Sinapi-Maio/21</v>
          </cell>
        </row>
        <row r="3672">
          <cell r="A3672">
            <v>89746</v>
          </cell>
          <cell r="B3672" t="str">
            <v>JOELHO 45 GRAUS, PVC, SERIE NORMAL, ESGOTO PREDIAL, DN 100 MM, JUNTA ELÁSTICA, FORNECIDO E INSTALADO EM RAMAL DE DESCARGA OU RAMAL DE ESGOTO SANITÁRIO. AF_12/2014</v>
          </cell>
          <cell r="C3672" t="str">
            <v>UN</v>
          </cell>
          <cell r="D3672">
            <v>24.91</v>
          </cell>
          <cell r="E3672" t="str">
            <v>Sinapi-Maio/21</v>
          </cell>
        </row>
        <row r="3673">
          <cell r="A3673">
            <v>89747</v>
          </cell>
          <cell r="B3673" t="str">
            <v>ADAPTADOR, CPVC, SOLDÁVEL, DN 22MM, INSTALADO EM RAMAL DE DISTRIBUIÇÃO DE ÁGUA   FORNECIMENTO E INSTALAÇÃO. AF_12/2014</v>
          </cell>
          <cell r="C3673" t="str">
            <v>UN</v>
          </cell>
          <cell r="D3673">
            <v>9.6</v>
          </cell>
          <cell r="E3673" t="str">
            <v>Sinapi-Maio/21</v>
          </cell>
        </row>
        <row r="3674">
          <cell r="A3674">
            <v>89748</v>
          </cell>
          <cell r="B3674" t="str">
            <v>CURVA CURTA 90 GRAUS, PVC, SERIE NORMAL, ESGOTO PREDIAL, DN 100 MM, JUNTA ELÁSTICA, FORNECIDO E INSTALADO EM RAMAL DE DESCARGA OU RAMAL DE ESGOTO SANITÁRIO. AF_12/2014</v>
          </cell>
          <cell r="C3674" t="str">
            <v>UN</v>
          </cell>
          <cell r="D3674">
            <v>40.53</v>
          </cell>
          <cell r="E3674" t="str">
            <v>Sinapi-Maio/21</v>
          </cell>
        </row>
        <row r="3675">
          <cell r="A3675">
            <v>89749</v>
          </cell>
          <cell r="B3675" t="str">
            <v>CURVA DE TRANSPOSIÇÃO, CPVC, SOLDÁVEL, DN 22MM, INSTALADO EM RAMAL DE DISTRIBUIÇÃO DE ÁGUA   FORNECIMENTO E INSTALAÇÃO. AF_12/2014</v>
          </cell>
          <cell r="C3675" t="str">
            <v>UN</v>
          </cell>
          <cell r="D3675">
            <v>11.33</v>
          </cell>
          <cell r="E3675" t="str">
            <v>Sinapi-Maio/21</v>
          </cell>
        </row>
        <row r="3676">
          <cell r="A3676">
            <v>89750</v>
          </cell>
          <cell r="B3676" t="str">
            <v>CURVA LONGA 90 GRAUS, PVC, SERIE NORMAL, ESGOTO PREDIAL, DN 100 MM, JUNTA ELÁSTICA, FORNECIDO E INSTALADO EM RAMAL DE DESCARGA OU RAMAL DE ESGOTO SANITÁRIO. AF_12/2014</v>
          </cell>
          <cell r="C3676" t="str">
            <v>UN</v>
          </cell>
          <cell r="D3676">
            <v>68.13</v>
          </cell>
          <cell r="E3676" t="str">
            <v>Sinapi-Maio/21</v>
          </cell>
        </row>
        <row r="3677">
          <cell r="A3677">
            <v>89751</v>
          </cell>
          <cell r="B3677" t="str">
            <v>BUCHA DE REDUÇÃO, CPVC, SOLDÁVEL, DN 22MM X 15MM, INSTALADO EM RAMAL DE DISTRIBUIÇÃO DE ÁGUA   FORNECIMENTO E INSTALAÇÃO. AF_12/2014</v>
          </cell>
          <cell r="C3677" t="str">
            <v>UN</v>
          </cell>
          <cell r="D3677">
            <v>5</v>
          </cell>
          <cell r="E3677" t="str">
            <v>Sinapi-Maio/21</v>
          </cell>
        </row>
        <row r="3678">
          <cell r="A3678">
            <v>89752</v>
          </cell>
          <cell r="B3678" t="str">
            <v>LUVA SIMPLES, PVC, SERIE NORMAL, ESGOTO PREDIAL, DN 40 MM, JUNTA SOLDÁVEL, FORNECIDO E INSTALADO EM RAMAL DE DESCARGA OU RAMAL DE ESGOTO SANITÁRIO. AF_12/2014</v>
          </cell>
          <cell r="C3678" t="str">
            <v>UN</v>
          </cell>
          <cell r="D3678">
            <v>6.36</v>
          </cell>
          <cell r="E3678" t="str">
            <v>Sinapi-Maio/21</v>
          </cell>
        </row>
        <row r="3679">
          <cell r="A3679">
            <v>89753</v>
          </cell>
          <cell r="B3679" t="str">
            <v>LUVA SIMPLES, PVC, SERIE NORMAL, ESGOTO PREDIAL, DN 50 MM, JUNTA ELÁSTICA, FORNECIDO E INSTALADO EM RAMAL DE DESCARGA OU RAMAL DE ESGOTO SANITÁRIO. AF_12/2014</v>
          </cell>
          <cell r="C3679" t="str">
            <v>UN</v>
          </cell>
          <cell r="D3679">
            <v>9.1199999999999992</v>
          </cell>
          <cell r="E3679" t="str">
            <v>Sinapi-Maio/21</v>
          </cell>
        </row>
        <row r="3680">
          <cell r="A3680">
            <v>89754</v>
          </cell>
          <cell r="B3680" t="str">
            <v>LUVA DE CORRER, PVC, SERIE NORMAL, ESGOTO PREDIAL, DN 50 MM, JUNTA ELÁSTICA, FORNECIDO E INSTALADO EM RAMAL DE DESCARGA OU RAMAL DE ESGOTO SANITÁRIO. AF_12/2014</v>
          </cell>
          <cell r="C3680" t="str">
            <v>UN</v>
          </cell>
          <cell r="D3680">
            <v>17.5</v>
          </cell>
          <cell r="E3680" t="str">
            <v>Sinapi-Maio/21</v>
          </cell>
        </row>
        <row r="3681">
          <cell r="A3681">
            <v>89755</v>
          </cell>
          <cell r="B3681" t="str">
            <v>LUVA, CPVC, SOLDÁVEL, DN 28MM, INSTALADO EM RAMAL DE DISTRIBUIÇÃO DE ÁGUA   FORNECIMENTO E INSTALAÇÃO. AF_12/2014</v>
          </cell>
          <cell r="C3681" t="str">
            <v>UN</v>
          </cell>
          <cell r="D3681">
            <v>9.3699999999999992</v>
          </cell>
          <cell r="E3681" t="str">
            <v>Sinapi-Maio/21</v>
          </cell>
        </row>
        <row r="3682">
          <cell r="A3682">
            <v>89756</v>
          </cell>
          <cell r="B3682" t="str">
            <v>LUVA DE CORRER, CPVC, SOLDÁVEL, DN 28MM, INSTALADO EM RAMAL DE DISTRIBUIÇÃO DE ÁGUA   FORNECIMENTO E INSTALAÇÃO. AF_12/2014</v>
          </cell>
          <cell r="C3682" t="str">
            <v>UN</v>
          </cell>
          <cell r="D3682">
            <v>15.23</v>
          </cell>
          <cell r="E3682" t="str">
            <v>Sinapi-Maio/21</v>
          </cell>
        </row>
        <row r="3683">
          <cell r="A3683">
            <v>89757</v>
          </cell>
          <cell r="B3683" t="str">
            <v>UNIÃO, CPVC, SOLDÁVEL, DN 28MM, INSTALADO EM RAMAL DE DISTRIBUIÇÃO DE ÁGUA   FORNECIMENTO E INSTALAÇÃO. AF_12/2014</v>
          </cell>
          <cell r="C3683" t="str">
            <v>UN</v>
          </cell>
          <cell r="D3683">
            <v>22.71</v>
          </cell>
          <cell r="E3683" t="str">
            <v>Sinapi-Maio/21</v>
          </cell>
        </row>
        <row r="3684">
          <cell r="A3684">
            <v>89758</v>
          </cell>
          <cell r="B3684" t="str">
            <v>CONECTOR, CPVC, SOLDÁVEL, DN 28MM X 1 , INSTALADO EM RAMAL DE DISTRIBUIÇÃO DE ÁGUA   FORNECIMENTO E INSTALAÇÃO. AF_12/2014</v>
          </cell>
          <cell r="C3684" t="str">
            <v>UN</v>
          </cell>
          <cell r="D3684">
            <v>34.9</v>
          </cell>
          <cell r="E3684" t="str">
            <v>Sinapi-Maio/21</v>
          </cell>
        </row>
        <row r="3685">
          <cell r="A3685">
            <v>89759</v>
          </cell>
          <cell r="B3685" t="str">
            <v>BUCHA DE REDUÇÃO, CPVC, SOLDÁVEL, DN 28MM X 22MM, INSTALADO EM RAMAL DE DISTRIBUIÇÃO DE ÁGUA - FORNECIMENTO E INSTALAÇÃO. AF_12/2014</v>
          </cell>
          <cell r="C3685" t="str">
            <v>UN</v>
          </cell>
          <cell r="D3685">
            <v>6.76</v>
          </cell>
          <cell r="E3685" t="str">
            <v>Sinapi-Maio/21</v>
          </cell>
        </row>
        <row r="3686">
          <cell r="A3686">
            <v>89760</v>
          </cell>
          <cell r="B3686" t="str">
            <v>LUVA, CPVC, SOLDÁVEL, DN 35MM, INSTALADO EM RAMAL DE DISTRIBUIÇÃO DE ÁGUA - FORNECIMENTO E INSTALAÇÃO. AF_12/2014</v>
          </cell>
          <cell r="C3686" t="str">
            <v>UN</v>
          </cell>
          <cell r="D3686">
            <v>14.84</v>
          </cell>
          <cell r="E3686" t="str">
            <v>Sinapi-Maio/21</v>
          </cell>
        </row>
        <row r="3687">
          <cell r="A3687">
            <v>89761</v>
          </cell>
          <cell r="B3687" t="str">
            <v>LUVA DE CORRER, CPVC, SOLDÁVEL, DN 35MM, INSTALADO EM RAMAL DE DISTRIBUIÇÃO DE ÁGUA - FORNECIMENTO E INSTALAÇÃO. AF_12/2014</v>
          </cell>
          <cell r="C3687" t="str">
            <v>UN</v>
          </cell>
          <cell r="D3687">
            <v>23.61</v>
          </cell>
          <cell r="E3687" t="str">
            <v>Sinapi-Maio/21</v>
          </cell>
        </row>
        <row r="3688">
          <cell r="A3688">
            <v>89762</v>
          </cell>
          <cell r="B3688" t="str">
            <v>UNIÃO, CPVC, SOLDÁVEL, DN35MM, INSTALADO EM RAMAL DE DISTRIBUIÇÃO DE ÁGUA - FORNECIMENTO E INSTALAÇÃO. AF_12/2014</v>
          </cell>
          <cell r="C3688" t="str">
            <v>UN</v>
          </cell>
          <cell r="D3688">
            <v>33.01</v>
          </cell>
          <cell r="E3688" t="str">
            <v>Sinapi-Maio/21</v>
          </cell>
        </row>
        <row r="3689">
          <cell r="A3689">
            <v>89763</v>
          </cell>
          <cell r="B3689" t="str">
            <v>CONECTOR, CPVC, SOLDÁVEL, DN 35MM X 1 1/4 , INSTALADO EM RAMAL DE DISTRIBUIÇÃO DE ÁGUA - FORNECIMENTO E INSTALAÇÃO. AF_12/2014</v>
          </cell>
          <cell r="C3689" t="str">
            <v>UN</v>
          </cell>
          <cell r="D3689">
            <v>125.99</v>
          </cell>
          <cell r="E3689" t="str">
            <v>Sinapi-Maio/21</v>
          </cell>
        </row>
        <row r="3690">
          <cell r="A3690">
            <v>89764</v>
          </cell>
          <cell r="B3690" t="str">
            <v>BUCHA DE REDUÇÃO, CPVC, SOLDÁVEL, DN35MM X 28MM, INSTALADO EM RAMAL DE DISTRIBUIÇÃO DE ÁGUA - FORNECIMENTO E INSTALAÇÃO. AF_12/2014</v>
          </cell>
          <cell r="C3690" t="str">
            <v>UN</v>
          </cell>
          <cell r="D3690">
            <v>25.49</v>
          </cell>
          <cell r="E3690" t="str">
            <v>Sinapi-Maio/21</v>
          </cell>
        </row>
        <row r="3691">
          <cell r="A3691">
            <v>89765</v>
          </cell>
          <cell r="B3691" t="str">
            <v>TE, CPVC, SOLDÁVEL, DN 22MM, INSTALADO EM RAMAL DE DISTRIBUIÇÃO DE ÁGUA - FORNECIMENTO E INSTALAÇÃO. AF_12/2014</v>
          </cell>
          <cell r="C3691" t="str">
            <v>UN</v>
          </cell>
          <cell r="D3691">
            <v>11.81</v>
          </cell>
          <cell r="E3691" t="str">
            <v>Sinapi-Maio/21</v>
          </cell>
        </row>
        <row r="3692">
          <cell r="A3692">
            <v>89766</v>
          </cell>
          <cell r="B3692" t="str">
            <v>TE DE TRANSIÇÃO, CPVC, SOLDÁVEL, DN 22MM X 1/2 , INSTALADO EM RAMAL DE DISTRIBUIÇÃO DE ÁGUA   FORNECIMENTO E INSTALAÇÃO. AF_12/2014</v>
          </cell>
          <cell r="C3692" t="str">
            <v>UN</v>
          </cell>
          <cell r="D3692">
            <v>16.72</v>
          </cell>
          <cell r="E3692" t="str">
            <v>Sinapi-Maio/21</v>
          </cell>
        </row>
        <row r="3693">
          <cell r="A3693">
            <v>89767</v>
          </cell>
          <cell r="B3693" t="str">
            <v>TÊ MISTURADOR, CPVC, SOLDÁVEL, DN 22MM, INSTALADO EM RAMAL DE DISTRIBUIÇÃO DE ÁGUA - FORNECIMENTO E INSTALAÇÃO. AF_12/2014</v>
          </cell>
          <cell r="C3693" t="str">
            <v>UN</v>
          </cell>
          <cell r="D3693">
            <v>16.72</v>
          </cell>
          <cell r="E3693" t="str">
            <v>Sinapi-Maio/21</v>
          </cell>
        </row>
        <row r="3694">
          <cell r="A3694">
            <v>89768</v>
          </cell>
          <cell r="B3694" t="str">
            <v>TÊ, CPVC, SOLDÁVEL, DN 28MM, INSTALADO EM RAMAL DE DISTRIBUIÇÃO DE ÁGUA - FORNECIMENTO E INSTALAÇÃO. AF_12/2014</v>
          </cell>
          <cell r="C3694" t="str">
            <v>UN</v>
          </cell>
          <cell r="D3694">
            <v>17.2</v>
          </cell>
          <cell r="E3694" t="str">
            <v>Sinapi-Maio/21</v>
          </cell>
        </row>
        <row r="3695">
          <cell r="A3695">
            <v>89769</v>
          </cell>
          <cell r="B3695" t="str">
            <v>TÊ, CPVC, SOLDÁVEL, DN35MM, INSTALADO EM RAMAL DE DISTRIBUIÇÃO DE ÁGUA - FORNECIMENTO E INSTALAÇÃO. AF_12/2014</v>
          </cell>
          <cell r="C3695" t="str">
            <v>UN</v>
          </cell>
          <cell r="D3695">
            <v>38.51</v>
          </cell>
          <cell r="E3695" t="str">
            <v>Sinapi-Maio/21</v>
          </cell>
        </row>
        <row r="3696">
          <cell r="A3696">
            <v>89772</v>
          </cell>
          <cell r="B3696" t="str">
            <v>TUBO, CPVC, SOLDÁVEL, DN 54MM, INSTALADO EM PRUMADA DE ÁGUA  FORNECIMENTO E INSTALAÇÃO. AF_12/2014</v>
          </cell>
          <cell r="C3696" t="str">
            <v>M</v>
          </cell>
          <cell r="D3696">
            <v>80.73</v>
          </cell>
          <cell r="E3696" t="str">
            <v>Sinapi-Maio/21</v>
          </cell>
        </row>
        <row r="3697">
          <cell r="A3697">
            <v>89774</v>
          </cell>
          <cell r="B3697" t="str">
            <v>LUVA SIMPLES, PVC, SERIE NORMAL, ESGOTO PREDIAL, DN 75 MM, JUNTA ELÁSTICA, FORNECIDO E INSTALADO EM RAMAL DE DESCARGA OU RAMAL DE ESGOTO SANITÁRIO. AF_12/2014</v>
          </cell>
          <cell r="C3697" t="str">
            <v>UN</v>
          </cell>
          <cell r="D3697">
            <v>15.28</v>
          </cell>
          <cell r="E3697" t="str">
            <v>Sinapi-Maio/21</v>
          </cell>
        </row>
        <row r="3698">
          <cell r="A3698">
            <v>89776</v>
          </cell>
          <cell r="B3698" t="str">
            <v>LUVA DE CORRER, PVC, SERIE NORMAL, ESGOTO PREDIAL, DN 75 MM, JUNTA ELÁSTICA, FORNECIDO E INSTALADO EM RAMAL DE DESCARGA OU RAMAL DE ESGOTO SANITÁRIO. AF_12/2014</v>
          </cell>
          <cell r="C3698" t="str">
            <v>UN</v>
          </cell>
          <cell r="D3698">
            <v>21.76</v>
          </cell>
          <cell r="E3698" t="str">
            <v>Sinapi-Maio/21</v>
          </cell>
        </row>
        <row r="3699">
          <cell r="A3699">
            <v>89777</v>
          </cell>
          <cell r="B3699" t="str">
            <v>JOELHO 90 GRAUS, CPVC, SOLDÁVEL, DN 35MM, INSTALADO EM PRUMADA DE ÁGUA  FORNECIMENTO E INSTALAÇÃO. AF_12/2014</v>
          </cell>
          <cell r="C3699" t="str">
            <v>UN</v>
          </cell>
          <cell r="D3699">
            <v>19.940000000000001</v>
          </cell>
          <cell r="E3699" t="str">
            <v>Sinapi-Maio/21</v>
          </cell>
        </row>
        <row r="3700">
          <cell r="A3700">
            <v>89778</v>
          </cell>
          <cell r="B3700" t="str">
            <v>LUVA SIMPLES, PVC, SERIE NORMAL, ESGOTO PREDIAL, DN 100 MM, JUNTA ELÁSTICA, FORNECIDO E INSTALADO EM RAMAL DE DESCARGA OU RAMAL DE ESGOTO SANITÁRIO. AF_12/2014</v>
          </cell>
          <cell r="C3700" t="str">
            <v>UN</v>
          </cell>
          <cell r="D3700">
            <v>19.13</v>
          </cell>
          <cell r="E3700" t="str">
            <v>Sinapi-Maio/21</v>
          </cell>
        </row>
        <row r="3701">
          <cell r="A3701">
            <v>89779</v>
          </cell>
          <cell r="B3701" t="str">
            <v>LUVA DE CORRER, PVC, SERIE NORMAL, ESGOTO PREDIAL, DN 100 MM, JUNTA ELÁSTICA, FORNECIDO E INSTALADO EM RAMAL DE DESCARGA OU RAMAL DE ESGOTO SANITÁRIO. AF_12/2014</v>
          </cell>
          <cell r="C3701" t="str">
            <v>UN</v>
          </cell>
          <cell r="D3701">
            <v>31.13</v>
          </cell>
          <cell r="E3701" t="str">
            <v>Sinapi-Maio/21</v>
          </cell>
        </row>
        <row r="3702">
          <cell r="A3702">
            <v>89780</v>
          </cell>
          <cell r="B3702" t="str">
            <v>JOELHO 45 GRAUS, CPVC, SOLDÁVEL, DN 35MM, INSTALADO EM PRUMADA DE ÁGUA - FORNECIMENTO E INSTALAÇÃO. AF_12/2014</v>
          </cell>
          <cell r="C3702" t="str">
            <v>UN</v>
          </cell>
          <cell r="D3702">
            <v>19.940000000000001</v>
          </cell>
          <cell r="E3702" t="str">
            <v>Sinapi-Maio/21</v>
          </cell>
        </row>
        <row r="3703">
          <cell r="A3703">
            <v>89781</v>
          </cell>
          <cell r="B3703" t="str">
            <v>JOELHO 90 GRAUS, CPVC, SOLDÁVEL, DN 42MM, INSTALADO EM PRUMADA DE ÁGUA  FORNECIMENTO E INSTALAÇÃO. AF_12/2014</v>
          </cell>
          <cell r="C3703" t="str">
            <v>UN</v>
          </cell>
          <cell r="D3703">
            <v>29.36</v>
          </cell>
          <cell r="E3703" t="str">
            <v>Sinapi-Maio/21</v>
          </cell>
        </row>
        <row r="3704">
          <cell r="A3704">
            <v>89782</v>
          </cell>
          <cell r="B3704" t="str">
            <v>TE, PVC, SERIE NORMAL, ESGOTO PREDIAL, DN 40 X 40 MM, JUNTA SOLDÁVEL, FORNECIDO E INSTALADO EM RAMAL DE DESCARGA OU RAMAL DE ESGOTO SANITÁRIO. AF_12/2014</v>
          </cell>
          <cell r="C3704" t="str">
            <v>UN</v>
          </cell>
          <cell r="D3704">
            <v>12.33</v>
          </cell>
          <cell r="E3704" t="str">
            <v>Sinapi-Maio/21</v>
          </cell>
        </row>
        <row r="3705">
          <cell r="A3705">
            <v>89783</v>
          </cell>
          <cell r="B3705" t="str">
            <v>JUNÇÃO SIMPLES, PVC, SERIE NORMAL, ESGOTO PREDIAL, DN 40 MM, JUNTA SOLDÁVEL, FORNECIDO E INSTALADO EM RAMAL DE DESCARGA OU RAMAL DE ESGOTO SANITÁRIO. AF_12/2014</v>
          </cell>
          <cell r="C3705" t="str">
            <v>UN</v>
          </cell>
          <cell r="D3705">
            <v>12.64</v>
          </cell>
          <cell r="E3705" t="str">
            <v>Sinapi-Maio/21</v>
          </cell>
        </row>
        <row r="3706">
          <cell r="A3706">
            <v>89784</v>
          </cell>
          <cell r="B3706" t="str">
            <v>TE, PVC, SERIE NORMAL, ESGOTO PREDIAL, DN 50 X 50 MM, JUNTA ELÁSTICA, FORNECIDO E INSTALADO EM RAMAL DE DESCARGA OU RAMAL DE ESGOTO SANITÁRIO. AF_12/2014</v>
          </cell>
          <cell r="C3706" t="str">
            <v>UN</v>
          </cell>
          <cell r="D3706">
            <v>20.21</v>
          </cell>
          <cell r="E3706" t="str">
            <v>Sinapi-Maio/21</v>
          </cell>
        </row>
        <row r="3707">
          <cell r="A3707">
            <v>89785</v>
          </cell>
          <cell r="B3707" t="str">
            <v>JUNÇÃO SIMPLES, PVC, SERIE NORMAL, ESGOTO PREDIAL, DN 50 X 50 MM, JUNTA ELÁSTICA, FORNECIDO E INSTALADO EM RAMAL DE DESCARGA OU RAMAL DE ESGOTO SANITÁRIO. AF_12/2014</v>
          </cell>
          <cell r="C3707" t="str">
            <v>UN</v>
          </cell>
          <cell r="D3707">
            <v>22.2</v>
          </cell>
          <cell r="E3707" t="str">
            <v>Sinapi-Maio/21</v>
          </cell>
        </row>
        <row r="3708">
          <cell r="A3708">
            <v>89786</v>
          </cell>
          <cell r="B3708" t="str">
            <v>TE, PVC, SERIE NORMAL, ESGOTO PREDIAL, DN 75 X 75 MM, JUNTA ELÁSTICA, FORNECIDO E INSTALADO EM RAMAL DE DESCARGA OU RAMAL DE ESGOTO SANITÁRIO. AF_12/2014</v>
          </cell>
          <cell r="C3708" t="str">
            <v>UN</v>
          </cell>
          <cell r="D3708">
            <v>33.81</v>
          </cell>
          <cell r="E3708" t="str">
            <v>Sinapi-Maio/21</v>
          </cell>
        </row>
        <row r="3709">
          <cell r="A3709">
            <v>89787</v>
          </cell>
          <cell r="B3709" t="str">
            <v>JOELHO 45 GRAUS, CPVC, SOLDÁVEL, DN 42MM, INSTALADO EM PRUMADA DE ÁGUA  FORNECIMENTO E INSTALAÇÃO. AF_12/2014</v>
          </cell>
          <cell r="C3709" t="str">
            <v>UN</v>
          </cell>
          <cell r="D3709">
            <v>29.36</v>
          </cell>
          <cell r="E3709" t="str">
            <v>Sinapi-Maio/21</v>
          </cell>
        </row>
        <row r="3710">
          <cell r="A3710">
            <v>89788</v>
          </cell>
          <cell r="B3710" t="str">
            <v>JOELHO 90 GRAUS, CPVC, SOLDÁVEL, DN 54MM, INSTALADO EM PRUMADA DE ÁGUA  FORNECIMENTO E INSTALAÇÃO. AF_12/2014</v>
          </cell>
          <cell r="C3710" t="str">
            <v>UN</v>
          </cell>
          <cell r="D3710">
            <v>56.41</v>
          </cell>
          <cell r="E3710" t="str">
            <v>Sinapi-Maio/21</v>
          </cell>
        </row>
        <row r="3711">
          <cell r="A3711">
            <v>89789</v>
          </cell>
          <cell r="B3711" t="str">
            <v>JOELHO 45 GRAUS, CPVC, SOLDÁVEL, DN 54MM, INSTALADO EM PRUMADA DE ÁGUA  FORNECIMENTO E INSTALAÇÃO. AF_12/2014</v>
          </cell>
          <cell r="C3711" t="str">
            <v>UN</v>
          </cell>
          <cell r="D3711">
            <v>57.27</v>
          </cell>
          <cell r="E3711" t="str">
            <v>Sinapi-Maio/21</v>
          </cell>
        </row>
        <row r="3712">
          <cell r="A3712">
            <v>89790</v>
          </cell>
          <cell r="B3712" t="str">
            <v>JOELHO 90 GRAUS, CPVC, SOLDÁVEL, DN 73MM, INSTALADO EM PRUMADA DE ÁGUA  FORNECIMENTO E INSTALAÇÃO. AF_12/2014</v>
          </cell>
          <cell r="C3712" t="str">
            <v>UN</v>
          </cell>
          <cell r="D3712">
            <v>137.72999999999999</v>
          </cell>
          <cell r="E3712" t="str">
            <v>Sinapi-Maio/21</v>
          </cell>
        </row>
        <row r="3713">
          <cell r="A3713">
            <v>89791</v>
          </cell>
          <cell r="B3713" t="str">
            <v>JOELHO 45 GRAUS, CPVC, SOLDÁVEL, DN 73MM, INSTALADO EM PRUMADA DE ÁGUA  FORNECIMENTO E INSTALAÇÃO. AF_12/2014</v>
          </cell>
          <cell r="C3713" t="str">
            <v>UN</v>
          </cell>
          <cell r="D3713">
            <v>140.91</v>
          </cell>
          <cell r="E3713" t="str">
            <v>Sinapi-Maio/21</v>
          </cell>
        </row>
        <row r="3714">
          <cell r="A3714">
            <v>89792</v>
          </cell>
          <cell r="B3714" t="str">
            <v>JOELHO 90 GRAUS, CPVC, SOLDÁVEL, DN 89MM, INSTALADO EM PRUMADA DE ÁGUA  FORNECIMENTO E INSTALAÇÃO. AF_12/2014</v>
          </cell>
          <cell r="C3714" t="str">
            <v>UN</v>
          </cell>
          <cell r="D3714">
            <v>162.15</v>
          </cell>
          <cell r="E3714" t="str">
            <v>Sinapi-Maio/21</v>
          </cell>
        </row>
        <row r="3715">
          <cell r="A3715">
            <v>89793</v>
          </cell>
          <cell r="B3715" t="str">
            <v>JOELHO 45 GRAUS, CPVC, SOLDÁVEL, DN 89MM, INSTALADO EM PRUMADA DE ÁGUA  FORNECIMENTO E INSTALAÇÃO. AF_12/2014</v>
          </cell>
          <cell r="C3715" t="str">
            <v>UN</v>
          </cell>
          <cell r="D3715">
            <v>166.43</v>
          </cell>
          <cell r="E3715" t="str">
            <v>Sinapi-Maio/21</v>
          </cell>
        </row>
        <row r="3716">
          <cell r="A3716">
            <v>89794</v>
          </cell>
          <cell r="B3716" t="str">
            <v>LUVA, CPVC, SOLDÁVEL, DN 35MM, INSTALADO EM PRUMADA DE ÁGUA  FORNECIMENTO E INSTALAÇÃO. AF_12/2014</v>
          </cell>
          <cell r="C3716" t="str">
            <v>UN</v>
          </cell>
          <cell r="D3716">
            <v>13.8</v>
          </cell>
          <cell r="E3716" t="str">
            <v>Sinapi-Maio/21</v>
          </cell>
        </row>
        <row r="3717">
          <cell r="A3717">
            <v>89795</v>
          </cell>
          <cell r="B3717" t="str">
            <v>JUNÇÃO SIMPLES, PVC, SERIE NORMAL, ESGOTO PREDIAL, DN 75 X 75 MM, JUNTA ELÁSTICA, FORNECIDO E INSTALADO EM RAMAL DE DESCARGA OU RAMAL DE ESGOTO SANITÁRIO. AF_12/2014</v>
          </cell>
          <cell r="C3717" t="str">
            <v>UN</v>
          </cell>
          <cell r="D3717">
            <v>36.549999999999997</v>
          </cell>
          <cell r="E3717" t="str">
            <v>Sinapi-Maio/21</v>
          </cell>
        </row>
        <row r="3718">
          <cell r="A3718">
            <v>89796</v>
          </cell>
          <cell r="B3718" t="str">
            <v>TE, PVC, SERIE NORMAL, ESGOTO PREDIAL, DN 100 X 100 MM, JUNTA ELÁSTICA, FORNECIDO E INSTALADO EM RAMAL DE DESCARGA OU RAMAL DE ESGOTO SANITÁRIO. AF_12/2014</v>
          </cell>
          <cell r="C3718" t="str">
            <v>UN</v>
          </cell>
          <cell r="D3718">
            <v>41.56</v>
          </cell>
          <cell r="E3718" t="str">
            <v>Sinapi-Maio/21</v>
          </cell>
        </row>
        <row r="3719">
          <cell r="A3719">
            <v>89797</v>
          </cell>
          <cell r="B3719" t="str">
            <v>JUNÇÃO SIMPLES, PVC, SERIE NORMAL, ESGOTO PREDIAL, DN 100 X 100 MM, JUNTA ELÁSTICA, FORNECIDO E INSTALADO EM RAMAL DE DESCARGA OU RAMAL DE ESGOTO SANITÁRIO. AF_12/2014</v>
          </cell>
          <cell r="C3719" t="str">
            <v>UN</v>
          </cell>
          <cell r="D3719">
            <v>47.99</v>
          </cell>
          <cell r="E3719" t="str">
            <v>Sinapi-Maio/21</v>
          </cell>
        </row>
        <row r="3720">
          <cell r="A3720">
            <v>89801</v>
          </cell>
          <cell r="B3720" t="str">
            <v>JOELHO 90 GRAUS, PVC, SERIE NORMAL, ESGOTO PREDIAL, DN 50 MM, JUNTA ELÁSTICA, FORNECIDO E INSTALADO EM PRUMADA DE ESGOTO SANITÁRIO OU VENTILAÇÃO. AF_12/2014</v>
          </cell>
          <cell r="C3720" t="str">
            <v>UN</v>
          </cell>
          <cell r="D3720">
            <v>6.9</v>
          </cell>
          <cell r="E3720" t="str">
            <v>Sinapi-Maio/21</v>
          </cell>
        </row>
        <row r="3721">
          <cell r="A3721">
            <v>89802</v>
          </cell>
          <cell r="B3721" t="str">
            <v>JOELHO 45 GRAUS, PVC, SERIE NORMAL, ESGOTO PREDIAL, DN 50 MM, JUNTA ELÁSTICA, FORNECIDO E INSTALADO EM PRUMADA DE ESGOTO SANITÁRIO OU VENTILAÇÃO. AF_12/2014</v>
          </cell>
          <cell r="C3721" t="str">
            <v>UN</v>
          </cell>
          <cell r="D3721">
            <v>7.6</v>
          </cell>
          <cell r="E3721" t="str">
            <v>Sinapi-Maio/21</v>
          </cell>
        </row>
        <row r="3722">
          <cell r="A3722">
            <v>89803</v>
          </cell>
          <cell r="B3722" t="str">
            <v>CURVA CURTA 90 GRAUS, PVC, SERIE NORMAL, ESGOTO PREDIAL, DN 50 MM, JUNTA ELÁSTICA, FORNECIDO E INSTALADO EM PRUMADA DE ESGOTO SANITÁRIO OU VENTILAÇÃO. AF_12/2014</v>
          </cell>
          <cell r="C3722" t="str">
            <v>UN</v>
          </cell>
          <cell r="D3722">
            <v>15.15</v>
          </cell>
          <cell r="E3722" t="str">
            <v>Sinapi-Maio/21</v>
          </cell>
        </row>
        <row r="3723">
          <cell r="A3723">
            <v>89804</v>
          </cell>
          <cell r="B3723" t="str">
            <v>CURVA LONGA 90 GRAUS, PVC, SERIE NORMAL, ESGOTO PREDIAL, DN 50 MM, JUNTA ELÁSTICA, FORNECIDO E INSTALADO EM PRUMADA DE ESGOTO SANITÁRIO OU VENTILAÇÃO. AF_12/2014</v>
          </cell>
          <cell r="C3723" t="str">
            <v>UN</v>
          </cell>
          <cell r="D3723">
            <v>16.3</v>
          </cell>
          <cell r="E3723" t="str">
            <v>Sinapi-Maio/21</v>
          </cell>
        </row>
        <row r="3724">
          <cell r="A3724">
            <v>89805</v>
          </cell>
          <cell r="B3724" t="str">
            <v>JOELHO 90 GRAUS, PVC, SERIE NORMAL, ESGOTO PREDIAL, DN 75 MM, JUNTA ELÁSTICA, FORNECIDO E INSTALADO EM PRUMADA DE ESGOTO SANITÁRIO OU VENTILAÇÃO. AF_12/2014</v>
          </cell>
          <cell r="C3724" t="str">
            <v>UN</v>
          </cell>
          <cell r="D3724">
            <v>14.25</v>
          </cell>
          <cell r="E3724" t="str">
            <v>Sinapi-Maio/21</v>
          </cell>
        </row>
        <row r="3725">
          <cell r="A3725">
            <v>89806</v>
          </cell>
          <cell r="B3725" t="str">
            <v>JOELHO 45 GRAUS, PVC, SERIE NORMAL, ESGOTO PREDIAL, DN 75 MM, JUNTA ELÁSTICA, FORNECIDO E INSTALADO EM PRUMADA DE ESGOTO SANITÁRIO OU VENTILAÇÃO. AF_12/2014</v>
          </cell>
          <cell r="C3725" t="str">
            <v>UN</v>
          </cell>
          <cell r="D3725">
            <v>15.25</v>
          </cell>
          <cell r="E3725" t="str">
            <v>Sinapi-Maio/21</v>
          </cell>
        </row>
        <row r="3726">
          <cell r="A3726">
            <v>89807</v>
          </cell>
          <cell r="B3726" t="str">
            <v>CURVA CURTA 90 GRAUS, PVC, SERIE NORMAL, ESGOTO PREDIAL, DN 75 MM, JUNTA ELÁSTICA, FORNECIDO E INSTALADO EM PRUMADA DE ESGOTO SANITÁRIO OU VENTILAÇÃO. AF_12/2014</v>
          </cell>
          <cell r="C3726" t="str">
            <v>UN</v>
          </cell>
          <cell r="D3726">
            <v>28.55</v>
          </cell>
          <cell r="E3726" t="str">
            <v>Sinapi-Maio/21</v>
          </cell>
        </row>
        <row r="3727">
          <cell r="A3727">
            <v>89808</v>
          </cell>
          <cell r="B3727" t="str">
            <v>CURVA LONGA 90 GRAUS, PVC, SERIE NORMAL, ESGOTO PREDIAL, DN 75 MM, JUNTA ELÁSTICA, FORNECIDO E INSTALADO EM PRUMADA DE ESGOTO SANITÁRIO OU VENTILAÇÃO. AF_12/2014</v>
          </cell>
          <cell r="C3727" t="str">
            <v>UN</v>
          </cell>
          <cell r="D3727">
            <v>42.9</v>
          </cell>
          <cell r="E3727" t="str">
            <v>Sinapi-Maio/21</v>
          </cell>
        </row>
        <row r="3728">
          <cell r="A3728">
            <v>89809</v>
          </cell>
          <cell r="B3728" t="str">
            <v>JOELHO 90 GRAUS, PVC, SERIE NORMAL, ESGOTO PREDIAL, DN 100 MM, JUNTA ELÁSTICA, FORNECIDO E INSTALADO EM PRUMADA DE ESGOTO SANITÁRIO OU VENTILAÇÃO. AF_12/2014</v>
          </cell>
          <cell r="C3728" t="str">
            <v>UN</v>
          </cell>
          <cell r="D3728">
            <v>19.12</v>
          </cell>
          <cell r="E3728" t="str">
            <v>Sinapi-Maio/21</v>
          </cell>
        </row>
        <row r="3729">
          <cell r="A3729">
            <v>89810</v>
          </cell>
          <cell r="B3729" t="str">
            <v>JOELHO 45 GRAUS, PVC, SERIE NORMAL, ESGOTO PREDIAL, DN 100 MM, JUNTA ELÁSTICA, FORNECIDO E INSTALADO EM PRUMADA DE ESGOTO SANITÁRIO OU VENTILAÇÃO. AF_12/2014</v>
          </cell>
          <cell r="C3729" t="str">
            <v>UN</v>
          </cell>
          <cell r="D3729">
            <v>19.059999999999999</v>
          </cell>
          <cell r="E3729" t="str">
            <v>Sinapi-Maio/21</v>
          </cell>
        </row>
        <row r="3730">
          <cell r="A3730">
            <v>89811</v>
          </cell>
          <cell r="B3730" t="str">
            <v>CURVA CURTA 90 GRAUS, PVC, SERIE NORMAL, ESGOTO PREDIAL, DN 100 MM, JUNTA ELÁSTICA, FORNECIDO E INSTALADO EM PRUMADA DE ESGOTO SANITÁRIO OU VENTILAÇÃO. AF_12/2014</v>
          </cell>
          <cell r="C3730" t="str">
            <v>UN</v>
          </cell>
          <cell r="D3730">
            <v>34.68</v>
          </cell>
          <cell r="E3730" t="str">
            <v>Sinapi-Maio/21</v>
          </cell>
        </row>
        <row r="3731">
          <cell r="A3731">
            <v>89812</v>
          </cell>
          <cell r="B3731" t="str">
            <v>CURVA LONGA 90 GRAUS, PVC, SERIE NORMAL, ESGOTO PREDIAL, DN 100 MM, JUNTA ELÁSTICA, FORNECIDO E INSTALADO EM PRUMADA DE ESGOTO SANITÁRIO OU VENTILAÇÃO. AF_12/2014</v>
          </cell>
          <cell r="C3731" t="str">
            <v>UN</v>
          </cell>
          <cell r="D3731">
            <v>62.28</v>
          </cell>
          <cell r="E3731" t="str">
            <v>Sinapi-Maio/21</v>
          </cell>
        </row>
        <row r="3732">
          <cell r="A3732">
            <v>89813</v>
          </cell>
          <cell r="B3732" t="str">
            <v>LUVA SIMPLES, PVC, SERIE NORMAL, ESGOTO PREDIAL, DN 50 MM, JUNTA ELÁSTICA, FORNECIDO E INSTALADO EM PRUMADA DE ESGOTO SANITÁRIO OU VENTILAÇÃO. AF_12/2014</v>
          </cell>
          <cell r="C3732" t="str">
            <v>UN</v>
          </cell>
          <cell r="D3732">
            <v>6.88</v>
          </cell>
          <cell r="E3732" t="str">
            <v>Sinapi-Maio/21</v>
          </cell>
        </row>
        <row r="3733">
          <cell r="A3733">
            <v>89814</v>
          </cell>
          <cell r="B3733" t="str">
            <v>LUVA DE CORRER, PVC, SERIE NORMAL, ESGOTO PREDIAL, DN 50 MM, JUNTA ELÁSTICA, FORNECIDO E INSTALADO EM PRUMADA DE ESGOTO SANITÁRIO OU VENTILAÇÃO. AF_12/2014</v>
          </cell>
          <cell r="C3733" t="str">
            <v>UN</v>
          </cell>
          <cell r="D3733">
            <v>15.26</v>
          </cell>
          <cell r="E3733" t="str">
            <v>Sinapi-Maio/21</v>
          </cell>
        </row>
        <row r="3734">
          <cell r="A3734">
            <v>89815</v>
          </cell>
          <cell r="B3734" t="str">
            <v>LUVA DE CORRER, CPVC, SOLDÁVEL, DN 35MM, INSTALADO EM PRUMADA DE ÁGUA  FORNECIMENTO E INSTALAÇÃO. AF_12/2014</v>
          </cell>
          <cell r="C3734" t="str">
            <v>UN</v>
          </cell>
          <cell r="D3734">
            <v>22.57</v>
          </cell>
          <cell r="E3734" t="str">
            <v>Sinapi-Maio/21</v>
          </cell>
        </row>
        <row r="3735">
          <cell r="A3735">
            <v>89816</v>
          </cell>
          <cell r="B3735" t="str">
            <v>UNIÃO, CPVC, SOLDÁVEL, DN35MM, INSTALADO EM PRUMADA DE ÁGUA  FORNECIMENTO E INSTALAÇÃO. AF_12/2014</v>
          </cell>
          <cell r="C3735" t="str">
            <v>UN</v>
          </cell>
          <cell r="D3735">
            <v>31.97</v>
          </cell>
          <cell r="E3735" t="str">
            <v>Sinapi-Maio/21</v>
          </cell>
        </row>
        <row r="3736">
          <cell r="A3736">
            <v>89817</v>
          </cell>
          <cell r="B3736" t="str">
            <v>LUVA SIMPLES, PVC, SERIE NORMAL, ESGOTO PREDIAL, DN 75 MM, JUNTA ELÁSTICA, FORNECIDO E INSTALADO EM PRUMADA DE ESGOTO SANITÁRIO OU VENTILAÇÃO. AF_12/2014</v>
          </cell>
          <cell r="C3736" t="str">
            <v>UN</v>
          </cell>
          <cell r="D3736">
            <v>12.13</v>
          </cell>
          <cell r="E3736" t="str">
            <v>Sinapi-Maio/21</v>
          </cell>
        </row>
        <row r="3737">
          <cell r="A3737">
            <v>89818</v>
          </cell>
          <cell r="B3737" t="str">
            <v>CONECTOR, CPVC, SOLDÁVEL, DN 35MM X 1 1/4, INSTALADO EM PRUMADA DE ÁGUA  FORNECIMENTO E INSTALAÇÃO. AF_12/2014</v>
          </cell>
          <cell r="C3737" t="str">
            <v>UN</v>
          </cell>
          <cell r="D3737">
            <v>124.95</v>
          </cell>
          <cell r="E3737" t="str">
            <v>Sinapi-Maio/21</v>
          </cell>
        </row>
        <row r="3738">
          <cell r="A3738">
            <v>89819</v>
          </cell>
          <cell r="B3738" t="str">
            <v>LUVA DE CORRER, PVC, SERIE NORMAL, ESGOTO PREDIAL, DN 75 MM, JUNTA ELÁSTICA, FORNECIDO E INSTALADO EM PRUMADA DE ESGOTO SANITÁRIO OU VENTILAÇÃO. AF_12/2014</v>
          </cell>
          <cell r="C3738" t="str">
            <v>UN</v>
          </cell>
          <cell r="D3738">
            <v>18.61</v>
          </cell>
          <cell r="E3738" t="str">
            <v>Sinapi-Maio/21</v>
          </cell>
        </row>
        <row r="3739">
          <cell r="A3739">
            <v>89820</v>
          </cell>
          <cell r="B3739" t="str">
            <v>BUCHA DE REDUÇÃO, CPVC, SOLDÁVEL, DN35MM X 28MM, INSTALADO EM PRUMADA DE ÁGUA  FORNECIMENTO E INSTALAÇÃO. AF_12/2014</v>
          </cell>
          <cell r="C3739" t="str">
            <v>UN</v>
          </cell>
          <cell r="D3739">
            <v>24.45</v>
          </cell>
          <cell r="E3739" t="str">
            <v>Sinapi-Maio/21</v>
          </cell>
        </row>
        <row r="3740">
          <cell r="A3740">
            <v>89821</v>
          </cell>
          <cell r="B3740" t="str">
            <v>LUVA SIMPLES, PVC, SERIE NORMAL, ESGOTO PREDIAL, DN 100 MM, JUNTA ELÁSTICA, FORNECIDO E INSTALADO EM PRUMADA DE ESGOTO SANITÁRIO OU VENTILAÇÃO. AF_12/2014</v>
          </cell>
          <cell r="C3740" t="str">
            <v>UN</v>
          </cell>
          <cell r="D3740">
            <v>15.08</v>
          </cell>
          <cell r="E3740" t="str">
            <v>Sinapi-Maio/21</v>
          </cell>
        </row>
        <row r="3741">
          <cell r="A3741">
            <v>89822</v>
          </cell>
          <cell r="B3741" t="str">
            <v>LUVA, CPVC, SOLDÁVEL, DN 42MM, INSTALADO EM PRUMADA DE ÁGUA  FORNECIMENTO E INSTALAÇÃO. AF_12/2014</v>
          </cell>
          <cell r="C3741" t="str">
            <v>UN</v>
          </cell>
          <cell r="D3741">
            <v>18.010000000000002</v>
          </cell>
          <cell r="E3741" t="str">
            <v>Sinapi-Maio/21</v>
          </cell>
        </row>
        <row r="3742">
          <cell r="A3742">
            <v>89823</v>
          </cell>
          <cell r="B3742" t="str">
            <v>LUVA DE CORRER, PVC, SERIE NORMAL, ESGOTO PREDIAL, DN 100 MM, JUNTA ELÁSTICA, FORNECIDO E INSTALADO EM PRUMADA DE ESGOTO SANITÁRIO OU VENTILAÇÃO. AF_12/2014</v>
          </cell>
          <cell r="C3742" t="str">
            <v>UN</v>
          </cell>
          <cell r="D3742">
            <v>27.08</v>
          </cell>
          <cell r="E3742" t="str">
            <v>Sinapi-Maio/21</v>
          </cell>
        </row>
        <row r="3743">
          <cell r="A3743">
            <v>89824</v>
          </cell>
          <cell r="B3743" t="str">
            <v>LUVA DE CORRER, CPVC, SOLDÁVEL, DN 42MM, INSTALADO EM PRUMADA DE ÁGUA  FORNECIMENTO E INSTALAÇÃO. AF_12/2014</v>
          </cell>
          <cell r="C3743" t="str">
            <v>UN</v>
          </cell>
          <cell r="D3743">
            <v>30.5</v>
          </cell>
          <cell r="E3743" t="str">
            <v>Sinapi-Maio/21</v>
          </cell>
        </row>
        <row r="3744">
          <cell r="A3744">
            <v>89825</v>
          </cell>
          <cell r="B3744" t="str">
            <v>TE, PVC, SERIE NORMAL, ESGOTO PREDIAL, DN 50 X 50 MM, JUNTA ELÁSTICA, FORNECIDO E INSTALADO EM PRUMADA DE ESGOTO SANITÁRIO OU VENTILAÇÃO. AF_12/2014</v>
          </cell>
          <cell r="C3744" t="str">
            <v>UN</v>
          </cell>
          <cell r="D3744">
            <v>15.26</v>
          </cell>
          <cell r="E3744" t="str">
            <v>Sinapi-Maio/21</v>
          </cell>
        </row>
        <row r="3745">
          <cell r="A3745">
            <v>89826</v>
          </cell>
          <cell r="B3745" t="str">
            <v>LUVA DE TRANSIÇÃO, CPVC, SOLDÁVEL, DN42MM X 1.1/2, INSTALADO EM PRUMADA DE ÁGUA  FORNECIMENTO E INSTALAÇÃO. AF_12/2014</v>
          </cell>
          <cell r="C3745" t="str">
            <v>UN</v>
          </cell>
          <cell r="D3745">
            <v>127.74</v>
          </cell>
          <cell r="E3745" t="str">
            <v>Sinapi-Maio/21</v>
          </cell>
        </row>
        <row r="3746">
          <cell r="A3746">
            <v>89827</v>
          </cell>
          <cell r="B3746" t="str">
            <v>JUNÇÃO SIMPLES, PVC, SERIE NORMAL, ESGOTO PREDIAL, DN 50 X 50 MM, JUNTA ELÁSTICA, FORNECIDO E INSTALADO EM PRUMADA DE ESGOTO SANITÁRIO OU VENTILAÇÃO. AF_12/2014</v>
          </cell>
          <cell r="C3746" t="str">
            <v>UN</v>
          </cell>
          <cell r="D3746">
            <v>17.25</v>
          </cell>
          <cell r="E3746" t="str">
            <v>Sinapi-Maio/21</v>
          </cell>
        </row>
        <row r="3747">
          <cell r="A3747">
            <v>89828</v>
          </cell>
          <cell r="B3747" t="str">
            <v>UNIÃO, CPVC, SOLDÁVEL, DN42MM, INSTALADO EM PRUMADA DE ÁGUA  FORNECIMENTO E INSTALAÇÃO. AF_12/2014</v>
          </cell>
          <cell r="C3747" t="str">
            <v>UN</v>
          </cell>
          <cell r="D3747">
            <v>45.92</v>
          </cell>
          <cell r="E3747" t="str">
            <v>Sinapi-Maio/21</v>
          </cell>
        </row>
        <row r="3748">
          <cell r="A3748">
            <v>89829</v>
          </cell>
          <cell r="B3748" t="str">
            <v>TE, PVC, SERIE NORMAL, ESGOTO PREDIAL, DN 75 X 75 MM, JUNTA ELÁSTICA, FORNECIDO E INSTALADO EM PRUMADA DE ESGOTO SANITÁRIO OU VENTILAÇÃO. AF_12/2014</v>
          </cell>
          <cell r="C3748" t="str">
            <v>UN</v>
          </cell>
          <cell r="D3748">
            <v>27.51</v>
          </cell>
          <cell r="E3748" t="str">
            <v>Sinapi-Maio/21</v>
          </cell>
        </row>
        <row r="3749">
          <cell r="A3749">
            <v>89830</v>
          </cell>
          <cell r="B3749" t="str">
            <v>JUNÇÃO SIMPLES, PVC, SERIE NORMAL, ESGOTO PREDIAL, DN 75 X 75 MM, JUNTA ELÁSTICA, FORNECIDO E INSTALADO EM PRUMADA DE ESGOTO SANITÁRIO OU VENTILAÇÃO. AF_12/2014</v>
          </cell>
          <cell r="C3749" t="str">
            <v>UN</v>
          </cell>
          <cell r="D3749">
            <v>30.25</v>
          </cell>
          <cell r="E3749" t="str">
            <v>Sinapi-Maio/21</v>
          </cell>
        </row>
        <row r="3750">
          <cell r="A3750">
            <v>89831</v>
          </cell>
          <cell r="B3750" t="str">
            <v>CONECTOR, CPVC, SOLDÁVEL, DN 42MM X 1.1/2, INSTALADO EM PRUMADA DE ÁGUA  FORNECIMENTO E INSTALAÇÃO. AF_12/2014</v>
          </cell>
          <cell r="C3750" t="str">
            <v>UN</v>
          </cell>
          <cell r="D3750">
            <v>152.53</v>
          </cell>
          <cell r="E3750" t="str">
            <v>Sinapi-Maio/21</v>
          </cell>
        </row>
        <row r="3751">
          <cell r="A3751">
            <v>89832</v>
          </cell>
          <cell r="B3751" t="str">
            <v>BUCHA DE REDUÇÃO, CPVC, SOLDÁVEL, DN 42MM X 22MM, INSTALADO EM RAMAL DE DISTRIBUIÇÃO DE ÁGUA - FORNECIMENTO E INSTALAÇÃO. AF_12/2014</v>
          </cell>
          <cell r="C3751" t="str">
            <v>UN</v>
          </cell>
          <cell r="D3751">
            <v>31.92</v>
          </cell>
          <cell r="E3751" t="str">
            <v>Sinapi-Maio/21</v>
          </cell>
        </row>
        <row r="3752">
          <cell r="A3752">
            <v>89833</v>
          </cell>
          <cell r="B3752" t="str">
            <v>TE, PVC, SERIE NORMAL, ESGOTO PREDIAL, DN 100 X 100 MM, JUNTA ELÁSTICA, FORNECIDO E INSTALADO EM PRUMADA DE ESGOTO SANITÁRIO OU VENTILAÇÃO. AF_12/2014</v>
          </cell>
          <cell r="C3752" t="str">
            <v>UN</v>
          </cell>
          <cell r="D3752">
            <v>33.93</v>
          </cell>
          <cell r="E3752" t="str">
            <v>Sinapi-Maio/21</v>
          </cell>
        </row>
        <row r="3753">
          <cell r="A3753">
            <v>89834</v>
          </cell>
          <cell r="B3753" t="str">
            <v>JUNÇÃO SIMPLES, PVC, SERIE NORMAL, ESGOTO PREDIAL, DN 100 X 100 MM, JUNTA ELÁSTICA, FORNECIDO E INSTALADO EM PRUMADA DE ESGOTO SANITÁRIO OU VENTILAÇÃO. AF_12/2014</v>
          </cell>
          <cell r="C3753" t="str">
            <v>UN</v>
          </cell>
          <cell r="D3753">
            <v>40.36</v>
          </cell>
          <cell r="E3753" t="str">
            <v>Sinapi-Maio/21</v>
          </cell>
        </row>
        <row r="3754">
          <cell r="A3754">
            <v>89835</v>
          </cell>
          <cell r="B3754" t="str">
            <v>LUVA, CPVC, SOLDÁVEL, DN 54MM, INSTALADO EM PRUMADA DE ÁGUA  FORNECIMENTO E INSTALAÇÃO. AF_12/2014</v>
          </cell>
          <cell r="C3754" t="str">
            <v>UN</v>
          </cell>
          <cell r="D3754">
            <v>31.72</v>
          </cell>
          <cell r="E3754" t="str">
            <v>Sinapi-Maio/21</v>
          </cell>
        </row>
        <row r="3755">
          <cell r="A3755">
            <v>89836</v>
          </cell>
          <cell r="B3755" t="str">
            <v>LUVA DE TRANSIÇÃO, CPVC, SOLDÁVEL, DN 54MM X 2, INSTALADO EM PRUMADA DE ÁGUA  FORNECIMENTO E INSTALAÇÃO. AF_12/2014</v>
          </cell>
          <cell r="C3755" t="str">
            <v>UN</v>
          </cell>
          <cell r="D3755">
            <v>206</v>
          </cell>
          <cell r="E3755" t="str">
            <v>Sinapi-Maio/21</v>
          </cell>
        </row>
        <row r="3756">
          <cell r="A3756">
            <v>89837</v>
          </cell>
          <cell r="B3756" t="str">
            <v>UNIÃO, CPVC, SOLDÁVEL, DN 54MM, INSTALADO EM PRUMADA DE ÁGUA  FORNECIMENTO E INSTALAÇÃO. AF_12/2014</v>
          </cell>
          <cell r="C3756" t="str">
            <v>UN</v>
          </cell>
          <cell r="D3756">
            <v>103.23</v>
          </cell>
          <cell r="E3756" t="str">
            <v>Sinapi-Maio/21</v>
          </cell>
        </row>
        <row r="3757">
          <cell r="A3757">
            <v>89838</v>
          </cell>
          <cell r="B3757" t="str">
            <v>LUVA, CPVC, SOLDÁVEL, DN 73MM, INSTALADO EM PRUMADA DE ÁGUA  FORNECIMENTO E INSTALAÇÃO. AF_12/2014</v>
          </cell>
          <cell r="C3757" t="str">
            <v>UN</v>
          </cell>
          <cell r="D3757">
            <v>113.02</v>
          </cell>
          <cell r="E3757" t="str">
            <v>Sinapi-Maio/21</v>
          </cell>
        </row>
        <row r="3758">
          <cell r="A3758">
            <v>89839</v>
          </cell>
          <cell r="B3758" t="str">
            <v>UNIÃO, CPVC, SOLDÁVEL, DN 73MM, INSTALADO EM PRUMADA DE ÁGUA  FORNECIMENTO E INSTALAÇÃO. AF_12/2014</v>
          </cell>
          <cell r="C3758" t="str">
            <v>UN</v>
          </cell>
          <cell r="D3758">
            <v>149.47</v>
          </cell>
          <cell r="E3758" t="str">
            <v>Sinapi-Maio/21</v>
          </cell>
        </row>
        <row r="3759">
          <cell r="A3759">
            <v>89840</v>
          </cell>
          <cell r="B3759" t="str">
            <v>LUVA, CPVC, SOLDÁVEL, DN 89MM, INSTALADO EM PRUMADA DE ÁGUA  FORNECIMENTO E INSTALAÇÃO. AF_12/2014</v>
          </cell>
          <cell r="C3759" t="str">
            <v>UN</v>
          </cell>
          <cell r="D3759">
            <v>130.71</v>
          </cell>
          <cell r="E3759" t="str">
            <v>Sinapi-Maio/21</v>
          </cell>
        </row>
        <row r="3760">
          <cell r="A3760">
            <v>89841</v>
          </cell>
          <cell r="B3760" t="str">
            <v>UNIÃO, CPVC, SOLDÁVEL, DN 89MM, INSTALADO EM PRUMADA DE ÁGUA  FORNECIMENTO E INSTALAÇÃO. AF_12/2014</v>
          </cell>
          <cell r="C3760" t="str">
            <v>UN</v>
          </cell>
          <cell r="D3760">
            <v>219.06</v>
          </cell>
          <cell r="E3760" t="str">
            <v>Sinapi-Maio/21</v>
          </cell>
        </row>
        <row r="3761">
          <cell r="A3761">
            <v>89842</v>
          </cell>
          <cell r="B3761" t="str">
            <v>TÊ, CPVC, SOLDÁVEL, DN 35MM, INSTALADO EM PRUMADA DE ÁGUA  FORNECIMENTO E INSTALAÇÃO. AF_12/2014</v>
          </cell>
          <cell r="C3761" t="str">
            <v>UN</v>
          </cell>
          <cell r="D3761">
            <v>36.44</v>
          </cell>
          <cell r="E3761" t="str">
            <v>Sinapi-Maio/21</v>
          </cell>
        </row>
        <row r="3762">
          <cell r="A3762">
            <v>89844</v>
          </cell>
          <cell r="B3762" t="str">
            <v>TE, CPVC, SOLDÁVEL, DN  42MM, INSTALADO EM PRUMADA DE ÁGUA  FORNECIMENTO E INSTALAÇÃO. AF_12/2014</v>
          </cell>
          <cell r="C3762" t="str">
            <v>UN</v>
          </cell>
          <cell r="D3762">
            <v>46.28</v>
          </cell>
          <cell r="E3762" t="str">
            <v>Sinapi-Maio/21</v>
          </cell>
        </row>
        <row r="3763">
          <cell r="A3763">
            <v>89845</v>
          </cell>
          <cell r="B3763" t="str">
            <v>TÊ, CPVC, SOLDÁVEL, DN 54 MM, INSTALADO EM PRUMADA DE ÁGUA  FORNECIMENTO E INSTALAÇÃO. AF_12/2014</v>
          </cell>
          <cell r="C3763" t="str">
            <v>UN</v>
          </cell>
          <cell r="D3763">
            <v>71.319999999999993</v>
          </cell>
          <cell r="E3763" t="str">
            <v>Sinapi-Maio/21</v>
          </cell>
        </row>
        <row r="3764">
          <cell r="A3764">
            <v>89846</v>
          </cell>
          <cell r="B3764" t="str">
            <v>TÊ, CPVC, SOLDÁVEL, DN 73MM, INSTALADO EM PRUMADA DE ÁGUA  FORNECIMENTO E INSTALAÇÃO. AF_12/2014</v>
          </cell>
          <cell r="C3764" t="str">
            <v>UN</v>
          </cell>
          <cell r="D3764">
            <v>158.59</v>
          </cell>
          <cell r="E3764" t="str">
            <v>Sinapi-Maio/21</v>
          </cell>
        </row>
        <row r="3765">
          <cell r="A3765">
            <v>89847</v>
          </cell>
          <cell r="B3765" t="str">
            <v>TÊ, CPVC, SOLDÁVEL, DN 89MM, INSTALADO EM PRUMADA DE ÁGUA  FORNECIMENTO E INSTALAÇÃO. AF_12/2014</v>
          </cell>
          <cell r="C3765" t="str">
            <v>UN</v>
          </cell>
          <cell r="D3765">
            <v>195.04</v>
          </cell>
          <cell r="E3765" t="str">
            <v>Sinapi-Maio/21</v>
          </cell>
        </row>
        <row r="3766">
          <cell r="A3766">
            <v>89850</v>
          </cell>
          <cell r="B3766" t="str">
            <v>JOELHO 90 GRAUS, PVC, SERIE NORMAL, ESGOTO PREDIAL, DN 100 MM, JUNTA ELÁSTICA, FORNECIDO E INSTALADO EM SUBCOLETOR AÉREO DE ESGOTO SANITÁRIO. AF_12/2014</v>
          </cell>
          <cell r="C3766" t="str">
            <v>UN</v>
          </cell>
          <cell r="D3766">
            <v>24.51</v>
          </cell>
          <cell r="E3766" t="str">
            <v>Sinapi-Maio/21</v>
          </cell>
        </row>
        <row r="3767">
          <cell r="A3767">
            <v>89851</v>
          </cell>
          <cell r="B3767" t="str">
            <v>JOELHO 45 GRAUS, PVC, SERIE NORMAL, ESGOTO PREDIAL, DN 100 MM, JUNTA ELÁSTICA, FORNECIDO E INSTALADO EM SUBCOLETOR AÉREO DE ESGOTO SANITÁRIO. AF_12/2014</v>
          </cell>
          <cell r="C3767" t="str">
            <v>UN</v>
          </cell>
          <cell r="D3767">
            <v>24.45</v>
          </cell>
          <cell r="E3767" t="str">
            <v>Sinapi-Maio/21</v>
          </cell>
        </row>
        <row r="3768">
          <cell r="A3768">
            <v>89852</v>
          </cell>
          <cell r="B3768" t="str">
            <v>CURVA CURTA 90 GRAUS, PVC, SERIE NORMAL, ESGOTO PREDIAL, DN 100 MM, JUNTA ELÁSTICA, FORNECIDO E INSTALADO EM SUBCOLETOR AÉREO DE ESGOTO SANITÁRIO. AF_12/2014</v>
          </cell>
          <cell r="C3768" t="str">
            <v>UN</v>
          </cell>
          <cell r="D3768">
            <v>40.07</v>
          </cell>
          <cell r="E3768" t="str">
            <v>Sinapi-Maio/21</v>
          </cell>
        </row>
        <row r="3769">
          <cell r="A3769">
            <v>89853</v>
          </cell>
          <cell r="B3769" t="str">
            <v>CURVA LONGA 90 GRAUS, PVC, SERIE NORMAL, ESGOTO PREDIAL, DN 100 MM, JUNTA ELÁSTICA, FORNECIDO E INSTALADO EM SUBCOLETOR AÉREO DE ESGOTO SANITÁRIO. AF_12/2014</v>
          </cell>
          <cell r="C3769" t="str">
            <v>UN</v>
          </cell>
          <cell r="D3769">
            <v>67.67</v>
          </cell>
          <cell r="E3769" t="str">
            <v>Sinapi-Maio/21</v>
          </cell>
        </row>
        <row r="3770">
          <cell r="A3770">
            <v>89854</v>
          </cell>
          <cell r="B3770" t="str">
            <v>JOELHO 90 GRAUS, PVC, SERIE NORMAL, ESGOTO PREDIAL, DN 150 MM, JUNTA ELÁSTICA, FORNECIDO E INSTALADO EM SUBCOLETOR AÉREO DE ESGOTO SANITÁRIO. AF_12/2014</v>
          </cell>
          <cell r="C3770" t="str">
            <v>UN</v>
          </cell>
          <cell r="D3770">
            <v>85.71</v>
          </cell>
          <cell r="E3770" t="str">
            <v>Sinapi-Maio/21</v>
          </cell>
        </row>
        <row r="3771">
          <cell r="A3771">
            <v>89855</v>
          </cell>
          <cell r="B3771" t="str">
            <v>JOELHO 45 GRAUS, PVC, SERIE NORMAL, ESGOTO PREDIAL, DN 150 MM, JUNTA ELÁSTICA, FORNECIDO E INSTALADO EM SUBCOLETOR AÉREO DE ESGOTO SANITÁRIO. AF_12/2014</v>
          </cell>
          <cell r="C3771" t="str">
            <v>UN</v>
          </cell>
          <cell r="D3771">
            <v>91.27</v>
          </cell>
          <cell r="E3771" t="str">
            <v>Sinapi-Maio/21</v>
          </cell>
        </row>
        <row r="3772">
          <cell r="A3772">
            <v>89856</v>
          </cell>
          <cell r="B3772" t="str">
            <v>LUVA SIMPLES, PVC, SERIE NORMAL, ESGOTO PREDIAL, DN 100 MM, JUNTA ELÁSTICA, FORNECIDO E INSTALADO EM SUBCOLETOR AÉREO DE ESGOTO SANITÁRIO. AF_12/2014</v>
          </cell>
          <cell r="C3772" t="str">
            <v>UN</v>
          </cell>
          <cell r="D3772">
            <v>18.68</v>
          </cell>
          <cell r="E3772" t="str">
            <v>Sinapi-Maio/21</v>
          </cell>
        </row>
        <row r="3773">
          <cell r="A3773">
            <v>89857</v>
          </cell>
          <cell r="B3773" t="str">
            <v>LUVA DE CORRER, PVC, SERIE NORMAL, ESGOTO PREDIAL, DN 100 MM, JUNTA ELÁSTICA, FORNECIDO E INSTALADO EM SUBCOLETOR AÉREO DE ESGOTO SANITÁRIO. AF_12/2014</v>
          </cell>
          <cell r="C3773" t="str">
            <v>UN</v>
          </cell>
          <cell r="D3773">
            <v>30.68</v>
          </cell>
          <cell r="E3773" t="str">
            <v>Sinapi-Maio/21</v>
          </cell>
        </row>
        <row r="3774">
          <cell r="A3774">
            <v>89859</v>
          </cell>
          <cell r="B3774" t="str">
            <v>LUVA DE CORRER, PVC, SERIE NORMAL, ESGOTO PREDIAL, DN 150 MM, JUNTA ELÁSTICA, FORNECIDO E INSTALADO EM SUBCOLETOR AÉREO DE ESGOTO SANITÁRIO. AF_12/2014</v>
          </cell>
          <cell r="C3774" t="str">
            <v>UN</v>
          </cell>
          <cell r="D3774">
            <v>111.91</v>
          </cell>
          <cell r="E3774" t="str">
            <v>Sinapi-Maio/21</v>
          </cell>
        </row>
        <row r="3775">
          <cell r="A3775">
            <v>89860</v>
          </cell>
          <cell r="B3775" t="str">
            <v>TE, PVC, SERIE NORMAL, ESGOTO PREDIAL, DN 100 X 100 MM, JUNTA ELÁSTICA, FORNECIDO E INSTALADO EM SUBCOLETOR AÉREO DE ESGOTO SANITÁRIO. AF_12/2014</v>
          </cell>
          <cell r="C3775" t="str">
            <v>UN</v>
          </cell>
          <cell r="D3775">
            <v>41.12</v>
          </cell>
          <cell r="E3775" t="str">
            <v>Sinapi-Maio/21</v>
          </cell>
        </row>
        <row r="3776">
          <cell r="A3776">
            <v>89861</v>
          </cell>
          <cell r="B3776" t="str">
            <v>JUNÇÃO SIMPLES, PVC, SERIE NORMAL, ESGOTO PREDIAL, DN 100 X 100 MM, JUNTA ELÁSTICA, FORNECIDO E INSTALADO EM SUBCOLETOR AÉREO DE ESGOTO SANITÁRIO. AF_12/2014</v>
          </cell>
          <cell r="C3776" t="str">
            <v>UN</v>
          </cell>
          <cell r="D3776">
            <v>47.55</v>
          </cell>
          <cell r="E3776" t="str">
            <v>Sinapi-Maio/21</v>
          </cell>
        </row>
        <row r="3777">
          <cell r="A3777">
            <v>89862</v>
          </cell>
          <cell r="B3777" t="str">
            <v>TE, PVC, SERIE NORMAL, ESGOTO PREDIAL, DN 150 X 150 MM, JUNTA ELÁSTICA, FORNECIDO E INSTALADO EM SUBCOLETOR AÉREO DE ESGOTO SANITÁRIO. AF_12/2014</v>
          </cell>
          <cell r="C3777" t="str">
            <v>UN</v>
          </cell>
          <cell r="D3777">
            <v>89.4</v>
          </cell>
          <cell r="E3777" t="str">
            <v>Sinapi-Maio/21</v>
          </cell>
        </row>
        <row r="3778">
          <cell r="A3778">
            <v>89863</v>
          </cell>
          <cell r="B3778" t="str">
            <v>JUNÇÃO SIMPLES, PVC, SERIE NORMAL, ESGOTO PREDIAL, DN 150 X 150 MM, JUNTA ELÁSTICA, FORNECIDO E INSTALADO EM SUBCOLETOR AÉREO DE ESGOTO SANITÁRIO. AF_12/2014</v>
          </cell>
          <cell r="C3778" t="str">
            <v>UN</v>
          </cell>
          <cell r="D3778">
            <v>196.85</v>
          </cell>
          <cell r="E3778" t="str">
            <v>Sinapi-Maio/21</v>
          </cell>
        </row>
        <row r="3779">
          <cell r="A3779">
            <v>89866</v>
          </cell>
          <cell r="B3779" t="str">
            <v>JOELHO 90 GRAUS, PVC, SOLDÁVEL, DN 25MM, INSTALADO EM DRENO DE AR-CONDICIONADO - FORNECIMENTO E INSTALAÇÃO. AF_12/2014</v>
          </cell>
          <cell r="C3779" t="str">
            <v>UN</v>
          </cell>
          <cell r="D3779">
            <v>5.14</v>
          </cell>
          <cell r="E3779" t="str">
            <v>Sinapi-Maio/21</v>
          </cell>
        </row>
        <row r="3780">
          <cell r="A3780">
            <v>89867</v>
          </cell>
          <cell r="B3780" t="str">
            <v>JOELHO 45 GRAUS, PVC, SOLDÁVEL, DN 25MM, INSTALADO EM DRENO DE AR-CONDICIONADO - FORNECIMENTO E INSTALAÇÃO. AF_12/2014</v>
          </cell>
          <cell r="C3780" t="str">
            <v>UN</v>
          </cell>
          <cell r="D3780">
            <v>6.07</v>
          </cell>
          <cell r="E3780" t="str">
            <v>Sinapi-Maio/21</v>
          </cell>
        </row>
        <row r="3781">
          <cell r="A3781">
            <v>89868</v>
          </cell>
          <cell r="B3781" t="str">
            <v>LUVA, PVC, SOLDÁVEL, DN 25MM, INSTALADO EM DRENO DE AR-CONDICIONADO - FORNECIMENTO E INSTALAÇÃO. AF_12/2014</v>
          </cell>
          <cell r="C3781" t="str">
            <v>UN</v>
          </cell>
          <cell r="D3781">
            <v>3.84</v>
          </cell>
          <cell r="E3781" t="str">
            <v>Sinapi-Maio/21</v>
          </cell>
        </row>
        <row r="3782">
          <cell r="A3782">
            <v>89869</v>
          </cell>
          <cell r="B3782" t="str">
            <v>TE, PVC, SOLDÁVEL, DN 25MM, INSTALADO EM DRENO DE AR-CONDICIONADO - FORNECIMENTO E INSTALAÇÃO. AF_12/2014</v>
          </cell>
          <cell r="C3782" t="str">
            <v>UN</v>
          </cell>
          <cell r="D3782">
            <v>8.19</v>
          </cell>
          <cell r="E3782" t="str">
            <v>Sinapi-Maio/21</v>
          </cell>
        </row>
        <row r="3783">
          <cell r="A3783">
            <v>89979</v>
          </cell>
          <cell r="B3783" t="str">
            <v>LUVA COM BUCHA DE LATÃO, PVC, SOLDÁVEL, DN 32MM X 1 , INSTALADO EM RAMAL OU SUB-RAMAL DE ÁGUA   FORNECIMENTO E INSTALAÇÃO. AF_12/2014</v>
          </cell>
          <cell r="C3783" t="str">
            <v>UN</v>
          </cell>
          <cell r="D3783">
            <v>29.35</v>
          </cell>
          <cell r="E3783" t="str">
            <v>Sinapi-Maio/21</v>
          </cell>
        </row>
        <row r="3784">
          <cell r="A3784">
            <v>89980</v>
          </cell>
          <cell r="B3784" t="str">
            <v>LUVA COM BUCHA DE LATÃO, PVC, SOLDÁVEL, DN 25MM X 3/4, INSTALADO EM PRUMADA DE ÁGUA - FORNECIMENTO E INSTALAÇÃO. AF_12/2014</v>
          </cell>
          <cell r="C3784" t="str">
            <v>UN</v>
          </cell>
          <cell r="D3784">
            <v>11.12</v>
          </cell>
          <cell r="E3784" t="str">
            <v>Sinapi-Maio/21</v>
          </cell>
        </row>
        <row r="3785">
          <cell r="A3785">
            <v>89981</v>
          </cell>
          <cell r="B3785" t="str">
            <v>LUVA SOLDÁVEL E COM BUCHA DE LATÃO, PVC, SOLDÁVEL, DN 32MM X 1 , INSTALADO EM PRUMADA DE ÁGUA   FORNECIMENTO E INSTALAÇÃO. AF_12/2014</v>
          </cell>
          <cell r="C3785" t="str">
            <v>UN</v>
          </cell>
          <cell r="D3785">
            <v>26.11</v>
          </cell>
          <cell r="E3785" t="str">
            <v>Sinapi-Maio/21</v>
          </cell>
        </row>
        <row r="3786">
          <cell r="A3786">
            <v>90373</v>
          </cell>
          <cell r="B3786" t="str">
            <v>JOELHO 90 GRAUS COM BUCHA DE LATÃO, PVC, SOLDÁVEL, DN 25MM, X 1/2 INSTALADO EM RAMAL OU SUB-RAMAL DE ÁGUA - FORNECIMENTO E INSTALAÇÃO. AF_12/2014</v>
          </cell>
          <cell r="C3786" t="str">
            <v>UN</v>
          </cell>
          <cell r="D3786">
            <v>15.38</v>
          </cell>
          <cell r="E3786" t="str">
            <v>Sinapi-Maio/21</v>
          </cell>
        </row>
        <row r="3787">
          <cell r="A3787">
            <v>90374</v>
          </cell>
          <cell r="B3787" t="str">
            <v>TÊ COM BUCHA DE LATÃO NA BOLSA CENTRAL, PVC, SOLDÁVEL, DN 25MM X 3/4, INSTALADO EM RAMAL OU SUB-RAMAL DE ÁGUA - FORNECIMENTO E INSTALAÇÃO. AF_03/2015</v>
          </cell>
          <cell r="C3787" t="str">
            <v>UN</v>
          </cell>
          <cell r="D3787">
            <v>24.22</v>
          </cell>
          <cell r="E3787" t="str">
            <v>Sinapi-Maio/21</v>
          </cell>
        </row>
        <row r="3788">
          <cell r="A3788">
            <v>90375</v>
          </cell>
          <cell r="B3788" t="str">
            <v>BUCHA DE REDUÇÃO, PVC, SOLDÁVEL, DN 40MM X 32MM, INSTALADO EM RAMAL OU SUB-RAMAL DE ÁGUA - FORNECIMENTO E INSTALAÇÃO. AF_03/2015</v>
          </cell>
          <cell r="C3788" t="str">
            <v>UN</v>
          </cell>
          <cell r="D3788">
            <v>9.25</v>
          </cell>
          <cell r="E3788" t="str">
            <v>Sinapi-Maio/21</v>
          </cell>
        </row>
        <row r="3789">
          <cell r="A3789">
            <v>92287</v>
          </cell>
          <cell r="B3789" t="str">
            <v>COTOVELO EM COBRE, DN 22 MM, 90 GRAUS, SEM ANEL DE SOLDA, INSTALADO EM PRUMADA   FORNECIMENTO E INSTALAÇÃO. AF_12/2015</v>
          </cell>
          <cell r="C3789" t="str">
            <v>UN</v>
          </cell>
          <cell r="D3789">
            <v>17.399999999999999</v>
          </cell>
          <cell r="E3789" t="str">
            <v>Sinapi-Maio/21</v>
          </cell>
        </row>
        <row r="3790">
          <cell r="A3790">
            <v>92288</v>
          </cell>
          <cell r="B3790" t="str">
            <v>COTOVELO EM COBRE, DN 28 MM, 90 GRAUS, SEM ANEL DE SOLDA, INSTALADO EM PRUMADA  FORNECIMENTO E INSTALAÇÃO. AF_12/2015</v>
          </cell>
          <cell r="C3790" t="str">
            <v>UN</v>
          </cell>
          <cell r="D3790">
            <v>26.91</v>
          </cell>
          <cell r="E3790" t="str">
            <v>Sinapi-Maio/21</v>
          </cell>
        </row>
        <row r="3791">
          <cell r="A3791">
            <v>92289</v>
          </cell>
          <cell r="B3791" t="str">
            <v>COTOVELO EM COBRE, DN 35 MM, 90 GRAUS, SEM ANEL DE SOLDA, INSTALADO EM PRUMADA  FORNECIMENTO E INSTALAÇÃO. AF_12/2015</v>
          </cell>
          <cell r="C3791" t="str">
            <v>UN</v>
          </cell>
          <cell r="D3791">
            <v>47.3</v>
          </cell>
          <cell r="E3791" t="str">
            <v>Sinapi-Maio/21</v>
          </cell>
        </row>
        <row r="3792">
          <cell r="A3792">
            <v>92290</v>
          </cell>
          <cell r="B3792" t="str">
            <v>COTOVELO EM COBRE, DN 42 MM, 90 GRAUS, SEM ANEL DE SOLDA, INSTALADO EM PRUMADA  FORNECIMENTO E INSTALAÇÃO. AF_12/2015</v>
          </cell>
          <cell r="C3792" t="str">
            <v>UN</v>
          </cell>
          <cell r="D3792">
            <v>71.94</v>
          </cell>
          <cell r="E3792" t="str">
            <v>Sinapi-Maio/21</v>
          </cell>
        </row>
        <row r="3793">
          <cell r="A3793">
            <v>92291</v>
          </cell>
          <cell r="B3793" t="str">
            <v>COTOVELO EM COBRE, DN 54 MM, 90 GRAUS, SEM ANEL DE SOLDA, INSTALADO EM PRUMADA  FORNECIMENTO E INSTALAÇÃO. AF_12/2015</v>
          </cell>
          <cell r="C3793" t="str">
            <v>UN</v>
          </cell>
          <cell r="D3793">
            <v>110.26</v>
          </cell>
          <cell r="E3793" t="str">
            <v>Sinapi-Maio/21</v>
          </cell>
        </row>
        <row r="3794">
          <cell r="A3794">
            <v>92292</v>
          </cell>
          <cell r="B3794" t="str">
            <v>COTOVELO EM COBRE, DN 66 MM, 90 GRAUS, SEM ANEL DE SOLDA, INSTALADO EM PRUMADA  FORNECIMENTO E INSTALAÇÃO. AF_12/2015</v>
          </cell>
          <cell r="C3794" t="str">
            <v>UN</v>
          </cell>
          <cell r="D3794">
            <v>344.97</v>
          </cell>
          <cell r="E3794" t="str">
            <v>Sinapi-Maio/21</v>
          </cell>
        </row>
        <row r="3795">
          <cell r="A3795">
            <v>92293</v>
          </cell>
          <cell r="B3795" t="str">
            <v>LUVA EM COBRE, DN 22 MM, SEM ANEL DE SOLDA, INSTALADO EM PRUMADA  FORNECIMENTO E INSTALAÇÃO. AF_12/2015</v>
          </cell>
          <cell r="C3795" t="str">
            <v>UN</v>
          </cell>
          <cell r="D3795">
            <v>9.99</v>
          </cell>
          <cell r="E3795" t="str">
            <v>Sinapi-Maio/21</v>
          </cell>
        </row>
        <row r="3796">
          <cell r="A3796">
            <v>92294</v>
          </cell>
          <cell r="B3796" t="str">
            <v>LUVA EM COBRE, DN 28 MM, SEM ANEL DE SOLDA, INSTALADO EM PRUMADA  FORNECIMENTO E INSTALAÇÃO. AF_12/2015</v>
          </cell>
          <cell r="C3796" t="str">
            <v>UN</v>
          </cell>
          <cell r="D3796">
            <v>16.510000000000002</v>
          </cell>
          <cell r="E3796" t="str">
            <v>Sinapi-Maio/21</v>
          </cell>
        </row>
        <row r="3797">
          <cell r="A3797">
            <v>92295</v>
          </cell>
          <cell r="B3797" t="str">
            <v>LUVA EM COBRE, DN 35 MM, SEM ANEL DE SOLDA, INSTALADO EM PRUMADA  FORNECIMENTO E INSTALAÇÃO. AF_12/2015</v>
          </cell>
          <cell r="C3797" t="str">
            <v>UN</v>
          </cell>
          <cell r="D3797">
            <v>30.8</v>
          </cell>
          <cell r="E3797" t="str">
            <v>Sinapi-Maio/21</v>
          </cell>
        </row>
        <row r="3798">
          <cell r="A3798">
            <v>92296</v>
          </cell>
          <cell r="B3798" t="str">
            <v>LUVA EM COBRE, DN 42 MM, SEM ANEL DE SOLDA, INSTALADO EM PRUMADA  FORNECIMENTO E INSTALAÇÃO. AF_12/2015</v>
          </cell>
          <cell r="C3798" t="str">
            <v>UN</v>
          </cell>
          <cell r="D3798">
            <v>41.06</v>
          </cell>
          <cell r="E3798" t="str">
            <v>Sinapi-Maio/21</v>
          </cell>
        </row>
        <row r="3799">
          <cell r="A3799">
            <v>92297</v>
          </cell>
          <cell r="B3799" t="str">
            <v>LUVA EM COBRE, DN 54 MM, SEM ANEL DE SOLDA, INSTALADO EM PRUMADA  FORNECIMENTO E INSTALAÇÃO. AF_12/2015</v>
          </cell>
          <cell r="C3799" t="str">
            <v>UN</v>
          </cell>
          <cell r="D3799">
            <v>63.49</v>
          </cell>
          <cell r="E3799" t="str">
            <v>Sinapi-Maio/21</v>
          </cell>
        </row>
        <row r="3800">
          <cell r="A3800">
            <v>92298</v>
          </cell>
          <cell r="B3800" t="str">
            <v>LUVA EM COBRE, DN 66 MM, SEM ANEL DE SOLDA, INSTALADO EM PRUMADA  FORNECIMENTO E INSTALAÇÃO. AF_12/2015</v>
          </cell>
          <cell r="C3800" t="str">
            <v>UN</v>
          </cell>
          <cell r="D3800">
            <v>178.52</v>
          </cell>
          <cell r="E3800" t="str">
            <v>Sinapi-Maio/21</v>
          </cell>
        </row>
        <row r="3801">
          <cell r="A3801">
            <v>92299</v>
          </cell>
          <cell r="B3801" t="str">
            <v>TE EM COBRE, DN 22 MM, SEM ANEL DE SOLDA, INSTALADO EM PRUMADA  FORNECIMENTO E INSTALAÇÃO. AF_12/2015</v>
          </cell>
          <cell r="C3801" t="str">
            <v>UN</v>
          </cell>
          <cell r="D3801">
            <v>22.94</v>
          </cell>
          <cell r="E3801" t="str">
            <v>Sinapi-Maio/21</v>
          </cell>
        </row>
        <row r="3802">
          <cell r="A3802">
            <v>92300</v>
          </cell>
          <cell r="B3802" t="str">
            <v>TE EM COBRE, DN 28 MM, SEM ANEL DE SOLDA, INSTALADO EM PRUMADA  FORNECIMENTO E INSTALAÇÃO. AF_12/2015</v>
          </cell>
          <cell r="C3802" t="str">
            <v>UN</v>
          </cell>
          <cell r="D3802">
            <v>34.270000000000003</v>
          </cell>
          <cell r="E3802" t="str">
            <v>Sinapi-Maio/21</v>
          </cell>
        </row>
        <row r="3803">
          <cell r="A3803">
            <v>92301</v>
          </cell>
          <cell r="B3803" t="str">
            <v>TE EM COBRE, DN 35 MM, SEM ANEL DE SOLDA, INSTALADO EM PRUMADA  FORNECIMENTO E INSTALAÇÃO. AF_12/2015</v>
          </cell>
          <cell r="C3803" t="str">
            <v>UN</v>
          </cell>
          <cell r="D3803">
            <v>67.319999999999993</v>
          </cell>
          <cell r="E3803" t="str">
            <v>Sinapi-Maio/21</v>
          </cell>
        </row>
        <row r="3804">
          <cell r="A3804">
            <v>92302</v>
          </cell>
          <cell r="B3804" t="str">
            <v>TE EM COBRE, DN 42 MM, SEM ANEL DE SOLDA, INSTALADO EM PRUMADA  FORNECIMENTO E INSTALAÇÃO. AF_12/2015</v>
          </cell>
          <cell r="C3804" t="str">
            <v>UN</v>
          </cell>
          <cell r="D3804">
            <v>89.19</v>
          </cell>
          <cell r="E3804" t="str">
            <v>Sinapi-Maio/21</v>
          </cell>
        </row>
        <row r="3805">
          <cell r="A3805">
            <v>92303</v>
          </cell>
          <cell r="B3805" t="str">
            <v>TE EM COBRE, DN 54 MM, SEM ANEL DE SOLDA, INSTALADO EM PRUMADA  FORNECIMENTO E INSTALAÇÃO. AF_12/2015</v>
          </cell>
          <cell r="C3805" t="str">
            <v>UN</v>
          </cell>
          <cell r="D3805">
            <v>163.5</v>
          </cell>
          <cell r="E3805" t="str">
            <v>Sinapi-Maio/21</v>
          </cell>
        </row>
        <row r="3806">
          <cell r="A3806">
            <v>92304</v>
          </cell>
          <cell r="B3806" t="str">
            <v>TE EM COBRE, DN 66 MM, SEM ANEL DE SOLDA, INSTALADO EM PRUMADA  FORNECIMENTO E INSTALAÇÃO. AF_12/2015</v>
          </cell>
          <cell r="C3806" t="str">
            <v>UN</v>
          </cell>
          <cell r="D3806">
            <v>425.68</v>
          </cell>
          <cell r="E3806" t="str">
            <v>Sinapi-Maio/21</v>
          </cell>
        </row>
        <row r="3807">
          <cell r="A3807">
            <v>92311</v>
          </cell>
          <cell r="B3807" t="str">
            <v>COTOVELO EM COBRE, DN 15 MM, 90 GRAUS, SEM ANEL DE SOLDA, INSTALADO EM RAMAL DE DISTRIBUIÇÃO  FORNECIMENTO E INSTALAÇÃO. AF_12/2015</v>
          </cell>
          <cell r="C3807" t="str">
            <v>UN</v>
          </cell>
          <cell r="D3807">
            <v>12.25</v>
          </cell>
          <cell r="E3807" t="str">
            <v>Sinapi-Maio/21</v>
          </cell>
        </row>
        <row r="3808">
          <cell r="A3808">
            <v>92312</v>
          </cell>
          <cell r="B3808" t="str">
            <v>COTOVELO EM COBRE, DN 22 MM, 90 GRAUS, SEM ANEL DE SOLDA, INSTALADO EM RAMAL DE DISTRIBUIÇÃO  FORNECIMENTO E INSTALAÇÃO. AF_12/2015</v>
          </cell>
          <cell r="C3808" t="str">
            <v>UN</v>
          </cell>
          <cell r="D3808">
            <v>20.190000000000001</v>
          </cell>
          <cell r="E3808" t="str">
            <v>Sinapi-Maio/21</v>
          </cell>
        </row>
        <row r="3809">
          <cell r="A3809">
            <v>92313</v>
          </cell>
          <cell r="B3809" t="str">
            <v>COTOVELO EM COBRE, DN 28 MM, 90 GRAUS, SEM ANEL DE SOLDA, INSTALADO EM RAMAL DE DISTRIBUIÇÃO  FORNECIMENTO E INSTALAÇÃO. AF_12/2015</v>
          </cell>
          <cell r="C3809" t="str">
            <v>UN</v>
          </cell>
          <cell r="D3809">
            <v>29.7</v>
          </cell>
          <cell r="E3809" t="str">
            <v>Sinapi-Maio/21</v>
          </cell>
        </row>
        <row r="3810">
          <cell r="A3810">
            <v>92314</v>
          </cell>
          <cell r="B3810" t="str">
            <v>LUVA EM COBRE, DN 15 MM, SEM ANEL DE SOLDA, INSTALADO EM RAMAL DE DISTRIBUIÇÃO  FORNECIMENTO E INSTALAÇÃO. AF_12/2015</v>
          </cell>
          <cell r="C3810" t="str">
            <v>UN</v>
          </cell>
          <cell r="D3810">
            <v>7.96</v>
          </cell>
          <cell r="E3810" t="str">
            <v>Sinapi-Maio/21</v>
          </cell>
        </row>
        <row r="3811">
          <cell r="A3811">
            <v>92315</v>
          </cell>
          <cell r="B3811" t="str">
            <v>LUVA EM COBRE, DN 22 MM, SEM ANEL DE SOLDA, INSTALADO EM RAMAL DE DISTRIBUIÇÃO  FORNECIMENTO E INSTALAÇÃO. AF_12/2015</v>
          </cell>
          <cell r="C3811" t="str">
            <v>UN</v>
          </cell>
          <cell r="D3811">
            <v>11.9</v>
          </cell>
          <cell r="E3811" t="str">
            <v>Sinapi-Maio/21</v>
          </cell>
        </row>
        <row r="3812">
          <cell r="A3812">
            <v>92316</v>
          </cell>
          <cell r="B3812" t="str">
            <v>LUVA EM COBRE, DN 28 MM, SEM ANEL DE SOLDA, INSTALADO EM RAMAL DE DISTRIBUIÇÃO  FORNECIMENTO E INSTALAÇÃO. AF_12/2015</v>
          </cell>
          <cell r="C3812" t="str">
            <v>UN</v>
          </cell>
          <cell r="D3812">
            <v>18.41</v>
          </cell>
          <cell r="E3812" t="str">
            <v>Sinapi-Maio/21</v>
          </cell>
        </row>
        <row r="3813">
          <cell r="A3813">
            <v>92317</v>
          </cell>
          <cell r="B3813" t="str">
            <v>TE EM COBRE, DN 15 MM, SEM ANEL DE SOLDA, INSTALADO EM RAMAL DE DISTRIBUIÇÃO  FORNECIMENTO E INSTALAÇÃO. AF_12/2015</v>
          </cell>
          <cell r="C3813" t="str">
            <v>UN</v>
          </cell>
          <cell r="D3813">
            <v>16.649999999999999</v>
          </cell>
          <cell r="E3813" t="str">
            <v>Sinapi-Maio/21</v>
          </cell>
        </row>
        <row r="3814">
          <cell r="A3814">
            <v>92318</v>
          </cell>
          <cell r="B3814" t="str">
            <v>TE EM COBRE, DN 22 MM, SEM ANEL DE SOLDA, INSTALADO EM RAMAL DE DISTRIBUIÇÃO  FORNECIMENTO E INSTALAÇÃO. AF_12/2015</v>
          </cell>
          <cell r="C3814" t="str">
            <v>UN</v>
          </cell>
          <cell r="D3814">
            <v>26.71</v>
          </cell>
          <cell r="E3814" t="str">
            <v>Sinapi-Maio/21</v>
          </cell>
        </row>
        <row r="3815">
          <cell r="A3815">
            <v>92319</v>
          </cell>
          <cell r="B3815" t="str">
            <v>TE EM COBRE, DN 28 MM, SEM ANEL DE SOLDA, INSTALADO EM RAMAL DE DISTRIBUIÇÃO  FORNECIMENTO E INSTALAÇÃO. AF_12/2015</v>
          </cell>
          <cell r="C3815" t="str">
            <v>UN</v>
          </cell>
          <cell r="D3815">
            <v>38.020000000000003</v>
          </cell>
          <cell r="E3815" t="str">
            <v>Sinapi-Maio/21</v>
          </cell>
        </row>
        <row r="3816">
          <cell r="A3816">
            <v>92326</v>
          </cell>
          <cell r="B3816" t="str">
            <v>COTOVELO EM COBRE, DN 15 MM, 90 GRAUS, SEM ANEL DE SOLDA, INSTALADO EM RAMAL E SUB-RAMAL  FORNECIMENTO E INSTALAÇÃO. AF_12/2015</v>
          </cell>
          <cell r="C3816" t="str">
            <v>UN</v>
          </cell>
          <cell r="D3816">
            <v>13.41</v>
          </cell>
          <cell r="E3816" t="str">
            <v>Sinapi-Maio/21</v>
          </cell>
        </row>
        <row r="3817">
          <cell r="A3817">
            <v>92327</v>
          </cell>
          <cell r="B3817" t="str">
            <v>COTOVELO EM COBRE, DN 22 MM, 90 GRAUS, SEM ANEL DE SOLDA, INSTALADO EM RAMAL E SUB-RAMAL  FORNECIMENTO E INSTALAÇÃO. AF_12/2015</v>
          </cell>
          <cell r="C3817" t="str">
            <v>UN</v>
          </cell>
          <cell r="D3817">
            <v>22.8</v>
          </cell>
          <cell r="E3817" t="str">
            <v>Sinapi-Maio/21</v>
          </cell>
        </row>
        <row r="3818">
          <cell r="A3818">
            <v>92328</v>
          </cell>
          <cell r="B3818" t="str">
            <v>COTOVELO EM COBRE, DN 28 MM, 90 GRAUS, SEM ANEL DE SOLDA, INSTALADO EM RAMAL E SUB-RAMAL  FORNECIMENTO E INSTALAÇÃO. AF_12/2015</v>
          </cell>
          <cell r="C3818" t="str">
            <v>UN</v>
          </cell>
          <cell r="D3818">
            <v>34.32</v>
          </cell>
          <cell r="E3818" t="str">
            <v>Sinapi-Maio/21</v>
          </cell>
        </row>
        <row r="3819">
          <cell r="A3819">
            <v>92329</v>
          </cell>
          <cell r="B3819" t="str">
            <v>LUVA EM COBRE, DN 15 MM, SEM ANEL DE SOLDA, INSTALADO EM RAMAL E SUB-RAMAL  FORNECIMENTO E INSTALAÇÃO. AF_12/2015</v>
          </cell>
          <cell r="C3819" t="str">
            <v>UN</v>
          </cell>
          <cell r="D3819">
            <v>8.14</v>
          </cell>
          <cell r="E3819" t="str">
            <v>Sinapi-Maio/21</v>
          </cell>
        </row>
        <row r="3820">
          <cell r="A3820">
            <v>92330</v>
          </cell>
          <cell r="B3820" t="str">
            <v>LUVA EM COBRE, DN 22 MM, SEM ANEL DE SOLDA, INSTALADO EM RAMAL E SUB-RAMAL  FORNECIMENTO E INSTALAÇÃO. AF_12/2015</v>
          </cell>
          <cell r="C3820" t="str">
            <v>UN</v>
          </cell>
          <cell r="D3820">
            <v>13.61</v>
          </cell>
          <cell r="E3820" t="str">
            <v>Sinapi-Maio/21</v>
          </cell>
        </row>
        <row r="3821">
          <cell r="A3821">
            <v>92331</v>
          </cell>
          <cell r="B3821" t="str">
            <v>LUVA EM COBRE, DN 28 MM, SEM ANEL DE SOLDA, INSTALADO EM RAMAL E SUB-RAMAL  FORNECIMENTO E INSTALAÇÃO. AF_12/2015</v>
          </cell>
          <cell r="C3821" t="str">
            <v>UN</v>
          </cell>
          <cell r="D3821">
            <v>21.5</v>
          </cell>
          <cell r="E3821" t="str">
            <v>Sinapi-Maio/21</v>
          </cell>
        </row>
        <row r="3822">
          <cell r="A3822">
            <v>92332</v>
          </cell>
          <cell r="B3822" t="str">
            <v>TE EM COBRE, DN 15 MM, SEM ANEL DE SOLDA, INSTALADO EM RAMAL E SUB-RAMAL  FORNECIMENTO E INSTALAÇÃO. AF_12/2015</v>
          </cell>
          <cell r="C3822" t="str">
            <v>UN</v>
          </cell>
          <cell r="D3822">
            <v>16.93</v>
          </cell>
          <cell r="E3822" t="str">
            <v>Sinapi-Maio/21</v>
          </cell>
        </row>
        <row r="3823">
          <cell r="A3823">
            <v>92333</v>
          </cell>
          <cell r="B3823" t="str">
            <v>TE EM COBRE, DN 22 MM, SEM ANEL DE SOLDA, INSTALADO EM RAMAL E SUB-RAMAL  FORNECIMENTO E INSTALAÇÃO. AF_12/2015</v>
          </cell>
          <cell r="C3823" t="str">
            <v>UN</v>
          </cell>
          <cell r="D3823">
            <v>30.15</v>
          </cell>
          <cell r="E3823" t="str">
            <v>Sinapi-Maio/21</v>
          </cell>
        </row>
        <row r="3824">
          <cell r="A3824">
            <v>92334</v>
          </cell>
          <cell r="B3824" t="str">
            <v>TE EM COBRE, DN 28 MM, SEM ANEL DE SOLDA, INSTALADO EM RAMAL E SUB-RAMAL  FORNECIMENTO E INSTALAÇÃO. AF_12/2015</v>
          </cell>
          <cell r="C3824" t="str">
            <v>UN</v>
          </cell>
          <cell r="D3824">
            <v>44.17</v>
          </cell>
          <cell r="E3824" t="str">
            <v>Sinapi-Maio/21</v>
          </cell>
        </row>
        <row r="3825">
          <cell r="A3825">
            <v>92344</v>
          </cell>
          <cell r="B3825" t="str">
            <v>NIPLE, EM FERRO GALVANIZADO, DN 50 (2"), CONEXÃO ROSQUEADA, INSTALADO EM PRUMADAS - FORNECIMENTO E INSTALAÇÃO. AF_10/2020</v>
          </cell>
          <cell r="C3825" t="str">
            <v>UN</v>
          </cell>
          <cell r="D3825">
            <v>58.48</v>
          </cell>
          <cell r="E3825" t="str">
            <v>Sinapi-Maio/21</v>
          </cell>
        </row>
        <row r="3826">
          <cell r="A3826">
            <v>92345</v>
          </cell>
          <cell r="B3826" t="str">
            <v>LUVA, EM FERRO GALVANIZADO, DN 50 (2"), CONEXÃO ROSQUEADA, INSTALADO EM PRUMADAS - FORNECIMENTO E INSTALAÇÃO. AF_10/2020</v>
          </cell>
          <cell r="C3826" t="str">
            <v>UN</v>
          </cell>
          <cell r="D3826">
            <v>58.46</v>
          </cell>
          <cell r="E3826" t="str">
            <v>Sinapi-Maio/21</v>
          </cell>
        </row>
        <row r="3827">
          <cell r="A3827">
            <v>92346</v>
          </cell>
          <cell r="B3827" t="str">
            <v>NIPLE, EM FERRO GALVANIZADO, DN 65 (2 1/2"), CONEXÃO ROSQUEADA, INSTALADO EM PRUMADAS - FORNECIMENTO E INSTALAÇÃO. AF_10/2020</v>
          </cell>
          <cell r="C3827" t="str">
            <v>UN</v>
          </cell>
          <cell r="D3827">
            <v>76.58</v>
          </cell>
          <cell r="E3827" t="str">
            <v>Sinapi-Maio/21</v>
          </cell>
        </row>
        <row r="3828">
          <cell r="A3828">
            <v>92347</v>
          </cell>
          <cell r="B3828" t="str">
            <v>LUVA, EM FERRO GALVANIZADO, DN 65 (2 1/2"), CONEXÃO ROSQUEADA, INSTALADO EM PRUMADAS - FORNECIMENTO E INSTALAÇÃO. AF_10/2020</v>
          </cell>
          <cell r="C3828" t="str">
            <v>UN</v>
          </cell>
          <cell r="D3828">
            <v>85.1</v>
          </cell>
          <cell r="E3828" t="str">
            <v>Sinapi-Maio/21</v>
          </cell>
        </row>
        <row r="3829">
          <cell r="A3829">
            <v>92348</v>
          </cell>
          <cell r="B3829" t="str">
            <v>NIPLE, EM FERRO GALVANIZADO, DN 80 (3"), CONEXÃO ROSQUEADA, INSTALADO EM PRUMADAS - FORNECIMENTO E INSTALAÇÃO. AF_10/2020</v>
          </cell>
          <cell r="C3829" t="str">
            <v>UN</v>
          </cell>
          <cell r="D3829">
            <v>107.12</v>
          </cell>
          <cell r="E3829" t="str">
            <v>Sinapi-Maio/21</v>
          </cell>
        </row>
        <row r="3830">
          <cell r="A3830">
            <v>92349</v>
          </cell>
          <cell r="B3830" t="str">
            <v>LUVA, EM FERRO GALVANIZADO, DN 80 (3"), CONEXÃO ROSQUEADA, INSTALADO EM PRUMADAS - FORNECIMENTO E INSTALAÇÃO. AF_10/2020</v>
          </cell>
          <cell r="C3830" t="str">
            <v>UN</v>
          </cell>
          <cell r="D3830">
            <v>114.7</v>
          </cell>
          <cell r="E3830" t="str">
            <v>Sinapi-Maio/21</v>
          </cell>
        </row>
        <row r="3831">
          <cell r="A3831">
            <v>92350</v>
          </cell>
          <cell r="B3831" t="str">
            <v>JOELHO 45 GRAUS, EM FERRO GALVANIZADO, DN 50 (2"), CONEXÃO ROSQUEADA, INSTALADO EM PRUMADAS - FORNECIMENTO E INSTALAÇÃO. AF_10/2020</v>
          </cell>
          <cell r="C3831" t="str">
            <v>UN</v>
          </cell>
          <cell r="D3831">
            <v>87.06</v>
          </cell>
          <cell r="E3831" t="str">
            <v>Sinapi-Maio/21</v>
          </cell>
        </row>
        <row r="3832">
          <cell r="A3832">
            <v>92351</v>
          </cell>
          <cell r="B3832" t="str">
            <v>JOELHO 90 GRAUS, EM FERRO GALVANIZADO, DN 50 (2"), CONEXÃO ROSQUEADA, INSTALADO EM PRUMADAS - FORNECIMENTO E INSTALAÇÃO. AF_10/2020</v>
          </cell>
          <cell r="C3832" t="str">
            <v>UN</v>
          </cell>
          <cell r="D3832">
            <v>85.17</v>
          </cell>
          <cell r="E3832" t="str">
            <v>Sinapi-Maio/21</v>
          </cell>
        </row>
        <row r="3833">
          <cell r="A3833">
            <v>92352</v>
          </cell>
          <cell r="B3833" t="str">
            <v>JOELHO 45 GRAUS, EM FERRO GALVANIZADO, DN 65 (2 1/2"), CONEXÃO ROSQUEADA, INSTALADO EM PRUMADAS - FORNECIMENTO E INSTALAÇÃO. AF_10/2020</v>
          </cell>
          <cell r="C3833" t="str">
            <v>UN</v>
          </cell>
          <cell r="D3833">
            <v>131.31</v>
          </cell>
          <cell r="E3833" t="str">
            <v>Sinapi-Maio/21</v>
          </cell>
        </row>
        <row r="3834">
          <cell r="A3834">
            <v>92353</v>
          </cell>
          <cell r="B3834" t="str">
            <v>JOELHO 90 GRAUS, EM FERRO GALVANIZADO, DN 65 (2 1/2"), CONEXÃO ROSQUEADA, INSTALADO EM PRUMADAS - FORNECIMENTO E INSTALAÇÃO. AF_10/2020</v>
          </cell>
          <cell r="C3834" t="str">
            <v>UN</v>
          </cell>
          <cell r="D3834">
            <v>122.97</v>
          </cell>
          <cell r="E3834" t="str">
            <v>Sinapi-Maio/21</v>
          </cell>
        </row>
        <row r="3835">
          <cell r="A3835">
            <v>92354</v>
          </cell>
          <cell r="B3835" t="str">
            <v>JOELHO 45 GRAUS, EM FERRO GALVANIZADO, DN 80 (3"), CONEXÃO ROSQUEADA, INSTALADO EM PRUMADAS - FORNECIMENTO E INSTALAÇÃO. AF_10/2020</v>
          </cell>
          <cell r="C3835" t="str">
            <v>UN</v>
          </cell>
          <cell r="D3835">
            <v>173.8</v>
          </cell>
          <cell r="E3835" t="str">
            <v>Sinapi-Maio/21</v>
          </cell>
        </row>
        <row r="3836">
          <cell r="A3836">
            <v>92355</v>
          </cell>
          <cell r="B3836" t="str">
            <v>JOELHO 90 GRAUS, EM FERRO GALVANIZADO, DN 80 (3"), CONEXÃO ROSQUEADA, INSTALADO EM PRUMADAS - FORNECIMENTO E INSTALAÇÃO. AF_10/2020</v>
          </cell>
          <cell r="C3836" t="str">
            <v>UN</v>
          </cell>
          <cell r="D3836">
            <v>157.75</v>
          </cell>
          <cell r="E3836" t="str">
            <v>Sinapi-Maio/21</v>
          </cell>
        </row>
        <row r="3837">
          <cell r="A3837">
            <v>92356</v>
          </cell>
          <cell r="B3837" t="str">
            <v>TÊ, EM FERRO GALVANIZADO, DN 50 (2"), CONEXÃO ROSQUEADA, INSTALADO EM PRUMADAS - FORNECIMENTO E INSTALAÇÃO. AF_10/2020</v>
          </cell>
          <cell r="C3837" t="str">
            <v>UN</v>
          </cell>
          <cell r="D3837">
            <v>113.5</v>
          </cell>
          <cell r="E3837" t="str">
            <v>Sinapi-Maio/21</v>
          </cell>
        </row>
        <row r="3838">
          <cell r="A3838">
            <v>92357</v>
          </cell>
          <cell r="B3838" t="str">
            <v>TÊ, EM FERRO GALVANIZADO, DN 65 (2 1/2"), CONEXÃO ROSQUEADA, INSTALADO EM PRUMADAS - FORNECIMENTO E INSTALAÇÃO. AF_10/2020</v>
          </cell>
          <cell r="C3838" t="str">
            <v>UN</v>
          </cell>
          <cell r="D3838">
            <v>168.13</v>
          </cell>
          <cell r="E3838" t="str">
            <v>Sinapi-Maio/21</v>
          </cell>
        </row>
        <row r="3839">
          <cell r="A3839">
            <v>92358</v>
          </cell>
          <cell r="B3839" t="str">
            <v>TÊ, EM FERRO GALVANIZADO, DN 80 (3"), CONEXÃO ROSQUEADA, INSTALADO EM PRUMADAS - FORNECIMENTO E INSTALAÇÃO. AF_10/2020</v>
          </cell>
          <cell r="C3839" t="str">
            <v>UN</v>
          </cell>
          <cell r="D3839">
            <v>208.76</v>
          </cell>
          <cell r="E3839" t="str">
            <v>Sinapi-Maio/21</v>
          </cell>
        </row>
        <row r="3840">
          <cell r="A3840">
            <v>92369</v>
          </cell>
          <cell r="B3840" t="str">
            <v>NIPLE, EM FERRO GALVANIZADO, DN 25 (1"), CONEXÃO ROSQUEADA, INSTALADO EM REDE DE ALIMENTAÇÃO PARA HIDRANTE - FORNECIMENTO E INSTALAÇÃO. AF_10/2020</v>
          </cell>
          <cell r="C3840" t="str">
            <v>UN</v>
          </cell>
          <cell r="D3840">
            <v>31.77</v>
          </cell>
          <cell r="E3840" t="str">
            <v>Sinapi-Maio/21</v>
          </cell>
        </row>
        <row r="3841">
          <cell r="A3841">
            <v>92370</v>
          </cell>
          <cell r="B3841" t="str">
            <v>LUVA, EM FERRO GALVANIZADO, DN 25 (1"), CONEXÃO ROSQUEADA, INSTALADO EM REDE DE ALIMENTAÇÃO PARA HIDRANTE - FORNECIMENTO E INSTALAÇÃO. AF_10/2020</v>
          </cell>
          <cell r="C3841" t="str">
            <v>UN</v>
          </cell>
          <cell r="D3841">
            <v>33.31</v>
          </cell>
          <cell r="E3841" t="str">
            <v>Sinapi-Maio/21</v>
          </cell>
        </row>
        <row r="3842">
          <cell r="A3842">
            <v>92371</v>
          </cell>
          <cell r="B3842" t="str">
            <v>NIPLE, EM FERRO GALVANIZADO, DN 32 (1 1/4"), CONEXÃO ROSQUEADA, INSTALADO EM REDE DE ALIMENTAÇÃO PARA HIDRANTE - FORNECIMENTO E INSTALAÇÃO. AF_10/2020</v>
          </cell>
          <cell r="C3842" t="str">
            <v>UN</v>
          </cell>
          <cell r="D3842">
            <v>38.299999999999997</v>
          </cell>
          <cell r="E3842" t="str">
            <v>Sinapi-Maio/21</v>
          </cell>
        </row>
        <row r="3843">
          <cell r="A3843">
            <v>92372</v>
          </cell>
          <cell r="B3843" t="str">
            <v>LUVA, EM FERRO GALVANIZADO, DN 32 (1 1/4"), CONEXÃO ROSQUEADA, INSTALADO EM REDE DE ALIMENTAÇÃO PARA HIDRANTE - FORNECIMENTO E INSTALAÇÃO. AF_10/2020</v>
          </cell>
          <cell r="C3843" t="str">
            <v>UN</v>
          </cell>
          <cell r="D3843">
            <v>39.72</v>
          </cell>
          <cell r="E3843" t="str">
            <v>Sinapi-Maio/21</v>
          </cell>
        </row>
        <row r="3844">
          <cell r="A3844">
            <v>92373</v>
          </cell>
          <cell r="B3844" t="str">
            <v>NIPLE, EM FERRO GALVANIZADO, DN 40 (1 1/2"), CONEXÃO ROSQUEADA, INSTALADO EM REDE DE ALIMENTAÇÃO PARA HIDRANTE - FORNECIMENTO E INSTALAÇÃO. AF_10/2020</v>
          </cell>
          <cell r="C3844" t="str">
            <v>UN</v>
          </cell>
          <cell r="D3844">
            <v>45.17</v>
          </cell>
          <cell r="E3844" t="str">
            <v>Sinapi-Maio/21</v>
          </cell>
        </row>
        <row r="3845">
          <cell r="A3845">
            <v>92374</v>
          </cell>
          <cell r="B3845" t="str">
            <v>LUVA, EM FERRO GALVANIZADO, DN 40 (1 1/2"), CONEXÃO ROSQUEADA, INSTALADO EM REDE DE ALIMENTAÇÃO PARA HIDRANTE - FORNECIMENTO E INSTALAÇÃO. AF_10/2020</v>
          </cell>
          <cell r="C3845" t="str">
            <v>UN</v>
          </cell>
          <cell r="D3845">
            <v>45.45</v>
          </cell>
          <cell r="E3845" t="str">
            <v>Sinapi-Maio/21</v>
          </cell>
        </row>
        <row r="3846">
          <cell r="A3846">
            <v>92375</v>
          </cell>
          <cell r="B3846" t="str">
            <v>NIPLE, EM FERRO GALVANIZADO, DN 50 (2"), CONEXÃO ROSQUEADA, INSTALADO EM REDE DE ALIMENTAÇÃO PARA HIDRANTE - FORNECIMENTO E INSTALAÇÃO. AF_10/2020</v>
          </cell>
          <cell r="C3846" t="str">
            <v>UN</v>
          </cell>
          <cell r="D3846">
            <v>58.44</v>
          </cell>
          <cell r="E3846" t="str">
            <v>Sinapi-Maio/21</v>
          </cell>
        </row>
        <row r="3847">
          <cell r="A3847">
            <v>92376</v>
          </cell>
          <cell r="B3847" t="str">
            <v>LUVA, EM FERRO GALVANIZADO, DN 50 (2"), CONEXÃO ROSQUEADA, INSTALADO EM REDE DE ALIMENTAÇÃO PARA HIDRANTE - FORNECIMENTO E INSTALAÇÃO. AF_10/2020</v>
          </cell>
          <cell r="C3847" t="str">
            <v>UN</v>
          </cell>
          <cell r="D3847">
            <v>58.42</v>
          </cell>
          <cell r="E3847" t="str">
            <v>Sinapi-Maio/21</v>
          </cell>
        </row>
        <row r="3848">
          <cell r="A3848">
            <v>92377</v>
          </cell>
          <cell r="B3848" t="str">
            <v>NIPLE, EM FERRO GALVANIZADO, DN 65 (2 1/2"), CONEXÃO ROSQUEADA, INSTALADO EM REDE DE ALIMENTAÇÃO PARA HIDRANTE - FORNECIMENTO E INSTALAÇÃO. AF_10/2020</v>
          </cell>
          <cell r="C3848" t="str">
            <v>UN</v>
          </cell>
          <cell r="D3848">
            <v>78.11</v>
          </cell>
          <cell r="E3848" t="str">
            <v>Sinapi-Maio/21</v>
          </cell>
        </row>
        <row r="3849">
          <cell r="A3849">
            <v>92378</v>
          </cell>
          <cell r="B3849" t="str">
            <v>LUVA, EM FERRO GALVANIZADO, DN 65 (2 1/2"), CONEXÃO ROSQUEADA, INSTALADO EM REDE DE ALIMENTAÇÃO PARA HIDRANTE - FORNECIMENTO E INSTALAÇÃO. AF_10/2020</v>
          </cell>
          <cell r="C3849" t="str">
            <v>UN</v>
          </cell>
          <cell r="D3849">
            <v>86.63</v>
          </cell>
          <cell r="E3849" t="str">
            <v>Sinapi-Maio/21</v>
          </cell>
        </row>
        <row r="3850">
          <cell r="A3850">
            <v>92379</v>
          </cell>
          <cell r="B3850" t="str">
            <v>NIPLE, EM FERRO GALVANIZADO, DN 80 (3"), CONEXÃO ROSQUEADA, INSTALADO EM REDE DE ALIMENTAÇÃO PARA HIDRANTE - FORNECIMENTO E INSTALAÇÃO. AF_10/2020</v>
          </cell>
          <cell r="C3850" t="str">
            <v>UN</v>
          </cell>
          <cell r="D3850">
            <v>110.26</v>
          </cell>
          <cell r="E3850" t="str">
            <v>Sinapi-Maio/21</v>
          </cell>
        </row>
        <row r="3851">
          <cell r="A3851">
            <v>92380</v>
          </cell>
          <cell r="B3851" t="str">
            <v>LUVA, EM FERRO GALVANIZADO, DN 80 (3"), CONEXÃO ROSQUEADA, INSTALADO EM REDE DE ALIMENTAÇÃO PARA HIDRANTE - FORNECIMENTO E INSTALAÇÃO. AF_10/2020</v>
          </cell>
          <cell r="C3851" t="str">
            <v>UN</v>
          </cell>
          <cell r="D3851">
            <v>117.84</v>
          </cell>
          <cell r="E3851" t="str">
            <v>Sinapi-Maio/21</v>
          </cell>
        </row>
        <row r="3852">
          <cell r="A3852">
            <v>92381</v>
          </cell>
          <cell r="B3852" t="str">
            <v>JOELHO 45 GRAUS, EM FERRO GALVANIZADO, DN 25 (1"), CONEXÃO ROSQUEADA, INSTALADO EM REDE DE ALIMENTAÇÃO PARA HIDRANTE - FORNECIMENTO E INSTALAÇÃO. AF_10/2020</v>
          </cell>
          <cell r="C3852" t="str">
            <v>UN</v>
          </cell>
          <cell r="D3852">
            <v>48.14</v>
          </cell>
          <cell r="E3852" t="str">
            <v>Sinapi-Maio/21</v>
          </cell>
        </row>
        <row r="3853">
          <cell r="A3853">
            <v>92382</v>
          </cell>
          <cell r="B3853" t="str">
            <v>JOELHO 90 GRAUS, EM FERRO GALVANIZADO, DN 25 (1"), CONEXÃO ROSQUEADA, INSTALADO EM REDE DE ALIMENTAÇÃO PARA HIDRANTE - FORNECIMENTO E INSTALAÇÃO. AF_10/2020</v>
          </cell>
          <cell r="C3853" t="str">
            <v>UN</v>
          </cell>
          <cell r="D3853">
            <v>46.1</v>
          </cell>
          <cell r="E3853" t="str">
            <v>Sinapi-Maio/21</v>
          </cell>
        </row>
        <row r="3854">
          <cell r="A3854">
            <v>92383</v>
          </cell>
          <cell r="B3854" t="str">
            <v>JOELHO 45 GRAUS, EM FERRO GALVANIZADO, DN 32 (1 1/4"), CONEXÃO ROSQUEADA, INSTALADO EM REDE DE ALIMENTAÇÃO PARA HIDRANTE - FORNECIMENTO E INSTALAÇÃO. AF_10/2020</v>
          </cell>
          <cell r="C3854" t="str">
            <v>UN</v>
          </cell>
          <cell r="D3854">
            <v>60.42</v>
          </cell>
          <cell r="E3854" t="str">
            <v>Sinapi-Maio/21</v>
          </cell>
        </row>
        <row r="3855">
          <cell r="A3855">
            <v>92384</v>
          </cell>
          <cell r="B3855" t="str">
            <v>JOELHO 90 GRAUS, EM FERRO GALVANIZADO, DN 32 (1 1/4"), CONEXÃO ROSQUEADA, INSTALADO EM REDE DE ALIMENTAÇÃO PARA HIDRANTE - FORNECIMENTO E INSTALAÇÃO. AF_10/2020</v>
          </cell>
          <cell r="C3855" t="str">
            <v>UN</v>
          </cell>
          <cell r="D3855">
            <v>56.38</v>
          </cell>
          <cell r="E3855" t="str">
            <v>Sinapi-Maio/21</v>
          </cell>
        </row>
        <row r="3856">
          <cell r="A3856">
            <v>92385</v>
          </cell>
          <cell r="B3856" t="str">
            <v>JOELHO 45 GRAUS, EM FERRO GALVANIZADO, DN 40 (1 1/2"), CONEXÃO ROSQUEADA, INSTALADO EM REDE DE ALIMENTAÇÃO PARA HIDRANTE - FORNECIMENTO E INSTALAÇÃO. AF_10/2020</v>
          </cell>
          <cell r="C3856" t="str">
            <v>UN</v>
          </cell>
          <cell r="D3856">
            <v>69.2</v>
          </cell>
          <cell r="E3856" t="str">
            <v>Sinapi-Maio/21</v>
          </cell>
        </row>
        <row r="3857">
          <cell r="A3857">
            <v>92386</v>
          </cell>
          <cell r="B3857" t="str">
            <v>JOELHO 90 GRAUS, EM FERRO GALVANIZADO, DN 40 (1 1/2"), CONEXÃO ROSQUEADA, INSTALADO EM REDE DE ALIMENTAÇÃO PARA HIDRANTE - FORNECIMENTO E INSTALAÇÃO. AF_10/2020</v>
          </cell>
          <cell r="C3857" t="str">
            <v>UN</v>
          </cell>
          <cell r="D3857">
            <v>66.41</v>
          </cell>
          <cell r="E3857" t="str">
            <v>Sinapi-Maio/21</v>
          </cell>
        </row>
        <row r="3858">
          <cell r="A3858">
            <v>92387</v>
          </cell>
          <cell r="B3858" t="str">
            <v>JOELHO 45 GRAUS, EM FERRO GALVANIZADO, DN 50 (2"), CONEXÃO ROSQUEADA, INSTALADO EM REDE DE ALIMENTAÇÃO PARA HIDRANTE - FORNECIMENTO E INSTALAÇÃO. AF_10/2020</v>
          </cell>
          <cell r="C3858" t="str">
            <v>UN</v>
          </cell>
          <cell r="D3858">
            <v>86.96</v>
          </cell>
          <cell r="E3858" t="str">
            <v>Sinapi-Maio/21</v>
          </cell>
        </row>
        <row r="3859">
          <cell r="A3859">
            <v>92388</v>
          </cell>
          <cell r="B3859" t="str">
            <v>JOELHO 90 GRAUS, EM FERRO GALVANIZADO, DN 50 (2"), CONEXÃO ROSQUEADA, INSTALADO EM REDE DE ALIMENTAÇÃO PARA HIDRANTE - FORNECIMENTO E INSTALAÇÃO. AF_10/2020</v>
          </cell>
          <cell r="C3859" t="str">
            <v>UN</v>
          </cell>
          <cell r="D3859">
            <v>85.07</v>
          </cell>
          <cell r="E3859" t="str">
            <v>Sinapi-Maio/21</v>
          </cell>
        </row>
        <row r="3860">
          <cell r="A3860">
            <v>92389</v>
          </cell>
          <cell r="B3860" t="str">
            <v>JOELHO 45 GRAUS, EM FERRO GALVANIZADO, DN 65 (2 1/2"), CONEXÃO ROSQUEADA, INSTALADO EM REDE DE ALIMENTAÇÃO PARA HIDRANTE - FORNECIMENTO E INSTALAÇÃO. AF_10/2020</v>
          </cell>
          <cell r="C3860" t="str">
            <v>UN</v>
          </cell>
          <cell r="D3860">
            <v>133.63999999999999</v>
          </cell>
          <cell r="E3860" t="str">
            <v>Sinapi-Maio/21</v>
          </cell>
        </row>
        <row r="3861">
          <cell r="A3861">
            <v>92390</v>
          </cell>
          <cell r="B3861" t="str">
            <v>JOELHO 90 GRAUS, EM FERRO GALVANIZADO, DN 65 (2 1/2"), CONEXÃO ROSQUEADA, INSTALADO EM REDE DE ALIMENTAÇÃO PARA HIDRANTE - FORNECIMENTO E INSTALAÇÃO. AF_10/2020</v>
          </cell>
          <cell r="C3861" t="str">
            <v>UN</v>
          </cell>
          <cell r="D3861">
            <v>125.3</v>
          </cell>
          <cell r="E3861" t="str">
            <v>Sinapi-Maio/21</v>
          </cell>
        </row>
        <row r="3862">
          <cell r="A3862">
            <v>92635</v>
          </cell>
          <cell r="B3862" t="str">
            <v>JOELHO 45 GRAUS, EM FERRO GALVANIZADO, CONEXÃO ROSQUEADA, DN 80 (3"), INSTALADO EM REDE DE ALIMENTAÇÃO PARA HIDRANTE - FORNECIMENTO E INSTALAÇÃO. AF_10/2020</v>
          </cell>
          <cell r="C3862" t="str">
            <v>UN</v>
          </cell>
          <cell r="D3862">
            <v>178.52</v>
          </cell>
          <cell r="E3862" t="str">
            <v>Sinapi-Maio/21</v>
          </cell>
        </row>
        <row r="3863">
          <cell r="A3863">
            <v>92636</v>
          </cell>
          <cell r="B3863" t="str">
            <v>JOELHO 90 GRAUS, EM FERRO GALVANIZADO, CONEXÃO ROSQUEADA, DN 80 (3"), INSTALADO EM REDE DE ALIMENTAÇÃO PARA HIDRANTE - FORNECIMENTO E INSTALAÇÃO. AF_10/2020</v>
          </cell>
          <cell r="C3863" t="str">
            <v>UN</v>
          </cell>
          <cell r="D3863">
            <v>162.47</v>
          </cell>
          <cell r="E3863" t="str">
            <v>Sinapi-Maio/21</v>
          </cell>
        </row>
        <row r="3864">
          <cell r="A3864">
            <v>92637</v>
          </cell>
          <cell r="B3864" t="str">
            <v>TÊ, EM FERRO GALVANIZADO, CONEXÃO ROSQUEADA, DN 25 (1"), INSTALADO EM REDE DE ALIMENTAÇÃO PARA HIDRANTE - FORNECIMENTO E INSTALAÇÃO. AF_10/2020</v>
          </cell>
          <cell r="C3864" t="str">
            <v>UN</v>
          </cell>
          <cell r="D3864">
            <v>62.24</v>
          </cell>
          <cell r="E3864" t="str">
            <v>Sinapi-Maio/21</v>
          </cell>
        </row>
        <row r="3865">
          <cell r="A3865">
            <v>92638</v>
          </cell>
          <cell r="B3865" t="str">
            <v>TÊ, EM FERRO GALVANIZADO, CONEXÃO ROSQUEADA, DN 32 (1 1/4"), INSTALADO EM REDE DE ALIMENTAÇÃO PARA HIDRANTE - FORNECIMENTO E INSTALAÇÃO. AF_10/2020</v>
          </cell>
          <cell r="C3865" t="str">
            <v>UN</v>
          </cell>
          <cell r="D3865">
            <v>75.67</v>
          </cell>
          <cell r="E3865" t="str">
            <v>Sinapi-Maio/21</v>
          </cell>
        </row>
        <row r="3866">
          <cell r="A3866">
            <v>92639</v>
          </cell>
          <cell r="B3866" t="str">
            <v>TÊ, EM FERRO GALVANIZADO, CONEXÃO ROSQUEADA, DN 40 (1 1/2"), INSTALADO EM REDE DE ALIMENTAÇÃO PARA HIDRANTE - FORNECIMENTO E INSTALAÇÃO. AF_10/2020</v>
          </cell>
          <cell r="C3866" t="str">
            <v>UN</v>
          </cell>
          <cell r="D3866">
            <v>87.46</v>
          </cell>
          <cell r="E3866" t="str">
            <v>Sinapi-Maio/21</v>
          </cell>
        </row>
        <row r="3867">
          <cell r="A3867">
            <v>92640</v>
          </cell>
          <cell r="B3867" t="str">
            <v>TÊ, EM FERRO GALVANIZADO, CONEXÃO ROSQUEADA, DN 50 (2"), INSTALADO EM REDE DE ALIMENTAÇÃO PARA HIDRANTE - FORNECIMENTO E INSTALAÇÃO. AF_10/2020</v>
          </cell>
          <cell r="C3867" t="str">
            <v>UN</v>
          </cell>
          <cell r="D3867">
            <v>113.38</v>
          </cell>
          <cell r="E3867" t="str">
            <v>Sinapi-Maio/21</v>
          </cell>
        </row>
        <row r="3868">
          <cell r="A3868">
            <v>92642</v>
          </cell>
          <cell r="B3868" t="str">
            <v>TÊ, EM FERRO GALVANIZADO, CONEXÃO ROSQUEADA, DN 65 (2 1/2"), INSTALADO EM REDE DE ALIMENTAÇÃO PARA HIDRANTE - FORNECIMENTO E INSTALAÇÃO. AF_10/2020</v>
          </cell>
          <cell r="C3868" t="str">
            <v>UN</v>
          </cell>
          <cell r="D3868">
            <v>171.18</v>
          </cell>
          <cell r="E3868" t="str">
            <v>Sinapi-Maio/21</v>
          </cell>
        </row>
        <row r="3869">
          <cell r="A3869">
            <v>92644</v>
          </cell>
          <cell r="B3869" t="str">
            <v>TÊ, EM FERRO GALVANIZADO, CONEXÃO ROSQUEADA, DN 80 (3"), INSTALADO EM REDE DE ALIMENTAÇÃO PARA HIDRANTE - FORNECIMENTO E INSTALAÇÃO. AF_10/2020</v>
          </cell>
          <cell r="C3869" t="str">
            <v>UN</v>
          </cell>
          <cell r="D3869">
            <v>215.04</v>
          </cell>
          <cell r="E3869" t="str">
            <v>Sinapi-Maio/21</v>
          </cell>
        </row>
        <row r="3870">
          <cell r="A3870">
            <v>92657</v>
          </cell>
          <cell r="B3870" t="str">
            <v>NIPLE, EM FERRO GALVANIZADO, CONEXÃO ROSQUEADA, DN 25 (1"), INSTALADO EM REDE DE ALIMENTAÇÃO PARA SPRINKLER - FORNECIMENTO E INSTALAÇÃO. AF_10/2020</v>
          </cell>
          <cell r="C3870" t="str">
            <v>UN</v>
          </cell>
          <cell r="D3870">
            <v>23.28</v>
          </cell>
          <cell r="E3870" t="str">
            <v>Sinapi-Maio/21</v>
          </cell>
        </row>
        <row r="3871">
          <cell r="A3871">
            <v>92658</v>
          </cell>
          <cell r="B3871" t="str">
            <v>LUVA, EM FERRO GALVANIZADO, CONEXÃO ROSQUEADA, DN 25 (1"), INSTALADO EM REDE DE ALIMENTAÇÃO PARA SPRINKLER - FORNECIMENTO E INSTALAÇÃO. AF_10/2020</v>
          </cell>
          <cell r="C3871" t="str">
            <v>UN</v>
          </cell>
          <cell r="D3871">
            <v>24.82</v>
          </cell>
          <cell r="E3871" t="str">
            <v>Sinapi-Maio/21</v>
          </cell>
        </row>
        <row r="3872">
          <cell r="A3872">
            <v>92659</v>
          </cell>
          <cell r="B3872" t="str">
            <v>NIPLE, EM FERRO GALVANIZADO, CONEXÃO ROSQUEADA, DN 32 (1 1/4"), INSTALADO EM REDE DE ALIMENTAÇÃO PARA SPRINKLER - FORNECIMENTO E INSTALAÇÃO. AF_10/2020</v>
          </cell>
          <cell r="C3872" t="str">
            <v>UN</v>
          </cell>
          <cell r="D3872">
            <v>28.64</v>
          </cell>
          <cell r="E3872" t="str">
            <v>Sinapi-Maio/21</v>
          </cell>
        </row>
        <row r="3873">
          <cell r="A3873">
            <v>92660</v>
          </cell>
          <cell r="B3873" t="str">
            <v>LUVA, EM FERRO GALVANIZADO, CONEXÃO ROSQUEADA, DN 32 (1 1/4"), INSTALADO EM REDE DE ALIMENTAÇÃO PARA SPRINKLER - FORNECIMENTO E INSTALAÇÃO. AF_10/2020</v>
          </cell>
          <cell r="C3873" t="str">
            <v>UN</v>
          </cell>
          <cell r="D3873">
            <v>30.06</v>
          </cell>
          <cell r="E3873" t="str">
            <v>Sinapi-Maio/21</v>
          </cell>
        </row>
        <row r="3874">
          <cell r="A3874">
            <v>92661</v>
          </cell>
          <cell r="B3874" t="str">
            <v>NIPLE, EM FERRO GALVANIZADO, CONEXÃO ROSQUEADA, DN 40 (1 1/2"), INSTALADO EM REDE DE ALIMENTAÇÃO PARA SPRINKLER - FORNECIMENTO E INSTALAÇÃO. AF_10/2020</v>
          </cell>
          <cell r="C3874" t="str">
            <v>UN</v>
          </cell>
          <cell r="D3874">
            <v>34.17</v>
          </cell>
          <cell r="E3874" t="str">
            <v>Sinapi-Maio/21</v>
          </cell>
        </row>
        <row r="3875">
          <cell r="A3875">
            <v>92662</v>
          </cell>
          <cell r="B3875" t="str">
            <v>LUVA, EM FERRO GALVANIZADO, CONEXÃO ROSQUEADA, DN 40 (1 1/2"), INSTALADO EM REDE DE ALIMENTAÇÃO PARA SPRINKLER - FORNECIMENTO E INSTALAÇÃO. AF_10/2020</v>
          </cell>
          <cell r="C3875" t="str">
            <v>UN</v>
          </cell>
          <cell r="D3875">
            <v>34.450000000000003</v>
          </cell>
          <cell r="E3875" t="str">
            <v>Sinapi-Maio/21</v>
          </cell>
        </row>
        <row r="3876">
          <cell r="A3876">
            <v>92663</v>
          </cell>
          <cell r="B3876" t="str">
            <v>NIPLE, EM FERRO GALVANIZADO, CONEXÃO ROSQUEADA, DN 50 (2"), INSTALADO EM REDE DE ALIMENTAÇÃO PARA SPRINKLER - FORNECIMENTO E INSTALAÇÃO. AF_10/2020</v>
          </cell>
          <cell r="C3876" t="str">
            <v>UN</v>
          </cell>
          <cell r="D3876">
            <v>45.77</v>
          </cell>
          <cell r="E3876" t="str">
            <v>Sinapi-Maio/21</v>
          </cell>
        </row>
        <row r="3877">
          <cell r="A3877">
            <v>92664</v>
          </cell>
          <cell r="B3877" t="str">
            <v>LUVA, EM FERRO GALVANIZADO, CONEXÃO ROSQUEADA, DN 50 (2"), INSTALADO EM REDE DE ALIMENTAÇÃO PARA SPRINKLER - FORNECIMENTO E INSTALAÇÃO. AF_10/2020</v>
          </cell>
          <cell r="C3877" t="str">
            <v>UN</v>
          </cell>
          <cell r="D3877">
            <v>45.75</v>
          </cell>
          <cell r="E3877" t="str">
            <v>Sinapi-Maio/21</v>
          </cell>
        </row>
        <row r="3878">
          <cell r="A3878">
            <v>92665</v>
          </cell>
          <cell r="B3878" t="str">
            <v>NIPLE, EM FERRO GALVANIZADO, CONEXÃO ROSQUEADA, DN 65 (2 1/2"), INSTALADO EM REDE DE ALIMENTAÇÃO PARA SPRINKLER - FORNECIMENTO E INSTALAÇÃO. AF_10/2020</v>
          </cell>
          <cell r="C3878" t="str">
            <v>UN</v>
          </cell>
          <cell r="D3878">
            <v>62.93</v>
          </cell>
          <cell r="E3878" t="str">
            <v>Sinapi-Maio/21</v>
          </cell>
        </row>
        <row r="3879">
          <cell r="A3879">
            <v>92666</v>
          </cell>
          <cell r="B3879" t="str">
            <v>LUVA, EM FERRO GALVANIZADO, CONEXÃO ROSQUEADA, DN 65 (2 1/2"), INSTALADO EM REDE DE ALIMENTAÇÃO PARA SPRINKLER - FORNECIMENTO E INSTALAÇÃO. AF_10/2020</v>
          </cell>
          <cell r="C3879" t="str">
            <v>UN</v>
          </cell>
          <cell r="D3879">
            <v>71.45</v>
          </cell>
          <cell r="E3879" t="str">
            <v>Sinapi-Maio/21</v>
          </cell>
        </row>
        <row r="3880">
          <cell r="A3880">
            <v>92667</v>
          </cell>
          <cell r="B3880" t="str">
            <v>NIPLE, EM FERRO GALVANIZADO, CONEXÃO ROSQUEADA, DN 80 (3"), INSTALADO EM REDE DE ALIMENTAÇÃO PARA SPRINKLER - FORNECIMENTO E INSTALAÇÃO. AF_10/2020</v>
          </cell>
          <cell r="C3880" t="str">
            <v>UN</v>
          </cell>
          <cell r="D3880">
            <v>92.61</v>
          </cell>
          <cell r="E3880" t="str">
            <v>Sinapi-Maio/21</v>
          </cell>
        </row>
        <row r="3881">
          <cell r="A3881">
            <v>92668</v>
          </cell>
          <cell r="B3881" t="str">
            <v>LUVA, EM FERRO GALVANIZADO, CONEXÃO ROSQUEADA, DN 80 (3"), INSTALADO EM REDE DE ALIMENTAÇÃO PARA SPRINKLER - FORNECIMENTO E INSTALAÇÃO. AF_10/2020</v>
          </cell>
          <cell r="C3881" t="str">
            <v>UN</v>
          </cell>
          <cell r="D3881">
            <v>100.19</v>
          </cell>
          <cell r="E3881" t="str">
            <v>Sinapi-Maio/21</v>
          </cell>
        </row>
        <row r="3882">
          <cell r="A3882">
            <v>92669</v>
          </cell>
          <cell r="B3882" t="str">
            <v>JOELHO 45 GRAUS, EM FERRO GALVANIZADO, CONEXÃO ROSQUEADA, DN 25 (1"), INSTALADO EM REDE DE ALIMENTAÇÃO PARA SPRINKLER - FORNECIMENTO E INSTALAÇÃO. AF_10/2020</v>
          </cell>
          <cell r="C3882" t="str">
            <v>UN</v>
          </cell>
          <cell r="D3882">
            <v>35.39</v>
          </cell>
          <cell r="E3882" t="str">
            <v>Sinapi-Maio/21</v>
          </cell>
        </row>
        <row r="3883">
          <cell r="A3883">
            <v>92670</v>
          </cell>
          <cell r="B3883" t="str">
            <v>JOELHO 90 GRAUS, EM FERRO GALVANIZADO, CONEXÃO ROSQUEADA, DN 25 (1"), INSTALADO EM REDE DE ALIMENTAÇÃO PARA SPRINKLER - FORNECIMENTO E INSTALAÇÃO. AF_10/2020</v>
          </cell>
          <cell r="C3883" t="str">
            <v>UN</v>
          </cell>
          <cell r="D3883">
            <v>33.35</v>
          </cell>
          <cell r="E3883" t="str">
            <v>Sinapi-Maio/21</v>
          </cell>
        </row>
        <row r="3884">
          <cell r="A3884">
            <v>92671</v>
          </cell>
          <cell r="B3884" t="str">
            <v>JOELHO 45 GRAUS, EM FERRO GALVANIZADO, CONEXÃO ROSQUEADA, DN 32 (1 1/4"), INSTALADO EM REDE DE ALIMENTAÇÃO PARA SPRINKLER - FORNECIMENTO E INSTALAÇÃO. AF_10/2020</v>
          </cell>
          <cell r="C3884" t="str">
            <v>UN</v>
          </cell>
          <cell r="D3884">
            <v>45.96</v>
          </cell>
          <cell r="E3884" t="str">
            <v>Sinapi-Maio/21</v>
          </cell>
        </row>
        <row r="3885">
          <cell r="A3885">
            <v>92672</v>
          </cell>
          <cell r="B3885" t="str">
            <v>JOELHO 90 GRAUS, EM FERRO GALVANIZADO, CONEXÃO ROSQUEADA, DN 32 (1 1/4"), INSTALADO EM REDE DE ALIMENTAÇÃO PARA SPRINKLER - FORNECIMENTO E INSTALAÇÃO. AF_10/2020</v>
          </cell>
          <cell r="C3885" t="str">
            <v>UN</v>
          </cell>
          <cell r="D3885">
            <v>41.92</v>
          </cell>
          <cell r="E3885" t="str">
            <v>Sinapi-Maio/21</v>
          </cell>
        </row>
        <row r="3886">
          <cell r="A3886">
            <v>92673</v>
          </cell>
          <cell r="B3886" t="str">
            <v>JOELHO 45 GRAUS, EM FERRO GALVANIZADO, CONEXÃO ROSQUEADA, DN 40 (1 1/2"), INSTALADO EM REDE DE ALIMENTAÇÃO PARA SPRINKLER - FORNECIMENTO E INSTALAÇÃO. AF_10/2020</v>
          </cell>
          <cell r="C3886" t="str">
            <v>UN</v>
          </cell>
          <cell r="D3886">
            <v>52.72</v>
          </cell>
          <cell r="E3886" t="str">
            <v>Sinapi-Maio/21</v>
          </cell>
        </row>
        <row r="3887">
          <cell r="A3887">
            <v>92674</v>
          </cell>
          <cell r="B3887" t="str">
            <v>JOELHO 90 GRAUS, EM FERRO GALVANIZADO, CONEXÃO ROSQUEADA, DN 40 (1 1/2"), INSTALADO EM REDE DE ALIMENTAÇÃO PARA SPRINKLER - FORNECIMENTO E INSTALAÇÃO. AF_10/2020</v>
          </cell>
          <cell r="C3887" t="str">
            <v>UN</v>
          </cell>
          <cell r="D3887">
            <v>49.93</v>
          </cell>
          <cell r="E3887" t="str">
            <v>Sinapi-Maio/21</v>
          </cell>
        </row>
        <row r="3888">
          <cell r="A3888">
            <v>92675</v>
          </cell>
          <cell r="B3888" t="str">
            <v>JOELHO 45 GRAUS, EM FERRO GALVANIZADO, CONEXÃO ROSQUEADA, DN 50 (2"), INSTALADO EM REDE DE ALIMENTAÇÃO PARA SPRINKLER - FORNECIMENTO E INSTALAÇÃO. AF_10/2020</v>
          </cell>
          <cell r="C3888" t="str">
            <v>UN</v>
          </cell>
          <cell r="D3888">
            <v>68.010000000000005</v>
          </cell>
          <cell r="E3888" t="str">
            <v>Sinapi-Maio/21</v>
          </cell>
        </row>
        <row r="3889">
          <cell r="A3889">
            <v>92676</v>
          </cell>
          <cell r="B3889" t="str">
            <v>JOELHO 90 GRAUS, EM FERRO GALVANIZADO, CONEXÃO ROSQUEADA, DN 50 (2"), INSTALADO EM REDE DE ALIMENTAÇÃO PARA SPRINKLER - FORNECIMENTO E INSTALAÇÃO. AF_10/2020</v>
          </cell>
          <cell r="C3889" t="str">
            <v>UN</v>
          </cell>
          <cell r="D3889">
            <v>66.12</v>
          </cell>
          <cell r="E3889" t="str">
            <v>Sinapi-Maio/21</v>
          </cell>
        </row>
        <row r="3890">
          <cell r="A3890">
            <v>92677</v>
          </cell>
          <cell r="B3890" t="str">
            <v>JOELHO 45 GRAUS, EM FERRO GALVANIZADO, CONEXÃO ROSQUEADA, DN 65 (2 1/2"), INSTALADO EM REDE DE ALIMENTAÇÃO PARA SPRINKLER - FORNECIMENTO E INSTALAÇÃO. AF_10/2020</v>
          </cell>
          <cell r="C3890" t="str">
            <v>UN</v>
          </cell>
          <cell r="D3890">
            <v>110.91</v>
          </cell>
          <cell r="E3890" t="str">
            <v>Sinapi-Maio/21</v>
          </cell>
        </row>
        <row r="3891">
          <cell r="A3891">
            <v>92678</v>
          </cell>
          <cell r="B3891" t="str">
            <v>JOELHO 90 GRAUS, EM FERRO GALVANIZADO, CONEXÃO ROSQUEADA, DN 65 (2 1/2"), INSTALADO EM REDE DE ALIMENTAÇÃO PARA SPRINKLER - FORNECIMENTO E INSTALAÇÃO. AF_10/2020</v>
          </cell>
          <cell r="C3891" t="str">
            <v>UN</v>
          </cell>
          <cell r="D3891">
            <v>102.57</v>
          </cell>
          <cell r="E3891" t="str">
            <v>Sinapi-Maio/21</v>
          </cell>
        </row>
        <row r="3892">
          <cell r="A3892">
            <v>92679</v>
          </cell>
          <cell r="B3892" t="str">
            <v>JOELHO 45 GRAUS, EM FERRO GALVANIZADO, CONEXÃO ROSQUEADA, DN 80 (3"), INSTALADO EM REDE DE ALIMENTAÇÃO PARA SPRINKLER - FORNECIMENTO E INSTALAÇÃO. AF_10/2020</v>
          </cell>
          <cell r="C3892" t="str">
            <v>UN</v>
          </cell>
          <cell r="D3892">
            <v>152.07</v>
          </cell>
          <cell r="E3892" t="str">
            <v>Sinapi-Maio/21</v>
          </cell>
        </row>
        <row r="3893">
          <cell r="A3893">
            <v>92680</v>
          </cell>
          <cell r="B3893" t="str">
            <v>JOELHO 90 GRAUS, EM FERRO GALVANIZADO, CONEXÃO ROSQUEADA, DN 80 (3"), INSTALADO EM REDE DE ALIMENTAÇÃO PARA SPRINKLER - FORNECIMENTO E INSTALAÇÃO. AF_10/2020</v>
          </cell>
          <cell r="C3893" t="str">
            <v>UN</v>
          </cell>
          <cell r="D3893">
            <v>136.02000000000001</v>
          </cell>
          <cell r="E3893" t="str">
            <v>Sinapi-Maio/21</v>
          </cell>
        </row>
        <row r="3894">
          <cell r="A3894">
            <v>92681</v>
          </cell>
          <cell r="B3894" t="str">
            <v>TÊ, EM FERRO GALVANIZADO, CONEXÃO ROSQUEADA, DN 25 (1"), INSTALADO EM REDE DE ALIMENTAÇÃO PARA SPRINKLER - FORNECIMENTO E INSTALAÇÃO. AF_10/2020</v>
          </cell>
          <cell r="C3894" t="str">
            <v>UN</v>
          </cell>
          <cell r="D3894">
            <v>45.2</v>
          </cell>
          <cell r="E3894" t="str">
            <v>Sinapi-Maio/21</v>
          </cell>
        </row>
        <row r="3895">
          <cell r="A3895">
            <v>92682</v>
          </cell>
          <cell r="B3895" t="str">
            <v>TÊ, EM FERRO GALVANIZADO, CONEXÃO ROSQUEADA, DN 32 (1 1/4"), INSTALADO EM REDE DE ALIMENTAÇÃO PARA SPRINKLER - FORNECIMENTO E INSTALAÇÃO. AF_10/2020</v>
          </cell>
          <cell r="C3895" t="str">
            <v>UN</v>
          </cell>
          <cell r="D3895">
            <v>56.31</v>
          </cell>
          <cell r="E3895" t="str">
            <v>Sinapi-Maio/21</v>
          </cell>
        </row>
        <row r="3896">
          <cell r="A3896">
            <v>92683</v>
          </cell>
          <cell r="B3896" t="str">
            <v>TÊ, EM FERRO GALVANIZADO, CONEXÃO ROSQUEADA, DN 40 (1 1/2"), INSTALADO EM REDE DE ALIMENTAÇÃO PARA SPRINKLER - FORNECIMENTO E INSTALAÇÃO. AF_10/2020</v>
          </cell>
          <cell r="C3896" t="str">
            <v>UN</v>
          </cell>
          <cell r="D3896">
            <v>65.489999999999995</v>
          </cell>
          <cell r="E3896" t="str">
            <v>Sinapi-Maio/21</v>
          </cell>
        </row>
        <row r="3897">
          <cell r="A3897">
            <v>92684</v>
          </cell>
          <cell r="B3897" t="str">
            <v>TÊ, EM FERRO GALVANIZADO, CONEXÃO ROSQUEADA, DN 50 (2"), INSTALADO EM REDE DE ALIMENTAÇÃO PARA SPRINKLER - FORNECIMENTO E INSTALAÇÃO. AF_10/2020</v>
          </cell>
          <cell r="C3897" t="str">
            <v>UN</v>
          </cell>
          <cell r="D3897">
            <v>88.08</v>
          </cell>
          <cell r="E3897" t="str">
            <v>Sinapi-Maio/21</v>
          </cell>
        </row>
        <row r="3898">
          <cell r="A3898">
            <v>92685</v>
          </cell>
          <cell r="B3898" t="str">
            <v>TÊ, EM FERRO GALVANIZADO, CONEXÃO ROSQUEADA, DN 65 (2 1/2"), INSTALADO EM REDE DE ALIMENTAÇÃO PARA SPRINKLER - FORNECIMENTO E INSTALAÇÃO. AF_10/2020</v>
          </cell>
          <cell r="C3898" t="str">
            <v>UN</v>
          </cell>
          <cell r="D3898">
            <v>140.9</v>
          </cell>
          <cell r="E3898" t="str">
            <v>Sinapi-Maio/21</v>
          </cell>
        </row>
        <row r="3899">
          <cell r="A3899">
            <v>92686</v>
          </cell>
          <cell r="B3899" t="str">
            <v>TÊ, EM FERRO GALVANIZADO, CONEXÃO ROSQUEADA, DN 80 (3"), INSTALADO EM REDE DE ALIMENTAÇÃO PARA SPRINKLER - FORNECIMENTO E INSTALAÇÃO. AF_10/2020</v>
          </cell>
          <cell r="C3899" t="str">
            <v>UN</v>
          </cell>
          <cell r="D3899">
            <v>179.74</v>
          </cell>
          <cell r="E3899" t="str">
            <v>Sinapi-Maio/21</v>
          </cell>
        </row>
        <row r="3900">
          <cell r="A3900">
            <v>92692</v>
          </cell>
          <cell r="B3900" t="str">
            <v>NIPLE, EM FERRO GALVANIZADO, CONEXÃO ROSQUEADA, DN 15 (1/2"), INSTALADO EM RAMAIS E SUB-RAMAIS DE GÁS - FORNECIMENTO E INSTALAÇÃO. AF_10/2020</v>
          </cell>
          <cell r="C3900" t="str">
            <v>UN</v>
          </cell>
          <cell r="D3900">
            <v>12.57</v>
          </cell>
          <cell r="E3900" t="str">
            <v>Sinapi-Maio/21</v>
          </cell>
        </row>
        <row r="3901">
          <cell r="A3901">
            <v>92693</v>
          </cell>
          <cell r="B3901" t="str">
            <v>LUVA, EM FERRO GALVANIZADO, CONEXÃO ROSQUEADA, DN 15 (1/2"), INSTALADO EM RAMAIS E SUB-RAMAIS DE GÁS - FORNECIMENTO E INSTALAÇÃO. AF_10/2020</v>
          </cell>
          <cell r="C3901" t="str">
            <v>UN</v>
          </cell>
          <cell r="D3901">
            <v>12.91</v>
          </cell>
          <cell r="E3901" t="str">
            <v>Sinapi-Maio/21</v>
          </cell>
        </row>
        <row r="3902">
          <cell r="A3902">
            <v>92694</v>
          </cell>
          <cell r="B3902" t="str">
            <v>NIPLE, EM FERRO GALVANIZADO, CONEXÃO ROSQUEADA, DN 20 (3/4"), INSTALADO EM RAMAIS E SUB-RAMAIS DE GÁS - FORNECIMENTO E INSTALAÇÃO. AF_10/2020</v>
          </cell>
          <cell r="C3902" t="str">
            <v>UN</v>
          </cell>
          <cell r="D3902">
            <v>20</v>
          </cell>
          <cell r="E3902" t="str">
            <v>Sinapi-Maio/21</v>
          </cell>
        </row>
        <row r="3903">
          <cell r="A3903">
            <v>92695</v>
          </cell>
          <cell r="B3903" t="str">
            <v>LUVA, EM FERRO GALVANIZADO, CONEXÃO ROSQUEADA, DN 20 (3/4"), INSTALADO EM RAMAIS E SUB-RAMAIS DE GÁS - FORNECIMENTO E INSTALAÇÃO. AF_10/2020</v>
          </cell>
          <cell r="C3903" t="str">
            <v>UN</v>
          </cell>
          <cell r="D3903">
            <v>20.34</v>
          </cell>
          <cell r="E3903" t="str">
            <v>Sinapi-Maio/21</v>
          </cell>
        </row>
        <row r="3904">
          <cell r="A3904">
            <v>92696</v>
          </cell>
          <cell r="B3904" t="str">
            <v>NIPLE, EM FERRO GALVANIZADO, CONEXÃO ROSQUEADA, DN 25 (1"), INSTALADO EM RAMAIS E SUB-RAMAIS DE GÁS - FORNECIMENTO E INSTALAÇÃO. AF_10/2020</v>
          </cell>
          <cell r="C3904" t="str">
            <v>UN</v>
          </cell>
          <cell r="D3904">
            <v>31.41</v>
          </cell>
          <cell r="E3904" t="str">
            <v>Sinapi-Maio/21</v>
          </cell>
        </row>
        <row r="3905">
          <cell r="A3905">
            <v>92697</v>
          </cell>
          <cell r="B3905" t="str">
            <v>LUVA, EM FERRO GALVANIZADO, CONEXÃO ROSQUEADA, DN 25 (1"), INSTALADO EM RAMAIS E SUB-RAMAIS DE GÁS - FORNECIMENTO E INSTALAÇÃO. AF_10/2020</v>
          </cell>
          <cell r="C3905" t="str">
            <v>UN</v>
          </cell>
          <cell r="D3905">
            <v>32.950000000000003</v>
          </cell>
          <cell r="E3905" t="str">
            <v>Sinapi-Maio/21</v>
          </cell>
        </row>
        <row r="3906">
          <cell r="A3906">
            <v>92698</v>
          </cell>
          <cell r="B3906" t="str">
            <v>JOELHO 45 GRAUS, EM FERRO GALVANIZADO, CONEXÃO ROSQUEADA, DN 15 (1/2"), INSTALADO EM RAMAIS E SUB-RAMAIS DE GÁS - FORNECIMENTO E INSTALAÇÃO. AF_10/2020</v>
          </cell>
          <cell r="C3906" t="str">
            <v>UN</v>
          </cell>
          <cell r="D3906">
            <v>18.59</v>
          </cell>
          <cell r="E3906" t="str">
            <v>Sinapi-Maio/21</v>
          </cell>
        </row>
        <row r="3907">
          <cell r="A3907">
            <v>92699</v>
          </cell>
          <cell r="B3907" t="str">
            <v>JOELHO 90 GRAUS, EM FERRO GALVANIZADO, CONEXÃO ROSQUEADA, DN 15 (1/2"), INSTALADO EM RAMAIS E SUB-RAMAIS DE GÁS - FORNECIMENTO E INSTALAÇÃO. AF_10/2020</v>
          </cell>
          <cell r="C3907" t="str">
            <v>UN</v>
          </cell>
          <cell r="D3907">
            <v>17.48</v>
          </cell>
          <cell r="E3907" t="str">
            <v>Sinapi-Maio/21</v>
          </cell>
        </row>
        <row r="3908">
          <cell r="A3908">
            <v>92700</v>
          </cell>
          <cell r="B3908" t="str">
            <v>JOELHO 45 GRAUS, EM FERRO GALVANIZADO, CONEXÃO ROSQUEADA, DN 20 (3/4"), INSTALADO EM RAMAIS E SUB-RAMAIS DE GÁS - FORNECIMENTO E INSTALAÇÃO. AF_10/2020</v>
          </cell>
          <cell r="C3908" t="str">
            <v>UN</v>
          </cell>
          <cell r="D3908">
            <v>30.4</v>
          </cell>
          <cell r="E3908" t="str">
            <v>Sinapi-Maio/21</v>
          </cell>
        </row>
        <row r="3909">
          <cell r="A3909">
            <v>92701</v>
          </cell>
          <cell r="B3909" t="str">
            <v>JOELHO 90 GRAUS, EM FERRO GALVANIZADO, CONEXÃO ROSQUEADA, DN 20 (3/4"), INSTALADO EM RAMAIS E SUB-RAMAIS DE GÁS - FORNECIMENTO E INSTALAÇÃO. AF_10/2020</v>
          </cell>
          <cell r="C3909" t="str">
            <v>UN</v>
          </cell>
          <cell r="D3909">
            <v>28.75</v>
          </cell>
          <cell r="E3909" t="str">
            <v>Sinapi-Maio/21</v>
          </cell>
        </row>
        <row r="3910">
          <cell r="A3910">
            <v>92702</v>
          </cell>
          <cell r="B3910" t="str">
            <v>JOELHO 45 GRAUS, EM FERRO GALVANIZADO, CONEXÃO ROSQUEADA, DN 25 (1"), INSTALADO EM RAMAIS E SUB-RAMAIS DE GÁS - FORNECIMENTO E INSTALAÇÃO. AF_10/2020</v>
          </cell>
          <cell r="C3910" t="str">
            <v>UN</v>
          </cell>
          <cell r="D3910">
            <v>47.65</v>
          </cell>
          <cell r="E3910" t="str">
            <v>Sinapi-Maio/21</v>
          </cell>
        </row>
        <row r="3911">
          <cell r="A3911">
            <v>92703</v>
          </cell>
          <cell r="B3911" t="str">
            <v>JOELHO 90 GRAUS, EM FERRO GALVANIZADO, CONEXÃO ROSQUEADA, DN 25 (1"), INSTALADO EM RAMAIS E SUB-RAMAIS DE GÁS - FORNECIMENTO E INSTALAÇÃO. AF_10/2020</v>
          </cell>
          <cell r="C3911" t="str">
            <v>UN</v>
          </cell>
          <cell r="D3911">
            <v>45.61</v>
          </cell>
          <cell r="E3911" t="str">
            <v>Sinapi-Maio/21</v>
          </cell>
        </row>
        <row r="3912">
          <cell r="A3912">
            <v>92704</v>
          </cell>
          <cell r="B3912" t="str">
            <v>TÊ, EM FERRO GALVANIZADO, CONEXÃO ROSQUEADA, DN 15 (1/2"), INSTALADO EM RAMAIS E SUB-RAMAIS DE GÁS - FORNECIMENTO E INSTALAÇÃO. AF_10/2020</v>
          </cell>
          <cell r="C3912" t="str">
            <v>UN</v>
          </cell>
          <cell r="D3912">
            <v>23.55</v>
          </cell>
          <cell r="E3912" t="str">
            <v>Sinapi-Maio/21</v>
          </cell>
        </row>
        <row r="3913">
          <cell r="A3913">
            <v>92705</v>
          </cell>
          <cell r="B3913" t="str">
            <v>TÊ, EM FERRO GALVANIZADO, CONEXÃO ROSQUEADA, DN 20 (3/4"), INSTALADO EM RAMAIS E SUB-RAMAIS DE GÁS - FORNECIMENTO E INSTALAÇÃO. AF_10/2020</v>
          </cell>
          <cell r="C3913" t="str">
            <v>UN</v>
          </cell>
          <cell r="D3913">
            <v>38.01</v>
          </cell>
          <cell r="E3913" t="str">
            <v>Sinapi-Maio/21</v>
          </cell>
        </row>
        <row r="3914">
          <cell r="A3914">
            <v>92706</v>
          </cell>
          <cell r="B3914" t="str">
            <v>TÊ, EM FERRO GALVANIZADO, CONEXÃO ROSQUEADA, DN 25 (1"), INSTALADO EM RAMAIS E SUB-RAMAIS DE GÁS - FORNECIMENTO E INSTALAÇÃO. AF_10/2020</v>
          </cell>
          <cell r="C3914" t="str">
            <v>UN</v>
          </cell>
          <cell r="D3914">
            <v>61.55</v>
          </cell>
          <cell r="E3914" t="str">
            <v>Sinapi-Maio/21</v>
          </cell>
        </row>
        <row r="3915">
          <cell r="A3915">
            <v>92889</v>
          </cell>
          <cell r="B3915" t="str">
            <v>UNIÃO, EM FERRO GALVANIZADO, DN 50 (2"), CONEXÃO ROSQUEADA, INSTALADO EM PRUMADAS - FORNECIMENTO E INSTALAÇÃO. AF_10/2020</v>
          </cell>
          <cell r="C3915" t="str">
            <v>UN</v>
          </cell>
          <cell r="D3915">
            <v>113.74</v>
          </cell>
          <cell r="E3915" t="str">
            <v>Sinapi-Maio/21</v>
          </cell>
        </row>
        <row r="3916">
          <cell r="A3916">
            <v>92890</v>
          </cell>
          <cell r="B3916" t="str">
            <v>UNIÃO, EM FERRO GALVANIZADO, DN 65 (2 1/2"), CONEXÃO ROSQUEADA, INSTALADO EM PRUMADAS - FORNECIMENTO E INSTALAÇÃO. AF_10/2020</v>
          </cell>
          <cell r="C3916" t="str">
            <v>UN</v>
          </cell>
          <cell r="D3916">
            <v>171.63</v>
          </cell>
          <cell r="E3916" t="str">
            <v>Sinapi-Maio/21</v>
          </cell>
        </row>
        <row r="3917">
          <cell r="A3917">
            <v>92891</v>
          </cell>
          <cell r="B3917" t="str">
            <v>UNIÃO, EM FERRO GALVANIZADO, DN 80 (3"), CONEXÃO ROSQUEADA, INSTALADO EM PRUMADAS - FORNECIMENTO E INSTALAÇÃO. AF_10/2020</v>
          </cell>
          <cell r="C3917" t="str">
            <v>UN</v>
          </cell>
          <cell r="D3917">
            <v>250.91</v>
          </cell>
          <cell r="E3917" t="str">
            <v>Sinapi-Maio/21</v>
          </cell>
        </row>
        <row r="3918">
          <cell r="A3918">
            <v>92892</v>
          </cell>
          <cell r="B3918" t="str">
            <v>UNIÃO, EM FERRO GALVANIZADO, DN 25 (1"), CONEXÃO ROSQUEADA, INSTALADO EM REDE DE ALIMENTAÇÃO PARA HIDRANTE - FORNECIMENTO E INSTALAÇÃO. AF_10/2020</v>
          </cell>
          <cell r="C3918" t="str">
            <v>UN</v>
          </cell>
          <cell r="D3918">
            <v>49.76</v>
          </cell>
          <cell r="E3918" t="str">
            <v>Sinapi-Maio/21</v>
          </cell>
        </row>
        <row r="3919">
          <cell r="A3919">
            <v>92893</v>
          </cell>
          <cell r="B3919" t="str">
            <v>UNIÃO, EM FERRO GALVANIZADO, DN 32 (1 1/4"), CONEXÃO ROSQUEADA, INSTALADO EM REDE DE ALIMENTAÇÃO PARA HIDRANTE - FORNECIMENTO E INSTALAÇÃO. AF_10/2020</v>
          </cell>
          <cell r="C3919" t="str">
            <v>UN</v>
          </cell>
          <cell r="D3919">
            <v>70.31</v>
          </cell>
          <cell r="E3919" t="str">
            <v>Sinapi-Maio/21</v>
          </cell>
        </row>
        <row r="3920">
          <cell r="A3920">
            <v>92894</v>
          </cell>
          <cell r="B3920" t="str">
            <v>UNIÃO, EM FERRO GALVANIZADO, DN 40 (1 1/2"), CONEXÃO ROSQUEADA, INSTALADO EM REDE DE ALIMENTAÇÃO PARA HIDRANTE - FORNECIMENTO E INSTALAÇÃO. AF_10/2020</v>
          </cell>
          <cell r="C3920" t="str">
            <v>UN</v>
          </cell>
          <cell r="D3920">
            <v>83.84</v>
          </cell>
          <cell r="E3920" t="str">
            <v>Sinapi-Maio/21</v>
          </cell>
        </row>
        <row r="3921">
          <cell r="A3921">
            <v>92895</v>
          </cell>
          <cell r="B3921" t="str">
            <v>UNIÃO, EM FERRO GALVANIZADO, DN 50 (2"), CONEXÃO ROSQUEADA, INSTALADO EM REDE DE ALIMENTAÇÃO PARA HIDRANTE - FORNECIMENTO E INSTALAÇÃO. AF_10/2020</v>
          </cell>
          <cell r="C3921" t="str">
            <v>UN</v>
          </cell>
          <cell r="D3921">
            <v>113.7</v>
          </cell>
          <cell r="E3921" t="str">
            <v>Sinapi-Maio/21</v>
          </cell>
        </row>
        <row r="3922">
          <cell r="A3922">
            <v>92896</v>
          </cell>
          <cell r="B3922" t="str">
            <v>UNIÃO, EM FERRO GALVANIZADO, DN 65 (2 1/2"), CONEXÃO ROSQUEADA, INSTALADO EM REDE DE ALIMENTAÇÃO PARA HIDRANTE - FORNECIMENTO E INSTALAÇÃO. AF_10/2020</v>
          </cell>
          <cell r="C3922" t="str">
            <v>UN</v>
          </cell>
          <cell r="D3922">
            <v>173.16</v>
          </cell>
          <cell r="E3922" t="str">
            <v>Sinapi-Maio/21</v>
          </cell>
        </row>
        <row r="3923">
          <cell r="A3923">
            <v>92897</v>
          </cell>
          <cell r="B3923" t="str">
            <v>UNIÃO, EM FERRO GALVANIZADO, DN 80 (3"), CONEXÃO ROSQUEADA, INSTALADO EM REDE DE ALIMENTAÇÃO PARA HIDRANTE - FORNECIMENTO E INSTALAÇÃO. AF_10/2020</v>
          </cell>
          <cell r="C3923" t="str">
            <v>UN</v>
          </cell>
          <cell r="D3923">
            <v>254.05</v>
          </cell>
          <cell r="E3923" t="str">
            <v>Sinapi-Maio/21</v>
          </cell>
        </row>
        <row r="3924">
          <cell r="A3924">
            <v>92898</v>
          </cell>
          <cell r="B3924" t="str">
            <v>UNIÃO, EM FERRO GALVANIZADO, CONEXÃO ROSQUEADA, DN 25 (1"), INSTALADO EM REDE DE ALIMENTAÇÃO PARA SPRINKLER - FORNECIMENTO E INSTALAÇÃO. AF_10/2020</v>
          </cell>
          <cell r="C3924" t="str">
            <v>UN</v>
          </cell>
          <cell r="D3924">
            <v>41.27</v>
          </cell>
          <cell r="E3924" t="str">
            <v>Sinapi-Maio/21</v>
          </cell>
        </row>
        <row r="3925">
          <cell r="A3925">
            <v>92899</v>
          </cell>
          <cell r="B3925" t="str">
            <v>UNIÃO, EM FERRO GALVANIZADO, CONEXÃO ROSQUEADA, DN 32 (1 1/4"), INSTALADO EM REDE DE ALIMENTAÇÃO PARA SPRINKLER - FORNECIMENTO E INSTALAÇÃO. AF_10/2020</v>
          </cell>
          <cell r="C3925" t="str">
            <v>UN</v>
          </cell>
          <cell r="D3925">
            <v>60.65</v>
          </cell>
          <cell r="E3925" t="str">
            <v>Sinapi-Maio/21</v>
          </cell>
        </row>
        <row r="3926">
          <cell r="A3926">
            <v>92900</v>
          </cell>
          <cell r="B3926" t="str">
            <v>UNIÃO, EM FERRO GALVANIZADO, CONEXÃO ROSQUEADA, DN 40 (1 1/2"), INSTALADO EM REDE DE ALIMENTAÇÃO PARA SPRINKLER - FORNECIMENTO E INSTALAÇÃO. AF_10/2020</v>
          </cell>
          <cell r="C3926" t="str">
            <v>UN</v>
          </cell>
          <cell r="D3926">
            <v>72.84</v>
          </cell>
          <cell r="E3926" t="str">
            <v>Sinapi-Maio/21</v>
          </cell>
        </row>
        <row r="3927">
          <cell r="A3927">
            <v>92901</v>
          </cell>
          <cell r="B3927" t="str">
            <v>UNIÃO, EM FERRO GALVANIZADO, CONEXÃO ROSQUEADA, DN 50 (2"), INSTALADO EM REDE DE ALIMENTAÇÃO PARA SPRINKLER - FORNECIMENTO E INSTALAÇÃO. AF_10/2020</v>
          </cell>
          <cell r="C3927" t="str">
            <v>UN</v>
          </cell>
          <cell r="D3927">
            <v>101.03</v>
          </cell>
          <cell r="E3927" t="str">
            <v>Sinapi-Maio/21</v>
          </cell>
        </row>
        <row r="3928">
          <cell r="A3928">
            <v>92902</v>
          </cell>
          <cell r="B3928" t="str">
            <v>UNIÃO, EM FERRO GALVANIZADO, CONEXÃO ROSQUEADA, DN 65 (2 1/2"), INSTALADO EM REDE DE ALIMENTAÇÃO PARA SPRINKLER - FORNECIMENTO E INSTALAÇÃO. AF_10/2020</v>
          </cell>
          <cell r="C3928" t="str">
            <v>UN</v>
          </cell>
          <cell r="D3928">
            <v>157.97999999999999</v>
          </cell>
          <cell r="E3928" t="str">
            <v>Sinapi-Maio/21</v>
          </cell>
        </row>
        <row r="3929">
          <cell r="A3929">
            <v>92903</v>
          </cell>
          <cell r="B3929" t="str">
            <v>UNIÃO, EM FERRO GALVANIZADO, CONEXÃO ROSQUEADA, DN 80 (3"), INSTALADO EM REDE DE ALIMENTAÇÃO PARA SPRINKLER - FORNECIMENTO E INSTALAÇÃO. AF_10/2020</v>
          </cell>
          <cell r="C3929" t="str">
            <v>UN</v>
          </cell>
          <cell r="D3929">
            <v>236.4</v>
          </cell>
          <cell r="E3929" t="str">
            <v>Sinapi-Maio/21</v>
          </cell>
        </row>
        <row r="3930">
          <cell r="A3930">
            <v>92904</v>
          </cell>
          <cell r="B3930" t="str">
            <v>UNIÃO, EM FERRO GALVANIZADO, CONEXÃO ROSQUEADA, DN 15 (1/2"), INSTALADO EM RAMAIS E SUB-RAMAIS DE GÁS - FORNECIMENTO E INSTALAÇÃO. AF_10/2020</v>
          </cell>
          <cell r="C3930" t="str">
            <v>UN</v>
          </cell>
          <cell r="D3930">
            <v>28.01</v>
          </cell>
          <cell r="E3930" t="str">
            <v>Sinapi-Maio/21</v>
          </cell>
        </row>
        <row r="3931">
          <cell r="A3931">
            <v>92905</v>
          </cell>
          <cell r="B3931" t="str">
            <v>UNIÃO, EM FERRO GALVANIZADO, CONEXÃO ROSQUEADA, DN 20 (3/4"), INSTALADO EM RAMAIS E SUB-RAMAIS DE GÁS - FORNECIMENTO E INSTALAÇÃO. AF_10/2020</v>
          </cell>
          <cell r="C3931" t="str">
            <v>UN</v>
          </cell>
          <cell r="D3931">
            <v>40.15</v>
          </cell>
          <cell r="E3931" t="str">
            <v>Sinapi-Maio/21</v>
          </cell>
        </row>
        <row r="3932">
          <cell r="A3932">
            <v>92906</v>
          </cell>
          <cell r="B3932" t="str">
            <v>UNIÃO, EM FERRO GALVANIZADO, CONEXÃO ROSQUEADA, DN 25 (1"), INSTALADO EM RAMAIS E SUB-RAMAIS DE GÁS - FORNECIMENTO E INSTALAÇÃO. AF_10/2020</v>
          </cell>
          <cell r="C3932" t="str">
            <v>UN</v>
          </cell>
          <cell r="D3932">
            <v>49.4</v>
          </cell>
          <cell r="E3932" t="str">
            <v>Sinapi-Maio/21</v>
          </cell>
        </row>
        <row r="3933">
          <cell r="A3933">
            <v>92907</v>
          </cell>
          <cell r="B3933" t="str">
            <v>LUVA DE REDUÇÃO, EM FERRO GALVANIZADO, 2" X 1 1/2", CONEXÃO ROSQUEADA, INSTALADO EM PRUMADAS - FORNECIMENTO E INSTALAÇÃO. AF_10/2020</v>
          </cell>
          <cell r="C3933" t="str">
            <v>UN</v>
          </cell>
          <cell r="D3933">
            <v>61.67</v>
          </cell>
          <cell r="E3933" t="str">
            <v>Sinapi-Maio/21</v>
          </cell>
        </row>
        <row r="3934">
          <cell r="A3934">
            <v>92908</v>
          </cell>
          <cell r="B3934" t="str">
            <v>LUVA DE REDUÇÃO, EM FERRO GALVANIZADO, 2" X 1 1/4", CONEXÃO ROSQUEADA, INSTALADO EM PRUMADAS - FORNECIMENTO E INSTALAÇÃO. AF_10/2020</v>
          </cell>
          <cell r="C3934" t="str">
            <v>UN</v>
          </cell>
          <cell r="D3934">
            <v>61.67</v>
          </cell>
          <cell r="E3934" t="str">
            <v>Sinapi-Maio/21</v>
          </cell>
        </row>
        <row r="3935">
          <cell r="A3935">
            <v>92909</v>
          </cell>
          <cell r="B3935" t="str">
            <v>LUVA DE REDUÇÃO, EM FERRO GALVANIZADO, 2" X 1", CONEXÃO ROSQUEADA, INSTALADO EM PRUMADAS - FORNECIMENTO E INSTALAÇÃO. AF_10/2020</v>
          </cell>
          <cell r="C3935" t="str">
            <v>UN</v>
          </cell>
          <cell r="D3935">
            <v>61.67</v>
          </cell>
          <cell r="E3935" t="str">
            <v>Sinapi-Maio/21</v>
          </cell>
        </row>
        <row r="3936">
          <cell r="A3936">
            <v>92910</v>
          </cell>
          <cell r="B3936" t="str">
            <v>LUVA DE REDUÇÃO, EM FERRO GALVANIZADO, 2 1/2" X 1 1/2", CONEXÃO ROSQUEADA, INSTALADO EM PRUMADAS - FORNECIMENTO E INSTALAÇÃO. AF_10/2020</v>
          </cell>
          <cell r="C3936" t="str">
            <v>UN</v>
          </cell>
          <cell r="D3936">
            <v>88.69</v>
          </cell>
          <cell r="E3936" t="str">
            <v>Sinapi-Maio/21</v>
          </cell>
        </row>
        <row r="3937">
          <cell r="A3937">
            <v>92911</v>
          </cell>
          <cell r="B3937" t="str">
            <v>LUVA DE REDUÇÃO, EM FERRO GALVANIZADO, 2 1/2" X 2", CONEXÃO ROSQUEADA, INSTALADO EM PRUMADAS - FORNECIMENTO E INSTALAÇÃO. AF_10/2020</v>
          </cell>
          <cell r="C3937" t="str">
            <v>UN</v>
          </cell>
          <cell r="D3937">
            <v>88.69</v>
          </cell>
          <cell r="E3937" t="str">
            <v>Sinapi-Maio/21</v>
          </cell>
        </row>
        <row r="3938">
          <cell r="A3938">
            <v>92912</v>
          </cell>
          <cell r="B3938" t="str">
            <v>LUVA DE REDUÇÃO, EM FERRO GALVANIZADO, 3" X 1 1/2", CONEXÃO ROSQUEADA, INSTALADO EM PRUMADAS - FORNECIMENTO E INSTALAÇÃO. AF_10/2020</v>
          </cell>
          <cell r="C3938" t="str">
            <v>UN</v>
          </cell>
          <cell r="D3938">
            <v>118.37</v>
          </cell>
          <cell r="E3938" t="str">
            <v>Sinapi-Maio/21</v>
          </cell>
        </row>
        <row r="3939">
          <cell r="A3939">
            <v>92913</v>
          </cell>
          <cell r="B3939" t="str">
            <v>LUVA DE REDUÇÃO, EM FERRO GALVANIZADO, 3" X 2 1/2", CONEXÃO ROSQUEADA, INSTALADO EM PRUMADAS - FORNECIMENTO E INSTALAÇÃO. AF_10/2020</v>
          </cell>
          <cell r="C3939" t="str">
            <v>UN</v>
          </cell>
          <cell r="D3939">
            <v>120.97</v>
          </cell>
          <cell r="E3939" t="str">
            <v>Sinapi-Maio/21</v>
          </cell>
        </row>
        <row r="3940">
          <cell r="A3940">
            <v>92914</v>
          </cell>
          <cell r="B3940" t="str">
            <v>LUVA DE REDUÇÃO, EM FERRO GALVANIZADO, 3" X 2", CONEXÃO ROSQUEADA, INSTALADO EM PRUMADAS - FORNECIMENTO E INSTALAÇÃO. AF_10/2020</v>
          </cell>
          <cell r="C3940" t="str">
            <v>UN</v>
          </cell>
          <cell r="D3940">
            <v>120.97</v>
          </cell>
          <cell r="E3940" t="str">
            <v>Sinapi-Maio/21</v>
          </cell>
        </row>
        <row r="3941">
          <cell r="A3941">
            <v>92918</v>
          </cell>
          <cell r="B3941" t="str">
            <v>LUVA DE REDUÇÃO, EM FERRO GALVANIZADO, 1" X 1/2", CONEXÃO ROSQUEADA, INSTALADO EM REDE DE ALIMENTAÇÃO PARA HIDRANTE - FORNECIMENTO E INSTALAÇÃO. AF_10/2020</v>
          </cell>
          <cell r="C3941" t="str">
            <v>UN</v>
          </cell>
          <cell r="D3941">
            <v>33.18</v>
          </cell>
          <cell r="E3941" t="str">
            <v>Sinapi-Maio/21</v>
          </cell>
        </row>
        <row r="3942">
          <cell r="A3942">
            <v>92920</v>
          </cell>
          <cell r="B3942" t="str">
            <v>LUVA DE REDUÇÃO, EM FERRO GALVANIZADO, 1" X 3/4", CONEXÃO ROSQUEADA, INSTALADO EM REDE DE ALIMENTAÇÃO PARA HIDRANTE - FORNECIMENTO E INSTALAÇÃO. AF_10/2020</v>
          </cell>
          <cell r="C3942" t="str">
            <v>UN</v>
          </cell>
          <cell r="D3942">
            <v>33.39</v>
          </cell>
          <cell r="E3942" t="str">
            <v>Sinapi-Maio/21</v>
          </cell>
        </row>
        <row r="3943">
          <cell r="A3943">
            <v>92925</v>
          </cell>
          <cell r="B3943" t="str">
            <v>LUVA DE REDUÇÃO, EM FERRO GALVANIZADO, 1 1/4" X 1", CONEXÃO ROSQUEADA, INSTALADO EM REDE DE ALIMENTAÇÃO PARA HIDRANTE - FORNECIMENTO E INSTALAÇÃO. AF_10/2020</v>
          </cell>
          <cell r="C3943" t="str">
            <v>UN</v>
          </cell>
          <cell r="D3943">
            <v>40.86</v>
          </cell>
          <cell r="E3943" t="str">
            <v>Sinapi-Maio/21</v>
          </cell>
        </row>
        <row r="3944">
          <cell r="A3944">
            <v>92926</v>
          </cell>
          <cell r="B3944" t="str">
            <v>LUVA DE REDUÇÃO, EM FERRO GALVANIZADO, 1 1/4" X 1/2", CONEXÃO ROSQUEADA, INSTALADO EM REDE DE ALIMENTAÇÃO PARA HIDRANTE - FORNECIMENTO E INSTALAÇÃO. AF_10/2020</v>
          </cell>
          <cell r="C3944" t="str">
            <v>UN</v>
          </cell>
          <cell r="D3944">
            <v>40.85</v>
          </cell>
          <cell r="E3944" t="str">
            <v>Sinapi-Maio/21</v>
          </cell>
        </row>
        <row r="3945">
          <cell r="A3945">
            <v>92927</v>
          </cell>
          <cell r="B3945" t="str">
            <v>LUVA DE REDUÇÃO, EM FERRO GALVANIZADO, 1 1/4" X 3/4", CONEXÃO ROSQUEADA, INSTALADO EM REDE DE ALIMENTAÇÃO PARA HIDRANTE - FORNECIMENTO E INSTALAÇÃO. AF_10/2020</v>
          </cell>
          <cell r="C3945" t="str">
            <v>UN</v>
          </cell>
          <cell r="D3945">
            <v>40.85</v>
          </cell>
          <cell r="E3945" t="str">
            <v>Sinapi-Maio/21</v>
          </cell>
        </row>
        <row r="3946">
          <cell r="A3946">
            <v>92928</v>
          </cell>
          <cell r="B3946" t="str">
            <v>LUVA DE REDUÇÃO, EM FERRO GALVANIZADO, 1 1/2" X 1 1/4", CONEXÃO ROSQUEADA, INSTALADO EM REDE DE ALIMENTAÇÃO PARA HIDRANTE - FORNECIMENTO E INSTALAÇÃO. AF_10/2020</v>
          </cell>
          <cell r="C3946" t="str">
            <v>UN</v>
          </cell>
          <cell r="D3946">
            <v>46.63</v>
          </cell>
          <cell r="E3946" t="str">
            <v>Sinapi-Maio/21</v>
          </cell>
        </row>
        <row r="3947">
          <cell r="A3947">
            <v>92929</v>
          </cell>
          <cell r="B3947" t="str">
            <v>LUVA DE REDUÇÃO, EM FERRO GALVANIZADO, 1 1/2" X 1", CONEXÃO ROSQUEADA, INSTALADO EM REDE DE ALIMENTAÇÃO PARA HIDRANTE - FORNECIMENTO E INSTALAÇÃO. AF_10/2020</v>
          </cell>
          <cell r="C3947" t="str">
            <v>UN</v>
          </cell>
          <cell r="D3947">
            <v>46.63</v>
          </cell>
          <cell r="E3947" t="str">
            <v>Sinapi-Maio/21</v>
          </cell>
        </row>
        <row r="3948">
          <cell r="A3948">
            <v>92930</v>
          </cell>
          <cell r="B3948" t="str">
            <v>LUVA DE REDUÇÃO, EM FERRO GALVANIZADO, 1 1/2" X 3/4", CONEXÃO ROSQUEADA, INSTALADO EM REDE DE ALIMENTAÇÃO PARA HIDRANTE - FORNECIMENTO E INSTALAÇÃO. AF_10/2020</v>
          </cell>
          <cell r="C3948" t="str">
            <v>UN</v>
          </cell>
          <cell r="D3948">
            <v>46.63</v>
          </cell>
          <cell r="E3948" t="str">
            <v>Sinapi-Maio/21</v>
          </cell>
        </row>
        <row r="3949">
          <cell r="A3949">
            <v>92931</v>
          </cell>
          <cell r="B3949" t="str">
            <v>LUVA DE REDUÇÃO, EM FERRO GALVANIZADO, 2" X 1 1/2", CONEXÃO ROSQUEADA, INSTALADO EM REDE DE ALIMENTAÇÃO PARA HIDRANTE - FORNECIMENTO E INSTALAÇÃO. AF_10/2020</v>
          </cell>
          <cell r="C3949" t="str">
            <v>UN</v>
          </cell>
          <cell r="D3949">
            <v>61.63</v>
          </cell>
          <cell r="E3949" t="str">
            <v>Sinapi-Maio/21</v>
          </cell>
        </row>
        <row r="3950">
          <cell r="A3950">
            <v>92932</v>
          </cell>
          <cell r="B3950" t="str">
            <v>LUVA DE REDUÇÃO, EM FERRO GALVANIZADO, 2" X 1 1/4", CONEXÃO ROSQUEADA, INSTALADO EM REDE DE ALIMENTAÇÃO PARA HIDRANTE - FORNECIMENTO E INSTALAÇÃO. AF_10/2020</v>
          </cell>
          <cell r="C3950" t="str">
            <v>UN</v>
          </cell>
          <cell r="D3950">
            <v>61.63</v>
          </cell>
          <cell r="E3950" t="str">
            <v>Sinapi-Maio/21</v>
          </cell>
        </row>
        <row r="3951">
          <cell r="A3951">
            <v>92933</v>
          </cell>
          <cell r="B3951" t="str">
            <v>LUVA DE REDUÇÃO, EM FERRO GALVANIZADO, 2" X 1", CONEXÃO ROSQUEADA, INSTALADO EM REDE DE ALIMENTAÇÃO PARA HIDRANTE - FORNECIMENTO E INSTALAÇÃO. AF_10/2020</v>
          </cell>
          <cell r="C3951" t="str">
            <v>UN</v>
          </cell>
          <cell r="D3951">
            <v>61.63</v>
          </cell>
          <cell r="E3951" t="str">
            <v>Sinapi-Maio/21</v>
          </cell>
        </row>
        <row r="3952">
          <cell r="A3952">
            <v>92934</v>
          </cell>
          <cell r="B3952" t="str">
            <v>LUVA DE REDUÇÃO, EM FERRO GALVANIZADO, 2 1/2" X 1 1/2", CONEXÃO ROSQUEADA, INSTALADO EM REDE DE ALIMENTAÇÃO PARA HIDRANTE - FORNECIMENTO E INSTALAÇÃO. AF_10/2020</v>
          </cell>
          <cell r="C3952" t="str">
            <v>UN</v>
          </cell>
          <cell r="D3952">
            <v>90.22</v>
          </cell>
          <cell r="E3952" t="str">
            <v>Sinapi-Maio/21</v>
          </cell>
        </row>
        <row r="3953">
          <cell r="A3953">
            <v>92935</v>
          </cell>
          <cell r="B3953" t="str">
            <v>LUVA DE REDUÇÃO, EM FERRO GALVANIZADO, 2 1/2" X 2", CONEXÃO ROSQUEADA, INSTALADO EM REDE DE ALIMENTAÇÃO PARA HIDRANTE - FORNECIMENTO E INSTALAÇÃO. AF_10/2020</v>
          </cell>
          <cell r="C3953" t="str">
            <v>UN</v>
          </cell>
          <cell r="D3953">
            <v>90.22</v>
          </cell>
          <cell r="E3953" t="str">
            <v>Sinapi-Maio/21</v>
          </cell>
        </row>
        <row r="3954">
          <cell r="A3954">
            <v>92936</v>
          </cell>
          <cell r="B3954" t="str">
            <v>LUVA DE REDUÇÃO, EM FERRO GALVANIZADO, 3" X 2 1/2", CONEXÃO ROSQUEADA, INSTALADO EM REDE DE ALIMENTAÇÃO PARA HIDRANTE - FORNECIMENTO E INSTALAÇÃO. AF_10/2020</v>
          </cell>
          <cell r="C3954" t="str">
            <v>UN</v>
          </cell>
          <cell r="D3954">
            <v>124.11</v>
          </cell>
          <cell r="E3954" t="str">
            <v>Sinapi-Maio/21</v>
          </cell>
        </row>
        <row r="3955">
          <cell r="A3955">
            <v>92937</v>
          </cell>
          <cell r="B3955" t="str">
            <v>LUVA DE REDUÇÃO, EM FERRO GALVANIZADO, 3" X 2", CONEXÃO ROSQUEADA, INSTALADO EM REDE DE ALIMENTAÇÃO PARA HIDRANTE - FORNECIMENTO E INSTALAÇÃO. AF_10/2020</v>
          </cell>
          <cell r="C3955" t="str">
            <v>UN</v>
          </cell>
          <cell r="D3955">
            <v>124.11</v>
          </cell>
          <cell r="E3955" t="str">
            <v>Sinapi-Maio/21</v>
          </cell>
        </row>
        <row r="3956">
          <cell r="A3956">
            <v>92938</v>
          </cell>
          <cell r="B3956" t="str">
            <v>LUVA DE REDUÇÃO, EM FERRO GALVANIZADO, 1" X 1/2", CONEXÃO ROSQUEADA, INSTALADO EM REDE DE ALIMENTAÇÃO PARA SPRINKLER - FORNECIMENTO E INSTALAÇÃO. AF_10/2020</v>
          </cell>
          <cell r="C3956" t="str">
            <v>UN</v>
          </cell>
          <cell r="D3956">
            <v>24.69</v>
          </cell>
          <cell r="E3956" t="str">
            <v>Sinapi-Maio/21</v>
          </cell>
        </row>
        <row r="3957">
          <cell r="A3957">
            <v>92939</v>
          </cell>
          <cell r="B3957" t="str">
            <v>LUVA DE REDUÇÃO, EM FERRO GALVANIZADO, 1" X 3/4", CONEXÃO ROSQUEADA, INSTALADO EM REDE DE ALIMENTAÇÃO PARA SPRINKLER - FORNECIMENTO E INSTALAÇÃO. AF_10/2020</v>
          </cell>
          <cell r="C3957" t="str">
            <v>UN</v>
          </cell>
          <cell r="D3957">
            <v>24.9</v>
          </cell>
          <cell r="E3957" t="str">
            <v>Sinapi-Maio/21</v>
          </cell>
        </row>
        <row r="3958">
          <cell r="A3958">
            <v>92940</v>
          </cell>
          <cell r="B3958" t="str">
            <v>LUVA DE REDUÇÃO, EM FERRO GALVANIZADO, 1 1/4" X 1", CONEXÃO ROSQUEADA, INSTALADO EM REDE DE ALIMENTAÇÃO PARA SPRINKLER - FORNECIMENTO E INSTALAÇÃO. AF_10/2020</v>
          </cell>
          <cell r="C3958" t="str">
            <v>UN</v>
          </cell>
          <cell r="D3958">
            <v>31.2</v>
          </cell>
          <cell r="E3958" t="str">
            <v>Sinapi-Maio/21</v>
          </cell>
        </row>
        <row r="3959">
          <cell r="A3959">
            <v>92941</v>
          </cell>
          <cell r="B3959" t="str">
            <v>LUVA DE REDUÇÃO, EM FERRO GALVANIZADO, 1 1/4" X 1/2", CONEXÃO ROSQUEADA, INSTALADO EM REDE DE ALIMENTAÇÃO PARA SPRINKLER - FORNECIMENTO E INSTALAÇÃO. AF_10/2020</v>
          </cell>
          <cell r="C3959" t="str">
            <v>UN</v>
          </cell>
          <cell r="D3959">
            <v>31.19</v>
          </cell>
          <cell r="E3959" t="str">
            <v>Sinapi-Maio/21</v>
          </cell>
        </row>
        <row r="3960">
          <cell r="A3960">
            <v>92942</v>
          </cell>
          <cell r="B3960" t="str">
            <v>LUVA DE REDUÇÃO, EM FERRO GALVANIZADO, 1 1/4" X 3/4", CONEXÃO ROSQUEADA, INSTALADO EM REDE DE ALIMENTAÇÃO PARA SPRINKLER - FORNECIMENTO E INSTALAÇÃO. AF_10/2020</v>
          </cell>
          <cell r="C3960" t="str">
            <v>UN</v>
          </cell>
          <cell r="D3960">
            <v>31.19</v>
          </cell>
          <cell r="E3960" t="str">
            <v>Sinapi-Maio/21</v>
          </cell>
        </row>
        <row r="3961">
          <cell r="A3961">
            <v>92943</v>
          </cell>
          <cell r="B3961" t="str">
            <v>LUVA DE REDUÇÃO, EM FERRO GALVANIZADO, 1 1/2" X 1 1/4", CONEXÃO ROSQUEADA, INSTALADO EM REDE DE ALIMENTAÇÃO PARA SPRINKLER - FORNECIMENTO E INSTALAÇÃO. AF_10/2020</v>
          </cell>
          <cell r="C3961" t="str">
            <v>UN</v>
          </cell>
          <cell r="D3961">
            <v>35.630000000000003</v>
          </cell>
          <cell r="E3961" t="str">
            <v>Sinapi-Maio/21</v>
          </cell>
        </row>
        <row r="3962">
          <cell r="A3962">
            <v>92944</v>
          </cell>
          <cell r="B3962" t="str">
            <v>LUVA DE REDUÇÃO, EM FERRO GALVANIZADO, 1 1/2" X 1", CONEXÃO ROSQUEADA, INSTALADO EM REDE DE ALIMENTAÇÃO PARA SPRINKLER - FORNECIMENTO E INSTALAÇÃO. AF_10/2020</v>
          </cell>
          <cell r="C3962" t="str">
            <v>UN</v>
          </cell>
          <cell r="D3962">
            <v>35.630000000000003</v>
          </cell>
          <cell r="E3962" t="str">
            <v>Sinapi-Maio/21</v>
          </cell>
        </row>
        <row r="3963">
          <cell r="A3963">
            <v>92945</v>
          </cell>
          <cell r="B3963" t="str">
            <v>LUVA DE REDUÇÃO, EM FERRO GALVANIZADO, 1 1/2" X 3/4", CONEXÃO ROSQUEADA, INSTALADO EM REDE DE ALIMENTAÇÃO PARA SPRINKLER - FORNECIMENTO E INSTALAÇÃO. AF_10/2020</v>
          </cell>
          <cell r="C3963" t="str">
            <v>UN</v>
          </cell>
          <cell r="D3963">
            <v>35.630000000000003</v>
          </cell>
          <cell r="E3963" t="str">
            <v>Sinapi-Maio/21</v>
          </cell>
        </row>
        <row r="3964">
          <cell r="A3964">
            <v>92946</v>
          </cell>
          <cell r="B3964" t="str">
            <v>LUVA DE REDUÇÃO, EM FERRO GALVANIZADO, 2" X 1 1/2", CONEXÃO ROSQUEADA, INSTALADO EM REDE DE ALIMENTAÇÃO PARA SPRINKLER - FORNECIMENTO E INSTALAÇÃO. AF_10/2020</v>
          </cell>
          <cell r="C3964" t="str">
            <v>UN</v>
          </cell>
          <cell r="D3964">
            <v>48.96</v>
          </cell>
          <cell r="E3964" t="str">
            <v>Sinapi-Maio/21</v>
          </cell>
        </row>
        <row r="3965">
          <cell r="A3965">
            <v>92947</v>
          </cell>
          <cell r="B3965" t="str">
            <v>LUVA DE REDUÇÃO, EM FERRO GALVANIZADO, 2" X 1 1/4", CONEXÃO ROSQUEADA, INSTALADO EM REDE DE ALIMENTAÇÃO PARA SPRINKLER - FORNECIMENTO E INSTALAÇÃO. AF_10/2020</v>
          </cell>
          <cell r="C3965" t="str">
            <v>UN</v>
          </cell>
          <cell r="D3965">
            <v>48.96</v>
          </cell>
          <cell r="E3965" t="str">
            <v>Sinapi-Maio/21</v>
          </cell>
        </row>
        <row r="3966">
          <cell r="A3966">
            <v>92948</v>
          </cell>
          <cell r="B3966" t="str">
            <v>LUVA DE REDUÇÃO, EM FERRO GALVANIZADO, 2" X 1", CONEXÃO ROSQUEADA, INSTALADO EM REDE DE ALIMENTAÇÃO PARA SPRINKLER - FORNECIMENTO E INSTALAÇÃO. AF_10/2020</v>
          </cell>
          <cell r="C3966" t="str">
            <v>UN</v>
          </cell>
          <cell r="D3966">
            <v>48.96</v>
          </cell>
          <cell r="E3966" t="str">
            <v>Sinapi-Maio/21</v>
          </cell>
        </row>
        <row r="3967">
          <cell r="A3967">
            <v>92949</v>
          </cell>
          <cell r="B3967" t="str">
            <v>LUVA DE REDUÇÃO, EM FERRO GALVANIZADO, 2 1/2" X 1 1/2", CONEXÃO ROSQUEADA, INSTALADO EM REDE DE ALIMENTAÇÃO PARA SPRINKLER - FORNECIMENTO E INSTALAÇÃO. AF_10/2020</v>
          </cell>
          <cell r="C3967" t="str">
            <v>UN</v>
          </cell>
          <cell r="D3967">
            <v>75.040000000000006</v>
          </cell>
          <cell r="E3967" t="str">
            <v>Sinapi-Maio/21</v>
          </cell>
        </row>
        <row r="3968">
          <cell r="A3968">
            <v>92950</v>
          </cell>
          <cell r="B3968" t="str">
            <v>LUVA DE REDUÇÃO, EM FERRO GALVANIZADO, 2 1/2" X 2", CONEXÃO ROSQUEADA, INSTALADO EM REDE DE ALIMENTAÇÃO PARA SPRINKLER - FORNECIMENTO E INSTALAÇÃO. AF_10/2020</v>
          </cell>
          <cell r="C3968" t="str">
            <v>UN</v>
          </cell>
          <cell r="D3968">
            <v>75.040000000000006</v>
          </cell>
          <cell r="E3968" t="str">
            <v>Sinapi-Maio/21</v>
          </cell>
        </row>
        <row r="3969">
          <cell r="A3969">
            <v>92951</v>
          </cell>
          <cell r="B3969" t="str">
            <v>LUVA DE REDUÇÃO, EM FERRO GALVANIZADO, 3" X 2 1/2", CONEXÃO ROSQUEADA, INSTALADO EM REDE DE ALIMENTAÇÃO PARA SPRINKLER - FORNECIMENTO E INSTALAÇÃO. AF_10/2020</v>
          </cell>
          <cell r="C3969" t="str">
            <v>UN</v>
          </cell>
          <cell r="D3969">
            <v>106.46</v>
          </cell>
          <cell r="E3969" t="str">
            <v>Sinapi-Maio/21</v>
          </cell>
        </row>
        <row r="3970">
          <cell r="A3970">
            <v>92952</v>
          </cell>
          <cell r="B3970" t="str">
            <v>LUVA DE REDUÇÃO, EM FERRO GALVANIZADO, 3" X 2", CONEXÃO ROSQUEADA, INSTALADO EM REDE DE ALIMENTAÇÃO PARA SPRINKLER - FORNECIMENTO E INSTALAÇÃO. AF_10/2020</v>
          </cell>
          <cell r="C3970" t="str">
            <v>UN</v>
          </cell>
          <cell r="D3970">
            <v>106.46</v>
          </cell>
          <cell r="E3970" t="str">
            <v>Sinapi-Maio/21</v>
          </cell>
        </row>
        <row r="3971">
          <cell r="A3971">
            <v>92953</v>
          </cell>
          <cell r="B3971" t="str">
            <v>LUVA DE REDUÇÃO, EM FERRO GALVANIZADO, 3/4" X 1/2", CONEXÃO ROSQUEADA, INSTALADO EM RAMAIS E SUB-RAMAIS DE GÁS - FORNECIMENTO E INSTALAÇÃO. AF_10/2020</v>
          </cell>
          <cell r="C3971" t="str">
            <v>UN</v>
          </cell>
          <cell r="D3971">
            <v>21.44</v>
          </cell>
          <cell r="E3971" t="str">
            <v>Sinapi-Maio/21</v>
          </cell>
        </row>
        <row r="3972">
          <cell r="A3972">
            <v>93050</v>
          </cell>
          <cell r="B3972" t="str">
            <v>LUVA PASSANTE EM COBRE, DN 22 MM, SEM ANEL DE SOLDA, INSTALADO EM PRUMADA  FORNECIMENTO E INSTALAÇÃO. AF_01/2016</v>
          </cell>
          <cell r="C3972" t="str">
            <v>UN</v>
          </cell>
          <cell r="D3972">
            <v>11.28</v>
          </cell>
          <cell r="E3972" t="str">
            <v>Sinapi-Maio/21</v>
          </cell>
        </row>
        <row r="3973">
          <cell r="A3973">
            <v>93051</v>
          </cell>
          <cell r="B3973" t="str">
            <v>BUCHA DE REDUÇÃO EM COBRE, DN 22 MM X 15 MM, SEM ANEL DE SOLDA, BOLSA X BOLSA, INSTALADO EM PRUMADA  FORNECIMENTO E INSTALAÇÃO. AF_01/2016</v>
          </cell>
          <cell r="C3973" t="str">
            <v>UN</v>
          </cell>
          <cell r="D3973">
            <v>10.4</v>
          </cell>
          <cell r="E3973" t="str">
            <v>Sinapi-Maio/21</v>
          </cell>
        </row>
        <row r="3974">
          <cell r="A3974">
            <v>93052</v>
          </cell>
          <cell r="B3974" t="str">
            <v>JUNTA DE EXPANSÃO EM COBRE, DN 22 MM, PONTA X PONTA, INSTALADO EM PRUMADA  FORNECIMENTO E INSTALAÇÃO. AF_01/2016</v>
          </cell>
          <cell r="C3974" t="str">
            <v>UN</v>
          </cell>
          <cell r="D3974">
            <v>506.43</v>
          </cell>
          <cell r="E3974" t="str">
            <v>Sinapi-Maio/21</v>
          </cell>
        </row>
        <row r="3975">
          <cell r="A3975">
            <v>93054</v>
          </cell>
          <cell r="B3975" t="str">
            <v>CONECTOR EM BRONZE/LATÃO, DN 22 MM X 3/4", SEM ANEL DE SOLDA, BOLSA X ROSCA F, INSTALADO EM PRUMADA  FORNECIMENTO E INSTALAÇÃO. AF_01/2016</v>
          </cell>
          <cell r="C3975" t="str">
            <v>UN</v>
          </cell>
          <cell r="D3975">
            <v>21.6</v>
          </cell>
          <cell r="E3975" t="str">
            <v>Sinapi-Maio/21</v>
          </cell>
        </row>
        <row r="3976">
          <cell r="A3976">
            <v>93055</v>
          </cell>
          <cell r="B3976" t="str">
            <v>CURVA DE TRANSPOSIÇÃO EM BRONZE/LATÃO, DN 22 MM, SEM ANEL DE SOLDA, BOLSA X BOLSA, INSTALADO EM PRUMADA  FORNECIMENTO E INSTALAÇÃO. AF_01/2016</v>
          </cell>
          <cell r="C3976" t="str">
            <v>UN</v>
          </cell>
          <cell r="D3976">
            <v>44.07</v>
          </cell>
          <cell r="E3976" t="str">
            <v>Sinapi-Maio/21</v>
          </cell>
        </row>
        <row r="3977">
          <cell r="A3977">
            <v>93056</v>
          </cell>
          <cell r="B3977" t="str">
            <v>LUVA PASSANTE EM COBRE, DN 28 MM, SEM ANEL DE SOLDA, INSTALADO EM PRUMADA  FORNECIMENTO E INSTALAÇÃO. AF_01/2016</v>
          </cell>
          <cell r="C3977" t="str">
            <v>UN</v>
          </cell>
          <cell r="D3977">
            <v>16.510000000000002</v>
          </cell>
          <cell r="E3977" t="str">
            <v>Sinapi-Maio/21</v>
          </cell>
        </row>
        <row r="3978">
          <cell r="A3978">
            <v>93057</v>
          </cell>
          <cell r="B3978" t="str">
            <v>BUCHA DE REDUÇÃO EM COBRE, DN 28 MM X 22 MM, SEM ANEL DE SOLDA, PONTA X BOLSA, INSTALADO EM PRUMADA  FORNECIMENTO E INSTALAÇÃO. AF_01/2016</v>
          </cell>
          <cell r="C3978" t="str">
            <v>UN</v>
          </cell>
          <cell r="D3978">
            <v>14.41</v>
          </cell>
          <cell r="E3978" t="str">
            <v>Sinapi-Maio/21</v>
          </cell>
        </row>
        <row r="3979">
          <cell r="A3979">
            <v>93058</v>
          </cell>
          <cell r="B3979" t="str">
            <v>JUNTA DE EXPANSÃO EM COBRE, DN 28 MM, PONTA X PONTA, INSTALADO EM PRUMADA  FORNECIMENTO E INSTALAÇÃO. AF_01/2016</v>
          </cell>
          <cell r="C3979" t="str">
            <v>UN</v>
          </cell>
          <cell r="D3979">
            <v>556.91</v>
          </cell>
          <cell r="E3979" t="str">
            <v>Sinapi-Maio/21</v>
          </cell>
        </row>
        <row r="3980">
          <cell r="A3980">
            <v>93059</v>
          </cell>
          <cell r="B3980" t="str">
            <v>CONECTOR EM BRONZE/LATÃO, DN 28 MM X 1/2", SEM ANEL DE SOLDA, BOLSA X ROSCA F, INSTALADO EM PRUMADA  FORNECIMENTO E INSTALAÇÃO. AF_01/2016</v>
          </cell>
          <cell r="C3980" t="str">
            <v>UN</v>
          </cell>
          <cell r="D3980">
            <v>29.67</v>
          </cell>
          <cell r="E3980" t="str">
            <v>Sinapi-Maio/21</v>
          </cell>
        </row>
        <row r="3981">
          <cell r="A3981">
            <v>93060</v>
          </cell>
          <cell r="B3981" t="str">
            <v>CURVA DE TRANSPOSIÇÃO EM BRONZE/LATÃO, DN 28 MM, SEM ANEL DE SOLDA, BOLSA X BOLSA, INSTALADO EM PRUMADA  FORNECIMENTO E INSTALAÇÃO. AF_01/2016</v>
          </cell>
          <cell r="C3981" t="str">
            <v>UN</v>
          </cell>
          <cell r="D3981">
            <v>76.8</v>
          </cell>
          <cell r="E3981" t="str">
            <v>Sinapi-Maio/21</v>
          </cell>
        </row>
        <row r="3982">
          <cell r="A3982">
            <v>93061</v>
          </cell>
          <cell r="B3982" t="str">
            <v>LUVA PASSANTE EM COBRE, DN 35 MM, SEM ANEL DE SOLDA, INSTALADO EM PRUMADA  FORNECIMENTO E INSTALAÇÃO. AF_01/2016</v>
          </cell>
          <cell r="C3982" t="str">
            <v>UN</v>
          </cell>
          <cell r="D3982">
            <v>30.92</v>
          </cell>
          <cell r="E3982" t="str">
            <v>Sinapi-Maio/21</v>
          </cell>
        </row>
        <row r="3983">
          <cell r="A3983">
            <v>93062</v>
          </cell>
          <cell r="B3983" t="str">
            <v>BUCHA DE REDUÇÃO EM COBRE, DN 35 MM X 28 MM, SEM ANEL DE SOLDA, PONTA X BOLSA, INSTALADO EM PRUMADA  FORNECIMENTO E INSTALAÇÃO. AF_01/2016</v>
          </cell>
          <cell r="C3983" t="str">
            <v>UN</v>
          </cell>
          <cell r="D3983">
            <v>26.85</v>
          </cell>
          <cell r="E3983" t="str">
            <v>Sinapi-Maio/21</v>
          </cell>
        </row>
        <row r="3984">
          <cell r="A3984">
            <v>93063</v>
          </cell>
          <cell r="B3984" t="str">
            <v>JUNTA DE EXPANSÃO EM BRONZE/LATÃO, DN 35 MM, PONTA X PONTA, INSTALADO EM PRUMADA  FORNECIMENTO E INSTALAÇÃO. AF_01/2016</v>
          </cell>
          <cell r="C3984" t="str">
            <v>UN</v>
          </cell>
          <cell r="D3984">
            <v>637.88</v>
          </cell>
          <cell r="E3984" t="str">
            <v>Sinapi-Maio/21</v>
          </cell>
        </row>
        <row r="3985">
          <cell r="A3985">
            <v>93064</v>
          </cell>
          <cell r="B3985" t="str">
            <v>LUVA PASSANTE EM COBRE, DN 42 MM, SEM ANEL DE SOLDA, INSTALADO EM PRUMADA  FORNECIMENTO E INSTALAÇÃO. AF_01/2016</v>
          </cell>
          <cell r="C3985" t="str">
            <v>UN</v>
          </cell>
          <cell r="D3985">
            <v>47.74</v>
          </cell>
          <cell r="E3985" t="str">
            <v>Sinapi-Maio/21</v>
          </cell>
        </row>
        <row r="3986">
          <cell r="A3986">
            <v>93065</v>
          </cell>
          <cell r="B3986" t="str">
            <v>BUCHA DE REDUÇÃO EM COBRE, DN 42 MM X 35 MM, SEM ANEL DE SOLDA, PONTA X BOLSA, INSTALADO EM PRUMADA  FORNECIMENTO E INSTALAÇÃO. AF_01/2016</v>
          </cell>
          <cell r="C3986" t="str">
            <v>UN</v>
          </cell>
          <cell r="D3986">
            <v>44.73</v>
          </cell>
          <cell r="E3986" t="str">
            <v>Sinapi-Maio/21</v>
          </cell>
        </row>
        <row r="3987">
          <cell r="A3987">
            <v>93066</v>
          </cell>
          <cell r="B3987" t="str">
            <v>JUNTA DE EXPANSÃO EM BRONZE/LATÃO, DN 42 MM, PONTA X PONTA, INSTALADO EM PRUMADA  FORNECIMENTO E INSTALAÇÃO. AF_01/2016</v>
          </cell>
          <cell r="C3987" t="str">
            <v>UN</v>
          </cell>
          <cell r="D3987">
            <v>800.74</v>
          </cell>
          <cell r="E3987" t="str">
            <v>Sinapi-Maio/21</v>
          </cell>
        </row>
        <row r="3988">
          <cell r="A3988">
            <v>93067</v>
          </cell>
          <cell r="B3988" t="str">
            <v>LUVA PASSANTE EM COBRE, DN 54 MM, SEM ANEL DE SOLDA, INSTALADO EM PRUMADA  FORNECIMENTO E INSTALAÇÃO. AF_01/2016</v>
          </cell>
          <cell r="C3988" t="str">
            <v>UN</v>
          </cell>
          <cell r="D3988">
            <v>70.77</v>
          </cell>
          <cell r="E3988" t="str">
            <v>Sinapi-Maio/21</v>
          </cell>
        </row>
        <row r="3989">
          <cell r="A3989">
            <v>93068</v>
          </cell>
          <cell r="B3989" t="str">
            <v>BUCHA DE REDUÇÃO EM COBRE, DN 54 MM X 42 MM, SEM ANEL DE SOLDA, PONTA X BOLSA, INSTALADO EM PRUMADA  FORNECIMENTO E INSTALAÇÃO. AF_01/2016</v>
          </cell>
          <cell r="C3989" t="str">
            <v>UN</v>
          </cell>
          <cell r="D3989">
            <v>61.93</v>
          </cell>
          <cell r="E3989" t="str">
            <v>Sinapi-Maio/21</v>
          </cell>
        </row>
        <row r="3990">
          <cell r="A3990">
            <v>93069</v>
          </cell>
          <cell r="B3990" t="str">
            <v>JUNTA DE EXPANSÃO EM BRONZE/LATÃO, DN 54 MM, PONTA X PONTA, INSTALADO EM PRUMADA  FORNECIMENTO E INSTALAÇÃO. AF_01/2016</v>
          </cell>
          <cell r="C3990" t="str">
            <v>UN</v>
          </cell>
          <cell r="D3990">
            <v>1109.71</v>
          </cell>
          <cell r="E3990" t="str">
            <v>Sinapi-Maio/21</v>
          </cell>
        </row>
        <row r="3991">
          <cell r="A3991">
            <v>93070</v>
          </cell>
          <cell r="B3991" t="str">
            <v>LUVA PASSANTE EM COBRE, DN 66 MM, SEM ANEL DE SOLDA, INSTALADO EM PRUMADA  FORNECIMENTO E INSTALAÇÃO. AF_01/2016</v>
          </cell>
          <cell r="C3991" t="str">
            <v>UN</v>
          </cell>
          <cell r="D3991">
            <v>178.52</v>
          </cell>
          <cell r="E3991" t="str">
            <v>Sinapi-Maio/21</v>
          </cell>
        </row>
        <row r="3992">
          <cell r="A3992">
            <v>93071</v>
          </cell>
          <cell r="B3992" t="str">
            <v>BUCHA DE REDUÇÃO EM COBRE, DN 66 MM X 54 MM, SEM ANEL DE SOLDA, PONTA X BOLSA, INSTALADO EM PRUMADA  FORNECIMENTO E INSTALAÇÃO. AF_01/2016</v>
          </cell>
          <cell r="C3992" t="str">
            <v>UN</v>
          </cell>
          <cell r="D3992">
            <v>165.78</v>
          </cell>
          <cell r="E3992" t="str">
            <v>Sinapi-Maio/21</v>
          </cell>
        </row>
        <row r="3993">
          <cell r="A3993">
            <v>93072</v>
          </cell>
          <cell r="B3993" t="str">
            <v>JUNTA DE EXPANSÃO EM BRONZE/LATÃO, DN 66 MM, PONTA X PONTA, INSTALADO EM PRUMADA  FORNECIMENTO E INSTALAÇÃO. AF_01/2016</v>
          </cell>
          <cell r="C3993" t="str">
            <v>UN</v>
          </cell>
          <cell r="D3993">
            <v>1464.14</v>
          </cell>
          <cell r="E3993" t="str">
            <v>Sinapi-Maio/21</v>
          </cell>
        </row>
        <row r="3994">
          <cell r="A3994">
            <v>93073</v>
          </cell>
          <cell r="B3994" t="str">
            <v>TE DUPLA CURVA EM BRONZE/LATÃO, DN 3/4" X 22 MM X 3/4", SEM ANEL DE SOLDA, ROSCA F X BOLSA X ROSCA F, INSTALADO EM PRUMADA  FORNECIMENTO E INSTALAÇÃO. AF_01/2016</v>
          </cell>
          <cell r="C3994" t="str">
            <v>UN</v>
          </cell>
          <cell r="D3994">
            <v>80.599999999999994</v>
          </cell>
          <cell r="E3994" t="str">
            <v>Sinapi-Maio/21</v>
          </cell>
        </row>
        <row r="3995">
          <cell r="A3995">
            <v>93074</v>
          </cell>
          <cell r="B3995" t="str">
            <v>CURVA EM COBRE, DN 15 MM, 45 GRAUS, SEM ANEL DE SOLDA, BOLSA X BOLSA, INSTALADO EM RAMAL DE DISTRIBUIÇÃO  FORNECIMENTO E INSTALAÇÃO. AF_01/2016</v>
          </cell>
          <cell r="C3995" t="str">
            <v>UN</v>
          </cell>
          <cell r="D3995">
            <v>12.21</v>
          </cell>
          <cell r="E3995" t="str">
            <v>Sinapi-Maio/21</v>
          </cell>
        </row>
        <row r="3996">
          <cell r="A3996">
            <v>93075</v>
          </cell>
          <cell r="B3996" t="str">
            <v>COTOVELO EM BRONZE/LATÃO, DN 15 MM X 1/2", 90 GRAUS, SEM ANEL DE SOLDA, BOLSA X ROSCA F, INSTALADO EM RAMAL DE DISTRIBUIÇÃO  FORNECIMENTO E INSTALAÇÃO. AF_01/2016</v>
          </cell>
          <cell r="C3996" t="str">
            <v>UN</v>
          </cell>
          <cell r="D3996">
            <v>20.62</v>
          </cell>
          <cell r="E3996" t="str">
            <v>Sinapi-Maio/21</v>
          </cell>
        </row>
        <row r="3997">
          <cell r="A3997">
            <v>93076</v>
          </cell>
          <cell r="B3997" t="str">
            <v>CURVA EM COBRE, DN 22 MM, 45 GRAUS, SEM ANEL DE SOLDA, BOLSA X BOLSA, INSTALADO EM RAMAL DE DISTRIBUIÇÃO  FORNECIMENTO E INSTALAÇÃO. AF_01/2016</v>
          </cell>
          <cell r="C3997" t="str">
            <v>UN</v>
          </cell>
          <cell r="D3997">
            <v>19.91</v>
          </cell>
          <cell r="E3997" t="str">
            <v>Sinapi-Maio/21</v>
          </cell>
        </row>
        <row r="3998">
          <cell r="A3998">
            <v>93077</v>
          </cell>
          <cell r="B3998" t="str">
            <v>COTOVELO EM BRONZE/LATÃO, DN 22 MM X 1/2", 90 GRAUS, SEM ANEL DE SOLDA, BOLSA X ROSCA F, INSTALADO EM RAMAL DE DISTRIBUIÇÃO  FORNECIMENTO E INSTALAÇÃO. AF_01/2016</v>
          </cell>
          <cell r="C3998" t="str">
            <v>UN</v>
          </cell>
          <cell r="D3998">
            <v>29.36</v>
          </cell>
          <cell r="E3998" t="str">
            <v>Sinapi-Maio/21</v>
          </cell>
        </row>
        <row r="3999">
          <cell r="A3999">
            <v>93078</v>
          </cell>
          <cell r="B3999" t="str">
            <v>COTOVELO EM BRONZE/LATÃO, DN 22 MM X 3/4", 90 GRAUS, SEM ANEL DE SOLDA, BOLSA X ROSCA F, INSTALADO EM RAMAL DE DISTRIBUIÇÃO  FORNECIMENTO E INSTALAÇÃO. AF_01/2016</v>
          </cell>
          <cell r="C3999" t="str">
            <v>UN</v>
          </cell>
          <cell r="D3999">
            <v>31.83</v>
          </cell>
          <cell r="E3999" t="str">
            <v>Sinapi-Maio/21</v>
          </cell>
        </row>
        <row r="4000">
          <cell r="A4000">
            <v>93079</v>
          </cell>
          <cell r="B4000" t="str">
            <v>CURVA EM COBRE, DN 28 MM, 45 GRAUS, SEM ANEL DE SOLDA, BOLSA X BOLSA, INSTALADO EM RAMAL DE DISTRIBUIÇÃO  FORNECIMENTO E INSTALAÇÃO. AF_01/2016</v>
          </cell>
          <cell r="C4000" t="str">
            <v>UN</v>
          </cell>
          <cell r="D4000">
            <v>27.97</v>
          </cell>
          <cell r="E4000" t="str">
            <v>Sinapi-Maio/21</v>
          </cell>
        </row>
        <row r="4001">
          <cell r="A4001">
            <v>93080</v>
          </cell>
          <cell r="B4001" t="str">
            <v>LUVA PASSANTE EM COBRE, DN 15 MM, SEM ANEL DE SOLDA, INSTALADO EM RAMAL DE DISTRIBUIÇÃO  FORNECIMENTO E INSTALAÇÃO. AF_01/2016</v>
          </cell>
          <cell r="C4001" t="str">
            <v>UN</v>
          </cell>
          <cell r="D4001">
            <v>7.99</v>
          </cell>
          <cell r="E4001" t="str">
            <v>Sinapi-Maio/21</v>
          </cell>
        </row>
        <row r="4002">
          <cell r="A4002">
            <v>93081</v>
          </cell>
          <cell r="B4002" t="str">
            <v>CONECTOR EM BRONZE/LATÃO, DN 15 MM X 1/2", SEM ANEL DE SOLDA, BOLSA X ROSCA F, INSTALADO EM RAMAL DE DISTRIBUIÇÃO  FORNECIMENTO E INSTALAÇÃO. AF_01/2016</v>
          </cell>
          <cell r="C4002" t="str">
            <v>UN</v>
          </cell>
          <cell r="D4002">
            <v>18.66</v>
          </cell>
          <cell r="E4002" t="str">
            <v>Sinapi-Maio/21</v>
          </cell>
        </row>
        <row r="4003">
          <cell r="A4003">
            <v>93082</v>
          </cell>
          <cell r="B4003" t="str">
            <v>CURVA DE TRANSPOSIÇÃO EM BRONZE/LATÃO, DN 15 MM, SEM ANEL DE SOLDA, BOLSA X BOLSA, INSTALADO EM RAMAL DE DISTRIBUIÇÃO  FORNECIMENTO E INSTALAÇÃO. AF_01/2016</v>
          </cell>
          <cell r="C4003" t="str">
            <v>UN</v>
          </cell>
          <cell r="D4003">
            <v>22.91</v>
          </cell>
          <cell r="E4003" t="str">
            <v>Sinapi-Maio/21</v>
          </cell>
        </row>
        <row r="4004">
          <cell r="A4004">
            <v>93083</v>
          </cell>
          <cell r="B4004" t="str">
            <v>JUNTA DE EXPANSÃO EM COBRE, DN 15 MM, PONTA X PONTA, INSTALADO EM RAMAL DE DISTRIBUIÇÃO  FORNECIMENTO E INSTALAÇÃO. AF_01/2016</v>
          </cell>
          <cell r="C4004" t="str">
            <v>UN</v>
          </cell>
          <cell r="D4004">
            <v>437.78</v>
          </cell>
          <cell r="E4004" t="str">
            <v>Sinapi-Maio/21</v>
          </cell>
        </row>
        <row r="4005">
          <cell r="A4005">
            <v>93084</v>
          </cell>
          <cell r="B4005" t="str">
            <v>LUVA PASSANTE EM COBRE, DN 22 MM, SEM ANEL DE SOLDA, INSTALADO EM RAMAL DE DISTRIBUIÇÃO  FORNECIMENTO E INSTALAÇÃO. AF_01/2016</v>
          </cell>
          <cell r="C4005" t="str">
            <v>UN</v>
          </cell>
          <cell r="D4005">
            <v>13.19</v>
          </cell>
          <cell r="E4005" t="str">
            <v>Sinapi-Maio/21</v>
          </cell>
        </row>
        <row r="4006">
          <cell r="A4006">
            <v>93085</v>
          </cell>
          <cell r="B4006" t="str">
            <v>BUCHA DE REDUÇÃO EM COBRE, DN 22 MM X 15 MM, SEM ANEL DE SOLDA, PONTA X BOLSA, INSTALADO EM RAMAL DE DISTRIBUIÇÃO  FORNECIMENTO E INSTALAÇÃO. AF_01/2016</v>
          </cell>
          <cell r="C4006" t="str">
            <v>UN</v>
          </cell>
          <cell r="D4006">
            <v>12.31</v>
          </cell>
          <cell r="E4006" t="str">
            <v>Sinapi-Maio/21</v>
          </cell>
        </row>
        <row r="4007">
          <cell r="A4007">
            <v>93086</v>
          </cell>
          <cell r="B4007" t="str">
            <v>JUNTA DE EXPANSÃO EM COBRE, DN 22 MM, PONTA X PONTA, INSTALADO EM RAMAL DE DISTRIBUIÇÃO  FORNECIMENTO E INSTALAÇÃO. AF_01/2016</v>
          </cell>
          <cell r="C4007" t="str">
            <v>UN</v>
          </cell>
          <cell r="D4007">
            <v>508.34</v>
          </cell>
          <cell r="E4007" t="str">
            <v>Sinapi-Maio/21</v>
          </cell>
        </row>
        <row r="4008">
          <cell r="A4008">
            <v>93087</v>
          </cell>
          <cell r="B4008" t="str">
            <v>CONECTOR EM BRONZE/LATÃO, DN 22 MM X 1/2", SEM ANEL DE SOLDA, BOLSA X ROSCA F, INSTALADO EM RAMAL DE DISTRIBUIÇÃO  FORNECIMENTO E INSTALAÇÃO. AF_01/2016</v>
          </cell>
          <cell r="C4008" t="str">
            <v>UN</v>
          </cell>
          <cell r="D4008">
            <v>20.22</v>
          </cell>
          <cell r="E4008" t="str">
            <v>Sinapi-Maio/21</v>
          </cell>
        </row>
        <row r="4009">
          <cell r="A4009">
            <v>93088</v>
          </cell>
          <cell r="B4009" t="str">
            <v>CONECTOR EM BRONZE/LATÃO, DN 22 MM X 3/4", SEM ANEL DE SOLDA, BOLSA X ROSCA F, INSTALADO EM RAMAL DE DISTRIBUIÇÃO  FORNECIMENTO E INSTALAÇÃO. AF_01/2016</v>
          </cell>
          <cell r="C4009" t="str">
            <v>UN</v>
          </cell>
          <cell r="D4009">
            <v>23.68</v>
          </cell>
          <cell r="E4009" t="str">
            <v>Sinapi-Maio/21</v>
          </cell>
        </row>
        <row r="4010">
          <cell r="A4010">
            <v>93089</v>
          </cell>
          <cell r="B4010" t="str">
            <v>CURVA DE TRANSPOSIÇÃO EM BRONZE/LATÃO, DN 22 MM, SEM ANEL DE SOLDA, BOLSA X BOLSA, INSTALADO EM RAMAL DE DISTRIBUIÇÃO  FORNECIMENTO E INSTALAÇÃO. AF_01/2016</v>
          </cell>
          <cell r="C4010" t="str">
            <v>UN</v>
          </cell>
          <cell r="D4010">
            <v>45.98</v>
          </cell>
          <cell r="E4010" t="str">
            <v>Sinapi-Maio/21</v>
          </cell>
        </row>
        <row r="4011">
          <cell r="A4011">
            <v>93090</v>
          </cell>
          <cell r="B4011" t="str">
            <v>LUVA PASSANTE EM COBRE, DN 28 MM, SEM ANEL DE SOLDA, INSTALADO EM RAMAL DE DISTRIBUIÇÃO  FORNECIMENTO E INSTALAÇÃO. AF_01/2016</v>
          </cell>
          <cell r="C4011" t="str">
            <v>UN</v>
          </cell>
          <cell r="D4011">
            <v>18.41</v>
          </cell>
          <cell r="E4011" t="str">
            <v>Sinapi-Maio/21</v>
          </cell>
        </row>
        <row r="4012">
          <cell r="A4012">
            <v>93091</v>
          </cell>
          <cell r="B4012" t="str">
            <v>BUCHA DE REDUÇÃO EM COBRE, DN 28 MM X 22 MM, SEM ANEL DE SOLDA, INSTALADO EM RAMAL DE DISTRIBUIÇÃO  FORNECIMENTO E INSTALAÇÃO. AF_01/2016</v>
          </cell>
          <cell r="C4012" t="str">
            <v>UN</v>
          </cell>
          <cell r="D4012">
            <v>16.309999999999999</v>
          </cell>
          <cell r="E4012" t="str">
            <v>Sinapi-Maio/21</v>
          </cell>
        </row>
        <row r="4013">
          <cell r="A4013">
            <v>93092</v>
          </cell>
          <cell r="B4013" t="str">
            <v>JUNTA DE EXPANSÃO EM COBRE, DN 28 MM, PONTA X PONTA, INSTALADO EM RAMAL DE DISTRIBUIÇÃO  FORNECIMENTO E INSTALAÇÃO. AF_01/2016</v>
          </cell>
          <cell r="C4013" t="str">
            <v>UN</v>
          </cell>
          <cell r="D4013">
            <v>558.80999999999995</v>
          </cell>
          <cell r="E4013" t="str">
            <v>Sinapi-Maio/21</v>
          </cell>
        </row>
        <row r="4014">
          <cell r="A4014">
            <v>93093</v>
          </cell>
          <cell r="B4014" t="str">
            <v>CONECTOR EM BRONZE/LATÃO, DN 28 MM X 1/2", SEM ANEL DE SOLDA, BOLSA X ROSCA F, INSTALADO EM RAMAL DE DISTRIBUIÇÃO  FORNECIMENTO E INSTALAÇÃO. AF_01/2016</v>
          </cell>
          <cell r="C4014" t="str">
            <v>UN</v>
          </cell>
          <cell r="D4014">
            <v>31.57</v>
          </cell>
          <cell r="E4014" t="str">
            <v>Sinapi-Maio/21</v>
          </cell>
        </row>
        <row r="4015">
          <cell r="A4015">
            <v>93094</v>
          </cell>
          <cell r="B4015" t="str">
            <v>CURVA DE TRANSPOSIÇÃO EM BRONZE/LATÃO, DN 28 MM, SEM ANEL DE SOLDA, BOLSA X BOLSA, INSTALADO EM RAMAL DE DISTRIBUIÇÃO  FORNECIMENTO E INSTALAÇÃO. AF_01/2016</v>
          </cell>
          <cell r="C4015" t="str">
            <v>UN</v>
          </cell>
          <cell r="D4015">
            <v>78.7</v>
          </cell>
          <cell r="E4015" t="str">
            <v>Sinapi-Maio/21</v>
          </cell>
        </row>
        <row r="4016">
          <cell r="A4016">
            <v>93095</v>
          </cell>
          <cell r="B4016" t="str">
            <v>TE DUPLA CURVA EM BRONZE/LATÃO, DN 1/2" X 15 MM X 1/2", SEM ANEL DE SOLDA, ROSCA F X BOLSA X ROSCA F, INSTALADO EM RAMAL DE DISTRIBUIÇÃO  FORNECIMENTO E INSTALAÇÃO. AF_01/2016</v>
          </cell>
          <cell r="C4016" t="str">
            <v>UN</v>
          </cell>
          <cell r="D4016">
            <v>59.09</v>
          </cell>
          <cell r="E4016" t="str">
            <v>Sinapi-Maio/21</v>
          </cell>
        </row>
        <row r="4017">
          <cell r="A4017">
            <v>93096</v>
          </cell>
          <cell r="B4017" t="str">
            <v>TE DUPLA CURVA EM BRONZE/LATÃO, DN 3/4" X 22 MM X 3/4", SEM ANEL DE SOLDA, ROSCA F X BOLSA X ROSCA F, INSTALADO EM RAMAL DE DISTRIBUIÇÃO  FORNECIMENTO E INSTALAÇÃO. AF_01/2016</v>
          </cell>
          <cell r="C4017" t="str">
            <v>UN</v>
          </cell>
          <cell r="D4017">
            <v>84.37</v>
          </cell>
          <cell r="E4017" t="str">
            <v>Sinapi-Maio/21</v>
          </cell>
        </row>
        <row r="4018">
          <cell r="A4018">
            <v>93097</v>
          </cell>
          <cell r="B4018" t="str">
            <v>CURVA EM COBRE, DN 15 MM, 45 GRAUS, SEM ANEL DE SOLDA, BOLSA X BOLSA, INSTALADO EM RAMAL E SUB-RAMAL  FORNECIMENTO E INSTALAÇÃO. AF_01/2016</v>
          </cell>
          <cell r="C4018" t="str">
            <v>UN</v>
          </cell>
          <cell r="D4018">
            <v>12.44</v>
          </cell>
          <cell r="E4018" t="str">
            <v>Sinapi-Maio/21</v>
          </cell>
        </row>
        <row r="4019">
          <cell r="A4019">
            <v>93098</v>
          </cell>
          <cell r="B4019" t="str">
            <v>COTOVELO EM BRONZE/LATÃO, DN 15 MM X 1/2", 90 GRAUS, SEM ANEL DE SOLDA, BOLSA X ROSCA F, INSTALADO EM RAMAL E SUB-RAMAL  FORNECIMENTO E INSTALAÇÃO. AF_01/2016</v>
          </cell>
          <cell r="C4019" t="str">
            <v>UN</v>
          </cell>
          <cell r="D4019">
            <v>20.85</v>
          </cell>
          <cell r="E4019" t="str">
            <v>Sinapi-Maio/21</v>
          </cell>
        </row>
        <row r="4020">
          <cell r="A4020">
            <v>93099</v>
          </cell>
          <cell r="B4020" t="str">
            <v>CURVA EM COBRE, DN 22 MM, 45 GRAUS, SEM ANEL DE SOLDA, BOLSA X BOLSA, INSTALADO EM RAMAL E SUB-RAMAL  FORNECIMENTO E INSTALAÇÃO. AF_01/2016</v>
          </cell>
          <cell r="C4020" t="str">
            <v>UN</v>
          </cell>
          <cell r="D4020">
            <v>22.52</v>
          </cell>
          <cell r="E4020" t="str">
            <v>Sinapi-Maio/21</v>
          </cell>
        </row>
        <row r="4021">
          <cell r="A4021">
            <v>93100</v>
          </cell>
          <cell r="B4021" t="str">
            <v>COTOVELO EM BRONZE/LATÃO, DN 22 MM X 1/2", 90 GRAUS, SEM ANEL DE SOLDA, BOLSA X ROSCA F, INSTALADO EM RAMAL E SUB-RAMAL  FORNECIMENTO E INSTALAÇÃO. AF_01/2016</v>
          </cell>
          <cell r="C4021" t="str">
            <v>UN</v>
          </cell>
          <cell r="D4021">
            <v>31.97</v>
          </cell>
          <cell r="E4021" t="str">
            <v>Sinapi-Maio/21</v>
          </cell>
        </row>
        <row r="4022">
          <cell r="A4022">
            <v>93101</v>
          </cell>
          <cell r="B4022" t="str">
            <v>COTOVELO EM BRONZE/LATÃO, DN 22 MM X 3/4", 90 GRAUS, SEM ANEL DE SOLDA, BOLSA X ROSCA F, INSTALADO EM RAMAL E SUB-RAMAL  FORNECIMENTO E INSTALAÇÃO. AF_01/2016</v>
          </cell>
          <cell r="C4022" t="str">
            <v>UN</v>
          </cell>
          <cell r="D4022">
            <v>34.44</v>
          </cell>
          <cell r="E4022" t="str">
            <v>Sinapi-Maio/21</v>
          </cell>
        </row>
        <row r="4023">
          <cell r="A4023">
            <v>93102</v>
          </cell>
          <cell r="B4023" t="str">
            <v>CURVA EM COBRE, DN 28 MM, 45 GRAUS, SEM ANEL DE SOLDA, BOLSA X BOLSA, INSTALADO EM RAMAL E SUB-RAMAL  FORNECIMENTO E INSTALAÇÃO. AF_01/2016</v>
          </cell>
          <cell r="C4023" t="str">
            <v>UN</v>
          </cell>
          <cell r="D4023">
            <v>30.35</v>
          </cell>
          <cell r="E4023" t="str">
            <v>Sinapi-Maio/21</v>
          </cell>
        </row>
        <row r="4024">
          <cell r="A4024">
            <v>93103</v>
          </cell>
          <cell r="B4024" t="str">
            <v>LUVA PASSANTE EM COBRE, DN 15 MM, SEM ANEL DE SOLDA, INSTALADO EM RAMAL E SUB-RAMAL  FORNECIMENTO E INSTALAÇÃO. AF_01/2016</v>
          </cell>
          <cell r="C4024" t="str">
            <v>UN</v>
          </cell>
          <cell r="D4024">
            <v>8.17</v>
          </cell>
          <cell r="E4024" t="str">
            <v>Sinapi-Maio/21</v>
          </cell>
        </row>
        <row r="4025">
          <cell r="A4025">
            <v>93104</v>
          </cell>
          <cell r="B4025" t="str">
            <v>CONECTOR EM BRONZE/LATÃO, DN 15 MM X 1/2", SEM ANEL DE SOLDA, BOLSA X ROSCA F, INSTALADO EM RAMAL E SUB-RAMAL  FORNECIMENTO E INSTALAÇÃO. AF_01/2016</v>
          </cell>
          <cell r="C4025" t="str">
            <v>UN</v>
          </cell>
          <cell r="D4025">
            <v>18.84</v>
          </cell>
          <cell r="E4025" t="str">
            <v>Sinapi-Maio/21</v>
          </cell>
        </row>
        <row r="4026">
          <cell r="A4026">
            <v>93105</v>
          </cell>
          <cell r="B4026" t="str">
            <v>CURVA DE TRANSPOSIÇÃO EM BRONZE/LATÃO, DN 15 MM, SEM ANEL DE SOLDA, BOLSA X BOLSA, INSTALADO EM RAMAL E SUB-RAMAL  FORNECIMENTO E INSTALAÇÃO. AF_01/2016</v>
          </cell>
          <cell r="C4026" t="str">
            <v>UN</v>
          </cell>
          <cell r="D4026">
            <v>23.09</v>
          </cell>
          <cell r="E4026" t="str">
            <v>Sinapi-Maio/21</v>
          </cell>
        </row>
        <row r="4027">
          <cell r="A4027">
            <v>93106</v>
          </cell>
          <cell r="B4027" t="str">
            <v>JUNTA DE EXPANSÃO EM COBRE, DN 15 MM, PONTA X PONTA, INSTALADO EM RAMAL E SUB-RAMAL  FORNECIMENTO E INSTALAÇÃO. AF_01/2016</v>
          </cell>
          <cell r="C4027" t="str">
            <v>UN</v>
          </cell>
          <cell r="D4027">
            <v>437.96</v>
          </cell>
          <cell r="E4027" t="str">
            <v>Sinapi-Maio/21</v>
          </cell>
        </row>
        <row r="4028">
          <cell r="A4028">
            <v>93107</v>
          </cell>
          <cell r="B4028" t="str">
            <v>LUVA PASSANTE EM COBRE, DN 22 MM, SEM ANEL DE SOLDA, INSTALADO EM RAMAL E SUB-RAMAL  FORNECIMENTO E INSTALAÇÃO. AF_01/2016</v>
          </cell>
          <cell r="C4028" t="str">
            <v>UN</v>
          </cell>
          <cell r="D4028">
            <v>14.9</v>
          </cell>
          <cell r="E4028" t="str">
            <v>Sinapi-Maio/21</v>
          </cell>
        </row>
        <row r="4029">
          <cell r="A4029">
            <v>93108</v>
          </cell>
          <cell r="B4029" t="str">
            <v>BUCHA DE REDUÇÃO EM COBRE, DN 22 MM X 15 MM, SEM ANEL DE SOLDA, PONTA X BOLSA, INSTALADO EM RAMAL E SUB-RAMAL  FORNECIMENTO E INSTALAÇÃO. AF_01/2016</v>
          </cell>
          <cell r="C4029" t="str">
            <v>UN</v>
          </cell>
          <cell r="D4029">
            <v>14.02</v>
          </cell>
          <cell r="E4029" t="str">
            <v>Sinapi-Maio/21</v>
          </cell>
        </row>
        <row r="4030">
          <cell r="A4030">
            <v>93109</v>
          </cell>
          <cell r="B4030" t="str">
            <v>JUNTA DE EXPANSÃO EM COBRE, DN 22 MM, PONTA X PONTA, INSTALADO EM RAMAL E SUB-RAMAL  FORNECIMENTO E INSTALAÇÃO. AF_01/2016</v>
          </cell>
          <cell r="C4030" t="str">
            <v>UN</v>
          </cell>
          <cell r="D4030">
            <v>510.05</v>
          </cell>
          <cell r="E4030" t="str">
            <v>Sinapi-Maio/21</v>
          </cell>
        </row>
        <row r="4031">
          <cell r="A4031">
            <v>93110</v>
          </cell>
          <cell r="B4031" t="str">
            <v>CONECTOR EM BRONZE/LATÃO, DN 22 MM X 1/2", SEM ANEL DE SOLDA, BOLSA X ROSCA F, INSTALADO EM RAMAL E SUB-RAMAL  FORNECIMENTO E INSTALAÇÃO. AF_01/2016</v>
          </cell>
          <cell r="C4031" t="str">
            <v>UN</v>
          </cell>
          <cell r="D4031">
            <v>21.93</v>
          </cell>
          <cell r="E4031" t="str">
            <v>Sinapi-Maio/21</v>
          </cell>
        </row>
        <row r="4032">
          <cell r="A4032">
            <v>93111</v>
          </cell>
          <cell r="B4032" t="str">
            <v>CONECTOR EM BRONZE/LATÃO, DN 22 MM X 3/4", SEM ANEL DE SOLDA, BOLSA X ROSCA F, INSTALADO EM RAMAL E SUB-RAMAL  FORNECIMENTO E INSTALAÇÃO. AF_01/2016</v>
          </cell>
          <cell r="C4032" t="str">
            <v>UN</v>
          </cell>
          <cell r="D4032">
            <v>25.22</v>
          </cell>
          <cell r="E4032" t="str">
            <v>Sinapi-Maio/21</v>
          </cell>
        </row>
        <row r="4033">
          <cell r="A4033">
            <v>93112</v>
          </cell>
          <cell r="B4033" t="str">
            <v>CURVA DE TRANSPOSIÇÃO EM BRONZE/LATÃO, DN 22 MM, SEM ANEL DE SOLDA, BOLSA X BOLSA, INSTALADO EM RAMAL E SUB-RAMAL  FORNECIMENTO E INSTALAÇÃO. AF_01/2016</v>
          </cell>
          <cell r="C4033" t="str">
            <v>UN</v>
          </cell>
          <cell r="D4033">
            <v>47.69</v>
          </cell>
          <cell r="E4033" t="str">
            <v>Sinapi-Maio/21</v>
          </cell>
        </row>
        <row r="4034">
          <cell r="A4034">
            <v>93113</v>
          </cell>
          <cell r="B4034" t="str">
            <v>LUVA PASSANTE EM COBRE, DN 28 MM, SEM ANEL DE SOLDA, INSTALADO EM RAMAL E SUB-RAMAL  FORNECIMENTO E INSTALAÇÃO. AF_01/2016</v>
          </cell>
          <cell r="C4034" t="str">
            <v>UN</v>
          </cell>
          <cell r="D4034">
            <v>21.5</v>
          </cell>
          <cell r="E4034" t="str">
            <v>Sinapi-Maio/21</v>
          </cell>
        </row>
        <row r="4035">
          <cell r="A4035">
            <v>93114</v>
          </cell>
          <cell r="B4035" t="str">
            <v>CONECTOR EM BRONZE/LATÃO, DN 28 MM X 1/2", SEM ANEL DE SOLDA, BOLSA X ROSCA F, INSTALADO EM RAMAL E SUB-RAMAL  FORNECIMENTO E INSTALAÇÃO. AF_01/2016</v>
          </cell>
          <cell r="C4035" t="str">
            <v>UN</v>
          </cell>
          <cell r="D4035">
            <v>34.659999999999997</v>
          </cell>
          <cell r="E4035" t="str">
            <v>Sinapi-Maio/21</v>
          </cell>
        </row>
        <row r="4036">
          <cell r="A4036">
            <v>93115</v>
          </cell>
          <cell r="B4036" t="str">
            <v>CURVA DE TRANSPOSIÇÃO EM BRONZE/LATÃO, DN 28 MM, SEM ANEL DE SOLDA, BOLSA X BOLSA, INSTALADO EM RAMAL E SUB-RAMAL  FORNECIMENTO E INSTALAÇÃO. AF_01/2016</v>
          </cell>
          <cell r="C4036" t="str">
            <v>UN</v>
          </cell>
          <cell r="D4036">
            <v>81.790000000000006</v>
          </cell>
          <cell r="E4036" t="str">
            <v>Sinapi-Maio/21</v>
          </cell>
        </row>
        <row r="4037">
          <cell r="A4037">
            <v>93116</v>
          </cell>
          <cell r="B4037" t="str">
            <v>JUNTA DE EXPANSÃO EM COBRE, DN 28 MM, PONTA X PONTA, INSTALADO EM RAMAL E SUB-RAMAL  FORNECIMENTO E INSTALAÇÃO. AF_01/2016</v>
          </cell>
          <cell r="C4037" t="str">
            <v>UN</v>
          </cell>
          <cell r="D4037">
            <v>561.9</v>
          </cell>
          <cell r="E4037" t="str">
            <v>Sinapi-Maio/21</v>
          </cell>
        </row>
        <row r="4038">
          <cell r="A4038">
            <v>93117</v>
          </cell>
          <cell r="B4038" t="str">
            <v>TE DUPLA CURVA EM BRONZE/LATÃO, DN 1/2" X 15 MM X 1/2", SEM ANEL DE SOLDA, ROSCA F X BOLSA X ROSCA F, INSTALADO EM RAMAL E SUB-RAMAL  FORNECIMENTO E INSTALAÇÃO. AF_01/2016</v>
          </cell>
          <cell r="C4038" t="str">
            <v>UN</v>
          </cell>
          <cell r="D4038">
            <v>59.37</v>
          </cell>
          <cell r="E4038" t="str">
            <v>Sinapi-Maio/21</v>
          </cell>
        </row>
        <row r="4039">
          <cell r="A4039">
            <v>93118</v>
          </cell>
          <cell r="B4039" t="str">
            <v>TE DUPLA CURVA EM BRONZE/LATÃO, DN 3/4" X 22 MM X 3/4", SEM ANEL DE SOLDA, ROSCA F X BOLSA X ROSCA F, INSTALADO EM RAMAL E SUB-RAMAL  FORNECIMENTO E INSTALAÇÃO. AF_01/2016</v>
          </cell>
          <cell r="C4039" t="str">
            <v>UN</v>
          </cell>
          <cell r="D4039">
            <v>87.81</v>
          </cell>
          <cell r="E4039" t="str">
            <v>Sinapi-Maio/21</v>
          </cell>
        </row>
        <row r="4040">
          <cell r="A4040">
            <v>93119</v>
          </cell>
          <cell r="B4040" t="str">
            <v>CURVA EM COBRE, DN 22 MM, 45 GRAUS, SEM ANEL DE SOLDA, BOLSA X BOLSA, INSTALADO EM PRUMADA  FORNECIMENTO E INSTALAÇÃO. AF_01/2016</v>
          </cell>
          <cell r="C4040" t="str">
            <v>UN</v>
          </cell>
          <cell r="D4040">
            <v>17.12</v>
          </cell>
          <cell r="E4040" t="str">
            <v>Sinapi-Maio/21</v>
          </cell>
        </row>
        <row r="4041">
          <cell r="A4041">
            <v>93120</v>
          </cell>
          <cell r="B4041" t="str">
            <v>COTOVELO EM BRONZE/LATÃO, DN 22 MM X 1/2", 90 GRAUS, SEM ANEL DE SOLDA, BOLSA X ROSCA F, INSTALADO EM PRUMADA  FORNECIMENTO E INSTALAÇÃO. AF_01/2016</v>
          </cell>
          <cell r="C4041" t="str">
            <v>UN</v>
          </cell>
          <cell r="D4041">
            <v>26.57</v>
          </cell>
          <cell r="E4041" t="str">
            <v>Sinapi-Maio/21</v>
          </cell>
        </row>
        <row r="4042">
          <cell r="A4042">
            <v>93121</v>
          </cell>
          <cell r="B4042" t="str">
            <v>COTOVELO EM BRONZE/LATÃO, DN 22 MM X 3/4", 90 GRAUS, SEM ANEL DE SOLDA, BOLSA X ROSCA F, INSTALADO EM PRUMADA  FORNECIMENTO E INSTALAÇÃO. AF_01/2016</v>
          </cell>
          <cell r="C4042" t="str">
            <v>UN</v>
          </cell>
          <cell r="D4042">
            <v>29.04</v>
          </cell>
          <cell r="E4042" t="str">
            <v>Sinapi-Maio/21</v>
          </cell>
        </row>
        <row r="4043">
          <cell r="A4043">
            <v>93122</v>
          </cell>
          <cell r="B4043" t="str">
            <v>CURVA EM COBRE, DN 28 MM, 45 GRAUS, SEM ANEL DE SOLDA, BOLSA X BOLSA, INSTALADO EM PRUMADA  FORNECIMENTO E INSTALAÇÃO. AF_01/2016</v>
          </cell>
          <cell r="C4043" t="str">
            <v>UN</v>
          </cell>
          <cell r="D4043">
            <v>25.18</v>
          </cell>
          <cell r="E4043" t="str">
            <v>Sinapi-Maio/21</v>
          </cell>
        </row>
        <row r="4044">
          <cell r="A4044">
            <v>93123</v>
          </cell>
          <cell r="B4044" t="str">
            <v>CURVA EM COBRE, DN 35 MM, 45 GRAUS, SEM ANEL DE SOLDA, BOLSA X BOLSA, INSTALADO EM PRUMADA  FORNECIMENTO E INSTALAÇÃO. AF_01/2016</v>
          </cell>
          <cell r="C4044" t="str">
            <v>UN</v>
          </cell>
          <cell r="D4044">
            <v>55.76</v>
          </cell>
          <cell r="E4044" t="str">
            <v>Sinapi-Maio/21</v>
          </cell>
        </row>
        <row r="4045">
          <cell r="A4045">
            <v>93124</v>
          </cell>
          <cell r="B4045" t="str">
            <v>CURVA EM COBRE, DN 42 MM, 45 GRAUS, SEM ANEL DE SOLDA, BOLSA X BOLSA, INSTALADO EM PRUMADA  FORNECIMENTO E INSTALAÇÃO. AF_01/2016</v>
          </cell>
          <cell r="C4045" t="str">
            <v>UN</v>
          </cell>
          <cell r="D4045">
            <v>87.82</v>
          </cell>
          <cell r="E4045" t="str">
            <v>Sinapi-Maio/21</v>
          </cell>
        </row>
        <row r="4046">
          <cell r="A4046">
            <v>93125</v>
          </cell>
          <cell r="B4046" t="str">
            <v>CURVA EM COBRE, DN 54 MM, 45 GRAUS, SEM ANEL DE SOLDA, BOLSA X BOLSA, INSTALADO EM PRUMADA  FORNECIMENTO E INSTALAÇÃO. AF_01/2016</v>
          </cell>
          <cell r="C4046" t="str">
            <v>UN</v>
          </cell>
          <cell r="D4046">
            <v>127.85</v>
          </cell>
          <cell r="E4046" t="str">
            <v>Sinapi-Maio/21</v>
          </cell>
        </row>
        <row r="4047">
          <cell r="A4047">
            <v>93126</v>
          </cell>
          <cell r="B4047" t="str">
            <v>CURVA EM COBRE, DN 66 MM, 45 GRAUS, SEM ANEL DE SOLDA, BOLSA X BOLSA, INSTALADO EM PRUMADA  FORNECIMENTO E INSTALAÇÃO. AF_01/2016</v>
          </cell>
          <cell r="C4047" t="str">
            <v>UN</v>
          </cell>
          <cell r="D4047">
            <v>283.81</v>
          </cell>
          <cell r="E4047" t="str">
            <v>Sinapi-Maio/21</v>
          </cell>
        </row>
        <row r="4048">
          <cell r="A4048">
            <v>93133</v>
          </cell>
          <cell r="B4048" t="str">
            <v>BUCHA DE REDUÇÃO EM COBRE, DN 28 MM X 22 MM, SEM ANEL DE SOLDA, INSTALADO EM RAMAL E SUB-RAMAL  FORNECIMENTO E INSTALAÇÃO. AF_01/2016</v>
          </cell>
          <cell r="C4048" t="str">
            <v>UN</v>
          </cell>
          <cell r="D4048">
            <v>19.399999999999999</v>
          </cell>
          <cell r="E4048" t="str">
            <v>Sinapi-Maio/21</v>
          </cell>
        </row>
        <row r="4049">
          <cell r="A4049">
            <v>94465</v>
          </cell>
          <cell r="B4049" t="str">
            <v>LUVA, EM FERRO GALVANIZADO, CONEXÃO ROSQUEADA, DN 50 (2), INSTALADO EM RESERVAÇÃO DE ÁGUA DE EDIFICAÇÃO QUE POSSUA RESERVATÓRIO DE FIBRA/FIBROCIMENTO  FORNECIMENTO E INSTALAÇÃO. AF_06/2016</v>
          </cell>
          <cell r="C4049" t="str">
            <v>UN</v>
          </cell>
          <cell r="D4049">
            <v>45.06</v>
          </cell>
          <cell r="E4049" t="str">
            <v>Sinapi-Maio/21</v>
          </cell>
        </row>
        <row r="4050">
          <cell r="A4050">
            <v>94466</v>
          </cell>
          <cell r="B4050" t="str">
            <v>NIPLE, EM FERRO GALVANIZADO, CONEXÃO ROSQUEADA, DN 50 (2), INSTALADO EM RESERVAÇÃO DE ÁGUA DE EDIFICAÇÃO QUE POSSUA RESERVATÓRIO DE FIBRA/FIBROCIMENTO  FORNECIMENTO E INSTALAÇÃO. AF_06/2016</v>
          </cell>
          <cell r="C4050" t="str">
            <v>UN</v>
          </cell>
          <cell r="D4050">
            <v>45.08</v>
          </cell>
          <cell r="E4050" t="str">
            <v>Sinapi-Maio/21</v>
          </cell>
        </row>
        <row r="4051">
          <cell r="A4051">
            <v>94467</v>
          </cell>
          <cell r="B4051" t="str">
            <v>LUVA, EM FERRO GALVANIZADO, CONEXÃO ROSQUEADA, DN 65 (2 1/2), INSTALADO EM RESERVAÇÃO DE ÁGUA DE EDIFICAÇÃO QUE POSSUA RESERVATÓRIO DE FIBRA/FIBROCIMENTO  FORNECIMENTO E INSTALAÇÃO. AF_06/2016</v>
          </cell>
          <cell r="C4051" t="str">
            <v>UN</v>
          </cell>
          <cell r="D4051">
            <v>69.05</v>
          </cell>
          <cell r="E4051" t="str">
            <v>Sinapi-Maio/21</v>
          </cell>
        </row>
        <row r="4052">
          <cell r="A4052">
            <v>94468</v>
          </cell>
          <cell r="B4052" t="str">
            <v>NIPLE, EM FERRO GALVANIZADO, CONEXÃO ROSQUEADA, DN 65 (2 1/2), INSTALADO EM RESERVAÇÃO DE ÁGUA DE EDIFICAÇÃO QUE POSSUA RESERVATÓRIO DE FIBRA/FIBROCIMENTO  FORNECIMENTO E INSTALAÇÃO. AF_06/2016</v>
          </cell>
          <cell r="C4052" t="str">
            <v>UN</v>
          </cell>
          <cell r="D4052">
            <v>60.53</v>
          </cell>
          <cell r="E4052" t="str">
            <v>Sinapi-Maio/21</v>
          </cell>
        </row>
        <row r="4053">
          <cell r="A4053">
            <v>94469</v>
          </cell>
          <cell r="B4053" t="str">
            <v>LUVA, EM FERRO GALVANIZADO, CONEXÃO ROSQUEADA, DN 80 (3), INSTALADO EM RESERVAÇÃO DE ÁGUA DE EDIFICAÇÃO QUE POSSUA RESERVATÓRIO DE FIBRA/FIBROCIMENTO  FORNECIMENTO E INSTALAÇÃO. AF_06/2016</v>
          </cell>
          <cell r="C4053" t="str">
            <v>UN</v>
          </cell>
          <cell r="D4053">
            <v>100.07</v>
          </cell>
          <cell r="E4053" t="str">
            <v>Sinapi-Maio/21</v>
          </cell>
        </row>
        <row r="4054">
          <cell r="A4054">
            <v>94470</v>
          </cell>
          <cell r="B4054" t="str">
            <v>NIPLE, EM FERRO GALVANIZADO, CONEXÃO ROSQUEADA, DN 80 (3), INSTALADO EM RESERVAÇÃO DE ÁGUA DE EDIFICAÇÃO QUE POSSUA RESERVATÓRIO DE FIBRA/FIBROCIMENTO  FORNECIMENTO E INSTALAÇÃO. AF_06/2016</v>
          </cell>
          <cell r="C4054" t="str">
            <v>UN</v>
          </cell>
          <cell r="D4054">
            <v>92.49</v>
          </cell>
          <cell r="E4054" t="str">
            <v>Sinapi-Maio/21</v>
          </cell>
        </row>
        <row r="4055">
          <cell r="A4055">
            <v>94471</v>
          </cell>
          <cell r="B4055" t="str">
            <v>COTOVELO 90 GRAUS, EM FERRO GALVANIZADO, CONEXÃO ROSQUEADA, DN 50 (2), INSTALADO EM RESERVAÇÃO DE ÁGUA DE EDIFICAÇÃO QUE POSSUA RESERVATÓRIO DE FIBRA/FIBROCIMENTO  FORNECIMENTO E INSTALAÇÃO. AF_06/2016</v>
          </cell>
          <cell r="C4055" t="str">
            <v>UN</v>
          </cell>
          <cell r="D4055">
            <v>65.11</v>
          </cell>
          <cell r="E4055" t="str">
            <v>Sinapi-Maio/21</v>
          </cell>
        </row>
        <row r="4056">
          <cell r="A4056">
            <v>94472</v>
          </cell>
          <cell r="B4056" t="str">
            <v>COTOVELO 45 GRAUS, EM FERRO GALVANIZADO, CONEXÃO ROSQUEADA, DN 50 (2), INSTALADO EM RESERVAÇÃO DE ÁGUA DE EDIFICAÇÃO QUE POSSUA RESERVATÓRIO DE FIBRA/FIBROCIMENTO  FORNECIMENTO E INSTALAÇÃO. AF_06/2016</v>
          </cell>
          <cell r="C4056" t="str">
            <v>UN</v>
          </cell>
          <cell r="D4056">
            <v>67</v>
          </cell>
          <cell r="E4056" t="str">
            <v>Sinapi-Maio/21</v>
          </cell>
        </row>
        <row r="4057">
          <cell r="A4057">
            <v>94473</v>
          </cell>
          <cell r="B4057" t="str">
            <v>COTOVELO 90 GRAUS, EM FERRO GALVANIZADO, CONEXÃO ROSQUEADA, DN 65 (2 1/2), INSTALADO EM RESERVAÇÃO DE ÁGUA DE EDIFICAÇÃO QUE POSSUA RESERVATÓRIO DE FIBRA/FIBROCIMENTO  FORNECIMENTO E INSTALAÇÃO. AF_06/2016</v>
          </cell>
          <cell r="C4057" t="str">
            <v>UN</v>
          </cell>
          <cell r="D4057">
            <v>99</v>
          </cell>
          <cell r="E4057" t="str">
            <v>Sinapi-Maio/21</v>
          </cell>
        </row>
        <row r="4058">
          <cell r="A4058">
            <v>94474</v>
          </cell>
          <cell r="B4058" t="str">
            <v>COTOVELO 45 GRAUS, EM FERRO GALVANIZADO, CONEXÃO ROSQUEADA, DN 65 (2 1/2), INSTALADO EM RESERVAÇÃO DE ÁGUA DE EDIFICAÇÃO QUE POSSUA RESERVATÓRIO DE FIBRA/FIBROCIMENTO  FORNECIMENTO E INSTALAÇÃO. AF_06/2016</v>
          </cell>
          <cell r="C4058" t="str">
            <v>UN</v>
          </cell>
          <cell r="D4058">
            <v>107.34</v>
          </cell>
          <cell r="E4058" t="str">
            <v>Sinapi-Maio/21</v>
          </cell>
        </row>
        <row r="4059">
          <cell r="A4059">
            <v>94475</v>
          </cell>
          <cell r="B4059" t="str">
            <v>COTOVELO 90 GRAUS, EM FERRO GALVANIZADO, CONEXÃO ROSQUEADA, DN 80 (3), INSTALADO EM RESERVAÇÃO DE ÁGUA DE EDIFICAÇÃO QUE POSSUA RESERVATÓRIO DE FIBRA/FIBROCIMENTO  FORNECIMENTO E INSTALAÇÃO. AF_06/2016</v>
          </cell>
          <cell r="C4059" t="str">
            <v>UN</v>
          </cell>
          <cell r="D4059">
            <v>135.85</v>
          </cell>
          <cell r="E4059" t="str">
            <v>Sinapi-Maio/21</v>
          </cell>
        </row>
        <row r="4060">
          <cell r="A4060">
            <v>94476</v>
          </cell>
          <cell r="B4060" t="str">
            <v>COTOVELO 45 GRAUS, EM FERRO GALVANIZADO, CONEXÃO ROSQUEADA, DN 80 (3), INSTALADO EM RESERVAÇÃO DE ÁGUA DE EDIFICAÇÃO QUE POSSUA RESERVATÓRIO DE FIBRA/FIBROCIMENTO  FORNECIMENTO E INSTALAÇÃO. AF_06/2016</v>
          </cell>
          <cell r="C4060" t="str">
            <v>UN</v>
          </cell>
          <cell r="D4060">
            <v>151.9</v>
          </cell>
          <cell r="E4060" t="str">
            <v>Sinapi-Maio/21</v>
          </cell>
        </row>
        <row r="4061">
          <cell r="A4061">
            <v>94477</v>
          </cell>
          <cell r="B4061" t="str">
            <v>TÊ, EM FERRO GALVANIZADO, CONEXÃO ROSQUEADA, DN 50 (2), INSTALADO EM RESERVAÇÃO DE ÁGUA DE EDIFICAÇÃO QUE POSSUA RESERVATÓRIO DE FIBRA/FIBROCIMENTO  FORNECIMENTO E INSTALAÇÃO. AF_06/2016</v>
          </cell>
          <cell r="C4061" t="str">
            <v>UN</v>
          </cell>
          <cell r="D4061">
            <v>86.64</v>
          </cell>
          <cell r="E4061" t="str">
            <v>Sinapi-Maio/21</v>
          </cell>
        </row>
        <row r="4062">
          <cell r="A4062">
            <v>94478</v>
          </cell>
          <cell r="B4062" t="str">
            <v>TÊ, EM FERRO GALVANIZADO, CONEXÃO ROSQUEADA, DN 65 (2 1/2), INSTALADO EM RESERVAÇÃO DE ÁGUA DE EDIFICAÇÃO QUE POSSUA RESERVATÓRIO DE FIBRA/FIBROCIMENTO  FORNECIMENTO E INSTALAÇÃO. AF_06/2016</v>
          </cell>
          <cell r="C4062" t="str">
            <v>UN</v>
          </cell>
          <cell r="D4062">
            <v>136.04</v>
          </cell>
          <cell r="E4062" t="str">
            <v>Sinapi-Maio/21</v>
          </cell>
        </row>
        <row r="4063">
          <cell r="A4063">
            <v>94479</v>
          </cell>
          <cell r="B4063" t="str">
            <v>TÊ, EM FERRO GALVANIZADO, CONEXÃO ROSQUEADA, DN 80 (3), INSTALADO EM RESERVAÇÃO DE ÁGUA DE EDIFICAÇÃO QUE POSSUA RESERVATÓRIO DE FIBRA/FIBROCIMENTO  FORNECIMENTO E INSTALAÇÃO. AF_06/2016</v>
          </cell>
          <cell r="C4063" t="str">
            <v>UN</v>
          </cell>
          <cell r="D4063">
            <v>179.42</v>
          </cell>
          <cell r="E4063" t="str">
            <v>Sinapi-Maio/21</v>
          </cell>
        </row>
        <row r="4064">
          <cell r="A4064">
            <v>94606</v>
          </cell>
          <cell r="B4064" t="str">
            <v>LUVA EM COBRE, DN 54 MM, SEM ANEL DE SOLDA, INSTALADO EM RESERVAÇÃO DE ÁGUA DE EDIFICAÇÃO QUE POSSUA RESERVATÓRIO DE FIBRA/FIBROCIMENTO  FORNECIMENTO E INSTALAÇÃO. AF_06/2016</v>
          </cell>
          <cell r="C4064" t="str">
            <v>UN</v>
          </cell>
          <cell r="D4064">
            <v>76.98</v>
          </cell>
          <cell r="E4064" t="str">
            <v>Sinapi-Maio/21</v>
          </cell>
        </row>
        <row r="4065">
          <cell r="A4065">
            <v>94608</v>
          </cell>
          <cell r="B4065" t="str">
            <v>LUVA EM COBRE, DN 66 MM, SEM ANEL DE SOLDA, INSTALADO EM RESERVAÇÃO DE ÁGUA DE EDIFICAÇÃO QUE POSSUA RESERVATÓRIO DE FIBRA/FIBROCIMENTO  FORNECIMENTO E INSTALAÇÃO. AF_06/2016</v>
          </cell>
          <cell r="C4065" t="str">
            <v>UN</v>
          </cell>
          <cell r="D4065">
            <v>189.03</v>
          </cell>
          <cell r="E4065" t="str">
            <v>Sinapi-Maio/21</v>
          </cell>
        </row>
        <row r="4066">
          <cell r="A4066">
            <v>94610</v>
          </cell>
          <cell r="B4066" t="str">
            <v>LUVA EM COBRE, DN 79 MM, SEM ANEL DE SOLDA, INSTALADO EM RESERVAÇÃO DE ÁGUA DE EDIFICAÇÃO QUE POSSUA RESERVATÓRIO DE FIBRA/FIBROCIMENTO  FORNECIMENTO E INSTALAÇÃO. AF_06/2016</v>
          </cell>
          <cell r="C4066" t="str">
            <v>UN</v>
          </cell>
          <cell r="D4066">
            <v>280.76</v>
          </cell>
          <cell r="E4066" t="str">
            <v>Sinapi-Maio/21</v>
          </cell>
        </row>
        <row r="4067">
          <cell r="A4067">
            <v>94612</v>
          </cell>
          <cell r="B4067" t="str">
            <v>LUVA DE COBRE, DN 104 MM, SEM ANEL DE SOLDA, INSTALADO EM RESERVAÇÃO DE ÁGUA DE EDIFICAÇÃO QUE POSSUA RESERVATÓRIO DE FIBRA/FIBROCIMENTO  FORNECIMENTO E INSTALAÇÃO. AF_06/2016</v>
          </cell>
          <cell r="C4067" t="str">
            <v>UN</v>
          </cell>
          <cell r="D4067">
            <v>393.88</v>
          </cell>
          <cell r="E4067" t="str">
            <v>Sinapi-Maio/21</v>
          </cell>
        </row>
        <row r="4068">
          <cell r="A4068">
            <v>94614</v>
          </cell>
          <cell r="B4068" t="str">
            <v>COTOVELO EM COBRE, DN 54 MM, 90 GRAUS, SEM ANEL DE SOLDA, INSTALADO EM RESERVAÇÃO DE ÁGUA DE EDIFICAÇÃO QUE POSSUA RESERVATÓRIO DE FIBRA/FIBROCIMENTO  FORNECIMENTO E INSTALAÇÃO. AF_06/2016</v>
          </cell>
          <cell r="C4068" t="str">
            <v>UN</v>
          </cell>
          <cell r="D4068">
            <v>130.19</v>
          </cell>
          <cell r="E4068" t="str">
            <v>Sinapi-Maio/21</v>
          </cell>
        </row>
        <row r="4069">
          <cell r="A4069">
            <v>94615</v>
          </cell>
          <cell r="B4069" t="str">
            <v>CURVA EM COBRE, DN 54 MM, 45 GRAUS, SEM ANEL DE SOLDA, BOLSA X BOLSA, INSTALADO EM RESERVAÇÃO DE ÁGUA DE EDIFICAÇÃO QUE POSSUA RESERVATÓRIO DE FIBRA/FIBROCIMENTO  FORNECIMENTO E INSTALAÇÃO. AF_06/2016</v>
          </cell>
          <cell r="C4069" t="str">
            <v>UN</v>
          </cell>
          <cell r="D4069">
            <v>147.78</v>
          </cell>
          <cell r="E4069" t="str">
            <v>Sinapi-Maio/21</v>
          </cell>
        </row>
        <row r="4070">
          <cell r="A4070">
            <v>94616</v>
          </cell>
          <cell r="B4070" t="str">
            <v>COTOVELO EM COBRE, DN 66 MM, 90 GRAUS, SEM ANEL DE SOLDA, INSTALADO EM RESERVAÇÃO DE ÁGUA DE EDIFICAÇÃO QUE POSSUA RESERVATÓRIO DE FIBRA/FIBROCIMENTO  FORNECIMENTO E INSTALAÇÃO. AF_06/2016</v>
          </cell>
          <cell r="C4070" t="str">
            <v>UN</v>
          </cell>
          <cell r="D4070">
            <v>361.38</v>
          </cell>
          <cell r="E4070" t="str">
            <v>Sinapi-Maio/21</v>
          </cell>
        </row>
        <row r="4071">
          <cell r="A4071">
            <v>94617</v>
          </cell>
          <cell r="B4071" t="str">
            <v>CURVA EM COBRE, DN 66 MM, 45 GRAUS, SEM ANEL DE SOLDA, BOLSA X BOLSA, INSTALADO EM RESERVAÇÃO DE ÁGUA DE EDIFICAÇÃO QUE POSSUA RESERVATÓRIO DE FIBRA/FIBROCIMENTO  FORNECIMENTO E INSTALAÇÃO. AF_06/2016</v>
          </cell>
          <cell r="C4071" t="str">
            <v>UN</v>
          </cell>
          <cell r="D4071">
            <v>300.22000000000003</v>
          </cell>
          <cell r="E4071" t="str">
            <v>Sinapi-Maio/21</v>
          </cell>
        </row>
        <row r="4072">
          <cell r="A4072">
            <v>94618</v>
          </cell>
          <cell r="B4072" t="str">
            <v>COTOVELO EM COBRE, DN 79 MM, 90 GRAUS, SEM ANEL DE SOLDA, INSTALADO EM RESERVAÇÃO DE ÁGUA DE EDIFICAÇÃO QUE POSSUA RESERVATÓRIO DE FIBRA/FIBROCIMENTO  FORNECIMENTO E INSTALAÇÃO. AF_06/2016</v>
          </cell>
          <cell r="C4072" t="str">
            <v>UN</v>
          </cell>
          <cell r="D4072">
            <v>354.91</v>
          </cell>
          <cell r="E4072" t="str">
            <v>Sinapi-Maio/21</v>
          </cell>
        </row>
        <row r="4073">
          <cell r="A4073">
            <v>94620</v>
          </cell>
          <cell r="B4073" t="str">
            <v>COTOVELO EM COBRE, DN 104 MM, 90 GRAUS, SEM ANEL DE SOLDA, INSTALADO EM RESERVAÇÃO DE ÁGUA DE EDIFICAÇÃO QUE POSSUA RESERVATÓRIO DE FIBRA/FIBROCIMENTO  FORNECIMENTO E INSTALAÇÃO. AF_06/2016</v>
          </cell>
          <cell r="C4073" t="str">
            <v>UN</v>
          </cell>
          <cell r="D4073">
            <v>812.41</v>
          </cell>
          <cell r="E4073" t="str">
            <v>Sinapi-Maio/21</v>
          </cell>
        </row>
        <row r="4074">
          <cell r="A4074">
            <v>94622</v>
          </cell>
          <cell r="B4074" t="str">
            <v>TE EM COBRE, DN 54 MM, SEM ANEL DE SOLDA, INSTALADO EM RESERVAÇÃO DE ÁGUA DE EDIFICAÇÃO QUE POSSUA RESERVATÓRIO DE FIBRA/FIBROCIMENTO  FORNECIMENTO E INSTALAÇÃO. AF_06/2016</v>
          </cell>
          <cell r="C4074" t="str">
            <v>UN</v>
          </cell>
          <cell r="D4074">
            <v>190.44</v>
          </cell>
          <cell r="E4074" t="str">
            <v>Sinapi-Maio/21</v>
          </cell>
        </row>
        <row r="4075">
          <cell r="A4075">
            <v>94623</v>
          </cell>
          <cell r="B4075" t="str">
            <v>TE EM COBRE, DN 66 MM, SEM ANEL DE SOLDA, INSTALADO EM RESERVAÇÃO DE ÁGUA DE EDIFICAÇÃO QUE POSSUA RESERVATÓRIO DE FIBRA/FIBROCIMENTO  FORNECIMENTO E INSTALAÇÃO. AF_06/2016</v>
          </cell>
          <cell r="C4075" t="str">
            <v>UN</v>
          </cell>
          <cell r="D4075">
            <v>447.59</v>
          </cell>
          <cell r="E4075" t="str">
            <v>Sinapi-Maio/21</v>
          </cell>
        </row>
        <row r="4076">
          <cell r="A4076">
            <v>94624</v>
          </cell>
          <cell r="B4076" t="str">
            <v>TE EM COBRE, DN 79 MM, SEM ANEL DE SOLDA, INSTALADO EM RESERVAÇÃO DE ÁGUA DE EDIFICAÇÃO QUE POSSUA RESERVATÓRIO DE FIBRA/FIBROCIMENTO  FORNECIMENTO E INSTALAÇÃO. AF_06/2016</v>
          </cell>
          <cell r="C4076" t="str">
            <v>UN</v>
          </cell>
          <cell r="D4076">
            <v>681.02</v>
          </cell>
          <cell r="E4076" t="str">
            <v>Sinapi-Maio/21</v>
          </cell>
        </row>
        <row r="4077">
          <cell r="A4077">
            <v>94625</v>
          </cell>
          <cell r="B4077" t="str">
            <v>TE EM COBRE, DN 104 MM, SEM ANEL DE SOLDA, INSTALADO EM RESERVAÇÃO DE ÁGUA DE EDIFICAÇÃO QUE POSSUA RESERVATÓRIO DE FIBRA/FIBROCIMENTO  FORNECIMENTO E INSTALAÇÃO. AF_06/2016</v>
          </cell>
          <cell r="C4077" t="str">
            <v>UN</v>
          </cell>
          <cell r="D4077">
            <v>1416.86</v>
          </cell>
          <cell r="E4077" t="str">
            <v>Sinapi-Maio/21</v>
          </cell>
        </row>
        <row r="4078">
          <cell r="A4078">
            <v>94656</v>
          </cell>
          <cell r="B4078" t="str">
            <v>ADAPTADOR CURTO COM BOLSA E ROSCA PARA REGISTRO, PVC, SOLDÁVEL, DN  25 MM X 3/4 , INSTALADO EM RESERVAÇÃO DE ÁGUA DE EDIFICAÇÃO QUE POSSUA RESERVATÓRIO DE FIBRA/FIBROCIMENTO   FORNECIMENTO E INSTALAÇÃO. AF_06/2016</v>
          </cell>
          <cell r="C4078" t="str">
            <v>UN</v>
          </cell>
          <cell r="D4078">
            <v>6.27</v>
          </cell>
          <cell r="E4078" t="str">
            <v>Sinapi-Maio/21</v>
          </cell>
        </row>
        <row r="4079">
          <cell r="A4079">
            <v>94657</v>
          </cell>
          <cell r="B4079" t="str">
            <v>LUVA PVC, SOLDÁVEL, DN  25 MM, INSTALADA EM RESERVAÇÃO DE ÁGUA DE EDIFICAÇÃO QUE POSSUA RESERVATÓRIO DE FIBRA/FIBROCIMENTO   FORNECIMENTO E INSTALAÇÃO. AF_06/2016</v>
          </cell>
          <cell r="C4079" t="str">
            <v>UN</v>
          </cell>
          <cell r="D4079">
            <v>6.15</v>
          </cell>
          <cell r="E4079" t="str">
            <v>Sinapi-Maio/21</v>
          </cell>
        </row>
        <row r="4080">
          <cell r="A4080">
            <v>94658</v>
          </cell>
          <cell r="B4080" t="str">
            <v>ADAPTADOR CURTO COM BOLSA E ROSCA PARA REGISTRO, PVC, SOLDÁVEL, DN 32 MM X 1 , INSTALADO EM RESERVAÇÃO DE ÁGUA DE EDIFICAÇÃO QUE POSSUA RESERVATÓRIO DE FIBRA/FIBROCIMENTO   FORNECIMENTO E INSTALAÇÃO. AF_06/2016</v>
          </cell>
          <cell r="C4080" t="str">
            <v>UN</v>
          </cell>
          <cell r="D4080">
            <v>7.42</v>
          </cell>
          <cell r="E4080" t="str">
            <v>Sinapi-Maio/21</v>
          </cell>
        </row>
        <row r="4081">
          <cell r="A4081">
            <v>94659</v>
          </cell>
          <cell r="B4081" t="str">
            <v>LUVA PVC, SOLDÁVEL, DN 32 MM, INSTALADA EM RESERVAÇÃO DE ÁGUA DE EDIFICAÇÃO QUE POSSUA RESERVATÓRIO DE FIBRA/FIBROCIMENTO   FORNECIMENTO E INSTALAÇÃO. AF_06/2016</v>
          </cell>
          <cell r="C4081" t="str">
            <v>UN</v>
          </cell>
          <cell r="D4081">
            <v>7.55</v>
          </cell>
          <cell r="E4081" t="str">
            <v>Sinapi-Maio/21</v>
          </cell>
        </row>
        <row r="4082">
          <cell r="A4082">
            <v>94660</v>
          </cell>
          <cell r="B4082" t="str">
            <v>ADAPTADOR CURTO COM BOLSA E ROSCA PARA REGISTRO, PVC, SOLDÁVEL, DN 40 MM X 1 1/4 , INSTALADO EM RESERVAÇÃO DE ÁGUA DE EDIFICAÇÃO QUE POSSUA RESERVATÓRIO DE FIBRA/FIBROCIMENTO   FORNECIMENTO E INSTALAÇÃO. AF_06/2016</v>
          </cell>
          <cell r="C4082" t="str">
            <v>UN</v>
          </cell>
          <cell r="D4082">
            <v>12.25</v>
          </cell>
          <cell r="E4082" t="str">
            <v>Sinapi-Maio/21</v>
          </cell>
        </row>
        <row r="4083">
          <cell r="A4083">
            <v>94661</v>
          </cell>
          <cell r="B4083" t="str">
            <v>LUVA, PVC, SOLDÁVEL, DN 40 MM, INSTALADO EM RESERVAÇÃO DE ÁGUA DE EDIFICAÇÃO QUE POSSUA RESERVATÓRIO DE FIBRA/FIBROCIMENTO   FORNECIMENTO E INSTALAÇÃO. AF_06/2016</v>
          </cell>
          <cell r="C4083" t="str">
            <v>UN</v>
          </cell>
          <cell r="D4083">
            <v>12.8</v>
          </cell>
          <cell r="E4083" t="str">
            <v>Sinapi-Maio/21</v>
          </cell>
        </row>
        <row r="4084">
          <cell r="A4084">
            <v>94662</v>
          </cell>
          <cell r="B4084" t="str">
            <v>ADAPTADOR CURTO COM BOLSA E ROSCA PARA REGISTRO, PVC, SOLDÁVEL, DN 50 MM X 1 1/2 , INSTALADO EM RESERVAÇÃO DE ÁGUA DE EDIFICAÇÃO QUE POSSUA RESERVATÓRIO DE FIBRA/FIBROCIMENTO   FORNECIMENTO E INSTALAÇÃO. AF_06/2016</v>
          </cell>
          <cell r="C4084" t="str">
            <v>UN</v>
          </cell>
          <cell r="D4084">
            <v>13.41</v>
          </cell>
          <cell r="E4084" t="str">
            <v>Sinapi-Maio/21</v>
          </cell>
        </row>
        <row r="4085">
          <cell r="A4085">
            <v>94663</v>
          </cell>
          <cell r="B4085" t="str">
            <v>LUVA, PVC, SOLDÁVEL, DN 50 MM, INSTALADO EM RESERVAÇÃO DE ÁGUA DE EDIFICAÇÃO QUE POSSUA RESERVATÓRIO DE FIBRA/FIBROCIMENTO   FORNECIMENTO E INSTALAÇÃO. AF_06/2016</v>
          </cell>
          <cell r="C4085" t="str">
            <v>UN</v>
          </cell>
          <cell r="D4085">
            <v>13.63</v>
          </cell>
          <cell r="E4085" t="str">
            <v>Sinapi-Maio/21</v>
          </cell>
        </row>
        <row r="4086">
          <cell r="A4086">
            <v>94664</v>
          </cell>
          <cell r="B4086" t="str">
            <v>ADAPTADOR CURTO COM BOLSA E ROSCA PARA REGISTRO, PVC, SOLDÁVEL, DN 60 MM X 2 , INSTALADO EM RESERVAÇÃO DE ÁGUA DE EDIFICAÇÃO QUE POSSUA RESERVATÓRIO DE FIBRA/FIBROCIMENTO   FORNECIMENTO E INSTALAÇÃO. AF_06/2016</v>
          </cell>
          <cell r="C4086" t="str">
            <v>UN</v>
          </cell>
          <cell r="D4086">
            <v>29.33</v>
          </cell>
          <cell r="E4086" t="str">
            <v>Sinapi-Maio/21</v>
          </cell>
        </row>
        <row r="4087">
          <cell r="A4087">
            <v>94665</v>
          </cell>
          <cell r="B4087" t="str">
            <v>LUVA, PVC, SOLDÁVEL, DN 60 MM, INSTALADO EM RESERVAÇÃO DE ÁGUA DE EDIFICAÇÃO QUE POSSUA RESERVATÓRIO DE FIBRA/FIBROCIMENTO   FORNECIMENTO E INSTALAÇÃO. AF_06/2016</v>
          </cell>
          <cell r="C4087" t="str">
            <v>UN</v>
          </cell>
          <cell r="D4087">
            <v>29.31</v>
          </cell>
          <cell r="E4087" t="str">
            <v>Sinapi-Maio/21</v>
          </cell>
        </row>
        <row r="4088">
          <cell r="A4088">
            <v>94666</v>
          </cell>
          <cell r="B4088" t="str">
            <v>ADAPTADOR CURTO COM BOLSA E ROSCA PARA REGISTRO, PVC, SOLDÁVEL, DN 75 MM X 2 1/2 , INSTALADO EM RESERVAÇÃO DE ÁGUA DE EDIFICAÇÃO QUE POSSUA RESERVATÓRIO DE FIBRA/FIBROCIMENTO   FORNECIMENTO E INSTALAÇÃO. AF_06/2016</v>
          </cell>
          <cell r="C4088" t="str">
            <v>UN</v>
          </cell>
          <cell r="D4088">
            <v>36.01</v>
          </cell>
          <cell r="E4088" t="str">
            <v>Sinapi-Maio/21</v>
          </cell>
        </row>
        <row r="4089">
          <cell r="A4089">
            <v>94667</v>
          </cell>
          <cell r="B4089" t="str">
            <v>LUVA, PVC, SOLDÁVEL, DN 75 MM, INSTALADO EM RESERVAÇÃO DE ÁGUA DE EDIFICAÇÃO QUE POSSUA RESERVATÓRIO DE FIBRA/FIBROCIMENTO   FORNECIMENTO E INSTALAÇÃO. AF_06/2016</v>
          </cell>
          <cell r="C4089" t="str">
            <v>UN</v>
          </cell>
          <cell r="D4089">
            <v>40.17</v>
          </cell>
          <cell r="E4089" t="str">
            <v>Sinapi-Maio/21</v>
          </cell>
        </row>
        <row r="4090">
          <cell r="A4090">
            <v>94668</v>
          </cell>
          <cell r="B4090" t="str">
            <v>ADAPTADOR CURTO COM BOLSA E ROSCA PARA REGISTRO, PVC, SOLDÁVEL, DN 85 MM X 3 , INSTALADO EM RESERVAÇÃO DE ÁGUA DE EDIFICAÇÃO QUE POSSUA RESERVATÓRIO DE FIBRA/FIBROCIMENTO   FORNECIMENTO E INSTALAÇÃO. AF_06/2016</v>
          </cell>
          <cell r="C4090" t="str">
            <v>UN</v>
          </cell>
          <cell r="D4090">
            <v>61.5</v>
          </cell>
          <cell r="E4090" t="str">
            <v>Sinapi-Maio/21</v>
          </cell>
        </row>
        <row r="4091">
          <cell r="A4091">
            <v>94669</v>
          </cell>
          <cell r="B4091" t="str">
            <v>LUVA, PVC, SOLDÁVEL, DN 85 MM, INSTALADO EM RESERVAÇÃO DE ÁGUA DE EDIFICAÇÃO QUE POSSUA RESERVATÓRIO DE FIBRA/FIBROCIMENTO   FORNECIMENTO E INSTALAÇÃO. AF_06/2016</v>
          </cell>
          <cell r="C4091" t="str">
            <v>UN</v>
          </cell>
          <cell r="D4091">
            <v>84.84</v>
          </cell>
          <cell r="E4091" t="str">
            <v>Sinapi-Maio/21</v>
          </cell>
        </row>
        <row r="4092">
          <cell r="A4092">
            <v>94670</v>
          </cell>
          <cell r="B4092" t="str">
            <v>ADAPTADOR CURTO COM BOLSA E ROSCA PARA REGISTRO, PVC, SOLDÁVEL, DN 110 MM X 4 , INSTALADO EM RESERVAÇÃO DE ÁGUA DE EDIFICAÇÃO QUE POSSUA RESERVATÓRIO DE FIBRA/FIBROCIMENTO   FORNECIMENTO E INSTALAÇÃO. AF_06/2016</v>
          </cell>
          <cell r="C4092" t="str">
            <v>UN</v>
          </cell>
          <cell r="D4092">
            <v>82.28</v>
          </cell>
          <cell r="E4092" t="str">
            <v>Sinapi-Maio/21</v>
          </cell>
        </row>
        <row r="4093">
          <cell r="A4093">
            <v>94671</v>
          </cell>
          <cell r="B4093" t="str">
            <v>LUVA, PVC, SOLDÁVEL, DN 110 MM, INSTALADO EM RESERVAÇÃO DE ÁGUA DE EDIFICAÇÃO QUE POSSUA RESERVATÓRIO DE FIBRA/FIBROCIMENTO   FORNECIMENTO E INSTALAÇÃO. AF_06/2016</v>
          </cell>
          <cell r="C4093" t="str">
            <v>UN</v>
          </cell>
          <cell r="D4093">
            <v>121.19</v>
          </cell>
          <cell r="E4093" t="str">
            <v>Sinapi-Maio/21</v>
          </cell>
        </row>
        <row r="4094">
          <cell r="A4094">
            <v>94672</v>
          </cell>
          <cell r="B4094" t="str">
            <v>JOELHO 90 GRAUS COM BUCHA DE LATÃO, PVC, SOLDÁVEL, DN  25 MM, X 3/4 INSTALADO EM RESERVAÇÃO DE ÁGUA DE EDIFICAÇÃO QUE POSSUA RESERVATÓRIO DE FIBRA/FIBROCIMENTO   FORNECIMENTO E INSTALAÇÃO. AF_06/2016</v>
          </cell>
          <cell r="C4094" t="str">
            <v>UN</v>
          </cell>
          <cell r="D4094">
            <v>11.08</v>
          </cell>
          <cell r="E4094" t="str">
            <v>Sinapi-Maio/21</v>
          </cell>
        </row>
        <row r="4095">
          <cell r="A4095">
            <v>94673</v>
          </cell>
          <cell r="B4095" t="str">
            <v>CURVA 90 GRAUS, PVC, SOLDÁVEL, DN  25 MM, INSTALADO EM RESERVAÇÃO DE ÁGUA DE EDIFICAÇÃO QUE POSSUA RESERVATÓRIO DE FIBRA/FIBROCIMENTO   FORNECIMENTO E INSTALAÇÃO. AF_06/2016</v>
          </cell>
          <cell r="C4095" t="str">
            <v>UN</v>
          </cell>
          <cell r="D4095">
            <v>10.77</v>
          </cell>
          <cell r="E4095" t="str">
            <v>Sinapi-Maio/21</v>
          </cell>
        </row>
        <row r="4096">
          <cell r="A4096">
            <v>94674</v>
          </cell>
          <cell r="B4096" t="str">
            <v>JOELHO 90 GRAUS, PVC, SOLDÁVEL, DN 32 MM INSTALADO EM RESERVAÇÃO DE ÁGUA DE EDIFICAÇÃO QUE POSSUA RESERVATÓRIO DE FIBRA/FIBROCIMENTO   FORNECIMENTO E INSTALAÇÃO. AF_06/2016</v>
          </cell>
          <cell r="C4096" t="str">
            <v>UN</v>
          </cell>
          <cell r="D4096">
            <v>9.68</v>
          </cell>
          <cell r="E4096" t="str">
            <v>Sinapi-Maio/21</v>
          </cell>
        </row>
        <row r="4097">
          <cell r="A4097">
            <v>94675</v>
          </cell>
          <cell r="B4097" t="str">
            <v>CURVA 90 GRAUS, PVC, SOLDÁVEL, DN 32 MM, INSTALADO EM RESERVAÇÃO DE ÁGUA DE EDIFICAÇÃO QUE POSSUA RESERVATÓRIO DE FIBRA/FIBROCIMENTO   FORNECIMENTO E INSTALAÇÃO. AF_06/2016</v>
          </cell>
          <cell r="C4097" t="str">
            <v>UN</v>
          </cell>
          <cell r="D4097">
            <v>15.56</v>
          </cell>
          <cell r="E4097" t="str">
            <v>Sinapi-Maio/21</v>
          </cell>
        </row>
        <row r="4098">
          <cell r="A4098">
            <v>94676</v>
          </cell>
          <cell r="B4098" t="str">
            <v>JOELHO 90 GRAUS, PVC, SOLDÁVEL, DN 40 MM INSTALADO EM RESERVAÇÃO DE ÁGUA DE EDIFICAÇÃO QUE POSSUA RESERVATÓRIO DE FIBRA/FIBROCIMENTO   FORNECIMENTO E INSTALAÇÃO. AF_06/2016</v>
          </cell>
          <cell r="C4098" t="str">
            <v>UN</v>
          </cell>
          <cell r="D4098">
            <v>16.93</v>
          </cell>
          <cell r="E4098" t="str">
            <v>Sinapi-Maio/21</v>
          </cell>
        </row>
        <row r="4099">
          <cell r="A4099">
            <v>94677</v>
          </cell>
          <cell r="B4099" t="str">
            <v>CURVA 90 GRAUS, PVC, SOLDÁVEL, DN 40 MM, INSTALADO EM RESERVAÇÃO DE ÁGUA DE EDIFICAÇÃO QUE POSSUA RESERVATÓRIO DE FIBRA/FIBROCIMENTO   FORNECIMENTO E INSTALAÇÃO. AF_06/2016</v>
          </cell>
          <cell r="C4099" t="str">
            <v>UN</v>
          </cell>
          <cell r="D4099">
            <v>25.78</v>
          </cell>
          <cell r="E4099" t="str">
            <v>Sinapi-Maio/21</v>
          </cell>
        </row>
        <row r="4100">
          <cell r="A4100">
            <v>94678</v>
          </cell>
          <cell r="B4100" t="str">
            <v>JOELHO 90 GRAUS, PVC, SOLDÁVEL, DN 50 MM INSTALADO EM RESERVAÇÃO DE ÁGUA DE EDIFICAÇÃO QUE POSSUA RESERVATÓRIO DE FIBRA/FIBROCIMENTO   FORNECIMENTO E INSTALAÇÃO. AF_06/2016</v>
          </cell>
          <cell r="C4100" t="str">
            <v>UN</v>
          </cell>
          <cell r="D4100">
            <v>17.46</v>
          </cell>
          <cell r="E4100" t="str">
            <v>Sinapi-Maio/21</v>
          </cell>
        </row>
        <row r="4101">
          <cell r="A4101">
            <v>94679</v>
          </cell>
          <cell r="B4101" t="str">
            <v>CURVA 90 GRAUS, PVC, SOLDÁVEL, DN 50 MM, INSTALADO EM RESERVAÇÃO DE ÁGUA DE EDIFICAÇÃO QUE POSSUA RESERVATÓRIO DE FIBRA/FIBROCIMENTO   FORNECIMENTO E INSTALAÇÃO. AF_06/2016</v>
          </cell>
          <cell r="C4101" t="str">
            <v>UN</v>
          </cell>
          <cell r="D4101">
            <v>29.11</v>
          </cell>
          <cell r="E4101" t="str">
            <v>Sinapi-Maio/21</v>
          </cell>
        </row>
        <row r="4102">
          <cell r="A4102">
            <v>94680</v>
          </cell>
          <cell r="B4102" t="str">
            <v>JOELHO 90 GRAUS, PVC, SOLDÁVEL, DN 60 MM INSTALADO EM RESERVAÇÃO DE ÁGUA DE EDIFICAÇÃO QUE POSSUA RESERVATÓRIO DE FIBRA/FIBROCIMENTO   FORNECIMENTO E INSTALAÇÃO. AF_06/2016</v>
          </cell>
          <cell r="C4102" t="str">
            <v>UN</v>
          </cell>
          <cell r="D4102">
            <v>48.63</v>
          </cell>
          <cell r="E4102" t="str">
            <v>Sinapi-Maio/21</v>
          </cell>
        </row>
        <row r="4103">
          <cell r="A4103">
            <v>94681</v>
          </cell>
          <cell r="B4103" t="str">
            <v>CURVA 90 GRAUS, PVC, SOLDÁVEL, DN 60 MM, INSTALADO EM RESERVAÇÃO DE ÁGUA DE EDIFICAÇÃO QUE POSSUA RESERVATÓRIO DE FIBRA/FIBROCIMENTO   FORNECIMENTO E INSTALAÇÃO. AF_06/2016</v>
          </cell>
          <cell r="C4103" t="str">
            <v>UN</v>
          </cell>
          <cell r="D4103">
            <v>64.599999999999994</v>
          </cell>
          <cell r="E4103" t="str">
            <v>Sinapi-Maio/21</v>
          </cell>
        </row>
        <row r="4104">
          <cell r="A4104">
            <v>94682</v>
          </cell>
          <cell r="B4104" t="str">
            <v>JOELHO 90 GRAUS, PVC, SOLDÁVEL, DN 75 MM INSTALADO EM RESERVAÇÃO DE ÁGUA DE EDIFICAÇÃO QUE POSSUA RESERVATÓRIO DE FIBRA/FIBROCIMENTO   FORNECIMENTO E INSTALAÇÃO. AF_06/2016</v>
          </cell>
          <cell r="C4104" t="str">
            <v>UN</v>
          </cell>
          <cell r="D4104">
            <v>130.81</v>
          </cell>
          <cell r="E4104" t="str">
            <v>Sinapi-Maio/21</v>
          </cell>
        </row>
        <row r="4105">
          <cell r="A4105">
            <v>94683</v>
          </cell>
          <cell r="B4105" t="str">
            <v>CURVA 90 GRAUS, PVC, SOLDÁVEL, DN 75 MM, INSTALADO EM RESERVAÇÃO DE ÁGUA DE EDIFICAÇÃO QUE POSSUA RESERVATÓRIO DE FIBRA/FIBROCIMENTO   FORNECIMENTO E INSTALAÇÃO. AF_06/2016</v>
          </cell>
          <cell r="C4105" t="str">
            <v>UN</v>
          </cell>
          <cell r="D4105">
            <v>83.92</v>
          </cell>
          <cell r="E4105" t="str">
            <v>Sinapi-Maio/21</v>
          </cell>
        </row>
        <row r="4106">
          <cell r="A4106">
            <v>94684</v>
          </cell>
          <cell r="B4106" t="str">
            <v>JOELHO 90 GRAUS, PVC, SOLDÁVEL, DN 85 MM INSTALADO EM RESERVAÇÃO DE ÁGUA DE EDIFICAÇÃO QUE POSSUA RESERVATÓRIO DE FIBRA/FIBROCIMENTO   FORNECIMENTO E INSTALAÇÃO. AF_06/2016</v>
          </cell>
          <cell r="C4106" t="str">
            <v>UN</v>
          </cell>
          <cell r="D4106">
            <v>166.34</v>
          </cell>
          <cell r="E4106" t="str">
            <v>Sinapi-Maio/21</v>
          </cell>
        </row>
        <row r="4107">
          <cell r="A4107">
            <v>94685</v>
          </cell>
          <cell r="B4107" t="str">
            <v>CURVA 90 GRAUS, PVC, SOLDÁVEL, DN 85 MM, INSTALADO EM RESERVAÇÃO DE ÁGUA DE EDIFICAÇÃO QUE POSSUA RESERVATÓRIO DE FIBRA/FIBROCIMENTO   FORNECIMENTO E INSTALAÇÃO. AF_06/2016</v>
          </cell>
          <cell r="C4107" t="str">
            <v>UN</v>
          </cell>
          <cell r="D4107">
            <v>127.31</v>
          </cell>
          <cell r="E4107" t="str">
            <v>Sinapi-Maio/21</v>
          </cell>
        </row>
        <row r="4108">
          <cell r="A4108">
            <v>94686</v>
          </cell>
          <cell r="B4108" t="str">
            <v>JOELHO 90 GRAUS, PVC, SOLDÁVEL, DN 110 MM INSTALADO EM RESERVAÇÃO DE ÁGUA DE EDIFICAÇÃO QUE POSSUA RESERVATÓRIO DE FIBRA/FIBROCIMENTO   FORNECIMENTO E INSTALAÇÃO. AF_06/2016</v>
          </cell>
          <cell r="C4108" t="str">
            <v>UN</v>
          </cell>
          <cell r="D4108">
            <v>313.49</v>
          </cell>
          <cell r="E4108" t="str">
            <v>Sinapi-Maio/21</v>
          </cell>
        </row>
        <row r="4109">
          <cell r="A4109">
            <v>94687</v>
          </cell>
          <cell r="B4109" t="str">
            <v>CURVA 90 GRAUS, PVC, SOLDÁVEL, DN 110 MM, INSTALADO EM RESERVAÇÃO DE ÁGUA DE EDIFICAÇÃO QUE POSSUA RESERVATÓRIO DE FIBRA/FIBROCIMENTO   FORNECIMENTO E INSTALAÇÃO. AF_06/2016</v>
          </cell>
          <cell r="C4109" t="str">
            <v>UN</v>
          </cell>
          <cell r="D4109">
            <v>254.65</v>
          </cell>
          <cell r="E4109" t="str">
            <v>Sinapi-Maio/21</v>
          </cell>
        </row>
        <row r="4110">
          <cell r="A4110">
            <v>94688</v>
          </cell>
          <cell r="B4110" t="str">
            <v>TÊ, PVC, SOLDÁVEL, DN  25 MM INSTALADO EM RESERVAÇÃO DE ÁGUA DE EDIFICAÇÃO QUE POSSUA RESERVATÓRIO DE FIBRA/FIBROCIMENTO   FORNECIMENTO E INSTALAÇÃO. AF_06/2016</v>
          </cell>
          <cell r="C4110" t="str">
            <v>UN</v>
          </cell>
          <cell r="D4110">
            <v>11.04</v>
          </cell>
          <cell r="E4110" t="str">
            <v>Sinapi-Maio/21</v>
          </cell>
        </row>
        <row r="4111">
          <cell r="A4111">
            <v>94689</v>
          </cell>
          <cell r="B4111" t="str">
            <v>TÊ COM BUCHA DE LATÃO NA BOLSA CENTRAL, PVC, SOLDÁVEL, DN  25 MM X 3/4 , INSTALADO EM RESERVAÇÃO DE ÁGUA DE EDIFICAÇÃO QUE POSSUA RESERVATÓRIO DE FIBRA/FIBROCIMENTO   FORNECIMENTO E INSTALAÇÃO. AF_06/2016</v>
          </cell>
          <cell r="C4111" t="str">
            <v>UN</v>
          </cell>
          <cell r="D4111">
            <v>15.27</v>
          </cell>
          <cell r="E4111" t="str">
            <v>Sinapi-Maio/21</v>
          </cell>
        </row>
        <row r="4112">
          <cell r="A4112">
            <v>94690</v>
          </cell>
          <cell r="B4112" t="str">
            <v>TÊ, PVC, SOLDÁVEL, DN 32 MM INSTALADO EM RESERVAÇÃO DE ÁGUA DE EDIFICAÇÃO QUE POSSUA RESERVATÓRIO DE FIBRA/FIBROCIMENTO   FORNECIMENTO E INSTALAÇÃO. AF_06/2016</v>
          </cell>
          <cell r="C4112" t="str">
            <v>UN</v>
          </cell>
          <cell r="D4112">
            <v>14.58</v>
          </cell>
          <cell r="E4112" t="str">
            <v>Sinapi-Maio/21</v>
          </cell>
        </row>
        <row r="4113">
          <cell r="A4113">
            <v>94691</v>
          </cell>
          <cell r="B4113" t="str">
            <v>TÊ DE REDUÇÃO, PVC, SOLDÁVEL, DN 32 MM X  25 MM, INSTALADO EM RESERVAÇÃO DE ÁGUA DE EDIFICAÇÃO QUE POSSUA RESERVATÓRIO DE FIBRA/FIBROCIMENTO   FORNECIMENTO E INSTALAÇÃO. AF_06/2016</v>
          </cell>
          <cell r="C4113" t="str">
            <v>UN</v>
          </cell>
          <cell r="D4113">
            <v>17.03</v>
          </cell>
          <cell r="E4113" t="str">
            <v>Sinapi-Maio/21</v>
          </cell>
        </row>
        <row r="4114">
          <cell r="A4114">
            <v>94692</v>
          </cell>
          <cell r="B4114" t="str">
            <v>TÊ, PVC, SOLDÁVEL, DN 40 MM INSTALADO EM RESERVAÇÃO DE ÁGUA DE EDIFICAÇÃO QUE POSSUA RESERVATÓRIO DE FIBRA/FIBROCIMENTO   FORNECIMENTO E INSTALAÇÃO. AF_06/2016</v>
          </cell>
          <cell r="C4114" t="str">
            <v>UN</v>
          </cell>
          <cell r="D4114">
            <v>25.65</v>
          </cell>
          <cell r="E4114" t="str">
            <v>Sinapi-Maio/21</v>
          </cell>
        </row>
        <row r="4115">
          <cell r="A4115">
            <v>94693</v>
          </cell>
          <cell r="B4115" t="str">
            <v>TÊ DE REDUÇÃO, PVC, SOLDÁVEL, DN 40 MM X 32 MM, INSTALADO EM RESERVAÇÃO DE ÁGUA DE EDIFICAÇÃO QUE POSSUA RESERVATÓRIO DE FIBRA/FIBROCIMENTO   FORNECIMENTO E INSTALAÇÃO. AF_06/2016</v>
          </cell>
          <cell r="C4115" t="str">
            <v>UN</v>
          </cell>
          <cell r="D4115">
            <v>26.89</v>
          </cell>
          <cell r="E4115" t="str">
            <v>Sinapi-Maio/21</v>
          </cell>
        </row>
        <row r="4116">
          <cell r="A4116">
            <v>94694</v>
          </cell>
          <cell r="B4116" t="str">
            <v>TÊ, PVC, SOLDÁVEL, DN 50 MM INSTALADO EM RESERVAÇÃO DE ÁGUA DE EDIFICAÇÃO QUE POSSUA RESERVATÓRIO DE FIBRA/FIBROCIMENTO   FORNECIMENTO E INSTALAÇÃO. AF_06/2016</v>
          </cell>
          <cell r="C4116" t="str">
            <v>UN</v>
          </cell>
          <cell r="D4116">
            <v>26.96</v>
          </cell>
          <cell r="E4116" t="str">
            <v>Sinapi-Maio/21</v>
          </cell>
        </row>
        <row r="4117">
          <cell r="A4117">
            <v>94695</v>
          </cell>
          <cell r="B4117" t="str">
            <v>TÊ DE REDUÇÃO, PVC, SOLDÁVEL, DN 50 MM X 40 MM, INSTALADO EM RESERVAÇÃO DE ÁGUA DE EDIFICAÇÃO QUE POSSUA RESERVATÓRIO DE FIBRA/FIBROCIMENTO   FORNECIMENTO E INSTALAÇÃO. AF_06/2016</v>
          </cell>
          <cell r="C4117" t="str">
            <v>UN</v>
          </cell>
          <cell r="D4117">
            <v>36.49</v>
          </cell>
          <cell r="E4117" t="str">
            <v>Sinapi-Maio/21</v>
          </cell>
        </row>
        <row r="4118">
          <cell r="A4118">
            <v>94696</v>
          </cell>
          <cell r="B4118" t="str">
            <v>TÊ, PVC, SOLDÁVEL, DN 60 MM INSTALADO EM RESERVAÇÃO DE ÁGUA DE EDIFICAÇÃO QUE POSSUA RESERVATÓRIO DE FIBRA/FIBROCIMENTO   FORNECIMENTO E INSTALAÇÃO. AF_06/2016</v>
          </cell>
          <cell r="C4118" t="str">
            <v>UN</v>
          </cell>
          <cell r="D4118">
            <v>63.08</v>
          </cell>
          <cell r="E4118" t="str">
            <v>Sinapi-Maio/21</v>
          </cell>
        </row>
        <row r="4119">
          <cell r="A4119">
            <v>94697</v>
          </cell>
          <cell r="B4119" t="str">
            <v>TÊ, PVC, SOLDÁVEL, DN 75 MM INSTALADO EM RESERVAÇÃO DE ÁGUA DE EDIFICAÇÃO QUE POSSUA RESERVATÓRIO DE FIBRA/FIBROCIMENTO   FORNECIMENTO E INSTALAÇÃO. AF_06/2016</v>
          </cell>
          <cell r="C4119" t="str">
            <v>UN</v>
          </cell>
          <cell r="D4119">
            <v>99.99</v>
          </cell>
          <cell r="E4119" t="str">
            <v>Sinapi-Maio/21</v>
          </cell>
        </row>
        <row r="4120">
          <cell r="A4120">
            <v>94698</v>
          </cell>
          <cell r="B4120" t="str">
            <v>TÊ DE REDUÇÃO, PVC, SOLDÁVEL, DN 75 MM X 50 MM, INSTALADO EM RESERVAÇÃO DE ÁGUA DE EDIFICAÇÃO QUE POSSUA RESERVATÓRIO DE FIBRA/FIBROCIMENTO   FORNECIMENTO E INSTALAÇÃO. AF_06/2016</v>
          </cell>
          <cell r="C4120" t="str">
            <v>UN</v>
          </cell>
          <cell r="D4120">
            <v>87.01</v>
          </cell>
          <cell r="E4120" t="str">
            <v>Sinapi-Maio/21</v>
          </cell>
        </row>
        <row r="4121">
          <cell r="A4121">
            <v>94699</v>
          </cell>
          <cell r="B4121" t="str">
            <v>TÊ, PVC, SOLDÁVEL, DN 85 MM INSTALADO EM RESERVAÇÃO DE ÁGUA DE EDIFICAÇÃO QUE POSSUA RESERVATÓRIO DE FIBRA/FIBROCIMENTO   FORNECIMENTO E INSTALAÇÃO. AF_06/2016</v>
          </cell>
          <cell r="C4121" t="str">
            <v>UN</v>
          </cell>
          <cell r="D4121">
            <v>168.02</v>
          </cell>
          <cell r="E4121" t="str">
            <v>Sinapi-Maio/21</v>
          </cell>
        </row>
        <row r="4122">
          <cell r="A4122">
            <v>94700</v>
          </cell>
          <cell r="B4122" t="str">
            <v>TÊ DE REDUÇÃO, PVC, SOLDÁVEL, DN 85 MM X 60 MM, INSTALADO EM RESERVAÇÃO DE ÁGUA DE EDIFICAÇÃO QUE POSSUA RESERVATÓRIO DE FIBRA/FIBROCIMENTO   FORNECIMENTO E INSTALAÇÃO. AF_06/2016</v>
          </cell>
          <cell r="C4122" t="str">
            <v>UN</v>
          </cell>
          <cell r="D4122">
            <v>141.46</v>
          </cell>
          <cell r="E4122" t="str">
            <v>Sinapi-Maio/21</v>
          </cell>
        </row>
        <row r="4123">
          <cell r="A4123">
            <v>94701</v>
          </cell>
          <cell r="B4123" t="str">
            <v>TÊ, PVC, SOLDÁVEL, DN 110 MM INSTALADO EM RESERVAÇÃO DE ÁGUA DE EDIFICAÇÃO QUE POSSUA RESERVATÓRIO DE FIBRA/FIBROCIMENTO   FORNECIMENTO E INSTALAÇÃO. AF_06/2016</v>
          </cell>
          <cell r="C4123" t="str">
            <v>UN</v>
          </cell>
          <cell r="D4123">
            <v>252.25</v>
          </cell>
          <cell r="E4123" t="str">
            <v>Sinapi-Maio/21</v>
          </cell>
        </row>
        <row r="4124">
          <cell r="A4124">
            <v>94702</v>
          </cell>
          <cell r="B4124" t="str">
            <v>TÊ DE REDUÇÃO, PVC, SOLDÁVEL, DN 110 MM X 60 MM, INSTALADO EM RESERVAÇÃO DE ÁGUA DE EDIFICAÇÃO QUE POSSUA RESERVATÓRIO DE FIBRA/FIBROCIMENTO   FORNECIMENTO E INSTALAÇÃO. AF_06/2016</v>
          </cell>
          <cell r="C4124" t="str">
            <v>UN</v>
          </cell>
          <cell r="D4124">
            <v>238.67</v>
          </cell>
          <cell r="E4124" t="str">
            <v>Sinapi-Maio/21</v>
          </cell>
        </row>
        <row r="4125">
          <cell r="A4125">
            <v>94703</v>
          </cell>
          <cell r="B4125" t="str">
            <v>ADAPTADOR COM FLANGE E ANEL DE VEDAÇÃO, PVC, SOLDÁVEL, DN  25 MM X 3/4 , INSTALADO EM RESERVAÇÃO DE ÁGUA DE EDIFICAÇÃO QUE POSSUA RESERVATÓRIO DE FIBRA/FIBROCIMENTO   FORNECIMENTO E INSTALAÇÃO. AF_06/2016</v>
          </cell>
          <cell r="C4125" t="str">
            <v>UN</v>
          </cell>
          <cell r="D4125">
            <v>21.58</v>
          </cell>
          <cell r="E4125" t="str">
            <v>Sinapi-Maio/21</v>
          </cell>
        </row>
        <row r="4126">
          <cell r="A4126">
            <v>94704</v>
          </cell>
          <cell r="B4126" t="str">
            <v>ADAPTADOR COM FLANGE E ANEL DE VEDAÇÃO, PVC, SOLDÁVEL, DN 32 MM X 1 , INSTALADO EM RESERVAÇÃO DE ÁGUA DE EDIFICAÇÃO QUE POSSUA RESERVATÓRIO DE FIBRA/FIBROCIMENTO   FORNECIMENTO E INSTALAÇÃO. AF_06/2016</v>
          </cell>
          <cell r="C4126" t="str">
            <v>UN</v>
          </cell>
          <cell r="D4126">
            <v>25.66</v>
          </cell>
          <cell r="E4126" t="str">
            <v>Sinapi-Maio/21</v>
          </cell>
        </row>
        <row r="4127">
          <cell r="A4127">
            <v>94705</v>
          </cell>
          <cell r="B4127" t="str">
            <v>ADAPTADOR COM FLANGE E ANEL DE VEDAÇÃO, PVC, SOLDÁVEL, DN 40 MM X 1 1/4 , INSTALADO EM RESERVAÇÃO DE ÁGUA DE EDIFICAÇÃO QUE POSSUA RESERVATÓRIO DE FIBRA/FIBROCIMENTO   FORNECIMENTO E INSTALAÇÃO. AF_06/2016</v>
          </cell>
          <cell r="C4127" t="str">
            <v>UN</v>
          </cell>
          <cell r="D4127">
            <v>31.82</v>
          </cell>
          <cell r="E4127" t="str">
            <v>Sinapi-Maio/21</v>
          </cell>
        </row>
        <row r="4128">
          <cell r="A4128">
            <v>94706</v>
          </cell>
          <cell r="B4128" t="str">
            <v>ADAPTADOR COM FLANGE E ANEL DE VEDAÇÃO, PVC, SOLDÁVEL, DN 50 MM X 1 1/2 , INSTALADO EM RESERVAÇÃO DE ÁGUA DE EDIFICAÇÃO QUE POSSUA RESERVATÓRIO DE FIBRA/FIBROCIMENTO   FORNECIMENTO E INSTALAÇÃO. AF_06/2016</v>
          </cell>
          <cell r="C4128" t="str">
            <v>UN</v>
          </cell>
          <cell r="D4128">
            <v>45.16</v>
          </cell>
          <cell r="E4128" t="str">
            <v>Sinapi-Maio/21</v>
          </cell>
        </row>
        <row r="4129">
          <cell r="A4129">
            <v>94707</v>
          </cell>
          <cell r="B4129" t="str">
            <v>ADAPTADOR COM FLANGE E ANEL DE VEDAÇÃO, PVC, SOLDÁVEL, DN 60 MM X 2 , INSTALADO EM RESERVAÇÃO DE ÁGUA DE EDIFICAÇÃO QUE POSSUA RESERVATÓRIO DE FIBRA/FIBROCIMENTO   FORNECIMENTO E INSTALAÇÃO. AF_06/2016</v>
          </cell>
          <cell r="C4129" t="str">
            <v>UN</v>
          </cell>
          <cell r="D4129">
            <v>56.62</v>
          </cell>
          <cell r="E4129" t="str">
            <v>Sinapi-Maio/21</v>
          </cell>
        </row>
        <row r="4130">
          <cell r="A4130">
            <v>94708</v>
          </cell>
          <cell r="B4130" t="str">
            <v>ADAPTADOR COM FLANGES LIVRES, PVC, SOLDÁVEL, DN  25 MM X 3/4 , INSTALADO EM RESERVAÇÃO DE ÁGUA DE EDIFICAÇÃO QUE POSSUA RESERVATÓRIO DE FIBRA/FIBROCIMENTO   FORNECIMENTO E INSTALAÇÃO. AF_06/2016</v>
          </cell>
          <cell r="C4130" t="str">
            <v>UN</v>
          </cell>
          <cell r="D4130">
            <v>27.57</v>
          </cell>
          <cell r="E4130" t="str">
            <v>Sinapi-Maio/21</v>
          </cell>
        </row>
        <row r="4131">
          <cell r="A4131">
            <v>94709</v>
          </cell>
          <cell r="B4131" t="str">
            <v>ADAPTADOR COM FLANGES LIVRES, PVC, SOLDÁVEL, DN 32 MM X 1 , INSTALADO EM RESERVAÇÃO DE ÁGUA DE EDIFICAÇÃO QUE POSSUA RESERVATÓRIO DE FIBRA/FIBROCIMENTO   FORNECIMENTO E INSTALAÇÃO. AF_06/2016</v>
          </cell>
          <cell r="C4131" t="str">
            <v>UN</v>
          </cell>
          <cell r="D4131">
            <v>35.700000000000003</v>
          </cell>
          <cell r="E4131" t="str">
            <v>Sinapi-Maio/21</v>
          </cell>
        </row>
        <row r="4132">
          <cell r="A4132">
            <v>94710</v>
          </cell>
          <cell r="B4132" t="str">
            <v>ADAPTADOR COM FLANGES LIVRES, PVC, SOLDÁVEL, DN 40 MM X 1 1/4 , INSTALADO EM RESERVAÇÃO DE ÁGUA DE EDIFICAÇÃO QUE POSSUA RESERVATÓRIO DE FIBRA/FIBROCIMENTO   FORNECIMENTO E INSTALAÇÃO. AF_06/2016</v>
          </cell>
          <cell r="C4132" t="str">
            <v>UN</v>
          </cell>
          <cell r="D4132">
            <v>55.87</v>
          </cell>
          <cell r="E4132" t="str">
            <v>Sinapi-Maio/21</v>
          </cell>
        </row>
        <row r="4133">
          <cell r="A4133">
            <v>94711</v>
          </cell>
          <cell r="B4133" t="str">
            <v>ADAPTADOR COM FLANGES LIVRES, PVC, SOLDÁVEL, DN 50 MM X 1 1/2 , INSTALADO EM RESERVAÇÃO DE ÁGUA DE EDIFICAÇÃO QUE POSSUA RESERVATÓRIO DE FIBRA/FIBROCIMENTO   FORNECIMENTO E INSTALAÇÃO. AF_06/2016</v>
          </cell>
          <cell r="C4133" t="str">
            <v>UN</v>
          </cell>
          <cell r="D4133">
            <v>65.72</v>
          </cell>
          <cell r="E4133" t="str">
            <v>Sinapi-Maio/21</v>
          </cell>
        </row>
        <row r="4134">
          <cell r="A4134">
            <v>94712</v>
          </cell>
          <cell r="B4134" t="str">
            <v>ADAPTADOR COM FLANGES LIVRES, PVC, SOLDÁVEL, DN 60 MM X 2 , INSTALADO EM RESERVAÇÃO DE ÁGUA DE EDIFICAÇÃO QUE POSSUA RESERVATÓRIO DE FIBRA/FIBROCIMENTO   FORNECIMENTO E INSTALAÇÃO. AF_06/2016</v>
          </cell>
          <cell r="C4134" t="str">
            <v>UN</v>
          </cell>
          <cell r="D4134">
            <v>88.88</v>
          </cell>
          <cell r="E4134" t="str">
            <v>Sinapi-Maio/21</v>
          </cell>
        </row>
        <row r="4135">
          <cell r="A4135">
            <v>94713</v>
          </cell>
          <cell r="B4135" t="str">
            <v>ADAPTADOR COM FLANGES LIVRES, PVC, SOLDÁVEL, DN 75 MM X 2 1/2 , INSTALADO EM RESERVAÇÃO DE ÁGUA DE EDIFICAÇÃO QUE POSSUA RESERVATÓRIO DE FIBRA/FIBROCIMENTO   FORNECIMENTO E INSTALAÇÃO. AF_06/2016</v>
          </cell>
          <cell r="C4135" t="str">
            <v>UN</v>
          </cell>
          <cell r="D4135">
            <v>235.83</v>
          </cell>
          <cell r="E4135" t="str">
            <v>Sinapi-Maio/21</v>
          </cell>
        </row>
        <row r="4136">
          <cell r="A4136">
            <v>94714</v>
          </cell>
          <cell r="B4136" t="str">
            <v>ADAPTADOR COM FLANGES LIVRES, PVC, SOLDÁVEL, DN 85 MM X 3 , INSTALADO EM RESERVAÇÃO DE ÁGUA DE EDIFICAÇÃO QUE POSSUA RESERVATÓRIO DE FIBRA/FIBROCIMENTO   FORNECIMENTO E INSTALAÇÃO. AF_06/2016</v>
          </cell>
          <cell r="C4136" t="str">
            <v>UN</v>
          </cell>
          <cell r="D4136">
            <v>320.57</v>
          </cell>
          <cell r="E4136" t="str">
            <v>Sinapi-Maio/21</v>
          </cell>
        </row>
        <row r="4137">
          <cell r="A4137">
            <v>94715</v>
          </cell>
          <cell r="B4137" t="str">
            <v>ADAPTADOR COM FLANGES LIVRES, PVC, SOLDÁVEL, DN 110 MM X 4 , INSTALADO EM RESERVAÇÃO DE ÁGUA DE EDIFICAÇÃO QUE POSSUA RESERVATÓRIO DE FIBRA/FIBROCIMENTO   FORNECIMENTO E INSTALAÇÃO. AF_06/2016</v>
          </cell>
          <cell r="C4137" t="str">
            <v>UN</v>
          </cell>
          <cell r="D4137">
            <v>443.44</v>
          </cell>
          <cell r="E4137" t="str">
            <v>Sinapi-Maio/21</v>
          </cell>
        </row>
        <row r="4138">
          <cell r="A4138">
            <v>94724</v>
          </cell>
          <cell r="B4138" t="str">
            <v>CONECTOR, CPVC, SOLDÁVEL, DN 22 MM X 3/4, INSTALADO EM RESERVAÇÃO DE ÁGUA DE EDIFICAÇÃO QUE POSSUA RESERVATÓRIO DE FIBRA/FIBROCIMENTO  FORNECIMENTO E INSTALAÇÃO. AF_06/2016</v>
          </cell>
          <cell r="C4138" t="str">
            <v>UN</v>
          </cell>
          <cell r="D4138">
            <v>22.16</v>
          </cell>
          <cell r="E4138" t="str">
            <v>Sinapi-Maio/21</v>
          </cell>
        </row>
        <row r="4139">
          <cell r="A4139">
            <v>94725</v>
          </cell>
          <cell r="B4139" t="str">
            <v>LUVA, CPVC, SOLDÁVEL, DN 22 MM, INSTALADO EM RESERVAÇÃO DE ÁGUA DE EDIFICAÇÃO QUE POSSUA RESERVATÓRIO DE FIBRA/FIBROCIMENTO  FORNECIMENTO E INSTALAÇÃO. AF_06/2016</v>
          </cell>
          <cell r="C4139" t="str">
            <v>UN</v>
          </cell>
          <cell r="D4139">
            <v>6.03</v>
          </cell>
          <cell r="E4139" t="str">
            <v>Sinapi-Maio/21</v>
          </cell>
        </row>
        <row r="4140">
          <cell r="A4140">
            <v>94726</v>
          </cell>
          <cell r="B4140" t="str">
            <v>CONECTOR, CPVC, SOLDÁVEL, DN 28 MM X 1, INSTALADO EM RESERVAÇÃO DE ÁGUA DE EDIFICAÇÃO QUE POSSUA RESERVATÓRIO DE FIBRA/FIBROCIMENTO  FORNECIMENTO E INSTALAÇÃO. AF_06/2016</v>
          </cell>
          <cell r="C4140" t="str">
            <v>UN</v>
          </cell>
          <cell r="D4140">
            <v>33.700000000000003</v>
          </cell>
          <cell r="E4140" t="str">
            <v>Sinapi-Maio/21</v>
          </cell>
        </row>
        <row r="4141">
          <cell r="A4141">
            <v>94727</v>
          </cell>
          <cell r="B4141" t="str">
            <v>LUVA, CPVC, SOLDÁVEL, DN 28 MM, INSTALADO EM RESERVAÇÃO DE ÁGUA DE EDIFICAÇÃO QUE POSSUA RESERVATÓRIO DE FIBRA/FIBROCIMENTO  FORNECIMENTO E INSTALAÇÃO. AF_06/2016</v>
          </cell>
          <cell r="C4141" t="str">
            <v>UN</v>
          </cell>
          <cell r="D4141">
            <v>8.17</v>
          </cell>
          <cell r="E4141" t="str">
            <v>Sinapi-Maio/21</v>
          </cell>
        </row>
        <row r="4142">
          <cell r="A4142">
            <v>94728</v>
          </cell>
          <cell r="B4142" t="str">
            <v>CONECTOR, CPVC, SOLDÁVEL, DN 35 MM X 1 1/4, INSTALADO EM RESERVAÇÃO DE ÁGUA DE EDIFICAÇÃO QUE POSSUA RESERVATÓRIO DE FIBRA/FIBROCIMENTO  FORNECIMENTO E INSTALAÇÃO. AF_06/2016</v>
          </cell>
          <cell r="C4142" t="str">
            <v>UN</v>
          </cell>
          <cell r="D4142">
            <v>125.18</v>
          </cell>
          <cell r="E4142" t="str">
            <v>Sinapi-Maio/21</v>
          </cell>
        </row>
        <row r="4143">
          <cell r="A4143">
            <v>94729</v>
          </cell>
          <cell r="B4143" t="str">
            <v>LUVA, CPVC, SOLDÁVEL, DN 35 MM, INSTALADO EM RESERVAÇÃO DE ÁGUA DE EDIFICAÇÃO QUE POSSUA RESERVATÓRIO DE FIBRA/FIBROCIMENTO  FORNECIMENTO E INSTALAÇÃO. AF_06/2016</v>
          </cell>
          <cell r="C4143" t="str">
            <v>UN</v>
          </cell>
          <cell r="D4143">
            <v>14.03</v>
          </cell>
          <cell r="E4143" t="str">
            <v>Sinapi-Maio/21</v>
          </cell>
        </row>
        <row r="4144">
          <cell r="A4144">
            <v>94730</v>
          </cell>
          <cell r="B4144" t="str">
            <v>CONECTOR, CPVC, SOLDÁVEL, DN 42 MM X 1 1/2, INSTALADO EM RESERVAÇÃO DE ÁGUA DE EDIFICAÇÃO QUE POSSUA RESERVATÓRIO DE FIBRA/FIBROCIMENTO  FORNECIMENTO E INSTALAÇÃO. AF_06/2016</v>
          </cell>
          <cell r="C4144" t="str">
            <v>UN</v>
          </cell>
          <cell r="D4144">
            <v>151.79</v>
          </cell>
          <cell r="E4144" t="str">
            <v>Sinapi-Maio/21</v>
          </cell>
        </row>
        <row r="4145">
          <cell r="A4145">
            <v>94731</v>
          </cell>
          <cell r="B4145" t="str">
            <v>LUVA, CPVC, SOLDÁVEL, DN 42 MM, INSTALADO EM RESERVAÇÃO DE ÁGUA DE EDIFICAÇÃO QUE POSSUA RESERVATÓRIO DE FIBRA/FIBROCIMENTO  FORNECIMENTO E INSTALAÇÃO. AF_06/2016</v>
          </cell>
          <cell r="C4145" t="str">
            <v>UN</v>
          </cell>
          <cell r="D4145">
            <v>17.27</v>
          </cell>
          <cell r="E4145" t="str">
            <v>Sinapi-Maio/21</v>
          </cell>
        </row>
        <row r="4146">
          <cell r="A4146">
            <v>94733</v>
          </cell>
          <cell r="B4146" t="str">
            <v>LUVA, CPVC, SOLDÁVEL, DN 54 MM, INSTALADO EM RESERVAÇÃO DE ÁGUA DE EDIFICAÇÃO QUE POSSUA RESERVATÓRIO DE FIBRA/FIBROCIMENTO  FORNECIMENTO E INSTALAÇÃO. AF_06/2016</v>
          </cell>
          <cell r="C4146" t="str">
            <v>UN</v>
          </cell>
          <cell r="D4146">
            <v>33.17</v>
          </cell>
          <cell r="E4146" t="str">
            <v>Sinapi-Maio/21</v>
          </cell>
        </row>
        <row r="4147">
          <cell r="A4147">
            <v>94737</v>
          </cell>
          <cell r="B4147" t="str">
            <v>LUVA, CPVC, SOLDÁVEL, DN 89 MM, INSTALADO EM RESERVAÇÃO DE ÁGUA DE EDIFICAÇÃO QUE POSSUA RESERVATÓRIO DE FIBRA/FIBROCIMENTO  FORNECIMENTO E INSTALAÇÃO. AF_06/2016</v>
          </cell>
          <cell r="C4147" t="str">
            <v>UN</v>
          </cell>
          <cell r="D4147">
            <v>133.63999999999999</v>
          </cell>
          <cell r="E4147" t="str">
            <v>Sinapi-Maio/21</v>
          </cell>
        </row>
        <row r="4148">
          <cell r="A4148">
            <v>94740</v>
          </cell>
          <cell r="B4148" t="str">
            <v>JOELHO 90 GRAUS, CPVC, SOLDÁVEL, DN 22 MM, INSTALADO EM RESERVAÇÃO DE ÁGUA DE EDIFICAÇÃO QUE POSSUA RESERVATÓRIO DE FIBRA/FIBROCIMENTO  FORNECIMENTO E INSTALAÇÃO. AF_06/2016</v>
          </cell>
          <cell r="C4148" t="str">
            <v>UN</v>
          </cell>
          <cell r="D4148">
            <v>9.34</v>
          </cell>
          <cell r="E4148" t="str">
            <v>Sinapi-Maio/21</v>
          </cell>
        </row>
        <row r="4149">
          <cell r="A4149">
            <v>94741</v>
          </cell>
          <cell r="B4149" t="str">
            <v>CURVA 90 GRAUS, CPVC, SOLDÁVEL, DN 22 MM, INSTALADO EM RESERVAÇÃO DE ÁGUA DE EDIFICAÇÃO QUE POSSUA RESERVATÓRIO DE FIBRA/FIBROCIMENTO  FORNECIMENTO E INSTALAÇÃO. AF_06/2016</v>
          </cell>
          <cell r="C4149" t="str">
            <v>UN</v>
          </cell>
          <cell r="D4149">
            <v>11.29</v>
          </cell>
          <cell r="E4149" t="str">
            <v>Sinapi-Maio/21</v>
          </cell>
        </row>
        <row r="4150">
          <cell r="A4150">
            <v>94742</v>
          </cell>
          <cell r="B4150" t="str">
            <v>JOELHO 90 GRAUS, CPVC, SOLDÁVEL, DN 28 MM, INSTALADO EM RESERVAÇÃO DE ÁGUA DE EDIFICAÇÃO QUE POSSUA RESERVATÓRIO DE FIBRA/FIBROCIMENTO  FORNECIMENTO E INSTALAÇÃO. AF_06/2016</v>
          </cell>
          <cell r="C4150" t="str">
            <v>UN</v>
          </cell>
          <cell r="D4150">
            <v>13.47</v>
          </cell>
          <cell r="E4150" t="str">
            <v>Sinapi-Maio/21</v>
          </cell>
        </row>
        <row r="4151">
          <cell r="A4151">
            <v>94743</v>
          </cell>
          <cell r="B4151" t="str">
            <v>CURVA 90 GRAUS, CPVC, SOLDÁVEL, DN 28 MM, INSTALADO EM RESERVAÇÃO DE ÁGUA DE EDIFICAÇÃO QUE POSSUA RESERVATÓRIO DE FIBRA/FIBROCIMENTO  FORNECIMENTO E INSTALAÇÃO. AF_06/2016</v>
          </cell>
          <cell r="C4151" t="str">
            <v>UN</v>
          </cell>
          <cell r="D4151">
            <v>14.7</v>
          </cell>
          <cell r="E4151" t="str">
            <v>Sinapi-Maio/21</v>
          </cell>
        </row>
        <row r="4152">
          <cell r="A4152">
            <v>94744</v>
          </cell>
          <cell r="B4152" t="str">
            <v>JOELHO 90 GRAUS, CPVC, SOLDÁVEL, DN 35 MM, INSTALADO EM RESERVAÇÃO DE ÁGUA DE EDIFICAÇÃO QUE POSSUA RESERVATÓRIO DE FIBRA/FIBROCIMENTO  FORNECIMENTO E INSTALAÇÃO. AF_06/2016</v>
          </cell>
          <cell r="C4152" t="str">
            <v>UN</v>
          </cell>
          <cell r="D4152">
            <v>21.17</v>
          </cell>
          <cell r="E4152" t="str">
            <v>Sinapi-Maio/21</v>
          </cell>
        </row>
        <row r="4153">
          <cell r="A4153">
            <v>94746</v>
          </cell>
          <cell r="B4153" t="str">
            <v>JOELHO 90 GRAUS, CPVC, SOLDÁVEL, DN 42 MM, INSTALADO EM RESERVAÇÃO DE ÁGUA DE EDIFICAÇÃO QUE POSSUA RESERVATÓRIO DE FIBRA/FIBROCIMENTO  FORNECIMENTO E INSTALAÇÃO. AF_06/2016</v>
          </cell>
          <cell r="C4153" t="str">
            <v>UN</v>
          </cell>
          <cell r="D4153">
            <v>29.38</v>
          </cell>
          <cell r="E4153" t="str">
            <v>Sinapi-Maio/21</v>
          </cell>
        </row>
        <row r="4154">
          <cell r="A4154">
            <v>94748</v>
          </cell>
          <cell r="B4154" t="str">
            <v>JOELHO 90 GRAUS, CPVC, SOLDÁVEL, DN 54 MM, INSTALADO EM RESERVAÇÃO DE ÁGUA DE EDIFICAÇÃO QUE POSSUA RESERVATÓRIO DE FIBRA/FIBROCIMENTO  FORNECIMENTO E INSTALAÇÃO. AF_06/2016</v>
          </cell>
          <cell r="C4154" t="str">
            <v>UN</v>
          </cell>
          <cell r="D4154">
            <v>59.91</v>
          </cell>
          <cell r="E4154" t="str">
            <v>Sinapi-Maio/21</v>
          </cell>
        </row>
        <row r="4155">
          <cell r="A4155">
            <v>94750</v>
          </cell>
          <cell r="B4155" t="str">
            <v>JOELHO 90 GRAUS, CPVC, SOLDÁVEL, DN 73 MM, INSTALADO EM RESERVAÇÃO DE ÁGUA DE EDIFICAÇÃO QUE POSSUA RESERVATÓRIO DE FIBRA/FIBROCIMENTO  FORNECIMENTO E INSTALAÇÃO. AF_06/2016</v>
          </cell>
          <cell r="C4155" t="str">
            <v>UN</v>
          </cell>
          <cell r="D4155">
            <v>137.6</v>
          </cell>
          <cell r="E4155" t="str">
            <v>Sinapi-Maio/21</v>
          </cell>
        </row>
        <row r="4156">
          <cell r="A4156">
            <v>94752</v>
          </cell>
          <cell r="B4156" t="str">
            <v>JOELHO 90 GRAUS, CPVC, SOLDÁVEL, DN 89 MM, INSTALADO EM RESERVAÇÃO DE ÁGUA DE EDIFICAÇÃO QUE POSSUA RESERVATÓRIO DE FIBRA/FIBROCIMENTO  FORNECIMENTO E INSTALAÇÃO. AF_06/2016</v>
          </cell>
          <cell r="C4156" t="str">
            <v>UN</v>
          </cell>
          <cell r="D4156">
            <v>170.1</v>
          </cell>
          <cell r="E4156" t="str">
            <v>Sinapi-Maio/21</v>
          </cell>
        </row>
        <row r="4157">
          <cell r="A4157">
            <v>94756</v>
          </cell>
          <cell r="B4157" t="str">
            <v>TE, CPVC, SOLDÁVEL, DN 22 MM, INSTALADO EM RESERVAÇÃO DE ÁGUA DE EDIFICAÇÃO QUE POSSUA RESERVATÓRIO DE FIBRA/FIBROCIMENTO  FORNECIMENTO E INSTALAÇÃO. AF_06/2016</v>
          </cell>
          <cell r="C4157" t="str">
            <v>UN</v>
          </cell>
          <cell r="D4157">
            <v>11.95</v>
          </cell>
          <cell r="E4157" t="str">
            <v>Sinapi-Maio/21</v>
          </cell>
        </row>
        <row r="4158">
          <cell r="A4158">
            <v>94757</v>
          </cell>
          <cell r="B4158" t="str">
            <v>TE, CPVC, SOLDÁVEL, DN 28 MM, INSTALADO EM RESERVAÇÃO DE ÁGUA DE EDIFICAÇÃO QUE POSSUA RESERVATÓRIO DE FIBRA/FIBROCIMENTO  FORNECIMENTO E INSTALAÇÃO. AF_06/2016</v>
          </cell>
          <cell r="C4158" t="str">
            <v>UN</v>
          </cell>
          <cell r="D4158">
            <v>15.63</v>
          </cell>
          <cell r="E4158" t="str">
            <v>Sinapi-Maio/21</v>
          </cell>
        </row>
        <row r="4159">
          <cell r="A4159">
            <v>94758</v>
          </cell>
          <cell r="B4159" t="str">
            <v>TE, CPVC, SOLDÁVEL, DN 35 MM, INSTALADO EM RESERVAÇÃO DE ÁGUA DE EDIFICAÇÃO QUE POSSUA RESERVATÓRIO DE FIBRA/FIBROCIMENTO  FORNECIMENTO E INSTALAÇÃO. AF_06/2016</v>
          </cell>
          <cell r="C4159" t="str">
            <v>UN</v>
          </cell>
          <cell r="D4159">
            <v>37.69</v>
          </cell>
          <cell r="E4159" t="str">
            <v>Sinapi-Maio/21</v>
          </cell>
        </row>
        <row r="4160">
          <cell r="A4160">
            <v>94759</v>
          </cell>
          <cell r="B4160" t="str">
            <v>TE, CPVC, SOLDÁVEL, DN 42 MM, INSTALADO EM RESERVAÇÃO DE ÁGUA DE EDIFICAÇÃO QUE POSSUA RESERVATÓRIO DE FIBRA/FIBROCIMENTO  FORNECIMENTO E INSTALAÇÃO. AF_06/2016</v>
          </cell>
          <cell r="C4160" t="str">
            <v>UN</v>
          </cell>
          <cell r="D4160">
            <v>45.88</v>
          </cell>
          <cell r="E4160" t="str">
            <v>Sinapi-Maio/21</v>
          </cell>
        </row>
        <row r="4161">
          <cell r="A4161">
            <v>94760</v>
          </cell>
          <cell r="B4161" t="str">
            <v>TE, CPVC, SOLDÁVEL, DN 54 MM, INSTALADO EM RESERVAÇÃO DE ÁGUA DE EDIFICAÇÃO QUE POSSUA RESERVATÓRIO DE FIBRA/FIBROCIMENTO  FORNECIMENTO E INSTALAÇÃO. AF_06/2016</v>
          </cell>
          <cell r="C4161" t="str">
            <v>UN</v>
          </cell>
          <cell r="D4161">
            <v>75.53</v>
          </cell>
          <cell r="E4161" t="str">
            <v>Sinapi-Maio/21</v>
          </cell>
        </row>
        <row r="4162">
          <cell r="A4162">
            <v>94761</v>
          </cell>
          <cell r="B4162" t="str">
            <v>TE, CPVC, SOLDÁVEL, DN 73 MM, INSTALADO EM RESERVAÇÃO DE ÁGUA DE EDIFICAÇÃO QUE POSSUA RESERVATÓRIO DE FIBRA/FIBROCIMENTO  FORNECIMENTO E INSTALAÇÃO. AF_06/2016</v>
          </cell>
          <cell r="C4162" t="str">
            <v>UN</v>
          </cell>
          <cell r="D4162">
            <v>157.65</v>
          </cell>
          <cell r="E4162" t="str">
            <v>Sinapi-Maio/21</v>
          </cell>
        </row>
        <row r="4163">
          <cell r="A4163">
            <v>94762</v>
          </cell>
          <cell r="B4163" t="str">
            <v>TE, CPVC, SOLDÁVEL, DN 89 MM, INSTALADO EM RESERVAÇÃO DE ÁGUA DE EDIFICAÇÃO QUE POSSUA RESERVATÓRIO DE FIBRA/FIBROCIMENTO  FORNECIMENTO E INSTALAÇÃO. AF_06/2016</v>
          </cell>
          <cell r="C4163" t="str">
            <v>UN</v>
          </cell>
          <cell r="D4163">
            <v>204.54</v>
          </cell>
          <cell r="E4163" t="str">
            <v>Sinapi-Maio/21</v>
          </cell>
        </row>
        <row r="4164">
          <cell r="A4164">
            <v>94783</v>
          </cell>
          <cell r="B4164" t="str">
            <v>ADAPTADOR COM FLANGE E ANEL DE VEDAÇÃO, PVC, SOLDÁVEL, DN  20 MM X 1/2 , INSTALADO EM RESERVAÇÃO DE ÁGUA DE EDIFICAÇÃO QUE POSSUA RESERVATÓRIO DE FIBRA/FIBROCIMENTO   FORNECIMENTO E INSTALAÇÃO. AF_06/2016</v>
          </cell>
          <cell r="C4164" t="str">
            <v>UN</v>
          </cell>
          <cell r="D4164">
            <v>19.8</v>
          </cell>
          <cell r="E4164" t="str">
            <v>Sinapi-Maio/21</v>
          </cell>
        </row>
        <row r="4165">
          <cell r="A4165">
            <v>94785</v>
          </cell>
          <cell r="B4165" t="str">
            <v>ADAPTADOR COM FLANGES LIVRES, PVC, SOLDÁVEL LONGO, DN 32 MM X 1 , INSTALADO EM RESERVAÇÃO DE ÁGUA DE EDIFICAÇÃO QUE POSSUA RESERVATÓRIO DE FIBRA/FIBROCIMENTO   FORNECIMENTO E INSTALAÇÃO. AF_06/2016</v>
          </cell>
          <cell r="C4165" t="str">
            <v>UN</v>
          </cell>
          <cell r="D4165">
            <v>36.28</v>
          </cell>
          <cell r="E4165" t="str">
            <v>Sinapi-Maio/21</v>
          </cell>
        </row>
        <row r="4166">
          <cell r="A4166">
            <v>94786</v>
          </cell>
          <cell r="B4166" t="str">
            <v>ADAPTADOR COM FLANGES LIVRES, PVC, SOLDÁVEL LONGO, DN 40 MM X 1 1/4 , INSTALADO EM RESERVAÇÃO DE ÁGUA DE EDIFICAÇÃO QUE POSSUA RESERVATÓRIO DE FIBRA/FIBROCIMENTO   FORNECIMENTO E INSTALAÇÃO. AF_06/2016</v>
          </cell>
          <cell r="C4166" t="str">
            <v>UN</v>
          </cell>
          <cell r="D4166">
            <v>47.8</v>
          </cell>
          <cell r="E4166" t="str">
            <v>Sinapi-Maio/21</v>
          </cell>
        </row>
        <row r="4167">
          <cell r="A4167">
            <v>94787</v>
          </cell>
          <cell r="B4167" t="str">
            <v>ADAPTADOR COM FLANGES LIVRES, PVC, SOLDÁVEL LONGO, DN 50 MM X 1 1/2 , INSTALADO EM RESERVAÇÃO DE ÁGUA DE EDIFICAÇÃO QUE POSSUA RESERVATÓRIO DE FIBRA/FIBROCIMENTO   FORNECIMENTO E INSTALAÇÃO. AF_06/2016</v>
          </cell>
          <cell r="C4167" t="str">
            <v>UN</v>
          </cell>
          <cell r="D4167">
            <v>62.67</v>
          </cell>
          <cell r="E4167" t="str">
            <v>Sinapi-Maio/21</v>
          </cell>
        </row>
        <row r="4168">
          <cell r="A4168">
            <v>94788</v>
          </cell>
          <cell r="B4168" t="str">
            <v>ADAPTADOR COM FLANGES LIVRES, PVC, SOLDÁVEL LONGO, DN 60 MM X 2 , INSTALADO EM RESERVAÇÃO DE ÁGUA DE EDIFICAÇÃO QUE POSSUA RESERVATÓRIO DE FIBRA/FIBROCIMENTO   FORNECIMENTO E INSTALAÇÃO. AF_06/2016</v>
          </cell>
          <cell r="C4168" t="str">
            <v>UN</v>
          </cell>
          <cell r="D4168">
            <v>91.64</v>
          </cell>
          <cell r="E4168" t="str">
            <v>Sinapi-Maio/21</v>
          </cell>
        </row>
        <row r="4169">
          <cell r="A4169">
            <v>94789</v>
          </cell>
          <cell r="B4169" t="str">
            <v>ADAPTADOR COM FLANGES LIVRES, PVC, SOLDÁVEL LONGO, DN 75 MM X 2 1/2 , INSTALADO EM RESERVAÇÃO DE ÁGUA DE EDIFICAÇÃO QUE POSSUA RESERVATÓRIO DE FIBRA/FIBROCIMENTO   FORNECIMENTO E INSTALAÇÃO. AF_06/2016</v>
          </cell>
          <cell r="C4169" t="str">
            <v>UN</v>
          </cell>
          <cell r="D4169">
            <v>292.62</v>
          </cell>
          <cell r="E4169" t="str">
            <v>Sinapi-Maio/21</v>
          </cell>
        </row>
        <row r="4170">
          <cell r="A4170">
            <v>94790</v>
          </cell>
          <cell r="B4170" t="str">
            <v>ADAPTADOR COM FLANGES LIVRES, PVC, SOLDÁVEL LONGO, DN 85 MM X 3 , INSTALADO EM RESERVAÇÃO DE ÁGUA DE EDIFICAÇÃO QUE POSSUA RESERVATÓRIO DE FIBRA/FIBROCIMENTO   FORNECIMENTO E INSTALAÇÃO. AF_06/2016</v>
          </cell>
          <cell r="C4170" t="str">
            <v>UN</v>
          </cell>
          <cell r="D4170">
            <v>338.85</v>
          </cell>
          <cell r="E4170" t="str">
            <v>Sinapi-Maio/21</v>
          </cell>
        </row>
        <row r="4171">
          <cell r="A4171">
            <v>94791</v>
          </cell>
          <cell r="B4171" t="str">
            <v>ADAPTADOR COM FLANGES LIVRES, PVC, SOLDÁVEL LONGO, DN 110 MM X 4 , INSTALADO EM RESERVAÇÃO DE ÁGUA DE EDIFICAÇÃO QUE POSSUA RESERVATÓRIO DE FIBRA/FIBROCIMENTO   FORNECIMENTO E INSTALAÇÃO. AF_06/2016</v>
          </cell>
          <cell r="C4171" t="str">
            <v>UN</v>
          </cell>
          <cell r="D4171">
            <v>475.62</v>
          </cell>
          <cell r="E4171" t="str">
            <v>Sinapi-Maio/21</v>
          </cell>
        </row>
        <row r="4172">
          <cell r="A4172">
            <v>94863</v>
          </cell>
          <cell r="B4172" t="str">
            <v>LUVA, CPVC, SOLDÁVEL, DN 73 MM, INSTALADO EM RESERVAÇÃO DE ÁGUA DE EDIFICAÇÃO QUE POSSUA RESERVATÓRIO DE FIBRA/FIBROCIMENTO  FORNECIMENTO E INSTALAÇÃO. AF_06/2016</v>
          </cell>
          <cell r="C4172" t="str">
            <v>UN</v>
          </cell>
          <cell r="D4172">
            <v>112.5</v>
          </cell>
          <cell r="E4172" t="str">
            <v>Sinapi-Maio/21</v>
          </cell>
        </row>
        <row r="4173">
          <cell r="A4173">
            <v>95141</v>
          </cell>
          <cell r="B4173" t="str">
            <v>ADAPTADOR COM FLANGES LIVRES, PVC, SOLDÁVEL LONGO, DN  25 MM X 3/4 , INSTALADO EM RESERVAÇÃO DE ÁGUA DE EDIFICAÇÃO QUE POSSUA RESERVATÓRIO DE FIBRA/FIBROCIMENTO    FORNECIMENTO E INSTALAÇÃO. AF_06/2016</v>
          </cell>
          <cell r="C4173" t="str">
            <v>UN</v>
          </cell>
          <cell r="D4173">
            <v>33.78</v>
          </cell>
          <cell r="E4173" t="str">
            <v>Sinapi-Maio/21</v>
          </cell>
        </row>
        <row r="4174">
          <cell r="A4174">
            <v>95237</v>
          </cell>
          <cell r="B4174" t="str">
            <v>LUVA COM BUCHA DE LATÃO, PVC, SOLDÁVEL, DN 32MM X 1 , INSTALADO EM RAMAL DE DISTRIBUIÇÃO DE ÁGUA   FORNECIMENTO E INSTALAÇÃO. AF_12/2014</v>
          </cell>
          <cell r="C4174" t="str">
            <v>UN</v>
          </cell>
          <cell r="D4174">
            <v>27.14</v>
          </cell>
          <cell r="E4174" t="str">
            <v>Sinapi-Maio/21</v>
          </cell>
        </row>
        <row r="4175">
          <cell r="A4175">
            <v>95693</v>
          </cell>
          <cell r="B4175" t="str">
            <v>LUVA SIMPLES, PVC, SÉRIE NORMAL, ESGOTO PREDIAL, DN 150 MM, JUNTA ELÁSTICA, FORNECIDO E INSTALADO EM SUBCOLETOR AÉREO DE ESGOTO SANITÁRIO. AF_12/2014</v>
          </cell>
          <cell r="C4175" t="str">
            <v>UN</v>
          </cell>
          <cell r="D4175">
            <v>55.7</v>
          </cell>
          <cell r="E4175" t="str">
            <v>Sinapi-Maio/21</v>
          </cell>
        </row>
        <row r="4176">
          <cell r="A4176">
            <v>95694</v>
          </cell>
          <cell r="B4176" t="str">
            <v>CURVA 90 GRAUS, PVC, SERIE R, ÁGUA PLUVIAL, DN 100 MM, JUNTA ELÁSTICA, FORNECIDO E INSTALADO EM RAMAL DE ENCAMINHAMENTO. AF_12/2014</v>
          </cell>
          <cell r="C4176" t="str">
            <v>UN</v>
          </cell>
          <cell r="D4176">
            <v>75.78</v>
          </cell>
          <cell r="E4176" t="str">
            <v>Sinapi-Maio/21</v>
          </cell>
        </row>
        <row r="4177">
          <cell r="A4177">
            <v>95695</v>
          </cell>
          <cell r="B4177" t="str">
            <v>CURVA 90 GRAUS, PVC, SERIE R, ÁGUA PLUVIAL, DN 100 MM, JUNTA ELÁSTICA, FORNECIDO E INSTALADO EM CONDUTORES VERTICAIS DE ÁGUAS PLUVIAIS. AF_12/2014</v>
          </cell>
          <cell r="C4177" t="str">
            <v>UN</v>
          </cell>
          <cell r="D4177">
            <v>73.98</v>
          </cell>
          <cell r="E4177" t="str">
            <v>Sinapi-Maio/21</v>
          </cell>
        </row>
        <row r="4178">
          <cell r="A4178">
            <v>95696</v>
          </cell>
          <cell r="B4178" t="str">
            <v>SPRINKLER TIPO PENDENTE, 68 °C, UNIÃO POR ROSCA DN 15 (1/2") - FORNECIMENTO E INSTALAÇÃO. AF_10/2020</v>
          </cell>
          <cell r="C4178" t="str">
            <v>UN</v>
          </cell>
          <cell r="D4178">
            <v>26.64</v>
          </cell>
          <cell r="E4178" t="str">
            <v>Sinapi-Maio/21</v>
          </cell>
        </row>
        <row r="4179">
          <cell r="A4179">
            <v>96637</v>
          </cell>
          <cell r="B4179" t="str">
            <v>JOELHO 90 GRAUS, PPR, DN 25 MM, CLASSE PN 25, INSTALADO EM RAMAL OU SUB-RAMAL DE ÁGUA  FORNECIMENTO E INSTALAÇÃO . AF_06/2015</v>
          </cell>
          <cell r="C4179" t="str">
            <v>UN</v>
          </cell>
          <cell r="D4179">
            <v>13.82</v>
          </cell>
          <cell r="E4179" t="str">
            <v>Sinapi-Maio/21</v>
          </cell>
        </row>
        <row r="4180">
          <cell r="A4180">
            <v>96638</v>
          </cell>
          <cell r="B4180" t="str">
            <v>JOELHO 45 GRAUS, PPR, DN 25 MM, CLASSE PN 25, INSTALADO EM RAMAL OU SUB-RAMAL DE ÁGUA  FORNECIMENTO E INSTALAÇÃO . AF_06/2015</v>
          </cell>
          <cell r="C4180" t="str">
            <v>UN</v>
          </cell>
          <cell r="D4180">
            <v>13.22</v>
          </cell>
          <cell r="E4180" t="str">
            <v>Sinapi-Maio/21</v>
          </cell>
        </row>
        <row r="4181">
          <cell r="A4181">
            <v>96639</v>
          </cell>
          <cell r="B4181" t="str">
            <v>LUVA, PPR, DN 25 MM, CLASSE PN 25, INSTALADO EM RAMAL OU SUB-RAMAL DE ÁGUA  FORNECIMENTO E INSTALAÇÃO . AF_06/2015</v>
          </cell>
          <cell r="C4181" t="str">
            <v>UN</v>
          </cell>
          <cell r="D4181">
            <v>9.6999999999999993</v>
          </cell>
          <cell r="E4181" t="str">
            <v>Sinapi-Maio/21</v>
          </cell>
        </row>
        <row r="4182">
          <cell r="A4182">
            <v>96640</v>
          </cell>
          <cell r="B4182" t="str">
            <v>CONECTOR MACHO, PPR, 25 X 1/2'', CLASSE PN 25, INSTALADO EM RAMAL OU SUB-RAMAL DE ÁGUA   FORNECIMENTO E INSTALAÇÃO . AF_06/2015</v>
          </cell>
          <cell r="C4182" t="str">
            <v>UN</v>
          </cell>
          <cell r="D4182">
            <v>26.27</v>
          </cell>
          <cell r="E4182" t="str">
            <v>Sinapi-Maio/21</v>
          </cell>
        </row>
        <row r="4183">
          <cell r="A4183">
            <v>96641</v>
          </cell>
          <cell r="B4183" t="str">
            <v>CONECTOR FÊMEA, PPR, 25 X 1/2'', CLASSE PN 25, INSTALADO EM RAMAL OU SUB-RAMAL DE ÁGUA   FORNECIMENTO E INSTALAÇÃO . AF_06/2015</v>
          </cell>
          <cell r="C4183" t="str">
            <v>UN</v>
          </cell>
          <cell r="D4183">
            <v>20.350000000000001</v>
          </cell>
          <cell r="E4183" t="str">
            <v>Sinapi-Maio/21</v>
          </cell>
        </row>
        <row r="4184">
          <cell r="A4184">
            <v>96642</v>
          </cell>
          <cell r="B4184" t="str">
            <v>TÊ NORMAL, PPR, DN 25 MM, CLASSE PN 25, INSTALADO EM RAMAL OU SUB-RAMAL DE ÁGUA  FORNECIMENTO E INSTALAÇÃO . AF_06/2015</v>
          </cell>
          <cell r="C4184" t="str">
            <v>UN</v>
          </cell>
          <cell r="D4184">
            <v>18.27</v>
          </cell>
          <cell r="E4184" t="str">
            <v>Sinapi-Maio/21</v>
          </cell>
        </row>
        <row r="4185">
          <cell r="A4185">
            <v>96643</v>
          </cell>
          <cell r="B4185" t="str">
            <v>TÊ MISTURADOR, PPR, 25 X 3/4'' , CLASSE PN 25, INSTALADO EM RAMAL OU SUB-RAMAL DE ÁGUA  FORNECIMENTO E INSTALAÇÃO . AF_06/2015</v>
          </cell>
          <cell r="C4185" t="str">
            <v>UN</v>
          </cell>
          <cell r="D4185">
            <v>52.98</v>
          </cell>
          <cell r="E4185" t="str">
            <v>Sinapi-Maio/21</v>
          </cell>
        </row>
        <row r="4186">
          <cell r="A4186">
            <v>96650</v>
          </cell>
          <cell r="B4186" t="str">
            <v>JOELHO 90 GRAUS, PPR, DN 25 MM, CLASSE PN 25, INSTALADO EM RAMAL DE DISTRIBUIÇÃO  FORNECIMENTO E INSTALAÇÃO . AF_06/2015</v>
          </cell>
          <cell r="C4186" t="str">
            <v>UN</v>
          </cell>
          <cell r="D4186">
            <v>10.41</v>
          </cell>
          <cell r="E4186" t="str">
            <v>Sinapi-Maio/21</v>
          </cell>
        </row>
        <row r="4187">
          <cell r="A4187">
            <v>96651</v>
          </cell>
          <cell r="B4187" t="str">
            <v>JOELHO 45 GRAUS, PPR, DN 25 MM, CLASSE PN 25, INSTALADO EM RAMAL DE DISTRIBUIÇÃO DE ÁGUA  FORNECIMENTO E INSTALAÇÃO . AF_06/2015</v>
          </cell>
          <cell r="C4187" t="str">
            <v>UN</v>
          </cell>
          <cell r="D4187">
            <v>9.81</v>
          </cell>
          <cell r="E4187" t="str">
            <v>Sinapi-Maio/21</v>
          </cell>
        </row>
        <row r="4188">
          <cell r="A4188">
            <v>96652</v>
          </cell>
          <cell r="B4188" t="str">
            <v>JOELHO 90 GRAUS, PPR, DN 32 MM, CLASSE PN 25, INSTALADO EM RAMAL DE DISTRIBUIÇÃO  FORNECIMENTO E INSTALAÇÃO . AF_06/2015</v>
          </cell>
          <cell r="C4188" t="str">
            <v>UN</v>
          </cell>
          <cell r="D4188">
            <v>19.66</v>
          </cell>
          <cell r="E4188" t="str">
            <v>Sinapi-Maio/21</v>
          </cell>
        </row>
        <row r="4189">
          <cell r="A4189">
            <v>96653</v>
          </cell>
          <cell r="B4189" t="str">
            <v>JOELHO 45 GRAUS, PPR, DN 32 MM, CLASSE PN 25, INSTALADO EM RAMAL DE DISTRIBUIÇÃO DE ÁGUA  FORNECIMENTO E INSTALAÇÃO . AF_06/2015</v>
          </cell>
          <cell r="C4189" t="str">
            <v>UN</v>
          </cell>
          <cell r="D4189">
            <v>19.600000000000001</v>
          </cell>
          <cell r="E4189" t="str">
            <v>Sinapi-Maio/21</v>
          </cell>
        </row>
        <row r="4190">
          <cell r="A4190">
            <v>96654</v>
          </cell>
          <cell r="B4190" t="str">
            <v>JOELHO 90 GRAUS, PPR, DN 40 MM, CLASSE PN 25, INSTALADO EM RAMAL DE DISTRIBUIÇÃO  FORNECIMENTO E INSTALAÇÃO . AF_06/2015</v>
          </cell>
          <cell r="C4190" t="str">
            <v>UN</v>
          </cell>
          <cell r="D4190">
            <v>32.729999999999997</v>
          </cell>
          <cell r="E4190" t="str">
            <v>Sinapi-Maio/21</v>
          </cell>
        </row>
        <row r="4191">
          <cell r="A4191">
            <v>96655</v>
          </cell>
          <cell r="B4191" t="str">
            <v>JOELHO 45 GRAUS, PPR, DN 40 MM, CLASSE PN 25, INSTALADO EM RAMAL DE DISTRIBUIÇÃO DE ÁGUA  FORNECIMENTO E INSTALAÇÃO . AF_06/2015</v>
          </cell>
          <cell r="C4191" t="str">
            <v>UN</v>
          </cell>
          <cell r="D4191">
            <v>32.08</v>
          </cell>
          <cell r="E4191" t="str">
            <v>Sinapi-Maio/21</v>
          </cell>
        </row>
        <row r="4192">
          <cell r="A4192">
            <v>96656</v>
          </cell>
          <cell r="B4192" t="str">
            <v>LUVA, PPR, DN 25 MM, CLASSE PN 25, INSTALADO EM RAMAL DE DISTRIBUIÇÃO DE ÁGUA  FORNECIMENTO E INSTALAÇÃO . AF_06/2015</v>
          </cell>
          <cell r="C4192" t="str">
            <v>UN</v>
          </cell>
          <cell r="D4192">
            <v>7.46</v>
          </cell>
          <cell r="E4192" t="str">
            <v>Sinapi-Maio/21</v>
          </cell>
        </row>
        <row r="4193">
          <cell r="A4193">
            <v>96657</v>
          </cell>
          <cell r="B4193" t="str">
            <v>CONECTOR MACHO, PPR, 25 X 1/2, CLASSE PN 25, INSTALADO EM RAMAL DE DISTRIBUIÇÃO DE ÁGUA  FORNECIMENTO E INSTALAÇÃO . AF_06/2015</v>
          </cell>
          <cell r="C4193" t="str">
            <v>UN</v>
          </cell>
          <cell r="D4193">
            <v>24.03</v>
          </cell>
          <cell r="E4193" t="str">
            <v>Sinapi-Maio/21</v>
          </cell>
        </row>
        <row r="4194">
          <cell r="A4194">
            <v>96658</v>
          </cell>
          <cell r="B4194" t="str">
            <v>CONECTOR FÊMEA, PPR, 25 X 1/2'', CLASSE PN 25, INSTALADO EM RAMAL DE DISTRIBUIÇÃO DE ÁGUA   FORNECIMENTO E INSTALAÇÃO . AF_06/2015</v>
          </cell>
          <cell r="C4194" t="str">
            <v>UN</v>
          </cell>
          <cell r="D4194">
            <v>18.11</v>
          </cell>
          <cell r="E4194" t="str">
            <v>Sinapi-Maio/21</v>
          </cell>
        </row>
        <row r="4195">
          <cell r="A4195">
            <v>96659</v>
          </cell>
          <cell r="B4195" t="str">
            <v>LUVA, PPR, DN 32 MM, CLASSE PN 25, INSTALADO EM RAMAL DE DISTRIBUIÇÃO DE ÁGUA  FORNECIMENTO E INSTALAÇÃO. AF_06/2015</v>
          </cell>
          <cell r="C4195" t="str">
            <v>UN</v>
          </cell>
          <cell r="D4195">
            <v>13.32</v>
          </cell>
          <cell r="E4195" t="str">
            <v>Sinapi-Maio/21</v>
          </cell>
        </row>
        <row r="4196">
          <cell r="A4196">
            <v>96660</v>
          </cell>
          <cell r="B4196" t="str">
            <v>CONECTOR MACHO, PPR, 32 X 3/4'', CLASSE PN 25, INSTALADO EM RAMAL DE DISTRIBUIÇÃO DE ÁGUA   FORNECIMENTO E INSTALAÇÃO. AF_06/2015</v>
          </cell>
          <cell r="C4196" t="str">
            <v>UN</v>
          </cell>
          <cell r="D4196">
            <v>40.96</v>
          </cell>
          <cell r="E4196" t="str">
            <v>Sinapi-Maio/21</v>
          </cell>
        </row>
        <row r="4197">
          <cell r="A4197">
            <v>96661</v>
          </cell>
          <cell r="B4197" t="str">
            <v>CONECTOR FÊMEA, PPR, 32 X 3/4'', CLASSE PN 25, INSTALADO EM RAMAL DE DISTRIBUIÇÃO DE ÁGUA   FORNECIMENTO E INSTALAÇÃO . AF_06/2015</v>
          </cell>
          <cell r="C4197" t="str">
            <v>UN</v>
          </cell>
          <cell r="D4197">
            <v>31.86</v>
          </cell>
          <cell r="E4197" t="str">
            <v>Sinapi-Maio/21</v>
          </cell>
        </row>
        <row r="4198">
          <cell r="A4198">
            <v>96662</v>
          </cell>
          <cell r="B4198" t="str">
            <v>BUCHA DE REDUÇÃO, PPR, 32 X 25, CLASSE PN 25, INSTALADO EM RAMAL DE DISTRIBUIÇÃO DE ÁGUA  FORNECIMENTO E INSTALAÇÃO . AF_06/2015</v>
          </cell>
          <cell r="C4198" t="str">
            <v>UN</v>
          </cell>
          <cell r="D4198">
            <v>13.63</v>
          </cell>
          <cell r="E4198" t="str">
            <v>Sinapi-Maio/21</v>
          </cell>
        </row>
        <row r="4199">
          <cell r="A4199">
            <v>96663</v>
          </cell>
          <cell r="B4199" t="str">
            <v>LUVA, PPR, DN 40 MM, CLASSE PN 25, INSTALADO EM RAMAL DE DISTRIBUIÇÃO DE ÁGUA  FORNECIMENTO E INSTALAÇÃO. AF_06/2015</v>
          </cell>
          <cell r="C4199" t="str">
            <v>UN</v>
          </cell>
          <cell r="D4199">
            <v>24.45</v>
          </cell>
          <cell r="E4199" t="str">
            <v>Sinapi-Maio/21</v>
          </cell>
        </row>
        <row r="4200">
          <cell r="A4200">
            <v>96664</v>
          </cell>
          <cell r="B4200" t="str">
            <v>BUCHA DE REDUÇÃO, PPR, 40 X 25, CLASSE PN 25, INSTALADO EM RAMAL DE DISTRIBUIÇÃO DE ÁGUA  FORNECIMENTO E INSTALAÇÃO . AF_06/2015</v>
          </cell>
          <cell r="C4200" t="str">
            <v>UN</v>
          </cell>
          <cell r="D4200">
            <v>26.4</v>
          </cell>
          <cell r="E4200" t="str">
            <v>Sinapi-Maio/21</v>
          </cell>
        </row>
        <row r="4201">
          <cell r="A4201">
            <v>96665</v>
          </cell>
          <cell r="B4201" t="str">
            <v>TÊ NORMAL, PPR, DN 25 MM, CLASSE PN 25, INSTALADO EM RAMAL DE DISTRIBUIÇÃO DE ÁGUA  FORNECIMENTO E INSTALAÇÃO . AF_06/2015</v>
          </cell>
          <cell r="C4201" t="str">
            <v>UN</v>
          </cell>
          <cell r="D4201">
            <v>13.68</v>
          </cell>
          <cell r="E4201" t="str">
            <v>Sinapi-Maio/21</v>
          </cell>
        </row>
        <row r="4202">
          <cell r="A4202">
            <v>96666</v>
          </cell>
          <cell r="B4202" t="str">
            <v>TÊ NORMAL, PPR, DN 32 MM, CLASSE PN 25, INSTALADO EM RAMAL DE DISTRIBUIÇÃO DE ÁGUA  FORNECIMENTO E INSTALAÇÃO . AF_06/2015</v>
          </cell>
          <cell r="C4202" t="str">
            <v>UN</v>
          </cell>
          <cell r="D4202">
            <v>26.36</v>
          </cell>
          <cell r="E4202" t="str">
            <v>Sinapi-Maio/21</v>
          </cell>
        </row>
        <row r="4203">
          <cell r="A4203">
            <v>96667</v>
          </cell>
          <cell r="B4203" t="str">
            <v>TÊ NORMAL, PPR, DN 40 MM, CLASSE PN 25, INSTALADO EM RAMAL DE DISTRIBUIÇÃO DE ÁGUA  FORNECIMENTO E INSTALAÇÃO . AF_06/2015</v>
          </cell>
          <cell r="C4203" t="str">
            <v>UN</v>
          </cell>
          <cell r="D4203">
            <v>46.34</v>
          </cell>
          <cell r="E4203" t="str">
            <v>Sinapi-Maio/21</v>
          </cell>
        </row>
        <row r="4204">
          <cell r="A4204">
            <v>96684</v>
          </cell>
          <cell r="B4204" t="str">
            <v>JOELHO 90 GRAUS, PPR, DN 25 MM, CLASSE PN 25, INSTALADO EM PRUMADA DE ÁGUA  FORNECIMENTO E INSTALAÇÃO . AF_06/2015</v>
          </cell>
          <cell r="C4204" t="str">
            <v>UN</v>
          </cell>
          <cell r="D4204">
            <v>5.29</v>
          </cell>
          <cell r="E4204" t="str">
            <v>Sinapi-Maio/21</v>
          </cell>
        </row>
        <row r="4205">
          <cell r="A4205">
            <v>96685</v>
          </cell>
          <cell r="B4205" t="str">
            <v>JOELHO 45 GRAUS, PPR, DN 25 MM, CLASSE PN 25, INSTALADO EM PRUMADA DE ÁGUA  FORNECIMENTO E INSTALAÇÃO . AF_06/2015</v>
          </cell>
          <cell r="C4205" t="str">
            <v>UN</v>
          </cell>
          <cell r="D4205">
            <v>4.6900000000000004</v>
          </cell>
          <cell r="E4205" t="str">
            <v>Sinapi-Maio/21</v>
          </cell>
        </row>
        <row r="4206">
          <cell r="A4206">
            <v>96686</v>
          </cell>
          <cell r="B4206" t="str">
            <v>JOELHO 90 GRAUS, PPR, DN 32 MM, CLASSE PN 25, INSTALADO EM PRUMADA DE ÁGUA  FORNECIMENTO E INSTALAÇÃO . AF_06/2015</v>
          </cell>
          <cell r="C4206" t="str">
            <v>UN</v>
          </cell>
          <cell r="D4206">
            <v>7.94</v>
          </cell>
          <cell r="E4206" t="str">
            <v>Sinapi-Maio/21</v>
          </cell>
        </row>
        <row r="4207">
          <cell r="A4207">
            <v>96687</v>
          </cell>
          <cell r="B4207" t="str">
            <v>JOELHO 45 GRAUS, PPR, DN 32 MM, CLASSE PN 25, INSTALADO EM PRUMADA DE ÁGUA  FORNECIMENTO E INSTALAÇÃO . AF_06/2015</v>
          </cell>
          <cell r="C4207" t="str">
            <v>UN</v>
          </cell>
          <cell r="D4207">
            <v>7.88</v>
          </cell>
          <cell r="E4207" t="str">
            <v>Sinapi-Maio/21</v>
          </cell>
        </row>
        <row r="4208">
          <cell r="A4208">
            <v>96688</v>
          </cell>
          <cell r="B4208" t="str">
            <v>JOELHO 90 GRAUS, PPR, DN 40 MM, CLASSE PN 25, INSTALADO EM PRUMADA DE ÁGUA  FORNECIMENTO E INSTALAÇÃO . AF_06/2015</v>
          </cell>
          <cell r="C4208" t="str">
            <v>UN</v>
          </cell>
          <cell r="D4208">
            <v>13.78</v>
          </cell>
          <cell r="E4208" t="str">
            <v>Sinapi-Maio/21</v>
          </cell>
        </row>
        <row r="4209">
          <cell r="A4209">
            <v>96689</v>
          </cell>
          <cell r="B4209" t="str">
            <v>JOELHO 45 GRAUS, PPR, DN 40 MM, CLASSE PN 25, INSTALADO EM PRUMADA DE ÁGUA  FORNECIMENTO E INSTALAÇÃO . AF_06/2015</v>
          </cell>
          <cell r="C4209" t="str">
            <v>UN</v>
          </cell>
          <cell r="D4209">
            <v>13.13</v>
          </cell>
          <cell r="E4209" t="str">
            <v>Sinapi-Maio/21</v>
          </cell>
        </row>
        <row r="4210">
          <cell r="A4210">
            <v>96690</v>
          </cell>
          <cell r="B4210" t="str">
            <v>JOELHO 90 GRAUS, PPR, DN 50 MM, CLASSE PN 25, INSTALADO EM PRUMADA DE ÁGUA  FORNECIMENTO E INSTALAÇÃO . AF_06/2015</v>
          </cell>
          <cell r="C4210" t="str">
            <v>UN</v>
          </cell>
          <cell r="D4210">
            <v>25.91</v>
          </cell>
          <cell r="E4210" t="str">
            <v>Sinapi-Maio/21</v>
          </cell>
        </row>
        <row r="4211">
          <cell r="A4211">
            <v>96691</v>
          </cell>
          <cell r="B4211" t="str">
            <v>JOELHO 45 GRAUS, PPR, DN 50 MM, CLASSE PN 25, INSTALADO EM PRUMADA DE ÁGUA  FORNECIMENTO E INSTALAÇÃO . AF_06/2015</v>
          </cell>
          <cell r="C4211" t="str">
            <v>UN</v>
          </cell>
          <cell r="D4211">
            <v>26.79</v>
          </cell>
          <cell r="E4211" t="str">
            <v>Sinapi-Maio/21</v>
          </cell>
        </row>
        <row r="4212">
          <cell r="A4212">
            <v>96692</v>
          </cell>
          <cell r="B4212" t="str">
            <v>JOELHO 90 GRAUS, PPR, DN 63 MM, CLASSE PN 25, INSTALADO EM PRUMADA DE ÁGUA  FORNECIMENTO E INSTALAÇÃO . AF_06/2015</v>
          </cell>
          <cell r="C4212" t="str">
            <v>UN</v>
          </cell>
          <cell r="D4212">
            <v>39.15</v>
          </cell>
          <cell r="E4212" t="str">
            <v>Sinapi-Maio/21</v>
          </cell>
        </row>
        <row r="4213">
          <cell r="A4213">
            <v>96693</v>
          </cell>
          <cell r="B4213" t="str">
            <v>JOELHO 45 GRAUS, PPR, DN 63 MM, CLASSE PN 25, INSTALADO EM PRUMADA DE ÁGUA  FORNECIMENTO E INSTALAÇÃO . AF_06/2015</v>
          </cell>
          <cell r="C4213" t="str">
            <v>UN</v>
          </cell>
          <cell r="D4213">
            <v>36.979999999999997</v>
          </cell>
          <cell r="E4213" t="str">
            <v>Sinapi-Maio/21</v>
          </cell>
        </row>
        <row r="4214">
          <cell r="A4214">
            <v>96694</v>
          </cell>
          <cell r="B4214" t="str">
            <v>JOELHO 90 GRAUS, PPR, DN 75 MM, CLASSE PN 25, INSTALADO EM PRUMADA DE ÁGUA  FORNECIMENTO E INSTALAÇÃO . AF_06/2015</v>
          </cell>
          <cell r="C4214" t="str">
            <v>UN</v>
          </cell>
          <cell r="D4214">
            <v>87.55</v>
          </cell>
          <cell r="E4214" t="str">
            <v>Sinapi-Maio/21</v>
          </cell>
        </row>
        <row r="4215">
          <cell r="A4215">
            <v>96695</v>
          </cell>
          <cell r="B4215" t="str">
            <v>JOELHO 45 GRAUS, PPR, DN 75 MM, CLASSE PN 25, INSTALADO EM PRUMADA DE ÁGUA  FORNECIMENTO E INSTALAÇÃO . AF_06/2015</v>
          </cell>
          <cell r="C4215" t="str">
            <v>UN</v>
          </cell>
          <cell r="D4215">
            <v>84.99</v>
          </cell>
          <cell r="E4215" t="str">
            <v>Sinapi-Maio/21</v>
          </cell>
        </row>
        <row r="4216">
          <cell r="A4216">
            <v>96696</v>
          </cell>
          <cell r="B4216" t="str">
            <v>JOELHO 90 GRAUS, PPR, DN 90 MM, CLASSE PN 25, INSTALADO EM PRUMADA DE ÁGUA  FORNECIMENTO E INSTALAÇÃO . AF_06/2015</v>
          </cell>
          <cell r="C4216" t="str">
            <v>UN</v>
          </cell>
          <cell r="D4216">
            <v>132.04</v>
          </cell>
          <cell r="E4216" t="str">
            <v>Sinapi-Maio/21</v>
          </cell>
        </row>
        <row r="4217">
          <cell r="A4217">
            <v>96697</v>
          </cell>
          <cell r="B4217" t="str">
            <v>JOELHO 90 GRAUS, PPR, DN 110 MM, CLASSE PN 25, INSTALADO EM PRUMADA DE ÁGUA  FORNECIMENTO E INSTALAÇÃO . AF_06/2015</v>
          </cell>
          <cell r="C4217" t="str">
            <v>UN</v>
          </cell>
          <cell r="D4217">
            <v>197.61</v>
          </cell>
          <cell r="E4217" t="str">
            <v>Sinapi-Maio/21</v>
          </cell>
        </row>
        <row r="4218">
          <cell r="A4218">
            <v>96698</v>
          </cell>
          <cell r="B4218" t="str">
            <v>LUVA, PPR, DN 25 MM, CLASSE PN 25, INSTALADO EM PRUMADA DE ÁGUA  FORNECIMENTO E INSTALAÇÃO . AF_06/2015</v>
          </cell>
          <cell r="C4218" t="str">
            <v>UN</v>
          </cell>
          <cell r="D4218">
            <v>4.04</v>
          </cell>
          <cell r="E4218" t="str">
            <v>Sinapi-Maio/21</v>
          </cell>
        </row>
        <row r="4219">
          <cell r="A4219">
            <v>96699</v>
          </cell>
          <cell r="B4219" t="str">
            <v>CONECTOR MACHO, PPR, 25 X 1/2'', CLASSE PN 25, INSTALADO EM PRUMADA DE ÁGUA   FORNECIMENTO E INSTALAÇÃO . AF_06/2015</v>
          </cell>
          <cell r="C4219" t="str">
            <v>UN</v>
          </cell>
          <cell r="D4219">
            <v>20.61</v>
          </cell>
          <cell r="E4219" t="str">
            <v>Sinapi-Maio/21</v>
          </cell>
        </row>
        <row r="4220">
          <cell r="A4220">
            <v>96700</v>
          </cell>
          <cell r="B4220" t="str">
            <v>CONECTOR FÊMEA, PPR, 25 X 1/2'', CLASSE PN 25, INSTALADO EM PRUMADA DE ÁGUA   FORNECIMENTO E INSTALAÇÃO . AF_06/2015</v>
          </cell>
          <cell r="C4220" t="str">
            <v>UN</v>
          </cell>
          <cell r="D4220">
            <v>14.69</v>
          </cell>
          <cell r="E4220" t="str">
            <v>Sinapi-Maio/21</v>
          </cell>
        </row>
        <row r="4221">
          <cell r="A4221">
            <v>96701</v>
          </cell>
          <cell r="B4221" t="str">
            <v>LUVA, PPR, DN 32 MM, CLASSE PN 25, INSTALADO EM PRUMADA DE ÁGUA  FORNECIMENTO E INSTALAÇÃO. AF_06/2015</v>
          </cell>
          <cell r="C4221" t="str">
            <v>UN</v>
          </cell>
          <cell r="D4221">
            <v>5.5</v>
          </cell>
          <cell r="E4221" t="str">
            <v>Sinapi-Maio/21</v>
          </cell>
        </row>
        <row r="4222">
          <cell r="A4222">
            <v>96702</v>
          </cell>
          <cell r="B4222" t="str">
            <v>BUCHA DE REDUÇÃO, PPR, 32 X 25, CLASSE PN 25, INSTALADO EM PRUMADA DE ÁGUA  FORNECIMENTO E INSTALAÇÃO . AF_06/2015</v>
          </cell>
          <cell r="C4222" t="str">
            <v>UN</v>
          </cell>
          <cell r="D4222">
            <v>5.81</v>
          </cell>
          <cell r="E4222" t="str">
            <v>Sinapi-Maio/21</v>
          </cell>
        </row>
        <row r="4223">
          <cell r="A4223">
            <v>96703</v>
          </cell>
          <cell r="B4223" t="str">
            <v>LUVA, PPR, DN 40 MM, CLASSE PN 25, INSTALADO EM PRUMADA DE ÁGUA  FORNECIMENTO E INSTALAÇÃO. AF_06/2015</v>
          </cell>
          <cell r="C4223" t="str">
            <v>UN</v>
          </cell>
          <cell r="D4223">
            <v>11.79</v>
          </cell>
          <cell r="E4223" t="str">
            <v>Sinapi-Maio/21</v>
          </cell>
        </row>
        <row r="4224">
          <cell r="A4224">
            <v>96704</v>
          </cell>
          <cell r="B4224" t="str">
            <v>BUCHA DE REDUÇÃO, PPR, 40 X 25, CLASSE PN 25, INSTALADO EM PRUMADA DE ÁGUA  FORNECIMENTO E INSTALAÇÃO . AF_06/2015</v>
          </cell>
          <cell r="C4224" t="str">
            <v>UN</v>
          </cell>
          <cell r="D4224">
            <v>13.74</v>
          </cell>
          <cell r="E4224" t="str">
            <v>Sinapi-Maio/21</v>
          </cell>
        </row>
        <row r="4225">
          <cell r="A4225">
            <v>96705</v>
          </cell>
          <cell r="B4225" t="str">
            <v>LUVA, PPR, DN 50 MM, CLASSE PN 25, INSTALADO EM PRUMADA DE ÁGUA  FORNECIMENTO E INSTALAÇÃO. AF_06/2015</v>
          </cell>
          <cell r="C4225" t="str">
            <v>UN</v>
          </cell>
          <cell r="D4225">
            <v>17.760000000000002</v>
          </cell>
          <cell r="E4225" t="str">
            <v>Sinapi-Maio/21</v>
          </cell>
        </row>
        <row r="4226">
          <cell r="A4226">
            <v>96706</v>
          </cell>
          <cell r="B4226" t="str">
            <v>LUVA, PPR, DN 63 MM, CLASSE PN 25, INSTALADO EM PRUMADA DE ÁGUA  FORNECIMENTO E INSTALAÇÃO. AF_06/2015</v>
          </cell>
          <cell r="C4226" t="str">
            <v>UN</v>
          </cell>
          <cell r="D4226">
            <v>26.66</v>
          </cell>
          <cell r="E4226" t="str">
            <v>Sinapi-Maio/21</v>
          </cell>
        </row>
        <row r="4227">
          <cell r="A4227">
            <v>96707</v>
          </cell>
          <cell r="B4227" t="str">
            <v>LUVA, PPR, DN 75 MM, CLASSE PN 25, INSTALADO EM PRUMADA DE ÁGUA  FORNECIMENTO E INSTALAÇÃO. AF_06/2015</v>
          </cell>
          <cell r="C4227" t="str">
            <v>UN</v>
          </cell>
          <cell r="D4227">
            <v>56.21</v>
          </cell>
          <cell r="E4227" t="str">
            <v>Sinapi-Maio/21</v>
          </cell>
        </row>
        <row r="4228">
          <cell r="A4228">
            <v>96708</v>
          </cell>
          <cell r="B4228" t="str">
            <v>LUVA, PPR, DN 90 MM, CLASSE PN 25, INSTALADO EM PRUMADA DE ÁGUA  FORNECIMENTO E INSTALAÇÃO. AF_06/2015</v>
          </cell>
          <cell r="C4228" t="str">
            <v>UN</v>
          </cell>
          <cell r="D4228">
            <v>88.91</v>
          </cell>
          <cell r="E4228" t="str">
            <v>Sinapi-Maio/21</v>
          </cell>
        </row>
        <row r="4229">
          <cell r="A4229">
            <v>96709</v>
          </cell>
          <cell r="B4229" t="str">
            <v>LUVA, PPR, DN 110 MM, CLASSE PN 25, INSTALADO EM PRUMADA DE ÁGUA  FORNECIMENTO E INSTALAÇÃO. AF_06/2015</v>
          </cell>
          <cell r="C4229" t="str">
            <v>UN</v>
          </cell>
          <cell r="D4229">
            <v>140.69</v>
          </cell>
          <cell r="E4229" t="str">
            <v>Sinapi-Maio/21</v>
          </cell>
        </row>
        <row r="4230">
          <cell r="A4230">
            <v>96710</v>
          </cell>
          <cell r="B4230" t="str">
            <v>TÊ NORMAL, PPR, DN 25 MM, CLASSE PN 25, INSTALADO EM PRUMADA DE ÁGUA  FORNECIMENTO E INSTALAÇÃO . AF_06/2015</v>
          </cell>
          <cell r="C4230" t="str">
            <v>UN</v>
          </cell>
          <cell r="D4230">
            <v>6.9</v>
          </cell>
          <cell r="E4230" t="str">
            <v>Sinapi-Maio/21</v>
          </cell>
        </row>
        <row r="4231">
          <cell r="A4231">
            <v>96711</v>
          </cell>
          <cell r="B4231" t="str">
            <v>TÊ NORMAL, PPR, DN 32 MM, CLASSE PN 25, INSTALADO EM PRUMADA DE ÁGUA  FORNECIMENTO E INSTALAÇÃO . AF_06/2015</v>
          </cell>
          <cell r="C4231" t="str">
            <v>UN</v>
          </cell>
          <cell r="D4231">
            <v>10.77</v>
          </cell>
          <cell r="E4231" t="str">
            <v>Sinapi-Maio/21</v>
          </cell>
        </row>
        <row r="4232">
          <cell r="A4232">
            <v>96712</v>
          </cell>
          <cell r="B4232" t="str">
            <v>TÊ NORMAL, PPR, DN 40 MM, CLASSE PN 25, INSTALADO EM PRUMADA DE ÁGUA  FORNECIMENTO E INSTALAÇÃO . AF_06/2015</v>
          </cell>
          <cell r="C4232" t="str">
            <v>UN</v>
          </cell>
          <cell r="D4232">
            <v>21.01</v>
          </cell>
          <cell r="E4232" t="str">
            <v>Sinapi-Maio/21</v>
          </cell>
        </row>
        <row r="4233">
          <cell r="A4233">
            <v>96713</v>
          </cell>
          <cell r="B4233" t="str">
            <v>TÊ NORMAL, PPR, DN 50 MM, CLASSE PN 25, INSTALADO EM PRUMADA DE ÁGUA  FORNECIMENTO E INSTALAÇÃO . AF_06/2015</v>
          </cell>
          <cell r="C4233" t="str">
            <v>UN</v>
          </cell>
          <cell r="D4233">
            <v>29.05</v>
          </cell>
          <cell r="E4233" t="str">
            <v>Sinapi-Maio/21</v>
          </cell>
        </row>
        <row r="4234">
          <cell r="A4234">
            <v>96714</v>
          </cell>
          <cell r="B4234" t="str">
            <v>TÊ NORMAL, PPR, DN 63 MM, CLASSE PN 25, INSTALADO EM PRUMADA DE ÁGUA  FORNECIMENTO E INSTALAÇÃO . AF_06/2015</v>
          </cell>
          <cell r="C4234" t="str">
            <v>UN</v>
          </cell>
          <cell r="D4234">
            <v>49.25</v>
          </cell>
          <cell r="E4234" t="str">
            <v>Sinapi-Maio/21</v>
          </cell>
        </row>
        <row r="4235">
          <cell r="A4235">
            <v>96715</v>
          </cell>
          <cell r="B4235" t="str">
            <v>TÊ NORMAL, PPR, DN 75 MM, CLASSE PN 25, INSTALADO EM PRUMADA DE ÁGUA  FORNECIMENTO E INSTALAÇÃO . AF_06/2015</v>
          </cell>
          <cell r="C4235" t="str">
            <v>UN</v>
          </cell>
          <cell r="D4235">
            <v>93.61</v>
          </cell>
          <cell r="E4235" t="str">
            <v>Sinapi-Maio/21</v>
          </cell>
        </row>
        <row r="4236">
          <cell r="A4236">
            <v>96716</v>
          </cell>
          <cell r="B4236" t="str">
            <v>TÊ NORMAL, PPR, DN 90 MM, CLASSE PN 25, INSTALADO EM PRUMADA DE ÁGUA  FORNECIMENTO E INSTALAÇÃO . AF_06/2015</v>
          </cell>
          <cell r="C4236" t="str">
            <v>UN</v>
          </cell>
          <cell r="D4236">
            <v>140.85</v>
          </cell>
          <cell r="E4236" t="str">
            <v>Sinapi-Maio/21</v>
          </cell>
        </row>
        <row r="4237">
          <cell r="A4237">
            <v>96717</v>
          </cell>
          <cell r="B4237" t="str">
            <v>TÊ NORMAL, PPR, DN 110 MM, CLASSE PN 25, INSTALADO EM PRUMADA DE ÁGUA  FORNECIMENTO E INSTALAÇÃO . AF_06/2015</v>
          </cell>
          <cell r="C4237" t="str">
            <v>UN</v>
          </cell>
          <cell r="D4237">
            <v>222.21</v>
          </cell>
          <cell r="E4237" t="str">
            <v>Sinapi-Maio/21</v>
          </cell>
        </row>
        <row r="4238">
          <cell r="A4238">
            <v>96736</v>
          </cell>
          <cell r="B4238" t="str">
            <v>LUVA, PPR, DN 20 MM, CLASSE PN 25, INSTALADO EM RESERVAÇÃO DE ÁGUA DE EDIFICAÇÃO QUE POSSUA RESERVATÓRIO DE FIBRA/FIBROCIMENTO  FORNECIMENTO E INSTALAÇÃO. AF_06/2016</v>
          </cell>
          <cell r="C4238" t="str">
            <v>UN</v>
          </cell>
          <cell r="D4238">
            <v>5.6</v>
          </cell>
          <cell r="E4238" t="str">
            <v>Sinapi-Maio/21</v>
          </cell>
        </row>
        <row r="4239">
          <cell r="A4239">
            <v>96737</v>
          </cell>
          <cell r="B4239" t="str">
            <v>LUVA, PPR, DN 25 MM, CLASSE PN 25, INSTALADO EM RESERVAÇÃO DE ÁGUA DE EDIFICAÇÃO QUE POSSUA RESERVATÓRIO DE FIBRA/FIBROCIMENTO  FORNECIMENTO E INSTALAÇÃO. AF_06/2016</v>
          </cell>
          <cell r="C4239" t="str">
            <v>UN</v>
          </cell>
          <cell r="D4239">
            <v>6.51</v>
          </cell>
          <cell r="E4239" t="str">
            <v>Sinapi-Maio/21</v>
          </cell>
        </row>
        <row r="4240">
          <cell r="A4240">
            <v>96738</v>
          </cell>
          <cell r="B4240" t="str">
            <v>CONECTOR MACHO, PPR, 25 X 1/2'', CLASSE PN 25,  INSTALADO EM RESERVAÇÃO DE ÁGUA DE EDIFICAÇÃO QUE POSSUA RESERVATÓRIO DE FIBRA/FIBROCIMENTO   FORNECIMENTO E INSTALAÇÃO. AF_06/2016</v>
          </cell>
          <cell r="C4240" t="str">
            <v>UN</v>
          </cell>
          <cell r="D4240">
            <v>23.08</v>
          </cell>
          <cell r="E4240" t="str">
            <v>Sinapi-Maio/21</v>
          </cell>
        </row>
        <row r="4241">
          <cell r="A4241">
            <v>96739</v>
          </cell>
          <cell r="B4241" t="str">
            <v>LUVA, PPR, DN 32 MM, CLASSE PN 25, INSTALADO EM RESERVAÇÃO DE ÁGUA DE EDIFICAÇÃO QUE POSSUA RESERVATÓRIO DE FIBRA/FIBROCIMENTO  FORNECIMENTO E INSTALAÇÃO. AF_06/2016</v>
          </cell>
          <cell r="C4241" t="str">
            <v>UN</v>
          </cell>
          <cell r="D4241">
            <v>8.42</v>
          </cell>
          <cell r="E4241" t="str">
            <v>Sinapi-Maio/21</v>
          </cell>
        </row>
        <row r="4242">
          <cell r="A4242">
            <v>96740</v>
          </cell>
          <cell r="B4242" t="str">
            <v>CONECTOR MACHO, PPR, 32 X 3/4'', CLASSE PN 25,  INSTALADO EM RESERVAÇÃO DE ÁGUA DE EDIFICAÇÃO QUE POSSUA RESERVATÓRIO DE FIBRA/FIBROCIMENTO   FORNECIMENTO E INSTALAÇÃO. AF_06/2016</v>
          </cell>
          <cell r="C4242" t="str">
            <v>UN</v>
          </cell>
          <cell r="D4242">
            <v>36.06</v>
          </cell>
          <cell r="E4242" t="str">
            <v>Sinapi-Maio/21</v>
          </cell>
        </row>
        <row r="4243">
          <cell r="A4243">
            <v>96741</v>
          </cell>
          <cell r="B4243" t="str">
            <v>LUVA, PPR, DN 40 MM, CLASSE PN 25, INSTALADO EM RESERVAÇÃO DE ÁGUA DE EDIFICAÇÃO QUE POSSUA RESERVATÓRIO DE FIBRA/FIBROCIMENTO  FORNECIMENTO E INSTALAÇÃO. AF_06/2016</v>
          </cell>
          <cell r="C4243" t="str">
            <v>UN</v>
          </cell>
          <cell r="D4243">
            <v>13.81</v>
          </cell>
          <cell r="E4243" t="str">
            <v>Sinapi-Maio/21</v>
          </cell>
        </row>
        <row r="4244">
          <cell r="A4244">
            <v>96742</v>
          </cell>
          <cell r="B4244" t="str">
            <v>LUVA, PPR, DN 50 MM, CLASSE PN 25, INSTALADO EM RESERVAÇÃO DE ÁGUA DE EDIFICAÇÃO QUE POSSUA RESERVATÓRIO DE FIBRA/FIBROCIMENTO  FORNECIMENTO E INSTALAÇÃO. AF_06/2016</v>
          </cell>
          <cell r="C4244" t="str">
            <v>UN</v>
          </cell>
          <cell r="D4244">
            <v>20.96</v>
          </cell>
          <cell r="E4244" t="str">
            <v>Sinapi-Maio/21</v>
          </cell>
        </row>
        <row r="4245">
          <cell r="A4245">
            <v>96743</v>
          </cell>
          <cell r="B4245" t="str">
            <v>LUVA, PPR, DN 63 MM, CLASSE PN 25, INSTALADO EM RESERVAÇÃO DE ÁGUA DE EDIFICAÇÃO QUE POSSUA RESERVATÓRIO DE FIBRA/FIBROCIMENTO  FORNECIMENTO E INSTALAÇÃO. AF_06/2016</v>
          </cell>
          <cell r="C4245" t="str">
            <v>UN</v>
          </cell>
          <cell r="D4245">
            <v>27.51</v>
          </cell>
          <cell r="E4245" t="str">
            <v>Sinapi-Maio/21</v>
          </cell>
        </row>
        <row r="4246">
          <cell r="A4246">
            <v>96744</v>
          </cell>
          <cell r="B4246" t="str">
            <v>LUVA, PPR, DN 75 MM, CLASSE PN 25, INSTALADO EM RESERVAÇÃO DE ÁGUA DE EDIFICAÇÃO QUE POSSUA RESERVATÓRIO DE FIBRA/FIBROCIMENTO  FORNECIMENTO E INSTALAÇÃO. AF_06/2016</v>
          </cell>
          <cell r="C4246" t="str">
            <v>UN</v>
          </cell>
          <cell r="D4246">
            <v>59.35</v>
          </cell>
          <cell r="E4246" t="str">
            <v>Sinapi-Maio/21</v>
          </cell>
        </row>
        <row r="4247">
          <cell r="A4247">
            <v>96745</v>
          </cell>
          <cell r="B4247" t="str">
            <v>LUVA, PPR, DN 90 MM, CLASSE PN 25, INSTALADO EM RESERVAÇÃO DE ÁGUA DE EDIFICAÇÃO QUE POSSUA RESERVATÓRIO DE FIBRA/FIBROCIMENTO  FORNECIMENTO E INSTALAÇÃO. AF_06/2016</v>
          </cell>
          <cell r="C4247" t="str">
            <v>UN</v>
          </cell>
          <cell r="D4247">
            <v>88.15</v>
          </cell>
          <cell r="E4247" t="str">
            <v>Sinapi-Maio/21</v>
          </cell>
        </row>
        <row r="4248">
          <cell r="A4248">
            <v>96746</v>
          </cell>
          <cell r="B4248" t="str">
            <v>LUVA, PPR, DN 110 MM, CLASSE PN 25, INSTALADO EM RESERVAÇÃO DE ÁGUA DE EDIFICAÇÃO QUE POSSUA RESERVATÓRIO DE FIBRA/FIBROCIMENTO  FORNECIMENTO E INSTALAÇÃO. AF_06/2016</v>
          </cell>
          <cell r="C4248" t="str">
            <v>UN</v>
          </cell>
          <cell r="D4248">
            <v>140.65</v>
          </cell>
          <cell r="E4248" t="str">
            <v>Sinapi-Maio/21</v>
          </cell>
        </row>
        <row r="4249">
          <cell r="A4249">
            <v>96747</v>
          </cell>
          <cell r="B4249" t="str">
            <v>JOELHO 90 GRAUS, PPR, DN 20 MM, CLASSE PN 25,  INSTALADO EM RESERVAÇÃO DE ÁGUA DE EDIFICAÇÃO QUE POSSUA RESERVATÓRIO DE FIBRA/FIBROCIMENTO  FORNECIMENTO E INSTALAÇÃO. AF_06/2016</v>
          </cell>
          <cell r="C4249" t="str">
            <v>UN</v>
          </cell>
          <cell r="D4249">
            <v>7.88</v>
          </cell>
          <cell r="E4249" t="str">
            <v>Sinapi-Maio/21</v>
          </cell>
        </row>
        <row r="4250">
          <cell r="A4250">
            <v>96748</v>
          </cell>
          <cell r="B4250" t="str">
            <v>JOELHO 90 GRAUS, PPR, DN 25 MM, CLASSE PN 25,  INSTALADO EM RESERVAÇÃO DE ÁGUA DE EDIFICAÇÃO QUE POSSUA RESERVATÓRIO DE FIBRA/FIBROCIMENTO  FORNECIMENTO E INSTALAÇÃO. AF_06/2016</v>
          </cell>
          <cell r="C4250" t="str">
            <v>UN</v>
          </cell>
          <cell r="D4250">
            <v>9.02</v>
          </cell>
          <cell r="E4250" t="str">
            <v>Sinapi-Maio/21</v>
          </cell>
        </row>
        <row r="4251">
          <cell r="A4251">
            <v>96749</v>
          </cell>
          <cell r="B4251" t="str">
            <v>JOELHO 90 GRAUS, PPR, DN 32 MM, CLASSE PN 25,  INSTALADO EM RESERVAÇÃO DE ÁGUA DE EDIFICAÇÃO QUE POSSUA RESERVATÓRIO DE FIBRA/FIBROCIMENTO  FORNECIMENTO E INSTALAÇÃO. AF_06/2016</v>
          </cell>
          <cell r="C4251" t="str">
            <v>UN</v>
          </cell>
          <cell r="D4251">
            <v>12.34</v>
          </cell>
          <cell r="E4251" t="str">
            <v>Sinapi-Maio/21</v>
          </cell>
        </row>
        <row r="4252">
          <cell r="A4252">
            <v>96750</v>
          </cell>
          <cell r="B4252" t="str">
            <v>JOELHO 90 GRAUS, PPR, DN 40 MM, CLASSE PN 25,  INSTALADO EM RESERVAÇÃO DE ÁGUA DE EDIFICAÇÃO QUE POSSUA RESERVATÓRIO DE FIBRA/FIBROCIMENTO  FORNECIMENTO E INSTALAÇÃO. AF_06/2016</v>
          </cell>
          <cell r="C4252" t="str">
            <v>UN</v>
          </cell>
          <cell r="D4252">
            <v>16.79</v>
          </cell>
          <cell r="E4252" t="str">
            <v>Sinapi-Maio/21</v>
          </cell>
        </row>
        <row r="4253">
          <cell r="A4253">
            <v>96751</v>
          </cell>
          <cell r="B4253" t="str">
            <v>JOELHO 90 GRAUS, PPR, DN 50 MM, CLASSE PN 25,  INSTALADO EM RESERVAÇÃO DE ÁGUA DE EDIFICAÇÃO QUE POSSUA RESERVATÓRIO DE FIBRA/FIBROCIMENTO  FORNECIMENTO E INSTALAÇÃO. AF_06/2016</v>
          </cell>
          <cell r="C4253" t="str">
            <v>UN</v>
          </cell>
          <cell r="D4253">
            <v>30.67</v>
          </cell>
          <cell r="E4253" t="str">
            <v>Sinapi-Maio/21</v>
          </cell>
        </row>
        <row r="4254">
          <cell r="A4254">
            <v>96752</v>
          </cell>
          <cell r="B4254" t="str">
            <v>JOELHO 90 GRAUS, PPR, DN 63 MM, CLASSE PN 25,  INSTALADO EM RESERVAÇÃO DE ÁGUA DE EDIFICAÇÃO QUE POSSUA RESERVATÓRIO DE FIBRA/FIBROCIMENTO  FORNECIMENTO E INSTALAÇÃO. AF_06/2016</v>
          </cell>
          <cell r="C4254" t="str">
            <v>UN</v>
          </cell>
          <cell r="D4254">
            <v>40.4</v>
          </cell>
          <cell r="E4254" t="str">
            <v>Sinapi-Maio/21</v>
          </cell>
        </row>
        <row r="4255">
          <cell r="A4255">
            <v>96753</v>
          </cell>
          <cell r="B4255" t="str">
            <v>JOELHO 90 GRAUS, PPR, DN 75 MM, CLASSE PN 25,  INSTALADO EM RESERVAÇÃO DE ÁGUA DE EDIFICAÇÃO QUE POSSUA RESERVATÓRIO DE FIBRA/FIBROCIMENTO  FORNECIMENTO E INSTALAÇÃO. AF_06/2016</v>
          </cell>
          <cell r="C4255" t="str">
            <v>UN</v>
          </cell>
          <cell r="D4255">
            <v>92.27</v>
          </cell>
          <cell r="E4255" t="str">
            <v>Sinapi-Maio/21</v>
          </cell>
        </row>
        <row r="4256">
          <cell r="A4256">
            <v>96754</v>
          </cell>
          <cell r="B4256" t="str">
            <v>JOELHO 90 GRAUS, PPR, DN 90 MM, CLASSE PN 25,  INSTALADO EM RESERVAÇÃO DE ÁGUA DE EDIFICAÇÃO QUE POSSUA RESERVATÓRIO DE FIBRA/FIBROCIMENTO  FORNECIMENTO E INSTALAÇÃO. AF_06/2016</v>
          </cell>
          <cell r="C4256" t="str">
            <v>UN</v>
          </cell>
          <cell r="D4256">
            <v>130.87</v>
          </cell>
          <cell r="E4256" t="str">
            <v>Sinapi-Maio/21</v>
          </cell>
        </row>
        <row r="4257">
          <cell r="A4257">
            <v>96755</v>
          </cell>
          <cell r="B4257" t="str">
            <v>JOELHO 90 GRAUS, PPR, DN 110 MM, CLASSE PN 25,  INSTALADO EM RESERVAÇÃO DE ÁGUA DE EDIFICAÇÃO QUE POSSUA RESERVATÓRIO DE FIBRA/FIBROCIMENTO  FORNECIMENTO E INSTALAÇÃO. AF_06/2016</v>
          </cell>
          <cell r="C4257" t="str">
            <v>UN</v>
          </cell>
          <cell r="D4257">
            <v>197.57</v>
          </cell>
          <cell r="E4257" t="str">
            <v>Sinapi-Maio/21</v>
          </cell>
        </row>
        <row r="4258">
          <cell r="A4258">
            <v>96756</v>
          </cell>
          <cell r="B4258" t="str">
            <v>TÊ MISTURADOR, PPR, DN 20 MM, CLASSE PN 25,  INSTALADO EM RESERVAÇÃO DE ÁGUA DE EDIFICAÇÃO QUE POSSUA RESERVATÓRIO DE FIBRA/FIBROCIMENTO  FORNECIMENTO E INSTALAÇÃO. AF_06/2016</v>
          </cell>
          <cell r="C4258" t="str">
            <v>UN</v>
          </cell>
          <cell r="D4258">
            <v>14.81</v>
          </cell>
          <cell r="E4258" t="str">
            <v>Sinapi-Maio/21</v>
          </cell>
        </row>
        <row r="4259">
          <cell r="A4259">
            <v>96757</v>
          </cell>
          <cell r="B4259" t="str">
            <v>TÊ MISTURADOR, PPR, DN 25 MM, CLASSE PN 25,  INSTALADO EM RESERVAÇÃO DE ÁGUA DE EDIFICAÇÃO QUE POSSUA RESERVATÓRIO DE FIBRA/FIBROCIMENTO  FORNECIMENTO E INSTALAÇÃO. AF_06/2016</v>
          </cell>
          <cell r="C4259" t="str">
            <v>UN</v>
          </cell>
          <cell r="D4259">
            <v>14.21</v>
          </cell>
          <cell r="E4259" t="str">
            <v>Sinapi-Maio/21</v>
          </cell>
        </row>
        <row r="4260">
          <cell r="A4260">
            <v>96758</v>
          </cell>
          <cell r="B4260" t="str">
            <v>TÊ, PPR, DN 32 MM, CLASSE PN 25,  INSTALADO EM RESERVAÇÃO DE ÁGUA DE EDIFICAÇÃO QUE POSSUA RESERVATÓRIO DE FIBRA/FIBROCIMENTO  FORNECIMENTO E INSTALAÇÃO. AF_06/2016</v>
          </cell>
          <cell r="C4260" t="str">
            <v>UN</v>
          </cell>
          <cell r="D4260">
            <v>16.61</v>
          </cell>
          <cell r="E4260" t="str">
            <v>Sinapi-Maio/21</v>
          </cell>
        </row>
        <row r="4261">
          <cell r="A4261">
            <v>96759</v>
          </cell>
          <cell r="B4261" t="str">
            <v>TÊ, PPR, DN 40 MM, CLASSE PN 25,  INSTALADO EM RESERVAÇÃO DE ÁGUA DE EDIFICAÇÃO QUE POSSUA RESERVATÓRIO DE FIBRA/FIBROCIMENTO  FORNECIMENTO E INSTALAÇÃO. AF_06/2016</v>
          </cell>
          <cell r="C4261" t="str">
            <v>UN</v>
          </cell>
          <cell r="D4261">
            <v>25.05</v>
          </cell>
          <cell r="E4261" t="str">
            <v>Sinapi-Maio/21</v>
          </cell>
        </row>
        <row r="4262">
          <cell r="A4262">
            <v>96760</v>
          </cell>
          <cell r="B4262" t="str">
            <v>TÊ, PPR, DN 50 MM, CLASSE PN 25,  INSTALADO EM RESERVAÇÃO DE ÁGUA DE EDIFICAÇÃO QUE POSSUA RESERVATÓRIO DE FIBRA/FIBROCIMENTO  FORNECIMENTO E INSTALAÇÃO. AF_06/2016</v>
          </cell>
          <cell r="C4262" t="str">
            <v>UN</v>
          </cell>
          <cell r="D4262">
            <v>35.39</v>
          </cell>
          <cell r="E4262" t="str">
            <v>Sinapi-Maio/21</v>
          </cell>
        </row>
        <row r="4263">
          <cell r="A4263">
            <v>96761</v>
          </cell>
          <cell r="B4263" t="str">
            <v>TÊ, PPR, DN 63 MM, CLASSE PN 25,  INSTALADO EM RESERVAÇÃO DE ÁGUA DE EDIFICAÇÃO QUE POSSUA RESERVATÓRIO DE FIBRA/FIBROCIMENTO  FORNECIMENTO E INSTALAÇÃO. AF_06/2016</v>
          </cell>
          <cell r="C4263" t="str">
            <v>UN</v>
          </cell>
          <cell r="D4263">
            <v>50.96</v>
          </cell>
          <cell r="E4263" t="str">
            <v>Sinapi-Maio/21</v>
          </cell>
        </row>
        <row r="4264">
          <cell r="A4264">
            <v>96762</v>
          </cell>
          <cell r="B4264" t="str">
            <v>TÊ, PPR, DN 75 MM, CLASSE PN 25,  INSTALADO EM RESERVAÇÃO DE ÁGUA DE EDIFICAÇÃO QUE POSSUA RESERVATÓRIO DE FIBRA/FIBROCIMENTO  FORNECIMENTO E INSTALAÇÃO. AF_06/2016</v>
          </cell>
          <cell r="C4264" t="str">
            <v>UN</v>
          </cell>
          <cell r="D4264">
            <v>99.85</v>
          </cell>
          <cell r="E4264" t="str">
            <v>Sinapi-Maio/21</v>
          </cell>
        </row>
        <row r="4265">
          <cell r="A4265">
            <v>96763</v>
          </cell>
          <cell r="B4265" t="str">
            <v>TÊ, PPR, DN 90 MM, CLASSE PN 25,  INSTALADO EM RESERVAÇÃO DE ÁGUA DE EDIFICAÇÃO QUE POSSUA RESERVATÓRIO DE FIBRA/FIBROCIMENTO  FORNECIMENTO E INSTALAÇÃO. AF_06/2016</v>
          </cell>
          <cell r="C4265" t="str">
            <v>UN</v>
          </cell>
          <cell r="D4265">
            <v>139.28</v>
          </cell>
          <cell r="E4265" t="str">
            <v>Sinapi-Maio/21</v>
          </cell>
        </row>
        <row r="4266">
          <cell r="A4266">
            <v>96764</v>
          </cell>
          <cell r="B4266" t="str">
            <v>TÊ, PPR, DN 110 MM, CLASSE PN 25,  INSTALADO EM RESERVAÇÃO DE ÁGUA DE EDIFICAÇÃO QUE POSSUA RESERVATÓRIO DE FIBRA/FIBROCIMENTO  FORNECIMENTO E INSTALAÇÃO. AF_06/2016</v>
          </cell>
          <cell r="C4266" t="str">
            <v>UN</v>
          </cell>
          <cell r="D4266">
            <v>222.12</v>
          </cell>
          <cell r="E4266" t="str">
            <v>Sinapi-Maio/21</v>
          </cell>
        </row>
        <row r="4267">
          <cell r="A4267">
            <v>96802</v>
          </cell>
          <cell r="B4267" t="str">
            <v>KIT CHASSI PEX, PRÉ-FABRICADO, PARA CHUVEIRO COM REGISTROS DE PRESSÃO E CONEXÕES POR CRIMPAGEM  FORNECIMENTO E INSTALAÇÃO. AF_06/2015</v>
          </cell>
          <cell r="C4267" t="str">
            <v>UN</v>
          </cell>
          <cell r="D4267">
            <v>307.12</v>
          </cell>
          <cell r="E4267" t="str">
            <v>Sinapi-Maio/21</v>
          </cell>
        </row>
        <row r="4268">
          <cell r="A4268">
            <v>96803</v>
          </cell>
          <cell r="B4268" t="str">
            <v>KIT CHASSI PEX, PRÉ-FABRICADO, PARA COZINHA COM CUBA SIMPLES E CONEXÕES POR CRIMPAGEM  FORNECIMENTO E INSTALAÇÃO. AF_06/2015</v>
          </cell>
          <cell r="C4268" t="str">
            <v>UN</v>
          </cell>
          <cell r="D4268">
            <v>157.11000000000001</v>
          </cell>
          <cell r="E4268" t="str">
            <v>Sinapi-Maio/21</v>
          </cell>
        </row>
        <row r="4269">
          <cell r="A4269">
            <v>96804</v>
          </cell>
          <cell r="B4269" t="str">
            <v>KIT CHASSI PEX, PRÉ-FABRICADO, PARA ÁREA DE SERVIÇO COM TANQUE E MÁQUINA DE LAVAR ROUPA, E CONEXÕES POR CRIMPAGEM  FORNECIMENTO E INSTALAÇÃO. AF_06/2015</v>
          </cell>
          <cell r="C4269" t="str">
            <v>UN</v>
          </cell>
          <cell r="D4269">
            <v>279.55</v>
          </cell>
          <cell r="E4269" t="str">
            <v>Sinapi-Maio/21</v>
          </cell>
        </row>
        <row r="4270">
          <cell r="A4270">
            <v>96805</v>
          </cell>
          <cell r="B4270" t="str">
            <v>KIT CHASSI PEX, PRÉ-FABRICADO, PARA CHUVEIRO COM REGISTROS DE PRESSÃO E CONEXÕES POR ANEL DESLIZANTE  FORNECIMENTO E INSTALAÇÃO. AF_06/2015</v>
          </cell>
          <cell r="C4270" t="str">
            <v>UN</v>
          </cell>
          <cell r="D4270">
            <v>315.95</v>
          </cell>
          <cell r="E4270" t="str">
            <v>Sinapi-Maio/21</v>
          </cell>
        </row>
        <row r="4271">
          <cell r="A4271">
            <v>96806</v>
          </cell>
          <cell r="B4271" t="str">
            <v>KIT CHASSI PEX, PRÉ-FABRICADO, PARA COZINHA COM CUBA SIMPLES E CONEXÕES POR ANEL DESLIZANTE  FORNECIMENTO E INSTALAÇÃO. AF_06/2015</v>
          </cell>
          <cell r="C4271" t="str">
            <v>UN</v>
          </cell>
          <cell r="D4271">
            <v>152.05000000000001</v>
          </cell>
          <cell r="E4271" t="str">
            <v>Sinapi-Maio/21</v>
          </cell>
        </row>
        <row r="4272">
          <cell r="A4272">
            <v>96807</v>
          </cell>
          <cell r="B4272" t="str">
            <v>KIT CHASSI PEX, PRÉ-FABRICADO, PARA ÁREA DE SERVIÇO COM TANQUE E MÁQUINA DE LAVAR ROUPA, E CONEXÕES POR ANEL DESLIZANTE  FORNECIMENTO E INSTALAÇÃO. AF_06/2015</v>
          </cell>
          <cell r="C4272" t="str">
            <v>UN</v>
          </cell>
          <cell r="D4272">
            <v>252.5</v>
          </cell>
          <cell r="E4272" t="str">
            <v>Sinapi-Maio/21</v>
          </cell>
        </row>
        <row r="4273">
          <cell r="A4273">
            <v>96808</v>
          </cell>
          <cell r="B4273" t="str">
            <v>UNIÃO METÁLICA PARA INSTALAÇÕES EM PEX, DN 16 MM, FIXAÇÃO DAS CONEXÕES POR ANEL DESLIZANTE  FORNECIMENTO E INSTALAÇÃO . AF_06/2015</v>
          </cell>
          <cell r="C4273" t="str">
            <v>UN</v>
          </cell>
          <cell r="D4273">
            <v>13.81</v>
          </cell>
          <cell r="E4273" t="str">
            <v>Sinapi-Maio/21</v>
          </cell>
        </row>
        <row r="4274">
          <cell r="A4274">
            <v>96809</v>
          </cell>
          <cell r="B4274" t="str">
            <v>CONEXÃO FIXA, ROSCA FÊMEA, METÁLICA, PARA INSTALAÇÕES EM PEX, DN 16 MM X 1/2", COM ANEL DESLIZANTE. FORNECIMENTO E INSTALAÇÃO. AF_06/2015</v>
          </cell>
          <cell r="C4274" t="str">
            <v>UN</v>
          </cell>
          <cell r="D4274">
            <v>15.9</v>
          </cell>
          <cell r="E4274" t="str">
            <v>Sinapi-Maio/21</v>
          </cell>
        </row>
        <row r="4275">
          <cell r="A4275">
            <v>96810</v>
          </cell>
          <cell r="B4275" t="str">
            <v>CONEXÃO MÓVEL, ROSCA FÊMEA, METÁLICA, PARA INSTALAÇÕES EM PEX, DN 16 MM X 3/4", COM ANEL DESLIZANTE. FORNECIMENTO E INSTALAÇÃO. AF_06/2015</v>
          </cell>
          <cell r="C4275" t="str">
            <v>UN</v>
          </cell>
          <cell r="D4275">
            <v>17.309999999999999</v>
          </cell>
          <cell r="E4275" t="str">
            <v>Sinapi-Maio/21</v>
          </cell>
        </row>
        <row r="4276">
          <cell r="A4276">
            <v>96811</v>
          </cell>
          <cell r="B4276" t="str">
            <v>UNIÃO METÁLICA PARA INSTALAÇÕES EM PEX, DN 20 MM, FIXAÇÃO DAS CONEXÕES POR ANEL DESLIZANTE  FORNECIMENTO E INSTALAÇÃO . AF_06/2015</v>
          </cell>
          <cell r="C4276" t="str">
            <v>UN</v>
          </cell>
          <cell r="D4276">
            <v>18.55</v>
          </cell>
          <cell r="E4276" t="str">
            <v>Sinapi-Maio/21</v>
          </cell>
        </row>
        <row r="4277">
          <cell r="A4277">
            <v>96812</v>
          </cell>
          <cell r="B4277" t="str">
            <v>CONEXÃO FIXA, ROSCA FÊMEA, METÁLICA, PARA INSTALAÇÕES EM PEX, DN 20 MM X 1/2", COM ANEL DESLIZANTE. FORNECIMENTO E INSTALAÇÃO. AF_06/2015</v>
          </cell>
          <cell r="C4277" t="str">
            <v>UN</v>
          </cell>
          <cell r="D4277">
            <v>17.8</v>
          </cell>
          <cell r="E4277" t="str">
            <v>Sinapi-Maio/21</v>
          </cell>
        </row>
        <row r="4278">
          <cell r="A4278">
            <v>96813</v>
          </cell>
          <cell r="B4278" t="str">
            <v>CONEXÃO FIXA, ROSCA FÊMEA, METÁLICA, PARA INSTALAÇÕES EM PEX, DN 20 MM X 3/4", COM ANEL DESLIZANTE. FORNECIMENTO E INSTALAÇÃO. AF_06/2015</v>
          </cell>
          <cell r="C4278" t="str">
            <v>UN</v>
          </cell>
          <cell r="D4278">
            <v>20.6</v>
          </cell>
          <cell r="E4278" t="str">
            <v>Sinapi-Maio/21</v>
          </cell>
        </row>
        <row r="4279">
          <cell r="A4279">
            <v>96814</v>
          </cell>
          <cell r="B4279" t="str">
            <v>UNIÃO DE REDUÇÃO, METÁLICA, PARA INSTALAÇÕES EM PEX, DN 20 X 16 MM, CONEXÃO POR ANEL DESLIZANTE  FORNECIMENTO E INSTALAÇÃO. AF_06/2015</v>
          </cell>
          <cell r="C4279" t="str">
            <v>UN</v>
          </cell>
          <cell r="D4279">
            <v>17.329999999999998</v>
          </cell>
          <cell r="E4279" t="str">
            <v>Sinapi-Maio/21</v>
          </cell>
        </row>
        <row r="4280">
          <cell r="A4280">
            <v>96815</v>
          </cell>
          <cell r="B4280" t="str">
            <v>UNIÃO METÁLICA PARA INSTALAÇÕES EM PEX, DN 25 MM, FIXAÇÃO DAS CONEXÕES POR ANEL DESLIZANTE   FORNECIMENTO E INSTALAÇÃO. AF_06/2015</v>
          </cell>
          <cell r="C4280" t="str">
            <v>UN</v>
          </cell>
          <cell r="D4280">
            <v>29.51</v>
          </cell>
          <cell r="E4280" t="str">
            <v>Sinapi-Maio/21</v>
          </cell>
        </row>
        <row r="4281">
          <cell r="A4281">
            <v>96816</v>
          </cell>
          <cell r="B4281" t="str">
            <v>CONEXÃO FIXA, ROSCA FÊMEA, METÁLICA, PARA INSTALAÇÕES EM PEX, DN 25 MM X 3/4", COM ANEL DESLIZANTE. FORNECIMENTO E INSTALAÇÃO. AF_06/2015</v>
          </cell>
          <cell r="C4281" t="str">
            <v>UN</v>
          </cell>
          <cell r="D4281">
            <v>24.17</v>
          </cell>
          <cell r="E4281" t="str">
            <v>Sinapi-Maio/21</v>
          </cell>
        </row>
        <row r="4282">
          <cell r="A4282">
            <v>96817</v>
          </cell>
          <cell r="B4282" t="str">
            <v>CONEXÃO FIXA, ROSCA FÊMEA, METÁLICA, PARA INSTALAÇÕES EM PEX, DN 25 MM X 1", COM ANEL DESLIZANTE. FORNECIMENTO E INSTALAÇÃO. AF_06/2015</v>
          </cell>
          <cell r="C4282" t="str">
            <v>UN</v>
          </cell>
          <cell r="D4282">
            <v>27.57</v>
          </cell>
          <cell r="E4282" t="str">
            <v>Sinapi-Maio/21</v>
          </cell>
        </row>
        <row r="4283">
          <cell r="A4283">
            <v>96818</v>
          </cell>
          <cell r="B4283" t="str">
            <v>UNIÃO DE REDUÇÃO, METÁLICA, PEX, DN 25 X 16 MM, CONEXÃO POR ANEL DESLIZANTE  FORNECIMENTO E INSTALAÇÃO. AF_06/2015</v>
          </cell>
          <cell r="C4283" t="str">
            <v>UN</v>
          </cell>
          <cell r="D4283">
            <v>25.63</v>
          </cell>
          <cell r="E4283" t="str">
            <v>Sinapi-Maio/21</v>
          </cell>
        </row>
        <row r="4284">
          <cell r="A4284">
            <v>96819</v>
          </cell>
          <cell r="B4284" t="str">
            <v>UNIÃO DE REDUÇÃO, METÁLICA, PEX, DN 25 X 20 MM, CONEXÃO POR ANEL DESLIZANTE  FORNECIMENTO E INSTALAÇÃO. AF_06/2015</v>
          </cell>
          <cell r="C4284" t="str">
            <v>UN</v>
          </cell>
          <cell r="D4284">
            <v>25.63</v>
          </cell>
          <cell r="E4284" t="str">
            <v>Sinapi-Maio/21</v>
          </cell>
        </row>
        <row r="4285">
          <cell r="A4285">
            <v>96820</v>
          </cell>
          <cell r="B4285" t="str">
            <v>UNIÃO METÁLICA PARA INSTALAÇÕES EM PEX, DN 32 MM, FIXAÇÃO DAS CONEXÕES POR ANEL DESLIZANTE   FORNECIMENTO E INSTALAÇÃO. AF_06/2015</v>
          </cell>
          <cell r="C4285" t="str">
            <v>UN</v>
          </cell>
          <cell r="D4285">
            <v>47</v>
          </cell>
          <cell r="E4285" t="str">
            <v>Sinapi-Maio/21</v>
          </cell>
        </row>
        <row r="4286">
          <cell r="A4286">
            <v>96821</v>
          </cell>
          <cell r="B4286" t="str">
            <v>CONEXÃO FIXA, ROSCA FÊMEA, METÁLICA, PARA INSTALAÇÕES EM PEX, DN 32 MM X 1", COM ANEL DESLIZANTE  FORNECIMENTO E INSTALAÇÃO. AF_06/2015</v>
          </cell>
          <cell r="C4286" t="str">
            <v>UN</v>
          </cell>
          <cell r="D4286">
            <v>39.92</v>
          </cell>
          <cell r="E4286" t="str">
            <v>Sinapi-Maio/21</v>
          </cell>
        </row>
        <row r="4287">
          <cell r="A4287">
            <v>96822</v>
          </cell>
          <cell r="B4287" t="str">
            <v>UNIÃO DE REDUÇÃO, METÁLICA, PEX, DN 32 X 25 MM, CONEXÃO POR ANEL DESLIZANTE  FORNECIMENTO E INSTALAÇÃO. AF_06/2015</v>
          </cell>
          <cell r="C4287" t="str">
            <v>UN</v>
          </cell>
          <cell r="D4287">
            <v>40.46</v>
          </cell>
          <cell r="E4287" t="str">
            <v>Sinapi-Maio/21</v>
          </cell>
        </row>
        <row r="4288">
          <cell r="A4288">
            <v>96823</v>
          </cell>
          <cell r="B4288" t="str">
            <v>LUVA PARA INSTALAÇÕES EM PEX, DN 16 MM, CONEXÃO POR CRIMPAGEM  FORNECIMENTO E INSTALAÇÃO . AF_06/2015</v>
          </cell>
          <cell r="C4288" t="str">
            <v>UN</v>
          </cell>
          <cell r="D4288">
            <v>16.670000000000002</v>
          </cell>
          <cell r="E4288" t="str">
            <v>Sinapi-Maio/21</v>
          </cell>
        </row>
        <row r="4289">
          <cell r="A4289">
            <v>96824</v>
          </cell>
          <cell r="B4289" t="str">
            <v>CONEXÃO FIXA, ROSCA FÊMEA, PARA INSTALAÇÕES EM PEX, DN 16MM X 1/2", CONEXÃO POR CRIMPAGEM  FORNECIMENTO E INSTALAÇÃO. AF_06/2015</v>
          </cell>
          <cell r="C4289" t="str">
            <v>UN</v>
          </cell>
          <cell r="D4289">
            <v>18.86</v>
          </cell>
          <cell r="E4289" t="str">
            <v>Sinapi-Maio/21</v>
          </cell>
        </row>
        <row r="4290">
          <cell r="A4290">
            <v>96825</v>
          </cell>
          <cell r="B4290" t="str">
            <v>CONEXÃO FIXA, ROSCA FÊMEA, PARA INSTALAÇÕES EM PEX, DN 16MM X 3/4", CONEXÃO POR CRIMPAGEM  FORNECIMENTO E INSTALAÇÃO. AF_06/2015</v>
          </cell>
          <cell r="C4290" t="str">
            <v>UN</v>
          </cell>
          <cell r="D4290">
            <v>25.66</v>
          </cell>
          <cell r="E4290" t="str">
            <v>Sinapi-Maio/21</v>
          </cell>
        </row>
        <row r="4291">
          <cell r="A4291">
            <v>96826</v>
          </cell>
          <cell r="B4291" t="str">
            <v>LUVA PARA INSTALAÇÕES EM PEX, DN 20 MM, CONEXÃO POR CRIMPAGEM   FORNECIMENTO E INSTALAÇÃO. AF_06/2015</v>
          </cell>
          <cell r="C4291" t="str">
            <v>UN</v>
          </cell>
          <cell r="D4291">
            <v>23.17</v>
          </cell>
          <cell r="E4291" t="str">
            <v>Sinapi-Maio/21</v>
          </cell>
        </row>
        <row r="4292">
          <cell r="A4292">
            <v>96827</v>
          </cell>
          <cell r="B4292" t="str">
            <v>CONEXÃO FIXA, ROSCA FÊMEA, PARA INSTALAÇÕES EM PEX, DN 20MM X 1/2", CONEXÃO POR CRIMPAGEM  FORNECIMENTO E INSTALAÇÃO. AF_06/2015</v>
          </cell>
          <cell r="C4292" t="str">
            <v>UN</v>
          </cell>
          <cell r="D4292">
            <v>24.05</v>
          </cell>
          <cell r="E4292" t="str">
            <v>Sinapi-Maio/21</v>
          </cell>
        </row>
        <row r="4293">
          <cell r="A4293">
            <v>96828</v>
          </cell>
          <cell r="B4293" t="str">
            <v>CONEXÃO FIXA, ROSCA FÊMEA, PARA INSTALAÇÕES EM PEX, DN 20MM X 3/4", CONEXÃO POR CRIMPAGEM  FORNECIMENTO E INSTALAÇÃO. AF_06/2015</v>
          </cell>
          <cell r="C4293" t="str">
            <v>UN</v>
          </cell>
          <cell r="D4293">
            <v>30.3</v>
          </cell>
          <cell r="E4293" t="str">
            <v>Sinapi-Maio/21</v>
          </cell>
        </row>
        <row r="4294">
          <cell r="A4294">
            <v>96829</v>
          </cell>
          <cell r="B4294" t="str">
            <v>LUVA DE REDUÇÃO PARA INSTALAÇÕES EM PEX, DN 20 X 16 MM, CONEXÃO POR CRIMPAGEM  FORNECIMENTO E INSTALAÇÃO. AF_06/2015</v>
          </cell>
          <cell r="C4294" t="str">
            <v>UN</v>
          </cell>
          <cell r="D4294">
            <v>23.13</v>
          </cell>
          <cell r="E4294" t="str">
            <v>Sinapi-Maio/21</v>
          </cell>
        </row>
        <row r="4295">
          <cell r="A4295">
            <v>96830</v>
          </cell>
          <cell r="B4295" t="str">
            <v>LUVA PARA INSTALAÇÕES EM PEX, DN 25 MM, CONEXÃO POR CRIMPAGEM   FORNECIMENTO E INSTALAÇÃO. AF_06/2015</v>
          </cell>
          <cell r="C4295" t="str">
            <v>UN</v>
          </cell>
          <cell r="D4295">
            <v>33.74</v>
          </cell>
          <cell r="E4295" t="str">
            <v>Sinapi-Maio/21</v>
          </cell>
        </row>
        <row r="4296">
          <cell r="A4296">
            <v>96831</v>
          </cell>
          <cell r="B4296" t="str">
            <v>CONEXÃO FIXA, ROSCA FÊMEA, PARA INSTALAÇÕES EM PEX, DN 25MM X 1/2", CONEXÃO POR CRIMPAGEM  FORNECIMENTO E INSTALAÇÃO. AF_06/2015</v>
          </cell>
          <cell r="C4296" t="str">
            <v>UN</v>
          </cell>
          <cell r="D4296">
            <v>27.42</v>
          </cell>
          <cell r="E4296" t="str">
            <v>Sinapi-Maio/21</v>
          </cell>
        </row>
        <row r="4297">
          <cell r="A4297">
            <v>96832</v>
          </cell>
          <cell r="B4297" t="str">
            <v>CONEXÃO FIXA, ROSCA FÊMEA, PARA INSTALAÇÕES EM PEX, DN 25MM X 3/4", CONEXÃO POR CRIMPAGEM  FORNECIMENTO E INSTALAÇÃO. AF_06/2015</v>
          </cell>
          <cell r="C4297" t="str">
            <v>UN</v>
          </cell>
          <cell r="D4297">
            <v>31.77</v>
          </cell>
          <cell r="E4297" t="str">
            <v>Sinapi-Maio/21</v>
          </cell>
        </row>
        <row r="4298">
          <cell r="A4298">
            <v>96833</v>
          </cell>
          <cell r="B4298" t="str">
            <v>LUVA DE REDUÇÃO PARA INSTALAÇÕES EM PEX, DN 25 X 16 MM, CONEXÃO POR CRIMPAGEM  FORNECIMENTO E INSTALAÇÃO. AF_06/2015</v>
          </cell>
          <cell r="C4298" t="str">
            <v>UN</v>
          </cell>
          <cell r="D4298">
            <v>29.72</v>
          </cell>
          <cell r="E4298" t="str">
            <v>Sinapi-Maio/21</v>
          </cell>
        </row>
        <row r="4299">
          <cell r="A4299">
            <v>96834</v>
          </cell>
          <cell r="B4299" t="str">
            <v>LUVA PARA INSTALAÇÕES EM PEX, DN 32 MM, CONEXÃO POR CRIMPAGEM  FORNECIMENTO E INSTALAÇÃO . AF_06/2015</v>
          </cell>
          <cell r="C4299" t="str">
            <v>UN</v>
          </cell>
          <cell r="D4299">
            <v>49.27</v>
          </cell>
          <cell r="E4299" t="str">
            <v>Sinapi-Maio/21</v>
          </cell>
        </row>
        <row r="4300">
          <cell r="A4300">
            <v>96835</v>
          </cell>
          <cell r="B4300" t="str">
            <v>CONEXÃO FIXA, ROSCA FÊMEA, PARA INSTALAÇÕES EM PEX, DN 32 MM X 3/4", CONEXÃO POR CRIMPAGEM  FORNECIMENTO E INSTALAÇÃO. AF_06/2015</v>
          </cell>
          <cell r="C4300" t="str">
            <v>UN</v>
          </cell>
          <cell r="D4300">
            <v>42.53</v>
          </cell>
          <cell r="E4300" t="str">
            <v>Sinapi-Maio/21</v>
          </cell>
        </row>
        <row r="4301">
          <cell r="A4301">
            <v>96836</v>
          </cell>
          <cell r="B4301" t="str">
            <v>LUVA DE REDUÇÃO PARA INSTALAÇÕES EM PEX, DN 32 X 25 MM, CONEXÃO POR CRIMPAGEM  FORNECIMENTO E INSTALAÇÃO. AF_06/2015</v>
          </cell>
          <cell r="C4301" t="str">
            <v>UN</v>
          </cell>
          <cell r="D4301">
            <v>45.33</v>
          </cell>
          <cell r="E4301" t="str">
            <v>Sinapi-Maio/21</v>
          </cell>
        </row>
        <row r="4302">
          <cell r="A4302">
            <v>96837</v>
          </cell>
          <cell r="B4302" t="str">
            <v>JOELHO 90 GRAUS, METÁLICO, PARA INSTALAÇÕES EM PEX, DN 16 MM, CONEXÃO POR ANEL DESLIZANTE   FORNECIMENTO E INSTALAÇÃO. AF_06/2015</v>
          </cell>
          <cell r="C4302" t="str">
            <v>UN</v>
          </cell>
          <cell r="D4302">
            <v>24.25</v>
          </cell>
          <cell r="E4302" t="str">
            <v>Sinapi-Maio/21</v>
          </cell>
        </row>
        <row r="4303">
          <cell r="A4303">
            <v>96838</v>
          </cell>
          <cell r="B4303" t="str">
            <v>JOELHO 90 GRAUS, ROSCA FÊMEA TERMINAL, METÁLICO, PARA INSTALAÇÕES EM PEX, DN 16MM X 1/2", CONEXÃO POR ANEL DESLIZANTE  FORNECIMENTO E INSTALAÇÃO. AF_06/2015</v>
          </cell>
          <cell r="C4303" t="str">
            <v>UN</v>
          </cell>
          <cell r="D4303">
            <v>22.23</v>
          </cell>
          <cell r="E4303" t="str">
            <v>Sinapi-Maio/21</v>
          </cell>
        </row>
        <row r="4304">
          <cell r="A4304">
            <v>96839</v>
          </cell>
          <cell r="B4304" t="str">
            <v>JOELHO, ROSCA FÊMEA, COM BASE FIXA, METÁLICO, PARA INSTALAÇÕES EM PEX, DN 16MM X 1/2", CONEXÃO POR ANEL DESLIZANTE  FORNECIMENTO E INSTALAÇÃO. AF_06/2015</v>
          </cell>
          <cell r="C4304" t="str">
            <v>UN</v>
          </cell>
          <cell r="D4304">
            <v>21.87</v>
          </cell>
          <cell r="E4304" t="str">
            <v>Sinapi-Maio/21</v>
          </cell>
        </row>
        <row r="4305">
          <cell r="A4305">
            <v>96840</v>
          </cell>
          <cell r="B4305" t="str">
            <v>JOELHO 90 GRAUS, METÁLICO, PARA INSTALAÇÕES EM PEX, DN 20 MM, CONEXÃO POR ANEL DESLIZANTE  FORNECIMENTO E INSTALAÇÃO . AF_06/2015</v>
          </cell>
          <cell r="C4305" t="str">
            <v>UN</v>
          </cell>
          <cell r="D4305">
            <v>28.32</v>
          </cell>
          <cell r="E4305" t="str">
            <v>Sinapi-Maio/21</v>
          </cell>
        </row>
        <row r="4306">
          <cell r="A4306">
            <v>96841</v>
          </cell>
          <cell r="B4306" t="str">
            <v>JOELHO 90 GRAUS, ROSCA FÊMEA TERMINAL, METÁLICO, PARA INSTALAÇÕES EM PEX, DN 20 MM X 1/2", CONEXÃO POR ANEL DESLIZANTE  FORNECIMENTO E INSTALAÇÃO. AF_06/2015</v>
          </cell>
          <cell r="C4306" t="str">
            <v>UN</v>
          </cell>
          <cell r="D4306">
            <v>24.69</v>
          </cell>
          <cell r="E4306" t="str">
            <v>Sinapi-Maio/21</v>
          </cell>
        </row>
        <row r="4307">
          <cell r="A4307">
            <v>96842</v>
          </cell>
          <cell r="B4307" t="str">
            <v>JOELHO 90 GRAUS, ROSCA FÊMEA TERMINAL, METÁLICO, PARA INSTALAÇÕES EM PEX, DN 20 MM X 3/4", CONEXÃO POR ANEL DESLIZANTE  FORNECIMENTO E INSTALAÇÃO. AF_06/2015</v>
          </cell>
          <cell r="C4307" t="str">
            <v>UN</v>
          </cell>
          <cell r="D4307">
            <v>31.64</v>
          </cell>
          <cell r="E4307" t="str">
            <v>Sinapi-Maio/21</v>
          </cell>
        </row>
        <row r="4308">
          <cell r="A4308">
            <v>96843</v>
          </cell>
          <cell r="B4308" t="str">
            <v>JOELHO ROSCA FÊMEA, COM BASE FIXA, METÁLICO, PARA INSTALAÇÕES EM PEX, DN 20MM X 1/2", CONEXÃO POR ANEL DESLIZANTE  FORNECIMENTO E INSTALAÇÃO. AF_06/2015</v>
          </cell>
          <cell r="C4308" t="str">
            <v>UN</v>
          </cell>
          <cell r="D4308">
            <v>30.4</v>
          </cell>
          <cell r="E4308" t="str">
            <v>Sinapi-Maio/21</v>
          </cell>
        </row>
        <row r="4309">
          <cell r="A4309">
            <v>96844</v>
          </cell>
          <cell r="B4309" t="str">
            <v>JOELHO ROSCA FÊMEA, MÓVEL, METÁLICO, PARA INSTALAÇÕES EM PEX, DN 20MM X 3/4", CONEXÃO POR ANEL DESLIZANTE  FORNECIMENTO E INSTALAÇÃO. AF_06/2015</v>
          </cell>
          <cell r="C4309" t="str">
            <v>UN</v>
          </cell>
          <cell r="D4309">
            <v>41.72</v>
          </cell>
          <cell r="E4309" t="str">
            <v>Sinapi-Maio/21</v>
          </cell>
        </row>
        <row r="4310">
          <cell r="A4310">
            <v>96845</v>
          </cell>
          <cell r="B4310" t="str">
            <v>JOELHO 90 GRAUS, METÁLICO, PARA INSTALAÇÕES EM PEX, DN 25 MM, CONEXÃO POR ANEL DESLIZANTE   FORNECIMENTO E INSTALAÇÃO. AF_06/2015</v>
          </cell>
          <cell r="C4310" t="str">
            <v>UN</v>
          </cell>
          <cell r="D4310">
            <v>44.57</v>
          </cell>
          <cell r="E4310" t="str">
            <v>Sinapi-Maio/21</v>
          </cell>
        </row>
        <row r="4311">
          <cell r="A4311">
            <v>96846</v>
          </cell>
          <cell r="B4311" t="str">
            <v>JOELHO 90 GRAUS, ROSCA FÊMEA TERMINAL, METÁLICO, PARA INSTALAÇÕES EM PEX, DN 25 MM X 3/4", CONEXÃO POR ANEL DESLIZANTE  FORNECIMENTO E INSTALAÇÃO. AF_06/2015</v>
          </cell>
          <cell r="C4311" t="str">
            <v>UN</v>
          </cell>
          <cell r="D4311">
            <v>34.9</v>
          </cell>
          <cell r="E4311" t="str">
            <v>Sinapi-Maio/21</v>
          </cell>
        </row>
        <row r="4312">
          <cell r="A4312">
            <v>96847</v>
          </cell>
          <cell r="B4312" t="str">
            <v>JOELHO ROSCA FÊMEA, COM BASE FIXA, METÁLICO, PARA INSTALAÇÕES EM PEX, DN 25MM X 3/4", CONEXÃO POR ANEL DESLIZANTE  FORNECIMENTO E INSTALAÇÃO. AF_06/2015</v>
          </cell>
          <cell r="C4312" t="str">
            <v>UN</v>
          </cell>
          <cell r="D4312">
            <v>38.44</v>
          </cell>
          <cell r="E4312" t="str">
            <v>Sinapi-Maio/21</v>
          </cell>
        </row>
        <row r="4313">
          <cell r="A4313">
            <v>96848</v>
          </cell>
          <cell r="B4313" t="str">
            <v>JOELHO 90 GRAUS, METÁLICO, PARA INSTALAÇÕES EM PEX, DN 32 MM, CONEXÃO POR ANEL DESLIZANTE  FORNECIMENTO E INSTALAÇÃO . AF_06/2015</v>
          </cell>
          <cell r="C4313" t="str">
            <v>UN</v>
          </cell>
          <cell r="D4313">
            <v>57.88</v>
          </cell>
          <cell r="E4313" t="str">
            <v>Sinapi-Maio/21</v>
          </cell>
        </row>
        <row r="4314">
          <cell r="A4314">
            <v>96849</v>
          </cell>
          <cell r="B4314" t="str">
            <v>JOELHO 90 GRAUS, PARA INSTALAÇÕES EM PEX, DN 16 MM, CONEXÃO POR CRIMPAGEM   FORNECIMENTO E INSTALAÇÃO. AF_06/2015</v>
          </cell>
          <cell r="C4314" t="str">
            <v>UN</v>
          </cell>
          <cell r="D4314">
            <v>20.93</v>
          </cell>
          <cell r="E4314" t="str">
            <v>Sinapi-Maio/21</v>
          </cell>
        </row>
        <row r="4315">
          <cell r="A4315">
            <v>96850</v>
          </cell>
          <cell r="B4315" t="str">
            <v>JOELHO 90 GRAUS, ROSCA FÊMEA TERMINAL, PARA INSTALAÇÕES EM PEX, DN 16MM X 1/2", CONEXÃO POR CRIMPAGEM  FORNECIMENTO E INSTALAÇÃO. AF_06/2015</v>
          </cell>
          <cell r="C4315" t="str">
            <v>UN</v>
          </cell>
          <cell r="D4315">
            <v>24.55</v>
          </cell>
          <cell r="E4315" t="str">
            <v>Sinapi-Maio/21</v>
          </cell>
        </row>
        <row r="4316">
          <cell r="A4316">
            <v>96851</v>
          </cell>
          <cell r="B4316" t="str">
            <v>JOELHO 90 GRAUS, ROSCA FÊMEA TERMINAL, PARA INSTALAÇÕES EM PEX, DN 16MM X 3/4", CONEXÃO POR CRIMPAGEM  FORNECIMENTO E INSTALAÇÃO. AF_06/2015</v>
          </cell>
          <cell r="C4316" t="str">
            <v>UN</v>
          </cell>
          <cell r="D4316">
            <v>32.659999999999997</v>
          </cell>
          <cell r="E4316" t="str">
            <v>Sinapi-Maio/21</v>
          </cell>
        </row>
        <row r="4317">
          <cell r="A4317">
            <v>96852</v>
          </cell>
          <cell r="B4317" t="str">
            <v>JOELHO 90 GRAUS, PARA INSTALAÇÕES EM PEX, DN 20 MM, CONEXÃO POR CRIMPAGEM   FORNECIMENTO E INSTALAÇÃO. AF_06/2015</v>
          </cell>
          <cell r="C4317" t="str">
            <v>UN</v>
          </cell>
          <cell r="D4317">
            <v>27.91</v>
          </cell>
          <cell r="E4317" t="str">
            <v>Sinapi-Maio/21</v>
          </cell>
        </row>
        <row r="4318">
          <cell r="A4318">
            <v>96853</v>
          </cell>
          <cell r="B4318" t="str">
            <v>JOELHO 90 GRAUS, ROSCA FÊMEA TERMINAL, PARA INSTALAÇÕES EM PEX, DN 20MM X 1/2", CONEXÃO POR CRIMPAGEM  FORNECIMENTO E INSTALAÇÃO. AF_06/2015</v>
          </cell>
          <cell r="C4318" t="str">
            <v>UN</v>
          </cell>
          <cell r="D4318">
            <v>31.45</v>
          </cell>
          <cell r="E4318" t="str">
            <v>Sinapi-Maio/21</v>
          </cell>
        </row>
        <row r="4319">
          <cell r="A4319">
            <v>96854</v>
          </cell>
          <cell r="B4319" t="str">
            <v>JOELHO 90 GRAUS, ROSCA FÊMEA TERMINAL, PARA INSTALAÇÕES EM PEX, DN 20MM X 3/4", CONEXÃO POR CRIMPAGEM  FORNECIMENTO E INSTALAÇÃO. AF_06/2015</v>
          </cell>
          <cell r="C4319" t="str">
            <v>UN</v>
          </cell>
          <cell r="D4319">
            <v>37.72</v>
          </cell>
          <cell r="E4319" t="str">
            <v>Sinapi-Maio/21</v>
          </cell>
        </row>
        <row r="4320">
          <cell r="A4320">
            <v>96855</v>
          </cell>
          <cell r="B4320" t="str">
            <v>JOELHO 90 GRAUS, PARA INSTALAÇÕES EM PEX, DN 25 MM, CONEXÃO POR CRIMPAGEM   FORNECIMENTO E INSTALAÇÃO. AF_06/2015</v>
          </cell>
          <cell r="C4320" t="str">
            <v>UN</v>
          </cell>
          <cell r="D4320">
            <v>34.68</v>
          </cell>
          <cell r="E4320" t="str">
            <v>Sinapi-Maio/21</v>
          </cell>
        </row>
        <row r="4321">
          <cell r="A4321">
            <v>96856</v>
          </cell>
          <cell r="B4321" t="str">
            <v>JOELHO 90 GRAUS, ROSCA FÊMEA TERMINAL, PARA INSTALAÇÕES EM PEX, DN 25MM X 1/2", CONEXÃO POR CRIMPAGEM  FORNECIMENTO E INSTALAÇÃO. AF_06/2015</v>
          </cell>
          <cell r="C4321" t="str">
            <v>UN</v>
          </cell>
          <cell r="D4321">
            <v>35.19</v>
          </cell>
          <cell r="E4321" t="str">
            <v>Sinapi-Maio/21</v>
          </cell>
        </row>
        <row r="4322">
          <cell r="A4322">
            <v>96857</v>
          </cell>
          <cell r="B4322" t="str">
            <v>JOELHO 90 GRAUS, ROSCA FÊMEA TERMINAL, PARA INSTALAÇÕES EM PEX, DN 25MM X 1, CONEXÃO POR CRIMPAGEM  FORNECIMENTO E INSTALAÇÃO. AF_06/2015</v>
          </cell>
          <cell r="C4322" t="str">
            <v>UN</v>
          </cell>
          <cell r="D4322">
            <v>56.4</v>
          </cell>
          <cell r="E4322" t="str">
            <v>Sinapi-Maio/21</v>
          </cell>
        </row>
        <row r="4323">
          <cell r="A4323">
            <v>96858</v>
          </cell>
          <cell r="B4323" t="str">
            <v>JOELHO 90 GRAUS, PARA INSTALAÇÕES EM PEX, DN 32 MM, CONEXÃO POR CRIMPAGEM   FORNECIMENTO E INSTALAÇÃO. AF_06/2015</v>
          </cell>
          <cell r="C4323" t="str">
            <v>UN</v>
          </cell>
          <cell r="D4323">
            <v>56.88</v>
          </cell>
          <cell r="E4323" t="str">
            <v>Sinapi-Maio/21</v>
          </cell>
        </row>
        <row r="4324">
          <cell r="A4324">
            <v>96859</v>
          </cell>
          <cell r="B4324" t="str">
            <v>JOELHO 90 GRAUS, ROSCA FÊMEA TERMINAL, PARA INSTALAÇÕES EM PEX, DN 32 MM X 1", CONEXÃO POR CRIMPAGEM  FORNECIMENTO E INSTALAÇÃO. AF_06/2015</v>
          </cell>
          <cell r="C4324" t="str">
            <v>UN</v>
          </cell>
          <cell r="D4324">
            <v>70.66</v>
          </cell>
          <cell r="E4324" t="str">
            <v>Sinapi-Maio/21</v>
          </cell>
        </row>
        <row r="4325">
          <cell r="A4325">
            <v>96860</v>
          </cell>
          <cell r="B4325" t="str">
            <v>TÊ, METÁLICO, PARA INSTALAÇÕES EM PEX, DN 16 MM, CONEXÃO POR ANEL DESLIZANTE  FORNECIMENTO E INSTALAÇÃO. AF_06/2015</v>
          </cell>
          <cell r="C4325" t="str">
            <v>UN</v>
          </cell>
          <cell r="D4325">
            <v>28.04</v>
          </cell>
          <cell r="E4325" t="str">
            <v>Sinapi-Maio/21</v>
          </cell>
        </row>
        <row r="4326">
          <cell r="A4326">
            <v>96861</v>
          </cell>
          <cell r="B4326" t="str">
            <v>TÊ, ROSCA FÊMEA, METÁLICO, PARA INSTALAÇÕES EM PEX, DN 16 MM X ½, CONEXÃO POR ANEL DESLIZANTE   FORNECIMENTO E INSTALAÇÃO. AF_06/2015</v>
          </cell>
          <cell r="C4326" t="str">
            <v>UN</v>
          </cell>
          <cell r="D4326">
            <v>30.33</v>
          </cell>
          <cell r="E4326" t="str">
            <v>Sinapi-Maio/21</v>
          </cell>
        </row>
        <row r="4327">
          <cell r="A4327">
            <v>96862</v>
          </cell>
          <cell r="B4327" t="str">
            <v>TÊ, METÁLICO, PARA INSTALAÇÕES EM PEX, DN 20 MM, CONEXÃO POR ANEL DESLIZANTE  FORNECIMENTO E INSTALAÇÃO. AF_06/2015</v>
          </cell>
          <cell r="C4327" t="str">
            <v>UN</v>
          </cell>
          <cell r="D4327">
            <v>33.82</v>
          </cell>
          <cell r="E4327" t="str">
            <v>Sinapi-Maio/21</v>
          </cell>
        </row>
        <row r="4328">
          <cell r="A4328">
            <v>96863</v>
          </cell>
          <cell r="B4328" t="str">
            <v>TÊ, ROSCA FÊMEA, METÁLICO, PARA INSTALAÇÕES EM PEX, DN 20 MM X ½, CONEXÃO POR ANEL DESLIZANTE   FORNECIMENTO E INSTALAÇÃO. AF_06/2015</v>
          </cell>
          <cell r="C4328" t="str">
            <v>UN</v>
          </cell>
          <cell r="D4328">
            <v>33.44</v>
          </cell>
          <cell r="E4328" t="str">
            <v>Sinapi-Maio/21</v>
          </cell>
        </row>
        <row r="4329">
          <cell r="A4329">
            <v>96864</v>
          </cell>
          <cell r="B4329" t="str">
            <v>TÊ, METÁLICO, PARA INSTALAÇÕES EM PEX, DN 25 MM, CONEXÃO POR ANEL DESLIZANTE  FORNECIMENTO E INSTALAÇÃO. AF_06/2015</v>
          </cell>
          <cell r="C4329" t="str">
            <v>UN</v>
          </cell>
          <cell r="D4329">
            <v>53.28</v>
          </cell>
          <cell r="E4329" t="str">
            <v>Sinapi-Maio/21</v>
          </cell>
        </row>
        <row r="4330">
          <cell r="A4330">
            <v>96865</v>
          </cell>
          <cell r="B4330" t="str">
            <v>TÊ, ROSCA FÊMEA, METÁLICO, PARA INSTALAÇÕES EM PEX, DN 25 MM X 3/4", CONEXÃO POR ANEL DESLIZANTE  FORNECIMENTO E INSTALAÇÃO. AF_06/2015</v>
          </cell>
          <cell r="C4330" t="str">
            <v>UN</v>
          </cell>
          <cell r="D4330">
            <v>52.17</v>
          </cell>
          <cell r="E4330" t="str">
            <v>Sinapi-Maio/21</v>
          </cell>
        </row>
        <row r="4331">
          <cell r="A4331">
            <v>96866</v>
          </cell>
          <cell r="B4331" t="str">
            <v>TÊ, METÁLICO, PARA INSTALAÇÕES EM PEX, DN 32 MM, CONEXÃO POR ANEL DESLIZANTE  FORNECIMENTO E INSTALAÇÃO. AF_06/2015</v>
          </cell>
          <cell r="C4331" t="str">
            <v>UN</v>
          </cell>
          <cell r="D4331">
            <v>70.13</v>
          </cell>
          <cell r="E4331" t="str">
            <v>Sinapi-Maio/21</v>
          </cell>
        </row>
        <row r="4332">
          <cell r="A4332">
            <v>96867</v>
          </cell>
          <cell r="B4332" t="str">
            <v>TÊ, ROSCA MACHO, METÁLICO, PARA INSTALAÇÕES EM PEX, DN 32 MM X 1", CONEXÃO POR ANEL DESLIZANTE  FORNECIMENTO E INSTALAÇÃO. AF_06/2015</v>
          </cell>
          <cell r="C4332" t="str">
            <v>UN</v>
          </cell>
          <cell r="D4332">
            <v>81.7</v>
          </cell>
          <cell r="E4332" t="str">
            <v>Sinapi-Maio/21</v>
          </cell>
        </row>
        <row r="4333">
          <cell r="A4333">
            <v>96868</v>
          </cell>
          <cell r="B4333" t="str">
            <v>TÊ, PARA INSTALAÇÕES EM PEX, DN 16 MM, CONEXÃO POR CRIMPAGEM  FORNECIMENTO E INSTALAÇÃO. AF_06/2015</v>
          </cell>
          <cell r="C4333" t="str">
            <v>UN</v>
          </cell>
          <cell r="D4333">
            <v>32.520000000000003</v>
          </cell>
          <cell r="E4333" t="str">
            <v>Sinapi-Maio/21</v>
          </cell>
        </row>
        <row r="4334">
          <cell r="A4334">
            <v>96869</v>
          </cell>
          <cell r="B4334" t="str">
            <v>TÊ, PARA INSTALAÇÕES EM PEX, DN 20 MM, CONEXÃO POR CRIMPAGEM  FORNECIMENTO E INSTALAÇÃO. AF_06/2015</v>
          </cell>
          <cell r="C4334" t="str">
            <v>UN</v>
          </cell>
          <cell r="D4334">
            <v>38.85</v>
          </cell>
          <cell r="E4334" t="str">
            <v>Sinapi-Maio/21</v>
          </cell>
        </row>
        <row r="4335">
          <cell r="A4335">
            <v>96870</v>
          </cell>
          <cell r="B4335" t="str">
            <v>TÊ, PEX, DN 25 MM, CONEXÃO POR CRIMPAGEM  FORNECIMENTO E INSTALAÇÃO. AF_06/2015</v>
          </cell>
          <cell r="C4335" t="str">
            <v>UN</v>
          </cell>
          <cell r="D4335">
            <v>61.62</v>
          </cell>
          <cell r="E4335" t="str">
            <v>Sinapi-Maio/21</v>
          </cell>
        </row>
        <row r="4336">
          <cell r="A4336">
            <v>96871</v>
          </cell>
          <cell r="B4336" t="str">
            <v>TÊ, PARA INSTALAÇÕES EM PEX, DN 32 MM, CONEXÃO POR CRIMPAGEM  FORNECIMENTO E INSTALAÇÃO. AF_06/2015</v>
          </cell>
          <cell r="C4336" t="str">
            <v>UN</v>
          </cell>
          <cell r="D4336">
            <v>89.49</v>
          </cell>
          <cell r="E4336" t="str">
            <v>Sinapi-Maio/21</v>
          </cell>
        </row>
        <row r="4337">
          <cell r="A4337">
            <v>96872</v>
          </cell>
          <cell r="B4337" t="str">
            <v>DISTRIBUIDOR 2 SAÍDAS, METÁLICO, PARA INSTALAÇÕES EM PEX, ENTRADA DE 3/4" X 2 SAÍDAS DE 1/2", CONEXÃO POR ANEL DESLIZANTE  FORNECIMENTO E INSTALAÇÃO. AF_06/2015</v>
          </cell>
          <cell r="C4337" t="str">
            <v>UN</v>
          </cell>
          <cell r="D4337">
            <v>78.680000000000007</v>
          </cell>
          <cell r="E4337" t="str">
            <v>Sinapi-Maio/21</v>
          </cell>
        </row>
        <row r="4338">
          <cell r="A4338">
            <v>96873</v>
          </cell>
          <cell r="B4338" t="str">
            <v>DISTRIBUIDOR 2 SAÍDAS, METÁLICO, PARA INSTALAÇÕES EM PEX, ENTRADA DE 1" X 2 SAÍDAS DE 1/2", CONEXÃO POR ANEL DESLIZANTE  FORNECIMENTO E INSTALAÇÃO. AF_06/2015</v>
          </cell>
          <cell r="C4338" t="str">
            <v>UN</v>
          </cell>
          <cell r="D4338">
            <v>91.44</v>
          </cell>
          <cell r="E4338" t="str">
            <v>Sinapi-Maio/21</v>
          </cell>
        </row>
        <row r="4339">
          <cell r="A4339">
            <v>96874</v>
          </cell>
          <cell r="B4339" t="str">
            <v>DISTRIBUIDOR 3 SAÍDAS, METÁLICO, PARA INSTALAÇÕES EM PEX, ENTRADA DE 3/4" X 3 SAÍDAS DE 1/2", CONEXÃO POR ANEL DESLIZANTE  FORNECIMENTO E INSTALAÇÃO . AF_06/2015</v>
          </cell>
          <cell r="C4339" t="str">
            <v>UN</v>
          </cell>
          <cell r="D4339">
            <v>96.28</v>
          </cell>
          <cell r="E4339" t="str">
            <v>Sinapi-Maio/21</v>
          </cell>
        </row>
        <row r="4340">
          <cell r="A4340">
            <v>96875</v>
          </cell>
          <cell r="B4340" t="str">
            <v>DISTRIBUIDOR 3 SAÍDAS, METÁLICO, PARA INSTALAÇÕES EM PEX, ENTRADA DE 1 X 3 SAÍDAS DE 1/2, CONEXÃO POR ANEL DESLIZANTE   FORNECIMENTO E INSTALAÇÃO. AF_06/2015</v>
          </cell>
          <cell r="C4340" t="str">
            <v>UN</v>
          </cell>
          <cell r="D4340">
            <v>116.8</v>
          </cell>
          <cell r="E4340" t="str">
            <v>Sinapi-Maio/21</v>
          </cell>
        </row>
        <row r="4341">
          <cell r="A4341">
            <v>96876</v>
          </cell>
          <cell r="B4341" t="str">
            <v>DISTRIBUIDOR 2 SAÍDAS, PARA INSTALAÇÕES EM PEX, ENTRADA DE 32 MM X 2 SAÍDAS DE 16 MM, CONEXÃO POR CRIMPAGEM FORNECIMENTO E INSTALAÇÃO. AF_06/2015</v>
          </cell>
          <cell r="C4341" t="str">
            <v>UN</v>
          </cell>
          <cell r="D4341">
            <v>210.72</v>
          </cell>
          <cell r="E4341" t="str">
            <v>Sinapi-Maio/21</v>
          </cell>
        </row>
        <row r="4342">
          <cell r="A4342">
            <v>96877</v>
          </cell>
          <cell r="B4342" t="str">
            <v>DISTRIBUIDOR 2 SAÍDAS, PARA INSTALAÇÕES EM PEX, ENTRADA DE 32 MM X 2 SAÍDAS DE 20 MM, CONEXÃO POR CRIMPAGEM  FORNECIMENTO E INSTALAÇÃO. AF_06/2015</v>
          </cell>
          <cell r="C4342" t="str">
            <v>UN</v>
          </cell>
          <cell r="D4342">
            <v>225.62</v>
          </cell>
          <cell r="E4342" t="str">
            <v>Sinapi-Maio/21</v>
          </cell>
        </row>
        <row r="4343">
          <cell r="A4343">
            <v>96878</v>
          </cell>
          <cell r="B4343" t="str">
            <v>DISTRIBUIDOR 2 SAÍDAS, PARA INSTALAÇÕES EM PEX, ENTRADA DE 32 MM X 2 SAÍDAS DE 25 MM, CONEXÃO POR CRIMPAGEM  FORNECIMENTO E INSTALAÇÃO. AF_06/2015</v>
          </cell>
          <cell r="C4343" t="str">
            <v>UN</v>
          </cell>
          <cell r="D4343">
            <v>228.4</v>
          </cell>
          <cell r="E4343" t="str">
            <v>Sinapi-Maio/21</v>
          </cell>
        </row>
        <row r="4344">
          <cell r="A4344">
            <v>96879</v>
          </cell>
          <cell r="B4344" t="str">
            <v>DISTRIBUIDOR 3 SAÍDAS, PARA INSTALAÇÕES EM PEX, ENTRADA DE 32 MM X 3 SAÍDAS DE 16 MM, CONEXÃO POR CRIMPAGEM  FORNECIMENTO E INSTALAÇÃO. AF_06/2015</v>
          </cell>
          <cell r="C4344" t="str">
            <v>UN</v>
          </cell>
          <cell r="D4344">
            <v>228.97</v>
          </cell>
          <cell r="E4344" t="str">
            <v>Sinapi-Maio/21</v>
          </cell>
        </row>
        <row r="4345">
          <cell r="A4345">
            <v>96880</v>
          </cell>
          <cell r="B4345" t="str">
            <v>DISTRIBUIDOR 3 SAÍDAS, PARA INSTALAÇÕES EM PEX, ENTRADA DE 32 MM X 3 SAÍDAS DE 20 MM, CONEXÃO POR CRIMPAGEM  FORNECIMENTO E INSTALAÇÃO. AF_06/2015</v>
          </cell>
          <cell r="C4345" t="str">
            <v>UN</v>
          </cell>
          <cell r="D4345">
            <v>262.33</v>
          </cell>
          <cell r="E4345" t="str">
            <v>Sinapi-Maio/21</v>
          </cell>
        </row>
        <row r="4346">
          <cell r="A4346">
            <v>96881</v>
          </cell>
          <cell r="B4346" t="str">
            <v>DISTRIBUIDOR 3 SAÍDAS, PARA INSTALAÇÕES EM PEX, ENTRADA DE 32 MM X 3 SAÍDAS DE 25 MM, CONEXÃO POR CRIMPAGEM  FORNECIMENTO E INSTALAÇÃO. AF_06/2015</v>
          </cell>
          <cell r="C4346" t="str">
            <v>UN</v>
          </cell>
          <cell r="D4346">
            <v>277.44</v>
          </cell>
          <cell r="E4346" t="str">
            <v>Sinapi-Maio/21</v>
          </cell>
        </row>
        <row r="4347">
          <cell r="A4347">
            <v>97425</v>
          </cell>
          <cell r="B4347" t="str">
            <v>FLANGE EM AÇO, DN 15 MM X 1/2'', INSTALADO EM RESERVAÇÃO DE ÁGUA DE EDIFICAÇÃO QUE POSSUA RESERVATÓRIO DE FIBRA/FIBROCIMENTO - FORNECIMENTO E INSTALAÇÃO. AF_06/2016</v>
          </cell>
          <cell r="C4347" t="str">
            <v>UN</v>
          </cell>
          <cell r="D4347">
            <v>27.16</v>
          </cell>
          <cell r="E4347" t="str">
            <v>Sinapi-Maio/21</v>
          </cell>
        </row>
        <row r="4348">
          <cell r="A4348">
            <v>97426</v>
          </cell>
          <cell r="B4348" t="str">
            <v>FLANGE EM AÇO, DN 20 MM X 3/4'', INSTALADO EM RESERVAÇÃO DE ÁGUA DE EDIFICAÇÃO QUE POSSUA RESERVATÓRIO DE FIBRA/FIBROCIMENTO - FORNECIMENTO E INSTALAÇÃO. AF_06/2016</v>
          </cell>
          <cell r="C4348" t="str">
            <v>UN</v>
          </cell>
          <cell r="D4348">
            <v>32.74</v>
          </cell>
          <cell r="E4348" t="str">
            <v>Sinapi-Maio/21</v>
          </cell>
        </row>
        <row r="4349">
          <cell r="A4349">
            <v>97427</v>
          </cell>
          <cell r="B4349" t="str">
            <v>FLANGE EM AÇO, DN 25 MM X 1'', INSTALADO EM RESERVAÇÃO DE ÁGUA DE EDIFICAÇÃO QUE POSSUA RESERVATÓRIO DE FIBRA/FIBROCIMENTO - FORNECIMENTO E INSTALAÇÃO. AF_06/2016</v>
          </cell>
          <cell r="C4349" t="str">
            <v>UN</v>
          </cell>
          <cell r="D4349">
            <v>36.950000000000003</v>
          </cell>
          <cell r="E4349" t="str">
            <v>Sinapi-Maio/21</v>
          </cell>
        </row>
        <row r="4350">
          <cell r="A4350">
            <v>97428</v>
          </cell>
          <cell r="B4350" t="str">
            <v>FLANGE EM AÇO, DN 32 MM X 1 1/4'', INSTALADO EM RESERVAÇÃO DE ÁGUA DE EDIFICAÇÃO QUE POSSUA RESERVATÓRIO DE FIBRA/FIBROCIMENTO - FORNECIMENTO E INSTALAÇÃO. AF_06/2016</v>
          </cell>
          <cell r="C4350" t="str">
            <v>UN</v>
          </cell>
          <cell r="D4350">
            <v>46.73</v>
          </cell>
          <cell r="E4350" t="str">
            <v>Sinapi-Maio/21</v>
          </cell>
        </row>
        <row r="4351">
          <cell r="A4351">
            <v>97429</v>
          </cell>
          <cell r="B4351" t="str">
            <v>FLANGE EM AÇO, DN 40 MM X 1 1/2'', INSTALADO EM RESERVAÇÃO DE ÁGUA DE EDIFICAÇÃO QUE POSSUA RESERVATÓRIO DE FIBRA/FIBROCIMENTO - FORNECIMENTO E INSTALAÇÃO. AF_06/2016</v>
          </cell>
          <cell r="C4351" t="str">
            <v>UN</v>
          </cell>
          <cell r="D4351">
            <v>55.74</v>
          </cell>
          <cell r="E4351" t="str">
            <v>Sinapi-Maio/21</v>
          </cell>
        </row>
        <row r="4352">
          <cell r="A4352">
            <v>97430</v>
          </cell>
          <cell r="B4352" t="str">
            <v>ACOPLAMENTO RÍGIDO EM AÇO, CONEXÃO RANHURADA, DN 50 (2"), INSTALADO EM PRUMADAS - FORNECIMENTO E INSTALAÇÃO. AF_10/2020</v>
          </cell>
          <cell r="C4352" t="str">
            <v>UN</v>
          </cell>
          <cell r="D4352">
            <v>39.93</v>
          </cell>
          <cell r="E4352" t="str">
            <v>Sinapi-Maio/21</v>
          </cell>
        </row>
        <row r="4353">
          <cell r="A4353">
            <v>97431</v>
          </cell>
          <cell r="B4353" t="str">
            <v>ACOPLAMENTO RÍGIDO EM AÇO, CONEXÃO RANHURADA, DN 65 (2 1/2"), INSTALADO EM PRUMADAS - FORNECIMENTO E INSTALAÇÃO. AF_10/2020</v>
          </cell>
          <cell r="C4353" t="str">
            <v>UN</v>
          </cell>
          <cell r="D4353">
            <v>44.48</v>
          </cell>
          <cell r="E4353" t="str">
            <v>Sinapi-Maio/21</v>
          </cell>
        </row>
        <row r="4354">
          <cell r="A4354">
            <v>97432</v>
          </cell>
          <cell r="B4354" t="str">
            <v>ACOPLAMENTO RÍGIDO EM AÇO, CONEXÃO RANHURADA, DN 80 (3"), INSTALADO EM PRUMADAS - FORNECIMENTO E INSTALAÇÃO. AF_10/2020</v>
          </cell>
          <cell r="C4354" t="str">
            <v>UN</v>
          </cell>
          <cell r="D4354">
            <v>50.18</v>
          </cell>
          <cell r="E4354" t="str">
            <v>Sinapi-Maio/21</v>
          </cell>
        </row>
        <row r="4355">
          <cell r="A4355">
            <v>97433</v>
          </cell>
          <cell r="B4355" t="str">
            <v>CURVA 45 GRAUS, EM AÇO, CONEXÃO RANHURADA, DN 50 (2"), INSTALADO EM PRUMADAS - FORNECIMENTO E INSTALAÇÃO. AF_10/2020</v>
          </cell>
          <cell r="C4355" t="str">
            <v>UN</v>
          </cell>
          <cell r="D4355">
            <v>92.58</v>
          </cell>
          <cell r="E4355" t="str">
            <v>Sinapi-Maio/21</v>
          </cell>
        </row>
        <row r="4356">
          <cell r="A4356">
            <v>97434</v>
          </cell>
          <cell r="B4356" t="str">
            <v>CURVA 90 GRAUS, EM AÇO, CONEXÃO RANHURADA, DN 50 (2"), INSTALADO EM PRUMADAS - FORNECIMENTO E INSTALAÇÃO. AF_10/2020</v>
          </cell>
          <cell r="C4356" t="str">
            <v>UN</v>
          </cell>
          <cell r="D4356">
            <v>94.37</v>
          </cell>
          <cell r="E4356" t="str">
            <v>Sinapi-Maio/21</v>
          </cell>
        </row>
        <row r="4357">
          <cell r="A4357">
            <v>97435</v>
          </cell>
          <cell r="B4357" t="str">
            <v>CURVA 45 GRAUS, EM AÇO, CONEXÃO RANHURADA, DN 65 (2 1/2"), INSTALADO EM PRUMADAS - FORNECIMENTO E INSTALAÇÃO. AF_10/2020</v>
          </cell>
          <cell r="C4357" t="str">
            <v>UN</v>
          </cell>
          <cell r="D4357">
            <v>108.34</v>
          </cell>
          <cell r="E4357" t="str">
            <v>Sinapi-Maio/21</v>
          </cell>
        </row>
        <row r="4358">
          <cell r="A4358">
            <v>97436</v>
          </cell>
          <cell r="B4358" t="str">
            <v>CURVA 90 GRAUS, EM AÇO, CONEXÃO RANHURADA, DN 65 (2 1/2"), INSTALADO EM PRUMADAS - FORNECIMENTO E INSTALAÇÃO. AF_10/2020</v>
          </cell>
          <cell r="C4358" t="str">
            <v>UN</v>
          </cell>
          <cell r="D4358">
            <v>111.77</v>
          </cell>
          <cell r="E4358" t="str">
            <v>Sinapi-Maio/21</v>
          </cell>
        </row>
        <row r="4359">
          <cell r="A4359">
            <v>97437</v>
          </cell>
          <cell r="B4359" t="str">
            <v>CURVA 45 GRAUS, EM AÇO, CONEXÃO RANHURADA, DN 80 (3), INSTALADO EM PRUMADAS - FORNECIMENTO E INSTALAÇÃO. AF_10/2020</v>
          </cell>
          <cell r="C4359" t="str">
            <v>UN</v>
          </cell>
          <cell r="D4359">
            <v>124.02</v>
          </cell>
          <cell r="E4359" t="str">
            <v>Sinapi-Maio/21</v>
          </cell>
        </row>
        <row r="4360">
          <cell r="A4360">
            <v>97438</v>
          </cell>
          <cell r="B4360" t="str">
            <v>CURVA 90 GRAUS, EM AÇO, CONEXÃO RANHURADA, DN 80 (3"), INSTALADO EM PRUMADAS - FORNECIMENTO E INSTALAÇÃO. AF_10/2020</v>
          </cell>
          <cell r="C4360" t="str">
            <v>UN</v>
          </cell>
          <cell r="D4360">
            <v>127.7</v>
          </cell>
          <cell r="E4360" t="str">
            <v>Sinapi-Maio/21</v>
          </cell>
        </row>
        <row r="4361">
          <cell r="A4361">
            <v>97439</v>
          </cell>
          <cell r="B4361" t="str">
            <v>TÊ, EM AÇO, CONEXÃO RANHURADA, DN 50 (2"), INSTALADO EM PRUMADAS - FORNECIMENTO E INSTALAÇÃO. AF_10/2020</v>
          </cell>
          <cell r="C4361" t="str">
            <v>UN</v>
          </cell>
          <cell r="D4361">
            <v>140.57</v>
          </cell>
          <cell r="E4361" t="str">
            <v>Sinapi-Maio/21</v>
          </cell>
        </row>
        <row r="4362">
          <cell r="A4362">
            <v>97440</v>
          </cell>
          <cell r="B4362" t="str">
            <v>TÊ, EM AÇO, CONEXÃO RANHURADA, DN 65 (2 1/2"), INSTALADO EM PRUMADAS - FORNECIMENTO E INSTALAÇÃO. AF_10/2020</v>
          </cell>
          <cell r="C4362" t="str">
            <v>UN</v>
          </cell>
          <cell r="D4362">
            <v>168.7</v>
          </cell>
          <cell r="E4362" t="str">
            <v>Sinapi-Maio/21</v>
          </cell>
        </row>
        <row r="4363">
          <cell r="A4363">
            <v>97442</v>
          </cell>
          <cell r="B4363" t="str">
            <v>TÊ, EM AÇO, CONEXÃO RANHURADA, DN 80 (3"), INSTALADO EM PRUMADAS - FORNECIMENTO E INSTALAÇÃO. AF_10/2020</v>
          </cell>
          <cell r="C4363" t="str">
            <v>UN</v>
          </cell>
          <cell r="D4363">
            <v>186.22</v>
          </cell>
          <cell r="E4363" t="str">
            <v>Sinapi-Maio/21</v>
          </cell>
        </row>
        <row r="4364">
          <cell r="A4364">
            <v>97443</v>
          </cell>
          <cell r="B4364" t="str">
            <v>LUVA, EM AÇO, CONEXÃO SOLDADA, DN 50 (2"), INSTALADO EM PRUMADAS - FORNECIMENTO E INSTALAÇÃO. AF_10/2020</v>
          </cell>
          <cell r="C4364" t="str">
            <v>UN</v>
          </cell>
          <cell r="D4364">
            <v>90.82</v>
          </cell>
          <cell r="E4364" t="str">
            <v>Sinapi-Maio/21</v>
          </cell>
        </row>
        <row r="4365">
          <cell r="A4365">
            <v>97444</v>
          </cell>
          <cell r="B4365" t="str">
            <v>LUVA COM REDUÇÃO, EM AÇO, CONEXÃO SOLDADA, DN 50 X 40 MM (2  X 1 1/2"), INSTALADO EM PRUMADAS - FORNECIMENTO E INSTALAÇÃO. AF_10/2020</v>
          </cell>
          <cell r="C4365" t="str">
            <v>UN</v>
          </cell>
          <cell r="D4365">
            <v>105.54</v>
          </cell>
          <cell r="E4365" t="str">
            <v>Sinapi-Maio/21</v>
          </cell>
        </row>
        <row r="4366">
          <cell r="A4366">
            <v>97446</v>
          </cell>
          <cell r="B4366" t="str">
            <v>LUVA, EM AÇO, CONEXÃO SOLDADA, DN 65 (2 1/2"), INSTALADO EM PRUMADAS - FORNECIMENTO E INSTALAÇÃO. AF_10/2020</v>
          </cell>
          <cell r="C4366" t="str">
            <v>UN</v>
          </cell>
          <cell r="D4366">
            <v>178</v>
          </cell>
          <cell r="E4366" t="str">
            <v>Sinapi-Maio/21</v>
          </cell>
        </row>
        <row r="4367">
          <cell r="A4367">
            <v>97447</v>
          </cell>
          <cell r="B4367" t="str">
            <v>LUVA COM REDUÇÃO, EM AÇO, CONEXÃO SOLDADA, DN 65 X 50 MM (2 1/2" X 2"), INSTALADO EM PRUMADAS - FORNECIMENTO E INSTALAÇÃO. AF_10/2020</v>
          </cell>
          <cell r="C4367" t="str">
            <v>UN</v>
          </cell>
          <cell r="D4367">
            <v>178</v>
          </cell>
          <cell r="E4367" t="str">
            <v>Sinapi-Maio/21</v>
          </cell>
        </row>
        <row r="4368">
          <cell r="A4368">
            <v>97449</v>
          </cell>
          <cell r="B4368" t="str">
            <v>LUVA, EM AÇO, CONEXÃO SOLDADA, DN 80 (3"), INSTALADO EM PRUMADAS - FORNECIMENTO E INSTALAÇÃO. AF_10/2020</v>
          </cell>
          <cell r="C4368" t="str">
            <v>UN</v>
          </cell>
          <cell r="D4368">
            <v>189.97</v>
          </cell>
          <cell r="E4368" t="str">
            <v>Sinapi-Maio/21</v>
          </cell>
        </row>
        <row r="4369">
          <cell r="A4369">
            <v>97450</v>
          </cell>
          <cell r="B4369" t="str">
            <v>LUVA COM REDUÇÃO, EM AÇO, CONEXÃO SOLDADA, DN 80 X 65 MM (3" X 2 1/2"), INSTALADO EM PRUMADAS - FORNECIMENTO E INSTALAÇÃO. AF_10/2020</v>
          </cell>
          <cell r="C4369" t="str">
            <v>UN</v>
          </cell>
          <cell r="D4369">
            <v>230.08</v>
          </cell>
          <cell r="E4369" t="str">
            <v>Sinapi-Maio/21</v>
          </cell>
        </row>
        <row r="4370">
          <cell r="A4370">
            <v>97452</v>
          </cell>
          <cell r="B4370" t="str">
            <v>CURVA 45 GRAUS, EM AÇO, CONEXÃO SOLDADA, DN 50 (2"), INSTALADO EM PRUMADAS - FORNECIMENTO E INSTALAÇÃO. AF_10/2020</v>
          </cell>
          <cell r="C4370" t="str">
            <v>UN</v>
          </cell>
          <cell r="D4370">
            <v>148.15</v>
          </cell>
          <cell r="E4370" t="str">
            <v>Sinapi-Maio/21</v>
          </cell>
        </row>
        <row r="4371">
          <cell r="A4371">
            <v>97453</v>
          </cell>
          <cell r="B4371" t="str">
            <v>CURVA 90 GRAUS, EM AÇO, CONEXÃO SOLDADA, DN 50 (2"), INSTALADO EM PRUMADAS - FORNECIMENTO E INSTALAÇÃO. AF_10/2020</v>
          </cell>
          <cell r="C4371" t="str">
            <v>UN</v>
          </cell>
          <cell r="D4371">
            <v>156.56</v>
          </cell>
          <cell r="E4371" t="str">
            <v>Sinapi-Maio/21</v>
          </cell>
        </row>
        <row r="4372">
          <cell r="A4372">
            <v>97454</v>
          </cell>
          <cell r="B4372" t="str">
            <v>CURVA 45 GRAUS, EM AÇO, CONEXÃO SOLDADA, DN 65 (2 1/2"), INSTALADO EM PRUMADAS - FORNECIMENTO E INSTALAÇÃO. AF_10/2020</v>
          </cell>
          <cell r="C4372" t="str">
            <v>UN</v>
          </cell>
          <cell r="D4372">
            <v>245.53</v>
          </cell>
          <cell r="E4372" t="str">
            <v>Sinapi-Maio/21</v>
          </cell>
        </row>
        <row r="4373">
          <cell r="A4373">
            <v>97455</v>
          </cell>
          <cell r="B4373" t="str">
            <v>CURVA 90 GRAUS, EM AÇO, CONEXÃO SOLDADA, DN 65 (2 1/2"), INSTALADO EM PRUMADAS - FORNECIMENTO E INSTALAÇÃO. AF_10/2020</v>
          </cell>
          <cell r="C4373" t="str">
            <v>UN</v>
          </cell>
          <cell r="D4373">
            <v>258.98</v>
          </cell>
          <cell r="E4373" t="str">
            <v>Sinapi-Maio/21</v>
          </cell>
        </row>
        <row r="4374">
          <cell r="A4374">
            <v>97456</v>
          </cell>
          <cell r="B4374" t="str">
            <v>CURVA 45 GRAUS, EM AÇO, CONEXÃO SOLDADA, DN 80 (3"), INSTALADO EM PRUMADAS - FORNECIMENTO E INSTALAÇÃO. AF_10/2020</v>
          </cell>
          <cell r="C4374" t="str">
            <v>UN</v>
          </cell>
          <cell r="D4374">
            <v>541.26</v>
          </cell>
          <cell r="E4374" t="str">
            <v>Sinapi-Maio/21</v>
          </cell>
        </row>
        <row r="4375">
          <cell r="A4375">
            <v>97457</v>
          </cell>
          <cell r="B4375" t="str">
            <v>CURVA 90 GRAUS, EM AÇO, CONEXÃO SOLDADA, DN 80 (3"), INSTALADO EM PRUMADAS - FORNECIMENTO E INSTALAÇÃO. AF_10/2020</v>
          </cell>
          <cell r="C4375" t="str">
            <v>UN</v>
          </cell>
          <cell r="D4375">
            <v>480.93</v>
          </cell>
          <cell r="E4375" t="str">
            <v>Sinapi-Maio/21</v>
          </cell>
        </row>
        <row r="4376">
          <cell r="A4376">
            <v>97458</v>
          </cell>
          <cell r="B4376" t="str">
            <v>TÊ, EM AÇO, CONEXÃO SOLDADA, DN 50 (2"), INSTALADO EM PRUMADAS - FORNECIMENTO E INSTALAÇÃO. AF_10/2020</v>
          </cell>
          <cell r="C4376" t="str">
            <v>UN</v>
          </cell>
          <cell r="D4376">
            <v>231.37</v>
          </cell>
          <cell r="E4376" t="str">
            <v>Sinapi-Maio/21</v>
          </cell>
        </row>
        <row r="4377">
          <cell r="A4377">
            <v>97459</v>
          </cell>
          <cell r="B4377" t="str">
            <v>TÊ, EM AÇO, CONEXÃO SOLDADA, DN 65 (2 1/2"), INSTALADO EM PRUMADAS - FORNECIMENTO E INSTALAÇÃO. AF_10/2020</v>
          </cell>
          <cell r="C4377" t="str">
            <v>UN</v>
          </cell>
          <cell r="D4377">
            <v>387.88</v>
          </cell>
          <cell r="E4377" t="str">
            <v>Sinapi-Maio/21</v>
          </cell>
        </row>
        <row r="4378">
          <cell r="A4378">
            <v>97460</v>
          </cell>
          <cell r="B4378" t="str">
            <v>TÊ, EM AÇO, CONEXÃO SOLDADA, DN 80 (3"), INSTALADO EM PRUMADAS - FORNECIMENTO E INSTALAÇÃO. AF_10/2020</v>
          </cell>
          <cell r="C4378" t="str">
            <v>UN</v>
          </cell>
          <cell r="D4378">
            <v>588.71</v>
          </cell>
          <cell r="E4378" t="str">
            <v>Sinapi-Maio/21</v>
          </cell>
        </row>
        <row r="4379">
          <cell r="A4379">
            <v>97461</v>
          </cell>
          <cell r="B4379" t="str">
            <v>LUVA, EM AÇO, CONEXÃO SOLDADA, DN 25 (1"), INSTALADO EM REDE DE ALIMENTAÇÃO PARA HIDRANTE - FORNECIMENTO E INSTALAÇÃO. AF_10/2020</v>
          </cell>
          <cell r="C4379" t="str">
            <v>UN</v>
          </cell>
          <cell r="D4379">
            <v>28.51</v>
          </cell>
          <cell r="E4379" t="str">
            <v>Sinapi-Maio/21</v>
          </cell>
        </row>
        <row r="4380">
          <cell r="A4380">
            <v>97462</v>
          </cell>
          <cell r="B4380" t="str">
            <v>LUVA COM REDUÇÃO, EM AÇO, CONEXÃO SOLDADA, DN 25 X 20 MM (1  X 3/4"), INSTALADO EM REDE DE ALIMENTAÇÃO PARA HIDRANTE - FORNECIMENTO E INSTALAÇÃO. AF_10/2020</v>
          </cell>
          <cell r="C4380" t="str">
            <v>UN</v>
          </cell>
          <cell r="D4380">
            <v>24.19</v>
          </cell>
          <cell r="E4380" t="str">
            <v>Sinapi-Maio/21</v>
          </cell>
        </row>
        <row r="4381">
          <cell r="A4381">
            <v>97464</v>
          </cell>
          <cell r="B4381" t="str">
            <v>LUVA, EM AÇO, CONEXÃO SOLDADA, DN 32 (1 1/4"), INSTALADO EM REDE DE ALIMENTAÇÃO PARA HIDRANTE - FORNECIMENTO E INSTALAÇÃO. AF_10/2020</v>
          </cell>
          <cell r="C4381" t="str">
            <v>UN</v>
          </cell>
          <cell r="D4381">
            <v>40.69</v>
          </cell>
          <cell r="E4381" t="str">
            <v>Sinapi-Maio/21</v>
          </cell>
        </row>
        <row r="4382">
          <cell r="A4382">
            <v>97465</v>
          </cell>
          <cell r="B4382" t="str">
            <v>LUVA COM REDUÇÃO, EM AÇO, CONEXÃO SOLDADA, DN 32 X 25 MM (1 1/4"  X 1"), INSTALADO EM REDE DE ALIMENTAÇÃO PARA HIDRANTE - FORNECIMENTO E INSTALAÇÃO. AF_10/2020</v>
          </cell>
          <cell r="C4382" t="str">
            <v>UN</v>
          </cell>
          <cell r="D4382">
            <v>47.97</v>
          </cell>
          <cell r="E4382" t="str">
            <v>Sinapi-Maio/21</v>
          </cell>
        </row>
        <row r="4383">
          <cell r="A4383">
            <v>97467</v>
          </cell>
          <cell r="B4383" t="str">
            <v>LUVA, EM AÇO, CONEXÃO SOLDADA, DN 40 (1 1/2"), INSTALADO EM REDE DE ALIMENTAÇÃO PARA HIDRANTE - FORNECIMENTO E INSTALAÇÃO. AF_10/2020</v>
          </cell>
          <cell r="C4383" t="str">
            <v>UN</v>
          </cell>
          <cell r="D4383">
            <v>51.57</v>
          </cell>
          <cell r="E4383" t="str">
            <v>Sinapi-Maio/21</v>
          </cell>
        </row>
        <row r="4384">
          <cell r="A4384">
            <v>97468</v>
          </cell>
          <cell r="B4384" t="str">
            <v>LUVA COM REDUÇÃO, EM AÇO, CONEXÃO SOLDADA, DN 40  X 32 MM (1 1/2" X 1 1/4"), INSTALADO EM REDE DE ALIMENTAÇÃO PARA HIDRANTE - FORNECIMENTO E INSTALAÇÃO. AF_10/2020</v>
          </cell>
          <cell r="C4384" t="str">
            <v>UN</v>
          </cell>
          <cell r="D4384">
            <v>60.88</v>
          </cell>
          <cell r="E4384" t="str">
            <v>Sinapi-Maio/21</v>
          </cell>
        </row>
        <row r="4385">
          <cell r="A4385">
            <v>97470</v>
          </cell>
          <cell r="B4385" t="str">
            <v>LUVA, EM AÇO, CONEXÃO SOLDADA, DN 50 (2"), INSTALADO EM REDE DE ALIMENTAÇÃO PARA HIDRANTE - FORNECIMENTO E INSTALAÇÃO. AF_10/2020</v>
          </cell>
          <cell r="C4385" t="str">
            <v>UN</v>
          </cell>
          <cell r="D4385">
            <v>75.33</v>
          </cell>
          <cell r="E4385" t="str">
            <v>Sinapi-Maio/21</v>
          </cell>
        </row>
        <row r="4386">
          <cell r="A4386">
            <v>97471</v>
          </cell>
          <cell r="B4386" t="str">
            <v>LUVA COM REDUÇÃO, EM AÇO, CONEXÃO SOLDADA, DN 50 X 40 MM (2" X 1 1/2"), INSTALADO EM REDE DE ALIMENTAÇÃO PARA HIDRANTE - FORNECIMENTO E INSTALAÇÃO. AF_10/2020</v>
          </cell>
          <cell r="C4386" t="str">
            <v>UN</v>
          </cell>
          <cell r="D4386">
            <v>90.05</v>
          </cell>
          <cell r="E4386" t="str">
            <v>Sinapi-Maio/21</v>
          </cell>
        </row>
        <row r="4387">
          <cell r="A4387">
            <v>97474</v>
          </cell>
          <cell r="B4387" t="str">
            <v>LUVA, EM AÇO, CONEXÃO SOLDADA, DN 65 (2 1/2"), INSTALADO EM REDE DE ALIMENTAÇÃO PARA HIDRANTE - FORNECIMENTO E INSTALAÇÃO. AF_10/2020</v>
          </cell>
          <cell r="C4387" t="str">
            <v>UN</v>
          </cell>
          <cell r="D4387">
            <v>135.36000000000001</v>
          </cell>
          <cell r="E4387" t="str">
            <v>Sinapi-Maio/21</v>
          </cell>
        </row>
        <row r="4388">
          <cell r="A4388">
            <v>97475</v>
          </cell>
          <cell r="B4388" t="str">
            <v>LUVA COM REDUÇÃO, EM AÇO, CONEXÃO SOLDADA, DN 65 X 50 MM (2 1/2" X 2"), INSTALADO EM REDE DE ALIMENTAÇÃO PARA HIDRANTE - FORNECIMENTO E INSTALAÇÃO. AF_10/2020</v>
          </cell>
          <cell r="C4388" t="str">
            <v>UN</v>
          </cell>
          <cell r="D4388">
            <v>165.14</v>
          </cell>
          <cell r="E4388" t="str">
            <v>Sinapi-Maio/21</v>
          </cell>
        </row>
        <row r="4389">
          <cell r="A4389">
            <v>97477</v>
          </cell>
          <cell r="B4389" t="str">
            <v>LUVA, EM AÇO, CONEXÃO SOLDADA, DN 80 (3"), INSTALADO EM REDE DE ALIMENTAÇÃO PARA HIDRANTE - FORNECIMENTO E INSTALAÇÃO. AF_10/2020</v>
          </cell>
          <cell r="C4389" t="str">
            <v>UN</v>
          </cell>
          <cell r="D4389">
            <v>179.75</v>
          </cell>
          <cell r="E4389" t="str">
            <v>Sinapi-Maio/21</v>
          </cell>
        </row>
        <row r="4390">
          <cell r="A4390">
            <v>97478</v>
          </cell>
          <cell r="B4390" t="str">
            <v>LUVA COM REDUÇÃO, EM AÇO, CONEXÃO SOLDADA, DN 80 X 65 MM (3" X 2 1/2"), INSTALADO EM REDE DE ALIMENTAÇÃO PARA HIDRANTE - FORNECIMENTO E INSTALAÇÃO. AF_10/2020</v>
          </cell>
          <cell r="C4390" t="str">
            <v>UN</v>
          </cell>
          <cell r="D4390">
            <v>219.86</v>
          </cell>
          <cell r="E4390" t="str">
            <v>Sinapi-Maio/21</v>
          </cell>
        </row>
        <row r="4391">
          <cell r="A4391">
            <v>97479</v>
          </cell>
          <cell r="B4391" t="str">
            <v>CURVA 45 GRAUS, EM AÇO, CONEXÃO SOLDADA, DN 25 (1"), INSTALADO EM REDE DE ALIMENTAÇÃO PARA HIDRANTE - FORNECIMENTO E INSTALAÇÃO. AF_10/2020</v>
          </cell>
          <cell r="C4391" t="str">
            <v>UN</v>
          </cell>
          <cell r="D4391">
            <v>45.64</v>
          </cell>
          <cell r="E4391" t="str">
            <v>Sinapi-Maio/21</v>
          </cell>
        </row>
        <row r="4392">
          <cell r="A4392">
            <v>97480</v>
          </cell>
          <cell r="B4392" t="str">
            <v>CURVA 90 GRAUS, EM AÇO, CONEXÃO SOLDADA, DN 25 (1"), INSTALADO EM REDE DE ALIMENTAÇÃO PARA HIDRANTE - FORNECIMENTO E INSTALAÇÃO. AF_10/2020</v>
          </cell>
          <cell r="C4392" t="str">
            <v>UN</v>
          </cell>
          <cell r="D4392">
            <v>45.64</v>
          </cell>
          <cell r="E4392" t="str">
            <v>Sinapi-Maio/21</v>
          </cell>
        </row>
        <row r="4393">
          <cell r="A4393">
            <v>97481</v>
          </cell>
          <cell r="B4393" t="str">
            <v>CURVA 45 GRAUS, EM AÇO, CONEXÃO SOLDADA, DN 32 (1 1/4"), INSTALADO EM REDE DE ALIMENTAÇÃO PARA HIDRANTE - FORNECIMENTO E INSTALAÇÃO. AF_10/2020</v>
          </cell>
          <cell r="C4393" t="str">
            <v>UN</v>
          </cell>
          <cell r="D4393">
            <v>65.56</v>
          </cell>
          <cell r="E4393" t="str">
            <v>Sinapi-Maio/21</v>
          </cell>
        </row>
        <row r="4394">
          <cell r="A4394">
            <v>97482</v>
          </cell>
          <cell r="B4394" t="str">
            <v>CURVA 90 GRAUS, EM AÇO, CONEXÃO SOLDADA, DN 32 (1 1/4"), INSTALADO EM REDE DE ALIMENTAÇÃO PARA HIDRANTE - FORNECIMENTO E INSTALAÇÃO. AF_10/2020</v>
          </cell>
          <cell r="C4394" t="str">
            <v>UN</v>
          </cell>
          <cell r="D4394">
            <v>65.56</v>
          </cell>
          <cell r="E4394" t="str">
            <v>Sinapi-Maio/21</v>
          </cell>
        </row>
        <row r="4395">
          <cell r="A4395">
            <v>97483</v>
          </cell>
          <cell r="B4395" t="str">
            <v>CURVA 45 GRAUS, EM AÇO, CONEXÃO SOLDADA, DN 40 (1 1/2"), INSTALADO EM REDE DE ALIMENTAÇÃO PARA HIDRANTE - FORNECIMENTO E INSTALAÇÃO. AF_10/2020</v>
          </cell>
          <cell r="C4395" t="str">
            <v>UN</v>
          </cell>
          <cell r="D4395">
            <v>91.11</v>
          </cell>
          <cell r="E4395" t="str">
            <v>Sinapi-Maio/21</v>
          </cell>
        </row>
        <row r="4396">
          <cell r="A4396">
            <v>97484</v>
          </cell>
          <cell r="B4396" t="str">
            <v>CURVA 90 GRAUS, EM AÇO, CONEXÃO SOLDADA, DN 40 (1 1/2"), INSTALADO EM REDE DE ALIMENTAÇÃO PARA HIDRANTE - FORNECIMENTO E INSTALAÇÃO. AF_10/2020</v>
          </cell>
          <cell r="C4396" t="str">
            <v>UN</v>
          </cell>
          <cell r="D4396">
            <v>91.11</v>
          </cell>
          <cell r="E4396" t="str">
            <v>Sinapi-Maio/21</v>
          </cell>
        </row>
        <row r="4397">
          <cell r="A4397">
            <v>97485</v>
          </cell>
          <cell r="B4397" t="str">
            <v>CURVA 45 GRAUS, EM AÇO, CONEXÃO SOLDADA, DN 50 (2"), INSTALADO EM REDE DE ALIMENTAÇÃO PARA HIDRANTE - FORNECIMENTO E INSTALAÇÃO. AF_10/2020</v>
          </cell>
          <cell r="C4397" t="str">
            <v>UN</v>
          </cell>
          <cell r="D4397">
            <v>124.93</v>
          </cell>
          <cell r="E4397" t="str">
            <v>Sinapi-Maio/21</v>
          </cell>
        </row>
        <row r="4398">
          <cell r="A4398">
            <v>97486</v>
          </cell>
          <cell r="B4398" t="str">
            <v>CURVA 90 GRAUS, EM AÇO, CONEXÃO SOLDADA, DN 50 (2"), INSTALADO EM REDE DE ALIMENTAÇÃO PARA HIDRANTE - FORNECIMENTO E INSTALAÇÃO. AF_10/2020</v>
          </cell>
          <cell r="C4398" t="str">
            <v>UN</v>
          </cell>
          <cell r="D4398">
            <v>133.34</v>
          </cell>
          <cell r="E4398" t="str">
            <v>Sinapi-Maio/21</v>
          </cell>
        </row>
        <row r="4399">
          <cell r="A4399">
            <v>97487</v>
          </cell>
          <cell r="B4399" t="str">
            <v>CURVA 45 GRAUS, EM AÇO, CONEXÃO SOLDADA, DN 65 (2 1/2"), INSTALADO EM REDE DE ALIMENTAÇÃO PARA HIDRANTE - FORNECIMENTO E INSTALAÇÃO. AF_10/2020</v>
          </cell>
          <cell r="C4399" t="str">
            <v>UN</v>
          </cell>
          <cell r="D4399">
            <v>226.28</v>
          </cell>
          <cell r="E4399" t="str">
            <v>Sinapi-Maio/21</v>
          </cell>
        </row>
        <row r="4400">
          <cell r="A4400">
            <v>97488</v>
          </cell>
          <cell r="B4400" t="str">
            <v>CURVA 90 GRAUS, EM AÇO, CONEXÃO SOLDADA, DN 65 (2 1/2"), INSTALADO EM REDE DE ALIMENTAÇÃO PARA HIDRANTE - FORNECIMENTO E INSTALAÇÃO. AF_10/2020</v>
          </cell>
          <cell r="C4400" t="str">
            <v>UN</v>
          </cell>
          <cell r="D4400">
            <v>239.73</v>
          </cell>
          <cell r="E4400" t="str">
            <v>Sinapi-Maio/21</v>
          </cell>
        </row>
        <row r="4401">
          <cell r="A4401">
            <v>97489</v>
          </cell>
          <cell r="B4401" t="str">
            <v>CURVA 45 GRAUS, EM AÇO, CONEXÃO SOLDADA, DN 80 (3"), INSTALADO EM REDE DE ALIMENTAÇÃO PARA HIDRANTE - FORNECIMENTO E INSTALAÇÃO. AF_10/2020</v>
          </cell>
          <cell r="C4401" t="str">
            <v>UN</v>
          </cell>
          <cell r="D4401">
            <v>525.91</v>
          </cell>
          <cell r="E4401" t="str">
            <v>Sinapi-Maio/21</v>
          </cell>
        </row>
        <row r="4402">
          <cell r="A4402">
            <v>97490</v>
          </cell>
          <cell r="B4402" t="str">
            <v>CURVA 90 GRAUS, EM AÇO, CONEXÃO SOLDADA, DN 80 (3"), INSTALADO EM REDE DE ALIMENTAÇÃO PARA HIDRANTE - FORNECIMENTO E INSTALAÇÃO. AF_10/2020</v>
          </cell>
          <cell r="C4402" t="str">
            <v>UN</v>
          </cell>
          <cell r="D4402">
            <v>465.58</v>
          </cell>
          <cell r="E4402" t="str">
            <v>Sinapi-Maio/21</v>
          </cell>
        </row>
        <row r="4403">
          <cell r="A4403">
            <v>97491</v>
          </cell>
          <cell r="B4403" t="str">
            <v>TÊ, EM AÇO, CONEXÃO SOLDADA, DN 25 (1"), INSTALADO EM REDE DE ALIMENTAÇÃO PARA HIDRANTE - FORNECIMENTO E INSTALAÇÃO. AF_10/2020</v>
          </cell>
          <cell r="C4403" t="str">
            <v>UN</v>
          </cell>
          <cell r="D4403">
            <v>69.77</v>
          </cell>
          <cell r="E4403" t="str">
            <v>Sinapi-Maio/21</v>
          </cell>
        </row>
        <row r="4404">
          <cell r="A4404">
            <v>97492</v>
          </cell>
          <cell r="B4404" t="str">
            <v>TÊ, EM AÇO, CONEXÃO SOLDADA, DN 32 (1 1/4"), INSTALADO EM REDE DE ALIMENTAÇÃO PARA HIDRANTE - FORNECIMENTO E INSTALAÇÃO. AF_10/2020</v>
          </cell>
          <cell r="C4404" t="str">
            <v>UN</v>
          </cell>
          <cell r="D4404">
            <v>101.5</v>
          </cell>
          <cell r="E4404" t="str">
            <v>Sinapi-Maio/21</v>
          </cell>
        </row>
        <row r="4405">
          <cell r="A4405">
            <v>97493</v>
          </cell>
          <cell r="B4405" t="str">
            <v>TÊ, EM AÇO, CONEXÃO SOLDADA, DN 40 (1 1/2"), INSTALADO EM REDE DE ALIMENTAÇÃO PARA HIDRANTE - FORNECIMENTO E INSTALAÇÃO. AF_10/2020</v>
          </cell>
          <cell r="C4405" t="str">
            <v>UN</v>
          </cell>
          <cell r="D4405">
            <v>130.65</v>
          </cell>
          <cell r="E4405" t="str">
            <v>Sinapi-Maio/21</v>
          </cell>
        </row>
        <row r="4406">
          <cell r="A4406">
            <v>97494</v>
          </cell>
          <cell r="B4406" t="str">
            <v>TÊ, EM AÇO, CONEXÃO SOLDADA, DN 50 (2"), INSTALADO EM REDE DE ALIMENTAÇÃO PARA HIDRANTE - FORNECIMENTO E INSTALAÇÃO. AF_10/2020</v>
          </cell>
          <cell r="C4406" t="str">
            <v>UN</v>
          </cell>
          <cell r="D4406">
            <v>200.38</v>
          </cell>
          <cell r="E4406" t="str">
            <v>Sinapi-Maio/21</v>
          </cell>
        </row>
        <row r="4407">
          <cell r="A4407">
            <v>97495</v>
          </cell>
          <cell r="B4407" t="str">
            <v>TÊ, EM AÇO, CONEXÃO SOLDADA, DN 65 (2 1/2"), INSTALADO EM REDE DE ALIMENTAÇÃO PARA HIDRANTE - FORNECIMENTO E INSTALAÇÃO. AF_10/2020</v>
          </cell>
          <cell r="C4407" t="str">
            <v>UN</v>
          </cell>
          <cell r="D4407">
            <v>362.15</v>
          </cell>
          <cell r="E4407" t="str">
            <v>Sinapi-Maio/21</v>
          </cell>
        </row>
        <row r="4408">
          <cell r="A4408">
            <v>97496</v>
          </cell>
          <cell r="B4408" t="str">
            <v>TÊ, EM AÇO, CONEXÃO SOLDADA, DN 80 (3"), INSTALADO EM REDE DE ALIMENTAÇÃO PARA HIDRANTE - FORNECIMENTO E INSTALAÇÃO. AF_10/2020</v>
          </cell>
          <cell r="C4408" t="str">
            <v>UN</v>
          </cell>
          <cell r="D4408">
            <v>568.28</v>
          </cell>
          <cell r="E4408" t="str">
            <v>Sinapi-Maio/21</v>
          </cell>
        </row>
        <row r="4409">
          <cell r="A4409">
            <v>97499</v>
          </cell>
          <cell r="B4409" t="str">
            <v>LUVA, EM AÇO, CONEXÃO SOLDADA, DN 25 (1"), INSTALADO EM REDE DE ALIMENTAÇÃO PARA SPRINKLER - FORNECIMENTO E INSTALAÇÃO. AF_10/2020</v>
          </cell>
          <cell r="C4409" t="str">
            <v>UN</v>
          </cell>
          <cell r="D4409">
            <v>26.01</v>
          </cell>
          <cell r="E4409" t="str">
            <v>Sinapi-Maio/21</v>
          </cell>
        </row>
        <row r="4410">
          <cell r="A4410">
            <v>97500</v>
          </cell>
          <cell r="B4410" t="str">
            <v>LUVA COM REDUÇÃO, EM AÇO, CONEXÃO SOLDADA, DN 25 X 20 MM (1" X 3/4"), INSTALADO EM REDE DE ALIMENTAÇÃO PARA SPRINKLER - FORNECIMENTO E INSTALAÇÃO. AF_10/2020</v>
          </cell>
          <cell r="C4410" t="str">
            <v>UN</v>
          </cell>
          <cell r="D4410">
            <v>21.69</v>
          </cell>
          <cell r="E4410" t="str">
            <v>Sinapi-Maio/21</v>
          </cell>
        </row>
        <row r="4411">
          <cell r="A4411">
            <v>97502</v>
          </cell>
          <cell r="B4411" t="str">
            <v>LUVA, EM AÇO, CONEXÃO SOLDADA, DN 32 (1 1/4"), INSTALADO EM REDE DE ALIMENTAÇÃO PARA SPRINKLER - FORNECIMENTO E INSTALAÇÃO. AF_10/2020</v>
          </cell>
          <cell r="C4411" t="str">
            <v>UN</v>
          </cell>
          <cell r="D4411">
            <v>36.04</v>
          </cell>
          <cell r="E4411" t="str">
            <v>Sinapi-Maio/21</v>
          </cell>
        </row>
        <row r="4412">
          <cell r="A4412">
            <v>97503</v>
          </cell>
          <cell r="B4412" t="str">
            <v>LUVA COM REDUÇÃO, EM AÇO, CONEXÃO SOLDADA, DN 32 X 25 MM (1 1/4"  X 1"), INSTALADO EM REDE DE ALIMENTAÇÃO PARA SPRINKLER - FORNECIMENTO E INSTALAÇÃO. AF_10/2020</v>
          </cell>
          <cell r="C4412" t="str">
            <v>UN</v>
          </cell>
          <cell r="D4412">
            <v>43.55</v>
          </cell>
          <cell r="E4412" t="str">
            <v>Sinapi-Maio/21</v>
          </cell>
        </row>
        <row r="4413">
          <cell r="A4413">
            <v>97505</v>
          </cell>
          <cell r="B4413" t="str">
            <v>LUVA, EM AÇO, CONEXÃO SOLDADA, DN 40 (1 1/2"), INSTALADO EM REDE DE ALIMENTAÇÃO PARA SPRINKLER - FORNECIMENTO E INSTALAÇÃO. AF_10/2020</v>
          </cell>
          <cell r="C4413" t="str">
            <v>UN</v>
          </cell>
          <cell r="D4413">
            <v>45.04</v>
          </cell>
          <cell r="E4413" t="str">
            <v>Sinapi-Maio/21</v>
          </cell>
        </row>
        <row r="4414">
          <cell r="A4414">
            <v>97506</v>
          </cell>
          <cell r="B4414" t="str">
            <v>LUVA COM REDUÇÃO, EM AÇO, CONEXÃO SOLDADA, DN 40  X 32 MM (1 1/2" X 1 1/4"), INSTALADO EM REDE DE ALIMENTAÇÃO PARA SPRINKLER - FORNECIMENTO E INSTALAÇÃO. AF_10/2020</v>
          </cell>
          <cell r="C4414" t="str">
            <v>UN</v>
          </cell>
          <cell r="D4414">
            <v>54.35</v>
          </cell>
          <cell r="E4414" t="str">
            <v>Sinapi-Maio/21</v>
          </cell>
        </row>
        <row r="4415">
          <cell r="A4415">
            <v>97508</v>
          </cell>
          <cell r="B4415" t="str">
            <v>LUVA, EM AÇO, CONEXÃO SOLDADA, DN 50 (2"), INSTALADO EM REDE DE ALIMENTAÇÃO PARA SPRINKLER - FORNECIMENTO E INSTALAÇÃO. AF_10/2020</v>
          </cell>
          <cell r="C4415" t="str">
            <v>UN</v>
          </cell>
          <cell r="D4415">
            <v>66.06</v>
          </cell>
          <cell r="E4415" t="str">
            <v>Sinapi-Maio/21</v>
          </cell>
        </row>
        <row r="4416">
          <cell r="A4416">
            <v>97509</v>
          </cell>
          <cell r="B4416" t="str">
            <v>LUVA COM REDUÇÃO, EM AÇO, CONEXÃO SOLDADA, DN 50 X 40 MM (2" X 1 1/2"), INSTALADO EM REDE DE ALIMENTAÇÃO PARA SPRINKLER - FORNECIMENTO E INSTALAÇÃO. AF_10/2020</v>
          </cell>
          <cell r="C4416" t="str">
            <v>UN</v>
          </cell>
          <cell r="D4416">
            <v>80.78</v>
          </cell>
          <cell r="E4416" t="str">
            <v>Sinapi-Maio/21</v>
          </cell>
        </row>
        <row r="4417">
          <cell r="A4417">
            <v>97511</v>
          </cell>
          <cell r="B4417" t="str">
            <v>LUVA, EM AÇO, CONEXÃO SOLDADA, DN 65 (2 1/2"), INSTALADO EM REDE DE ALIMENTAÇÃO PARA SPRINKLER - FORNECIMENTO E INSTALAÇÃO. AF_10/2020</v>
          </cell>
          <cell r="C4417" t="str">
            <v>UN</v>
          </cell>
          <cell r="D4417">
            <v>122.06</v>
          </cell>
          <cell r="E4417" t="str">
            <v>Sinapi-Maio/21</v>
          </cell>
        </row>
        <row r="4418">
          <cell r="A4418">
            <v>97512</v>
          </cell>
          <cell r="B4418" t="str">
            <v>LUVA COM REDUÇÃO, EM AÇO, CONEXÃO SOLDADA, DN 65 X 50 MM (2 1/2" X 2"), INSTALADO EM REDE DE ALIMENTAÇÃO PARA SPRINKLER - FORNECIMENTO E INSTALAÇÃO. AF_10/2020</v>
          </cell>
          <cell r="C4418" t="str">
            <v>UN</v>
          </cell>
          <cell r="D4418">
            <v>151.84</v>
          </cell>
          <cell r="E4418" t="str">
            <v>Sinapi-Maio/21</v>
          </cell>
        </row>
        <row r="4419">
          <cell r="A4419">
            <v>97514</v>
          </cell>
          <cell r="B4419" t="str">
            <v>LUVA, EM AÇO, CONEXÃO SOLDADA, DN 80 (3"), INSTALADO EM REDE DE ALIMENTAÇÃO PARA SPRINKLER - FORNECIMENTO E INSTALAÇÃO. AF_10/2020</v>
          </cell>
          <cell r="C4419" t="str">
            <v>UN</v>
          </cell>
          <cell r="D4419">
            <v>162.27000000000001</v>
          </cell>
          <cell r="E4419" t="str">
            <v>Sinapi-Maio/21</v>
          </cell>
        </row>
        <row r="4420">
          <cell r="A4420">
            <v>97515</v>
          </cell>
          <cell r="B4420" t="str">
            <v>LUVA COM REDUÇÃO, EM AÇO, CONEXÃO SOLDADA, DN 80 X 65 MM (3" X 2 1/2"), INSTALADO EM REDE DE ALIMENTAÇÃO PARA SPRINKLER - FORNECIMENTO E INSTALAÇÃO. AF_10/2020</v>
          </cell>
          <cell r="C4420" t="str">
            <v>UN</v>
          </cell>
          <cell r="D4420">
            <v>202.38</v>
          </cell>
          <cell r="E4420" t="str">
            <v>Sinapi-Maio/21</v>
          </cell>
        </row>
        <row r="4421">
          <cell r="A4421">
            <v>97517</v>
          </cell>
          <cell r="B4421" t="str">
            <v>CURVA 45 GRAUS, EM AÇO, CONEXÃO SOLDADA, DN 25 (1"), INSTALADO EM REDE DE ALIMENTAÇÃO PARA SPRINKLER - FORNECIMENTO E INSTALAÇÃO. AF_10/2020</v>
          </cell>
          <cell r="C4421" t="str">
            <v>UN</v>
          </cell>
          <cell r="D4421">
            <v>41.88</v>
          </cell>
          <cell r="E4421" t="str">
            <v>Sinapi-Maio/21</v>
          </cell>
        </row>
        <row r="4422">
          <cell r="A4422">
            <v>97518</v>
          </cell>
          <cell r="B4422" t="str">
            <v>CURVA 90 GRAUS, EM AÇO, CONEXÃO SOLDADA, DN 25 (1"), INSTALADO EM REDE DE ALIMENTAÇÃO PARA SPRINKLER - FORNECIMENTO E INSTALAÇÃO. AF_10/2020</v>
          </cell>
          <cell r="C4422" t="str">
            <v>UN</v>
          </cell>
          <cell r="D4422">
            <v>41.88</v>
          </cell>
          <cell r="E4422" t="str">
            <v>Sinapi-Maio/21</v>
          </cell>
        </row>
        <row r="4423">
          <cell r="A4423">
            <v>97519</v>
          </cell>
          <cell r="B4423" t="str">
            <v>CURVA 45 GRAUS, EM AÇO, CONEXÃO SOLDADA, DN 32 (1 1/4"), INSTALADO EM REDE DE ALIMENTAÇÃO PARA SPRINKLER - FORNECIMENTO E INSTALAÇÃO. AF_10/2020</v>
          </cell>
          <cell r="C4423" t="str">
            <v>UN</v>
          </cell>
          <cell r="D4423">
            <v>58.94</v>
          </cell>
          <cell r="E4423" t="str">
            <v>Sinapi-Maio/21</v>
          </cell>
        </row>
        <row r="4424">
          <cell r="A4424">
            <v>97520</v>
          </cell>
          <cell r="B4424" t="str">
            <v>CURVA 90 GRAUS, EM AÇO, CONEXÃO SOLDADA, DN 32 (1 1/4"), INSTALADO EM REDE DE ALIMENTAÇÃO PARA SPRINKLER - FORNECIMENTO E INSTALAÇÃO. AF_10/2020</v>
          </cell>
          <cell r="C4424" t="str">
            <v>UN</v>
          </cell>
          <cell r="D4424">
            <v>58.94</v>
          </cell>
          <cell r="E4424" t="str">
            <v>Sinapi-Maio/21</v>
          </cell>
        </row>
        <row r="4425">
          <cell r="A4425">
            <v>97521</v>
          </cell>
          <cell r="B4425" t="str">
            <v>CURVA 45 GRAUS, EM AÇO, CONEXÃO SOLDADA, DN 40 (1 1/2"), INSTALADO EM REDE DE ALIMENTAÇÃO PARA SPRINKLER - FORNECIMENTO E INSTALAÇÃO. AF_10/2020</v>
          </cell>
          <cell r="C4425" t="str">
            <v>UN</v>
          </cell>
          <cell r="D4425">
            <v>81.27</v>
          </cell>
          <cell r="E4425" t="str">
            <v>Sinapi-Maio/21</v>
          </cell>
        </row>
        <row r="4426">
          <cell r="A4426">
            <v>97522</v>
          </cell>
          <cell r="B4426" t="str">
            <v>CURVA 90 GRAUS, EM AÇO, CONEXÃO SOLDADA, DN 40 (1 1/2"), INSTALADO EM REDE DE ALIMENTAÇÃO PARA SPRINKLER - FORNECIMENTO E INSTALAÇÃO. AF_10/2020</v>
          </cell>
          <cell r="C4426" t="str">
            <v>UN</v>
          </cell>
          <cell r="D4426">
            <v>81.27</v>
          </cell>
          <cell r="E4426" t="str">
            <v>Sinapi-Maio/21</v>
          </cell>
        </row>
        <row r="4427">
          <cell r="A4427">
            <v>97523</v>
          </cell>
          <cell r="B4427" t="str">
            <v>CURVA 45 GRAUS, EM AÇO, CONEXÃO SOLDADA, DN 50 (2"), INSTALADO EM REDE DE ALIMENTAÇÃO PARA SPRINKLER - FORNECIMENTO E INSTALAÇÃO. AF_10/2020</v>
          </cell>
          <cell r="C4427" t="str">
            <v>UN</v>
          </cell>
          <cell r="D4427">
            <v>111.05</v>
          </cell>
          <cell r="E4427" t="str">
            <v>Sinapi-Maio/21</v>
          </cell>
        </row>
        <row r="4428">
          <cell r="A4428">
            <v>97524</v>
          </cell>
          <cell r="B4428" t="str">
            <v>CURVA 90 GRAUS, EM AÇO, CONEXÃO SOLDADA, DN 50 (2"), INSTALADO EM REDE DE ALIMENTAÇÃO PARA SPRINKLER - FORNECIMENTO E INSTALAÇÃO. AF_10/2020</v>
          </cell>
          <cell r="C4428" t="str">
            <v>UN</v>
          </cell>
          <cell r="D4428">
            <v>119.46</v>
          </cell>
          <cell r="E4428" t="str">
            <v>Sinapi-Maio/21</v>
          </cell>
        </row>
        <row r="4429">
          <cell r="A4429">
            <v>97525</v>
          </cell>
          <cell r="B4429" t="str">
            <v>CURVA 45 GRAUS, EM AÇO, CONEXÃO SOLDADA, DN 65 (2 1/2"), INSTALADO EM REDE DE ALIMENTAÇÃO PARA SPRINKLER - FORNECIMENTO E INSTALAÇÃO. AF_10/2020</v>
          </cell>
          <cell r="C4429" t="str">
            <v>UN</v>
          </cell>
          <cell r="D4429">
            <v>206.22</v>
          </cell>
          <cell r="E4429" t="str">
            <v>Sinapi-Maio/21</v>
          </cell>
        </row>
        <row r="4430">
          <cell r="A4430">
            <v>97526</v>
          </cell>
          <cell r="B4430" t="str">
            <v>CURVA 90 GRAUS, EM AÇO, CONEXÃO SOLDADA, DN 65 (2 1/2"), INSTALADO EM REDE DE ALIMENTAÇÃO PARA SPRINKLER - FORNECIMENTO E INSTALAÇÃO. AF_10/2020</v>
          </cell>
          <cell r="C4430" t="str">
            <v>UN</v>
          </cell>
          <cell r="D4430">
            <v>219.67</v>
          </cell>
          <cell r="E4430" t="str">
            <v>Sinapi-Maio/21</v>
          </cell>
        </row>
        <row r="4431">
          <cell r="A4431">
            <v>97527</v>
          </cell>
          <cell r="B4431" t="str">
            <v>CURVA 45 GRAUS, EM AÇO, CONEXÃO SOLDADA, DN 80 (3"), INSTALADO EM REDE DE ALIMENTAÇÃO PARA SPRINKLER - FORNECIMENTO E INSTALAÇÃO. AF_10/2020</v>
          </cell>
          <cell r="C4431" t="str">
            <v>UN</v>
          </cell>
          <cell r="D4431">
            <v>499.76</v>
          </cell>
          <cell r="E4431" t="str">
            <v>Sinapi-Maio/21</v>
          </cell>
        </row>
        <row r="4432">
          <cell r="A4432">
            <v>97528</v>
          </cell>
          <cell r="B4432" t="str">
            <v>CURVA 90 GRAUS, EM AÇO, CONEXÃO SOLDADA, DN 80 (3"), INSTALADO EM REDE DE ALIMENTAÇÃO PARA SPRINKLER - FORNECIMENTO E INSTALAÇÃO. AF_10/2020</v>
          </cell>
          <cell r="C4432" t="str">
            <v>UN</v>
          </cell>
          <cell r="D4432">
            <v>439.43</v>
          </cell>
          <cell r="E4432" t="str">
            <v>Sinapi-Maio/21</v>
          </cell>
        </row>
        <row r="4433">
          <cell r="A4433">
            <v>97529</v>
          </cell>
          <cell r="B4433" t="str">
            <v>TÊ, EM AÇO, CONEXÃO SOLDADA, DN 25 (1"), INSTALADO EM REDE DE ALIMENTAÇÃO PARA SPRINKLER - FORNECIMENTO E INSTALAÇÃO. AF_10/2020</v>
          </cell>
          <cell r="C4433" t="str">
            <v>UN</v>
          </cell>
          <cell r="D4433">
            <v>64.849999999999994</v>
          </cell>
          <cell r="E4433" t="str">
            <v>Sinapi-Maio/21</v>
          </cell>
        </row>
        <row r="4434">
          <cell r="A4434">
            <v>97530</v>
          </cell>
          <cell r="B4434" t="str">
            <v>TÊ, EM AÇO, CONEXÃO SOLDADA, DN 32 (1 1/4"), INSTALADO EM REDE DE ALIMENTAÇÃO PARA SPRINKLER - FORNECIMENTO E INSTALAÇÃO. AF_10/2020</v>
          </cell>
          <cell r="C4434" t="str">
            <v>UN</v>
          </cell>
          <cell r="D4434">
            <v>92.68</v>
          </cell>
          <cell r="E4434" t="str">
            <v>Sinapi-Maio/21</v>
          </cell>
        </row>
        <row r="4435">
          <cell r="A4435">
            <v>97531</v>
          </cell>
          <cell r="B4435" t="str">
            <v>TÊ, EM AÇO, CONEXÃO SOLDADA, DN 40 (1 1/2"), INSTALADO EM REDE DE ALIMENTAÇÃO PARA SPRINKLER - FORNECIMENTO E INSTALAÇÃO. AF_10/2020</v>
          </cell>
          <cell r="C4435" t="str">
            <v>UN</v>
          </cell>
          <cell r="D4435">
            <v>117.49</v>
          </cell>
          <cell r="E4435" t="str">
            <v>Sinapi-Maio/21</v>
          </cell>
        </row>
        <row r="4436">
          <cell r="A4436">
            <v>97532</v>
          </cell>
          <cell r="B4436" t="str">
            <v>TÊ, EM AÇO, CONEXÃO SOLDADA, DN 50 (2"), INSTALADO EM REDE DE ALIMENTAÇÃO PARA SPRINKLER - FORNECIMENTO E INSTALAÇÃO. AF_10/2020</v>
          </cell>
          <cell r="C4436" t="str">
            <v>UN</v>
          </cell>
          <cell r="D4436">
            <v>181.86</v>
          </cell>
          <cell r="E4436" t="str">
            <v>Sinapi-Maio/21</v>
          </cell>
        </row>
        <row r="4437">
          <cell r="A4437">
            <v>97533</v>
          </cell>
          <cell r="B4437" t="str">
            <v>TÊ, EM AÇO, CONEXÃO SOLDADA, DN 65 (2 1/2"), INSTALADO EM REDE DE ALIMENTAÇÃO PARA SPRINKLER - FORNECIMENTO E INSTALAÇÃO. AF_10/2020</v>
          </cell>
          <cell r="C4437" t="str">
            <v>UN</v>
          </cell>
          <cell r="D4437">
            <v>339.38</v>
          </cell>
          <cell r="E4437" t="str">
            <v>Sinapi-Maio/21</v>
          </cell>
        </row>
        <row r="4438">
          <cell r="A4438">
            <v>97534</v>
          </cell>
          <cell r="B4438" t="str">
            <v>TÊ, EM AÇO, CONEXÃO SOLDADA, DN 80 (3"), INSTALADO EM REDE DE ALIMENTAÇÃO PARA SPRINKLER - FORNECIMENTO E INSTALAÇÃO. AF_10/2020</v>
          </cell>
          <cell r="C4438" t="str">
            <v>UN</v>
          </cell>
          <cell r="D4438">
            <v>533.38</v>
          </cell>
          <cell r="E4438" t="str">
            <v>Sinapi-Maio/21</v>
          </cell>
        </row>
        <row r="4439">
          <cell r="A4439">
            <v>97537</v>
          </cell>
          <cell r="B4439" t="str">
            <v>LUVA, EM AÇO, CONEXÃO SOLDADA, DN 15 (1/2"), INSTALADO EM RAMAIS E SUB-RAMAIS DE GÁS - FORNECIMENTO E INSTALAÇÃO. AF_10/2020</v>
          </cell>
          <cell r="C4439" t="str">
            <v>UN</v>
          </cell>
          <cell r="D4439">
            <v>19.899999999999999</v>
          </cell>
          <cell r="E4439" t="str">
            <v>Sinapi-Maio/21</v>
          </cell>
        </row>
        <row r="4440">
          <cell r="A4440">
            <v>97540</v>
          </cell>
          <cell r="B4440" t="str">
            <v>LUVA, EM AÇO, CONEXÃO SOLDADA, DN 20 (3/4"), INSTALADO EM RAMAIS E SUB-RAMAIS DE GÁS - FORNECIMENTO E INSTALAÇÃO. AF_10/2020</v>
          </cell>
          <cell r="C4440" t="str">
            <v>UN</v>
          </cell>
          <cell r="D4440">
            <v>27.37</v>
          </cell>
          <cell r="E4440" t="str">
            <v>Sinapi-Maio/21</v>
          </cell>
        </row>
        <row r="4441">
          <cell r="A4441">
            <v>97541</v>
          </cell>
          <cell r="B4441" t="str">
            <v>LUVA COM REDUÇÃO, EM AÇO, CONEXÃO SOLDADA, DN 20 X 15 MM (3/4" X 1/2"), INSTALADO EM RAMAIS E SUB-RAMAIS DE GÁS - FORNECIMENTO E INSTALAÇÃO. AF_10/2020</v>
          </cell>
          <cell r="C4441" t="str">
            <v>UN</v>
          </cell>
          <cell r="D4441">
            <v>23.79</v>
          </cell>
          <cell r="E4441" t="str">
            <v>Sinapi-Maio/21</v>
          </cell>
        </row>
        <row r="4442">
          <cell r="A4442">
            <v>97543</v>
          </cell>
          <cell r="B4442" t="str">
            <v>LUVA, EM AÇO, CONEXÃO SOLDADA, DN 25 (1"), INSTALADO EM RAMAIS E SUB-RAMAIS DE GÁS - FORNECIMENTO E INSTALAÇÃO. AF_10/2020</v>
          </cell>
          <cell r="C4442" t="str">
            <v>UN</v>
          </cell>
          <cell r="D4442">
            <v>45.48</v>
          </cell>
          <cell r="E4442" t="str">
            <v>Sinapi-Maio/21</v>
          </cell>
        </row>
        <row r="4443">
          <cell r="A4443">
            <v>97544</v>
          </cell>
          <cell r="B4443" t="str">
            <v>LUVA COM REDUÇÃO, EM AÇO, CONEXÃO SOLDADA, DN 25 X 20 MM (1" X 3/4"), INSTALADO EM RAMAIS E SUB-RAMAIS DE GÁS - FORNECIMENTO E INSTALAÇÃO. AF_10/2020</v>
          </cell>
          <cell r="C4443" t="str">
            <v>UN</v>
          </cell>
          <cell r="D4443">
            <v>41.16</v>
          </cell>
          <cell r="E4443" t="str">
            <v>Sinapi-Maio/21</v>
          </cell>
        </row>
        <row r="4444">
          <cell r="A4444">
            <v>97546</v>
          </cell>
          <cell r="B4444" t="str">
            <v>CURVA 45 GRAUS, EM AÇO, CONEXÃO SOLDADA, DN 15 (1/2"), INSTALADO EM RAMAIS E SUB-RAMAIS DE GÁS - FORNECIMENTO E INSTALAÇÃO. AF_10/2020</v>
          </cell>
          <cell r="C4444" t="str">
            <v>UN</v>
          </cell>
          <cell r="D4444">
            <v>28</v>
          </cell>
          <cell r="E4444" t="str">
            <v>Sinapi-Maio/21</v>
          </cell>
        </row>
        <row r="4445">
          <cell r="A4445">
            <v>97547</v>
          </cell>
          <cell r="B4445" t="str">
            <v>CURVA 90 GRAUS, EM AÇO, CONEXÃO SOLDADA, DN 15 (1/2"), INSTALADO EM RAMAIS E SUB-RAMAIS DE GÁS - FORNECIMENTO E INSTALAÇÃO. AF_10/2020</v>
          </cell>
          <cell r="C4445" t="str">
            <v>UN</v>
          </cell>
          <cell r="D4445">
            <v>28</v>
          </cell>
          <cell r="E4445" t="str">
            <v>Sinapi-Maio/21</v>
          </cell>
        </row>
        <row r="4446">
          <cell r="A4446">
            <v>97548</v>
          </cell>
          <cell r="B4446" t="str">
            <v>CURVA 45 GRAUS, EM AÇO, CONEXÃO SOLDADA, DN 20 (3/4"), INSTALADO EM RAMAIS E SUB-RAMAIS DE GÁS - FORNECIMENTO E INSTALAÇÃO. AF_10/2020</v>
          </cell>
          <cell r="C4446" t="str">
            <v>UN</v>
          </cell>
          <cell r="D4446">
            <v>42.07</v>
          </cell>
          <cell r="E4446" t="str">
            <v>Sinapi-Maio/21</v>
          </cell>
        </row>
        <row r="4447">
          <cell r="A4447">
            <v>97549</v>
          </cell>
          <cell r="B4447" t="str">
            <v>CURVA 90 GRAUS, EM AÇO, CONEXÃO SOLDADA, DN 20 (3/4"), INSTALADO EM RAMAIS E SUB-RAMAIS DE GÁS - FORNECIMENTO E INSTALAÇÃO. AF_10/2020</v>
          </cell>
          <cell r="C4447" t="str">
            <v>UN</v>
          </cell>
          <cell r="D4447">
            <v>42.07</v>
          </cell>
          <cell r="E4447" t="str">
            <v>Sinapi-Maio/21</v>
          </cell>
        </row>
        <row r="4448">
          <cell r="A4448">
            <v>97550</v>
          </cell>
          <cell r="B4448" t="str">
            <v>CURVA 45 GRAUS, EM AÇO, CONEXÃO SOLDADA, DN 25 (1"), INSTALADO EM RAMAIS E SUB-RAMAIS DE GÁS - FORNECIMENTO E INSTALAÇÃO. AF_10/2020</v>
          </cell>
          <cell r="C4448" t="str">
            <v>UN</v>
          </cell>
          <cell r="D4448">
            <v>71.14</v>
          </cell>
          <cell r="E4448" t="str">
            <v>Sinapi-Maio/21</v>
          </cell>
        </row>
        <row r="4449">
          <cell r="A4449">
            <v>97551</v>
          </cell>
          <cell r="B4449" t="str">
            <v>CURVA 90 GRAUS, EM AÇO, CONEXÃO SOLDADA, DN 25 (1"), INSTALADO EM RAMAIS E SUB-RAMAIS DE GÁS - FORNECIMENTO E INSTALAÇÃO. AF_10/2020</v>
          </cell>
          <cell r="C4449" t="str">
            <v>UN</v>
          </cell>
          <cell r="D4449">
            <v>71.14</v>
          </cell>
          <cell r="E4449" t="str">
            <v>Sinapi-Maio/21</v>
          </cell>
        </row>
        <row r="4450">
          <cell r="A4450">
            <v>97552</v>
          </cell>
          <cell r="B4450" t="str">
            <v>TÊ, EM AÇO, CONEXÃO SOLDADA, DN 15 (1/2"), INSTALADO EM RAMAIS E SUB-RAMAIS DE GÁS - FORNECIMENTO E INSTALAÇÃO. AF_10/2020</v>
          </cell>
          <cell r="C4450" t="str">
            <v>UN</v>
          </cell>
          <cell r="D4450">
            <v>40.46</v>
          </cell>
          <cell r="E4450" t="str">
            <v>Sinapi-Maio/21</v>
          </cell>
        </row>
        <row r="4451">
          <cell r="A4451">
            <v>97553</v>
          </cell>
          <cell r="B4451" t="str">
            <v>TÊ, EM AÇO, CONEXÃO SOLDADA, DN 20 (3/4"), INSTALADO EM RAMAIS E SUB-RAMAIS DE GÁS - FORNECIMENTO E INSTALAÇÃO. AF_10/2020</v>
          </cell>
          <cell r="C4451" t="str">
            <v>UN</v>
          </cell>
          <cell r="D4451">
            <v>59.25</v>
          </cell>
          <cell r="E4451" t="str">
            <v>Sinapi-Maio/21</v>
          </cell>
        </row>
        <row r="4452">
          <cell r="A4452">
            <v>97554</v>
          </cell>
          <cell r="B4452" t="str">
            <v>TÊ, EM AÇO, CONEXÃO SOLDADA, DN 25 (1"), INSTALADO EM RAMAIS E SUB-RAMAIS DE GÁS - FORNECIMENTO E INSTALAÇÃO. AF_10/2020</v>
          </cell>
          <cell r="C4452" t="str">
            <v>UN</v>
          </cell>
          <cell r="D4452">
            <v>103.87</v>
          </cell>
          <cell r="E4452" t="str">
            <v>Sinapi-Maio/21</v>
          </cell>
        </row>
        <row r="4453">
          <cell r="A4453">
            <v>98602</v>
          </cell>
          <cell r="B4453" t="str">
            <v>CONECTOR EM BRONZE/LATÃO, DN 22 MM X 1/2", SEM ANEL DE SOLDA, BOLSA X ROSCA F, INSTALADO EM PRUMADA  FORNECIMENTO E INSTALAÇÃO. AF_01/2016</v>
          </cell>
          <cell r="C4453" t="str">
            <v>UN</v>
          </cell>
          <cell r="D4453">
            <v>18.309999999999999</v>
          </cell>
          <cell r="E4453" t="str">
            <v>Sinapi-Maio/21</v>
          </cell>
        </row>
        <row r="4454">
          <cell r="A4454">
            <v>88503</v>
          </cell>
          <cell r="B4454" t="str">
            <v>CAIXA D´ÁGUA EM POLIETILENO, 1000 LITROS, COM ACESSÓRIOS</v>
          </cell>
          <cell r="C4454" t="str">
            <v>UN</v>
          </cell>
          <cell r="D4454">
            <v>985.55</v>
          </cell>
          <cell r="E4454" t="str">
            <v>Sinapi-Maio/21</v>
          </cell>
        </row>
        <row r="4455">
          <cell r="A4455">
            <v>88504</v>
          </cell>
          <cell r="B4455" t="str">
            <v>CAIXA D´AGUA EM POLIETILENO, 500 LITROS, COM ACESSÓRIOS</v>
          </cell>
          <cell r="C4455" t="str">
            <v>UN</v>
          </cell>
          <cell r="D4455">
            <v>802.43</v>
          </cell>
          <cell r="E4455" t="str">
            <v>Sinapi-Maio/21</v>
          </cell>
        </row>
        <row r="4456">
          <cell r="A4456">
            <v>97895</v>
          </cell>
          <cell r="B4456" t="str">
            <v>CAIXA ENTERRADA HIDRÁULICA RETANGULAR, EM CONCRETO PRÉ-MOLDADO, DIMENSÕES INTERNAS: 0,3X0,3X0,3 M. AF_12/2020</v>
          </cell>
          <cell r="C4456" t="str">
            <v>UN</v>
          </cell>
          <cell r="D4456">
            <v>161.65</v>
          </cell>
          <cell r="E4456" t="str">
            <v>Sinapi-Maio/21</v>
          </cell>
        </row>
        <row r="4457">
          <cell r="A4457">
            <v>97896</v>
          </cell>
          <cell r="B4457" t="str">
            <v>CAIXA ENTERRADA HIDRÁULICA RETANGULAR, EM CONCRETO PRÉ-MOLDADO, DIMENSÕES INTERNAS: 0,4X0,4X0,4 M. AF_12/2020</v>
          </cell>
          <cell r="C4457" t="str">
            <v>UN</v>
          </cell>
          <cell r="D4457">
            <v>285.12</v>
          </cell>
          <cell r="E4457" t="str">
            <v>Sinapi-Maio/21</v>
          </cell>
        </row>
        <row r="4458">
          <cell r="A4458">
            <v>97897</v>
          </cell>
          <cell r="B4458" t="str">
            <v>CAIXA ENTERRADA HIDRÁULICA RETANGULAR, EM CONCRETO PRÉ-MOLDADO, DIMENSÕES INTERNAS: 0,6X0,6X0,5 M. AF_12/2020</v>
          </cell>
          <cell r="C4458" t="str">
            <v>UN</v>
          </cell>
          <cell r="D4458">
            <v>391.52</v>
          </cell>
          <cell r="E4458" t="str">
            <v>Sinapi-Maio/21</v>
          </cell>
        </row>
        <row r="4459">
          <cell r="A4459">
            <v>97898</v>
          </cell>
          <cell r="B4459" t="str">
            <v>CAIXA ENTERRADA HIDRÁULICA RETANGULAR, EM CONCRETO PRÉ-MOLDADO, DIMENSÕES INTERNAS: 0,8X0,8X0,5 M. AF_12/2020</v>
          </cell>
          <cell r="C4459" t="str">
            <v>UN</v>
          </cell>
          <cell r="D4459">
            <v>640.9</v>
          </cell>
          <cell r="E4459" t="str">
            <v>Sinapi-Maio/21</v>
          </cell>
        </row>
        <row r="4460">
          <cell r="A4460">
            <v>97900</v>
          </cell>
          <cell r="B4460" t="str">
            <v>CAIXA ENTERRADA HIDRÁULICA RETANGULAR EM ALVENARIA COM TIJOLOS CERÂMICOS MACIÇOS, DIMENSÕES INTERNAS: 0,3X0,3X0,3 M PARA REDE DE ESGOTO. AF_12/2020</v>
          </cell>
          <cell r="C4460" t="str">
            <v>UN</v>
          </cell>
          <cell r="D4460">
            <v>182.02</v>
          </cell>
          <cell r="E4460" t="str">
            <v>Sinapi-Maio/21</v>
          </cell>
        </row>
        <row r="4461">
          <cell r="A4461">
            <v>97901</v>
          </cell>
          <cell r="B4461" t="str">
            <v>CAIXA ENTERRADA HIDRÁULICA RETANGULAR EM ALVENARIA COM TIJOLOS CERÂMICOS MACIÇOS, DIMENSÕES INTERNAS: 0,4X0,4X0,4 M PARA REDE DE ESGOTO. AF_12/2020</v>
          </cell>
          <cell r="C4461" t="str">
            <v>UN</v>
          </cell>
          <cell r="D4461">
            <v>289.47000000000003</v>
          </cell>
          <cell r="E4461" t="str">
            <v>Sinapi-Maio/21</v>
          </cell>
        </row>
        <row r="4462">
          <cell r="A4462">
            <v>97902</v>
          </cell>
          <cell r="B4462" t="str">
            <v>CAIXA ENTERRADA HIDRÁULICA RETANGULAR EM ALVENARIA COM TIJOLOS CERÂMICOS MACIÇOS, DIMENSÕES INTERNAS: 0,6X0,6X0,6 M PARA REDE DE ESGOTO. AF_12/2020</v>
          </cell>
          <cell r="C4462" t="str">
            <v>UN</v>
          </cell>
          <cell r="D4462">
            <v>572.76</v>
          </cell>
          <cell r="E4462" t="str">
            <v>Sinapi-Maio/21</v>
          </cell>
        </row>
        <row r="4463">
          <cell r="A4463">
            <v>97903</v>
          </cell>
          <cell r="B4463" t="str">
            <v>CAIXA ENTERRADA HIDRÁULICA RETANGULAR EM ALVENARIA COM TIJOLOS CERÂMICOS MACIÇOS, DIMENSÕES INTERNAS: 0,8X0,8X0,6 M PARA REDE DE ESGOTO. AF_12/2020</v>
          </cell>
          <cell r="C4463" t="str">
            <v>UN</v>
          </cell>
          <cell r="D4463">
            <v>787.38</v>
          </cell>
          <cell r="E4463" t="str">
            <v>Sinapi-Maio/21</v>
          </cell>
        </row>
        <row r="4464">
          <cell r="A4464">
            <v>97904</v>
          </cell>
          <cell r="B4464" t="str">
            <v>CAIXA ENTERRADA HIDRÁULICA RETANGULAR EM ALVENARIA COM TIJOLOS CERÂMICOS MACIÇOS, DIMENSÕES INTERNAS: 1X1X0,6 M PARA REDE DE ESGOTO. AF_12/2020</v>
          </cell>
          <cell r="C4464" t="str">
            <v>UN</v>
          </cell>
          <cell r="D4464">
            <v>930.65</v>
          </cell>
          <cell r="E4464" t="str">
            <v>Sinapi-Maio/21</v>
          </cell>
        </row>
        <row r="4465">
          <cell r="A4465">
            <v>97905</v>
          </cell>
          <cell r="B4465" t="str">
            <v>CAIXA ENTERRADA HIDRÁULICA RETANGULAR, EM ALVENARIA COM BLOCOS DE CONCRETO, DIMENSÕES INTERNAS: 0,4X0,4X0,4 M PARA REDE DE ESGOTO. AF_12/2020</v>
          </cell>
          <cell r="C4465" t="str">
            <v>UN</v>
          </cell>
          <cell r="D4465">
            <v>218.13</v>
          </cell>
          <cell r="E4465" t="str">
            <v>Sinapi-Maio/21</v>
          </cell>
        </row>
        <row r="4466">
          <cell r="A4466">
            <v>97906</v>
          </cell>
          <cell r="B4466" t="str">
            <v>CAIXA ENTERRADA HIDRÁULICA RETANGULAR, EM ALVENARIA COM BLOCOS DE CONCRETO, DIMENSÕES INTERNAS: 0,6X0,6X0,6 M PARA REDE DE ESGOTO. AF_12/2020</v>
          </cell>
          <cell r="C4466" t="str">
            <v>UN</v>
          </cell>
          <cell r="D4466">
            <v>405.75</v>
          </cell>
          <cell r="E4466" t="str">
            <v>Sinapi-Maio/21</v>
          </cell>
        </row>
        <row r="4467">
          <cell r="A4467">
            <v>97907</v>
          </cell>
          <cell r="B4467" t="str">
            <v>CAIXA ENTERRADA HIDRÁULICA RETANGULAR, EM ALVENARIA COM BLOCOS DE CONCRETO, DIMENSÕES INTERNAS: 0,8X0,8X0,6 M PARA REDE DE ESGOTO. AF_12/2020</v>
          </cell>
          <cell r="C4467" t="str">
            <v>UN</v>
          </cell>
          <cell r="D4467">
            <v>574.27</v>
          </cell>
          <cell r="E4467" t="str">
            <v>Sinapi-Maio/21</v>
          </cell>
        </row>
        <row r="4468">
          <cell r="A4468">
            <v>97908</v>
          </cell>
          <cell r="B4468" t="str">
            <v>CAIXA ENTERRADA HIDRÁULICA RETANGULAR, EM ALVENARIA COM BLOCOS DE CONCRETO, DIMENSÕES INTERNAS: 1X1X0,6 M PARA REDE DE ESGOTO. AF_12/2020</v>
          </cell>
          <cell r="C4468" t="str">
            <v>UN</v>
          </cell>
          <cell r="D4468">
            <v>678.47</v>
          </cell>
          <cell r="E4468" t="str">
            <v>Sinapi-Maio/21</v>
          </cell>
        </row>
        <row r="4469">
          <cell r="A4469">
            <v>98102</v>
          </cell>
          <cell r="B4469" t="str">
            <v>CAIXA DE GORDURA SIMPLES, CIRCULAR, EM CONCRETO PRÉ-MOLDADO, DIÂMETRO INTERNO = 0,4 M, ALTURA INTERNA = 0,4 M. AF_12/2020</v>
          </cell>
          <cell r="C4469" t="str">
            <v>UN</v>
          </cell>
          <cell r="D4469">
            <v>126.44</v>
          </cell>
          <cell r="E4469" t="str">
            <v>Sinapi-Maio/21</v>
          </cell>
        </row>
        <row r="4470">
          <cell r="A4470">
            <v>98104</v>
          </cell>
          <cell r="B4470" t="str">
            <v>CAIXA DE GORDURA SIMPLES (CAPACIDADE: 36L), RETANGULAR, EM ALVENARIA COM TIJOLOS CERÂMICOS MACIÇOS, DIMENSÕES INTERNAS = 0,2X0,4 M, ALTURA INTERNA = 0,8 M. AF_12/2020</v>
          </cell>
          <cell r="C4470" t="str">
            <v>UN</v>
          </cell>
          <cell r="D4470">
            <v>389.66</v>
          </cell>
          <cell r="E4470" t="str">
            <v>Sinapi-Maio/21</v>
          </cell>
        </row>
        <row r="4471">
          <cell r="A4471">
            <v>98105</v>
          </cell>
          <cell r="B4471" t="str">
            <v>CAIXA DE GORDURA DUPLA (CAPACIDADE: 126 L), RETANGULAR, EM ALVENARIA COM TIJOLOS CERÂMICOS MACIÇOS, DIMENSÕES INTERNAS = 0,4X0,7 M, ALTURA INTERNA = 0,8 M. AF_12/2020</v>
          </cell>
          <cell r="C4471" t="str">
            <v>UN</v>
          </cell>
          <cell r="D4471">
            <v>671.16</v>
          </cell>
          <cell r="E4471" t="str">
            <v>Sinapi-Maio/21</v>
          </cell>
        </row>
        <row r="4472">
          <cell r="A4472">
            <v>98106</v>
          </cell>
          <cell r="B4472" t="str">
            <v>CAIXA DE GORDURA ESPECIAL (CAPACIDADE: 312 L - PARA ATÉ 146 PESSOAS SERVIDAS NO PICO), RETANGULAR, EM ALVENARIA COM TIJOLOS CERÂMICOS MACIÇOS, DIMENSÕES INTERNAS = 0,4X1,2 M, ALTURA INTERNA = 1 M. AF_12/2020</v>
          </cell>
          <cell r="C4472" t="str">
            <v>UN</v>
          </cell>
          <cell r="D4472">
            <v>1111.68</v>
          </cell>
          <cell r="E4472" t="str">
            <v>Sinapi-Maio/21</v>
          </cell>
        </row>
        <row r="4473">
          <cell r="A4473">
            <v>98107</v>
          </cell>
          <cell r="B4473" t="str">
            <v>CAIXA DE GORDURA SIMPLES (CAPACIDADE: 36 L), RETANGULAR, EM ALVENARIA COM BLOCOS DE CONCRETO, DIMENSÕES INTERNAS = 0,2X0,4 M, ALTURA INTERNA = 0,8 M. AF_12/2020</v>
          </cell>
          <cell r="C4473" t="str">
            <v>UN</v>
          </cell>
          <cell r="D4473">
            <v>259.67</v>
          </cell>
          <cell r="E4473" t="str">
            <v>Sinapi-Maio/21</v>
          </cell>
        </row>
        <row r="4474">
          <cell r="A4474">
            <v>98108</v>
          </cell>
          <cell r="B4474" t="str">
            <v>CAIXA DE GORDURA DUPLA (CAPACIDADE: 126 L), RETANGULAR, EM ALVENARIA COM BLOCOS DE CONCRETO, DIMENSÕES INTERNAS = 0,4X0,7 M, ALTURA INTERNA = 0,8 M. AF_12/2020</v>
          </cell>
          <cell r="C4474" t="str">
            <v>UN</v>
          </cell>
          <cell r="D4474">
            <v>461.64</v>
          </cell>
          <cell r="E4474" t="str">
            <v>Sinapi-Maio/21</v>
          </cell>
        </row>
        <row r="4475">
          <cell r="A4475">
            <v>99250</v>
          </cell>
          <cell r="B4475" t="str">
            <v>CAIXA ENTERRADA HIDRÁULICA RETANGULAR EM ALVENARIA COM TIJOLOS CERÂMICOS MACIÇOS, DIMENSÕES INTERNAS: 0,3X0,3X0,3 M PARA REDE DE DRENAGEM. AF_12/2020</v>
          </cell>
          <cell r="C4475" t="str">
            <v>UN</v>
          </cell>
          <cell r="D4475">
            <v>178.13</v>
          </cell>
          <cell r="E4475" t="str">
            <v>Sinapi-Maio/21</v>
          </cell>
        </row>
        <row r="4476">
          <cell r="A4476">
            <v>99251</v>
          </cell>
          <cell r="B4476" t="str">
            <v>CAIXA ENTERRADA HIDRÁULICA RETANGULAR EM ALVENARIA COM TIJOLOS CERÂMICOS MACIÇOS, DIMENSÕES INTERNAS: 0,4X0,4X0,4 M PARA REDE DE DRENAGEM. AF_12/2020</v>
          </cell>
          <cell r="C4476" t="str">
            <v>UN</v>
          </cell>
          <cell r="D4476">
            <v>282.8</v>
          </cell>
          <cell r="E4476" t="str">
            <v>Sinapi-Maio/21</v>
          </cell>
        </row>
        <row r="4477">
          <cell r="A4477">
            <v>99253</v>
          </cell>
          <cell r="B4477" t="str">
            <v>CAIXA ENTERRADA HIDRÁULICA RETANGULAR EM ALVENARIA COM TIJOLOS CERÂMICOS MACIÇOS, DIMENSÕES INTERNAS: 0,6X0,6X0,6 M PARA REDE DE DRENAGEM. AF_12/2020</v>
          </cell>
          <cell r="C4477" t="str">
            <v>UN</v>
          </cell>
          <cell r="D4477">
            <v>557.79999999999995</v>
          </cell>
          <cell r="E4477" t="str">
            <v>Sinapi-Maio/21</v>
          </cell>
        </row>
        <row r="4478">
          <cell r="A4478">
            <v>99255</v>
          </cell>
          <cell r="B4478" t="str">
            <v>CAIXA ENTERRADA HIDRÁULICA RETANGULAR EM ALVENARIA COM TIJOLOS CERÂMICOS MACIÇOS, DIMENSÕES INTERNAS: 0,8X0,8X0,6 M PARA REDE DE DRENAGEM. AF_12/2020</v>
          </cell>
          <cell r="C4478" t="str">
            <v>UN</v>
          </cell>
          <cell r="D4478">
            <v>766.86</v>
          </cell>
          <cell r="E4478" t="str">
            <v>Sinapi-Maio/21</v>
          </cell>
        </row>
        <row r="4479">
          <cell r="A4479">
            <v>99257</v>
          </cell>
          <cell r="B4479" t="str">
            <v>CAIXA ENTERRADA HIDRÁULICA RETANGULAR EM ALVENARIA COM TIJOLOS CERÂMICOS MACIÇOS, DIMENSÕES INTERNAS: 1X1X0,6 M PARA REDE DE DRENAGEM. AF_12/2020</v>
          </cell>
          <cell r="C4479" t="str">
            <v>UN</v>
          </cell>
          <cell r="D4479">
            <v>904.11</v>
          </cell>
          <cell r="E4479" t="str">
            <v>Sinapi-Maio/21</v>
          </cell>
        </row>
        <row r="4480">
          <cell r="A4480">
            <v>99258</v>
          </cell>
          <cell r="B4480" t="str">
            <v>CAIXA ENTERRADA HIDRÁULICA RETANGULAR, EM ALVENARIA COM BLOCOS DE CONCRETO, DIMENSÕES INTERNAS: 0,4X0,4X0,4 M PARA REDE DE DRENAGEM. AF_12/2020</v>
          </cell>
          <cell r="C4480" t="str">
            <v>UN</v>
          </cell>
          <cell r="D4480">
            <v>212.63</v>
          </cell>
          <cell r="E4480" t="str">
            <v>Sinapi-Maio/21</v>
          </cell>
        </row>
        <row r="4481">
          <cell r="A4481">
            <v>99260</v>
          </cell>
          <cell r="B4481" t="str">
            <v>CAIXA ENTERRADA HIDRÁULICA RETANGULAR, EM ALVENARIA COM BLOCOS DE CONCRETO, DIMENSÕES INTERNAS: 0,6X0,6X0,6 M PARA REDE DE DRENAGEM. AF_12/2020</v>
          </cell>
          <cell r="C4481" t="str">
            <v>UN</v>
          </cell>
          <cell r="D4481">
            <v>396.32</v>
          </cell>
          <cell r="E4481" t="str">
            <v>Sinapi-Maio/21</v>
          </cell>
        </row>
        <row r="4482">
          <cell r="A4482">
            <v>99262</v>
          </cell>
          <cell r="B4482" t="str">
            <v>CAIXA ENTERRADA HIDRÁULICA RETANGULAR, EM ALVENARIA COM BLOCOS DE CONCRETO, DIMENSÕES INTERNAS: 0,8X0,8X0,6 M PARA REDE DE DRENAGEM. AF_12/2020</v>
          </cell>
          <cell r="C4482" t="str">
            <v>UN</v>
          </cell>
          <cell r="D4482">
            <v>560.82000000000005</v>
          </cell>
          <cell r="E4482" t="str">
            <v>Sinapi-Maio/21</v>
          </cell>
        </row>
        <row r="4483">
          <cell r="A4483">
            <v>99264</v>
          </cell>
          <cell r="B4483" t="str">
            <v>CAIXA ENTERRADA HIDRÁULICA RETANGULAR, EM ALVENARIA COM BLOCOS DE CONCRETO, DIMENSÕES INTERNAS: 1X1X0,6 M PARA REDE DE DRENAGEM. AF_12/2020</v>
          </cell>
          <cell r="C4483" t="str">
            <v>UN</v>
          </cell>
          <cell r="D4483">
            <v>660.3</v>
          </cell>
          <cell r="E4483" t="str">
            <v>Sinapi-Maio/21</v>
          </cell>
        </row>
        <row r="4484">
          <cell r="A4484">
            <v>89482</v>
          </cell>
          <cell r="B4484" t="str">
            <v>CAIXA SIFONADA, PVC, DN 100 X 100 X 50 MM, FORNECIDA E INSTALADA EM RAMAIS DE ENCAMINHAMENTO DE ÁGUA PLUVIAL. AF_12/2014</v>
          </cell>
          <cell r="C4484" t="str">
            <v>UN</v>
          </cell>
          <cell r="D4484">
            <v>29.96</v>
          </cell>
          <cell r="E4484" t="str">
            <v>Sinapi-Maio/21</v>
          </cell>
        </row>
        <row r="4485">
          <cell r="A4485">
            <v>89491</v>
          </cell>
          <cell r="B4485" t="str">
            <v>CAIXA SIFONADA, PVC, DN 150 X 185 X 75 MM, FORNECIDA E INSTALADA EM RAMAIS DE ENCAMINHAMENTO DE ÁGUA PLUVIAL. AF_12/2014</v>
          </cell>
          <cell r="C4485" t="str">
            <v>UN</v>
          </cell>
          <cell r="D4485">
            <v>76.05</v>
          </cell>
          <cell r="E4485" t="str">
            <v>Sinapi-Maio/21</v>
          </cell>
        </row>
        <row r="4486">
          <cell r="A4486">
            <v>89495</v>
          </cell>
          <cell r="B4486" t="str">
            <v>RALO SIFONADO, PVC, DN 100 X 40 MM, JUNTA SOLDÁVEL, FORNECIDO E INSTALADO EM RAMAIS DE ENCAMINHAMENTO DE ÁGUA PLUVIAL. AF_12/2014</v>
          </cell>
          <cell r="C4486" t="str">
            <v>UN</v>
          </cell>
          <cell r="D4486">
            <v>12.31</v>
          </cell>
          <cell r="E4486" t="str">
            <v>Sinapi-Maio/21</v>
          </cell>
        </row>
        <row r="4487">
          <cell r="A4487">
            <v>89707</v>
          </cell>
          <cell r="B4487" t="str">
            <v>CAIXA SIFONADA, PVC, DN 100 X 100 X 50 MM, JUNTA ELÁSTICA, FORNECIDA E INSTALADA EM RAMAL DE DESCARGA OU EM RAMAL DE ESGOTO SANITÁRIO. AF_12/2014</v>
          </cell>
          <cell r="C4487" t="str">
            <v>UN</v>
          </cell>
          <cell r="D4487">
            <v>35.39</v>
          </cell>
          <cell r="E4487" t="str">
            <v>Sinapi-Maio/21</v>
          </cell>
        </row>
        <row r="4488">
          <cell r="A4488">
            <v>89708</v>
          </cell>
          <cell r="B4488" t="str">
            <v>CAIXA SIFONADA, PVC, DN 150 X 185 X 75 MM, JUNTA ELÁSTICA, FORNECIDA E INSTALADA EM RAMAL DE DESCARGA OU EM RAMAL DE ESGOTO SANITÁRIO. AF_12/2014</v>
          </cell>
          <cell r="C4488" t="str">
            <v>UN</v>
          </cell>
          <cell r="D4488">
            <v>83.39</v>
          </cell>
          <cell r="E4488" t="str">
            <v>Sinapi-Maio/21</v>
          </cell>
        </row>
        <row r="4489">
          <cell r="A4489">
            <v>89709</v>
          </cell>
          <cell r="B4489" t="str">
            <v>RALO SIFONADO, PVC, DN 100 X 40 MM, JUNTA SOLDÁVEL, FORNECIDO E INSTALADO EM RAMAL DE DESCARGA OU EM RAMAL DE ESGOTO SANITÁRIO. AF_12/2014</v>
          </cell>
          <cell r="C4489" t="str">
            <v>UN</v>
          </cell>
          <cell r="D4489">
            <v>13.9</v>
          </cell>
          <cell r="E4489" t="str">
            <v>Sinapi-Maio/21</v>
          </cell>
        </row>
        <row r="4490">
          <cell r="A4490">
            <v>89710</v>
          </cell>
          <cell r="B4490" t="str">
            <v>RALO SECO, PVC, DN 100 X 40 MM, JUNTA SOLDÁVEL, FORNECIDO E INSTALADO EM RAMAL DE DESCARGA OU EM RAMAL DE ESGOTO SANITÁRIO. AF_12/2014</v>
          </cell>
          <cell r="C4490" t="str">
            <v>UN</v>
          </cell>
          <cell r="D4490">
            <v>13.61</v>
          </cell>
          <cell r="E4490" t="str">
            <v>Sinapi-Maio/21</v>
          </cell>
        </row>
        <row r="4491">
          <cell r="A4491">
            <v>86872</v>
          </cell>
          <cell r="B4491" t="str">
            <v>TANQUE DE LOUÇA BRANCA COM COLUNA, 30L OU EQUIVALENTE - FORNECIMENTO E INSTALAÇÃO. AF_01/2020</v>
          </cell>
          <cell r="C4491" t="str">
            <v>UN</v>
          </cell>
          <cell r="D4491">
            <v>670.39</v>
          </cell>
          <cell r="E4491" t="str">
            <v>Sinapi-Maio/21</v>
          </cell>
        </row>
        <row r="4492">
          <cell r="A4492">
            <v>86874</v>
          </cell>
          <cell r="B4492" t="str">
            <v>TANQUE DE LOUÇA BRANCA SUSPENSO, 18L OU EQUIVALENTE - FORNECIMENTO E INSTALAÇÃO. AF_01/2020</v>
          </cell>
          <cell r="C4492" t="str">
            <v>UN</v>
          </cell>
          <cell r="D4492">
            <v>409.02</v>
          </cell>
          <cell r="E4492" t="str">
            <v>Sinapi-Maio/21</v>
          </cell>
        </row>
        <row r="4493">
          <cell r="A4493">
            <v>86875</v>
          </cell>
          <cell r="B4493" t="str">
            <v>TANQUE DE MÁRMORE SINTÉTICO COM COLUNA, 22L OU EQUIVALENTE   FORNECIMENTO E INSTALAÇÃO. AF_01/2020</v>
          </cell>
          <cell r="C4493" t="str">
            <v>UN</v>
          </cell>
          <cell r="D4493">
            <v>390.56</v>
          </cell>
          <cell r="E4493" t="str">
            <v>Sinapi-Maio/21</v>
          </cell>
        </row>
        <row r="4494">
          <cell r="A4494">
            <v>86876</v>
          </cell>
          <cell r="B4494" t="str">
            <v>TANQUE DE MÁRMORE SINTÉTICO SUSPENSO, 22L OU EQUIVALENTE - FORNECIMENTO E INSTALAÇÃO. AF_01/2020</v>
          </cell>
          <cell r="C4494" t="str">
            <v>UN</v>
          </cell>
          <cell r="D4494">
            <v>222.06</v>
          </cell>
          <cell r="E4494" t="str">
            <v>Sinapi-Maio/21</v>
          </cell>
        </row>
        <row r="4495">
          <cell r="A4495">
            <v>86877</v>
          </cell>
          <cell r="B4495" t="str">
            <v>VÁLVULA EM METAL CROMADO 1.1/2 X 1.1/2 PARA TANQUE OU LAVATÓRIO, COM OU SEM LADRÃO - FORNECIMENTO E INSTALAÇÃO. AF_01/2020</v>
          </cell>
          <cell r="C4495" t="str">
            <v>UN</v>
          </cell>
          <cell r="D4495">
            <v>28.12</v>
          </cell>
          <cell r="E4495" t="str">
            <v>Sinapi-Maio/21</v>
          </cell>
        </row>
        <row r="4496">
          <cell r="A4496">
            <v>86878</v>
          </cell>
          <cell r="B4496" t="str">
            <v>VÁLVULA EM METAL CROMADO TIPO AMERICANA 3.1/2 X 1.1/2 PARA PIA - FORNECIMENTO E INSTALAÇÃO. AF_01/2020</v>
          </cell>
          <cell r="C4496" t="str">
            <v>UN</v>
          </cell>
          <cell r="D4496">
            <v>48.66</v>
          </cell>
          <cell r="E4496" t="str">
            <v>Sinapi-Maio/21</v>
          </cell>
        </row>
        <row r="4497">
          <cell r="A4497">
            <v>86879</v>
          </cell>
          <cell r="B4497" t="str">
            <v>VÁLVULA EM PLÁSTICO 1 PARA PIA, TANQUE OU LAVATÓRIO, COM OU SEM LADRÃO - FORNECIMENTO E INSTALAÇÃO. AF_01/2020</v>
          </cell>
          <cell r="C4497" t="str">
            <v>UN</v>
          </cell>
          <cell r="D4497">
            <v>7.52</v>
          </cell>
          <cell r="E4497" t="str">
            <v>Sinapi-Maio/21</v>
          </cell>
        </row>
        <row r="4498">
          <cell r="A4498">
            <v>86880</v>
          </cell>
          <cell r="B4498" t="str">
            <v>VÁLVULA EM PLÁSTICO CROMADO TIPO AMERICANA 3.1/2 X 1.1/2 SEM ADAPTADOR PARA PIA - FORNECIMENTO E INSTALAÇÃO. AF_01/2020</v>
          </cell>
          <cell r="C4498" t="str">
            <v>UN</v>
          </cell>
          <cell r="D4498">
            <v>21.4</v>
          </cell>
          <cell r="E4498" t="str">
            <v>Sinapi-Maio/21</v>
          </cell>
        </row>
        <row r="4499">
          <cell r="A4499">
            <v>86881</v>
          </cell>
          <cell r="B4499" t="str">
            <v>SIFÃO DO TIPO GARRAFA EM METAL CROMADO 1 X 1.1/2 - FORNECIMENTO E INSTALAÇÃO. AF_01/2020</v>
          </cell>
          <cell r="C4499" t="str">
            <v>UN</v>
          </cell>
          <cell r="D4499">
            <v>134.71</v>
          </cell>
          <cell r="E4499" t="str">
            <v>Sinapi-Maio/21</v>
          </cell>
        </row>
        <row r="4500">
          <cell r="A4500">
            <v>86882</v>
          </cell>
          <cell r="B4500" t="str">
            <v>SIFÃO DO TIPO GARRAFA/COPO EM PVC 1.1/4  X 1.1/2 - FORNECIMENTO E INSTALAÇÃO. AF_01/2020</v>
          </cell>
          <cell r="C4500" t="str">
            <v>UN</v>
          </cell>
          <cell r="D4500">
            <v>21.95</v>
          </cell>
          <cell r="E4500" t="str">
            <v>Sinapi-Maio/21</v>
          </cell>
        </row>
        <row r="4501">
          <cell r="A4501">
            <v>86883</v>
          </cell>
          <cell r="B4501" t="str">
            <v>SIFÃO DO TIPO FLEXÍVEL EM PVC 1  X 1.1/2  - FORNECIMENTO E INSTALAÇÃO. AF_01/2020</v>
          </cell>
          <cell r="C4501" t="str">
            <v>UN</v>
          </cell>
          <cell r="D4501">
            <v>12.52</v>
          </cell>
          <cell r="E4501" t="str">
            <v>Sinapi-Maio/21</v>
          </cell>
        </row>
        <row r="4502">
          <cell r="A4502">
            <v>86884</v>
          </cell>
          <cell r="B4502" t="str">
            <v>ENGATE FLEXÍVEL EM PLÁSTICO BRANCO, 1/2 X 30CM - FORNECIMENTO E INSTALAÇÃO. AF_01/2020</v>
          </cell>
          <cell r="C4502" t="str">
            <v>UN</v>
          </cell>
          <cell r="D4502">
            <v>9.3000000000000007</v>
          </cell>
          <cell r="E4502" t="str">
            <v>Sinapi-Maio/21</v>
          </cell>
        </row>
        <row r="4503">
          <cell r="A4503">
            <v>86885</v>
          </cell>
          <cell r="B4503" t="str">
            <v>ENGATE FLEXÍVEL EM PLÁSTICO BRANCO, 1/2 X 40CM - FORNECIMENTO E INSTALAÇÃO. AF_01/2020</v>
          </cell>
          <cell r="C4503" t="str">
            <v>UN</v>
          </cell>
          <cell r="D4503">
            <v>13.08</v>
          </cell>
          <cell r="E4503" t="str">
            <v>Sinapi-Maio/21</v>
          </cell>
        </row>
        <row r="4504">
          <cell r="A4504">
            <v>86886</v>
          </cell>
          <cell r="B4504" t="str">
            <v>ENGATE FLEXÍVEL EM INOX, 1/2  X 30CM - FORNECIMENTO E INSTALAÇÃO. AF_01/2020</v>
          </cell>
          <cell r="C4504" t="str">
            <v>UN</v>
          </cell>
          <cell r="D4504">
            <v>33.78</v>
          </cell>
          <cell r="E4504" t="str">
            <v>Sinapi-Maio/21</v>
          </cell>
        </row>
        <row r="4505">
          <cell r="A4505">
            <v>86887</v>
          </cell>
          <cell r="B4505" t="str">
            <v>ENGATE FLEXÍVEL EM INOX, 1/2  X 40CM - FORNECIMENTO E INSTALAÇÃO. AF_01/2020</v>
          </cell>
          <cell r="C4505" t="str">
            <v>UN</v>
          </cell>
          <cell r="D4505">
            <v>36.51</v>
          </cell>
          <cell r="E4505" t="str">
            <v>Sinapi-Maio/21</v>
          </cell>
        </row>
        <row r="4506">
          <cell r="A4506">
            <v>86888</v>
          </cell>
          <cell r="B4506" t="str">
            <v>VASO SANITÁRIO SIFONADO COM CAIXA ACOPLADA LOUÇA BRANCA - FORNECIMENTO E INSTALAÇÃO. AF_01/2020</v>
          </cell>
          <cell r="C4506" t="str">
            <v>UN</v>
          </cell>
          <cell r="D4506">
            <v>399.49</v>
          </cell>
          <cell r="E4506" t="str">
            <v>Sinapi-Maio/21</v>
          </cell>
        </row>
        <row r="4507">
          <cell r="A4507">
            <v>86889</v>
          </cell>
          <cell r="B4507" t="str">
            <v>BANCADA DE GRANITO CINZA POLIDO, DE 1,50 X 0,60 M, PARA PIA DE COZINHA - FORNECIMENTO E INSTALAÇÃO. AF_01/2020</v>
          </cell>
          <cell r="C4507" t="str">
            <v>UN</v>
          </cell>
          <cell r="D4507">
            <v>553.91999999999996</v>
          </cell>
          <cell r="E4507" t="str">
            <v>Sinapi-Maio/21</v>
          </cell>
        </row>
        <row r="4508">
          <cell r="A4508">
            <v>86893</v>
          </cell>
          <cell r="B4508" t="str">
            <v>BANCADA DE MÁRMORE BRANCO POLIDO, DE 1,50 X 0,60 M, PARA PIA DE COZINHA - FORNECIMENTO E INSTALAÇÃO. AF_01/2020</v>
          </cell>
          <cell r="C4508" t="str">
            <v>UN</v>
          </cell>
          <cell r="D4508">
            <v>564.35</v>
          </cell>
          <cell r="E4508" t="str">
            <v>Sinapi-Maio/21</v>
          </cell>
        </row>
        <row r="4509">
          <cell r="A4509">
            <v>86894</v>
          </cell>
          <cell r="B4509" t="str">
            <v>BANCADA DE MÁRMORE SINTÉTICO, DE 120 X 60CM, COM CUBA INTEGRADA - FORNECIMENTO E INSTALAÇÃO. AF_01/2020</v>
          </cell>
          <cell r="C4509" t="str">
            <v>UN</v>
          </cell>
          <cell r="D4509">
            <v>254.81</v>
          </cell>
          <cell r="E4509" t="str">
            <v>Sinapi-Maio/21</v>
          </cell>
        </row>
        <row r="4510">
          <cell r="A4510">
            <v>86895</v>
          </cell>
          <cell r="B4510" t="str">
            <v>BANCADA DE GRANITO CINZA POLIDO, DE 0,50 X 0,60 M, PARA LAVATÓRIO - FORNECIMENTO E INSTALAÇÃO. AF_01/2020</v>
          </cell>
          <cell r="C4510" t="str">
            <v>UN</v>
          </cell>
          <cell r="D4510">
            <v>285.01</v>
          </cell>
          <cell r="E4510" t="str">
            <v>Sinapi-Maio/21</v>
          </cell>
        </row>
        <row r="4511">
          <cell r="A4511">
            <v>86899</v>
          </cell>
          <cell r="B4511" t="str">
            <v>BANCADA DE MÁRMORE BRANCO POLIDO, DE 0,50 X 0,60 M, PARA LAVATÓRIO - FORNECIMENTO E INSTALAÇÃO. AF_01/2020</v>
          </cell>
          <cell r="C4511" t="str">
            <v>UN</v>
          </cell>
          <cell r="D4511">
            <v>288.92</v>
          </cell>
          <cell r="E4511" t="str">
            <v>Sinapi-Maio/21</v>
          </cell>
        </row>
        <row r="4512">
          <cell r="A4512">
            <v>86900</v>
          </cell>
          <cell r="B4512" t="str">
            <v>CUBA DE EMBUTIR RETANGULAR DE AÇO INOXIDÁVEL, 46 X 30 X 12 CM - FORNECIMENTO E INSTALAÇÃO. AF_01/2020</v>
          </cell>
          <cell r="C4512" t="str">
            <v>UN</v>
          </cell>
          <cell r="D4512">
            <v>163.5</v>
          </cell>
          <cell r="E4512" t="str">
            <v>Sinapi-Maio/21</v>
          </cell>
        </row>
        <row r="4513">
          <cell r="A4513">
            <v>86901</v>
          </cell>
          <cell r="B4513" t="str">
            <v>CUBA DE EMBUTIR OVAL EM LOUÇA BRANCA, 35 X 50CM OU EQUIVALENTE - FORNECIMENTO E INSTALAÇÃO. AF_01/2020</v>
          </cell>
          <cell r="C4513" t="str">
            <v>UN</v>
          </cell>
          <cell r="D4513">
            <v>126.34</v>
          </cell>
          <cell r="E4513" t="str">
            <v>Sinapi-Maio/21</v>
          </cell>
        </row>
        <row r="4514">
          <cell r="A4514">
            <v>86902</v>
          </cell>
          <cell r="B4514" t="str">
            <v>LAVATÓRIO LOUÇA BRANCA COM COLUNA, *44 X 35,5* CM, PADRÃO POPULAR - FORNECIMENTO E INSTALAÇÃO. AF_01/2020</v>
          </cell>
          <cell r="C4514" t="str">
            <v>UN</v>
          </cell>
          <cell r="D4514">
            <v>222.38</v>
          </cell>
          <cell r="E4514" t="str">
            <v>Sinapi-Maio/21</v>
          </cell>
        </row>
        <row r="4515">
          <cell r="A4515">
            <v>86903</v>
          </cell>
          <cell r="B4515" t="str">
            <v>LAVATÓRIO LOUÇA BRANCA COM COLUNA, 45 X 55CM OU EQUIVALENTE, PADRÃO MÉDIO - FORNECIMENTO E INSTALAÇÃO. AF_01/2020</v>
          </cell>
          <cell r="C4515" t="str">
            <v>UN</v>
          </cell>
          <cell r="D4515">
            <v>299.38</v>
          </cell>
          <cell r="E4515" t="str">
            <v>Sinapi-Maio/21</v>
          </cell>
        </row>
        <row r="4516">
          <cell r="A4516">
            <v>86904</v>
          </cell>
          <cell r="B4516" t="str">
            <v>LAVATÓRIO LOUÇA BRANCA SUSPENSO, 29,5 X 39CM OU EQUIVALENTE, PADRÃO POPULAR - FORNECIMENTO E INSTALAÇÃO. AF_01/2020</v>
          </cell>
          <cell r="C4516" t="str">
            <v>UN</v>
          </cell>
          <cell r="D4516">
            <v>116.78</v>
          </cell>
          <cell r="E4516" t="str">
            <v>Sinapi-Maio/21</v>
          </cell>
        </row>
        <row r="4517">
          <cell r="A4517">
            <v>86905</v>
          </cell>
          <cell r="B4517" t="str">
            <v>APARELHO MISTURADOR DE MESA PARA LAVATÓRIO, PADRÃO MÉDIO - FORNECIMENTO E INSTALAÇÃO. AF_01/2020</v>
          </cell>
          <cell r="C4517" t="str">
            <v>UN</v>
          </cell>
          <cell r="D4517">
            <v>226.55</v>
          </cell>
          <cell r="E4517" t="str">
            <v>Sinapi-Maio/21</v>
          </cell>
        </row>
        <row r="4518">
          <cell r="A4518">
            <v>86906</v>
          </cell>
          <cell r="B4518" t="str">
            <v>TORNEIRA CROMADA DE MESA, 1/2 OU 3/4, PARA LAVATÓRIO, PADRÃO POPULAR - FORNECIMENTO E INSTALAÇÃO. AF_01/2020</v>
          </cell>
          <cell r="C4518" t="str">
            <v>UN</v>
          </cell>
          <cell r="D4518">
            <v>52.8</v>
          </cell>
          <cell r="E4518" t="str">
            <v>Sinapi-Maio/21</v>
          </cell>
        </row>
        <row r="4519">
          <cell r="A4519">
            <v>86908</v>
          </cell>
          <cell r="B4519" t="str">
            <v>APARELHO MISTURADOR DE MESA PARA PIA DE COZINHA, PADRÃO MÉDIO - FORNECIMENTO E INSTALAÇÃO. AF_01/2020</v>
          </cell>
          <cell r="C4519" t="str">
            <v>UN</v>
          </cell>
          <cell r="D4519">
            <v>269.86</v>
          </cell>
          <cell r="E4519" t="str">
            <v>Sinapi-Maio/21</v>
          </cell>
        </row>
        <row r="4520">
          <cell r="A4520">
            <v>86909</v>
          </cell>
          <cell r="B4520" t="str">
            <v>TORNEIRA CROMADA TUBO MÓVEL, DE MESA, 1/2 OU 3/4, PARA PIA DE COZINHA, PADRÃO ALTO - FORNECIMENTO E INSTALAÇÃO. AF_01/2020</v>
          </cell>
          <cell r="C4520" t="str">
            <v>UN</v>
          </cell>
          <cell r="D4520">
            <v>105.56</v>
          </cell>
          <cell r="E4520" t="str">
            <v>Sinapi-Maio/21</v>
          </cell>
        </row>
        <row r="4521">
          <cell r="A4521">
            <v>86910</v>
          </cell>
          <cell r="B4521" t="str">
            <v>TORNEIRA CROMADA TUBO MÓVEL, DE PAREDE, 1/2 OU 3/4, PARA PIA DE COZINHA, PADRÃO MÉDIO - FORNECIMENTO E INSTALAÇÃO. AF_01/2020</v>
          </cell>
          <cell r="C4521" t="str">
            <v>UN</v>
          </cell>
          <cell r="D4521">
            <v>99.41</v>
          </cell>
          <cell r="E4521" t="str">
            <v>Sinapi-Maio/21</v>
          </cell>
        </row>
        <row r="4522">
          <cell r="A4522">
            <v>86911</v>
          </cell>
          <cell r="B4522" t="str">
            <v>TORNEIRA CROMADA LONGA, DE PAREDE, 1/2 OU 3/4, PARA PIA DE COZINHA, PADRÃO POPULAR - FORNECIMENTO E INSTALAÇÃO. AF_01/2020</v>
          </cell>
          <cell r="C4522" t="str">
            <v>UN</v>
          </cell>
          <cell r="D4522">
            <v>44.91</v>
          </cell>
          <cell r="E4522" t="str">
            <v>Sinapi-Maio/21</v>
          </cell>
        </row>
        <row r="4523">
          <cell r="A4523">
            <v>86913</v>
          </cell>
          <cell r="B4523" t="str">
            <v>TORNEIRA CROMADA 1/2 OU 3/4 PARA TANQUE, PADRÃO POPULAR - FORNECIMENTO E INSTALAÇÃO. AF_01/2020</v>
          </cell>
          <cell r="C4523" t="str">
            <v>UN</v>
          </cell>
          <cell r="D4523">
            <v>20.63</v>
          </cell>
          <cell r="E4523" t="str">
            <v>Sinapi-Maio/21</v>
          </cell>
        </row>
        <row r="4524">
          <cell r="A4524">
            <v>86914</v>
          </cell>
          <cell r="B4524" t="str">
            <v>TORNEIRA CROMADA 1/2 OU 3/4 PARA TANQUE, PADRÃO MÉDIO - FORNECIMENTO E INSTALAÇÃO. AF_01/2020</v>
          </cell>
          <cell r="C4524" t="str">
            <v>UN</v>
          </cell>
          <cell r="D4524">
            <v>41.21</v>
          </cell>
          <cell r="E4524" t="str">
            <v>Sinapi-Maio/21</v>
          </cell>
        </row>
        <row r="4525">
          <cell r="A4525">
            <v>86915</v>
          </cell>
          <cell r="B4525" t="str">
            <v>TORNEIRA CROMADA DE MESA, 1/2 OU 3/4, PARA LAVATÓRIO, PADRÃO MÉDIO - FORNECIMENTO E INSTALAÇÃO. AF_01/2020</v>
          </cell>
          <cell r="C4525" t="str">
            <v>UN</v>
          </cell>
          <cell r="D4525">
            <v>88.59</v>
          </cell>
          <cell r="E4525" t="str">
            <v>Sinapi-Maio/21</v>
          </cell>
        </row>
        <row r="4526">
          <cell r="A4526">
            <v>86916</v>
          </cell>
          <cell r="B4526" t="str">
            <v>TORNEIRA PLÁSTICA 3/4 PARA TANQUE - FORNECIMENTO E INSTALAÇÃO. AF_01/2020</v>
          </cell>
          <cell r="C4526" t="str">
            <v>UN</v>
          </cell>
          <cell r="D4526">
            <v>41.15</v>
          </cell>
          <cell r="E4526" t="str">
            <v>Sinapi-Maio/21</v>
          </cell>
        </row>
        <row r="4527">
          <cell r="A4527">
            <v>86919</v>
          </cell>
          <cell r="B4527" t="str">
            <v>TANQUE DE LOUÇA BRANCA COM COLUNA, 30L OU EQUIVALENTE, INCLUSO SIFÃO FLEXÍVEL EM PVC, VÁLVULA METÁLICA E TORNEIRA DE METAL CROMADO PADRÃO MÉDIO - FORNECIMENTO E INSTALAÇÃO. AF_01/2020</v>
          </cell>
          <cell r="C4527" t="str">
            <v>UN</v>
          </cell>
          <cell r="D4527">
            <v>752.24</v>
          </cell>
          <cell r="E4527" t="str">
            <v>Sinapi-Maio/21</v>
          </cell>
        </row>
        <row r="4528">
          <cell r="A4528">
            <v>86920</v>
          </cell>
          <cell r="B4528" t="str">
            <v>TANQUE DE LOUÇA BRANCA COM COLUNA, 30L OU EQUIVALENTE, INCLUSO SIFÃO FLEXÍVEL EM PVC, VÁLVULA PLÁSTICA E TORNEIRA DE METAL CROMADO PADRÃO POPULAR - FORNECIMENTO E INSTALAÇÃO. AF_01/2020</v>
          </cell>
          <cell r="C4528" t="str">
            <v>UN</v>
          </cell>
          <cell r="D4528">
            <v>711.06</v>
          </cell>
          <cell r="E4528" t="str">
            <v>Sinapi-Maio/21</v>
          </cell>
        </row>
        <row r="4529">
          <cell r="A4529">
            <v>86921</v>
          </cell>
          <cell r="B4529" t="str">
            <v>TANQUE DE LOUÇA BRANCA COM COLUNA, 30L OU EQUIVALENTE, INCLUSO SIFÃO FLEXÍVEL EM PVC, VÁLVULA PLÁSTICA E TORNEIRA DE PLÁSTICO - FORNECIMENTO E INSTALAÇÃO. AF_01/2020</v>
          </cell>
          <cell r="C4529" t="str">
            <v>UN</v>
          </cell>
          <cell r="D4529">
            <v>731.58</v>
          </cell>
          <cell r="E4529" t="str">
            <v>Sinapi-Maio/21</v>
          </cell>
        </row>
        <row r="4530">
          <cell r="A4530">
            <v>86922</v>
          </cell>
          <cell r="B4530" t="str">
            <v>TANQUE DE LOUÇA BRANCA SUSPENSO, 18L OU EQUIVALENTE, INCLUSO SIFÃO TIPO GARRAFA EM METAL CROMADO, VÁLVULA METÁLICA E TORNEIRA DE METAL CROMADO PADRÃO MÉDIO - FORNECIMENTO E INSTALAÇÃO. AF_01/2020</v>
          </cell>
          <cell r="C4530" t="str">
            <v>UN</v>
          </cell>
          <cell r="D4530">
            <v>613.05999999999995</v>
          </cell>
          <cell r="E4530" t="str">
            <v>Sinapi-Maio/21</v>
          </cell>
        </row>
        <row r="4531">
          <cell r="A4531">
            <v>86923</v>
          </cell>
          <cell r="B4531" t="str">
            <v>TANQUE DE LOUÇA BRANCA SUSPENSO, 18L OU EQUIVALENTE, INCLUSO SIFÃO TIPO GARRAFA EM PVC, VÁLVULA PLÁSTICA E TORNEIRA DE METAL CROMADO PADRÃO POPULAR - FORNECIMENTO E INSTALAÇÃO. AF_01/2020</v>
          </cell>
          <cell r="C4531" t="str">
            <v>UN</v>
          </cell>
          <cell r="D4531">
            <v>459.12</v>
          </cell>
          <cell r="E4531" t="str">
            <v>Sinapi-Maio/21</v>
          </cell>
        </row>
        <row r="4532">
          <cell r="A4532">
            <v>86924</v>
          </cell>
          <cell r="B4532" t="str">
            <v>TANQUE DE LOUÇA BRANCA SUSPENSO, 18L OU EQUIVALENTE, INCLUSO SIFÃO TIPO GARRAFA EM PVC, VÁLVULA PLÁSTICA E TORNEIRA DE PLÁSTICO - FORNECIMENTO E INSTALAÇÃO. AF_01/2020</v>
          </cell>
          <cell r="C4532" t="str">
            <v>UN</v>
          </cell>
          <cell r="D4532">
            <v>479.64</v>
          </cell>
          <cell r="E4532" t="str">
            <v>Sinapi-Maio/21</v>
          </cell>
        </row>
        <row r="4533">
          <cell r="A4533">
            <v>86925</v>
          </cell>
          <cell r="B4533" t="str">
            <v>TANQUE DE MÁRMORE SINTÉTICO COM COLUNA, 22L OU EQUIVALENTE, INCLUSO SIFÃO FLEXÍVEL EM PVC, VÁLVULA PLÁSTICA E TORNEIRA DE METAL CROMADO PADRÃO POPULAR - FORNECIMENTO E INSTALAÇÃO. AF_01/2020</v>
          </cell>
          <cell r="C4533" t="str">
            <v>UN</v>
          </cell>
          <cell r="D4533">
            <v>431.23</v>
          </cell>
          <cell r="E4533" t="str">
            <v>Sinapi-Maio/21</v>
          </cell>
        </row>
        <row r="4534">
          <cell r="A4534">
            <v>86926</v>
          </cell>
          <cell r="B4534" t="str">
            <v>TANQUE DE MÁRMORE SINTÉTICO COM COLUNA, 22L OU EQUIVALENTE, INCLUSO SIFÃO FLEXÍVEL EM PVC, VÁLVULA PLÁSTICA E TORNEIRA DE PLÁSTICO - FORNECIMENTO E INSTALAÇÃO. AF_01/2020</v>
          </cell>
          <cell r="C4534" t="str">
            <v>UN</v>
          </cell>
          <cell r="D4534">
            <v>451.75</v>
          </cell>
          <cell r="E4534" t="str">
            <v>Sinapi-Maio/21</v>
          </cell>
        </row>
        <row r="4535">
          <cell r="A4535">
            <v>86927</v>
          </cell>
          <cell r="B4535" t="str">
            <v>TANQUE DE MÁRMORE SINTÉTICO SUSPENSO, 22L OU EQUIVALENTE, INCLUSO SIFÃO TIPO GARRAFA EM PVC, VÁLVULA PLÁSTICA E TORNEIRA DE METAL CROMADO PADRÃO POPULAR - FORNEC. E INSTALAÇÃO. AF_01/2020</v>
          </cell>
          <cell r="C4535" t="str">
            <v>UN</v>
          </cell>
          <cell r="D4535">
            <v>272.16000000000003</v>
          </cell>
          <cell r="E4535" t="str">
            <v>Sinapi-Maio/21</v>
          </cell>
        </row>
        <row r="4536">
          <cell r="A4536">
            <v>86928</v>
          </cell>
          <cell r="B4536" t="str">
            <v>TANQUE DE MÁRMORE SINTÉTICO SUSPENSO, 22L OU EQUIVALENTE, INCLUSO SIFÃO TIPO GARRAFA EM PVC, VÁLVULA PLÁSTICA E TORNEIRA DE PLÁSTICO - FORNECIMENTO E INSTALAÇÃO. AF_01/2020</v>
          </cell>
          <cell r="C4536" t="str">
            <v>UN</v>
          </cell>
          <cell r="D4536">
            <v>292.68</v>
          </cell>
          <cell r="E4536" t="str">
            <v>Sinapi-Maio/21</v>
          </cell>
        </row>
        <row r="4537">
          <cell r="A4537">
            <v>86929</v>
          </cell>
          <cell r="B4537" t="str">
            <v>TANQUE DE MÁRMORE SINTÉTICO SUSPENSO, 22L OU EQUIVALENTE, INCLUSO SIFÃO FLEXÍVEL EM PVC, VÁLVULA PLÁSTICA E TORNEIRA DE METAL CROMADO PADRÃO POPULAR - FORNECIMENTO E INSTALAÇÃO. AF_01/2020</v>
          </cell>
          <cell r="C4537" t="str">
            <v>UN</v>
          </cell>
          <cell r="D4537">
            <v>262.73</v>
          </cell>
          <cell r="E4537" t="str">
            <v>Sinapi-Maio/21</v>
          </cell>
        </row>
        <row r="4538">
          <cell r="A4538">
            <v>86930</v>
          </cell>
          <cell r="B4538" t="str">
            <v>TANQUE DE MÁRMORE SINTÉTICO SUSPENSO, 22L OU EQUIVALENTE, INCLUSO SIFÃO FLEXÍVEL EM PVC, VÁLVULA PLÁSTICA E TORNEIRA DE PLÁSTICO - FORNECIMENTO E INSTALAÇÃO. AF_01/2020</v>
          </cell>
          <cell r="C4538" t="str">
            <v>UN</v>
          </cell>
          <cell r="D4538">
            <v>283.25</v>
          </cell>
          <cell r="E4538" t="str">
            <v>Sinapi-Maio/21</v>
          </cell>
        </row>
        <row r="4539">
          <cell r="A4539">
            <v>86931</v>
          </cell>
          <cell r="B4539" t="str">
            <v>VASO SANITÁRIO SIFONADO COM CAIXA ACOPLADA LOUÇA BRANCA, INCLUSO ENGATE FLEXÍVEL EM PLÁSTICO BRANCO, 1/2  X 40CM - FORNECIMENTO E INSTALAÇÃO. AF_01/2020</v>
          </cell>
          <cell r="C4539" t="str">
            <v>UN</v>
          </cell>
          <cell r="D4539">
            <v>412.57</v>
          </cell>
          <cell r="E4539" t="str">
            <v>Sinapi-Maio/21</v>
          </cell>
        </row>
        <row r="4540">
          <cell r="A4540">
            <v>86932</v>
          </cell>
          <cell r="B4540" t="str">
            <v>VASO SANITÁRIO SIFONADO COM CAIXA ACOPLADA LOUÇA BRANCA - PADRÃO MÉDIO, INCLUSO ENGATE FLEXÍVEL EM METAL CROMADO, 1/2  X 40CM - FORNECIMENTO E INSTALAÇÃO. AF_01/2020</v>
          </cell>
          <cell r="C4540" t="str">
            <v>UN</v>
          </cell>
          <cell r="D4540">
            <v>436</v>
          </cell>
          <cell r="E4540" t="str">
            <v>Sinapi-Maio/21</v>
          </cell>
        </row>
        <row r="4541">
          <cell r="A4541">
            <v>86933</v>
          </cell>
          <cell r="B4541" t="str">
            <v>BANCADA DE MÁRMORE SINTÉTICO 120 X 60CM, COM CUBA INTEGRADA, INCLUSO SIFÃO TIPO GARRAFA EM PVC, VÁLVULA EM PLÁSTICO CROMADO TIPO AMERICANA E TORNEIRA CROMADA LONGA, DE PAREDE, PADRÃO POPULAR - FORNECIMENTO E INSTALAÇÃO. AF_01/2020</v>
          </cell>
          <cell r="C4541" t="str">
            <v>UN</v>
          </cell>
          <cell r="D4541">
            <v>343.07</v>
          </cell>
          <cell r="E4541" t="str">
            <v>Sinapi-Maio/21</v>
          </cell>
        </row>
        <row r="4542">
          <cell r="A4542">
            <v>86934</v>
          </cell>
          <cell r="B4542" t="str">
            <v>BANCADA DE MÁRMORE SINTÉTICO 120 X 60CM, COM CUBA INTEGRADA, INCLUSO SIFÃO TIPO FLEXÍVEL EM PVC, VÁLVULA EM PLÁSTICO CROMADO TIPO AMERICANA E TORNEIRA CROMADA LONGA, DE PAREDE, PADRÃO POPULAR - FORNECIMENTO E INSTALAÇÃO. AF_01/2020</v>
          </cell>
          <cell r="C4542" t="str">
            <v>UN</v>
          </cell>
          <cell r="D4542">
            <v>333.64</v>
          </cell>
          <cell r="E4542" t="str">
            <v>Sinapi-Maio/21</v>
          </cell>
        </row>
        <row r="4543">
          <cell r="A4543">
            <v>86935</v>
          </cell>
          <cell r="B4543" t="str">
            <v>CUBA DE EMBUTIR DE AÇO INOXIDÁVEL MÉDIA, INCLUSO VÁLVULA TIPO AMERICANA EM METAL CROMADO E SIFÃO FLEXÍVEL EM PVC - FORNECIMENTO E INSTALAÇÃO. AF_01/2020</v>
          </cell>
          <cell r="C4543" t="str">
            <v>UN</v>
          </cell>
          <cell r="D4543">
            <v>224.68</v>
          </cell>
          <cell r="E4543" t="str">
            <v>Sinapi-Maio/21</v>
          </cell>
        </row>
        <row r="4544">
          <cell r="A4544">
            <v>86936</v>
          </cell>
          <cell r="B4544" t="str">
            <v>CUBA DE EMBUTIR DE AÇO INOXIDÁVEL MÉDIA, INCLUSO VÁLVULA TIPO AMERICANA E SIFÃO TIPO GARRAFA EM METAL CROMADO - FORNECIMENTO E INSTALAÇÃO. AF_01/2020</v>
          </cell>
          <cell r="C4544" t="str">
            <v>UN</v>
          </cell>
          <cell r="D4544">
            <v>346.87</v>
          </cell>
          <cell r="E4544" t="str">
            <v>Sinapi-Maio/21</v>
          </cell>
        </row>
        <row r="4545">
          <cell r="A4545">
            <v>86937</v>
          </cell>
          <cell r="B4545" t="str">
            <v>CUBA DE EMBUTIR OVAL EM LOUÇA BRANCA, 35 X 50CM OU EQUIVALENTE, INCLUSO VÁLVULA EM METAL CROMADO E SIFÃO FLEXÍVEL EM PVC - FORNECIMENTO E INSTALAÇÃO. AF_01/2020</v>
          </cell>
          <cell r="C4545" t="str">
            <v>UN</v>
          </cell>
          <cell r="D4545">
            <v>166.98</v>
          </cell>
          <cell r="E4545" t="str">
            <v>Sinapi-Maio/21</v>
          </cell>
        </row>
        <row r="4546">
          <cell r="A4546">
            <v>86938</v>
          </cell>
          <cell r="B4546" t="str">
            <v>CUBA DE EMBUTIR OVAL EM LOUÇA BRANCA, 35 X 50CM OU EQUIVALENTE, INCLUSO VÁLVULA E SIFÃO TIPO GARRAFA EM METAL CROMADO - FORNECIMENTO E INSTALAÇÃO. AF_01/2020</v>
          </cell>
          <cell r="C4546" t="str">
            <v>UN</v>
          </cell>
          <cell r="D4546">
            <v>289.17</v>
          </cell>
          <cell r="E4546" t="str">
            <v>Sinapi-Maio/21</v>
          </cell>
        </row>
        <row r="4547">
          <cell r="A4547">
            <v>86939</v>
          </cell>
          <cell r="B4547" t="str">
            <v>LAVATÓRIO LOUÇA BRANCA COM COLUNA, *44 X 35,5* CM, PADRÃO POPULAR, INCLUSO SIFÃO FLEXÍVEL EM PVC, VÁLVULA E ENGATE FLEXÍVEL 30CM EM PLÁSTICO E COM TORNEIRA CROMADA PADRÃO POPULAR - FORNECIMENTO E INSTALAÇÃO. AF_01/2020</v>
          </cell>
          <cell r="C4547" t="str">
            <v>UN</v>
          </cell>
          <cell r="D4547">
            <v>304.52</v>
          </cell>
          <cell r="E4547" t="str">
            <v>Sinapi-Maio/21</v>
          </cell>
        </row>
        <row r="4548">
          <cell r="A4548">
            <v>86940</v>
          </cell>
          <cell r="B4548" t="str">
            <v>LAVATÓRIO LOUÇA BRANCA COM COLUNA, 45 X 55CM OU EQUIVALENTE, PADRÃO MÉDIO, INCLUSO SIFÃO TIPO GARRAFA, VÁLVULA E ENGATE FLEXÍVEL DE 40CM EM METAL CROMADO, COM APARELHO MISTURADOR PADRÃO MÉDIO - FORNECIMENTO E INSTALAÇÃO. AF_01/2020</v>
          </cell>
          <cell r="C4548" t="str">
            <v>UN</v>
          </cell>
          <cell r="D4548">
            <v>761.78</v>
          </cell>
          <cell r="E4548" t="str">
            <v>Sinapi-Maio/21</v>
          </cell>
        </row>
        <row r="4549">
          <cell r="A4549">
            <v>86941</v>
          </cell>
          <cell r="B4549" t="str">
            <v>LAVATÓRIO LOUÇA BRANCA COM COLUNA, 45 X 55CM OU EQUIVALENTE, PADRÃO MÉDIO, INCLUSO SIFÃO TIPO GARRAFA, VÁLVULA E ENGATE FLEXÍVEL DE 40CM EM METAL CROMADO, COM TORNEIRA CROMADA DE MESA, PADRÃO MÉDIO - FORNECIMENTO E INSTALAÇÃO. AF_01/2020</v>
          </cell>
          <cell r="C4549" t="str">
            <v>UN</v>
          </cell>
          <cell r="D4549">
            <v>587.30999999999995</v>
          </cell>
          <cell r="E4549" t="str">
            <v>Sinapi-Maio/21</v>
          </cell>
        </row>
        <row r="4550">
          <cell r="A4550">
            <v>86942</v>
          </cell>
          <cell r="B4550" t="str">
            <v>LAVATÓRIO LOUÇA BRANCA SUSPENSO, 29,5 X 39CM OU EQUIVALENTE, PADRÃO POPULAR, INCLUSO SIFÃO TIPO GARRAFA EM PVC, VÁLVULA E ENGATE FLEXÍVEL 30CM EM PLÁSTICO E TORNEIRA CROMADA DE MESA, PADRÃO POPULAR - FORNECIMENTO E INSTALAÇÃO. AF_01/2020</v>
          </cell>
          <cell r="C4550" t="str">
            <v>UN</v>
          </cell>
          <cell r="D4550">
            <v>208.35</v>
          </cell>
          <cell r="E4550" t="str">
            <v>Sinapi-Maio/21</v>
          </cell>
        </row>
        <row r="4551">
          <cell r="A4551">
            <v>86943</v>
          </cell>
          <cell r="B4551" t="str">
            <v>LAVATÓRIO LOUÇA BRANCA SUSPENSO, 29,5 X 39CM OU EQUIVALENTE, PADRÃO POPULAR, INCLUSO SIFÃO FLEXÍVEL EM PVC, VÁLVULA E ENGATE FLEXÍVEL 30CM EM PLÁSTICO E TORNEIRA CROMADA DE MESA, PADRÃO POPULAR - FORNECIMENTO E INSTALAÇÃO. AF_01/2020</v>
          </cell>
          <cell r="C4551" t="str">
            <v>UN</v>
          </cell>
          <cell r="D4551">
            <v>198.92</v>
          </cell>
          <cell r="E4551" t="str">
            <v>Sinapi-Maio/21</v>
          </cell>
        </row>
        <row r="4552">
          <cell r="A4552">
            <v>86947</v>
          </cell>
          <cell r="B4552" t="str">
            <v>BANCADA MÁRMORE BRANCO, 50 X 60 CM, INCLUSO CUBA DE EMBUTIR OVAL EM LOUÇA BRANCA 35 X 50 CM, VÁLVULA, SIFÃO TIPO GARRAFA E ENGATE FLEXÍVEL 40 CM EM METAL CROMADO E APARELHO MISTURADOR DE MESA, PADRÃO MÉDIO - FORNEC. E INSTALAÇÃO. AF_01/2020</v>
          </cell>
          <cell r="C4552" t="str">
            <v>UN</v>
          </cell>
          <cell r="D4552">
            <v>877.66</v>
          </cell>
          <cell r="E4552" t="str">
            <v>Sinapi-Maio/21</v>
          </cell>
        </row>
        <row r="4553">
          <cell r="A4553">
            <v>93396</v>
          </cell>
          <cell r="B4553" t="str">
            <v>BANCADA GRANITO CINZA,  50 X 60 CM, INCL. CUBA DE EMBUTIR OVAL LOUÇA BRANCA 35 X 50 CM, VÁLVULA METAL CROMADO, SIFÃO FLEXÍVEL PVC, ENGATE 30 CM FLEXÍVEL PLÁSTICO E TORNEIRA CROMADA DE MESA, PADRÃO POPULAR - FORNEC. E INSTALAÇÃO. AF_01/2020</v>
          </cell>
          <cell r="C4553" t="str">
            <v>UN</v>
          </cell>
          <cell r="D4553">
            <v>514.09</v>
          </cell>
          <cell r="E4553" t="str">
            <v>Sinapi-Maio/21</v>
          </cell>
        </row>
        <row r="4554">
          <cell r="A4554">
            <v>93441</v>
          </cell>
          <cell r="B4554" t="str">
            <v>BANCADA GRANITO CINZA  150 X 60 CM, COM CUBA DE EMBUTIR DE AÇO, VÁLVULA AMERICANA EM METAL, SIFÃO FLEXÍVEL EM PVC, ENGATE FLEXÍVEL 30 CM, TORNEIRA CROMADA LONGA, DE PAREDE, 1/2 OU 3/4, P/ COZINHA, PADRÃO POPULAR - FORNEC. E INSTALAÇÃO. AF_01/2020</v>
          </cell>
          <cell r="C4554" t="str">
            <v>UN</v>
          </cell>
          <cell r="D4554">
            <v>832.81</v>
          </cell>
          <cell r="E4554" t="str">
            <v>Sinapi-Maio/21</v>
          </cell>
        </row>
        <row r="4555">
          <cell r="A4555">
            <v>93442</v>
          </cell>
          <cell r="B4555" t="str">
            <v>BANCADA MÁRMORE BRANCO 150 X 60 CM, COM CUBA DE EMBUTIR DE AÇO, VÁLVULA AMERICANA E SIFÃO TIPO GARRAFA EM METAL , ENGATE FLEXÍVEL 30 CM, TORNEIRA CROMADA, DE MESA, 1/2 OU 3/4, PARA PIA COZINHA, PADRÃO ALTO - FORNEC. E INSTALAÇÃO. AF_01/2020</v>
          </cell>
          <cell r="C4555" t="str">
            <v>UN</v>
          </cell>
          <cell r="D4555">
            <v>1026.08</v>
          </cell>
          <cell r="E4555" t="str">
            <v>Sinapi-Maio/21</v>
          </cell>
        </row>
        <row r="4556">
          <cell r="A4556">
            <v>95469</v>
          </cell>
          <cell r="B4556" t="str">
            <v>VASO SANITARIO SIFONADO CONVENCIONAL COM  LOUÇA BRANCA - FORNECIMENTO E INSTALAÇÃO. AF_01/2020</v>
          </cell>
          <cell r="C4556" t="str">
            <v>UN</v>
          </cell>
          <cell r="D4556">
            <v>180.67</v>
          </cell>
          <cell r="E4556" t="str">
            <v>Sinapi-Maio/21</v>
          </cell>
        </row>
        <row r="4557">
          <cell r="A4557">
            <v>95470</v>
          </cell>
          <cell r="B4557" t="str">
            <v>VASO SANITARIO SIFONADO CONVENCIONAL COM LOUÇA BRANCA, INCLUSO CONJUNTO DE LIGAÇÃO PARA BACIA SANITÁRIA AJUSTÁVEL - FORNECIMENTO E INSTALAÇÃO. AF_10/2016</v>
          </cell>
          <cell r="C4557" t="str">
            <v>UN</v>
          </cell>
          <cell r="D4557">
            <v>188.93</v>
          </cell>
          <cell r="E4557" t="str">
            <v>Sinapi-Maio/21</v>
          </cell>
        </row>
        <row r="4558">
          <cell r="A4558">
            <v>95471</v>
          </cell>
          <cell r="B4558" t="str">
            <v>VASO SANITARIO SIFONADO CONVENCIONAL PARA PCD SEM FURO FRONTAL COM  LOUÇA BRANCA SEM ASSENTO -  FORNECIMENTO E INSTALAÇÃO. AF_01/2020</v>
          </cell>
          <cell r="C4558" t="str">
            <v>UN</v>
          </cell>
          <cell r="D4558">
            <v>703.02</v>
          </cell>
          <cell r="E4558" t="str">
            <v>Sinapi-Maio/21</v>
          </cell>
        </row>
        <row r="4559">
          <cell r="A4559">
            <v>95472</v>
          </cell>
          <cell r="B4559" t="str">
            <v>VASO SANITARIO SIFONADO CONVENCIONAL PARA PCD SEM FURO FRONTAL COM LOUÇA BRANCA SEM ASSENTO, INCLUSO CONJUNTO DE LIGAÇÃO PARA BACIA SANITÁRIA AJUSTÁVEL - FORNECIMENTO E INSTALAÇÃO. AF_01/2020</v>
          </cell>
          <cell r="C4559" t="str">
            <v>UN</v>
          </cell>
          <cell r="D4559">
            <v>711.28</v>
          </cell>
          <cell r="E4559" t="str">
            <v>Sinapi-Maio/21</v>
          </cell>
        </row>
        <row r="4560">
          <cell r="A4560">
            <v>95542</v>
          </cell>
          <cell r="B4560" t="str">
            <v>PORTA TOALHA ROSTO EM METAL CROMADO, TIPO ARGOLA, INCLUSO FIXAÇÃO. AF_01/2020</v>
          </cell>
          <cell r="C4560" t="str">
            <v>UN</v>
          </cell>
          <cell r="D4560">
            <v>49.41</v>
          </cell>
          <cell r="E4560" t="str">
            <v>Sinapi-Maio/21</v>
          </cell>
        </row>
        <row r="4561">
          <cell r="A4561">
            <v>95543</v>
          </cell>
          <cell r="B4561" t="str">
            <v>PORTA TOALHA BANHO EM METAL CROMADO, TIPO BARRA, INCLUSO FIXAÇÃO. AF_01/2020</v>
          </cell>
          <cell r="C4561" t="str">
            <v>UN</v>
          </cell>
          <cell r="D4561">
            <v>81.430000000000007</v>
          </cell>
          <cell r="E4561" t="str">
            <v>Sinapi-Maio/21</v>
          </cell>
        </row>
        <row r="4562">
          <cell r="A4562">
            <v>95544</v>
          </cell>
          <cell r="B4562" t="str">
            <v>PAPELEIRA DE PAREDE EM METAL CROMADO SEM TAMPA, INCLUSO FIXAÇÃO. AF_01/2020</v>
          </cell>
          <cell r="C4562" t="str">
            <v>UN</v>
          </cell>
          <cell r="D4562">
            <v>61.56</v>
          </cell>
          <cell r="E4562" t="str">
            <v>Sinapi-Maio/21</v>
          </cell>
        </row>
        <row r="4563">
          <cell r="A4563">
            <v>95545</v>
          </cell>
          <cell r="B4563" t="str">
            <v>SABONETEIRA DE PAREDE EM METAL CROMADO, INCLUSO FIXAÇÃO. AF_01/2020</v>
          </cell>
          <cell r="C4563" t="str">
            <v>UN</v>
          </cell>
          <cell r="D4563">
            <v>60.27</v>
          </cell>
          <cell r="E4563" t="str">
            <v>Sinapi-Maio/21</v>
          </cell>
        </row>
        <row r="4564">
          <cell r="A4564">
            <v>95546</v>
          </cell>
          <cell r="B4564" t="str">
            <v>KIT DE ACESSORIOS PARA BANHEIRO EM METAL CROMADO, 5 PECAS, INCLUSO FIXAÇÃO. AF_01/2020</v>
          </cell>
          <cell r="C4564" t="str">
            <v>UN</v>
          </cell>
          <cell r="D4564">
            <v>192.9</v>
          </cell>
          <cell r="E4564" t="str">
            <v>Sinapi-Maio/21</v>
          </cell>
        </row>
        <row r="4565">
          <cell r="A4565">
            <v>95547</v>
          </cell>
          <cell r="B4565" t="str">
            <v>SABONETEIRA PLASTICA TIPO DISPENSER PARA SABONETE LIQUIDO COM RESERVATORIO 800 A 1500 ML, INCLUSO FIXAÇÃO. AF_01/2020</v>
          </cell>
          <cell r="C4565" t="str">
            <v>UN</v>
          </cell>
          <cell r="D4565">
            <v>62.99</v>
          </cell>
          <cell r="E4565" t="str">
            <v>Sinapi-Maio/21</v>
          </cell>
        </row>
        <row r="4566">
          <cell r="A4566">
            <v>100848</v>
          </cell>
          <cell r="B4566" t="str">
            <v>VASO SANITÁRIO INFANTIL LOUÇA BRANCA - FORNECIMENTO E INSTALACAO. AF_01/2020</v>
          </cell>
          <cell r="C4566" t="str">
            <v>UN</v>
          </cell>
          <cell r="D4566">
            <v>338.34</v>
          </cell>
          <cell r="E4566" t="str">
            <v>Sinapi-Maio/21</v>
          </cell>
        </row>
        <row r="4567">
          <cell r="A4567">
            <v>100849</v>
          </cell>
          <cell r="B4567" t="str">
            <v>ASSENTO SANITÁRIO CONVENCIONAL - FORNECIMENTO E INSTALACAO. AF_01/2020</v>
          </cell>
          <cell r="C4567" t="str">
            <v>UN</v>
          </cell>
          <cell r="D4567">
            <v>34.799999999999997</v>
          </cell>
          <cell r="E4567" t="str">
            <v>Sinapi-Maio/21</v>
          </cell>
        </row>
        <row r="4568">
          <cell r="A4568">
            <v>100851</v>
          </cell>
          <cell r="B4568" t="str">
            <v>ASSENTO SANITÁRIO INFANTIL - FORNECIMENTO E INSTALACAO. AF_01/2020</v>
          </cell>
          <cell r="C4568" t="str">
            <v>UN</v>
          </cell>
          <cell r="D4568">
            <v>68.53</v>
          </cell>
          <cell r="E4568" t="str">
            <v>Sinapi-Maio/21</v>
          </cell>
        </row>
        <row r="4569">
          <cell r="A4569">
            <v>100852</v>
          </cell>
          <cell r="B4569" t="str">
            <v>CUBA DE EMBUTIR RETANGULAR DE AÇO INOXIDÁVEL, 56 X 33 X 12 CM - FORNECIMENTO E INSTALAÇÃO. AF_01/2020</v>
          </cell>
          <cell r="C4569" t="str">
            <v>UN</v>
          </cell>
          <cell r="D4569">
            <v>179</v>
          </cell>
          <cell r="E4569" t="str">
            <v>Sinapi-Maio/21</v>
          </cell>
        </row>
        <row r="4570">
          <cell r="A4570">
            <v>100854</v>
          </cell>
          <cell r="B4570" t="str">
            <v>TORNEIRA CROMADA DE MESA PARA LAVATÓRIO COM SENSOR DE PRESENCA. AF_01/2020</v>
          </cell>
          <cell r="C4570" t="str">
            <v>UN</v>
          </cell>
          <cell r="D4570">
            <v>665.06</v>
          </cell>
          <cell r="E4570" t="str">
            <v>Sinapi-Maio/21</v>
          </cell>
        </row>
        <row r="4571">
          <cell r="A4571">
            <v>100855</v>
          </cell>
          <cell r="B4571" t="str">
            <v>SABONETEIRA DE PAREDE EM PLASTICO ABS COM ACABAMENTO CROMADO E ACRILICO, INCLUSO FIXAÇÃO. AF_01/2020</v>
          </cell>
          <cell r="C4571" t="str">
            <v>UN</v>
          </cell>
          <cell r="D4571">
            <v>60.27</v>
          </cell>
          <cell r="E4571" t="str">
            <v>Sinapi-Maio/21</v>
          </cell>
        </row>
        <row r="4572">
          <cell r="A4572">
            <v>100856</v>
          </cell>
          <cell r="B4572" t="str">
            <v>MANOPLA E CANOPLA CROMADA  FORNECIMENTO E INSTALAÇÃO. AF_01/2020</v>
          </cell>
          <cell r="C4572" t="str">
            <v>UN</v>
          </cell>
          <cell r="D4572">
            <v>25.5</v>
          </cell>
          <cell r="E4572" t="str">
            <v>Sinapi-Maio/21</v>
          </cell>
        </row>
        <row r="4573">
          <cell r="A4573">
            <v>100857</v>
          </cell>
          <cell r="B4573" t="str">
            <v>ACABAMENTO MONOCOMANDO PARA CHUVEIRO  FORNECIMENTO E INSTALAÇÃO. AF_01/2020</v>
          </cell>
          <cell r="C4573" t="str">
            <v>UN</v>
          </cell>
          <cell r="D4573">
            <v>249.78</v>
          </cell>
          <cell r="E4573" t="str">
            <v>Sinapi-Maio/21</v>
          </cell>
        </row>
        <row r="4574">
          <cell r="A4574">
            <v>100858</v>
          </cell>
          <cell r="B4574" t="str">
            <v>MICTÓRIO SIFONADO LOUÇA BRANCA  PADRÃO MÉDIO  FORNECIMENTO E INSTALAÇÃO. AF_01/2020</v>
          </cell>
          <cell r="C4574" t="str">
            <v>UN</v>
          </cell>
          <cell r="D4574">
            <v>551.78</v>
          </cell>
          <cell r="E4574" t="str">
            <v>Sinapi-Maio/21</v>
          </cell>
        </row>
        <row r="4575">
          <cell r="A4575">
            <v>100860</v>
          </cell>
          <cell r="B4575" t="str">
            <v>CHUVEIRO ELÉTRICO COMUM CORPO PLÁSTICO, TIPO DUCHA  FORNECIMENTO E INSTALAÇÃO. AF_01/2020</v>
          </cell>
          <cell r="C4575" t="str">
            <v>UN</v>
          </cell>
          <cell r="D4575">
            <v>83.76</v>
          </cell>
          <cell r="E4575" t="str">
            <v>Sinapi-Maio/21</v>
          </cell>
        </row>
        <row r="4576">
          <cell r="A4576">
            <v>100861</v>
          </cell>
          <cell r="B4576" t="str">
            <v>SUPORTE MÃO FRANCESA EM AÇO, ABAS IGUAIS 30 CM, CAPACIDADE MINIMA 60 KG, BRANCO - FORNECIMENTO E INSTALAÇÃO. AF_01/2020</v>
          </cell>
          <cell r="C4576" t="str">
            <v>UN</v>
          </cell>
          <cell r="D4576">
            <v>36.72</v>
          </cell>
          <cell r="E4576" t="str">
            <v>Sinapi-Maio/21</v>
          </cell>
        </row>
        <row r="4577">
          <cell r="A4577">
            <v>100862</v>
          </cell>
          <cell r="B4577" t="str">
            <v>SUPORTE MÃO FRANCESA EM ACO, ABAS IGUAIS 40 CM, CAPACIDADE MINIMA 70 KG, BRANCO - FORNECIMENTO E INSTALAÇÃO. AF_01/2020</v>
          </cell>
          <cell r="C4577" t="str">
            <v>UN</v>
          </cell>
          <cell r="D4577">
            <v>40.86</v>
          </cell>
          <cell r="E4577" t="str">
            <v>Sinapi-Maio/21</v>
          </cell>
        </row>
        <row r="4578">
          <cell r="A4578">
            <v>100863</v>
          </cell>
          <cell r="B4578" t="str">
            <v>BARRA DE APOIO EM "L", EM ACO INOX POLIDO 70 X 70 CM, FIXADA NA PAREDE - FORNECIMENTO E INSTALACAO. AF_01/2020</v>
          </cell>
          <cell r="C4578" t="str">
            <v>UN</v>
          </cell>
          <cell r="D4578">
            <v>445.1</v>
          </cell>
          <cell r="E4578" t="str">
            <v>Sinapi-Maio/21</v>
          </cell>
        </row>
        <row r="4579">
          <cell r="A4579">
            <v>100864</v>
          </cell>
          <cell r="B4579" t="str">
            <v>BARRA DE APOIO EM "L", EM ACO INOX POLIDO 80 X 80 CM, FIXADA NA PAREDE - FORNECIMENTO E INSTALACAO. AF_01/2020</v>
          </cell>
          <cell r="C4579" t="str">
            <v>UN</v>
          </cell>
          <cell r="D4579">
            <v>491.83</v>
          </cell>
          <cell r="E4579" t="str">
            <v>Sinapi-Maio/21</v>
          </cell>
        </row>
        <row r="4580">
          <cell r="A4580">
            <v>100865</v>
          </cell>
          <cell r="B4580" t="str">
            <v>BARRA DE APOIO LATERAL ARTICULADA, COM TRAVA, EM ACO INOX POLIDO, FIXADA NA PAREDE - FORNECIMENTO E INSTALAÇÃO. AF_01/2020</v>
          </cell>
          <cell r="C4580" t="str">
            <v>UN</v>
          </cell>
          <cell r="D4580">
            <v>450.13</v>
          </cell>
          <cell r="E4580" t="str">
            <v>Sinapi-Maio/21</v>
          </cell>
        </row>
        <row r="4581">
          <cell r="A4581">
            <v>100866</v>
          </cell>
          <cell r="B4581" t="str">
            <v>BARRA DE APOIO RETA, EM ACO INOX POLIDO, COMPRIMENTO 60CM, FIXADA NA PAREDE - FORNECIMENTO E INSTALAÇÃO. AF_01/2020</v>
          </cell>
          <cell r="C4581" t="str">
            <v>UN</v>
          </cell>
          <cell r="D4581">
            <v>225.07</v>
          </cell>
          <cell r="E4581" t="str">
            <v>Sinapi-Maio/21</v>
          </cell>
        </row>
        <row r="4582">
          <cell r="A4582">
            <v>100867</v>
          </cell>
          <cell r="B4582" t="str">
            <v>BARRA DE APOIO RETA, EM ACO INOX POLIDO, COMPRIMENTO 70 CM,  FIXADA NA PAREDE - FORNECIMENTO E INSTALAÇÃO. AF_01/2020</v>
          </cell>
          <cell r="C4582" t="str">
            <v>UN</v>
          </cell>
          <cell r="D4582">
            <v>240.48</v>
          </cell>
          <cell r="E4582" t="str">
            <v>Sinapi-Maio/21</v>
          </cell>
        </row>
        <row r="4583">
          <cell r="A4583">
            <v>100868</v>
          </cell>
          <cell r="B4583" t="str">
            <v>BARRA DE APOIO RETA, EM ACO INOX POLIDO, COMPRIMENTO 80 CM,  FIXADA NA PAREDE - FORNECIMENTO E INSTALAÇÃO. AF_01/2020</v>
          </cell>
          <cell r="C4583" t="str">
            <v>UN</v>
          </cell>
          <cell r="D4583">
            <v>250.73</v>
          </cell>
          <cell r="E4583" t="str">
            <v>Sinapi-Maio/21</v>
          </cell>
        </row>
        <row r="4584">
          <cell r="A4584">
            <v>100869</v>
          </cell>
          <cell r="B4584" t="str">
            <v>BARRA DE APOIO RETA, EM ACO INOX POLIDO, COMPRIMENTO 90 CM,  FIXADA NA PAREDE - FORNECIMENTO E INSTALAÇÃO. AF_01/2020</v>
          </cell>
          <cell r="C4584" t="str">
            <v>UN</v>
          </cell>
          <cell r="D4584">
            <v>258.58999999999997</v>
          </cell>
          <cell r="E4584" t="str">
            <v>Sinapi-Maio/21</v>
          </cell>
        </row>
        <row r="4585">
          <cell r="A4585">
            <v>100870</v>
          </cell>
          <cell r="B4585" t="str">
            <v>BARRA DE APOIO RETA, EM ALUMINIO, COMPRIMENTO 60 CM,  FIXADA NA PAREDE - FORNECIMENTO E INSTALAÇÃO. AF_01/2020</v>
          </cell>
          <cell r="C4585" t="str">
            <v>UN</v>
          </cell>
          <cell r="D4585">
            <v>205.82</v>
          </cell>
          <cell r="E4585" t="str">
            <v>Sinapi-Maio/21</v>
          </cell>
        </row>
        <row r="4586">
          <cell r="A4586">
            <v>100871</v>
          </cell>
          <cell r="B4586" t="str">
            <v>BARRA DE APOIO RETA, EM ALUMINIO, COMPRIMENTO 70 CM,  FIXADA NA PAREDE - FORNECIMENTO E INSTALAÇÃO. AF_01/2020</v>
          </cell>
          <cell r="C4586" t="str">
            <v>UN</v>
          </cell>
          <cell r="D4586">
            <v>223.43</v>
          </cell>
          <cell r="E4586" t="str">
            <v>Sinapi-Maio/21</v>
          </cell>
        </row>
        <row r="4587">
          <cell r="A4587">
            <v>100872</v>
          </cell>
          <cell r="B4587" t="str">
            <v>BARRA DE APOIO RETA, EM ALUMINIO, COMPRIMENTO 80 CM,  FIXADA NA PAREDE - FORNECIMENTO E INSTALAÇÃO. AF_01/2020</v>
          </cell>
          <cell r="C4587" t="str">
            <v>UN</v>
          </cell>
          <cell r="D4587">
            <v>234.68</v>
          </cell>
          <cell r="E4587" t="str">
            <v>Sinapi-Maio/21</v>
          </cell>
        </row>
        <row r="4588">
          <cell r="A4588">
            <v>100873</v>
          </cell>
          <cell r="B4588" t="str">
            <v>BARRA DE APOIO RETA, EM ALUMINIO, COMPRIMENTO 90 CM,  FIXADA NA PAREDE - FORNECIMENTO E INSTALAÇÃO. AF_01/2020</v>
          </cell>
          <cell r="C4588" t="str">
            <v>UN</v>
          </cell>
          <cell r="D4588">
            <v>241.7</v>
          </cell>
          <cell r="E4588" t="str">
            <v>Sinapi-Maio/21</v>
          </cell>
        </row>
        <row r="4589">
          <cell r="A4589">
            <v>100874</v>
          </cell>
          <cell r="B4589" t="str">
            <v>PUXADOR PARA PCD, FIXADO NA PORTA - FORNECIMENTO E INSTALAÇÃO. AF_01/2020</v>
          </cell>
          <cell r="C4589" t="str">
            <v>UN</v>
          </cell>
          <cell r="D4589">
            <v>225.07</v>
          </cell>
          <cell r="E4589" t="str">
            <v>Sinapi-Maio/21</v>
          </cell>
        </row>
        <row r="4590">
          <cell r="A4590">
            <v>100875</v>
          </cell>
          <cell r="B4590" t="str">
            <v>BANCO ARTICULADO, EM ACO INOX, PARA PCD, FIXADO NA PAREDE - FORNECIMENTO E INSTALAÇÃO. AF_01/2020</v>
          </cell>
          <cell r="C4590" t="str">
            <v>UN</v>
          </cell>
          <cell r="D4590">
            <v>828.85</v>
          </cell>
          <cell r="E4590" t="str">
            <v>Sinapi-Maio/21</v>
          </cell>
        </row>
        <row r="4591">
          <cell r="A4591">
            <v>98052</v>
          </cell>
          <cell r="B4591" t="str">
            <v>TANQUE SÉPTICO CIRCULAR, EM CONCRETO PRÉ-MOLDADO, DIÂMETRO INTERNO = 1,10 M, ALTURA INTERNA = 2,50 M, VOLUME ÚTIL: 2138,2 L (PARA 5 CONTRIBUINTES). AF_12/2020</v>
          </cell>
          <cell r="C4591" t="str">
            <v>UN</v>
          </cell>
          <cell r="D4591">
            <v>1680.57</v>
          </cell>
          <cell r="E4591" t="str">
            <v>Sinapi-Maio/21</v>
          </cell>
        </row>
        <row r="4592">
          <cell r="A4592">
            <v>98053</v>
          </cell>
          <cell r="B4592" t="str">
            <v>TANQUE SÉPTICO CIRCULAR, EM CONCRETO PRÉ-MOLDADO, DIÂMETRO INTERNO = 1,40 M, ALTURA INTERNA = 2,50 M, VOLUME ÚTIL: 3463,6 L (PARA 13 CONTRIBUINTES). AF_12/2020</v>
          </cell>
          <cell r="C4592" t="str">
            <v>UN</v>
          </cell>
          <cell r="D4592">
            <v>2295.33</v>
          </cell>
          <cell r="E4592" t="str">
            <v>Sinapi-Maio/21</v>
          </cell>
        </row>
        <row r="4593">
          <cell r="A4593">
            <v>98054</v>
          </cell>
          <cell r="B4593" t="str">
            <v>TANQUE SÉPTICO CIRCULAR, EM CONCRETO PRÉ-MOLDADO, DIÂMETRO INTERNO = 1,88 M, ALTURA INTERNA = 2,50 M, VOLUME ÚTIL: 6245,8 L (PARA 32 CONTRIBUINTES). AF_12/2020</v>
          </cell>
          <cell r="C4593" t="str">
            <v>UN</v>
          </cell>
          <cell r="D4593">
            <v>3651.4</v>
          </cell>
          <cell r="E4593" t="str">
            <v>Sinapi-Maio/21</v>
          </cell>
        </row>
        <row r="4594">
          <cell r="A4594">
            <v>98055</v>
          </cell>
          <cell r="B4594" t="str">
            <v>TANQUE SÉPTICO CIRCULAR, EM CONCRETO PRÉ-MOLDADO, DIÂMETRO INTERNO = 2,38 M, ALTURA INTERNA = 2,50 M, VOLUME ÚTIL: 10009,8 L (PARA 69 CONTRIBUINTES). AF_12/2020</v>
          </cell>
          <cell r="C4594" t="str">
            <v>UN</v>
          </cell>
          <cell r="D4594">
            <v>4941.57</v>
          </cell>
          <cell r="E4594" t="str">
            <v>Sinapi-Maio/21</v>
          </cell>
        </row>
        <row r="4595">
          <cell r="A4595">
            <v>98056</v>
          </cell>
          <cell r="B4595" t="str">
            <v>TANQUE SÉPTICO CIRCULAR, EM CONCRETO PRÉ-MOLDADO, DIÂMETRO INTERNO = 2,38 M, ALTURA INTERNA = 3,0 M, VOLUME ÚTIL: 12234,2 L (PARA 86 CONTRIBUINTES). AF_12/2020</v>
          </cell>
          <cell r="C4595" t="str">
            <v>UN</v>
          </cell>
          <cell r="D4595">
            <v>5748.81</v>
          </cell>
          <cell r="E4595" t="str">
            <v>Sinapi-Maio/21</v>
          </cell>
        </row>
        <row r="4596">
          <cell r="A4596">
            <v>98057</v>
          </cell>
          <cell r="B4596" t="str">
            <v>TANQUE SÉPTICO CIRCULAR, EM CONCRETO PRÉ-MOLDADO, DIÂMETRO INTERNO = 2,88 M, ALTURA INTERNA = 2,50 M, VOLUME ÚTIL: 14657,4 L (PARA 105 CONTRIBUINTES). AF_12/2020</v>
          </cell>
          <cell r="C4596" t="str">
            <v>UN</v>
          </cell>
          <cell r="D4596">
            <v>6792.81</v>
          </cell>
          <cell r="E4596" t="str">
            <v>Sinapi-Maio/21</v>
          </cell>
        </row>
        <row r="4597">
          <cell r="A4597">
            <v>98058</v>
          </cell>
          <cell r="B4597" t="str">
            <v>FILTRO ANAERÓBIO CIRCULAR, EM CONCRETO PRÉ-MOLDADO, DIÂMETRO INTERNO = 1,10 M, ALTURA INTERNA = 1,50 M, VOLUME ÚTIL: 1140,4 L (PARA 5 CONTRIBUINTES). AF_12/2020</v>
          </cell>
          <cell r="C4597" t="str">
            <v>UN</v>
          </cell>
          <cell r="D4597">
            <v>1446.92</v>
          </cell>
          <cell r="E4597" t="str">
            <v>Sinapi-Maio/21</v>
          </cell>
        </row>
        <row r="4598">
          <cell r="A4598">
            <v>98059</v>
          </cell>
          <cell r="B4598" t="str">
            <v>FILTRO ANAERÓBIO CIRCULAR, EM CONCRETO PRÉ-MOLDADO, DIÂMETRO INTERNO = 1,88 M, ALTURA INTERNA = 1,50 M, VOLUME ÚTIL: 3331,1 L (PARA 19 CONTRIBUINTES). AF_12/2020</v>
          </cell>
          <cell r="C4598" t="str">
            <v>UN</v>
          </cell>
          <cell r="D4598">
            <v>3050.98</v>
          </cell>
          <cell r="E4598" t="str">
            <v>Sinapi-Maio/21</v>
          </cell>
        </row>
        <row r="4599">
          <cell r="A4599">
            <v>98060</v>
          </cell>
          <cell r="B4599" t="str">
            <v>FILTRO ANAERÓBIO CIRCULAR, EM CONCRETO PRÉ-MOLDADO, DIÂMETRO INTERNO = 2,38 M, ALTURA INTERNA = 1,50 M, VOLUME ÚTIL: 5338,6 L (PARA 34 CONTRIBUINTES). AF_12/2020</v>
          </cell>
          <cell r="C4599" t="str">
            <v>UN</v>
          </cell>
          <cell r="D4599">
            <v>4244.63</v>
          </cell>
          <cell r="E4599" t="str">
            <v>Sinapi-Maio/21</v>
          </cell>
        </row>
        <row r="4600">
          <cell r="A4600">
            <v>98061</v>
          </cell>
          <cell r="B4600" t="str">
            <v>FILTRO ANAERÓBIO CIRCULAR, EM CONCRETO PRÉ-MOLDADO, DIÂMETRO INTERNO = 2,88 M, ALTURA INTERNA = 1,50 M, VOLUME ÚTIL: 7817,3 L (PARA 75 CONTRIBUINTES). AF_12/2020</v>
          </cell>
          <cell r="C4600" t="str">
            <v>UN</v>
          </cell>
          <cell r="D4600">
            <v>5870.18</v>
          </cell>
          <cell r="E4600" t="str">
            <v>Sinapi-Maio/21</v>
          </cell>
        </row>
        <row r="4601">
          <cell r="A4601">
            <v>98062</v>
          </cell>
          <cell r="B4601" t="str">
            <v>SUMIDOURO CIRCULAR, EM CONCRETO PRÉ-MOLDADO, DIÂMETRO INTERNO = 1,88 M, ALTURA INTERNA = 2,00 M, ÁREA DE INFILTRAÇÃO: 13,1 M² (PARA 5 CONTRIBUINTES). AF_12/2020</v>
          </cell>
          <cell r="C4601" t="str">
            <v>UN</v>
          </cell>
          <cell r="D4601">
            <v>2318.21</v>
          </cell>
          <cell r="E4601" t="str">
            <v>Sinapi-Maio/21</v>
          </cell>
        </row>
        <row r="4602">
          <cell r="A4602">
            <v>98063</v>
          </cell>
          <cell r="B4602" t="str">
            <v>SUMIDOURO CIRCULAR, EM CONCRETO PRÉ-MOLDADO, DIÂMETRO INTERNO = 2,38 M, ALTURA INTERNA = 2,50 M, ÁREA DE INFILTRAÇÃO: 21,3 M² (PARA 8 CONTRIBUINTES). AF_12/2020</v>
          </cell>
          <cell r="C4602" t="str">
            <v>UN</v>
          </cell>
          <cell r="D4602">
            <v>3527.28</v>
          </cell>
          <cell r="E4602" t="str">
            <v>Sinapi-Maio/21</v>
          </cell>
        </row>
        <row r="4603">
          <cell r="A4603">
            <v>98064</v>
          </cell>
          <cell r="B4603" t="str">
            <v>SUMIDOURO CIRCULAR, EM CONCRETO PRÉ-MOLDADO, DIÂMETRO INTERNO = 2,38 M, ALTURA INTERNA = 3,0 M, ÁREA DE INFILTRAÇÃO: 25 M² (PARA 10 CONTRIBUINTES). AF_12/2020</v>
          </cell>
          <cell r="C4603" t="str">
            <v>UN</v>
          </cell>
          <cell r="D4603">
            <v>4055.24</v>
          </cell>
          <cell r="E4603" t="str">
            <v>Sinapi-Maio/21</v>
          </cell>
        </row>
        <row r="4604">
          <cell r="A4604">
            <v>98065</v>
          </cell>
          <cell r="B4604" t="str">
            <v>SUMIDOURO CIRCULAR, EM CONCRETO PRÉ-MOLDADO, DIÂMETRO INTERNO = 2,88 M, ALTURA INTERNA = 3,0 M, ÁREA DE INFILTRAÇÃO: 31,4 M² (PARA 12 CONTRIBUINTES). AF_12/2020</v>
          </cell>
          <cell r="C4604" t="str">
            <v>UN</v>
          </cell>
          <cell r="D4604">
            <v>5608.61</v>
          </cell>
          <cell r="E4604" t="str">
            <v>Sinapi-Maio/21</v>
          </cell>
        </row>
        <row r="4605">
          <cell r="A4605">
            <v>98066</v>
          </cell>
          <cell r="B4605" t="str">
            <v>TANQUE SÉPTICO RETANGULAR, EM ALVENARIA COM TIJOLOS CERÂMICOS MACIÇOS, DIMENSÕES INTERNAS: 1,0 X 2,0 X 1,4 M, VOLUME ÚTIL: 2000 L (PARA 5 CONTRIBUINTES). AF_12/2020</v>
          </cell>
          <cell r="C4605" t="str">
            <v>UN</v>
          </cell>
          <cell r="D4605">
            <v>5028.87</v>
          </cell>
          <cell r="E4605" t="str">
            <v>Sinapi-Maio/21</v>
          </cell>
        </row>
        <row r="4606">
          <cell r="A4606">
            <v>98067</v>
          </cell>
          <cell r="B4606" t="str">
            <v>TANQUE SÉPTICO RETANGULAR, EM ALVENARIA COM TIJOLOS CERÂMICOS MACIÇOS, DIMENSÕES INTERNAS: 1,2 X 2,4 X 1,6 M, VOLUME ÚTIL: 3456 L (PARA 13 CONTRIBUINTES). AF_12/2020</v>
          </cell>
          <cell r="C4606" t="str">
            <v>UN</v>
          </cell>
          <cell r="D4606">
            <v>6720.8</v>
          </cell>
          <cell r="E4606" t="str">
            <v>Sinapi-Maio/21</v>
          </cell>
        </row>
        <row r="4607">
          <cell r="A4607">
            <v>98068</v>
          </cell>
          <cell r="B4607" t="str">
            <v>TANQUE SÉPTICO RETANGULAR, EM ALVENARIA COM TIJOLOS CERÂMICOS MACIÇOS, DIMENSÕES INTERNAS: 1,4 X 3,2 X 1,8 M, VOLUME ÚTIL: 6272 L (PARA 32 CONTRIBUINTES). AF_12/2020</v>
          </cell>
          <cell r="C4607" t="str">
            <v>UN</v>
          </cell>
          <cell r="D4607">
            <v>9499.76</v>
          </cell>
          <cell r="E4607" t="str">
            <v>Sinapi-Maio/21</v>
          </cell>
        </row>
        <row r="4608">
          <cell r="A4608">
            <v>98069</v>
          </cell>
          <cell r="B4608" t="str">
            <v>TANQUE SÉPTICO RETANGULAR, EM ALVENARIA COM TIJOLOS CERÂMICOS MACIÇOS, DIMENSÕES INTERNAS: 1,6 X 4,4 X 1,8 M, VOLUME ÚTIL: 9856 L (PARA 68 CONTRIBUINTES). AF_12/2020</v>
          </cell>
          <cell r="C4608" t="str">
            <v>UN</v>
          </cell>
          <cell r="D4608">
            <v>12700.27</v>
          </cell>
          <cell r="E4608" t="str">
            <v>Sinapi-Maio/21</v>
          </cell>
        </row>
        <row r="4609">
          <cell r="A4609">
            <v>98070</v>
          </cell>
          <cell r="B4609" t="str">
            <v>TANQUE SÉPTICO RETANGULAR, EM ALVENARIA COM TIJOLOS CERÂMICOS MACIÇOS, DIMENSÕES INTERNAS: 1,6 X 4,8 X 2,0 M, VOLUME ÚTIL: 12288 L (PARA 86 CONTRIBUINTES). AF_12/2020</v>
          </cell>
          <cell r="C4609" t="str">
            <v>UN</v>
          </cell>
          <cell r="D4609">
            <v>14579.52</v>
          </cell>
          <cell r="E4609" t="str">
            <v>Sinapi-Maio/21</v>
          </cell>
        </row>
        <row r="4610">
          <cell r="A4610">
            <v>98071</v>
          </cell>
          <cell r="B4610" t="str">
            <v>TANQUE SÉPTICO RETANGULAR, EM ALVENARIA COM TIJOLOS CERÂMICOS MACIÇOS, DIMENSÕES INTERNAS: 1,6 X 4,6 X 2,4 M, VOLUME ÚTIL: 14720 L (PARA 105 CONTRIBUINTES). AF_12/2020</v>
          </cell>
          <cell r="C4610" t="str">
            <v>UN</v>
          </cell>
          <cell r="D4610">
            <v>16059.27</v>
          </cell>
          <cell r="E4610" t="str">
            <v>Sinapi-Maio/21</v>
          </cell>
        </row>
        <row r="4611">
          <cell r="A4611">
            <v>98072</v>
          </cell>
          <cell r="B4611" t="str">
            <v>FILTRO ANAERÓBIO RETANGULAR, EM ALVENARIA COM TIJOLOS CERÂMICOS MACIÇOS, DIMENSÕES INTERNAS: 0,8 X 1,2 X 1,67 M, VOLUME ÚTIL: 1152 L (PARA 5 CONTRIBUINTES). AF_12/2020</v>
          </cell>
          <cell r="C4611" t="str">
            <v>UN</v>
          </cell>
          <cell r="D4611">
            <v>4159.17</v>
          </cell>
          <cell r="E4611" t="str">
            <v>Sinapi-Maio/21</v>
          </cell>
        </row>
        <row r="4612">
          <cell r="A4612">
            <v>98073</v>
          </cell>
          <cell r="B4612" t="str">
            <v>FILTRO ANAERÓBIO RETANGULAR, EM ALVENARIA COM TIJOLOS CERÂMICOS MACIÇOS, DIMENSÕES INTERNAS: 1,2 X 1,8 X 1,67 M, VOLUME ÚTIL: 2592 L (PARA 13 CONTRIBUINTES). AF_12/2020</v>
          </cell>
          <cell r="C4612" t="str">
            <v>UN</v>
          </cell>
          <cell r="D4612">
            <v>6432.16</v>
          </cell>
          <cell r="E4612" t="str">
            <v>Sinapi-Maio/21</v>
          </cell>
        </row>
        <row r="4613">
          <cell r="A4613">
            <v>98074</v>
          </cell>
          <cell r="B4613" t="str">
            <v>FILTRO ANAERÓBIO RETANGULAR, EM ALVENARIA COM TIJOLOS CERÂMICOS MACIÇOS, DIMENSÕES INTERNAS: 1,4 X 3,0 X 1,67 M, VOLUME ÚTIL: 5040 L (PARA 32 CONTRIBUINTES). AF_12/2020</v>
          </cell>
          <cell r="C4613" t="str">
            <v>UN</v>
          </cell>
          <cell r="D4613">
            <v>9887.86</v>
          </cell>
          <cell r="E4613" t="str">
            <v>Sinapi-Maio/21</v>
          </cell>
        </row>
        <row r="4614">
          <cell r="A4614">
            <v>98075</v>
          </cell>
          <cell r="B4614" t="str">
            <v>FILTRO ANAERÓBIO RETANGULAR, EM ALVENARIA COM TIJOLOS CERÂMICOS MACIÇOS, DIMENSÕES INTERNAS: 1,4 X 4,2 X 1,67 M, VOLUME ÚTIL: 7056 L (PARA 67 CONTRIBUINTES). AF_12/2020</v>
          </cell>
          <cell r="C4614" t="str">
            <v>UN</v>
          </cell>
          <cell r="D4614">
            <v>12804.74</v>
          </cell>
          <cell r="E4614" t="str">
            <v>Sinapi-Maio/21</v>
          </cell>
        </row>
        <row r="4615">
          <cell r="A4615">
            <v>98076</v>
          </cell>
          <cell r="B4615" t="str">
            <v>FILTRO ANAERÓBIO RETANGULAR, EM ALVENARIA COM TIJOLOS CERÂMICOS MACIÇOS, DIMENSÕES INTERNAS: 1,6 X 4,6 X 1,67 M, VOLUME ÚTIL: 8832 L (PARA 84 CONTRIBUINTES). AF_12/2020</v>
          </cell>
          <cell r="C4615" t="str">
            <v>UN</v>
          </cell>
          <cell r="D4615">
            <v>14694.91</v>
          </cell>
          <cell r="E4615" t="str">
            <v>Sinapi-Maio/21</v>
          </cell>
        </row>
        <row r="4616">
          <cell r="A4616">
            <v>98077</v>
          </cell>
          <cell r="B4616" t="str">
            <v>FILTRO ANAERÓBIO RETANGULAR, EM ALVENARIA COM TIJOLOS CERÂMICOS MACIÇOS, DIMENSÕES INTERNAS: 1,6 X 5,6 X 1,67 M, VOLUME ÚTIL: 10752 L (PARA 103 CONTRIBUINTES). AF_12/2020</v>
          </cell>
          <cell r="C4616" t="str">
            <v>UN</v>
          </cell>
          <cell r="D4616">
            <v>17263.55</v>
          </cell>
          <cell r="E4616" t="str">
            <v>Sinapi-Maio/21</v>
          </cell>
        </row>
        <row r="4617">
          <cell r="A4617">
            <v>98078</v>
          </cell>
          <cell r="B4617" t="str">
            <v>SUMIDOURO RETANGULAR, EM ALVENARIA COM TIJOLOS CERÂMICOS MACIÇOS, DIMENSÕES INTERNAS: 0,8 X 1,4 X 3,0 M, ÁREA DE INFILTRAÇÃO: 13,2 M² (PARA 5 CONTRIBUINTES). AF_12/2020</v>
          </cell>
          <cell r="C4617" t="str">
            <v>UN</v>
          </cell>
          <cell r="D4617">
            <v>4376.97</v>
          </cell>
          <cell r="E4617" t="str">
            <v>Sinapi-Maio/21</v>
          </cell>
        </row>
        <row r="4618">
          <cell r="A4618">
            <v>98079</v>
          </cell>
          <cell r="B4618" t="str">
            <v>SUMIDOURO RETANGULAR, EM ALVENARIA COM TIJOLOS CERÂMICOS MACIÇOS, DIMENSÕES INTERNAS: 1,0 X 3,0 X 3,0 M, ÁREA DE INFILTRAÇÃO: 25 M² (PARA 10 CONTRIBUINTES). AF_12/2020</v>
          </cell>
          <cell r="C4618" t="str">
            <v>UN</v>
          </cell>
          <cell r="D4618">
            <v>7630.94</v>
          </cell>
          <cell r="E4618" t="str">
            <v>Sinapi-Maio/21</v>
          </cell>
        </row>
        <row r="4619">
          <cell r="A4619">
            <v>98080</v>
          </cell>
          <cell r="B4619" t="str">
            <v>SUMIDOURO RETANGULAR, EM ALVENARIA COM TIJOLOS CERÂMICOS MACIÇOS, DIMENSÕES INTERNAS: 1,6 X 3,4 X 3,0 M, ÁREA DE INFILTRAÇÃO: 32,9 M² (PARA 13 CONTRIBUINTES). AF_12/2020</v>
          </cell>
          <cell r="C4619" t="str">
            <v>UN</v>
          </cell>
          <cell r="D4619">
            <v>9751.49</v>
          </cell>
          <cell r="E4619" t="str">
            <v>Sinapi-Maio/21</v>
          </cell>
        </row>
        <row r="4620">
          <cell r="A4620">
            <v>98081</v>
          </cell>
          <cell r="B4620" t="str">
            <v>SUMIDOURO RETANGULAR, EM ALVENARIA COM TIJOLOS CERÂMICOS MACIÇOS, DIMENSÕES INTERNAS: 1,6 X 5,8 X 3,0 M, ÁREA DE INFILTRAÇÃO: 50 M² (PARA 20 CONTRIBUINTES). AF_12/2020</v>
          </cell>
          <cell r="C4620" t="str">
            <v>UN</v>
          </cell>
          <cell r="D4620">
            <v>14399.01</v>
          </cell>
          <cell r="E4620" t="str">
            <v>Sinapi-Maio/21</v>
          </cell>
        </row>
        <row r="4621">
          <cell r="A4621">
            <v>98082</v>
          </cell>
          <cell r="B4621" t="str">
            <v>TANQUE SÉPTICO RETANGULAR, EM ALVENARIA COM BLOCOS DE CONCRETO, DIMENSÕES INTERNAS: 1,0 X 2,0 X 1,4 M, VOLUME ÚTIL: 2000 L (PARA 5 CONTRIBUINTES). AF_12/2020</v>
          </cell>
          <cell r="C4621" t="str">
            <v>UN</v>
          </cell>
          <cell r="D4621">
            <v>3558.02</v>
          </cell>
          <cell r="E4621" t="str">
            <v>Sinapi-Maio/21</v>
          </cell>
        </row>
        <row r="4622">
          <cell r="A4622">
            <v>98083</v>
          </cell>
          <cell r="B4622" t="str">
            <v>TANQUE SÉPTICO RETANGULAR, EM ALVENARIA COM BLOCOS DE CONCRETO, DIMENSÕES INTERNAS: 1,2 X 2,4 X 1,6 M, VOLUME ÚTIL: 3456 L (PARA 13 CONTRIBUINTES). AF_12/2020</v>
          </cell>
          <cell r="C4622" t="str">
            <v>UN</v>
          </cell>
          <cell r="D4622">
            <v>4699.8500000000004</v>
          </cell>
          <cell r="E4622" t="str">
            <v>Sinapi-Maio/21</v>
          </cell>
        </row>
        <row r="4623">
          <cell r="A4623">
            <v>98084</v>
          </cell>
          <cell r="B4623" t="str">
            <v>TANQUE SÉPTICO RETANGULAR, EM ALVENARIA COM BLOCOS DE CONCRETO, DIMENSÕES INTERNAS: 1,4 X 3,2 X 1,8 M, VOLUME ÚTIL: 6272 L (PARA 32 CONTRIBUINTES). AF_12/2020</v>
          </cell>
          <cell r="C4623" t="str">
            <v>UN</v>
          </cell>
          <cell r="D4623">
            <v>6599.37</v>
          </cell>
          <cell r="E4623" t="str">
            <v>Sinapi-Maio/21</v>
          </cell>
        </row>
        <row r="4624">
          <cell r="A4624">
            <v>98085</v>
          </cell>
          <cell r="B4624" t="str">
            <v>TANQUE SÉPTICO RETANGULAR, EM ALVENARIA COM BLOCOS DE CONCRETO, DIMENSÕES INTERNAS: 1,6 X 4,4 X 1,8 M, VOLUME ÚTIL: 9856 L (PARA 68 CONTRIBUINTES). AF_12/2020</v>
          </cell>
          <cell r="C4624" t="str">
            <v>UN</v>
          </cell>
          <cell r="D4624">
            <v>8952.8799999999992</v>
          </cell>
          <cell r="E4624" t="str">
            <v>Sinapi-Maio/21</v>
          </cell>
        </row>
        <row r="4625">
          <cell r="A4625">
            <v>98086</v>
          </cell>
          <cell r="B4625" t="str">
            <v>TANQUE SÉPTICO RETANGULAR, EM ALVENARIA COM BLOCOS DE CONCRETO, DIMENSÕES INTERNAS: 1,6 X 4,8 X 2,0 M, VOLUME ÚTIL: 12288 L (PARA 86 CONTRIBUINTES). AF_12/2020</v>
          </cell>
          <cell r="C4625" t="str">
            <v>UN</v>
          </cell>
          <cell r="D4625">
            <v>10113.64</v>
          </cell>
          <cell r="E4625" t="str">
            <v>Sinapi-Maio/21</v>
          </cell>
        </row>
        <row r="4626">
          <cell r="A4626">
            <v>98087</v>
          </cell>
          <cell r="B4626" t="str">
            <v>TANQUE SÉPTICO RETANGULAR, EM ALVENARIA COM BLOCOS DE CONCRETO, DIMENSÕES INTERNAS: 1,6 X 4,6 X 2,4 M, VOLUME ÚTIL: 14720 L (PARA 105 CONTRIBUINTES). AF_12/2020</v>
          </cell>
          <cell r="C4626" t="str">
            <v>UN</v>
          </cell>
          <cell r="D4626">
            <v>10806.48</v>
          </cell>
          <cell r="E4626" t="str">
            <v>Sinapi-Maio/21</v>
          </cell>
        </row>
        <row r="4627">
          <cell r="A4627">
            <v>98088</v>
          </cell>
          <cell r="B4627" t="str">
            <v>FILTRO ANAERÓBIO RETANGULAR, EM ALVENARIA COM BLOCOS DE CONCRETO, DIMENSÕES INTERNAS: 0,8 X 1,2 X 1,67 M, VOLUME ÚTIL: 1152 L (PARA 5 CONTRIBUINTES). AF_12/2020</v>
          </cell>
          <cell r="C4627" t="str">
            <v>UN</v>
          </cell>
          <cell r="D4627">
            <v>3025.15</v>
          </cell>
          <cell r="E4627" t="str">
            <v>Sinapi-Maio/21</v>
          </cell>
        </row>
        <row r="4628">
          <cell r="A4628">
            <v>98089</v>
          </cell>
          <cell r="B4628" t="str">
            <v>FILTRO ANAERÓBIO RETANGULAR, EM ALVENARIA COM BLOCOS DE CONCRETO, DIMENSÕES INTERNAS: 1,2 X 1,8 X 1,67 M, VOLUME ÚTIL: 2592 L (PARA 13 CONTRIBUINTES). AF_12/2020</v>
          </cell>
          <cell r="C4628" t="str">
            <v>UN</v>
          </cell>
          <cell r="D4628">
            <v>4769.2</v>
          </cell>
          <cell r="E4628" t="str">
            <v>Sinapi-Maio/21</v>
          </cell>
        </row>
        <row r="4629">
          <cell r="A4629">
            <v>98090</v>
          </cell>
          <cell r="B4629" t="str">
            <v>FILTRO ANAERÓBIO RETANGULAR, EM ALVENARIA COM BLOCOS DE CONCRETO, DIMENSÕES INTERNAS: 1,4 X 3,0 X 1,67 M, VOLUME ÚTIL: 5040 L (PARA 32 CONTRIBUINTES). AF_12/2020</v>
          </cell>
          <cell r="C4629" t="str">
            <v>UN</v>
          </cell>
          <cell r="D4629">
            <v>7469.71</v>
          </cell>
          <cell r="E4629" t="str">
            <v>Sinapi-Maio/21</v>
          </cell>
        </row>
        <row r="4630">
          <cell r="A4630">
            <v>98091</v>
          </cell>
          <cell r="B4630" t="str">
            <v>FILTRO ANAERÓBIO RETANGULAR, EM ALVENARIA COM BLOCOS DE CONCRETO, DIMENSÕES INTERNAS: 1,4 X 4,2 X 1,67 M, VOLUME ÚTIL: 7056 L (PARA 67 CONTRIBUINTES). AF_12/2020</v>
          </cell>
          <cell r="C4630" t="str">
            <v>UN</v>
          </cell>
          <cell r="D4630">
            <v>9627.31</v>
          </cell>
          <cell r="E4630" t="str">
            <v>Sinapi-Maio/21</v>
          </cell>
        </row>
        <row r="4631">
          <cell r="A4631">
            <v>98092</v>
          </cell>
          <cell r="B4631" t="str">
            <v>FILTRO ANAERÓBIO RETANGULAR, EM ALVENARIA COM BLOCOS DE CONCRETO, DIMENSÕES INTERNAS: 1,6 X 4,6 X 1,67 M, VOLUME ÚTIL: 8832 L (PARA 84 CONTRIBUINTES). AF_12/2020</v>
          </cell>
          <cell r="C4631" t="str">
            <v>UN</v>
          </cell>
          <cell r="D4631">
            <v>11305.13</v>
          </cell>
          <cell r="E4631" t="str">
            <v>Sinapi-Maio/21</v>
          </cell>
        </row>
        <row r="4632">
          <cell r="A4632">
            <v>98093</v>
          </cell>
          <cell r="B4632" t="str">
            <v>FILTRO ANAERÓBIO RETANGULAR, EM ALVENARIA COM BLOCOS DE CONCRETO, DIMENSÕES INTERNAS: 1,6 X 5,6 X 1,67 M, VOLUME ÚTIL: 10752 L (PARA 103 CONTRIBUINTES). AF_12/2020</v>
          </cell>
          <cell r="C4632" t="str">
            <v>UN</v>
          </cell>
          <cell r="D4632">
            <v>13335.87</v>
          </cell>
          <cell r="E4632" t="str">
            <v>Sinapi-Maio/21</v>
          </cell>
        </row>
        <row r="4633">
          <cell r="A4633">
            <v>98094</v>
          </cell>
          <cell r="B4633" t="str">
            <v>SUMIDOURO RETANGULAR, EM ALVENARIA COM BLOCOS DE CONCRETO, DIMENSÕES INTERNAS: 0,8 X 1,4 X 3,0 M, ÁREA DE INFILTRAÇÃO: 13,2 M² (PARA 5 CONTRIBUINTES). AF_12/2020</v>
          </cell>
          <cell r="C4633" t="str">
            <v>UN</v>
          </cell>
          <cell r="D4633">
            <v>2433.7800000000002</v>
          </cell>
          <cell r="E4633" t="str">
            <v>Sinapi-Maio/21</v>
          </cell>
        </row>
        <row r="4634">
          <cell r="A4634">
            <v>98099</v>
          </cell>
          <cell r="B4634" t="str">
            <v>SUMIDOURO RETANGULAR, EM ALVENARIA COM BLOCOS DE CONCRETO, DIMENSÕES INTERNAS: 1,0 X 3,0 X 3,0 M, ÁREA DE INFILTRAÇÃO: 25 M² (PARA 10 CONTRIBUINTES). AF_12/2020</v>
          </cell>
          <cell r="C4634" t="str">
            <v>UN</v>
          </cell>
          <cell r="D4634">
            <v>4158.3599999999997</v>
          </cell>
          <cell r="E4634" t="str">
            <v>Sinapi-Maio/21</v>
          </cell>
        </row>
        <row r="4635">
          <cell r="A4635">
            <v>98100</v>
          </cell>
          <cell r="B4635" t="str">
            <v>SUMIDOURO RETANGULAR, EM ALVENARIA COM BLOCOS DE CONCRETO, DIMENSÕES INTERNAS: 1,6 X 3,4 X 3,0 M, ÁREA DE INFILTRAÇÃO: 32,9 M² (PARA 13 CONTRIBUINTES). . AF_12/2020</v>
          </cell>
          <cell r="C4635" t="str">
            <v>UN</v>
          </cell>
          <cell r="D4635">
            <v>5429.21</v>
          </cell>
          <cell r="E4635" t="str">
            <v>Sinapi-Maio/21</v>
          </cell>
        </row>
        <row r="4636">
          <cell r="A4636">
            <v>98101</v>
          </cell>
          <cell r="B4636" t="str">
            <v>SUMIDOURO RETANGULAR, EM ALVENARIA COM BLOCOS DE CONCRETO, DIMENSÕES INTERNAS: 1,6 X 5,8 X 3,0 M, ÁREA DE INFILTRAÇÃO: 50 M² (PARA 20 CONTRIBUINTES). . AF_12/2020</v>
          </cell>
          <cell r="C4636" t="str">
            <v>UN</v>
          </cell>
          <cell r="D4636">
            <v>8020.34</v>
          </cell>
          <cell r="E4636" t="str">
            <v>Sinapi-Maio/21</v>
          </cell>
        </row>
        <row r="4637">
          <cell r="A4637">
            <v>98109</v>
          </cell>
          <cell r="B4637" t="str">
            <v>CAIXA DE GORDURA ESPECIAL (CAPACIDADE: 312 L - PARA ATÉ 146 PESSOAS SERVIDAS NO PICO), RETANGULAR, EM ALVENARIA COM BLOCOS DE CONCRETO, DIMENSÕES INTERNAS = 0,4X1,2 M, ALTURA INTERNA = 1 M. AF_12/2020</v>
          </cell>
          <cell r="C4637" t="str">
            <v>UN</v>
          </cell>
          <cell r="D4637">
            <v>750.17</v>
          </cell>
          <cell r="E4637" t="str">
            <v>Sinapi-Maio/21</v>
          </cell>
        </row>
        <row r="4638">
          <cell r="A4638">
            <v>98110</v>
          </cell>
          <cell r="B4638" t="str">
            <v>CAIXA DE GORDURA PEQUENA (CAPACIDADE: 19 L), CIRCULAR, EM PVC, DIÂMETRO INTERNO= 0,3 M. AF_12/2020</v>
          </cell>
          <cell r="C4638" t="str">
            <v>UN</v>
          </cell>
          <cell r="D4638">
            <v>648.73</v>
          </cell>
          <cell r="E4638" t="str">
            <v>Sinapi-Maio/21</v>
          </cell>
        </row>
        <row r="4639">
          <cell r="A4639">
            <v>98111</v>
          </cell>
          <cell r="B4639" t="str">
            <v>CAIXA DE INSPEÇÃO PARA ATERRAMENTO, CIRCULAR, EM POLIETILENO, DIÂMETRO INTERNO = 0,3 M. AF_12/2020</v>
          </cell>
          <cell r="C4639" t="str">
            <v>UN</v>
          </cell>
          <cell r="D4639">
            <v>30.61</v>
          </cell>
          <cell r="E4639" t="str">
            <v>Sinapi-Maio/21</v>
          </cell>
        </row>
        <row r="4640">
          <cell r="A4640">
            <v>98112</v>
          </cell>
          <cell r="B4640" t="str">
            <v>TIL (TUBO DE INSPEÇÃO E LIMPEZA) CONDOMINIAL PARA ESGOTO, EM PVC, DN 100 X 100 MM. AF_12/2020</v>
          </cell>
          <cell r="C4640" t="str">
            <v>UN</v>
          </cell>
          <cell r="D4640">
            <v>128.59</v>
          </cell>
          <cell r="E4640" t="str">
            <v>Sinapi-Maio/21</v>
          </cell>
        </row>
        <row r="4641">
          <cell r="A4641">
            <v>98114</v>
          </cell>
          <cell r="B4641" t="str">
            <v>TAMPA CIRCULAR PARA ESGOTO E DRENAGEM, EM FERRO FUNDIDO, DIÂMETRO INTERNO = 0,6 M. AF_12/2020</v>
          </cell>
          <cell r="C4641" t="str">
            <v>UN</v>
          </cell>
          <cell r="D4641">
            <v>733.35</v>
          </cell>
          <cell r="E4641" t="str">
            <v>Sinapi-Maio/21</v>
          </cell>
        </row>
        <row r="4642">
          <cell r="A4642">
            <v>98115</v>
          </cell>
          <cell r="B4642" t="str">
            <v>TAMPA CIRCULAR PARA ESGOTO E DRENAGEM, EM CONCRETO PRÉ-MOLDADO, DIÂMETRO INTERNO = 0,6 M. AF_12/2020</v>
          </cell>
          <cell r="C4642" t="str">
            <v>UN</v>
          </cell>
          <cell r="D4642">
            <v>111.12</v>
          </cell>
          <cell r="E4642" t="str">
            <v>Sinapi-Maio/21</v>
          </cell>
        </row>
        <row r="4643">
          <cell r="A4643">
            <v>89957</v>
          </cell>
          <cell r="B4643" t="str">
            <v>PONTO DE CONSUMO TERMINAL DE ÁGUA FRIA (SUBRAMAL) COM TUBULAÇÃO DE PVC, DN 25 MM, INSTALADO EM RAMAL DE ÁGUA, INCLUSOS RASGO E CHUMBAMENTO EM ALVENARIA. AF_12/2014</v>
          </cell>
          <cell r="C4643" t="str">
            <v>UN</v>
          </cell>
          <cell r="D4643">
            <v>138.62</v>
          </cell>
          <cell r="E4643" t="str">
            <v>Sinapi-Maio/21</v>
          </cell>
        </row>
        <row r="4644">
          <cell r="A4644">
            <v>89959</v>
          </cell>
          <cell r="B4644" t="str">
            <v>PONTO DE CONSUMO TERMINAL DE ÁGUA QUENTE (SUBRAMAL) COM TUBULAÇÃO DE CPVC, DN 22 MM, INSTALADO EM RAMAL DE ÁGUA, INCLUSOS RASGO E CHUMBAMENTO EM ALVENARIA. AF_12/2014</v>
          </cell>
          <cell r="C4644" t="str">
            <v>UN</v>
          </cell>
          <cell r="D4644">
            <v>215.51</v>
          </cell>
          <cell r="E4644" t="str">
            <v>Sinapi-Maio/21</v>
          </cell>
        </row>
        <row r="4645">
          <cell r="A4645">
            <v>89349</v>
          </cell>
          <cell r="B4645" t="str">
            <v>REGISTRO DE PRESSÃO BRUTO, LATÃO, ROSCÁVEL, 1/2", FORNECIDO E INSTALADO EM RAMAL DE ÁGUA. AF_12/2014</v>
          </cell>
          <cell r="C4645" t="str">
            <v>UN</v>
          </cell>
          <cell r="D4645">
            <v>26.56</v>
          </cell>
          <cell r="E4645" t="str">
            <v>Sinapi-Maio/21</v>
          </cell>
        </row>
        <row r="4646">
          <cell r="A4646">
            <v>89351</v>
          </cell>
          <cell r="B4646" t="str">
            <v>REGISTRO DE PRESSÃO BRUTO, LATÃO,  ROSCÁVEL, 3/4, FORNECIDO E INSTALADO EM RAMAL DE ÁGUA. AF_12/2014</v>
          </cell>
          <cell r="C4646" t="str">
            <v>UN</v>
          </cell>
          <cell r="D4646">
            <v>29.95</v>
          </cell>
          <cell r="E4646" t="str">
            <v>Sinapi-Maio/21</v>
          </cell>
        </row>
        <row r="4647">
          <cell r="A4647">
            <v>89352</v>
          </cell>
          <cell r="B4647" t="str">
            <v>REGISTRO DE GAVETA BRUTO, LATÃO, ROSCÁVEL, 1/2", FORNECIDO E INSTALADO EM RAMAL DE ÁGUA. AF_12/2014</v>
          </cell>
          <cell r="C4647" t="str">
            <v>UN</v>
          </cell>
          <cell r="D4647">
            <v>33.74</v>
          </cell>
          <cell r="E4647" t="str">
            <v>Sinapi-Maio/21</v>
          </cell>
        </row>
        <row r="4648">
          <cell r="A4648">
            <v>89353</v>
          </cell>
          <cell r="B4648" t="str">
            <v>REGISTRO DE GAVETA BRUTO, LATÃO, ROSCÁVEL, 3/4", FORNECIDO E INSTALADO EM RAMAL DE ÁGUA. AF_12/2014</v>
          </cell>
          <cell r="C4648" t="str">
            <v>UN</v>
          </cell>
          <cell r="D4648">
            <v>35.1</v>
          </cell>
          <cell r="E4648" t="str">
            <v>Sinapi-Maio/21</v>
          </cell>
        </row>
        <row r="4649">
          <cell r="A4649">
            <v>89354</v>
          </cell>
          <cell r="B4649" t="str">
            <v>MISTURADOR MONOCOMANDO PARA CHUVEIRO, BASE BRUTA E ACABAMENTO CROMADO, FORNECIDO E INSTALADO EM RAMAL DE ÁGUA. AF_12/2014</v>
          </cell>
          <cell r="C4649" t="str">
            <v>UN</v>
          </cell>
          <cell r="D4649">
            <v>256.93</v>
          </cell>
          <cell r="E4649" t="str">
            <v>Sinapi-Maio/21</v>
          </cell>
        </row>
        <row r="4650">
          <cell r="A4650">
            <v>89969</v>
          </cell>
          <cell r="B4650" t="str">
            <v>KIT DE REGISTRO DE PRESSÃO BRUTO DE LATÃO ½", INCLUSIVE CONEXÕES,  ROSCÁVEL, INSTALADO EM RAMAL DE ÁGUA FRIA - FORNECIMENTO E INSTALAÇÃO. AF_12/2014</v>
          </cell>
          <cell r="C4650" t="str">
            <v>UN</v>
          </cell>
          <cell r="D4650">
            <v>41.72</v>
          </cell>
          <cell r="E4650" t="str">
            <v>Sinapi-Maio/21</v>
          </cell>
        </row>
        <row r="4651">
          <cell r="A4651">
            <v>89970</v>
          </cell>
          <cell r="B4651" t="str">
            <v>KIT DE REGISTRO DE PRESSÃO BRUTO DE LATÃO ¾", INCLUSIVE CONEXÕES, ROSCÁVEL, INSTALADO EM RAMAL DE ÁGUA FRIA - FORNECIMENTO E INSTALAÇÃO. AF_12/2014</v>
          </cell>
          <cell r="C4651" t="str">
            <v>UN</v>
          </cell>
          <cell r="D4651">
            <v>44.3</v>
          </cell>
          <cell r="E4651" t="str">
            <v>Sinapi-Maio/21</v>
          </cell>
        </row>
        <row r="4652">
          <cell r="A4652">
            <v>89971</v>
          </cell>
          <cell r="B4652" t="str">
            <v>KIT DE REGISTRO DE GAVETA BRUTO DE LATÃO ½", INCLUSIVE CONEXÕES, ROSCÁVEL, INSTALADO EM RAMAL DE ÁGUA FRIA - FORNECIMENTO E INSTALAÇÃO. AF_12/2014</v>
          </cell>
          <cell r="C4652" t="str">
            <v>UN</v>
          </cell>
          <cell r="D4652">
            <v>45.06</v>
          </cell>
          <cell r="E4652" t="str">
            <v>Sinapi-Maio/21</v>
          </cell>
        </row>
        <row r="4653">
          <cell r="A4653">
            <v>89972</v>
          </cell>
          <cell r="B4653" t="str">
            <v>KIT DE REGISTRO DE GAVETA BRUTO DE LATÃO ¾", INCLUSIVE CONEXÕES, ROSCÁVEL, INSTALADO EM RAMAL DE ÁGUA FRIA - FORNECIMENTO E INSTALAÇÃO. AF_12/2014</v>
          </cell>
          <cell r="C4653" t="str">
            <v>UN</v>
          </cell>
          <cell r="D4653">
            <v>48.54</v>
          </cell>
          <cell r="E4653" t="str">
            <v>Sinapi-Maio/21</v>
          </cell>
        </row>
        <row r="4654">
          <cell r="A4654">
            <v>89973</v>
          </cell>
          <cell r="B4654" t="str">
            <v>KIT DE MISTURADOR BASE BRUTA DE LATÃO ¾" MONOCOMANDO PARA CHUVEIRO, INCLUSIVE CONEXÕES, INSTALADO EM RAMAL DE ÁGUA - FORNECIMENTO E INSTALAÇÃO. AF_12/2014</v>
          </cell>
          <cell r="C4654" t="str">
            <v>UN</v>
          </cell>
          <cell r="D4654">
            <v>438.69</v>
          </cell>
          <cell r="E4654" t="str">
            <v>Sinapi-Maio/21</v>
          </cell>
        </row>
        <row r="4655">
          <cell r="A4655">
            <v>89974</v>
          </cell>
          <cell r="B4655" t="str">
            <v>KIT DE TÊ MISTURADOR EM CPVC ¾" COM DUPLO COMANDO PARA CHUVEIRO, INCLUSIVE CONEXÕES, INSTALADO EM RAMAL DE ÁGUA - FORNECIMENTO E INSTALAÇÃO. AF_12/2014</v>
          </cell>
          <cell r="C4655" t="str">
            <v>UN</v>
          </cell>
          <cell r="D4655">
            <v>255.32</v>
          </cell>
          <cell r="E4655" t="str">
            <v>Sinapi-Maio/21</v>
          </cell>
        </row>
        <row r="4656">
          <cell r="A4656">
            <v>89984</v>
          </cell>
          <cell r="B4656" t="str">
            <v>REGISTRO DE PRESSÃO BRUTO, LATÃO, ROSCÁVEL, 1/2", COM ACABAMENTO E CANOPLA CROMADOS. FORNECIDO E INSTALADO EM RAMAL DE ÁGUA. AF_12/2014</v>
          </cell>
          <cell r="C4656" t="str">
            <v>UN</v>
          </cell>
          <cell r="D4656">
            <v>70.12</v>
          </cell>
          <cell r="E4656" t="str">
            <v>Sinapi-Maio/21</v>
          </cell>
        </row>
        <row r="4657">
          <cell r="A4657">
            <v>89985</v>
          </cell>
          <cell r="B4657" t="str">
            <v>REGISTRO DE PRESSÃO BRUTO, LATÃO, ROSCÁVEL, 3/4", COM ACABAMENTO E CANOPLA CROMADOS. FORNECIDO E INSTALADO EM RAMAL DE ÁGUA. AF_12/2014</v>
          </cell>
          <cell r="C4657" t="str">
            <v>UN</v>
          </cell>
          <cell r="D4657">
            <v>72.069999999999993</v>
          </cell>
          <cell r="E4657" t="str">
            <v>Sinapi-Maio/21</v>
          </cell>
        </row>
        <row r="4658">
          <cell r="A4658">
            <v>89986</v>
          </cell>
          <cell r="B4658" t="str">
            <v>REGISTRO DE GAVETA BRUTO, LATÃO, ROSCÁVEL, 1/2", COM ACABAMENTO E CANOPLA CROMADOS. FORNECIDO E INSTALADO EM RAMAL DE ÁGUA. AF_12/2014</v>
          </cell>
          <cell r="C4658" t="str">
            <v>UN</v>
          </cell>
          <cell r="D4658">
            <v>68.47</v>
          </cell>
          <cell r="E4658" t="str">
            <v>Sinapi-Maio/21</v>
          </cell>
        </row>
        <row r="4659">
          <cell r="A4659">
            <v>89987</v>
          </cell>
          <cell r="B4659" t="str">
            <v>REGISTRO DE GAVETA BRUTO, LATÃO, ROSCÁVEL, 3/4", COM ACABAMENTO E CANOPLA CROMADOS. FORNECIDO E INSTALADO EM RAMAL DE ÁGUA. AF_12/2014</v>
          </cell>
          <cell r="C4659" t="str">
            <v>UN</v>
          </cell>
          <cell r="D4659">
            <v>75.680000000000007</v>
          </cell>
          <cell r="E4659" t="str">
            <v>Sinapi-Maio/21</v>
          </cell>
        </row>
        <row r="4660">
          <cell r="A4660">
            <v>90371</v>
          </cell>
          <cell r="B4660" t="str">
            <v>REGISTRO DE ESFERA, PVC, ROSCÁVEL, 3/4", FORNECIDO E INSTALADO EM RAMAL DE ÁGUA. AF_03/2015</v>
          </cell>
          <cell r="C4660" t="str">
            <v>UN</v>
          </cell>
          <cell r="D4660">
            <v>36.14</v>
          </cell>
          <cell r="E4660" t="str">
            <v>Sinapi-Maio/21</v>
          </cell>
        </row>
        <row r="4661">
          <cell r="A4661">
            <v>94489</v>
          </cell>
          <cell r="B4661" t="str">
            <v>REGISTRO DE ESFERA, PVC, SOLDÁVEL, DN  25 MM, INSTALADO EM RESERVAÇÃO DE ÁGUA DE EDIFICAÇÃO QUE POSSUA RESERVATÓRIO DE FIBRA/FIBROCIMENTO   FORNECIMENTO E INSTALAÇÃO. AF_06/2016</v>
          </cell>
          <cell r="C4661" t="str">
            <v>UN</v>
          </cell>
          <cell r="D4661">
            <v>32.18</v>
          </cell>
          <cell r="E4661" t="str">
            <v>Sinapi-Maio/21</v>
          </cell>
        </row>
        <row r="4662">
          <cell r="A4662">
            <v>94490</v>
          </cell>
          <cell r="B4662" t="str">
            <v>REGISTRO DE ESFERA, PVC, SOLDÁVEL, DN  32 MM, INSTALADO EM RESERVAÇÃO DE ÁGUA DE EDIFICAÇÃO QUE POSSUA RESERVATÓRIO DE FIBRA/FIBROCIMENTO   FORNECIMENTO E INSTALAÇÃO. AF_06/2016</v>
          </cell>
          <cell r="C4662" t="str">
            <v>UN</v>
          </cell>
          <cell r="D4662">
            <v>53.07</v>
          </cell>
          <cell r="E4662" t="str">
            <v>Sinapi-Maio/21</v>
          </cell>
        </row>
        <row r="4663">
          <cell r="A4663">
            <v>94491</v>
          </cell>
          <cell r="B4663" t="str">
            <v>REGISTRO DE ESFERA, PVC, SOLDÁVEL, DN  40 MM, INSTALADO EM RESERVAÇÃO DE ÁGUA DE EDIFICAÇÃO QUE POSSUA RESERVATÓRIO DE FIBRA/FIBROCIMENTO   FORNECIMENTO E INSTALAÇÃO. AF_06/2016</v>
          </cell>
          <cell r="C4663" t="str">
            <v>UN</v>
          </cell>
          <cell r="D4663">
            <v>72.83</v>
          </cell>
          <cell r="E4663" t="str">
            <v>Sinapi-Maio/21</v>
          </cell>
        </row>
        <row r="4664">
          <cell r="A4664">
            <v>94492</v>
          </cell>
          <cell r="B4664" t="str">
            <v>REGISTRO DE ESFERA, PVC, SOLDÁVEL, DN  50 MM, INSTALADO EM RESERVAÇÃO DE ÁGUA DE EDIFICAÇÃO QUE POSSUA RESERVATÓRIO DE FIBRA/FIBROCIMENTO   FORNECIMENTO E INSTALAÇÃO. AF_06/2016</v>
          </cell>
          <cell r="C4664" t="str">
            <v>UN</v>
          </cell>
          <cell r="D4664">
            <v>74.739999999999995</v>
          </cell>
          <cell r="E4664" t="str">
            <v>Sinapi-Maio/21</v>
          </cell>
        </row>
        <row r="4665">
          <cell r="A4665">
            <v>94493</v>
          </cell>
          <cell r="B4665" t="str">
            <v>REGISTRO DE ESFERA, PVC, SOLDÁVEL, DN  60 MM, INSTALADO EM RESERVAÇÃO DE ÁGUA DE EDIFICAÇÃO QUE POSSUA RESERVATÓRIO DE FIBRA/FIBROCIMENTO   FORNECIMENTO E INSTALAÇÃO. AF_06/2016</v>
          </cell>
          <cell r="C4665" t="str">
            <v>UN</v>
          </cell>
          <cell r="D4665">
            <v>136.37</v>
          </cell>
          <cell r="E4665" t="str">
            <v>Sinapi-Maio/21</v>
          </cell>
        </row>
        <row r="4666">
          <cell r="A4666">
            <v>94494</v>
          </cell>
          <cell r="B4666" t="str">
            <v>REGISTRO DE GAVETA BRUTO, LATÃO, ROSCÁVEL, 3/4, INSTALADO EM RESERVAÇÃO DE ÁGUA DE EDIFICAÇÃO QUE POSSUA RESERVATÓRIO DE FIBRA/FIBROCIMENTO  FORNECIMENTO E INSTALAÇÃO. AF_06/2016</v>
          </cell>
          <cell r="C4666" t="str">
            <v>UN</v>
          </cell>
          <cell r="D4666">
            <v>60.88</v>
          </cell>
          <cell r="E4666" t="str">
            <v>Sinapi-Maio/21</v>
          </cell>
        </row>
        <row r="4667">
          <cell r="A4667">
            <v>94495</v>
          </cell>
          <cell r="B4667" t="str">
            <v>REGISTRO DE GAVETA BRUTO, LATÃO, ROSCÁVEL, 1, INSTALADO EM RESERVAÇÃO DE ÁGUA DE EDIFICAÇÃO QUE POSSUA RESERVATÓRIO DE FIBRA/FIBROCIMENTO  FORNECIMENTO E INSTALAÇÃO. AF_06/2016</v>
          </cell>
          <cell r="C4667" t="str">
            <v>UN</v>
          </cell>
          <cell r="D4667">
            <v>75.92</v>
          </cell>
          <cell r="E4667" t="str">
            <v>Sinapi-Maio/21</v>
          </cell>
        </row>
        <row r="4668">
          <cell r="A4668">
            <v>94496</v>
          </cell>
          <cell r="B4668" t="str">
            <v>REGISTRO DE GAVETA BRUTO, LATÃO, ROSCÁVEL, 1 1/4, INSTALADO EM RESERVAÇÃO DE ÁGUA DE EDIFICAÇÃO QUE POSSUA RESERVATÓRIO DE FIBRA/FIBROCIMENTO  FORNECIMENTO E INSTALAÇÃO. AF_06/2016</v>
          </cell>
          <cell r="C4668" t="str">
            <v>UN</v>
          </cell>
          <cell r="D4668">
            <v>91.56</v>
          </cell>
          <cell r="E4668" t="str">
            <v>Sinapi-Maio/21</v>
          </cell>
        </row>
        <row r="4669">
          <cell r="A4669">
            <v>94497</v>
          </cell>
          <cell r="B4669" t="str">
            <v>REGISTRO DE GAVETA BRUTO, LATÃO, ROSCÁVEL, 1 1/2, INSTALADO EM RESERVAÇÃO DE ÁGUA DE EDIFICAÇÃO QUE POSSUA RESERVATÓRIO DE FIBRA/FIBROCIMENTO  FORNECIMENTO E INSTALAÇÃO. AF_06/2016</v>
          </cell>
          <cell r="C4669" t="str">
            <v>UN</v>
          </cell>
          <cell r="D4669">
            <v>106.24</v>
          </cell>
          <cell r="E4669" t="str">
            <v>Sinapi-Maio/21</v>
          </cell>
        </row>
        <row r="4670">
          <cell r="A4670">
            <v>94498</v>
          </cell>
          <cell r="B4670" t="str">
            <v>REGISTRO DE GAVETA BRUTO, LATÃO, ROSCÁVEL, 2, INSTALADO EM RESERVAÇÃO DE ÁGUA DE EDIFICAÇÃO QUE POSSUA RESERVATÓRIO DE FIBRA/FIBROCIMENTO  FORNECIMENTO E INSTALAÇÃO. AF_06/2016</v>
          </cell>
          <cell r="C4670" t="str">
            <v>UN</v>
          </cell>
          <cell r="D4670">
            <v>135.47999999999999</v>
          </cell>
          <cell r="E4670" t="str">
            <v>Sinapi-Maio/21</v>
          </cell>
        </row>
        <row r="4671">
          <cell r="A4671">
            <v>94499</v>
          </cell>
          <cell r="B4671" t="str">
            <v>REGISTRO DE GAVETA BRUTO, LATÃO, ROSCÁVEL, 2 1/2, INSTALADO EM RESERVAÇÃO DE ÁGUA DE EDIFICAÇÃO QUE POSSUA RESERVATÓRIO DE FIBRA/FIBROCIMENTO  FORNECIMENTO E INSTALAÇÃO. AF_06/2016</v>
          </cell>
          <cell r="C4671" t="str">
            <v>UN</v>
          </cell>
          <cell r="D4671">
            <v>241.13</v>
          </cell>
          <cell r="E4671" t="str">
            <v>Sinapi-Maio/21</v>
          </cell>
        </row>
        <row r="4672">
          <cell r="A4672">
            <v>94500</v>
          </cell>
          <cell r="B4672" t="str">
            <v>REGISTRO DE GAVETA BRUTO, LATÃO, ROSCÁVEL, 3, INSTALADO EM RESERVAÇÃO DE ÁGUA DE EDIFICAÇÃO QUE POSSUA RESERVATÓRIO DE FIBRA/FIBROCIMENTO  FORNECIMENTO E INSTALAÇÃO. AF_06/2016</v>
          </cell>
          <cell r="C4672" t="str">
            <v>UN</v>
          </cell>
          <cell r="D4672">
            <v>285.61</v>
          </cell>
          <cell r="E4672" t="str">
            <v>Sinapi-Maio/21</v>
          </cell>
        </row>
        <row r="4673">
          <cell r="A4673">
            <v>94501</v>
          </cell>
          <cell r="B4673" t="str">
            <v>REGISTRO DE GAVETA BRUTO, LATÃO, ROSCÁVEL, 4, INSTALADO EM RESERVAÇÃO DE ÁGUA DE EDIFICAÇÃO QUE POSSUA RESERVATÓRIO DE FIBRA/FIBROCIMENTO  FORNECIMENTO E INSTALAÇÃO. AF_06/2016</v>
          </cell>
          <cell r="C4673" t="str">
            <v>UN</v>
          </cell>
          <cell r="D4673">
            <v>553.30999999999995</v>
          </cell>
          <cell r="E4673" t="str">
            <v>Sinapi-Maio/21</v>
          </cell>
        </row>
        <row r="4674">
          <cell r="A4674">
            <v>94792</v>
          </cell>
          <cell r="B4674" t="str">
            <v>REGISTRO DE GAVETA BRUTO, LATÃO, ROSCÁVEL, 1, COM ACABAMENTO E CANOPLA CROMADOS, INSTALADO EM RESERVAÇÃO DE ÁGUA DE EDIFICAÇÃO QUE POSSUA RESERVATÓRIO DE FIBRA/FIBROCIMENTO  FORNECIMENTO E INSTALAÇÃO. AF_06/2016</v>
          </cell>
          <cell r="C4674" t="str">
            <v>UN</v>
          </cell>
          <cell r="D4674">
            <v>112.54</v>
          </cell>
          <cell r="E4674" t="str">
            <v>Sinapi-Maio/21</v>
          </cell>
        </row>
        <row r="4675">
          <cell r="A4675">
            <v>94793</v>
          </cell>
          <cell r="B4675" t="str">
            <v>REGISTRO DE GAVETA BRUTO, LATÃO, ROSCÁVEL, 1 1/4, COM ACABAMENTO E CANOPLA CROMADOS, INSTALADO EM RESERVAÇÃO DE ÁGUA DE EDIFICAÇÃO QUE POSSUA RESERVATÓRIO DE FIBRA/FIBROCIMENTO  FORNECIMENTO E INSTALAÇÃO. AF_06/2016</v>
          </cell>
          <cell r="C4675" t="str">
            <v>UN</v>
          </cell>
          <cell r="D4675">
            <v>143.6</v>
          </cell>
          <cell r="E4675" t="str">
            <v>Sinapi-Maio/21</v>
          </cell>
        </row>
        <row r="4676">
          <cell r="A4676">
            <v>94794</v>
          </cell>
          <cell r="B4676" t="str">
            <v>REGISTRO DE GAVETA BRUTO, LATÃO, ROSCÁVEL, 1 1/2, COM ACABAMENTO E CANOPLA CROMADOS, INSTALADO EM RESERVAÇÃO DE ÁGUA DE EDIFICAÇÃO QUE POSSUA RESERVATÓRIO DE FIBRA/FIBROCIMENTO  FORNECIMENTO E INSTALAÇÃO. AF_06/2016</v>
          </cell>
          <cell r="C4676" t="str">
            <v>UN</v>
          </cell>
          <cell r="D4676">
            <v>148.56</v>
          </cell>
          <cell r="E4676" t="str">
            <v>Sinapi-Maio/21</v>
          </cell>
        </row>
        <row r="4677">
          <cell r="A4677">
            <v>94795</v>
          </cell>
          <cell r="B4677" t="str">
            <v>TORNEIRA DE BOIA, ROSCÁVEL, 1/2 , FORNECIDA E INSTALADA EM RESERVAÇÃO DE ÁGUA. AF_06/2016</v>
          </cell>
          <cell r="C4677" t="str">
            <v>UN</v>
          </cell>
          <cell r="D4677">
            <v>50.87</v>
          </cell>
          <cell r="E4677" t="str">
            <v>Sinapi-Maio/21</v>
          </cell>
        </row>
        <row r="4678">
          <cell r="A4678">
            <v>94796</v>
          </cell>
          <cell r="B4678" t="str">
            <v>TORNEIRA DE BOIA, ROSCÁVEL, 3/4 , FORNECIDA E INSTALADA EM RESERVAÇÃO DE ÁGUA. AF_06/2016</v>
          </cell>
          <cell r="C4678" t="str">
            <v>UN</v>
          </cell>
          <cell r="D4678">
            <v>57.52</v>
          </cell>
          <cell r="E4678" t="str">
            <v>Sinapi-Maio/21</v>
          </cell>
        </row>
        <row r="4679">
          <cell r="A4679">
            <v>94797</v>
          </cell>
          <cell r="B4679" t="str">
            <v>TORNEIRA DE BOIA, ROSCÁVEL, 1, FORNECIDA E INSTALADA EM RESERVAÇÃO DE ÁGUA. AF_06/2016</v>
          </cell>
          <cell r="C4679" t="str">
            <v>UN</v>
          </cell>
          <cell r="D4679">
            <v>88.97</v>
          </cell>
          <cell r="E4679" t="str">
            <v>Sinapi-Maio/21</v>
          </cell>
        </row>
        <row r="4680">
          <cell r="A4680">
            <v>94798</v>
          </cell>
          <cell r="B4680" t="str">
            <v>TORNEIRA DE BOIA, ROSCÁVEL, 1 1/4 , FORNECIDA E INSTALADA EM RESERVAÇÃO DE ÁGUA. AF_06/2016</v>
          </cell>
          <cell r="C4680" t="str">
            <v>UN</v>
          </cell>
          <cell r="D4680">
            <v>202.11</v>
          </cell>
          <cell r="E4680" t="str">
            <v>Sinapi-Maio/21</v>
          </cell>
        </row>
        <row r="4681">
          <cell r="A4681">
            <v>94799</v>
          </cell>
          <cell r="B4681" t="str">
            <v>TORNEIRA DE BOIA, ROSCÁVEL, 1 1/2 , FORNECIDA E INSTALADA EM RESERVAÇÃO DE ÁGUA. AF_06/2016</v>
          </cell>
          <cell r="C4681" t="str">
            <v>UN</v>
          </cell>
          <cell r="D4681">
            <v>193.22</v>
          </cell>
          <cell r="E4681" t="str">
            <v>Sinapi-Maio/21</v>
          </cell>
        </row>
        <row r="4682">
          <cell r="A4682">
            <v>94800</v>
          </cell>
          <cell r="B4682" t="str">
            <v>TORNEIRA DE BOIA, ROSCÁVEL, 2, FORNECIDA E INSTALADA EM RESERVAÇÃO DE ÁGUA. AF_06/2016</v>
          </cell>
          <cell r="C4682" t="str">
            <v>UN</v>
          </cell>
          <cell r="D4682">
            <v>334.57</v>
          </cell>
          <cell r="E4682" t="str">
            <v>Sinapi-Maio/21</v>
          </cell>
        </row>
        <row r="4683">
          <cell r="A4683">
            <v>95248</v>
          </cell>
          <cell r="B4683" t="str">
            <v>VÁLVULA DE ESFERA BRUTA, BRONZE, ROSCÁVEL, 1/2  , INSTALADO EM RESERVAÇÃO DE ÁGUA DE EDIFICAÇÃO QUE POSSUA RESERVATÓRIO DE FIBRA/FIBROCIMENTO - FORNECIMENTO E INSTALAÇÃO. AF_06/2016</v>
          </cell>
          <cell r="C4683" t="str">
            <v>UN</v>
          </cell>
          <cell r="D4683">
            <v>71.83</v>
          </cell>
          <cell r="E4683" t="str">
            <v>Sinapi-Maio/21</v>
          </cell>
        </row>
        <row r="4684">
          <cell r="A4684">
            <v>95249</v>
          </cell>
          <cell r="B4684" t="str">
            <v>VÁLVULA DE ESFERA BRUTA, BRONZE, ROSCÁVEL, 3/4'', INSTALADO EM RESERVAÇÃO DE ÁGUA DE EDIFICAÇÃO QUE POSSUA RESERVATÓRIO DE FIBRA/FIBROCIMENTO - FORNECIMENTO E INSTALAÇÃO. AF_06/2016</v>
          </cell>
          <cell r="C4684" t="str">
            <v>UN</v>
          </cell>
          <cell r="D4684">
            <v>77.53</v>
          </cell>
          <cell r="E4684" t="str">
            <v>Sinapi-Maio/21</v>
          </cell>
        </row>
        <row r="4685">
          <cell r="A4685">
            <v>95250</v>
          </cell>
          <cell r="B4685" t="str">
            <v>VÁLVULA DE ESFERA BRUTA, BRONZE, ROSCÁVEL, 1'', INSTALADO EM RESERVAÇÃO DE ÁGUA DE EDIFICAÇÃO QUE POSSUA RESERVATÓRIO DE FIBRA/FIBROCIMENTO -   FORNECIMENTO E INSTALAÇÃO. AF_06/2016</v>
          </cell>
          <cell r="C4685" t="str">
            <v>UN</v>
          </cell>
          <cell r="D4685">
            <v>92.46</v>
          </cell>
          <cell r="E4685" t="str">
            <v>Sinapi-Maio/21</v>
          </cell>
        </row>
        <row r="4686">
          <cell r="A4686">
            <v>95251</v>
          </cell>
          <cell r="B4686" t="str">
            <v>VÁLVULA DE ESFERA BRUTA, BRONZE, ROSCÁVEL, 1 1/4'', INSTALADO EM RESERVAÇÃO DE ÁGUA DE EDIFICAÇÃO QUE POSSUA RESERVATÓRIO DE FIBRA/FIBROCIMENTO -   FORNECIMENTO E INSTALAÇÃO. AF_06/2016</v>
          </cell>
          <cell r="C4686" t="str">
            <v>UN</v>
          </cell>
          <cell r="D4686">
            <v>121.46</v>
          </cell>
          <cell r="E4686" t="str">
            <v>Sinapi-Maio/21</v>
          </cell>
        </row>
        <row r="4687">
          <cell r="A4687">
            <v>95252</v>
          </cell>
          <cell r="B4687" t="str">
            <v>VÁLVULA DE ESFERA BRUTA, BRONZE, ROSCÁVEL, 1 1/2'', INSTALADO EM RESERVAÇÃO DE ÁGUA DE EDIFICAÇÃO QUE POSSUA RESERVATÓRIO DE FIBRA/FIBROCIMENTO -   FORNECIMENTO E INSTALAÇÃO. AF_06/2016</v>
          </cell>
          <cell r="C4687" t="str">
            <v>UN</v>
          </cell>
          <cell r="D4687">
            <v>139.06</v>
          </cell>
          <cell r="E4687" t="str">
            <v>Sinapi-Maio/21</v>
          </cell>
        </row>
        <row r="4688">
          <cell r="A4688">
            <v>95253</v>
          </cell>
          <cell r="B4688" t="str">
            <v>VÁLVULA DE ESFERA BRUTA, BRONZE, ROSCÁVEL, 2'', INSTALADO EM RESERVAÇÃO DE ÁGUA DE EDIFICAÇÃO QUE POSSUA RESERVATÓRIO DE FIBRA/FIBROCIMENTO - FORNECIMENTO E INSTALAÇÃO. AF_06/2016</v>
          </cell>
          <cell r="C4688" t="str">
            <v>UN</v>
          </cell>
          <cell r="D4688">
            <v>196.6</v>
          </cell>
          <cell r="E4688" t="str">
            <v>Sinapi-Maio/21</v>
          </cell>
        </row>
        <row r="4689">
          <cell r="A4689">
            <v>99619</v>
          </cell>
          <cell r="B4689" t="str">
            <v>VÁLVULA DE RETENÇÃO HORIZONTAL, DE BRONZE, ROSCÁVEL, 3/4" - FORNECIMENTO E INSTALAÇÃO. AF_01/2019</v>
          </cell>
          <cell r="C4689" t="str">
            <v>UN</v>
          </cell>
          <cell r="D4689">
            <v>90.68</v>
          </cell>
          <cell r="E4689" t="str">
            <v>Sinapi-Maio/21</v>
          </cell>
        </row>
        <row r="4690">
          <cell r="A4690">
            <v>99620</v>
          </cell>
          <cell r="B4690" t="str">
            <v>VÁLVULA DE RETENÇÃO HORIZONTAL, DE BRONZE, ROSCÁVEL, 1" - FORNECIMENTO E INSTALAÇÃO. AF_01/2019</v>
          </cell>
          <cell r="C4690" t="str">
            <v>UN</v>
          </cell>
          <cell r="D4690">
            <v>145.77000000000001</v>
          </cell>
          <cell r="E4690" t="str">
            <v>Sinapi-Maio/21</v>
          </cell>
        </row>
        <row r="4691">
          <cell r="A4691">
            <v>99621</v>
          </cell>
          <cell r="B4691" t="str">
            <v>VÁLVULA DE RETENÇÃO HORIZONTAL, DE BRONZE, ROSCÁVEL, 1 1/4" - FORNECIMENTO E INSTALAÇÃO. AF_01/2019</v>
          </cell>
          <cell r="C4691" t="str">
            <v>UN</v>
          </cell>
          <cell r="D4691">
            <v>201.63</v>
          </cell>
          <cell r="E4691" t="str">
            <v>Sinapi-Maio/21</v>
          </cell>
        </row>
        <row r="4692">
          <cell r="A4692">
            <v>99622</v>
          </cell>
          <cell r="B4692" t="str">
            <v>VÁLVULA DE RETENÇÃO HORIZONTAL, DE BRONZE, ROSCÁVEL, 1 1/2"  - FORNECIMENTO E INSTALAÇÃO. AF_01/2019</v>
          </cell>
          <cell r="C4692" t="str">
            <v>UN</v>
          </cell>
          <cell r="D4692">
            <v>221.15</v>
          </cell>
          <cell r="E4692" t="str">
            <v>Sinapi-Maio/21</v>
          </cell>
        </row>
        <row r="4693">
          <cell r="A4693">
            <v>99623</v>
          </cell>
          <cell r="B4693" t="str">
            <v>VÁLVULA DE RETENÇÃO HORIZONTAL, DE BRONZE, ROSCÁVEL, 2"  - FORNECIMENTO E INSTALAÇÃO. AF_01/2019</v>
          </cell>
          <cell r="C4693" t="str">
            <v>UN</v>
          </cell>
          <cell r="D4693">
            <v>297.02999999999997</v>
          </cell>
          <cell r="E4693" t="str">
            <v>Sinapi-Maio/21</v>
          </cell>
        </row>
        <row r="4694">
          <cell r="A4694">
            <v>99624</v>
          </cell>
          <cell r="B4694" t="str">
            <v>VÁLVULA DE RETENÇÃO HORIZONTAL, DE BRONZE, ROSCÁVEL, 2 1/2" - FORNECIMENTO E INSTALAÇÃO. AF_01/2019</v>
          </cell>
          <cell r="C4694" t="str">
            <v>UN</v>
          </cell>
          <cell r="D4694">
            <v>408.81</v>
          </cell>
          <cell r="E4694" t="str">
            <v>Sinapi-Maio/21</v>
          </cell>
        </row>
        <row r="4695">
          <cell r="A4695">
            <v>99625</v>
          </cell>
          <cell r="B4695" t="str">
            <v>VÁLVULA DE RETENÇÃO HORIZONTAL, DE BRONZE, ROSCÁVEL, 3" - FORNECIMENTO E INSTALAÇÃO. AF_01/2019</v>
          </cell>
          <cell r="C4695" t="str">
            <v>UN</v>
          </cell>
          <cell r="D4695">
            <v>552</v>
          </cell>
          <cell r="E4695" t="str">
            <v>Sinapi-Maio/21</v>
          </cell>
        </row>
        <row r="4696">
          <cell r="A4696">
            <v>99626</v>
          </cell>
          <cell r="B4696" t="str">
            <v>VÁLVULA DE RETENÇÃO HORIZONTAL, DE BRONZE, ROSCÁVEL, 4" - FORNECIMENTO E INSTALAÇÃO. AF_01/2019</v>
          </cell>
          <cell r="C4696" t="str">
            <v>UN</v>
          </cell>
          <cell r="D4696">
            <v>834.9</v>
          </cell>
          <cell r="E4696" t="str">
            <v>Sinapi-Maio/21</v>
          </cell>
        </row>
        <row r="4697">
          <cell r="A4697">
            <v>99627</v>
          </cell>
          <cell r="B4697" t="str">
            <v>VÁLVULA DE RETENÇÃO VERTICAL, DE BRONZE, ROSCÁVEL, 1/2" - FORNECIMENTO E INSTALAÇÃO. AF_01/2019</v>
          </cell>
          <cell r="C4697" t="str">
            <v>UN</v>
          </cell>
          <cell r="D4697">
            <v>84.62</v>
          </cell>
          <cell r="E4697" t="str">
            <v>Sinapi-Maio/21</v>
          </cell>
        </row>
        <row r="4698">
          <cell r="A4698">
            <v>99628</v>
          </cell>
          <cell r="B4698" t="str">
            <v>VÁLVULA DE RETENÇÃO VERTICAL, DE BRONZE, ROSCÁVEL, 3/4" - FORNECIMENTO E INSTALAÇÃO. AF_01/2019</v>
          </cell>
          <cell r="C4698" t="str">
            <v>UN</v>
          </cell>
          <cell r="D4698">
            <v>61.39</v>
          </cell>
          <cell r="E4698" t="str">
            <v>Sinapi-Maio/21</v>
          </cell>
        </row>
        <row r="4699">
          <cell r="A4699">
            <v>99629</v>
          </cell>
          <cell r="B4699" t="str">
            <v>VÁLVULA DE RETENÇÃO VERTICAL, DE BRONZE, ROSCÁVEL, 1" - FORNECIMENTO E INSTALAÇÃO. AF_01/2019</v>
          </cell>
          <cell r="C4699" t="str">
            <v>UN</v>
          </cell>
          <cell r="D4699">
            <v>92.02</v>
          </cell>
          <cell r="E4699" t="str">
            <v>Sinapi-Maio/21</v>
          </cell>
        </row>
        <row r="4700">
          <cell r="A4700">
            <v>99630</v>
          </cell>
          <cell r="B4700" t="str">
            <v>VÁLVULA DE RETENÇÃO VERTICAL, DE BRONZE, ROSCÁVEL, 1 1/4" - FORNECIMENTO E INSTALAÇÃO. AF_01/2019</v>
          </cell>
          <cell r="C4700" t="str">
            <v>UN</v>
          </cell>
          <cell r="D4700">
            <v>121.34</v>
          </cell>
          <cell r="E4700" t="str">
            <v>Sinapi-Maio/21</v>
          </cell>
        </row>
        <row r="4701">
          <cell r="A4701">
            <v>99631</v>
          </cell>
          <cell r="B4701" t="str">
            <v>VÁLVULA DE RETENÇÃO VERTICAL, DE BRONZE, ROSCÁVEL, 1 1/2" - FORNECIMENTO E INSTALAÇÃO. AF_01/2019</v>
          </cell>
          <cell r="C4701" t="str">
            <v>UN</v>
          </cell>
          <cell r="D4701">
            <v>134.38</v>
          </cell>
          <cell r="E4701" t="str">
            <v>Sinapi-Maio/21</v>
          </cell>
        </row>
        <row r="4702">
          <cell r="A4702">
            <v>99632</v>
          </cell>
          <cell r="B4702" t="str">
            <v>VÁLVULA DE RETENÇÃO VERTICAL, DE BRONZE, ROSCÁVEL, 2" - FORNECIMENTO E INSTALAÇÃO. AF_01/2019</v>
          </cell>
          <cell r="C4702" t="str">
            <v>UN</v>
          </cell>
          <cell r="D4702">
            <v>181.01</v>
          </cell>
          <cell r="E4702" t="str">
            <v>Sinapi-Maio/21</v>
          </cell>
        </row>
        <row r="4703">
          <cell r="A4703">
            <v>99633</v>
          </cell>
          <cell r="B4703" t="str">
            <v>VÁLVULA DE RETENÇÃO VERTICAL, DE BRONZE, ROSCÁVEL, 3" - FORNECIMENTO E INSTALAÇÃO. AF_01/2019</v>
          </cell>
          <cell r="C4703" t="str">
            <v>UN</v>
          </cell>
          <cell r="D4703">
            <v>353.5</v>
          </cell>
          <cell r="E4703" t="str">
            <v>Sinapi-Maio/21</v>
          </cell>
        </row>
        <row r="4704">
          <cell r="A4704">
            <v>99634</v>
          </cell>
          <cell r="B4704" t="str">
            <v>VÁLVULA DE RETENÇÃO VERTICAL, DE BRONZE, ROSCÁVEL, 4" - FORNECIMENTO E INSTALAÇÃO. AF_01/2019</v>
          </cell>
          <cell r="C4704" t="str">
            <v>UN</v>
          </cell>
          <cell r="D4704">
            <v>585.15</v>
          </cell>
          <cell r="E4704" t="str">
            <v>Sinapi-Maio/21</v>
          </cell>
        </row>
        <row r="4705">
          <cell r="A4705">
            <v>99635</v>
          </cell>
          <cell r="B4705" t="str">
            <v>VÁLVULA DE DESCARGA METÁLICA, BASE 1 1/2 ", ACABAMENTO METALICO CROMADO - FORNECIMENTO E INSTALAÇÃO. AF_01/2019</v>
          </cell>
          <cell r="C4705" t="str">
            <v>UN</v>
          </cell>
          <cell r="D4705">
            <v>275.51</v>
          </cell>
          <cell r="E4705" t="str">
            <v>Sinapi-Maio/21</v>
          </cell>
        </row>
        <row r="4706">
          <cell r="A4706">
            <v>95634</v>
          </cell>
          <cell r="B4706" t="str">
            <v>KIT CAVALETE PARA MEDIÇÃO DE ÁGUA - ENTRADA PRINCIPAL, EM PVC SOLDÁVEL DN 20 (½")   FORNECIMENTO E INSTALAÇÃO (EXCLUSIVE HIDRÔMETRO). AF_11/2016</v>
          </cell>
          <cell r="C4706" t="str">
            <v>UN</v>
          </cell>
          <cell r="D4706">
            <v>171.67</v>
          </cell>
          <cell r="E4706" t="str">
            <v>Sinapi-Maio/21</v>
          </cell>
        </row>
        <row r="4707">
          <cell r="A4707">
            <v>95635</v>
          </cell>
          <cell r="B4707" t="str">
            <v>KIT CAVALETE PARA MEDIÇÃO DE ÁGUA - ENTRADA PRINCIPAL, EM PVC SOLDÁVEL DN 25 (¾")   FORNECIMENTO E INSTALAÇÃO (EXCLUSIVE HIDRÔMETRO). AF_11/2016</v>
          </cell>
          <cell r="C4707" t="str">
            <v>UN</v>
          </cell>
          <cell r="D4707">
            <v>184.42</v>
          </cell>
          <cell r="E4707" t="str">
            <v>Sinapi-Maio/21</v>
          </cell>
        </row>
        <row r="4708">
          <cell r="A4708">
            <v>95636</v>
          </cell>
          <cell r="B4708" t="str">
            <v>KIT CAVALETE PARA MEDIÇÃO DE ÁGUA - ENTRADA PRINCIPAL, EM AÇO GALVANIZADO DN 25 (1 )   FORNECIMENTO E INSTALAÇÃO (EXCLUSIVE HIDRÔMETRO). AF_11/2016</v>
          </cell>
          <cell r="C4708" t="str">
            <v>UN</v>
          </cell>
          <cell r="D4708">
            <v>327.38</v>
          </cell>
          <cell r="E4708" t="str">
            <v>Sinapi-Maio/21</v>
          </cell>
        </row>
        <row r="4709">
          <cell r="A4709">
            <v>95637</v>
          </cell>
          <cell r="B4709" t="str">
            <v>KIT CAVALETE PARA MEDIÇÃO DE ÁGUA - ENTRADA PRINCIPAL, EM AÇO GALVANIZADO DN 32 (1 ¼)  FORNECIMENTO E INSTALAÇÃO (EXCLUSIVE HIDRÔMETRO). AF_11/2016</v>
          </cell>
          <cell r="C4709" t="str">
            <v>UN</v>
          </cell>
          <cell r="D4709">
            <v>508.26</v>
          </cell>
          <cell r="E4709" t="str">
            <v>Sinapi-Maio/21</v>
          </cell>
        </row>
        <row r="4710">
          <cell r="A4710">
            <v>95638</v>
          </cell>
          <cell r="B4710" t="str">
            <v>KIT CAVALETE PARA MEDIÇÃO DE ÁGUA - ENTRADA PRINCIPAL, EM AÇO GALVANIZADO DN 40 (1 ½)  FORNECIMENTO E INSTALAÇÃO (EXCLUSIVE HIDRÔMETRO). AF_11/2016</v>
          </cell>
          <cell r="C4710" t="str">
            <v>UN</v>
          </cell>
          <cell r="D4710">
            <v>615.15</v>
          </cell>
          <cell r="E4710" t="str">
            <v>Sinapi-Maio/21</v>
          </cell>
        </row>
        <row r="4711">
          <cell r="A4711">
            <v>95639</v>
          </cell>
          <cell r="B4711" t="str">
            <v>KIT CAVALETE PARA MEDIÇÃO DE ÁGUA - ENTRADA PRINCIPAL, EM AÇO GALVANIZADO DN 50 (2)  FORNECIMENTO E INSTALAÇÃO (EXCLUSIVE HIDRÔMETRO). AF_11/2016</v>
          </cell>
          <cell r="C4711" t="str">
            <v>UN</v>
          </cell>
          <cell r="D4711">
            <v>782.17</v>
          </cell>
          <cell r="E4711" t="str">
            <v>Sinapi-Maio/21</v>
          </cell>
        </row>
        <row r="4712">
          <cell r="A4712">
            <v>95641</v>
          </cell>
          <cell r="B4712" t="str">
            <v>KIT CAVALETE PARA MEDIÇÃO DE ÁGUA - ENTRADA INDIVIDUALIZADA, EM PVC DN 25 (¾), PARA 2 MEDIDORES  FORNECIMENTO E INSTALAÇÃO (EXCLUSIVE HIDRÔMETRO). AF_11/2016</v>
          </cell>
          <cell r="C4712" t="str">
            <v>UN</v>
          </cell>
          <cell r="D4712">
            <v>289.67</v>
          </cell>
          <cell r="E4712" t="str">
            <v>Sinapi-Maio/21</v>
          </cell>
        </row>
        <row r="4713">
          <cell r="A4713">
            <v>95642</v>
          </cell>
          <cell r="B4713" t="str">
            <v>KIT CAVALETE PARA MEDIÇÃO DE ÁGUA - ENTRADA INDIVIDUALIZADA, EM PVC DN 25 (¾), PARA 3 MEDIDORES  FORNECIMENTO E INSTALAÇÃO (EXCLUSIVE HIDRÔMETRO). AF_11/2016</v>
          </cell>
          <cell r="C4713" t="str">
            <v>UN</v>
          </cell>
          <cell r="D4713">
            <v>427.76</v>
          </cell>
          <cell r="E4713" t="str">
            <v>Sinapi-Maio/21</v>
          </cell>
        </row>
        <row r="4714">
          <cell r="A4714">
            <v>95643</v>
          </cell>
          <cell r="B4714" t="str">
            <v>KIT CAVALETE PARA MEDIÇÃO DE ÁGUA - ENTRADA INDIVIDUALIZADA, EM PVC DN 25 (¾), PARA 4 MEDIDORES  FORNECIMENTO E INSTALAÇÃO (EXCLUSIVE HIDRÔMETRO). AF_11/2016</v>
          </cell>
          <cell r="C4714" t="str">
            <v>UN</v>
          </cell>
          <cell r="D4714">
            <v>559.34</v>
          </cell>
          <cell r="E4714" t="str">
            <v>Sinapi-Maio/21</v>
          </cell>
        </row>
        <row r="4715">
          <cell r="A4715">
            <v>95644</v>
          </cell>
          <cell r="B4715" t="str">
            <v>KIT CAVALETE PARA MEDIÇÃO DE ÁGUA - ENTRADA INDIVIDUALIZADA, EM PVC DN 32 (1), PARA 1 MEDIDOR  FORNECIMENTO E INSTALAÇÃO (EXCLUSIVE HIDRÔMETRO). AF_11/2016</v>
          </cell>
          <cell r="C4715" t="str">
            <v>UN</v>
          </cell>
          <cell r="D4715">
            <v>212.32</v>
          </cell>
          <cell r="E4715" t="str">
            <v>Sinapi-Maio/21</v>
          </cell>
        </row>
        <row r="4716">
          <cell r="A4716">
            <v>95645</v>
          </cell>
          <cell r="B4716" t="str">
            <v>KIT CAVALETE PARA MEDIÇÃO DE ÁGUA - ENTRADA INDIVIDUALIZADA, EM PVC DN 32 (1), PARA 2 MEDIDORES  FORNECIMENTO E INSTALAÇÃO (EXCLUSIVE HIDRÔMETRO). AF_11/2016</v>
          </cell>
          <cell r="C4716" t="str">
            <v>UN</v>
          </cell>
          <cell r="D4716">
            <v>387.38</v>
          </cell>
          <cell r="E4716" t="str">
            <v>Sinapi-Maio/21</v>
          </cell>
        </row>
        <row r="4717">
          <cell r="A4717">
            <v>95646</v>
          </cell>
          <cell r="B4717" t="str">
            <v>KIT CAVALETE PARA MEDIÇÃO DE ÁGUA - ENTRADA INDIVIDUALIZADA, EM PVC DN 32 (1), PARA 3 MEDIDORES  FORNECIMENTO E INSTALAÇÃO (EXCLUSIVE HIDRÔMETRO). AF_11/2016</v>
          </cell>
          <cell r="C4717" t="str">
            <v>UN</v>
          </cell>
          <cell r="D4717">
            <v>577.09</v>
          </cell>
          <cell r="E4717" t="str">
            <v>Sinapi-Maio/21</v>
          </cell>
        </row>
        <row r="4718">
          <cell r="A4718">
            <v>95647</v>
          </cell>
          <cell r="B4718" t="str">
            <v>KIT CAVALETE PARA MEDIÇÃO DE ÁGUA - ENTRADA INDIVIDUALIZADA, EM PVC DN 32 (1), PARA 4 MEDIDORES  FORNECIMENTO E INSTALAÇÃO (EXCLUSIVE HIDRÔMETRO). AF_11/2016</v>
          </cell>
          <cell r="C4718" t="str">
            <v>UN</v>
          </cell>
          <cell r="D4718">
            <v>756.25</v>
          </cell>
          <cell r="E4718" t="str">
            <v>Sinapi-Maio/21</v>
          </cell>
        </row>
        <row r="4719">
          <cell r="A4719">
            <v>95673</v>
          </cell>
          <cell r="B4719" t="str">
            <v>HIDRÔMETRO DN 20 (½), 1,5 M³/H  FORNECIMENTO E INSTALAÇÃO. AF_11/2016</v>
          </cell>
          <cell r="C4719" t="str">
            <v>UN</v>
          </cell>
          <cell r="D4719">
            <v>106.37</v>
          </cell>
          <cell r="E4719" t="str">
            <v>Sinapi-Maio/21</v>
          </cell>
        </row>
        <row r="4720">
          <cell r="A4720">
            <v>95674</v>
          </cell>
          <cell r="B4720" t="str">
            <v>HIDRÔMETRO DN 20 (½), 3,0 M³/H  FORNECIMENTO E INSTALAÇÃO. AF_11/2016</v>
          </cell>
          <cell r="C4720" t="str">
            <v>UN</v>
          </cell>
          <cell r="D4720">
            <v>112.67</v>
          </cell>
          <cell r="E4720" t="str">
            <v>Sinapi-Maio/21</v>
          </cell>
        </row>
        <row r="4721">
          <cell r="A4721">
            <v>95675</v>
          </cell>
          <cell r="B4721" t="str">
            <v>HIDRÔMETRO DN 25 (¾ ), 5,0 M³/H FORNECIMENTO E INSTALAÇÃO. AF_11/2016</v>
          </cell>
          <cell r="C4721" t="str">
            <v>UN</v>
          </cell>
          <cell r="D4721">
            <v>137.37</v>
          </cell>
          <cell r="E4721" t="str">
            <v>Sinapi-Maio/21</v>
          </cell>
        </row>
        <row r="4722">
          <cell r="A4722">
            <v>95676</v>
          </cell>
          <cell r="B4722" t="str">
            <v>CAIXA EM CONCRETO PRÉ-MOLDADO PARA ABRIGO DE HIDRÔMETRO COM DN 20 (½)  FORNECIMENTO E INSTALAÇÃO. AF_11/2016</v>
          </cell>
          <cell r="C4722" t="str">
            <v>UN</v>
          </cell>
          <cell r="D4722">
            <v>93.28</v>
          </cell>
          <cell r="E4722" t="str">
            <v>Sinapi-Maio/21</v>
          </cell>
        </row>
        <row r="4723">
          <cell r="A4723">
            <v>97741</v>
          </cell>
          <cell r="B4723" t="str">
            <v>KIT CAVALETE PARA MEDIÇÃO DE ÁGUA - ENTRADA INDIVIDUALIZADA, EM PVC DN 25 (¾), PARA 1 MEDIDOR  FORNECIMENTO E INSTALAÇÃO (EXCLUSIVE HIDRÔMETRO). AF_11/2016</v>
          </cell>
          <cell r="C4723" t="str">
            <v>UN</v>
          </cell>
          <cell r="D4723">
            <v>162.9</v>
          </cell>
          <cell r="E4723" t="str">
            <v>Sinapi-Maio/21</v>
          </cell>
        </row>
        <row r="4724">
          <cell r="A4724">
            <v>90436</v>
          </cell>
          <cell r="B4724" t="str">
            <v>FURO EM ALVENARIA PARA DIÂMETROS MENORES OU IGUAIS A 40 MM. AF_05/2015</v>
          </cell>
          <cell r="C4724" t="str">
            <v>UN</v>
          </cell>
          <cell r="D4724">
            <v>14.05</v>
          </cell>
          <cell r="E4724" t="str">
            <v>Sinapi-Maio/21</v>
          </cell>
        </row>
        <row r="4725">
          <cell r="A4725">
            <v>90437</v>
          </cell>
          <cell r="B4725" t="str">
            <v>FURO EM ALVENARIA PARA DIÂMETROS MAIORES QUE 40 MM E MENORES OU IGUAIS A 75 MM. AF_05/2015</v>
          </cell>
          <cell r="C4725" t="str">
            <v>UN</v>
          </cell>
          <cell r="D4725">
            <v>34.159999999999997</v>
          </cell>
          <cell r="E4725" t="str">
            <v>Sinapi-Maio/21</v>
          </cell>
        </row>
        <row r="4726">
          <cell r="A4726">
            <v>90438</v>
          </cell>
          <cell r="B4726" t="str">
            <v>FURO EM ALVENARIA PARA DIÂMETROS MAIORES QUE 75 MM. AF_05/2015</v>
          </cell>
          <cell r="C4726" t="str">
            <v>UN</v>
          </cell>
          <cell r="D4726">
            <v>48.97</v>
          </cell>
          <cell r="E4726" t="str">
            <v>Sinapi-Maio/21</v>
          </cell>
        </row>
        <row r="4727">
          <cell r="A4727">
            <v>90439</v>
          </cell>
          <cell r="B4727" t="str">
            <v>FURO EM CONCRETO PARA DIÂMETROS MENORES OU IGUAIS A 40 MM. AF_05/2015</v>
          </cell>
          <cell r="C4727" t="str">
            <v>UN</v>
          </cell>
          <cell r="D4727">
            <v>61.74</v>
          </cell>
          <cell r="E4727" t="str">
            <v>Sinapi-Maio/21</v>
          </cell>
        </row>
        <row r="4728">
          <cell r="A4728">
            <v>90440</v>
          </cell>
          <cell r="B4728" t="str">
            <v>FURO EM CONCRETO PARA DIÂMETROS MAIORES QUE 40 MM E MENORES OU IGUAIS A 75 MM. AF_05/2015</v>
          </cell>
          <cell r="C4728" t="str">
            <v>UN</v>
          </cell>
          <cell r="D4728">
            <v>98.9</v>
          </cell>
          <cell r="E4728" t="str">
            <v>Sinapi-Maio/21</v>
          </cell>
        </row>
        <row r="4729">
          <cell r="A4729">
            <v>90441</v>
          </cell>
          <cell r="B4729" t="str">
            <v>FURO EM CONCRETO PARA DIÂMETROS MAIORES QUE 75 MM. AF_05/2015</v>
          </cell>
          <cell r="C4729" t="str">
            <v>UN</v>
          </cell>
          <cell r="D4729">
            <v>126.31</v>
          </cell>
          <cell r="E4729" t="str">
            <v>Sinapi-Maio/21</v>
          </cell>
        </row>
        <row r="4730">
          <cell r="A4730">
            <v>90443</v>
          </cell>
          <cell r="B4730" t="str">
            <v>RASGO EM ALVENARIA PARA RAMAIS/ DISTRIBUIÇÃO COM DIAMETROS MENORES OU IGUAIS A 40 MM. AF_05/2015</v>
          </cell>
          <cell r="C4730" t="str">
            <v>M</v>
          </cell>
          <cell r="D4730">
            <v>12.78</v>
          </cell>
          <cell r="E4730" t="str">
            <v>Sinapi-Maio/21</v>
          </cell>
        </row>
        <row r="4731">
          <cell r="A4731">
            <v>90444</v>
          </cell>
          <cell r="B4731" t="str">
            <v>RASGO EM CONTRAPISO PARA RAMAIS/ DISTRIBUIÇÃO COM DIÂMETROS MENORES OU IGUAIS A 40 MM. AF_05/2015</v>
          </cell>
          <cell r="C4731" t="str">
            <v>M</v>
          </cell>
          <cell r="D4731">
            <v>26.49</v>
          </cell>
          <cell r="E4731" t="str">
            <v>Sinapi-Maio/21</v>
          </cell>
        </row>
        <row r="4732">
          <cell r="A4732">
            <v>90445</v>
          </cell>
          <cell r="B4732" t="str">
            <v>RASGO EM CONTRAPISO PARA RAMAIS/ DISTRIBUIÇÃO COM DIÂMETROS MAIORES QUE 40 MM E MENORES OU IGUAIS A 75 MM. AF_05/2015</v>
          </cell>
          <cell r="C4732" t="str">
            <v>M</v>
          </cell>
          <cell r="D4732">
            <v>28.29</v>
          </cell>
          <cell r="E4732" t="str">
            <v>Sinapi-Maio/21</v>
          </cell>
        </row>
        <row r="4733">
          <cell r="A4733">
            <v>90446</v>
          </cell>
          <cell r="B4733" t="str">
            <v>RASGO EM CONTRAPISO PARA RAMAIS/ DISTRIBUIÇÃO COM DIÂMETROS MAIORES QUE 75 MM. AF_05/2015</v>
          </cell>
          <cell r="C4733" t="str">
            <v>M</v>
          </cell>
          <cell r="D4733">
            <v>30.74</v>
          </cell>
          <cell r="E4733" t="str">
            <v>Sinapi-Maio/21</v>
          </cell>
        </row>
        <row r="4734">
          <cell r="A4734">
            <v>90447</v>
          </cell>
          <cell r="B4734" t="str">
            <v>RASGO EM ALVENARIA PARA ELETRODUTOS COM DIAMETROS MENORES OU IGUAIS A 40 MM. AF_05/2015</v>
          </cell>
          <cell r="C4734" t="str">
            <v>M</v>
          </cell>
          <cell r="D4734">
            <v>6.38</v>
          </cell>
          <cell r="E4734" t="str">
            <v>Sinapi-Maio/21</v>
          </cell>
        </row>
        <row r="4735">
          <cell r="A4735">
            <v>90451</v>
          </cell>
          <cell r="B4735" t="str">
            <v>PASSANTE TIPO PEÇA EM POLIESTIRENO PARA ABERTURA PARA PASSAGEM DE 1 TUBO, FIXADO EM LAJE. AF_05/2015</v>
          </cell>
          <cell r="C4735" t="str">
            <v>UN</v>
          </cell>
          <cell r="D4735">
            <v>4.3099999999999996</v>
          </cell>
          <cell r="E4735" t="str">
            <v>Sinapi-Maio/21</v>
          </cell>
        </row>
        <row r="4736">
          <cell r="A4736">
            <v>90452</v>
          </cell>
          <cell r="B4736" t="str">
            <v>PASSANTE TIPO PEÇA EM POLIESTIRENO PARA ABERTURA PARA PASSAGEM DE MAIS DE 1 TUBO, FIXADO EM LAJE. AF_05/2015</v>
          </cell>
          <cell r="C4736" t="str">
            <v>UN</v>
          </cell>
          <cell r="D4736">
            <v>18.170000000000002</v>
          </cell>
          <cell r="E4736" t="str">
            <v>Sinapi-Maio/21</v>
          </cell>
        </row>
        <row r="4737">
          <cell r="A4737">
            <v>90453</v>
          </cell>
          <cell r="B4737" t="str">
            <v>PASSANTE TIPO TUBO DE DIÂMETRO MENOR OU IGUAL A 40 MM, FIXADO EM LAJE. AF_05/2015</v>
          </cell>
          <cell r="C4737" t="str">
            <v>UN</v>
          </cell>
          <cell r="D4737">
            <v>2.83</v>
          </cell>
          <cell r="E4737" t="str">
            <v>Sinapi-Maio/21</v>
          </cell>
        </row>
        <row r="4738">
          <cell r="A4738">
            <v>90454</v>
          </cell>
          <cell r="B4738" t="str">
            <v>PASSANTE TIPO TUBO DE DIÂMETRO MAIORES QUE 40 MM E MENORES OU IGUAIS A 75 MM, FIXADO EM LAJE. AF_05/2015</v>
          </cell>
          <cell r="C4738" t="str">
            <v>UN</v>
          </cell>
          <cell r="D4738">
            <v>5.15</v>
          </cell>
          <cell r="E4738" t="str">
            <v>Sinapi-Maio/21</v>
          </cell>
        </row>
        <row r="4739">
          <cell r="A4739">
            <v>90455</v>
          </cell>
          <cell r="B4739" t="str">
            <v>PASSANTE TIPO TUBO DE DIÂMETRO MAIOR QUE 75 MM, FIXADO EM LAJE. AF_05/2015</v>
          </cell>
          <cell r="C4739" t="str">
            <v>UN</v>
          </cell>
          <cell r="D4739">
            <v>6.74</v>
          </cell>
          <cell r="E4739" t="str">
            <v>Sinapi-Maio/21</v>
          </cell>
        </row>
        <row r="4740">
          <cell r="A4740">
            <v>90456</v>
          </cell>
          <cell r="B4740" t="str">
            <v>QUEBRA EM ALVENARIA PARA INSTALAÇÃO DE CAIXA DE TOMADA (4X4 OU 4X2). AF_05/2015</v>
          </cell>
          <cell r="C4740" t="str">
            <v>UN</v>
          </cell>
          <cell r="D4740">
            <v>4.0999999999999996</v>
          </cell>
          <cell r="E4740" t="str">
            <v>Sinapi-Maio/21</v>
          </cell>
        </row>
        <row r="4741">
          <cell r="A4741">
            <v>90457</v>
          </cell>
          <cell r="B4741" t="str">
            <v>QUEBRA EM ALVENARIA PARA INSTALAÇÃO DE QUADRO DISTRIBUIÇÃO PEQUENO (19X25 CM). AF_05/2015</v>
          </cell>
          <cell r="C4741" t="str">
            <v>UN</v>
          </cell>
          <cell r="D4741">
            <v>9.35</v>
          </cell>
          <cell r="E4741" t="str">
            <v>Sinapi-Maio/21</v>
          </cell>
        </row>
        <row r="4742">
          <cell r="A4742">
            <v>90458</v>
          </cell>
          <cell r="B4742" t="str">
            <v>QUEBRA EM ALVENARIA PARA INSTALAÇÃO DE QUADRO DISTRIBUIÇÃO GRANDE (76X40 CM). AF_05/2015</v>
          </cell>
          <cell r="C4742" t="str">
            <v>UN</v>
          </cell>
          <cell r="D4742">
            <v>26.55</v>
          </cell>
          <cell r="E4742" t="str">
            <v>Sinapi-Maio/21</v>
          </cell>
        </row>
        <row r="4743">
          <cell r="A4743">
            <v>90459</v>
          </cell>
          <cell r="B4743" t="str">
            <v>QUEBRA EM ALVENARIA PARA INSTALAÇÃO DE ABRIGO PARA MANGUEIRAS (90X60 CM). AF_05/2015</v>
          </cell>
          <cell r="C4743" t="str">
            <v>UN</v>
          </cell>
          <cell r="D4743">
            <v>37.44</v>
          </cell>
          <cell r="E4743" t="str">
            <v>Sinapi-Maio/21</v>
          </cell>
        </row>
        <row r="4744">
          <cell r="A4744">
            <v>90460</v>
          </cell>
          <cell r="B4744" t="str">
            <v>SUPORTE PARA ATÉ 3 TUBOS HORIZONTAIS, ESPAÇADO A CADA 1 M, EM PERFILADO DE SEÇÃO 38X76 MM, POR METRO DE TUBULAÇÃO FIXADA. AF_05/2015</v>
          </cell>
          <cell r="C4744" t="str">
            <v>M</v>
          </cell>
          <cell r="D4744">
            <v>8.74</v>
          </cell>
          <cell r="E4744" t="str">
            <v>Sinapi-Maio/21</v>
          </cell>
        </row>
        <row r="4745">
          <cell r="A4745">
            <v>90461</v>
          </cell>
          <cell r="B4745" t="str">
            <v>SUPORTE PARA MAIS DE 3 TUBOS HORIZONTAIS, ESPAÇADO A CADA 1 M, EM PERFILADO DE SEÇÃO 38X76 MM, POR METRO DE TUBULAÇÃO FIXADA. AF_05/2015</v>
          </cell>
          <cell r="C4745" t="str">
            <v>M</v>
          </cell>
          <cell r="D4745">
            <v>5.86</v>
          </cell>
          <cell r="E4745" t="str">
            <v>Sinapi-Maio/21</v>
          </cell>
        </row>
        <row r="4746">
          <cell r="A4746">
            <v>90462</v>
          </cell>
          <cell r="B4746" t="str">
            <v>SUPORTE PARA ATÉ 3 TUBOS VERTICAIS, ESPAÇADO A CADA 3 M, EM PERFILADO DE SEÇÃO 38X38 MM, POR METRO DE TUBULAÇÃO FIXADA. AF_05/2015</v>
          </cell>
          <cell r="C4746" t="str">
            <v>M</v>
          </cell>
          <cell r="D4746">
            <v>1.21</v>
          </cell>
          <cell r="E4746" t="str">
            <v>Sinapi-Maio/21</v>
          </cell>
        </row>
        <row r="4747">
          <cell r="A4747">
            <v>90463</v>
          </cell>
          <cell r="B4747" t="str">
            <v>SUPORTE PARA MAIS DE 3 TUBOS VERTICAIS, ESPAÇADO A CADA 3 M, EM PERFILADO DE SEÇÃO 38X38 MM, POR METRO DE TUBULAÇÃO FIXADA. AF_05/2015</v>
          </cell>
          <cell r="C4747" t="str">
            <v>M</v>
          </cell>
          <cell r="D4747">
            <v>1.08</v>
          </cell>
          <cell r="E4747" t="str">
            <v>Sinapi-Maio/21</v>
          </cell>
        </row>
        <row r="4748">
          <cell r="A4748">
            <v>90466</v>
          </cell>
          <cell r="B4748" t="str">
            <v>CHUMBAMENTO LINEAR EM ALVENARIA PARA RAMAIS/DISTRIBUIÇÃO COM DIÂMETROS MENORES OU IGUAIS A 40 MM. AF_05/2015</v>
          </cell>
          <cell r="C4748" t="str">
            <v>M</v>
          </cell>
          <cell r="D4748">
            <v>12.54</v>
          </cell>
          <cell r="E4748" t="str">
            <v>Sinapi-Maio/21</v>
          </cell>
        </row>
        <row r="4749">
          <cell r="A4749">
            <v>90467</v>
          </cell>
          <cell r="B4749" t="str">
            <v>CHUMBAMENTO LINEAR EM ALVENARIA PARA RAMAIS/DISTRIBUIÇÃO COM DIÂMETROS MAIORES QUE 40 MM E MENORES OU IGUAIS A 75 MM. AF_05/2015</v>
          </cell>
          <cell r="C4749" t="str">
            <v>M</v>
          </cell>
          <cell r="D4749">
            <v>19.809999999999999</v>
          </cell>
          <cell r="E4749" t="str">
            <v>Sinapi-Maio/21</v>
          </cell>
        </row>
        <row r="4750">
          <cell r="A4750">
            <v>90468</v>
          </cell>
          <cell r="B4750" t="str">
            <v>CHUMBAMENTO LINEAR EM CONTRAPISO PARA RAMAIS/DISTRIBUIÇÃO COM DIÂMETROS MENORES OU IGUAIS A 40 MM. AF_05/2015</v>
          </cell>
          <cell r="C4750" t="str">
            <v>M</v>
          </cell>
          <cell r="D4750">
            <v>5.38</v>
          </cell>
          <cell r="E4750" t="str">
            <v>Sinapi-Maio/21</v>
          </cell>
        </row>
        <row r="4751">
          <cell r="A4751">
            <v>90469</v>
          </cell>
          <cell r="B4751" t="str">
            <v>CHUMBAMENTO LINEAR EM CONTRAPISO PARA RAMAIS/DISTRIBUIÇÃO COM DIÂMETROS MAIORES QUE 40 MM E MENORES OU IGUAIS A 75 MM. AF_05/2015</v>
          </cell>
          <cell r="C4751" t="str">
            <v>M</v>
          </cell>
          <cell r="D4751">
            <v>8.59</v>
          </cell>
          <cell r="E4751" t="str">
            <v>Sinapi-Maio/21</v>
          </cell>
        </row>
        <row r="4752">
          <cell r="A4752">
            <v>90470</v>
          </cell>
          <cell r="B4752" t="str">
            <v>CHUMBAMENTO LINEAR EM CONTRAPISO PARA RAMAIS/DISTRIBUIÇÃO COM DIÂMETROS MAIORES QUE 75 MM. AF_05/2015</v>
          </cell>
          <cell r="C4752" t="str">
            <v>M</v>
          </cell>
          <cell r="D4752">
            <v>11.73</v>
          </cell>
          <cell r="E4752" t="str">
            <v>Sinapi-Maio/21</v>
          </cell>
        </row>
        <row r="4753">
          <cell r="A4753">
            <v>91166</v>
          </cell>
          <cell r="B4753" t="str">
            <v>FIXAÇÃO DE TUBOS HORIZONTAIS DE PEX DIAMETROS IGUAIS OU INFERIORES A 40 MM COM ABRAÇADEIRA PLÁSTICA 390 MM, FIXADA EM LAJE. AF_05/2015</v>
          </cell>
          <cell r="C4753" t="str">
            <v>M</v>
          </cell>
          <cell r="D4753">
            <v>3.53</v>
          </cell>
          <cell r="E4753" t="str">
            <v>Sinapi-Maio/21</v>
          </cell>
        </row>
        <row r="4754">
          <cell r="A4754">
            <v>91167</v>
          </cell>
          <cell r="B4754" t="str">
            <v>FIXAÇÃO DE TUBOS HORIZONTAIS DE PPR DIÂMETROS MENORES OU IGUAIS A 40 MM COM ABRAÇADEIRA METÁLICA RÍGIDA TIPO D 1/2", FIXADA EM PERFILADO EM LAJE. AF_05/2015</v>
          </cell>
          <cell r="C4754" t="str">
            <v>M</v>
          </cell>
          <cell r="D4754">
            <v>9.75</v>
          </cell>
          <cell r="E4754" t="str">
            <v>Sinapi-Maio/21</v>
          </cell>
        </row>
        <row r="4755">
          <cell r="A4755">
            <v>91168</v>
          </cell>
          <cell r="B4755" t="str">
            <v>FIXAÇÃO DE TUBOS HORIZONTAIS DE PPR DIÂMETROS MAIORES QUE 40 MM E MENORES OU IGUAIS A 75 MM COM ABRAÇADEIRA METÁLICA RÍGIDA TIPO D 1 1/2", FIXADA EM PERFILADO EM LAJE. AF_05/2015</v>
          </cell>
          <cell r="C4755" t="str">
            <v>M</v>
          </cell>
          <cell r="D4755">
            <v>7.31</v>
          </cell>
          <cell r="E4755" t="str">
            <v>Sinapi-Maio/21</v>
          </cell>
        </row>
        <row r="4756">
          <cell r="A4756">
            <v>91169</v>
          </cell>
          <cell r="B4756" t="str">
            <v>FIXAÇÃO DE TUBOS HORIZONTAIS DE PPR DIÂMETROS MAIORES QUE 75 MM COM ABRAÇADEIRA METÁLICA RÍGIDA TIPO D 3", FIXADA EM PERFILADO EM LAJE. AF_05/2015</v>
          </cell>
          <cell r="C4756" t="str">
            <v>M</v>
          </cell>
          <cell r="D4756">
            <v>8.6999999999999993</v>
          </cell>
          <cell r="E4756" t="str">
            <v>Sinapi-Maio/21</v>
          </cell>
        </row>
        <row r="4757">
          <cell r="A4757">
            <v>91170</v>
          </cell>
          <cell r="B4757" t="str">
            <v>FIXAÇÃO DE TUBOS HORIZONTAIS DE PVC, CPVC OU COBRE DIÂMETROS MENORES OU IGUAIS A 40 MM OU ELETROCALHAS ATÉ 150MM DE LARGURA, COM ABRAÇADEIRA METÁLICA RÍGIDA TIPO D 1/2, FIXADA EM PERFILADO EM LAJE. AF_05/2015</v>
          </cell>
          <cell r="C4757" t="str">
            <v>M</v>
          </cell>
          <cell r="D4757">
            <v>2.5099999999999998</v>
          </cell>
          <cell r="E4757" t="str">
            <v>Sinapi-Maio/21</v>
          </cell>
        </row>
        <row r="4758">
          <cell r="A4758">
            <v>91171</v>
          </cell>
          <cell r="B4758" t="str">
            <v>FIXAÇÃO DE TUBOS HORIZONTAIS DE PVC, CPVC OU COBRE DIÂMETROS MAIORES QUE 40 MM E MENORES OU IGUAIS A 75 MM COM ABRAÇADEIRA METÁLICA RÍGIDA TIPO D 1 1/2", FIXADA EM PERFILADO EM LAJE. AF_05/2015</v>
          </cell>
          <cell r="C4758" t="str">
            <v>M</v>
          </cell>
          <cell r="D4758">
            <v>3.11</v>
          </cell>
          <cell r="E4758" t="str">
            <v>Sinapi-Maio/21</v>
          </cell>
        </row>
        <row r="4759">
          <cell r="A4759">
            <v>91172</v>
          </cell>
          <cell r="B4759" t="str">
            <v>FIXAÇÃO DE TUBOS HORIZONTAIS DE PVC, CPVC OU COBRE DIÂMETROS MAIORES QUE 75 MM COM ABRAÇADEIRA METÁLICA RÍGIDA TIPO D 3", FIXADA EM PERFILADO EM LAJE. AF_05/2015</v>
          </cell>
          <cell r="C4759" t="str">
            <v>M</v>
          </cell>
          <cell r="D4759">
            <v>4.5999999999999996</v>
          </cell>
          <cell r="E4759" t="str">
            <v>Sinapi-Maio/21</v>
          </cell>
        </row>
        <row r="4760">
          <cell r="A4760">
            <v>91173</v>
          </cell>
          <cell r="B4760" t="str">
            <v>FIXAÇÃO DE TUBOS VERTICAIS DE PPR DIÂMETROS MENORES OU IGUAIS A 40 MM COM ABRAÇADEIRA METÁLICA RÍGIDA TIPO D 1/2", FIXADA EM PERFILADO EM ALVENARIA. AF_05/2015</v>
          </cell>
          <cell r="C4760" t="str">
            <v>M</v>
          </cell>
          <cell r="D4760">
            <v>1.27</v>
          </cell>
          <cell r="E4760" t="str">
            <v>Sinapi-Maio/21</v>
          </cell>
        </row>
        <row r="4761">
          <cell r="A4761">
            <v>91174</v>
          </cell>
          <cell r="B4761" t="str">
            <v>FIXAÇÃO DE TUBOS VERTICAIS DE PPR DIÂMETROS MAIORES QUE 40 MM E MENORES OU IGUAIS A 75 MM COM ABRAÇADEIRA METÁLICA RÍGIDA TIPO D 1 1/2", FIXADA EM PERFILADO EM ALVENARIA. AF_05/2015</v>
          </cell>
          <cell r="C4761" t="str">
            <v>M</v>
          </cell>
          <cell r="D4761">
            <v>2.46</v>
          </cell>
          <cell r="E4761" t="str">
            <v>Sinapi-Maio/21</v>
          </cell>
        </row>
        <row r="4762">
          <cell r="A4762">
            <v>91175</v>
          </cell>
          <cell r="B4762" t="str">
            <v>FIXAÇÃO DE TUBOS VERTICAIS DE PPR DIÂMETROS MAIORES QUE 75 MM COM ABRAÇADEIRA METÁLICA RÍGIDA TIPO D 3", FIXADA EM PERFILADO EM ALVENARIA. AF_05/2015</v>
          </cell>
          <cell r="C4762" t="str">
            <v>M</v>
          </cell>
          <cell r="D4762">
            <v>4.03</v>
          </cell>
          <cell r="E4762" t="str">
            <v>Sinapi-Maio/21</v>
          </cell>
        </row>
        <row r="4763">
          <cell r="A4763">
            <v>91176</v>
          </cell>
          <cell r="B4763" t="str">
            <v>FIXAÇÃO DE TUBOS HORIZONTAIS DE PPR DIÂMETROS MENORES OU IGUAIS A 40 MM COM ABRAÇADEIRA METÁLICA RÍGIDA TIPO  D  1/2" , FIXADA DIRETAMENTE NA LAJE. AF_05/2015</v>
          </cell>
          <cell r="C4763" t="str">
            <v>M</v>
          </cell>
          <cell r="D4763">
            <v>22.81</v>
          </cell>
          <cell r="E4763" t="str">
            <v>Sinapi-Maio/21</v>
          </cell>
        </row>
        <row r="4764">
          <cell r="A4764">
            <v>91177</v>
          </cell>
          <cell r="B4764" t="str">
            <v>FIXAÇÃO DE TUBOS HORIZONTAIS DE PPR DIÂMETROS MAIORES QUE 40 MM E MENORES OU IGUAIS A 75 MM COM ABRAÇADEIRA METÁLICA RÍGIDA TIPO  D  1 1/2" , FIXADA DIRETAMENTE NA LAJE. AF_05/2015</v>
          </cell>
          <cell r="C4764" t="str">
            <v>M</v>
          </cell>
          <cell r="D4764">
            <v>11.47</v>
          </cell>
          <cell r="E4764" t="str">
            <v>Sinapi-Maio/21</v>
          </cell>
        </row>
        <row r="4765">
          <cell r="A4765">
            <v>91178</v>
          </cell>
          <cell r="B4765" t="str">
            <v>FIXAÇÃO DE TUBOS HORIZONTAIS DE PPR DIÂMETROS MAIORES QUE 75 MM COM ABRAÇADEIRA METÁLICA RÍGIDA TIPO  D  3" , FIXADA DIRETAMENTE NA LAJE. AF_05/2015</v>
          </cell>
          <cell r="C4765" t="str">
            <v>M</v>
          </cell>
          <cell r="D4765">
            <v>12.38</v>
          </cell>
          <cell r="E4765" t="str">
            <v>Sinapi-Maio/21</v>
          </cell>
        </row>
        <row r="4766">
          <cell r="A4766">
            <v>91179</v>
          </cell>
          <cell r="B4766" t="str">
            <v>FIXAÇÃO DE TUBOS HORIZONTAIS DE PVC, CPVC OU COBRE DIÂMETROS MENORES OU IGUAIS A 40 MM COM ABRAÇADEIRA METÁLICA RÍGIDA TIPO  D  1/2" , FIXADA DIRETAMENTE NA LAJE. AF_05/2015</v>
          </cell>
          <cell r="C4766" t="str">
            <v>M</v>
          </cell>
          <cell r="D4766">
            <v>5.85</v>
          </cell>
          <cell r="E4766" t="str">
            <v>Sinapi-Maio/21</v>
          </cell>
        </row>
        <row r="4767">
          <cell r="A4767">
            <v>91180</v>
          </cell>
          <cell r="B4767" t="str">
            <v>FIXAÇÃO DE TUBOS HORIZONTAIS DE PVC, CPVC OU COBRE DIÂMETROS MAIORES QUE 40 MM E MENORES OU IGUAIS A 75 MM COM ABRAÇADEIRA METÁLICA RÍGIDA TIPO D 1 1/2, FIXADA DIRETAMENTE NA LAJE. AF_05/2015</v>
          </cell>
          <cell r="C4767" t="str">
            <v>M</v>
          </cell>
          <cell r="D4767">
            <v>5.24</v>
          </cell>
          <cell r="E4767" t="str">
            <v>Sinapi-Maio/21</v>
          </cell>
        </row>
        <row r="4768">
          <cell r="A4768">
            <v>91181</v>
          </cell>
          <cell r="B4768" t="str">
            <v>FIXAÇÃO DE TUBOS HORIZONTAIS DE PVC, CPVC OU COBRE DIÂMETROS MAIORES QUE 75 MM COM ABRAÇADEIRA METÁLICA RÍGIDA TIPO  D  3" , FIXADA DIRETAMENTE NA LAJE. AF_05/2015</v>
          </cell>
          <cell r="C4768" t="str">
            <v>M</v>
          </cell>
          <cell r="D4768">
            <v>6.14</v>
          </cell>
          <cell r="E4768" t="str">
            <v>Sinapi-Maio/21</v>
          </cell>
        </row>
        <row r="4769">
          <cell r="A4769">
            <v>91182</v>
          </cell>
          <cell r="B4769" t="str">
            <v>FIXAÇÃO DE TUBOS HORIZONTAIS DE PPR DIÂMETROS MENORES OU IGUAIS A 40 MM COM ABRAÇADEIRA METÁLICA FLEXÍVEL 18 MM, FIXADA DIRETAMENTE NA LAJE. AF_05/2015</v>
          </cell>
          <cell r="C4769" t="str">
            <v>M</v>
          </cell>
          <cell r="D4769">
            <v>25.87</v>
          </cell>
          <cell r="E4769" t="str">
            <v>Sinapi-Maio/21</v>
          </cell>
        </row>
        <row r="4770">
          <cell r="A4770">
            <v>91183</v>
          </cell>
          <cell r="B4770" t="str">
            <v>FIXAÇÃO DE TUBOS HORIZONTAIS DE PPR DIÂMETROS MAIORES QUE 40 MM E MENORES OU IGUAIS A 75 MM COM ABRAÇADEIRA METÁLICA FLEXÍVEL 18 MM, FIXADA DIRETAMENTE NA LAJE. AF_05/2015</v>
          </cell>
          <cell r="C4770" t="str">
            <v>M</v>
          </cell>
          <cell r="D4770">
            <v>12.83</v>
          </cell>
          <cell r="E4770" t="str">
            <v>Sinapi-Maio/21</v>
          </cell>
        </row>
        <row r="4771">
          <cell r="A4771">
            <v>91184</v>
          </cell>
          <cell r="B4771" t="str">
            <v>FIXAÇÃO DE TUBOS HORIZONTAIS DE PPR DIÂMETROS MAIORES QUE 75 MM COM ABRAÇADEIRA METÁLICA FLEXÍVEL 18 MM, FIXADA DIRETAMENTE NA LAJE. AF_05/2015</v>
          </cell>
          <cell r="C4771" t="str">
            <v>M</v>
          </cell>
          <cell r="D4771">
            <v>12.06</v>
          </cell>
          <cell r="E4771" t="str">
            <v>Sinapi-Maio/21</v>
          </cell>
        </row>
        <row r="4772">
          <cell r="A4772">
            <v>91185</v>
          </cell>
          <cell r="B4772" t="str">
            <v>FIXAÇÃO DE TUBOS HORIZONTAIS DE PVC, CPVC OU COBRE DIÂMETROS MENORES OU IGUAIS A 40 MM COM ABRAÇADEIRA METÁLICA FLEXÍVEL 18 MM, FIXADA DIRETAMENTE NA LAJE. AF_05/2015</v>
          </cell>
          <cell r="C4772" t="str">
            <v>M</v>
          </cell>
          <cell r="D4772">
            <v>6.63</v>
          </cell>
          <cell r="E4772" t="str">
            <v>Sinapi-Maio/21</v>
          </cell>
        </row>
        <row r="4773">
          <cell r="A4773">
            <v>91186</v>
          </cell>
          <cell r="B4773" t="str">
            <v>FIXAÇÃO DE TUBOS HORIZONTAIS DE PVC, CPVC OU COBRE DIÂMETROS MAIORES QUE 40 MM E MENORES OU IGUAIS A 75 MM COM ABRAÇADEIRA METÁLICA FLEXÍVEL 18 MM, FIXADA DIRETAMENTE NA LAJE. AF_05/2015</v>
          </cell>
          <cell r="C4773" t="str">
            <v>M</v>
          </cell>
          <cell r="D4773">
            <v>5.48</v>
          </cell>
          <cell r="E4773" t="str">
            <v>Sinapi-Maio/21</v>
          </cell>
        </row>
        <row r="4774">
          <cell r="A4774">
            <v>91187</v>
          </cell>
          <cell r="B4774" t="str">
            <v>FIXAÇÃO DE TUBOS HORIZONTAIS DE PVC, CPVC OU COBRE DIÂMETROS MAIORES QUE 75 MM COM ABRAÇADEIRA METÁLICA FLEXÍVEL 18 MM, FIXADA DIRETAMENTE NA LAJE. AF_05/2015</v>
          </cell>
          <cell r="C4774" t="str">
            <v>M</v>
          </cell>
          <cell r="D4774">
            <v>6.37</v>
          </cell>
          <cell r="E4774" t="str">
            <v>Sinapi-Maio/21</v>
          </cell>
        </row>
        <row r="4775">
          <cell r="A4775">
            <v>91188</v>
          </cell>
          <cell r="B4775" t="str">
            <v>CHUMBAMENTO PONTUAL DE ABERTURA EM LAJE COM PASSAGEM DE 1 TUBO DE DIAMETRO EQUIVALENTE IGUAL À  50 MM. AF_05/2015</v>
          </cell>
          <cell r="C4775" t="str">
            <v>UN</v>
          </cell>
          <cell r="D4775">
            <v>6.68</v>
          </cell>
          <cell r="E4775" t="str">
            <v>Sinapi-Maio/21</v>
          </cell>
        </row>
        <row r="4776">
          <cell r="A4776">
            <v>91189</v>
          </cell>
          <cell r="B4776" t="str">
            <v>CHUMBAMENTO PONTUAL DE ABERTURA EM LAJE COM PASSAGEM DE MAIS DE 1 TUBO DE  DIAMETRO EQUIVALENTE IGUAL À  50 MM. AF_05/2015</v>
          </cell>
          <cell r="C4776" t="str">
            <v>UN</v>
          </cell>
          <cell r="D4776">
            <v>43.68</v>
          </cell>
          <cell r="E4776" t="str">
            <v>Sinapi-Maio/21</v>
          </cell>
        </row>
        <row r="4777">
          <cell r="A4777">
            <v>91190</v>
          </cell>
          <cell r="B4777" t="str">
            <v>CHUMBAMENTO PONTUAL EM PASSAGEM DE TUBO COM DIÂMETRO MENOR OU IGUAL A 40 MM. AF_05/2015</v>
          </cell>
          <cell r="C4777" t="str">
            <v>UN</v>
          </cell>
          <cell r="D4777">
            <v>4.87</v>
          </cell>
          <cell r="E4777" t="str">
            <v>Sinapi-Maio/21</v>
          </cell>
        </row>
        <row r="4778">
          <cell r="A4778">
            <v>91191</v>
          </cell>
          <cell r="B4778" t="str">
            <v>CHUMBAMENTO PONTUAL EM PASSAGEM DE TUBO COM DIÂMETROS ENTRE 40 MM E 75 MM. AF_05/2015</v>
          </cell>
          <cell r="C4778" t="str">
            <v>UN</v>
          </cell>
          <cell r="D4778">
            <v>5.17</v>
          </cell>
          <cell r="E4778" t="str">
            <v>Sinapi-Maio/21</v>
          </cell>
        </row>
        <row r="4779">
          <cell r="A4779">
            <v>91192</v>
          </cell>
          <cell r="B4779" t="str">
            <v>CHUMBAMENTO PONTUAL EM PASSAGEM DE TUBO COM DIÂMETRO MAIOR QUE 75 MM. AF_05/2015</v>
          </cell>
          <cell r="C4779" t="str">
            <v>UN</v>
          </cell>
          <cell r="D4779">
            <v>5.74</v>
          </cell>
          <cell r="E4779" t="str">
            <v>Sinapi-Maio/21</v>
          </cell>
        </row>
        <row r="4780">
          <cell r="A4780">
            <v>91222</v>
          </cell>
          <cell r="B4780" t="str">
            <v>RASGO EM ALVENARIA PARA RAMAIS/ DISTRIBUIÇÃO COM DIÂMETROS MAIORES QUE 40 MM E MENORES OU IGUAIS A 75 MM. AF_05/2015</v>
          </cell>
          <cell r="C4780" t="str">
            <v>M</v>
          </cell>
          <cell r="D4780">
            <v>13.76</v>
          </cell>
          <cell r="E4780" t="str">
            <v>Sinapi-Maio/21</v>
          </cell>
        </row>
        <row r="4781">
          <cell r="A4781">
            <v>94480</v>
          </cell>
          <cell r="B4781" t="str">
            <v>CONJUNTO HIDRÁULICO PARA INSTALAÇÃO DE BOMBA EM AÇO ROSCÁVEL, DN SUCÇÃO 65 (2½) E DN RECALQUE 50 (2), PARA EDIFICAÇÃO ENTRE 12 E 18 PAVIMENTOS  FORNECIMENTO E INSTALAÇÃO. AF_06/2016</v>
          </cell>
          <cell r="C4781" t="str">
            <v>UN</v>
          </cell>
          <cell r="D4781">
            <v>2347.16</v>
          </cell>
          <cell r="E4781" t="str">
            <v>Sinapi-Maio/21</v>
          </cell>
        </row>
        <row r="4782">
          <cell r="A4782">
            <v>94481</v>
          </cell>
          <cell r="B4782" t="str">
            <v>CONJUNTO HIDRÁULICO PARA INSTALAÇÃO DE BOMBA EM AÇO ROSCÁVEL, DN SUCÇÃO 50 (2) E DN RECALQUE 40 (1 1/2), PARA EDIFICAÇÃO ENTRE 8 E 12 PAVIMENTOS  FORNECIMENTO E INSTALAÇÃO. AF_06/2016</v>
          </cell>
          <cell r="C4782" t="str">
            <v>UN</v>
          </cell>
          <cell r="D4782">
            <v>1671.26</v>
          </cell>
          <cell r="E4782" t="str">
            <v>Sinapi-Maio/21</v>
          </cell>
        </row>
        <row r="4783">
          <cell r="A4783">
            <v>94482</v>
          </cell>
          <cell r="B4783" t="str">
            <v>CONJUNTO HIDRÁULICO PARA INSTALAÇÃO DE BOMBA EM AÇO ROSCÁVEL, DN SUCÇÃO 40 (1 1/2) E DN RECALQUE 32 (1 1/4), PARA EDIFICAÇÃO ENTRE 4 E 8 PAVIMENTOS  FORNECIMENTO E INSTALAÇÃO. AF_06/2016</v>
          </cell>
          <cell r="C4783" t="str">
            <v>UN</v>
          </cell>
          <cell r="D4783">
            <v>1330.47</v>
          </cell>
          <cell r="E4783" t="str">
            <v>Sinapi-Maio/21</v>
          </cell>
        </row>
        <row r="4784">
          <cell r="A4784">
            <v>94483</v>
          </cell>
          <cell r="B4784" t="str">
            <v>CONJUNTO HIDRÁULICO PARA INSTALAÇÃO DE BOMBA EM AÇO ROSCÁVEL, DN SUCÇÃO 32 (1 1/4) E DN RECALQUE 25 (1), PARA EDIFICAÇÃO ATÉ 4 PAVIMENTOS  FORNECIMENTO E INSTALAÇÃO. AF_06/2016</v>
          </cell>
          <cell r="C4784" t="str">
            <v>UN</v>
          </cell>
          <cell r="D4784">
            <v>1126.24</v>
          </cell>
          <cell r="E4784" t="str">
            <v>Sinapi-Maio/21</v>
          </cell>
        </row>
        <row r="4785">
          <cell r="A4785">
            <v>95541</v>
          </cell>
          <cell r="B4785" t="str">
            <v>FIXAÇÃO UTILIZANDO PARAFUSO E BUCHA DE NYLON, SOMENTE MÃO DE OBRA. AF_10/2016</v>
          </cell>
          <cell r="C4785" t="str">
            <v>UN</v>
          </cell>
          <cell r="D4785">
            <v>4.5599999999999996</v>
          </cell>
          <cell r="E4785" t="str">
            <v>Sinapi-Maio/21</v>
          </cell>
        </row>
        <row r="4786">
          <cell r="A4786">
            <v>96559</v>
          </cell>
          <cell r="B4786" t="str">
            <v>SUPORTE PARA DUTO EM CHAPA GALVANIZADA BITOLA 26, ESPAÇADO A CADA 1 M, EM PERFILADO DE SEÇÃO 38X76 MM, POR ÁREA DE DUTO FIXADO. AF_07/2017</v>
          </cell>
          <cell r="C4786" t="str">
            <v>M2</v>
          </cell>
          <cell r="D4786">
            <v>24.28</v>
          </cell>
          <cell r="E4786" t="str">
            <v>Sinapi-Maio/21</v>
          </cell>
        </row>
        <row r="4787">
          <cell r="A4787">
            <v>96560</v>
          </cell>
          <cell r="B4787" t="str">
            <v>SUPORTE PARA DUTO EM CHAPA GALVANIZADA BITOLA 24, ESPAÇADO A CADA 1 M, EM PERFILADO DE SEÇÃO 38X76 MM, POR ÁREA DE DUTO FIXADO. AF_07/2017</v>
          </cell>
          <cell r="C4787" t="str">
            <v>M2</v>
          </cell>
          <cell r="D4787">
            <v>16.93</v>
          </cell>
          <cell r="E4787" t="str">
            <v>Sinapi-Maio/21</v>
          </cell>
        </row>
        <row r="4788">
          <cell r="A4788">
            <v>96561</v>
          </cell>
          <cell r="B4788" t="str">
            <v>SUPORTE PARA DUTO EM CHAPA GALVANIZADA BITOLA 22, ESPAÇADO A CADA 1 M, EM PERFILADO DE SEÇÃO 38X76 MM, POR ÁREA DE DUTO FIXADO. AF_07/2017</v>
          </cell>
          <cell r="C4788" t="str">
            <v>M2</v>
          </cell>
          <cell r="D4788">
            <v>12.42</v>
          </cell>
          <cell r="E4788" t="str">
            <v>Sinapi-Maio/21</v>
          </cell>
        </row>
        <row r="4789">
          <cell r="A4789">
            <v>96562</v>
          </cell>
          <cell r="B4789" t="str">
            <v>SUPORTE PARA ELETROCALHA LISA OU PERFURADA EM AÇO GALVANIZADO, LARGURA 200 OU 400 MM E ALTURA 50 MM, ESPAÇADO A CADA 1,5 M, EM PERFILADO DE SEÇÃO 38X76 MM, POR METRO DE ELETRECOLHA FIXADA. AF_07/2017</v>
          </cell>
          <cell r="C4789" t="str">
            <v>M</v>
          </cell>
          <cell r="D4789">
            <v>15.73</v>
          </cell>
          <cell r="E4789" t="str">
            <v>Sinapi-Maio/21</v>
          </cell>
        </row>
        <row r="4790">
          <cell r="A4790">
            <v>96563</v>
          </cell>
          <cell r="B4790" t="str">
            <v>SUPORTE PARA ELETROCALHA LISA OU PERFURADA EM AÇO GALVANIZADO, LARGURA 500 OU 800 MM E ALTURA 50 MM, ESPAÇADO A CADA 1,5 M, EM PERFILADO DE SEÇÃO 38X76 MM, POR METRO DE ELETRECOLHA FIXADA. AF_07/2017</v>
          </cell>
          <cell r="C4790" t="str">
            <v>M</v>
          </cell>
          <cell r="D4790">
            <v>19.829999999999998</v>
          </cell>
          <cell r="E4790" t="str">
            <v>Sinapi-Maio/21</v>
          </cell>
        </row>
        <row r="4791">
          <cell r="A4791">
            <v>101802</v>
          </cell>
          <cell r="B4791" t="str">
            <v>CAIXA ENTERRADA RETENTORA DE AREIA RETANGULAR, EM ALVENARIA COM BLOCOS DE CONCRETO, DIMENSÕES INTERNAS: 1,00 X 1,00 X 1,20 M, EXCLUINDO TAMPÃO. AF_12/2020</v>
          </cell>
          <cell r="C4791" t="str">
            <v>UN</v>
          </cell>
          <cell r="D4791">
            <v>1337.83</v>
          </cell>
          <cell r="E4791" t="str">
            <v>Sinapi-Maio/21</v>
          </cell>
        </row>
        <row r="4792">
          <cell r="A4792">
            <v>101803</v>
          </cell>
          <cell r="B4792" t="str">
            <v>CAIXA ENTERRADA SEPARADORA DE ÓLEO RETANGULAR, EM ALVENARIA COM BLOCOS DE CONCRETO, DIMENSÕES INTERNAS: 0,6 X 0,6 X 1,00 M, EXCLUINDO TAMPÃO. AF_12/2020</v>
          </cell>
          <cell r="C4792" t="str">
            <v>UN</v>
          </cell>
          <cell r="D4792">
            <v>836.41</v>
          </cell>
          <cell r="E4792" t="str">
            <v>Sinapi-Maio/21</v>
          </cell>
        </row>
        <row r="4793">
          <cell r="A4793">
            <v>101804</v>
          </cell>
          <cell r="B4793" t="str">
            <v>CAIXA ENTERRADA SEPARADORA DE ÓLEO RETANGULAR, EM ALVENARIA COM BLOCOS DE CONCRETO, DIMENSÕES INTERNAS: 0,8 X 0,8 X 1,00 M, EXCLUINDO TAMPÃO. AF_12/2020</v>
          </cell>
          <cell r="C4793" t="str">
            <v>UN</v>
          </cell>
          <cell r="D4793">
            <v>1048.6199999999999</v>
          </cell>
          <cell r="E4793" t="str">
            <v>Sinapi-Maio/21</v>
          </cell>
        </row>
        <row r="4794">
          <cell r="A4794">
            <v>101805</v>
          </cell>
          <cell r="B4794" t="str">
            <v>CAIXA ENTERRADA SEPARADORA DE ÓLEO RETANGULAR, EM ALVENARIA COM BLOCOS DE CONCRETO, DIMENSÕES INTERNAS: 1,00 X 1,00 X 1,00 M, EXCLUINDO TAMPÃO. AF_12/2020</v>
          </cell>
          <cell r="C4794" t="str">
            <v>UN</v>
          </cell>
          <cell r="D4794">
            <v>1340.81</v>
          </cell>
          <cell r="E4794" t="str">
            <v>Sinapi-Maio/21</v>
          </cell>
        </row>
        <row r="4795">
          <cell r="A4795">
            <v>102111</v>
          </cell>
          <cell r="B4795" t="str">
            <v>BOMBA CENTRÍFUGA, MONOFÁSICA, 0,5 CV OU 0,49 HP, HM 6 A 20 M, Q 1,2 A 8,3 M3/H - FORNECIMENTO E INSTALAÇÃO. AF_12/2020</v>
          </cell>
          <cell r="C4795" t="str">
            <v>UN</v>
          </cell>
          <cell r="D4795">
            <v>1002.07</v>
          </cell>
          <cell r="E4795" t="str">
            <v>Sinapi-Maio/21</v>
          </cell>
        </row>
        <row r="4796">
          <cell r="A4796">
            <v>102112</v>
          </cell>
          <cell r="B4796" t="str">
            <v>BOMBA CENTRÍFUGA, MONOFÁSICA, 0,5 CV OU 0,49 HP, HM 6 A 20 M, Q 1,2 A 8,3 M3/H (NÃO INCLUI O FORNECIMENTO DA BOMBA). AF_12/2020</v>
          </cell>
          <cell r="C4796" t="str">
            <v>UN</v>
          </cell>
          <cell r="D4796">
            <v>126.15</v>
          </cell>
          <cell r="E4796" t="str">
            <v>Sinapi-Maio/21</v>
          </cell>
        </row>
        <row r="4797">
          <cell r="A4797">
            <v>102113</v>
          </cell>
          <cell r="B4797" t="str">
            <v>BOMBA CENTRÍFUGA, TRIFÁSICA, 1 CV OU 0,99 HP, HM 14 A 40 M, Q 0,6 A 8,4 M3/H - FORNECIMENTO E INSTALAÇÃO. AF_12/2020</v>
          </cell>
          <cell r="C4797" t="str">
            <v>UN</v>
          </cell>
          <cell r="D4797">
            <v>1605.9</v>
          </cell>
          <cell r="E4797" t="str">
            <v>Sinapi-Maio/21</v>
          </cell>
        </row>
        <row r="4798">
          <cell r="A4798">
            <v>102114</v>
          </cell>
          <cell r="B4798" t="str">
            <v>BOMBA CENTRÍFUGA, TRIFÁSICA, 1 CV OU 0,99 HP, HM 14 A 40 M, Q 0,6 A 8,4 M3/H (NÃO INCLUI O FORNECIMENTO DA BOMBA). AF_12/2020</v>
          </cell>
          <cell r="C4798" t="str">
            <v>UN</v>
          </cell>
          <cell r="D4798">
            <v>129.38999999999999</v>
          </cell>
          <cell r="E4798" t="str">
            <v>Sinapi-Maio/21</v>
          </cell>
        </row>
        <row r="4799">
          <cell r="A4799">
            <v>102115</v>
          </cell>
          <cell r="B4799" t="str">
            <v>BOMBA CENTRÍFUGA, TRIFÁSICA, 1,5 CV OU 1,48 HP, HM 10 A 70 M, Q 1,8 A 5,3 M3/H - FORNECIMENTO E INSTALAÇÃO. AF_12/2020</v>
          </cell>
          <cell r="C4799" t="str">
            <v>UN</v>
          </cell>
          <cell r="D4799">
            <v>2808.78</v>
          </cell>
          <cell r="E4799" t="str">
            <v>Sinapi-Maio/21</v>
          </cell>
        </row>
        <row r="4800">
          <cell r="A4800">
            <v>102116</v>
          </cell>
          <cell r="B4800" t="str">
            <v>BOMBA CENTRÍFUGA, TRIFÁSICA, 1,5 CV OU 1,48 HP, HM 10 A 24 M, Q 6,1 A 21,9 M3/H - FORNECIMENTO E INSTALAÇÃO. AF_12/2020</v>
          </cell>
          <cell r="C4800" t="str">
            <v>UN</v>
          </cell>
          <cell r="D4800">
            <v>1716.13</v>
          </cell>
          <cell r="E4800" t="str">
            <v>Sinapi-Maio/21</v>
          </cell>
        </row>
        <row r="4801">
          <cell r="A4801">
            <v>102117</v>
          </cell>
          <cell r="B4801" t="str">
            <v>BOMBA CENTRÍFUGA, TRIFÁSICA, 1,5 CV OU 1,48 HP (NÃO INCLUI O FORNECIMENTO DA BOMBA). AF_12/2020</v>
          </cell>
          <cell r="C4801" t="str">
            <v>UN</v>
          </cell>
          <cell r="D4801">
            <v>133.31</v>
          </cell>
          <cell r="E4801" t="str">
            <v>Sinapi-Maio/21</v>
          </cell>
        </row>
        <row r="4802">
          <cell r="A4802">
            <v>102118</v>
          </cell>
          <cell r="B4802" t="str">
            <v>BOMBA CENTRÍFUGA, TRIFÁSICA, 3 CV OU 2,96 HP, HM 34 A 40 M, Q 8,6 A 14,8 M3/H - FORNECIMENTO E INSTALAÇÃO. AF_12/2020</v>
          </cell>
          <cell r="C4802" t="str">
            <v>UN</v>
          </cell>
          <cell r="D4802">
            <v>2345.23</v>
          </cell>
          <cell r="E4802" t="str">
            <v>Sinapi-Maio/21</v>
          </cell>
        </row>
        <row r="4803">
          <cell r="A4803">
            <v>102119</v>
          </cell>
          <cell r="B4803" t="str">
            <v>BOMBA CENTRÍFUGA, TRIFÁSICA, 3 CV OU 2,96 HP, HM 34 A 40 M, Q 8,6 A 14,8 M3/H (NÃO INCLUI O FORNECIMENTO DA BOMBA). AF_12/2020</v>
          </cell>
          <cell r="C4803" t="str">
            <v>UN</v>
          </cell>
          <cell r="D4803">
            <v>136.69999999999999</v>
          </cell>
          <cell r="E4803" t="str">
            <v>Sinapi-Maio/21</v>
          </cell>
        </row>
        <row r="4804">
          <cell r="A4804">
            <v>102121</v>
          </cell>
          <cell r="B4804" t="str">
            <v>MOTO BOMBA HORIZONTAL ATÉ 10 CV, HM 75 A 80 M, Q 25,4 A 48 (NÃO INCLUI O FORNECIMENTO DA BOMBA). AF_12/2020</v>
          </cell>
          <cell r="C4804" t="str">
            <v>UN</v>
          </cell>
          <cell r="D4804">
            <v>172.07</v>
          </cell>
          <cell r="E4804" t="str">
            <v>Sinapi-Maio/21</v>
          </cell>
        </row>
        <row r="4805">
          <cell r="A4805">
            <v>102122</v>
          </cell>
          <cell r="B4805" t="str">
            <v>BOMBA CENTRÍFUGA, TRIFÁSICA, 10 CV OU 9,86 HP, HM 85 A 140 M, Q 4,2 A 14,9 M3/H - FORNECIMENTO E INSTALAÇÃO. AF_12/2020</v>
          </cell>
          <cell r="C4805" t="str">
            <v>UN</v>
          </cell>
          <cell r="D4805">
            <v>7971.3</v>
          </cell>
          <cell r="E4805" t="str">
            <v>Sinapi-Maio/21</v>
          </cell>
        </row>
        <row r="4806">
          <cell r="A4806">
            <v>102123</v>
          </cell>
          <cell r="B4806" t="str">
            <v>BOMBA CENTRÍFUGA, TRIFÁSICA, 10 CV OU 9,86 HP, HM 85 A 140 M, Q 4,2 A 14,9 M3/H (NÃO INCLUI O FORNECIMENTO DA BOMBA). AF_12/2020</v>
          </cell>
          <cell r="C4806" t="str">
            <v>UN</v>
          </cell>
          <cell r="D4806">
            <v>182.14</v>
          </cell>
          <cell r="E4806" t="str">
            <v>Sinapi-Maio/21</v>
          </cell>
        </row>
        <row r="4807">
          <cell r="A4807">
            <v>102136</v>
          </cell>
          <cell r="B4807" t="str">
            <v>INSTALAÇÃO DE QUADRO ELÉTRICO PARA BOMBAS TRIFÁSICAS ATÉ 25 CV (NÃO INCLUI O FORNECIMENTO DO QUADRO). AF_12/2020</v>
          </cell>
          <cell r="C4807" t="str">
            <v>UN</v>
          </cell>
          <cell r="D4807">
            <v>65.900000000000006</v>
          </cell>
          <cell r="E4807" t="str">
            <v>Sinapi-Maio/21</v>
          </cell>
        </row>
        <row r="4808">
          <cell r="A4808">
            <v>102137</v>
          </cell>
          <cell r="B4808" t="str">
            <v>CHAVE DE BOIA AUTOMÁTICA SUPERIOR/INFERIOR 15A/250V - FORNECIMENTO E INSTALAÇÃO. AF_12/2020</v>
          </cell>
          <cell r="C4808" t="str">
            <v>UN</v>
          </cell>
          <cell r="D4808">
            <v>67.27</v>
          </cell>
          <cell r="E4808" t="str">
            <v>Sinapi-Maio/21</v>
          </cell>
        </row>
        <row r="4809">
          <cell r="A4809">
            <v>102138</v>
          </cell>
          <cell r="B4809" t="str">
            <v>MOTO BOMBA HORIZONTAL DE 12,5 A 25 CV, HM 140 M (NÃO INCLUI O FORNECIMENTO DA BOMBA). AF_12/2020</v>
          </cell>
          <cell r="C4809" t="str">
            <v>UN</v>
          </cell>
          <cell r="D4809">
            <v>198.55</v>
          </cell>
          <cell r="E4809" t="str">
            <v>Sinapi-Maio/21</v>
          </cell>
        </row>
        <row r="4810">
          <cell r="A4810">
            <v>93350</v>
          </cell>
          <cell r="B4810"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810" t="str">
            <v>UN</v>
          </cell>
          <cell r="D4810">
            <v>1192.3499999999999</v>
          </cell>
          <cell r="E4810" t="str">
            <v>Sinapi-Maio/21</v>
          </cell>
        </row>
        <row r="4811">
          <cell r="A4811">
            <v>93351</v>
          </cell>
          <cell r="B4811"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811" t="str">
            <v>UN</v>
          </cell>
          <cell r="D4811">
            <v>976.59</v>
          </cell>
          <cell r="E4811" t="str">
            <v>Sinapi-Maio/21</v>
          </cell>
        </row>
        <row r="4812">
          <cell r="A4812">
            <v>93352</v>
          </cell>
          <cell r="B4812"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812" t="str">
            <v>UN</v>
          </cell>
          <cell r="D4812">
            <v>762.04</v>
          </cell>
          <cell r="E4812" t="str">
            <v>Sinapi-Maio/21</v>
          </cell>
        </row>
        <row r="4813">
          <cell r="A4813">
            <v>93353</v>
          </cell>
          <cell r="B4813"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813" t="str">
            <v>UN</v>
          </cell>
          <cell r="D4813">
            <v>552.13</v>
          </cell>
          <cell r="E4813" t="str">
            <v>Sinapi-Maio/21</v>
          </cell>
        </row>
        <row r="4814">
          <cell r="A4814">
            <v>93354</v>
          </cell>
          <cell r="B4814"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814" t="str">
            <v>UN</v>
          </cell>
          <cell r="D4814">
            <v>820.81</v>
          </cell>
          <cell r="E4814" t="str">
            <v>Sinapi-Maio/21</v>
          </cell>
        </row>
        <row r="4815">
          <cell r="A4815">
            <v>93355</v>
          </cell>
          <cell r="B4815"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815" t="str">
            <v>UN</v>
          </cell>
          <cell r="D4815">
            <v>683.73</v>
          </cell>
          <cell r="E4815" t="str">
            <v>Sinapi-Maio/21</v>
          </cell>
        </row>
        <row r="4816">
          <cell r="A4816">
            <v>93356</v>
          </cell>
          <cell r="B4816"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816" t="str">
            <v>UN</v>
          </cell>
          <cell r="D4816">
            <v>545.67999999999995</v>
          </cell>
          <cell r="E4816" t="str">
            <v>Sinapi-Maio/21</v>
          </cell>
        </row>
        <row r="4817">
          <cell r="A4817">
            <v>93357</v>
          </cell>
          <cell r="B4817"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817" t="str">
            <v>UN</v>
          </cell>
          <cell r="D4817">
            <v>410.09</v>
          </cell>
          <cell r="E4817" t="str">
            <v>Sinapi-Maio/21</v>
          </cell>
        </row>
        <row r="4818">
          <cell r="A4818">
            <v>96520</v>
          </cell>
          <cell r="B4818" t="str">
            <v>ESCAVAÇÃO MECANIZADA PARA BLOCO DE COROAMENTO OU SAPATA, SEM PREVISÃO DE FÔRMA, COM RETROESCAVADEIRA. AF_06/2017</v>
          </cell>
          <cell r="C4818" t="str">
            <v>M3</v>
          </cell>
          <cell r="D4818">
            <v>87.48</v>
          </cell>
          <cell r="E4818" t="str">
            <v>Sinapi-Maio/21</v>
          </cell>
        </row>
        <row r="4819">
          <cell r="A4819">
            <v>96521</v>
          </cell>
          <cell r="B4819" t="str">
            <v>ESCAVAÇÃO MECANIZADA PARA BLOCO DE COROAMENTO OU SAPATA, COM PREVISÃO DE FÔRMA, COM RETROESCAVADEIRA. AF_06/2017</v>
          </cell>
          <cell r="C4819" t="str">
            <v>M3</v>
          </cell>
          <cell r="D4819">
            <v>35.99</v>
          </cell>
          <cell r="E4819" t="str">
            <v>Sinapi-Maio/21</v>
          </cell>
        </row>
        <row r="4820">
          <cell r="A4820">
            <v>96522</v>
          </cell>
          <cell r="B4820" t="str">
            <v>ESCAVAÇÃO MANUAL PARA BLOCO DE COROAMENTO OU SAPATA, SEM PREVISÃO DE FÔRMA. AF_06/2017</v>
          </cell>
          <cell r="C4820" t="str">
            <v>M3</v>
          </cell>
          <cell r="D4820">
            <v>143.54</v>
          </cell>
          <cell r="E4820" t="str">
            <v>Sinapi-Maio/21</v>
          </cell>
        </row>
        <row r="4821">
          <cell r="A4821">
            <v>96523</v>
          </cell>
          <cell r="B4821" t="str">
            <v>ESCAVAÇÃO MANUAL PARA BLOCO DE COROAMENTO OU SAPATA, COM PREVISÃO DE FÔRMA. AF_06/2017</v>
          </cell>
          <cell r="C4821" t="str">
            <v>M3</v>
          </cell>
          <cell r="D4821">
            <v>92.23</v>
          </cell>
          <cell r="E4821" t="str">
            <v>Sinapi-Maio/21</v>
          </cell>
        </row>
        <row r="4822">
          <cell r="A4822">
            <v>96524</v>
          </cell>
          <cell r="B4822" t="str">
            <v>ESCAVAÇÃO MECANIZADA PARA VIGA BALDRAME, SEM PREVISÃO DE FÔRMA, COM MINI-ESCAVADEIRA. AF_06/2017</v>
          </cell>
          <cell r="C4822" t="str">
            <v>M3</v>
          </cell>
          <cell r="D4822">
            <v>164.65</v>
          </cell>
          <cell r="E4822" t="str">
            <v>Sinapi-Maio/21</v>
          </cell>
        </row>
        <row r="4823">
          <cell r="A4823">
            <v>96525</v>
          </cell>
          <cell r="B4823" t="str">
            <v>ESCAVAÇÃO MECANIZADA PARA VIGA BALDRAME, COM PREVISÃO DE FÔRMA, COM MINI-ESCAVADEIRA. AF_06/2017</v>
          </cell>
          <cell r="C4823" t="str">
            <v>M3</v>
          </cell>
          <cell r="D4823">
            <v>33.26</v>
          </cell>
          <cell r="E4823" t="str">
            <v>Sinapi-Maio/21</v>
          </cell>
        </row>
        <row r="4824">
          <cell r="A4824">
            <v>96526</v>
          </cell>
          <cell r="B4824" t="str">
            <v>ESCAVAÇÃO MANUAL DE VALA PARA VIGA BALDRAME, SEM PREVISÃO DE FÔRMA. AF_06/2017</v>
          </cell>
          <cell r="C4824" t="str">
            <v>M3</v>
          </cell>
          <cell r="D4824">
            <v>289.19</v>
          </cell>
          <cell r="E4824" t="str">
            <v>Sinapi-Maio/21</v>
          </cell>
        </row>
        <row r="4825">
          <cell r="A4825">
            <v>96527</v>
          </cell>
          <cell r="B4825" t="str">
            <v>ESCAVAÇÃO MANUAL DE VALA PARA VIGA BALDRAME, COM PREVISÃO DE FÔRMA. AF_06/2017</v>
          </cell>
          <cell r="C4825" t="str">
            <v>M3</v>
          </cell>
          <cell r="D4825">
            <v>121.28</v>
          </cell>
          <cell r="E4825" t="str">
            <v>Sinapi-Maio/21</v>
          </cell>
        </row>
        <row r="4826">
          <cell r="A4826">
            <v>96528</v>
          </cell>
          <cell r="B4826" t="str">
            <v>FABRICAÇÃO, MONTAGEM E DESMONTAGEM DE FÔRMA PARA BLOCO DE COROAMENTO, EM MADEIRA SERRADA, E=25 MM, 1 UTILIZAÇÃO. AF_06/2017</v>
          </cell>
          <cell r="C4826" t="str">
            <v>M2</v>
          </cell>
          <cell r="D4826">
            <v>180.04</v>
          </cell>
          <cell r="E4826" t="str">
            <v>Sinapi-Maio/21</v>
          </cell>
        </row>
        <row r="4827">
          <cell r="A4827">
            <v>101114</v>
          </cell>
          <cell r="B4827" t="str">
            <v>ESCAVAÇÃO HORIZONTAL EM SOLO DE 1A CATEGORIA COM TRATOR DE ESTEIRAS (100HP/LÂMINA: 2,19M3). AF_07/2020</v>
          </cell>
          <cell r="C4827" t="str">
            <v>M3</v>
          </cell>
          <cell r="D4827">
            <v>3.35</v>
          </cell>
          <cell r="E4827" t="str">
            <v>Sinapi-Maio/21</v>
          </cell>
        </row>
        <row r="4828">
          <cell r="A4828">
            <v>101115</v>
          </cell>
          <cell r="B4828" t="str">
            <v>ESCAVAÇÃO HORIZONTAL EM SOLO DE 1A CATEGORIA COM TRATOR DE ESTEIRAS (150HP/LÂMINA: 3,18M3). AF_07/2020</v>
          </cell>
          <cell r="C4828" t="str">
            <v>M3</v>
          </cell>
          <cell r="D4828">
            <v>2.75</v>
          </cell>
          <cell r="E4828" t="str">
            <v>Sinapi-Maio/21</v>
          </cell>
        </row>
        <row r="4829">
          <cell r="A4829">
            <v>101116</v>
          </cell>
          <cell r="B4829" t="str">
            <v>ESCAVAÇÃO HORIZONTAL EM SOLO DE 1A CATEGORIA COM TRATOR DE ESTEIRAS (170HP/LÂMINA: 5,20M3). AF_07/2020</v>
          </cell>
          <cell r="C4829" t="str">
            <v>M3</v>
          </cell>
          <cell r="D4829">
            <v>1.72</v>
          </cell>
          <cell r="E4829" t="str">
            <v>Sinapi-Maio/21</v>
          </cell>
        </row>
        <row r="4830">
          <cell r="A4830">
            <v>101117</v>
          </cell>
          <cell r="B4830" t="str">
            <v>ESCAVAÇÃO HORIZONTAL EM SOLO DE 1A CATEGORIA COM TRATOR DE ESTEIRAS (347HP/LÂMINA: 8,70M3). AF_07/2020</v>
          </cell>
          <cell r="C4830" t="str">
            <v>M3</v>
          </cell>
          <cell r="D4830">
            <v>2.25</v>
          </cell>
          <cell r="E4830" t="str">
            <v>Sinapi-Maio/21</v>
          </cell>
        </row>
        <row r="4831">
          <cell r="A4831">
            <v>101118</v>
          </cell>
          <cell r="B4831" t="str">
            <v>ESCAVAÇÃO HORIZONTAL EM SOLO DE 1A CATEGORIA COM TRATOR DE ESTEIRAS (125HP/LÂMINA: 2,70M3). AF_07/2020</v>
          </cell>
          <cell r="C4831" t="str">
            <v>M3</v>
          </cell>
          <cell r="D4831">
            <v>2.86</v>
          </cell>
          <cell r="E4831" t="str">
            <v>Sinapi-Maio/21</v>
          </cell>
        </row>
        <row r="4832">
          <cell r="A4832">
            <v>101119</v>
          </cell>
          <cell r="B4832" t="str">
            <v>ESCAVAÇÃO HORIZONTAL, INCLUINDO ESCARIFICAÇÃO EM SOLO DE 2A CATEGORIA COM TRATOR DE ESTEIRAS (100HP/LÂMINA: 2,19M3). AF_07/2020</v>
          </cell>
          <cell r="C4832" t="str">
            <v>M3</v>
          </cell>
          <cell r="D4832">
            <v>6.39</v>
          </cell>
          <cell r="E4832" t="str">
            <v>Sinapi-Maio/21</v>
          </cell>
        </row>
        <row r="4833">
          <cell r="A4833">
            <v>101120</v>
          </cell>
          <cell r="B4833" t="str">
            <v>ESCAVAÇÃO HORIZONTAL, INCLUINDO ESCARIFICAÇÃO EM SOLO DE 2A CATEGORIA COM TRATOR DE ESTEIRAS (150HP/LÂMINA: 3,18M3). AF_07/2020</v>
          </cell>
          <cell r="C4833" t="str">
            <v>M3</v>
          </cell>
          <cell r="D4833">
            <v>5.27</v>
          </cell>
          <cell r="E4833" t="str">
            <v>Sinapi-Maio/21</v>
          </cell>
        </row>
        <row r="4834">
          <cell r="A4834">
            <v>101121</v>
          </cell>
          <cell r="B4834" t="str">
            <v>ESCAVAÇÃO HORIZONTAL, INCLUINDO ESCARIFICAÇÃO EM SOLO DE 2A CATEGORIA COM TRATOR DE ESTEIRAS (170HP/LÂMINA: 5,20M3). AF_07/2020</v>
          </cell>
          <cell r="C4834" t="str">
            <v>M3</v>
          </cell>
          <cell r="D4834">
            <v>3.28</v>
          </cell>
          <cell r="E4834" t="str">
            <v>Sinapi-Maio/21</v>
          </cell>
        </row>
        <row r="4835">
          <cell r="A4835">
            <v>101122</v>
          </cell>
          <cell r="B4835" t="str">
            <v>ESCAVAÇÃO HORIZONTAL, INCLUINDO ESCARIFICAÇÃO EM SOLO DE 2A CATEGORIA COM TRATOR DE ESTEIRAS (347HP/LÂMINA: 8,70M3). AF_07/2020</v>
          </cell>
          <cell r="C4835" t="str">
            <v>M3</v>
          </cell>
          <cell r="D4835">
            <v>4.29</v>
          </cell>
          <cell r="E4835" t="str">
            <v>Sinapi-Maio/21</v>
          </cell>
        </row>
        <row r="4836">
          <cell r="A4836">
            <v>101123</v>
          </cell>
          <cell r="B4836" t="str">
            <v>ESCAVAÇÃO HORIZONTAL, INCLUINDO ESCARIFICAÇÃO EM SOLO DE 2A CATEGORIA COM TRATOR DE ESTEIRAS (125HP/LÂMINA: 2,70M3). AF_07/2020</v>
          </cell>
          <cell r="C4836" t="str">
            <v>M3</v>
          </cell>
          <cell r="D4836">
            <v>5.47</v>
          </cell>
          <cell r="E4836" t="str">
            <v>Sinapi-Maio/21</v>
          </cell>
        </row>
        <row r="4837">
          <cell r="A4837">
            <v>101124</v>
          </cell>
          <cell r="B4837" t="str">
            <v>ESCAVAÇÃO HORIZONTAL, INCLUINDO CARGA E DESCARGA EM SOLO DE 1A CATEGORIA COM TRATOR DE ESTEIRAS (100HP/LÂMINA: 2,19M3). AF_07/2020</v>
          </cell>
          <cell r="C4837" t="str">
            <v>M3</v>
          </cell>
          <cell r="D4837">
            <v>10.93</v>
          </cell>
          <cell r="E4837" t="str">
            <v>Sinapi-Maio/21</v>
          </cell>
        </row>
        <row r="4838">
          <cell r="A4838">
            <v>101125</v>
          </cell>
          <cell r="B4838" t="str">
            <v>ESCAVAÇÃO HORIZONTAL, INCLUINDO CARGA E DESCARGA EM SOLO DE 1A CATEGORIA COM TRATOR DE ESTEIRAS (150HP/LÂMINA: 3,18M3). AF_07/2020</v>
          </cell>
          <cell r="C4838" t="str">
            <v>M3</v>
          </cell>
          <cell r="D4838">
            <v>10.33</v>
          </cell>
          <cell r="E4838" t="str">
            <v>Sinapi-Maio/21</v>
          </cell>
        </row>
        <row r="4839">
          <cell r="A4839">
            <v>101126</v>
          </cell>
          <cell r="B4839" t="str">
            <v>ESCAVAÇÃO HORIZONTAL, INCLUINDO CARGA E DESCARGA EM SOLO DE 1A CATEGORIA COM TRATOR DE ESTEIRAS (170HP/LÂMINA: 5,20M3). AF_07/2020</v>
          </cell>
          <cell r="C4839" t="str">
            <v>M3</v>
          </cell>
          <cell r="D4839">
            <v>9.2899999999999991</v>
          </cell>
          <cell r="E4839" t="str">
            <v>Sinapi-Maio/21</v>
          </cell>
        </row>
        <row r="4840">
          <cell r="A4840">
            <v>101127</v>
          </cell>
          <cell r="B4840" t="str">
            <v>ESCAVAÇÃO HORIZONTAL, INCLUINDO CARGA E DESCARGA EM SOLO DE 1A CATEGORIA COM TRATOR DE ESTEIRAS (347HP/LÂMINA: 8,70M3). AF_07/2020</v>
          </cell>
          <cell r="C4840" t="str">
            <v>M3</v>
          </cell>
          <cell r="D4840">
            <v>9.83</v>
          </cell>
          <cell r="E4840" t="str">
            <v>Sinapi-Maio/21</v>
          </cell>
        </row>
        <row r="4841">
          <cell r="A4841">
            <v>101128</v>
          </cell>
          <cell r="B4841" t="str">
            <v>ESCAVAÇÃO HORIZONTAL, INCLUINDO CARGA E DESCARGA EM SOLO DE 1A CATEGORIA COM TRATOR DE ESTEIRAS (125HP/LÂMINA: 2,70M3). AF_07/2020</v>
          </cell>
          <cell r="C4841" t="str">
            <v>M3</v>
          </cell>
          <cell r="D4841">
            <v>10.44</v>
          </cell>
          <cell r="E4841" t="str">
            <v>Sinapi-Maio/21</v>
          </cell>
        </row>
        <row r="4842">
          <cell r="A4842">
            <v>101129</v>
          </cell>
          <cell r="B4842" t="str">
            <v>ESCAVAÇÃO HORIZONTAL, INCLUINDO ESCARIFICAÇÃO, CARGA E DESCARGA EM SOLO DE 2A CATEGORIA COM TRATOR DE ESTEIRAS (100HP/LÂMINA: 2,19M3). AF_07/2020</v>
          </cell>
          <cell r="C4842" t="str">
            <v>M3</v>
          </cell>
          <cell r="D4842">
            <v>14.28</v>
          </cell>
          <cell r="E4842" t="str">
            <v>Sinapi-Maio/21</v>
          </cell>
        </row>
        <row r="4843">
          <cell r="A4843">
            <v>101130</v>
          </cell>
          <cell r="B4843" t="str">
            <v>ESCAVAÇÃO HORIZONTAL, INCLUINDO ESCARIFICAÇÃO, CARGA E DESCARGA EM SOLO DE 2A CATEGORIA COM TRATOR DE ESTEIRAS (150HP/LÂMINA: 3,18M3). AF_07/2020</v>
          </cell>
          <cell r="C4843" t="str">
            <v>M3</v>
          </cell>
          <cell r="D4843">
            <v>13.16</v>
          </cell>
          <cell r="E4843" t="str">
            <v>Sinapi-Maio/21</v>
          </cell>
        </row>
        <row r="4844">
          <cell r="A4844">
            <v>101131</v>
          </cell>
          <cell r="B4844" t="str">
            <v>ESCAVAÇÃO HORIZONTAL, INCLUINDO ESCARIFICAÇÃO, CARGA E DESCARGA EM SOLO DE 2A CATEGORIA COM TRATOR DE ESTEIRAS (170HP/LÂMINA: 5,20M3). AF_07/2020</v>
          </cell>
          <cell r="C4844" t="str">
            <v>M3</v>
          </cell>
          <cell r="D4844">
            <v>11.17</v>
          </cell>
          <cell r="E4844" t="str">
            <v>Sinapi-Maio/21</v>
          </cell>
        </row>
        <row r="4845">
          <cell r="A4845">
            <v>101132</v>
          </cell>
          <cell r="B4845" t="str">
            <v>ESCAVAÇÃO HORIZONTAL, INCLUINDO ESCARIFICAÇÃO, CARGA E DESCARGA EM SOLO DE 2A CATEGORIA COM TRATOR DE ESTEIRAS (347HP/LÂMINA: 8,70M3). AF_07/2020</v>
          </cell>
          <cell r="C4845" t="str">
            <v>M3</v>
          </cell>
          <cell r="D4845">
            <v>12.18</v>
          </cell>
          <cell r="E4845" t="str">
            <v>Sinapi-Maio/21</v>
          </cell>
        </row>
        <row r="4846">
          <cell r="A4846">
            <v>101133</v>
          </cell>
          <cell r="B4846" t="str">
            <v>ESCAVAÇÃO HORIZONTAL, INCLUINDO ESCARIFICAÇÃO, CARGA E DESCARGA EM SOLO DE 2A CATEGORIA COM TRATOR DE ESTEIRAS (125HP/LÂMINA: 2,70M3). AF_07/2020</v>
          </cell>
          <cell r="C4846" t="str">
            <v>M3</v>
          </cell>
          <cell r="D4846">
            <v>13.36</v>
          </cell>
          <cell r="E4846" t="str">
            <v>Sinapi-Maio/21</v>
          </cell>
        </row>
        <row r="4847">
          <cell r="A4847">
            <v>101134</v>
          </cell>
          <cell r="B4847" t="str">
            <v>ESCAVAÇÃO HORIZONTAL, INCLUINDO CARGA, DESCARGA E TRANSPORTE EM SOLO DE 1A CATEGORIA COM TRATOR DE ESTEIRAS (100HP/LÂMINA: 2,19M3) E CAMINHÃO BASCULANTE DE 10M3, DMT ATÉ 200M. AF_07/2020</v>
          </cell>
          <cell r="C4847" t="str">
            <v>M3</v>
          </cell>
          <cell r="D4847">
            <v>11.39</v>
          </cell>
          <cell r="E4847" t="str">
            <v>Sinapi-Maio/21</v>
          </cell>
        </row>
        <row r="4848">
          <cell r="A4848">
            <v>101135</v>
          </cell>
          <cell r="B4848" t="str">
            <v>ESCAVAÇÃO HORIZONTAL, INCLUINDO CARGA, DESCARGA E TRANSPORTE EM SOLO DE 1A CATEGORIA COM TRATOR DE ESTEIRAS (150HP/LÂMINA: 3,18M3) E CAMINHÃO BASCULANTE DE 10M3, DMT ATÉ 200M AF_07/2020</v>
          </cell>
          <cell r="C4848" t="str">
            <v>M3</v>
          </cell>
          <cell r="D4848">
            <v>10.79</v>
          </cell>
          <cell r="E4848" t="str">
            <v>Sinapi-Maio/21</v>
          </cell>
        </row>
        <row r="4849">
          <cell r="A4849">
            <v>101136</v>
          </cell>
          <cell r="B4849" t="str">
            <v>ESCAVAÇÃO HORIZONTAL, INCLUINDO CARGA, DESCARGA E TRANSPORTE EM SOLO DE 1A CATEGORIA COM TRATOR DE ESTEIRAS (170HP/LÂMINA: 5,20M3) E CAMINHÃO BASCULANTE DE 10M3, DMT ATÉ 200M. AF_07/2020</v>
          </cell>
          <cell r="C4849" t="str">
            <v>M3</v>
          </cell>
          <cell r="D4849">
            <v>9.76</v>
          </cell>
          <cell r="E4849" t="str">
            <v>Sinapi-Maio/21</v>
          </cell>
        </row>
        <row r="4850">
          <cell r="A4850">
            <v>101137</v>
          </cell>
          <cell r="B4850" t="str">
            <v>ESCAVAÇÃO HORIZONTAL, INCLUINDO CARGA, DESCARGA E TRANSPORTE EM SOLO DE 1A CATEGORIA COM TRATOR DE ESTEIRAS (347HP/LÂMINA: 8,70M3) E CAMINHÃO BASCULANTE DE 10M3, DMT ATÉ 200M. AF_07/2020</v>
          </cell>
          <cell r="C4850" t="str">
            <v>M3</v>
          </cell>
          <cell r="D4850">
            <v>10.29</v>
          </cell>
          <cell r="E4850" t="str">
            <v>Sinapi-Maio/21</v>
          </cell>
        </row>
        <row r="4851">
          <cell r="A4851">
            <v>101138</v>
          </cell>
          <cell r="B4851" t="str">
            <v>ESCAVAÇÃO HORIZONTAL, INCLUINDO CARGA, DESCARGA E TRANSPORTE EM SOLO DE 1A CATEGORIA COM TRATOR DE ESTEIRAS (125HP/LÂMINA: 2,70M3) E CAMINHÃO BASCULANTE DE 10M3, DMT ATÉ 200M. AF_07/2020</v>
          </cell>
          <cell r="C4851" t="str">
            <v>M3</v>
          </cell>
          <cell r="D4851">
            <v>10.9</v>
          </cell>
          <cell r="E4851" t="str">
            <v>Sinapi-Maio/21</v>
          </cell>
        </row>
        <row r="4852">
          <cell r="A4852">
            <v>101139</v>
          </cell>
          <cell r="B4852" t="str">
            <v>ESCAVAÇÃO HORIZONTAL, INCLUINDO  ESCARIFICAÇÃO, CARGA, DESCARGA E TRANSPORTE EM SOLO DE 2A CATEGORIA COM TRATOR DE ESTEIRAS (100HP/LÂMINA: 2,19M3) E CAMINHÃO BASCULANTE DE 10M3, DMT ATÉ 200M. AF_07/2020</v>
          </cell>
          <cell r="C4852" t="str">
            <v>M3</v>
          </cell>
          <cell r="D4852">
            <v>14.76</v>
          </cell>
          <cell r="E4852" t="str">
            <v>Sinapi-Maio/21</v>
          </cell>
        </row>
        <row r="4853">
          <cell r="A4853">
            <v>101140</v>
          </cell>
          <cell r="B4853" t="str">
            <v>ESCAVAÇÃO HORIZONTAL, INCLUINDO ESCARIFICAÇÃO, CARGA, DESCARGA E TRANSPORTE EM SOLO DE 2A CATEGORIA COM TRATOR DE ESTEIRAS (150HP/LÂMINA: 3,18M3) E CAMINHÃO BASCULANTE DE 10M3, DMT ATÉ 200M. AF_07/2020</v>
          </cell>
          <cell r="C4853" t="str">
            <v>M3</v>
          </cell>
          <cell r="D4853">
            <v>13.64</v>
          </cell>
          <cell r="E4853" t="str">
            <v>Sinapi-Maio/21</v>
          </cell>
        </row>
        <row r="4854">
          <cell r="A4854">
            <v>101141</v>
          </cell>
          <cell r="B4854" t="str">
            <v>ESCAVAÇÃO HORIZONTAL, INCLUINDO ESCARIFICAÇÃO, CARGA, DESCARGA E TRANSPORTE EM SOLO DE 2A CATEGORIA COM TRATOR DE ESTEIRAS (170HP/LÂMINA: 5,20M3) E CAMINHÃO BASCULANTE DE 10M3, DMT ATÉ 200M. AF_07/2020</v>
          </cell>
          <cell r="C4854" t="str">
            <v>M3</v>
          </cell>
          <cell r="D4854">
            <v>11.65</v>
          </cell>
          <cell r="E4854" t="str">
            <v>Sinapi-Maio/21</v>
          </cell>
        </row>
        <row r="4855">
          <cell r="A4855">
            <v>101142</v>
          </cell>
          <cell r="B4855" t="str">
            <v>ESCAVAÇÃO HORIZONTAL, INCLUINDO ESCARIFICAÇÃO, CARGA, DESCARGA E TRANSPORTE EM SOLO DE 2A CATEGORIA COM TRATOR DE ESTEIRAS (347HP/LÂMINA: 8,70M3) E CAMINHÃO BASCULANTE DE 10M3, DMT ATÉ 200M. AF_07/2020</v>
          </cell>
          <cell r="C4855" t="str">
            <v>M3</v>
          </cell>
          <cell r="D4855">
            <v>12.66</v>
          </cell>
          <cell r="E4855" t="str">
            <v>Sinapi-Maio/21</v>
          </cell>
        </row>
        <row r="4856">
          <cell r="A4856">
            <v>101143</v>
          </cell>
          <cell r="B4856" t="str">
            <v>ESCAVAÇÃO HORIZONTAL, INCLUINDO ESCARIFICAÇÃO, CARGA, DESCARGA E TRANSPORTE EM SOLO DE 2A CATEGORIA COM TRATOR DE ESTEIRAS (125HP/LÂMINA: 2,70M3) E CAMINHÃO BASCULANTE DE 10M3, DMT ATÉ 200M. AF_07/2020</v>
          </cell>
          <cell r="C4856" t="str">
            <v>M3</v>
          </cell>
          <cell r="D4856">
            <v>13.84</v>
          </cell>
          <cell r="E4856" t="str">
            <v>Sinapi-Maio/21</v>
          </cell>
        </row>
        <row r="4857">
          <cell r="A4857">
            <v>101144</v>
          </cell>
          <cell r="B4857" t="str">
            <v>ESCAVAÇÃO HORIZONTAL, INCLUINDO CARGA, DESCARGA E TRANSPORTE EM SOLO DE 1A CATEGORIA COM TRATOR DE ESTEIRAS (100HP/LÂMINA: 2,19M3) E CAMINHÃO BASCULANTE DE 14M3, DMT ATÉ 200M. AF_07/2020</v>
          </cell>
          <cell r="C4857" t="str">
            <v>M3</v>
          </cell>
          <cell r="D4857">
            <v>11.58</v>
          </cell>
          <cell r="E4857" t="str">
            <v>Sinapi-Maio/21</v>
          </cell>
        </row>
        <row r="4858">
          <cell r="A4858">
            <v>101145</v>
          </cell>
          <cell r="B4858" t="str">
            <v>ESCAVAÇÃO HORIZONTAL, INCLUINDO CARGA, DESCARGA E TRANSPORTE EM SOLO DE 1A CATEGORIA COM TRATOR DE ESTEIRAS (150HP/LÂMINA: 3,18M3) E CAMINHÃO BASCULANTE DE 14M3, DMT ATÉ 200M. AF_07/2020</v>
          </cell>
          <cell r="C4858" t="str">
            <v>M3</v>
          </cell>
          <cell r="D4858">
            <v>10.98</v>
          </cell>
          <cell r="E4858" t="str">
            <v>Sinapi-Maio/21</v>
          </cell>
        </row>
        <row r="4859">
          <cell r="A4859">
            <v>101146</v>
          </cell>
          <cell r="B4859" t="str">
            <v>ESCAVAÇÃO HORIZONTAL, INCLUINDO CARGA, DESCARGA E TRANSPORTE EM SOLO DE 1A CATEGORIA COM TRATOR DE ESTEIRAS (170HP/LÂMINA: 5,20M3) E CAMINHÃO BASCULANTE DE 14M3, DMT ATÉ 200M. AF_07/2020</v>
          </cell>
          <cell r="C4859" t="str">
            <v>M3</v>
          </cell>
          <cell r="D4859">
            <v>9.9499999999999993</v>
          </cell>
          <cell r="E4859" t="str">
            <v>Sinapi-Maio/21</v>
          </cell>
        </row>
        <row r="4860">
          <cell r="A4860">
            <v>101147</v>
          </cell>
          <cell r="B4860" t="str">
            <v>ESCAVAÇÃO HORIZONTAL, INCLUINDO CARGA, DESCARGA E TRANSPORTE EM SOLO DE 1A CATEGORIA COM TRATOR DE ESTEIRAS (347HP/LÂMINA: 8,70M3) E CAMINHÃO BASCULANTE DE 14M3, DMT ATÉ 200M. AF_07/2020</v>
          </cell>
          <cell r="C4860" t="str">
            <v>M3</v>
          </cell>
          <cell r="D4860">
            <v>10.48</v>
          </cell>
          <cell r="E4860" t="str">
            <v>Sinapi-Maio/21</v>
          </cell>
        </row>
        <row r="4861">
          <cell r="A4861">
            <v>101148</v>
          </cell>
          <cell r="B4861" t="str">
            <v>ESCAVAÇÃO HORIZONTAL, INCLUINDO CARGA, DESCARGA E TRANSPORTE EM SOLO DE 1A CATEGORIA COM TRATOR DE ESTEIRAS (125HP/LÂMINA: 2,70M3) E CAMINHÃO BASCULANTE DE 14M3, DMT ATÉ 200M. AF_07/2020</v>
          </cell>
          <cell r="C4861" t="str">
            <v>M3</v>
          </cell>
          <cell r="D4861">
            <v>11.09</v>
          </cell>
          <cell r="E4861" t="str">
            <v>Sinapi-Maio/21</v>
          </cell>
        </row>
        <row r="4862">
          <cell r="A4862">
            <v>101149</v>
          </cell>
          <cell r="B4862" t="str">
            <v>ESCAVAÇÃO HORIZONTAL, INCLUINDO ESCARIFICAÇÃO, CARGA, DESCARGA E TRANSPORTE EM SOLO DE 2A CATEGORIA COM TRATOR DE ESTEIRAS (100HP/LÂMINA: 2,19M3) E CAMINHÃO BASCULANTE DE 14M3, DMT ATÉ 200M. AF_07/2020</v>
          </cell>
          <cell r="C4862" t="str">
            <v>M3</v>
          </cell>
          <cell r="D4862">
            <v>14.95</v>
          </cell>
          <cell r="E4862" t="str">
            <v>Sinapi-Maio/21</v>
          </cell>
        </row>
        <row r="4863">
          <cell r="A4863">
            <v>101150</v>
          </cell>
          <cell r="B4863" t="str">
            <v>ESCAVAÇÃO HORIZONTAL, INCLUINDO ESCARIFICAÇÃO, CARGA, DESCARGA E TRANSPORTE EM SOLO DE 2A CATEGORIA COM TRATOR DE ESTEIRAS (150HP/LÂMINA: 3,18M3) E CAMINHÃO BASCULANTE DE 14M3, DMT ATÉ 200M. AF_07/2020</v>
          </cell>
          <cell r="C4863" t="str">
            <v>M3</v>
          </cell>
          <cell r="D4863">
            <v>13.83</v>
          </cell>
          <cell r="E4863" t="str">
            <v>Sinapi-Maio/21</v>
          </cell>
        </row>
        <row r="4864">
          <cell r="A4864">
            <v>101151</v>
          </cell>
          <cell r="B4864" t="str">
            <v>ESCAVAÇÃO HORIZONTAL, INCLUINDO ESCARIFICAÇÃO, CARGA, DESCARGA E TRANSPORTE EM SOLO DE 2A CATEGORIA COM TRATOR DE ESTEIRAS (170HP/LÂMINA: 5,20M3) E CAMINHÃO BASCULANTE DE 14M3, DMT ATÉ 200M. AF_07/2020</v>
          </cell>
          <cell r="C4864" t="str">
            <v>M3</v>
          </cell>
          <cell r="D4864">
            <v>11.84</v>
          </cell>
          <cell r="E4864" t="str">
            <v>Sinapi-Maio/21</v>
          </cell>
        </row>
        <row r="4865">
          <cell r="A4865">
            <v>101152</v>
          </cell>
          <cell r="B4865" t="str">
            <v>ESCAVAÇÃO HORIZONTAL, INCLUINDO ESCARIFICAÇÃO, CARGA, DESCARGA E TRANSPORTE EM SOLO DE 2A CATEGORIA COM TRATOR DE ESTEIRAS (347HP/LÂMINA: 8,70M3) E CAMINHÃO BASCULANTE DE 14M3, DMT ATÉ 200M. AF_07/2020</v>
          </cell>
          <cell r="C4865" t="str">
            <v>M3</v>
          </cell>
          <cell r="D4865">
            <v>12.85</v>
          </cell>
          <cell r="E4865" t="str">
            <v>Sinapi-Maio/21</v>
          </cell>
        </row>
        <row r="4866">
          <cell r="A4866">
            <v>101153</v>
          </cell>
          <cell r="B4866" t="str">
            <v>ESCAVAÇÃO HORIZONTAL, INCLUINDO ESCARIFICAÇÃO, CARGA, DESCARGA E TRANSPORTE EM SOLO DE 2A CATEGORIA COM TRATOR DE ESTEIRAS (125HP/LÂMINA: 2,70M3) E CAMINHÃO BASCULANTE DE 14M3, DMT ATÉ 200M. AF_07/2020</v>
          </cell>
          <cell r="C4866" t="str">
            <v>M3</v>
          </cell>
          <cell r="D4866">
            <v>14.03</v>
          </cell>
          <cell r="E4866" t="str">
            <v>Sinapi-Maio/21</v>
          </cell>
        </row>
        <row r="4867">
          <cell r="A4867">
            <v>101206</v>
          </cell>
          <cell r="B4867"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867" t="str">
            <v>M3</v>
          </cell>
          <cell r="D4867">
            <v>9.1</v>
          </cell>
          <cell r="E4867" t="str">
            <v>Sinapi-Maio/21</v>
          </cell>
        </row>
        <row r="4868">
          <cell r="A4868">
            <v>101207</v>
          </cell>
          <cell r="B4868"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868" t="str">
            <v>M3</v>
          </cell>
          <cell r="D4868">
            <v>7.9</v>
          </cell>
          <cell r="E4868" t="str">
            <v>Sinapi-Maio/21</v>
          </cell>
        </row>
        <row r="4869">
          <cell r="A4869">
            <v>101208</v>
          </cell>
          <cell r="B4869"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869" t="str">
            <v>M3</v>
          </cell>
          <cell r="D4869">
            <v>7.69</v>
          </cell>
          <cell r="E4869" t="str">
            <v>Sinapi-Maio/21</v>
          </cell>
        </row>
        <row r="4870">
          <cell r="A4870">
            <v>101209</v>
          </cell>
          <cell r="B4870"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870" t="str">
            <v>M3</v>
          </cell>
          <cell r="D4870">
            <v>7.12</v>
          </cell>
          <cell r="E4870" t="str">
            <v>Sinapi-Maio/21</v>
          </cell>
        </row>
        <row r="4871">
          <cell r="A4871">
            <v>101210</v>
          </cell>
          <cell r="B4871"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871" t="str">
            <v>M3</v>
          </cell>
          <cell r="D4871">
            <v>12.76</v>
          </cell>
          <cell r="E4871" t="str">
            <v>Sinapi-Maio/21</v>
          </cell>
        </row>
        <row r="4872">
          <cell r="A4872">
            <v>101211</v>
          </cell>
          <cell r="B4872"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872" t="str">
            <v>M3</v>
          </cell>
          <cell r="D4872">
            <v>13.7</v>
          </cell>
          <cell r="E4872" t="str">
            <v>Sinapi-Maio/21</v>
          </cell>
        </row>
        <row r="4873">
          <cell r="A4873">
            <v>101212</v>
          </cell>
          <cell r="B4873"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873" t="str">
            <v>M3</v>
          </cell>
          <cell r="D4873">
            <v>15.97</v>
          </cell>
          <cell r="E4873" t="str">
            <v>Sinapi-Maio/21</v>
          </cell>
        </row>
        <row r="4874">
          <cell r="A4874">
            <v>101213</v>
          </cell>
          <cell r="B4874"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874" t="str">
            <v>M3</v>
          </cell>
          <cell r="D4874">
            <v>17.829999999999998</v>
          </cell>
          <cell r="E4874" t="str">
            <v>Sinapi-Maio/21</v>
          </cell>
        </row>
        <row r="4875">
          <cell r="A4875">
            <v>101214</v>
          </cell>
          <cell r="B4875"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875" t="str">
            <v>M3</v>
          </cell>
          <cell r="D4875">
            <v>21.57</v>
          </cell>
          <cell r="E4875" t="str">
            <v>Sinapi-Maio/21</v>
          </cell>
        </row>
        <row r="4876">
          <cell r="A4876">
            <v>101215</v>
          </cell>
          <cell r="B4876"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876" t="str">
            <v>M3</v>
          </cell>
          <cell r="D4876">
            <v>12.22</v>
          </cell>
          <cell r="E4876" t="str">
            <v>Sinapi-Maio/21</v>
          </cell>
        </row>
        <row r="4877">
          <cell r="A4877">
            <v>101216</v>
          </cell>
          <cell r="B4877"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877" t="str">
            <v>M3</v>
          </cell>
          <cell r="D4877">
            <v>12.82</v>
          </cell>
          <cell r="E4877" t="str">
            <v>Sinapi-Maio/21</v>
          </cell>
        </row>
        <row r="4878">
          <cell r="A4878">
            <v>101217</v>
          </cell>
          <cell r="B4878"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878" t="str">
            <v>M3</v>
          </cell>
          <cell r="D4878">
            <v>14.91</v>
          </cell>
          <cell r="E4878" t="str">
            <v>Sinapi-Maio/21</v>
          </cell>
        </row>
        <row r="4879">
          <cell r="A4879">
            <v>101218</v>
          </cell>
          <cell r="B4879"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879" t="str">
            <v>M3</v>
          </cell>
          <cell r="D4879">
            <v>15.81</v>
          </cell>
          <cell r="E4879" t="str">
            <v>Sinapi-Maio/21</v>
          </cell>
        </row>
        <row r="4880">
          <cell r="A4880">
            <v>101219</v>
          </cell>
          <cell r="B4880"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880" t="str">
            <v>M3</v>
          </cell>
          <cell r="D4880">
            <v>19.170000000000002</v>
          </cell>
          <cell r="E4880" t="str">
            <v>Sinapi-Maio/21</v>
          </cell>
        </row>
        <row r="4881">
          <cell r="A4881">
            <v>101220</v>
          </cell>
          <cell r="B4881"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881" t="str">
            <v>M3</v>
          </cell>
          <cell r="D4881">
            <v>12.01</v>
          </cell>
          <cell r="E4881" t="str">
            <v>Sinapi-Maio/21</v>
          </cell>
        </row>
        <row r="4882">
          <cell r="A4882">
            <v>101221</v>
          </cell>
          <cell r="B4882"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882" t="str">
            <v>M3</v>
          </cell>
          <cell r="D4882">
            <v>12.71</v>
          </cell>
          <cell r="E4882" t="str">
            <v>Sinapi-Maio/21</v>
          </cell>
        </row>
        <row r="4883">
          <cell r="A4883">
            <v>101222</v>
          </cell>
          <cell r="B4883"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883" t="str">
            <v>M3</v>
          </cell>
          <cell r="D4883">
            <v>14.77</v>
          </cell>
          <cell r="E4883" t="str">
            <v>Sinapi-Maio/21</v>
          </cell>
        </row>
        <row r="4884">
          <cell r="A4884">
            <v>101223</v>
          </cell>
          <cell r="B4884"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884" t="str">
            <v>M3</v>
          </cell>
          <cell r="D4884">
            <v>16.420000000000002</v>
          </cell>
          <cell r="E4884" t="str">
            <v>Sinapi-Maio/21</v>
          </cell>
        </row>
        <row r="4885">
          <cell r="A4885">
            <v>101224</v>
          </cell>
          <cell r="B4885"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885" t="str">
            <v>M3</v>
          </cell>
          <cell r="D4885">
            <v>20.59</v>
          </cell>
          <cell r="E4885" t="str">
            <v>Sinapi-Maio/21</v>
          </cell>
        </row>
        <row r="4886">
          <cell r="A4886">
            <v>101225</v>
          </cell>
          <cell r="B4886"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886" t="str">
            <v>M3</v>
          </cell>
          <cell r="D4886">
            <v>11</v>
          </cell>
          <cell r="E4886" t="str">
            <v>Sinapi-Maio/21</v>
          </cell>
        </row>
        <row r="4887">
          <cell r="A4887">
            <v>101226</v>
          </cell>
          <cell r="B4887"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887" t="str">
            <v>M3</v>
          </cell>
          <cell r="D4887">
            <v>11.59</v>
          </cell>
          <cell r="E4887" t="str">
            <v>Sinapi-Maio/21</v>
          </cell>
        </row>
        <row r="4888">
          <cell r="A4888">
            <v>101227</v>
          </cell>
          <cell r="B4888"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888" t="str">
            <v>M3</v>
          </cell>
          <cell r="D4888">
            <v>13.44</v>
          </cell>
          <cell r="E4888" t="str">
            <v>Sinapi-Maio/21</v>
          </cell>
        </row>
        <row r="4889">
          <cell r="A4889">
            <v>101228</v>
          </cell>
          <cell r="B4889"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889" t="str">
            <v>M3</v>
          </cell>
          <cell r="D4889">
            <v>14.36</v>
          </cell>
          <cell r="E4889" t="str">
            <v>Sinapi-Maio/21</v>
          </cell>
        </row>
        <row r="4890">
          <cell r="A4890">
            <v>101229</v>
          </cell>
          <cell r="B4890"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890" t="str">
            <v>M3</v>
          </cell>
          <cell r="D4890">
            <v>18.100000000000001</v>
          </cell>
          <cell r="E4890" t="str">
            <v>Sinapi-Maio/21</v>
          </cell>
        </row>
        <row r="4891">
          <cell r="A4891">
            <v>101230</v>
          </cell>
          <cell r="B4891"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91" t="str">
            <v>M3</v>
          </cell>
          <cell r="D4891">
            <v>8.0299999999999994</v>
          </cell>
          <cell r="E4891" t="str">
            <v>Sinapi-Maio/21</v>
          </cell>
        </row>
        <row r="4892">
          <cell r="A4892">
            <v>101231</v>
          </cell>
          <cell r="B4892"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92" t="str">
            <v>M3</v>
          </cell>
          <cell r="D4892">
            <v>7.63</v>
          </cell>
          <cell r="E4892" t="str">
            <v>Sinapi-Maio/21</v>
          </cell>
        </row>
        <row r="4893">
          <cell r="A4893">
            <v>101232</v>
          </cell>
          <cell r="B4893"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893" t="str">
            <v>M3</v>
          </cell>
          <cell r="D4893">
            <v>6.88</v>
          </cell>
          <cell r="E4893" t="str">
            <v>Sinapi-Maio/21</v>
          </cell>
        </row>
        <row r="4894">
          <cell r="A4894">
            <v>101233</v>
          </cell>
          <cell r="B4894"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894" t="str">
            <v>M3</v>
          </cell>
          <cell r="D4894">
            <v>6.33</v>
          </cell>
          <cell r="E4894" t="str">
            <v>Sinapi-Maio/21</v>
          </cell>
        </row>
        <row r="4895">
          <cell r="A4895">
            <v>101234</v>
          </cell>
          <cell r="B4895"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95" t="str">
            <v>M3</v>
          </cell>
          <cell r="D4895">
            <v>12.48</v>
          </cell>
          <cell r="E4895" t="str">
            <v>Sinapi-Maio/21</v>
          </cell>
        </row>
        <row r="4896">
          <cell r="A4896">
            <v>101235</v>
          </cell>
          <cell r="B4896"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896" t="str">
            <v>M3</v>
          </cell>
          <cell r="D4896">
            <v>13.16</v>
          </cell>
          <cell r="E4896" t="str">
            <v>Sinapi-Maio/21</v>
          </cell>
        </row>
        <row r="4897">
          <cell r="A4897">
            <v>101236</v>
          </cell>
          <cell r="B4897"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897" t="str">
            <v>M3</v>
          </cell>
          <cell r="D4897">
            <v>15.32</v>
          </cell>
          <cell r="E4897" t="str">
            <v>Sinapi-Maio/21</v>
          </cell>
        </row>
        <row r="4898">
          <cell r="A4898">
            <v>101237</v>
          </cell>
          <cell r="B4898"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898" t="str">
            <v>M3</v>
          </cell>
          <cell r="D4898">
            <v>16.350000000000001</v>
          </cell>
          <cell r="E4898" t="str">
            <v>Sinapi-Maio/21</v>
          </cell>
        </row>
        <row r="4899">
          <cell r="A4899">
            <v>101238</v>
          </cell>
          <cell r="B4899"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899" t="str">
            <v>M3</v>
          </cell>
          <cell r="D4899">
            <v>20.66</v>
          </cell>
          <cell r="E4899" t="str">
            <v>Sinapi-Maio/21</v>
          </cell>
        </row>
        <row r="4900">
          <cell r="A4900">
            <v>101239</v>
          </cell>
          <cell r="B4900"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900" t="str">
            <v>M3</v>
          </cell>
          <cell r="D4900">
            <v>10.97</v>
          </cell>
          <cell r="E4900" t="str">
            <v>Sinapi-Maio/21</v>
          </cell>
        </row>
        <row r="4901">
          <cell r="A4901">
            <v>101240</v>
          </cell>
          <cell r="B4901"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901" t="str">
            <v>M3</v>
          </cell>
          <cell r="D4901">
            <v>11.6</v>
          </cell>
          <cell r="E4901" t="str">
            <v>Sinapi-Maio/21</v>
          </cell>
        </row>
        <row r="4902">
          <cell r="A4902">
            <v>101241</v>
          </cell>
          <cell r="B4902"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902" t="str">
            <v>M3</v>
          </cell>
          <cell r="D4902">
            <v>13.54</v>
          </cell>
          <cell r="E4902" t="str">
            <v>Sinapi-Maio/21</v>
          </cell>
        </row>
        <row r="4903">
          <cell r="A4903">
            <v>101242</v>
          </cell>
          <cell r="B4903"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903" t="str">
            <v>M3</v>
          </cell>
          <cell r="D4903">
            <v>15.11</v>
          </cell>
          <cell r="E4903" t="str">
            <v>Sinapi-Maio/21</v>
          </cell>
        </row>
        <row r="4904">
          <cell r="A4904">
            <v>101243</v>
          </cell>
          <cell r="B4904"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904" t="str">
            <v>M3</v>
          </cell>
          <cell r="D4904">
            <v>18.34</v>
          </cell>
          <cell r="E4904" t="str">
            <v>Sinapi-Maio/21</v>
          </cell>
        </row>
        <row r="4905">
          <cell r="A4905">
            <v>101244</v>
          </cell>
          <cell r="B4905"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905" t="str">
            <v>M3</v>
          </cell>
          <cell r="D4905">
            <v>11.52</v>
          </cell>
          <cell r="E4905" t="str">
            <v>Sinapi-Maio/21</v>
          </cell>
        </row>
        <row r="4906">
          <cell r="A4906">
            <v>101245</v>
          </cell>
          <cell r="B4906"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906" t="str">
            <v>M3</v>
          </cell>
          <cell r="D4906">
            <v>12.22</v>
          </cell>
          <cell r="E4906" t="str">
            <v>Sinapi-Maio/21</v>
          </cell>
        </row>
        <row r="4907">
          <cell r="A4907">
            <v>101246</v>
          </cell>
          <cell r="B4907"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907" t="str">
            <v>M3</v>
          </cell>
          <cell r="D4907">
            <v>14.19</v>
          </cell>
          <cell r="E4907" t="str">
            <v>Sinapi-Maio/21</v>
          </cell>
        </row>
        <row r="4908">
          <cell r="A4908">
            <v>101247</v>
          </cell>
          <cell r="B4908"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908" t="str">
            <v>M3</v>
          </cell>
          <cell r="D4908">
            <v>15.75</v>
          </cell>
          <cell r="E4908" t="str">
            <v>Sinapi-Maio/21</v>
          </cell>
        </row>
        <row r="4909">
          <cell r="A4909">
            <v>101248</v>
          </cell>
          <cell r="B4909"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909" t="str">
            <v>M3</v>
          </cell>
          <cell r="D4909">
            <v>19.73</v>
          </cell>
          <cell r="E4909" t="str">
            <v>Sinapi-Maio/21</v>
          </cell>
        </row>
        <row r="4910">
          <cell r="A4910">
            <v>101249</v>
          </cell>
          <cell r="B4910"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910" t="str">
            <v>M3</v>
          </cell>
          <cell r="D4910">
            <v>10.029999999999999</v>
          </cell>
          <cell r="E4910" t="str">
            <v>Sinapi-Maio/21</v>
          </cell>
        </row>
        <row r="4911">
          <cell r="A4911">
            <v>101250</v>
          </cell>
          <cell r="B4911"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911" t="str">
            <v>M3</v>
          </cell>
          <cell r="D4911">
            <v>11.12</v>
          </cell>
          <cell r="E4911" t="str">
            <v>Sinapi-Maio/21</v>
          </cell>
        </row>
        <row r="4912">
          <cell r="A4912">
            <v>101251</v>
          </cell>
          <cell r="B4912"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912" t="str">
            <v>M3</v>
          </cell>
          <cell r="D4912">
            <v>12.68</v>
          </cell>
          <cell r="E4912" t="str">
            <v>Sinapi-Maio/21</v>
          </cell>
        </row>
        <row r="4913">
          <cell r="A4913">
            <v>101252</v>
          </cell>
          <cell r="B4913"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913" t="str">
            <v>M3</v>
          </cell>
          <cell r="D4913">
            <v>13.77</v>
          </cell>
          <cell r="E4913" t="str">
            <v>Sinapi-Maio/21</v>
          </cell>
        </row>
        <row r="4914">
          <cell r="A4914">
            <v>101253</v>
          </cell>
          <cell r="B4914"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914" t="str">
            <v>M3</v>
          </cell>
          <cell r="D4914">
            <v>17.34</v>
          </cell>
          <cell r="E4914" t="str">
            <v>Sinapi-Maio/21</v>
          </cell>
        </row>
        <row r="4915">
          <cell r="A4915">
            <v>101254</v>
          </cell>
          <cell r="B4915"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915" t="str">
            <v>M3</v>
          </cell>
          <cell r="D4915">
            <v>9.0399999999999991</v>
          </cell>
          <cell r="E4915" t="str">
            <v>Sinapi-Maio/21</v>
          </cell>
        </row>
        <row r="4916">
          <cell r="A4916">
            <v>101255</v>
          </cell>
          <cell r="B4916"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916" t="str">
            <v>M3</v>
          </cell>
          <cell r="D4916">
            <v>8</v>
          </cell>
          <cell r="E4916" t="str">
            <v>Sinapi-Maio/21</v>
          </cell>
        </row>
        <row r="4917">
          <cell r="A4917">
            <v>101256</v>
          </cell>
          <cell r="B4917"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917" t="str">
            <v>M3</v>
          </cell>
          <cell r="D4917">
            <v>13.89</v>
          </cell>
          <cell r="E4917" t="str">
            <v>Sinapi-Maio/21</v>
          </cell>
        </row>
        <row r="4918">
          <cell r="A4918">
            <v>101257</v>
          </cell>
          <cell r="B4918"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918" t="str">
            <v>M3</v>
          </cell>
          <cell r="D4918">
            <v>14.66</v>
          </cell>
          <cell r="E4918" t="str">
            <v>Sinapi-Maio/21</v>
          </cell>
        </row>
        <row r="4919">
          <cell r="A4919">
            <v>101258</v>
          </cell>
          <cell r="B4919"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919" t="str">
            <v>M3</v>
          </cell>
          <cell r="D4919">
            <v>16.98</v>
          </cell>
          <cell r="E4919" t="str">
            <v>Sinapi-Maio/21</v>
          </cell>
        </row>
        <row r="4920">
          <cell r="A4920">
            <v>101259</v>
          </cell>
          <cell r="B4920"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920" t="str">
            <v>M3</v>
          </cell>
          <cell r="D4920">
            <v>18.829999999999998</v>
          </cell>
          <cell r="E4920" t="str">
            <v>Sinapi-Maio/21</v>
          </cell>
        </row>
        <row r="4921">
          <cell r="A4921">
            <v>101260</v>
          </cell>
          <cell r="B4921"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921" t="str">
            <v>M3</v>
          </cell>
          <cell r="D4921">
            <v>23.51</v>
          </cell>
          <cell r="E4921" t="str">
            <v>Sinapi-Maio/21</v>
          </cell>
        </row>
        <row r="4922">
          <cell r="A4922">
            <v>101261</v>
          </cell>
          <cell r="B4922"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922" t="str">
            <v>M3</v>
          </cell>
          <cell r="D4922">
            <v>13.13</v>
          </cell>
          <cell r="E4922" t="str">
            <v>Sinapi-Maio/21</v>
          </cell>
        </row>
        <row r="4923">
          <cell r="A4923">
            <v>101262</v>
          </cell>
          <cell r="B4923"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923" t="str">
            <v>M3</v>
          </cell>
          <cell r="D4923">
            <v>13.88</v>
          </cell>
          <cell r="E4923" t="str">
            <v>Sinapi-Maio/21</v>
          </cell>
        </row>
        <row r="4924">
          <cell r="A4924">
            <v>101263</v>
          </cell>
          <cell r="B4924"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924" t="str">
            <v>M3</v>
          </cell>
          <cell r="D4924">
            <v>16.05</v>
          </cell>
          <cell r="E4924" t="str">
            <v>Sinapi-Maio/21</v>
          </cell>
        </row>
        <row r="4925">
          <cell r="A4925">
            <v>101264</v>
          </cell>
          <cell r="B4925"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925" t="str">
            <v>M3</v>
          </cell>
          <cell r="D4925">
            <v>17.77</v>
          </cell>
          <cell r="E4925" t="str">
            <v>Sinapi-Maio/21</v>
          </cell>
        </row>
        <row r="4926">
          <cell r="A4926">
            <v>101265</v>
          </cell>
          <cell r="B4926"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926" t="str">
            <v>M3</v>
          </cell>
          <cell r="D4926">
            <v>22.14</v>
          </cell>
          <cell r="E4926" t="str">
            <v>Sinapi-Maio/21</v>
          </cell>
        </row>
        <row r="4927">
          <cell r="A4927">
            <v>101266</v>
          </cell>
          <cell r="B4927"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927" t="str">
            <v>M3</v>
          </cell>
          <cell r="D4927">
            <v>8.0500000000000007</v>
          </cell>
          <cell r="E4927" t="str">
            <v>Sinapi-Maio/21</v>
          </cell>
        </row>
        <row r="4928">
          <cell r="A4928">
            <v>101267</v>
          </cell>
          <cell r="B4928"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928" t="str">
            <v>M3</v>
          </cell>
          <cell r="D4928">
            <v>7.71</v>
          </cell>
          <cell r="E4928" t="str">
            <v>Sinapi-Maio/21</v>
          </cell>
        </row>
        <row r="4929">
          <cell r="A4929">
            <v>101268</v>
          </cell>
          <cell r="B4929"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929" t="str">
            <v>M3</v>
          </cell>
          <cell r="D4929">
            <v>12.65</v>
          </cell>
          <cell r="E4929" t="str">
            <v>Sinapi-Maio/21</v>
          </cell>
        </row>
        <row r="4930">
          <cell r="A4930">
            <v>101269</v>
          </cell>
          <cell r="B4930"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930" t="str">
            <v>M3</v>
          </cell>
          <cell r="D4930">
            <v>14.04</v>
          </cell>
          <cell r="E4930" t="str">
            <v>Sinapi-Maio/21</v>
          </cell>
        </row>
        <row r="4931">
          <cell r="A4931">
            <v>101270</v>
          </cell>
          <cell r="B4931"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931" t="str">
            <v>M3</v>
          </cell>
          <cell r="D4931">
            <v>16.260000000000002</v>
          </cell>
          <cell r="E4931" t="str">
            <v>Sinapi-Maio/21</v>
          </cell>
        </row>
        <row r="4932">
          <cell r="A4932">
            <v>101271</v>
          </cell>
          <cell r="B4932"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932" t="str">
            <v>M3</v>
          </cell>
          <cell r="D4932">
            <v>18.02</v>
          </cell>
          <cell r="E4932" t="str">
            <v>Sinapi-Maio/21</v>
          </cell>
        </row>
        <row r="4933">
          <cell r="A4933">
            <v>101272</v>
          </cell>
          <cell r="B4933"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933" t="str">
            <v>M3</v>
          </cell>
          <cell r="D4933">
            <v>22.47</v>
          </cell>
          <cell r="E4933" t="str">
            <v>Sinapi-Maio/21</v>
          </cell>
        </row>
        <row r="4934">
          <cell r="A4934">
            <v>101273</v>
          </cell>
          <cell r="B4934"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934" t="str">
            <v>M3</v>
          </cell>
          <cell r="D4934">
            <v>12.07</v>
          </cell>
          <cell r="E4934" t="str">
            <v>Sinapi-Maio/21</v>
          </cell>
        </row>
        <row r="4935">
          <cell r="A4935">
            <v>101274</v>
          </cell>
          <cell r="B4935"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935" t="str">
            <v>M3</v>
          </cell>
          <cell r="D4935">
            <v>13.32</v>
          </cell>
          <cell r="E4935" t="str">
            <v>Sinapi-Maio/21</v>
          </cell>
        </row>
        <row r="4936">
          <cell r="A4936">
            <v>101275</v>
          </cell>
          <cell r="B4936"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936" t="str">
            <v>M3</v>
          </cell>
          <cell r="D4936">
            <v>15.43</v>
          </cell>
          <cell r="E4936" t="str">
            <v>Sinapi-Maio/21</v>
          </cell>
        </row>
        <row r="4937">
          <cell r="A4937">
            <v>101276</v>
          </cell>
          <cell r="B4937"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937" t="str">
            <v>M3</v>
          </cell>
          <cell r="D4937">
            <v>17.04</v>
          </cell>
          <cell r="E4937" t="str">
            <v>Sinapi-Maio/21</v>
          </cell>
        </row>
        <row r="4938">
          <cell r="A4938">
            <v>101277</v>
          </cell>
          <cell r="B4938"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938" t="str">
            <v>M3</v>
          </cell>
          <cell r="D4938">
            <v>21.74</v>
          </cell>
          <cell r="E4938" t="str">
            <v>Sinapi-Maio/21</v>
          </cell>
        </row>
        <row r="4939">
          <cell r="A4939">
            <v>102354</v>
          </cell>
          <cell r="B4939" t="str">
            <v>DESMONTE DE MATERIAL DE 3ª CATEGORIA (BLOCOS DE ROCHAS OU MATACOS), COM MARTELETE PNEUMÁTICO MANUAL  EXCLUSIVE CARGA E TRANSPORTE. AF_03/2021</v>
          </cell>
          <cell r="C4939" t="str">
            <v>M3</v>
          </cell>
          <cell r="D4939">
            <v>122.9</v>
          </cell>
          <cell r="E4939" t="str">
            <v>Sinapi-Maio/21</v>
          </cell>
        </row>
        <row r="4940">
          <cell r="A4940">
            <v>102355</v>
          </cell>
          <cell r="B4940" t="str">
            <v>DESMONTE DE MATERIAL DE 3ª CATEGORIA (BLOCOS DE ROCHAS OU MATACOS), EM VALA, COM MARTELETE PNEUMÁTICO MANUAL   EXCLUSIVE RETIRADA, CARGA E TRANSPORTE. AF_03/2021</v>
          </cell>
          <cell r="C4940" t="str">
            <v>M3</v>
          </cell>
          <cell r="D4940">
            <v>145.93</v>
          </cell>
          <cell r="E4940" t="str">
            <v>Sinapi-Maio/21</v>
          </cell>
        </row>
        <row r="4941">
          <cell r="A4941">
            <v>102360</v>
          </cell>
          <cell r="B4941" t="str">
            <v>RETIRADA DE MATERIAL DE 3ª CATEGORIA (APÓS ESCAVAÇÃO/DESMONTE) EM VALAS, COM ESCAVADEIRA HIDRÁULICA - EXCLUSIVE CARGA E TRANSPORTE. AF_03/2021</v>
          </cell>
          <cell r="C4941" t="str">
            <v>M3</v>
          </cell>
          <cell r="D4941">
            <v>17.850000000000001</v>
          </cell>
          <cell r="E4941" t="str">
            <v>Sinapi-Maio/21</v>
          </cell>
        </row>
        <row r="4942">
          <cell r="A4942">
            <v>102361</v>
          </cell>
          <cell r="B4942" t="str">
            <v>RETIRADA DE MATERIAL DE 3ª CATEGORIA (APÓS ESCAVAÇÃO/DESMONTE) EM VALAS, COM RETROESCAVADEIRA - EXCLUSIVE CARGA E TRANSPORTE. AF_03/2021</v>
          </cell>
          <cell r="C4942" t="str">
            <v>M3</v>
          </cell>
          <cell r="D4942">
            <v>28.61</v>
          </cell>
          <cell r="E4942" t="str">
            <v>Sinapi-Maio/21</v>
          </cell>
        </row>
        <row r="4943">
          <cell r="A4943">
            <v>90082</v>
          </cell>
          <cell r="B4943" t="str">
            <v>ESCAVAÇÃO MECANIZADA DE VALA COM PROF. ATÉ 1,5 M (MÉDIA ENTRE MONTANTE E JUSANTE/UMA COMPOSIÇÃO POR TRECHO), COM ESCAVADEIRA HIDRÁULICA (0,8 M3), LARG. DE 1,5 M A 2,5 M, EM SOLO DE 1A CATEGORIA, EM LOCAIS COM ALTO NÍVEL DE INTERFERÊNCIA. AF_02/2021</v>
          </cell>
          <cell r="C4943" t="str">
            <v>M3</v>
          </cell>
          <cell r="D4943">
            <v>8.5500000000000007</v>
          </cell>
          <cell r="E4943" t="str">
            <v>Sinapi-Maio/21</v>
          </cell>
        </row>
        <row r="4944">
          <cell r="A4944">
            <v>90084</v>
          </cell>
          <cell r="B4944" t="str">
            <v>ESCAVAÇÃO MECANIZADA DE VALA COM PROF. MAIOR QUE 1,5 M ATÉ 3,0 M (MÉDIA ENTRE MONTANTE E JUSANTE/UMA COMPOSIÇÃO POR TRECHO), COM ESCAVADEIRA HIDRÁULICA (0,8 M3/111 HP), LARGURA ATÉ 1,5 M, EM SOLO DE 1A CATEGORIA, EM LOCAIS COM ALTO NÍVEL DE INTERFERÊNCIA. AF_02/2021</v>
          </cell>
          <cell r="C4944" t="str">
            <v>M3</v>
          </cell>
          <cell r="D4944">
            <v>8.2899999999999991</v>
          </cell>
          <cell r="E4944" t="str">
            <v>Sinapi-Maio/21</v>
          </cell>
        </row>
        <row r="4945">
          <cell r="A4945">
            <v>90086</v>
          </cell>
          <cell r="B4945" t="str">
            <v>ESCAVAÇÃO MECANIZADA DE VALA COM PROF. MAIOR QUE 3,0 M ATÉ 4,5 M(MÉDIA ENTRE MONTANTE E JUSANTE/UMA COMPOSIÇÃO POR TRECHO), COM ESCAVADEIRA HIDRÁULICA (0,8 M3/111 HP), LARG. MENOR QUE 1,5 M, EM SOLO DE 1A CATEGORIA, EM LOCAIS COM ALTO NÍVEL DE INTERFERÊNCIA. AF_02/2021</v>
          </cell>
          <cell r="C4945" t="str">
            <v>M3</v>
          </cell>
          <cell r="D4945">
            <v>7.83</v>
          </cell>
          <cell r="E4945" t="str">
            <v>Sinapi-Maio/21</v>
          </cell>
        </row>
        <row r="4946">
          <cell r="A4946">
            <v>90087</v>
          </cell>
          <cell r="B4946" t="str">
            <v>ESCAVAÇÃO MECANIZADA DE VALA COM PROF. DE 3,0 M ATÉ 4,5 M(MÉDIA ENTRE MONTANTE E JUSANTE/UMA COMPOSIÇÃO POR TRECHO), COM ESCAVADEIRA HIDRÁULICA (1,2 M3/155 HP), LARG. DE 1,5 M A 2,5 M, EM SOLO DE 1A CATEGORIA, EM LOCAIS COM ALTO NÍVEL DE INTERFERÊNCIA. AF_02/2021</v>
          </cell>
          <cell r="C4946" t="str">
            <v>M3</v>
          </cell>
          <cell r="D4946">
            <v>7.07</v>
          </cell>
          <cell r="E4946" t="str">
            <v>Sinapi-Maio/21</v>
          </cell>
        </row>
        <row r="4947">
          <cell r="A4947">
            <v>90090</v>
          </cell>
          <cell r="B4947" t="str">
            <v>ESCAVAÇÃO MECANIZADA DE VALA COM PROF. MAIOR QUE 4,5 M ATÉ 6,0 M(MÉDIA ENTRE MONTANTE E JUSANTE/UMA COMPOSIÇÃO POR TRECHO), COM ESCAVADEIRA HIDRÁULICA (1,2 M3/155 HP), LARG. DE 1,5 M A 2,5 M, EM SOLO DE 1A CATEGORIA, EM LOCAIS COM ALTO NÍVEL DE INTERFERÊNCIA. AF_02/2021</v>
          </cell>
          <cell r="C4947" t="str">
            <v>M3</v>
          </cell>
          <cell r="D4947">
            <v>6.91</v>
          </cell>
          <cell r="E4947" t="str">
            <v>Sinapi-Maio/21</v>
          </cell>
        </row>
        <row r="4948">
          <cell r="A4948">
            <v>90091</v>
          </cell>
          <cell r="B4948" t="str">
            <v>ESCAVAÇÃO MECANIZADA DE VALA COM PROF. ATÉ 1,5 M(MÉDIA ENTRE MONTANTE E JUSANTE/UMA COMPOSIÇÃO POR TRECHO), COM ESCAVADEIRA HIDRÁULICA (0,8 M3), LARG. DE 1,5M A 2,5 M, EM SOLO DE 1A CATEGORIA, LOCAIS COM BAIXO NÍVEL DE INTERFERÊNCIA. AF_02/2021</v>
          </cell>
          <cell r="C4948" t="str">
            <v>M3</v>
          </cell>
          <cell r="D4948">
            <v>4.62</v>
          </cell>
          <cell r="E4948" t="str">
            <v>Sinapi-Maio/21</v>
          </cell>
        </row>
        <row r="4949">
          <cell r="A4949">
            <v>90092</v>
          </cell>
          <cell r="B4949" t="str">
            <v>ESCAVAÇÃO MECANIZADA DE VALA COM PROF. MAIOR QUE 1,5 M E ATÉ 3,0 M(MÉDIA ENTRE MONTANTE E JUSANTE/UMA COMPOSIÇÃO POR TRECHO), COM ESCAVADEIRA HIDRÁULICA (0,8 M3/111 HP), LARG. MENOR QUE 1,5 M, EM SOLO DE 1A CATEGORIA, LOCAIS COM BAIXO NÍVEL DE INTERFERÊNCIA. AF_02/2021</v>
          </cell>
          <cell r="C4949" t="str">
            <v>M3</v>
          </cell>
          <cell r="D4949">
            <v>4.5599999999999996</v>
          </cell>
          <cell r="E4949" t="str">
            <v>Sinapi-Maio/21</v>
          </cell>
        </row>
        <row r="4950">
          <cell r="A4950">
            <v>90094</v>
          </cell>
          <cell r="B4950" t="str">
            <v>ESCAVAÇÃO MECANIZADA DE VALA COM PROF. MAIOR QUE 3,0 M ATÉ 4,5 M (MÉDIA ENTRE MONTANTE E JUSANTE/UMA COMPOSIÇÃO POR TRECHO), COM ESCAVADEIRA HIDRÁULICA (0,8 M3/111 HP), LARG. MENOR QUE 1,5 M, EM SOLO DE 1A CATEGORIA, LOCAIS COM BAIXO NÍVEL DE INTERFERÊNCIA. AF_02/2021</v>
          </cell>
          <cell r="C4950" t="str">
            <v>M3</v>
          </cell>
          <cell r="D4950">
            <v>4.33</v>
          </cell>
          <cell r="E4950" t="str">
            <v>Sinapi-Maio/21</v>
          </cell>
        </row>
        <row r="4951">
          <cell r="A4951">
            <v>90095</v>
          </cell>
          <cell r="B4951" t="str">
            <v>ESCAVAÇÃO MECANIZADA DE VALA COM PROF. MAIOR QUE 3,0 M ATÉ 4,5 M (MÉDIA ENTRE MONTANTE E JUSANTE/UMA COMPOSIÇÃO POR TRECHO), COM ESCAVADEIRA HIDRÁULICA (1,2 M3/155 HP), LARG. DE 1,5 M A 2,5 M, EM SOLO DE 1A CATEGORIA, LOCAIS COM BAIXO NÍVEL DE INTERFERÊNCIA. AF_02/2021</v>
          </cell>
          <cell r="C4951" t="str">
            <v>M3</v>
          </cell>
          <cell r="D4951">
            <v>3.89</v>
          </cell>
          <cell r="E4951" t="str">
            <v>Sinapi-Maio/21</v>
          </cell>
        </row>
        <row r="4952">
          <cell r="A4952">
            <v>90098</v>
          </cell>
          <cell r="B4952" t="str">
            <v>ESCAVAÇÃO MECANIZADA DE VALA COM PROF. MAIOR QUE 4,5 M ATÉ 6,0 M (MÉDIA ENTRE MONTANTE E JUSANTE/UMA COMPOSIÇÃO POR TRECHO), COM ESCAVADEIRA HIDRÁULICA (1,2 M3/155 HP), LARG. DE 1,5 M A 2,5 M, EM SOLO DE 1A CATEGORIA, LOCAIS COM BAIXO NÍVEL DE INTERFERÊNCIA. AF_02/2021</v>
          </cell>
          <cell r="C4952" t="str">
            <v>M3</v>
          </cell>
          <cell r="D4952">
            <v>3.82</v>
          </cell>
          <cell r="E4952" t="str">
            <v>Sinapi-Maio/21</v>
          </cell>
        </row>
        <row r="4953">
          <cell r="A4953">
            <v>90099</v>
          </cell>
          <cell r="B4953" t="str">
            <v>ESCAVAÇÃO MECANIZADA DE VALA COM PROF. ATÉ 1,5 M (MÉDIA ENTRE MONTANTE E JUSANTE/UMA COMPOSIÇÃO POR TRECHO), COM RETROESCAVADEIRA (0,26 M3/88 HP), LARG. MENOR QUE 0,8 M, EM SOLO DE 1A CATEGORIA, EM LOCAIS COM ALTO NÍVEL DE INTERFERÊNCIA. AF_02/2021</v>
          </cell>
          <cell r="C4953" t="str">
            <v>M3</v>
          </cell>
          <cell r="D4953">
            <v>12.69</v>
          </cell>
          <cell r="E4953" t="str">
            <v>Sinapi-Maio/21</v>
          </cell>
        </row>
        <row r="4954">
          <cell r="A4954">
            <v>90100</v>
          </cell>
          <cell r="B4954" t="str">
            <v>ESCAVAÇÃO MECANIZADA DE VALA COM PROF. ATÉ 1,5 M (MÉDIA ENTRE MONTANTE E JUSANTE/UMA COMPOSIÇÃO POR TRECHO), COM RETROESCAVADEIRA (0,26 M3/88 HP), LARG. DE 0,8 M A 1,5 M, EM SOLO DE 1A CATEGORIA, EM LOCAIS COM ALTO NÍVEL DE INTERFERÊNCIA. AF_02/2021</v>
          </cell>
          <cell r="C4954" t="str">
            <v>M3</v>
          </cell>
          <cell r="D4954">
            <v>10.78</v>
          </cell>
          <cell r="E4954" t="str">
            <v>Sinapi-Maio/21</v>
          </cell>
        </row>
        <row r="4955">
          <cell r="A4955">
            <v>90101</v>
          </cell>
          <cell r="B4955" t="str">
            <v>ESCAVAÇÃO MECANIZADA DE VALA COM PROF. MAIOR QUE 1,5 M ATÉ 3,0 M (MÉDIA ENTRE MONTANTE E JUSANTE/UMA COMPOSIÇÃO POR TRECHO), COM RETROESCAVADEIRA (0,26 M3/88 HP), LARG. MENOR QUE 0,8 M, EM SOLO DE 1A CATEGORIA, EM LOCAIS COM ALTO NÍVEL DE INTERFERÊNCIA.AF_02/2021</v>
          </cell>
          <cell r="C4955" t="str">
            <v>M3</v>
          </cell>
          <cell r="D4955">
            <v>10.64</v>
          </cell>
          <cell r="E4955" t="str">
            <v>Sinapi-Maio/21</v>
          </cell>
        </row>
        <row r="4956">
          <cell r="A4956">
            <v>90102</v>
          </cell>
          <cell r="B4956"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cell r="C4956" t="str">
            <v>M3</v>
          </cell>
          <cell r="D4956">
            <v>9.68</v>
          </cell>
          <cell r="E4956" t="str">
            <v>Sinapi-Maio/21</v>
          </cell>
        </row>
        <row r="4957">
          <cell r="A4957">
            <v>90105</v>
          </cell>
          <cell r="B4957"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cell r="C4957" t="str">
            <v>M3</v>
          </cell>
          <cell r="D4957">
            <v>7</v>
          </cell>
          <cell r="E4957" t="str">
            <v>Sinapi-Maio/21</v>
          </cell>
        </row>
        <row r="4958">
          <cell r="A4958">
            <v>90106</v>
          </cell>
          <cell r="B495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cell r="C4958" t="str">
            <v>M3</v>
          </cell>
          <cell r="D4958">
            <v>5.94</v>
          </cell>
          <cell r="E4958" t="str">
            <v>Sinapi-Maio/21</v>
          </cell>
        </row>
        <row r="4959">
          <cell r="A4959">
            <v>90107</v>
          </cell>
          <cell r="B4959"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cell r="C4959" t="str">
            <v>M3</v>
          </cell>
          <cell r="D4959">
            <v>5.86</v>
          </cell>
          <cell r="E4959" t="str">
            <v>Sinapi-Maio/21</v>
          </cell>
        </row>
        <row r="4960">
          <cell r="A4960">
            <v>90108</v>
          </cell>
          <cell r="B4960"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cell r="C4960" t="str">
            <v>M3</v>
          </cell>
          <cell r="D4960">
            <v>5.34</v>
          </cell>
          <cell r="E4960" t="str">
            <v>Sinapi-Maio/21</v>
          </cell>
        </row>
        <row r="4961">
          <cell r="A4961">
            <v>93358</v>
          </cell>
          <cell r="B4961" t="str">
            <v>ESCAVAÇÃO MANUAL DE VALA COM PROFUNDIDADE MENOR OU IGUAL A 1,30 M. AF_02/2021</v>
          </cell>
          <cell r="C4961" t="str">
            <v>M3</v>
          </cell>
          <cell r="D4961">
            <v>81.81</v>
          </cell>
          <cell r="E4961" t="str">
            <v>Sinapi-Maio/21</v>
          </cell>
        </row>
        <row r="4962">
          <cell r="A4962">
            <v>102276</v>
          </cell>
          <cell r="B4962" t="str">
            <v>ESCAVAÇÃO MECANIZADA DE VALA COM PROF. ATÉ 1,5 M (MÉDIA ENTRE MONTANTE E JUSANTE/UMA COMPOSIÇÃO POR TRECHO), COM ESCAVADEIRA HIDRÁULICA (0,8 M3/111 HP), LARG. MENOR QUE  1,5 M, EM SOLO DE 1A CATEGORIA, EM LOCAIS COM ALTO NÍVEL DE INTERFERÊNCIA. AF_02/2021</v>
          </cell>
          <cell r="C4962" t="str">
            <v>M3</v>
          </cell>
          <cell r="D4962">
            <v>9.6300000000000008</v>
          </cell>
          <cell r="E4962" t="str">
            <v>Sinapi-Maio/21</v>
          </cell>
        </row>
        <row r="4963">
          <cell r="A4963">
            <v>102277</v>
          </cell>
          <cell r="B4963" t="str">
            <v>ESCAVAÇÃO MECANIZADA DE VALA COM PROF. MAIOR QUE  4,5 M ATÉ 6,0 M (MÉDIA ENTRE MONTANTE E JUSANTE/UMA COMPOSIÇÃO POR TRECHO), COM ESCAVADEIRA HIDRÁULICA (0,8 M3/111 H P), LARG. MENOR QUE 1,5 M, EM SOLO DE 1A CATEGORIA, EM LOCAIS COM ALTO NÍVEL DE INTERFERÊNCIA. AF_02/2021</v>
          </cell>
          <cell r="C4963" t="str">
            <v>M3</v>
          </cell>
          <cell r="D4963">
            <v>7.59</v>
          </cell>
          <cell r="E4963" t="str">
            <v>Sinapi-Maio/21</v>
          </cell>
        </row>
        <row r="4964">
          <cell r="A4964">
            <v>102278</v>
          </cell>
          <cell r="B4964" t="str">
            <v>ESCAVAÇÃO MECANIZADA DE VALA COM PROF. MAIOR QUE 1,50 M ATÉ 3,0 M (MÉDIA ENTRE MONTANTE E JUSANTE/UMA COMPOSIÇÃO POR TRECHO), COM ESCAVADEIRA HIDRÁULICA (1,2 M3/155 HP), LARG. DE 1,5 M A 2,5 M, EM SOLO DE 1A CATEGORIA, EM LOCAIS COM ALTO NÍVEL DE INTERFERÊNCIA. AF_02/2021</v>
          </cell>
          <cell r="C4964" t="str">
            <v>M3</v>
          </cell>
          <cell r="D4964">
            <v>7.37</v>
          </cell>
          <cell r="E4964" t="str">
            <v>Sinapi-Maio/21</v>
          </cell>
        </row>
        <row r="4965">
          <cell r="A4965">
            <v>102279</v>
          </cell>
          <cell r="B4965" t="str">
            <v>ESCAVAÇÃO MECANIZADA DE VALA COM PROF. ATÉ 1,5 M (MÉDIA ENTRE MONTANTE E JUSANTE/UMA COMPOSIÇÃO POR TRECHO), COM ESCAVADEIRA HIDRÁULICA (0,8 M3/111 HP),LARG. MENOR QUE 1,5 M, EM SOLO DE 1A CATEGORIA, LOCAIS COM BAIXO NÍVEL DE INTERFERÊNCIA. AF_02/2021</v>
          </cell>
          <cell r="C4965" t="str">
            <v>M3</v>
          </cell>
          <cell r="D4965">
            <v>5.31</v>
          </cell>
          <cell r="E4965" t="str">
            <v>Sinapi-Maio/21</v>
          </cell>
        </row>
        <row r="4966">
          <cell r="A4966">
            <v>102280</v>
          </cell>
          <cell r="B4966" t="str">
            <v>ESCAVAÇÃO MECANIZADA DE VALA COM PROF. MAIOR QUE 4,5 M ATÉ 6,0 M (MÉDIA ENTRE MONTANTE E JUSANTE/UMA COMPOSIÇÃO POR TRECHO),COM ESCAVADEIRA HIDRÁULICA (0,8 M3/111 HP), LARG. MENOR QUE 1,5 M, EM SOLO DE 1A CATEGORIA, LOCAIS COM BAIXO NÍVEL DE INTERFERÊNCIA. AF_02/2021</v>
          </cell>
          <cell r="C4966" t="str">
            <v>M3</v>
          </cell>
          <cell r="D4966">
            <v>4.1900000000000004</v>
          </cell>
          <cell r="E4966" t="str">
            <v>Sinapi-Maio/21</v>
          </cell>
        </row>
        <row r="4967">
          <cell r="A4967">
            <v>102281</v>
          </cell>
          <cell r="B4967" t="str">
            <v>ESCAVAÇÃO MECANIZADA DE VALA COM PROF. MAIOR QUE 1,5 M ATÉ 3,0 M (MÉDIA ENTRE MONTANTE E JUSANTE/UMA COMPOSIÇÃO POR TRECHO),COM ESCAVADEIRA HIDRÁULICA (1,2 M3/155 HP),LARG. DE 1,5 M A 2,5 M, EM SOLO DE 1A CATEGORIA, LOCAIS COM BAIXO NÍVEL DE INTERFERÊNCIA. AF_02/2021</v>
          </cell>
          <cell r="C4967" t="str">
            <v>M3</v>
          </cell>
          <cell r="D4967">
            <v>4.0599999999999996</v>
          </cell>
          <cell r="E4967" t="str">
            <v>Sinapi-Maio/21</v>
          </cell>
        </row>
        <row r="4968">
          <cell r="A4968">
            <v>102282</v>
          </cell>
          <cell r="B4968" t="str">
            <v>ESCAVAÇÃO MECANIZADA DE VALA COM PROF. ATÉ 1,5 M (MÉDIA ENTRE MONTANTE E JUSANTE/UMA COMPOSIÇÃO POR TRECHO), COM ESCAVADEIRA HIDRÁULICA (0,8 M3/111 HP),LARG. MENOR QUE 1,5 M, EM SOLO DE MOLE, EM LOCAIS COM ALTO NÍVEL DE INTERFERÊNCIA. AF_02/2021</v>
          </cell>
          <cell r="C4968" t="str">
            <v>M3</v>
          </cell>
          <cell r="D4968">
            <v>10.68</v>
          </cell>
          <cell r="E4968" t="str">
            <v>Sinapi-Maio/21</v>
          </cell>
        </row>
        <row r="4969">
          <cell r="A4969">
            <v>102283</v>
          </cell>
          <cell r="B4969" t="str">
            <v>ESCAVAÇÃO MECANIZADA DE VALA COM PROF. ATÉ 1,5 M (MÉDIA ENTRE MONTANTE E JUSANTE/UMA COMPOSIÇÃO POR TRECHO), COM ESCAVADEIRA HIDRÁULICA (0,8 M3/111 HP), LARG. DE 1,5 M A 2,5 M, EM SOLO MOLE, EM LOCAIS COM ALTO NÍVEL DE INTERFERÊNCIA. AF_02/2021</v>
          </cell>
          <cell r="C4969" t="str">
            <v>M3</v>
          </cell>
          <cell r="D4969">
            <v>9.5</v>
          </cell>
          <cell r="E4969" t="str">
            <v>Sinapi-Maio/21</v>
          </cell>
        </row>
        <row r="4970">
          <cell r="A4970">
            <v>102284</v>
          </cell>
          <cell r="B4970" t="str">
            <v>ESCAVAÇÃO MECANIZADA DE VALA COM PROF. MAIOR QUE 1,5 M ATÉ 3,0 M (MÉDIA ENTRE MONTANTE E JUSANTE/UMA COMPOSIÇÃO POR TRECHO), COM ESCAVADEIRA HIDRÁULICA (0,8 M3/111 HP), LARGURA ATÉ 1,5 M, EM SOLO MOLE, EM LOCAIS COM ALTO NÍVEL DE INTERFERÊNCIA. AF_02/2021</v>
          </cell>
          <cell r="C4970" t="str">
            <v>M3</v>
          </cell>
          <cell r="D4970">
            <v>9.19</v>
          </cell>
          <cell r="E4970" t="str">
            <v>Sinapi-Maio/21</v>
          </cell>
        </row>
        <row r="4971">
          <cell r="A4971">
            <v>102285</v>
          </cell>
          <cell r="B4971" t="str">
            <v>ESCAVAÇÃO MECANIZADA DE VALA COM PROF. MAIOR QUE 3,0 M ATÉ 4,5 M (MÉDIA ENTRE MONTANTE E JUSANTE/UMA COMPOSIÇÃO POR TRECHO), COM ESCAVADEIRA HIDRÁULICA (0,8 M3/111 HP), LARG. MENOR QUE 1,5 M, EM SOLO  MOLE, EM LOCAIS COM ALTO NÍVEL DE INTERFERÊNCIA. AF_02/2021</v>
          </cell>
          <cell r="C4971" t="str">
            <v>M3</v>
          </cell>
          <cell r="D4971">
            <v>8.6999999999999993</v>
          </cell>
          <cell r="E4971" t="str">
            <v>Sinapi-Maio/21</v>
          </cell>
        </row>
        <row r="4972">
          <cell r="A4972">
            <v>102286</v>
          </cell>
          <cell r="B4972" t="str">
            <v>ESCAVAÇÃO MECANIZADA DE VALA COM PROF. MAIOR QUE 4,5 M ATÉ 6,0 M (MÉDIA ENTRE MONTANTE E JUSANTE/UMA COMPOSIÇÃO POR TRECHO), COM ESCAVADEIRA HIDRÁULICA (0,8 M3/111 HP),LARG. MENOR QUE 1,5 M, EM SOLO DE MOLE, EM LOCAIS COM ALTO NÍVEL DE INTERFERÊNCIA. AF_02/2021</v>
          </cell>
          <cell r="C4972" t="str">
            <v>M3</v>
          </cell>
          <cell r="D4972">
            <v>8.4499999999999993</v>
          </cell>
          <cell r="E4972" t="str">
            <v>Sinapi-Maio/21</v>
          </cell>
        </row>
        <row r="4973">
          <cell r="A4973">
            <v>102287</v>
          </cell>
          <cell r="B4973" t="str">
            <v>ESCAVAÇÃO MECANIZADA DE VALA COM PROF. MAIOR QUE 1,5 M ATÉ 3,0 M (MÉDIA ENTRE MONTANTE E JUSANTE/UMA COMPOSIÇÃO POR TRECHO),COM ESCAVADEIRA HIDRÁULICA (1,2 M3/155 HP),LARG. DE 1,5 M A 2,5 M, EM SOLO MOLE, EM LOCAIS COM ALTO NÍVEL DE INTERFERÊNCIA. AF_02/2021</v>
          </cell>
          <cell r="C4973" t="str">
            <v>M3</v>
          </cell>
          <cell r="D4973">
            <v>8.1999999999999993</v>
          </cell>
          <cell r="E4973" t="str">
            <v>Sinapi-Maio/21</v>
          </cell>
        </row>
        <row r="4974">
          <cell r="A4974">
            <v>102288</v>
          </cell>
          <cell r="B4974" t="str">
            <v>ESCAVAÇÃO MECANIZADA DE VALA COM PROF. DE 3,0 M ATÉ 4,5 M (MÉDIA ENTRE MONTANTE E JUSANTE/UMA COMPOSIÇÃO POR TRECHO), COM ESCAVADEIRA HIDRÁULICA (1,2 M3/155 HP), LARG. DE 1,5 M A 2,5 M, EM SOLO MOLE, EM LOCAIS COM ALTO NÍVEL DE INTERFERÊNCIA. AF_02/2021</v>
          </cell>
          <cell r="C4974" t="str">
            <v>M3</v>
          </cell>
          <cell r="D4974">
            <v>7.87</v>
          </cell>
          <cell r="E4974" t="str">
            <v>Sinapi-Maio/21</v>
          </cell>
        </row>
        <row r="4975">
          <cell r="A4975">
            <v>102289</v>
          </cell>
          <cell r="B4975" t="str">
            <v>ESCAVAÇÃO MECANIZADA DE VALA COM PROF. MAIOR QUE 4,5 M ATÉ 6,0 M (MÉDIA ENTRE MONTANTE E JUSANTE/UMA COMPOSIÇÃO POR TRECHO), COM ESCAVADEIRA HIDRÁULICA (1,2 M3/155 HP), LARG. DE 1,5 M A 2,5 M, EM SOLO MOLE , EM LOCAIS COM ALTO NÍVEL DE INTERFERÊNCIA. AF_02/2021</v>
          </cell>
          <cell r="C4975" t="str">
            <v>M3</v>
          </cell>
          <cell r="D4975">
            <v>7.69</v>
          </cell>
          <cell r="E4975" t="str">
            <v>Sinapi-Maio/21</v>
          </cell>
        </row>
        <row r="4976">
          <cell r="A4976">
            <v>102290</v>
          </cell>
          <cell r="B4976" t="str">
            <v>ESCAVAÇÃO MECANIZADA DE VALA COM PROF. ATÉ 1,5 M (MÉDIA ENTRE MONTANTE E JUSANTE/UMA COMPOSIÇÃO POR TRECHO), COM ESCAVADEIRA HIDRÁULICA (0,8 M3/111 HP),LARG. MENOR QUE 1,5 M, EM SOLO MOLE, LOCAIS COM BAIXO NÍVEL DE INTERFERÊNCIA. AF_02/2021</v>
          </cell>
          <cell r="C4976" t="str">
            <v>M3</v>
          </cell>
          <cell r="D4976">
            <v>5.89</v>
          </cell>
          <cell r="E4976" t="str">
            <v>Sinapi-Maio/21</v>
          </cell>
        </row>
        <row r="4977">
          <cell r="A4977">
            <v>102291</v>
          </cell>
          <cell r="B4977" t="str">
            <v>ESCAVAÇÃO MECANIZADA DE VALA COM PROF. ATÉ 1,5 M (MÉDIA ENTRE MONTANTE E JUSANTE/UMA COMPOSIÇÃO POR TRECHO), COM ESCAVADEIRA HIDRÁULICA (0,8 M3/111 HP), LARG. DE 1,5 M A 2,5 M, EM SOLO MOLE, LOCAIS COM BAIXO NÍVEL DE INTERFERÊNCIA. AF_02/2021</v>
          </cell>
          <cell r="C4977" t="str">
            <v>M3</v>
          </cell>
          <cell r="D4977">
            <v>5.24</v>
          </cell>
          <cell r="E4977" t="str">
            <v>Sinapi-Maio/21</v>
          </cell>
        </row>
        <row r="4978">
          <cell r="A4978">
            <v>102292</v>
          </cell>
          <cell r="B4978" t="str">
            <v>ESCAVAÇÃO MECANIZADA DE VALA COM PROF. MAIOR QUE 1,5 M E ATÉ 3,0 M (MÉDIA ENTRE MONTANTE E JUSANTE/UMA COMPOSIÇÃO POR TRECHO), COM ESCAVADEIRA HIDRÁULICA (0,8 M3/111 HP), LARG. MENOR QUE 1,5 M, EM SOLO MOLE, LOCAIS COM BAIXO NÍVEL DE INTERFERÊNCIA. AF_02/2021</v>
          </cell>
          <cell r="C4978" t="str">
            <v>M3</v>
          </cell>
          <cell r="D4978">
            <v>5.07</v>
          </cell>
          <cell r="E4978" t="str">
            <v>Sinapi-Maio/21</v>
          </cell>
        </row>
        <row r="4979">
          <cell r="A4979">
            <v>102293</v>
          </cell>
          <cell r="B4979" t="str">
            <v>ESCAVAÇÃO MECANIZADA DE VALA COM PROF.MAIOR QUE 3,0 M ATÉ 4,5 M (MÉDIA ENTRE MONTANTE E JUSANTE/UMA COMPOSIÇÃO POR TRECHO), COM ESCAVADEIRA HIDRÁULICA (0,8 M3/111 HP), LARG. MENOR QUE 1,5 M, EM SOLO MOLE, LOCAIS COM BAIXO NÍVEL DE INTERFERÊNCIA. AF_02/2021</v>
          </cell>
          <cell r="C4979" t="str">
            <v>M3</v>
          </cell>
          <cell r="D4979">
            <v>4.8</v>
          </cell>
          <cell r="E4979" t="str">
            <v>Sinapi-Maio/21</v>
          </cell>
        </row>
        <row r="4980">
          <cell r="A4980">
            <v>102294</v>
          </cell>
          <cell r="B4980" t="str">
            <v>ESCAVAÇÃO MECANIZADA DE VALA COM PROF. MAIOR QUE 4,5 M ATÉ 6,0 M (MÉDIA ENTRE MONTANTE E JUSANTE/UMA COMPOSIÇÃO POR TRECHO),COM ESCAVADEIRA HIDRÁULICA (0,8 M3/111 HP), LARG. MENOR QUE 1,5 M, EM SOLO MOLE, LOCAIS COM BAIXO NÍVEL DE INTERFERÊNCIA. AF_02/2021</v>
          </cell>
          <cell r="C4980" t="str">
            <v>M3</v>
          </cell>
          <cell r="D4980">
            <v>4.67</v>
          </cell>
          <cell r="E4980" t="str">
            <v>Sinapi-Maio/21</v>
          </cell>
        </row>
        <row r="4981">
          <cell r="A4981">
            <v>102295</v>
          </cell>
          <cell r="B4981" t="str">
            <v>ESCAVAÇÃO MECANIZADA DE VALA COM PROF. MAIOR QUE 1,5 M ATÉ 3,0 M (MÉDIA ENTRE MONTANTE E JUSANTE/UMA COMPOSIÇÃO POR TRECHO),COM ESCAVADEIRA HIDRÁULICA (1,2 M3/155 HP), LARG. DE 1,5 M A 2,5 M, EM SOLO MOLE, LOCAIS COM BAIXO NÍVEL DE INTERFERÊNCIA. AF_02/2021</v>
          </cell>
          <cell r="C4981" t="str">
            <v>M3</v>
          </cell>
          <cell r="D4981">
            <v>4.51</v>
          </cell>
          <cell r="E4981" t="str">
            <v>Sinapi-Maio/21</v>
          </cell>
        </row>
        <row r="4982">
          <cell r="A4982">
            <v>102296</v>
          </cell>
          <cell r="B4982" t="str">
            <v>ESCAVAÇÃO MECANIZADA DE VALA COM PROF. MAIOR QUE 3,0 M ATÉ 4,5 M (MÉDIA ENTRE MONTANTE E JUSANTE/UMA COMPOSIÇÃO POR TRECHO), COM ESCAVADEIRA HIDRÁULICA (1,2 M3/155 HP), LARG. DE 1,5 M A 2,5 M, EM SOLO MOLE, LOCAIS COM BAIXO NÍVEL DE INTERFERÊNCIA. AF_02/2021</v>
          </cell>
          <cell r="C4982" t="str">
            <v>M3</v>
          </cell>
          <cell r="D4982">
            <v>4.34</v>
          </cell>
          <cell r="E4982" t="str">
            <v>Sinapi-Maio/21</v>
          </cell>
        </row>
        <row r="4983">
          <cell r="A4983">
            <v>102297</v>
          </cell>
          <cell r="B4983" t="str">
            <v>ESCAVAÇÃO MECANIZADA DE VALA COM PROF. MAIOR QUE 4,5 M ATÉ 6,0 M (MÉDIA ENTRE MONTANTE E JUSANTE/UMA COMPOSIÇÃO POR TRECHO), COM ESCAVADEIRA HIDRÁULICA (1,2 M3/155 HP), LARG. DE 1,5 M A 2,5 M, EM SOLO MOLE, LOCAIS COM BAIXO NÍVEL DE INTERFERÊNCIA. AF_02/2021</v>
          </cell>
          <cell r="C4983" t="str">
            <v>M3</v>
          </cell>
          <cell r="D4983">
            <v>4.2300000000000004</v>
          </cell>
          <cell r="E4983" t="str">
            <v>Sinapi-Maio/21</v>
          </cell>
        </row>
        <row r="4984">
          <cell r="A4984">
            <v>102298</v>
          </cell>
          <cell r="B4984" t="str">
            <v>ESCAVAÇÃO MECANIZADA DE VALA COM PROF. ATÉ 1,5 M (MÉDIA ENTRE MONTANTE E JUSANTE/UMA COMPOSIÇÃO POR TRECHO), COM RETROESCAVADEIRA (0,26 M3/88 HP), LARG. MENOR QUE 0,8 M, EM SOLO MOLE, EM LOCAIS COM ALTO NÍVEL DE INTERFERÊNCIA. AF_02/2021</v>
          </cell>
          <cell r="C4984" t="str">
            <v>M3</v>
          </cell>
          <cell r="D4984">
            <v>14.1</v>
          </cell>
          <cell r="E4984" t="str">
            <v>Sinapi-Maio/21</v>
          </cell>
        </row>
        <row r="4985">
          <cell r="A4985">
            <v>102299</v>
          </cell>
          <cell r="B4985" t="str">
            <v>ESCAVAÇÃO MECANIZADA DE VALA COM PROF. ATÉ 1,5 M (MÉDIA ENTRE MONTANTE E JUSANTE/UMA COMPOSIÇÃO POR TRECHO), COM RETROESCAVADEIRA (0,26 M3/88 HP), LARG. DE 0,8 M A 1,5 M, EM SOLO MOLE, EM LOCAIS COM ALTO NÍVEL DE INTERFERÊNCIA. AF_02/2021</v>
          </cell>
          <cell r="C4985" t="str">
            <v>M3</v>
          </cell>
          <cell r="D4985">
            <v>11.98</v>
          </cell>
          <cell r="E4985" t="str">
            <v>Sinapi-Maio/21</v>
          </cell>
        </row>
        <row r="4986">
          <cell r="A4986">
            <v>102300</v>
          </cell>
          <cell r="B4986" t="str">
            <v>ESCAVAÇÃO MECANIZADA DE VALA COM PROF. MAIOR QUE 1,5 M ATÉ 3,0 M (MÉDIA ENTRE MONTANTE E JUSANTE/UMA COMPOSIÇÃO POR TRECHO), COM RETROESCAVADEIRA (0,26 M3/88 HP), LARG. MENOR QUE 0,8 M, EM SOLO MOLE, EM LOCAIS COM ALTO NÍVEL DE INTERFERÊNCIA. AF_02/2021</v>
          </cell>
          <cell r="C4986" t="str">
            <v>M3</v>
          </cell>
          <cell r="D4986">
            <v>66.22</v>
          </cell>
          <cell r="E4986" t="str">
            <v>Sinapi-Maio/21</v>
          </cell>
        </row>
        <row r="4987">
          <cell r="A4987">
            <v>102301</v>
          </cell>
          <cell r="B4987" t="str">
            <v>ESCAVAÇÃO MECANIZADA DE VALA COM PROF. MAIOR QUE 1,5 M ATÉ 3,0 M (MÉDIA ENTRE MONTANTE E JUSANTE/UMA COMPOSIÇÃO POR TRECHO), COM RETROESCAVADEIRA (0,26 M3/ 88 HP), LARG. DE 0,8 M A 1,5 M, EM SOLO MOLE, EM LOCAIS COM ALTO NÍVEL DE INTERFERÊNCIA. AF_02/2021</v>
          </cell>
          <cell r="C4987" t="str">
            <v>M3</v>
          </cell>
          <cell r="D4987">
            <v>10.75</v>
          </cell>
          <cell r="E4987" t="str">
            <v>Sinapi-Maio/21</v>
          </cell>
        </row>
        <row r="4988">
          <cell r="A4988">
            <v>102302</v>
          </cell>
          <cell r="B4988" t="str">
            <v>ESCAVAÇÃO MECANIZADA DE VALA COM PROF. ATÉ 1,5 M (MÉDIA ENTRE MONTANTE E JUSANTE/UMA COMPOSIÇÃO POR TRECHO) COM RETROESCAVADEIRA (0,26 M3 /88 HP), LARG. MENOR  QUE 0,8 M, EM SOLO MOLE, LOCAIS COM BAIXO NÍVEL DE NTERFERÊNCIA.  AF_02/2021</v>
          </cell>
          <cell r="C4988" t="str">
            <v>M3</v>
          </cell>
          <cell r="D4988">
            <v>7.77</v>
          </cell>
          <cell r="E4988" t="str">
            <v>Sinapi-Maio/21</v>
          </cell>
        </row>
        <row r="4989">
          <cell r="A4989">
            <v>102303</v>
          </cell>
          <cell r="B4989" t="str">
            <v>ESCAVAÇÃO MECANIZADA DE VALA COM PROF. ATÉ 1,5 M (MÉDIA ENTRE MONTANTE E JUSANTE/UMA COMPOSIÇÃO POR TRECHO) COM RETROESCAVADEIRA (0,26 M3 / 88 HP), LARG. DE 0,8 M A 1,5 M, EM SOLO MOLE, LOCAIS COM BAIXO NÍVEL DE INTERFERÊNCIA. AF_02/2021</v>
          </cell>
          <cell r="C4989" t="str">
            <v>M3</v>
          </cell>
          <cell r="D4989">
            <v>6.6</v>
          </cell>
          <cell r="E4989" t="str">
            <v>Sinapi-Maio/21</v>
          </cell>
        </row>
        <row r="4990">
          <cell r="A4990">
            <v>102304</v>
          </cell>
          <cell r="B4990" t="str">
            <v>ESCAVAÇÃO MECANIZADA DE VALA COM PROF. MAIOR QUE 1,5 M ATÉ 3,0 M (MÉDIA ENTRE MONTANTE E JUSANTE/UMA COMPOSIÇÃO POR TRECHO) COM RETROESCAVADEIRA (0,26 M3 /88 HP),LARG. MENOR QUE 0,8 M, EM SOLO MOLE, LOCAIS COM BAIXO NÍVEL DE INTERFERÊNCIA. AF_02/2021</v>
          </cell>
          <cell r="C4990" t="str">
            <v>M3</v>
          </cell>
          <cell r="D4990">
            <v>6.52</v>
          </cell>
          <cell r="E4990" t="str">
            <v>Sinapi-Maio/21</v>
          </cell>
        </row>
        <row r="4991">
          <cell r="A4991">
            <v>102305</v>
          </cell>
          <cell r="B4991" t="str">
            <v>ESCAVAÇÃO MECANIZADA DE VALA COM PROF. MAIOR QUE 1,5 M ATÉ 3,0 M (MÉDIA ENTRE MONTANTE E JUSANTE/UMA COMPOSIÇÃO POR TRECHO) COM RETROESCAVADEIRA (0,26 M3 / 88 HP), LARG. DE 0,8 M A 1,5 M, EM SOLO MOLE, LOCAIS COM BAIXO NÍVEL DE INTERFERÊNCIA. AF_02/2021</v>
          </cell>
          <cell r="C4991" t="str">
            <v>M3</v>
          </cell>
          <cell r="D4991">
            <v>5.93</v>
          </cell>
          <cell r="E4991" t="str">
            <v>Sinapi-Maio/21</v>
          </cell>
        </row>
        <row r="4992">
          <cell r="A4992">
            <v>102306</v>
          </cell>
          <cell r="B4992" t="str">
            <v>ESCAVAÇÃO MECANIZADA DE VALA COM PROF. ATÉ 1,5 M (MÉDIA ENTRE MONTANTE E JUSANTE/UMA COMPOSIÇÃO POR TRECHO), COM ESCAVADEIRA HIDRÁULICA (0,8 M3/111 HP),LARG. ATÉ 1,5 M, EM SOLO DE 2A CATEGORIA, EM LOCAIS COM ALTO NÍVEL DE INTERFERÊNCIA.  AF_02/2021</v>
          </cell>
          <cell r="C4992" t="str">
            <v>M3</v>
          </cell>
          <cell r="D4992">
            <v>12.04</v>
          </cell>
          <cell r="E4992" t="str">
            <v>Sinapi-Maio/21</v>
          </cell>
        </row>
        <row r="4993">
          <cell r="A4993">
            <v>102307</v>
          </cell>
          <cell r="B4993" t="str">
            <v>ESCAVAÇÃO MECANIZADA DE VALA COM PROF. ATÉ 1,5 M (MÉDIA ENTRE MONTANTE E JUSANTE/UMA COMPOSIÇÃO POR TRECHO), COM ESCAVADEIRA HIDRÁULICA (0,8 M3/111 HP), LARG. DE 1,5 M A 2,5 M, EM SOLO DE 2A CATEGORIA, EM LOCAIS COM ALTO NÍVEL DE INTERFERÊNCIA.  AF_02/2021</v>
          </cell>
          <cell r="C4993" t="str">
            <v>M3</v>
          </cell>
          <cell r="D4993">
            <v>10.68</v>
          </cell>
          <cell r="E4993" t="str">
            <v>Sinapi-Maio/21</v>
          </cell>
        </row>
        <row r="4994">
          <cell r="A4994">
            <v>102308</v>
          </cell>
          <cell r="B4994" t="str">
            <v>ESCAVAÇÃO MECANIZADA DE VALA COM PROF. MAIOR QUE 1,5 M ATÉ 3,0 M (MÉDIA ENTRE MONTANTE E JUSANTE/UMA COMPOSIÇÃO POR TRECHO), COM ESCAVADEIRA HIDRÁULICA (0,8 M3/111 HP), LARG. ATÉ 1,5 M, EM SOLO DE 2A CATEGORIA, EM LOCAIS COM ALTO NÍVEL DE INTERFERÊNCIA.AF_02/2021</v>
          </cell>
          <cell r="C4994" t="str">
            <v>M3</v>
          </cell>
          <cell r="D4994">
            <v>10.36</v>
          </cell>
          <cell r="E4994" t="str">
            <v>Sinapi-Maio/21</v>
          </cell>
        </row>
        <row r="4995">
          <cell r="A4995">
            <v>102309</v>
          </cell>
          <cell r="B4995"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C4995" t="str">
            <v>M3</v>
          </cell>
          <cell r="D4995">
            <v>9.81</v>
          </cell>
          <cell r="E4995" t="str">
            <v>Sinapi-Maio/21</v>
          </cell>
        </row>
        <row r="4996">
          <cell r="A4996">
            <v>102310</v>
          </cell>
          <cell r="B4996" t="str">
            <v>ESCAVAÇÃO MECANIZADA DE VALA COM PROF.MAIOR QUE 4,5 M ATÉ 6,0 M (MÉDIA ENTRE MONTANTE E JUSANTE/UMA COMPOSIÇÃO POR TRECHO),COM ESCAVADEIRA HIDRÁULICA (0,8 M3/111 HP), LARG. MENOR QUE 1,5 M, EM SOLO DE 2A CATEGORIA, EM LOCAIS COM ALTO NÍVEL DE INTERFERÊNCIA. AF_02/2021</v>
          </cell>
          <cell r="C4996" t="str">
            <v>M3</v>
          </cell>
          <cell r="D4996">
            <v>9.52</v>
          </cell>
          <cell r="E4996" t="str">
            <v>Sinapi-Maio/21</v>
          </cell>
        </row>
        <row r="4997">
          <cell r="A4997">
            <v>102311</v>
          </cell>
          <cell r="B4997" t="str">
            <v>ESCAVAÇÃO MECANIZADA DE VALA COM PROF. MAIOR QUE 1,5 M ATÉ 3,0 M (MÉDIA ENTRE MONTANTE E JUSANTE/UMA COMPOSIÇÃO POR TRECHO),COM ESCAVADEIRA HIDRÁULICA (1,2 M3/155 HP),LARG. DE 1,5 M A 2,5 M, EM SOLO DE 2A CATEGORIA, EM LOCAIS COM ALTO NÍVEL DE INTERFERÊNCIA.  AF_02/2021</v>
          </cell>
          <cell r="C4997" t="str">
            <v>M3</v>
          </cell>
          <cell r="D4997">
            <v>9.2200000000000006</v>
          </cell>
          <cell r="E4997" t="str">
            <v>Sinapi-Maio/21</v>
          </cell>
        </row>
        <row r="4998">
          <cell r="A4998">
            <v>102312</v>
          </cell>
          <cell r="B4998" t="str">
            <v>ESCAVAÇÃO MECANIZADA DE VALA COM PROF. DE 3,0 M ATÉ 4,5 M (MÉDIA ENTRE MONTANTE E JUSANTE/UMA COMPOSIÇÃO POR TRECHO), COM ESCAVADEIRA HIDRÁULICA (1,2 M3/155 HP), LARG. DE 1,5 M A 2,5 M, EM SOLO DE 2A CATEGORIA, EM LOCAIS COM ALTO NÍVEL DE INTERFERÊNCIA.AF_02/2021</v>
          </cell>
          <cell r="C4998" t="str">
            <v>M3</v>
          </cell>
          <cell r="D4998">
            <v>8.85</v>
          </cell>
          <cell r="E4998" t="str">
            <v>Sinapi-Maio/21</v>
          </cell>
        </row>
        <row r="4999">
          <cell r="A4999">
            <v>102313</v>
          </cell>
          <cell r="B4999"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C4999" t="str">
            <v>M3</v>
          </cell>
          <cell r="D4999">
            <v>8.65</v>
          </cell>
          <cell r="E4999" t="str">
            <v>Sinapi-Maio/21</v>
          </cell>
        </row>
        <row r="5000">
          <cell r="A5000">
            <v>102314</v>
          </cell>
          <cell r="B5000" t="str">
            <v>ESCAVAÇÃO MECANIZADA DE VALA COM PROF. ATÉ 1,5 M (MÉDIA ENTRE MONTANTE E JUSANTE/UMA COMPOSIÇÃO POR TRECHO),COM ESCAVADEIRA HIDRÁULICA (0,8 M3/111 HP), LARG. MENOR QUE 1,5 M, EM SOLO DE 2A CATEGORIA, LOCAIS COM BAIXO NÍVEL DE INTERFERÊNCIA. AF_02/2021</v>
          </cell>
          <cell r="C5000" t="str">
            <v>M3</v>
          </cell>
          <cell r="D5000">
            <v>6.64</v>
          </cell>
          <cell r="E5000" t="str">
            <v>Sinapi-Maio/21</v>
          </cell>
        </row>
        <row r="5001">
          <cell r="A5001">
            <v>102315</v>
          </cell>
          <cell r="B5001" t="str">
            <v>ESCAVAÇÃO MECANIZADA DE VALA COM PROF. ATÉ 1,5 M (MÉDIA ENTRE MONTANTE E JUSANTE/UMA COMPOSIÇÃO POR TRECHO), COM ESCAVADEIRA HIDRÁULICA (0,8 M3/111 HP), LARG. DE 1,5 M A 2,5 M, EM SOLO DE 2A CATEGORIA, LOCAIS COM BAIXO NÍVEL DE INTERFERÊNCIA. AF_02/2021</v>
          </cell>
          <cell r="C5001" t="str">
            <v>M3</v>
          </cell>
          <cell r="D5001">
            <v>5.89</v>
          </cell>
          <cell r="E5001" t="str">
            <v>Sinapi-Maio/21</v>
          </cell>
        </row>
        <row r="5002">
          <cell r="A5002">
            <v>102316</v>
          </cell>
          <cell r="B5002"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C5002" t="str">
            <v>M3</v>
          </cell>
          <cell r="D5002">
            <v>5.71</v>
          </cell>
          <cell r="E5002" t="str">
            <v>Sinapi-Maio/21</v>
          </cell>
        </row>
        <row r="5003">
          <cell r="A5003">
            <v>102317</v>
          </cell>
          <cell r="B5003" t="str">
            <v>ESCAVAÇÃO MECANIZADA DE VALA COM PROF.MAIOR QUE 3,0 M ATÉ 4,5 M (MÉDIA ENTRE MONTANTE E JUSANTE/UMA COMPOSIÇÃO POR TRECHO), COM ESCAVADEIRA HIDRÁULICA (0,8 M3/111 HP), LARG. MENOR QUE 1,5 M, EM SOLO DE 2A CATEGORIA, LOCAIS COM BAIXO NÍVEL DE INTERFERÊNCIA. AF_02/2021</v>
          </cell>
          <cell r="C5003" t="str">
            <v>M3</v>
          </cell>
          <cell r="D5003">
            <v>5.38</v>
          </cell>
          <cell r="E5003" t="str">
            <v>Sinapi-Maio/21</v>
          </cell>
        </row>
        <row r="5004">
          <cell r="A5004">
            <v>102318</v>
          </cell>
          <cell r="B5004"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C5004" t="str">
            <v>M3</v>
          </cell>
          <cell r="D5004">
            <v>5.26</v>
          </cell>
          <cell r="E5004" t="str">
            <v>Sinapi-Maio/21</v>
          </cell>
        </row>
        <row r="5005">
          <cell r="A5005">
            <v>102319</v>
          </cell>
          <cell r="B5005" t="str">
            <v>ESCAVAÇÃO MECANIZADA DE VALA COM PROF. MAIOR QUE 1,5 M ATÉ 3,0 M (MÉDIA ENTRE MONTANTE E JUSANTE/UMA COMPOSIÇÃO POR TRECHO),COM ESCAVADEIRA HIDRÁULICA (1,2 M3/155 HP),LARG. DE 1,5 M A 2,5 M, EM SOLO DE 2A CATEGORIA, LOCAIS COM BAIXO NÍVEL DE INTERFERÊNCIA. AF_02/2021</v>
          </cell>
          <cell r="C5005" t="str">
            <v>M3</v>
          </cell>
          <cell r="D5005">
            <v>5.08</v>
          </cell>
          <cell r="E5005" t="str">
            <v>Sinapi-Maio/21</v>
          </cell>
        </row>
        <row r="5006">
          <cell r="A5006">
            <v>102320</v>
          </cell>
          <cell r="B5006" t="str">
            <v>ESCAVAÇÃO MECANIZADA DE VALA COM PROF. MAIOR QUE 3,0 M ATÉ 4,5 M (MÉDIA ENTRE MONTANTE E JUSANTE/UMA COMPOSIÇÃO POR TRECHO), COM ESCAVADEIRA HIDRÁULICA (1,2 M3/155 HP), LARG. DE 1,5 M A 2,5 M, EM SOLO DE 2A CATEGORIA, LOCAIS COM BAIXO NÍVEL DE INTERFERÊNCIA. AF_02/2021</v>
          </cell>
          <cell r="C5006" t="str">
            <v>M3</v>
          </cell>
          <cell r="D5006">
            <v>4.87</v>
          </cell>
          <cell r="E5006" t="str">
            <v>Sinapi-Maio/21</v>
          </cell>
        </row>
        <row r="5007">
          <cell r="A5007">
            <v>102321</v>
          </cell>
          <cell r="B5007" t="str">
            <v>ESCAVAÇÃO MECANIZADA DE VALA COM PROF. MAIOR QUE 4,5 M ATÉ 6,0 M (MÉDIA ENTRE MONTANTE E JUSANTE/UMA COMPOSIÇÃO POR TRECHO), COM ESCAVADEIRA HIDRÁULICA (1,2 M3/155 HP), LARG. DE 1,5 M A 2,5 M, EM SOLO DE 2A CATEGORIA, LOCAIS COM BAIXO NÍVEL DE INTERFERÊNCIA. AF_02/2021</v>
          </cell>
          <cell r="C5007" t="str">
            <v>M3</v>
          </cell>
          <cell r="D5007">
            <v>4.7699999999999996</v>
          </cell>
          <cell r="E5007" t="str">
            <v>Sinapi-Maio/21</v>
          </cell>
        </row>
        <row r="5008">
          <cell r="A5008">
            <v>102322</v>
          </cell>
          <cell r="B5008" t="str">
            <v>ESCAVAÇÃO MECANIZADA DE VALA COM PROF. ATÉ 1,5 M (MÉDIA ENTRE MONTANTE E JUSANTE/UMA COMPOSIÇÃO POR TRECHO), COM RETROESCAVADEIRA (0,26 M3/88 HP), LARG. MENOR QUE 0,8 M, EM SOLO DE 2A CATEGORIA, EM LOCAIS COM ALTO NÍVEL DE INTERFERÊNCIA. AF_02/2021</v>
          </cell>
          <cell r="C5008" t="str">
            <v>M3</v>
          </cell>
          <cell r="D5008">
            <v>15.86</v>
          </cell>
          <cell r="E5008" t="str">
            <v>Sinapi-Maio/21</v>
          </cell>
        </row>
        <row r="5009">
          <cell r="A5009">
            <v>102323</v>
          </cell>
          <cell r="B5009" t="str">
            <v>ESCAVAÇÃO MECANIZADA DE VALA COM PROF. ATÉ 1,5 M (MÉDIA ENTRE MONTANTE E JUSANTE/UMA COMPOSIÇÃO POR TRECHO), COM RETROESCAVADEIRA (0,26 M3/88 HP), LARG. DE 0,8 M A 1,5 M, EM SOLO DE 2A CATEGORIA, EM LOCAIS COM ALTO NÍVEL DE INTERFERÊNCIA. AF_02/2021</v>
          </cell>
          <cell r="C5009" t="str">
            <v>M3</v>
          </cell>
          <cell r="D5009">
            <v>13.47</v>
          </cell>
          <cell r="E5009" t="str">
            <v>Sinapi-Maio/21</v>
          </cell>
        </row>
        <row r="5010">
          <cell r="A5010">
            <v>102324</v>
          </cell>
          <cell r="B5010" t="str">
            <v>ESCAVAÇÃO MECANIZADA DE VALA COM PROF. MAIOR QUE 1,5 M ATÉ 3,0 M (MÉDIA ENTRE MONTANTE E JUSANTE/UMA COMPOSIÇÃO POR TRECHO), COM RETROESCAVADEIRA (0,26 M3/88 HP), LARG. MENOR QUE 0,8 M, EM SOLO DE 2A CATEGORIA, EM LOCAIS COM ALTO NÍVEL DE INTERFERÊNCIA.AF_02/2021</v>
          </cell>
          <cell r="C5010" t="str">
            <v>M3</v>
          </cell>
          <cell r="D5010">
            <v>13.3</v>
          </cell>
          <cell r="E5010" t="str">
            <v>Sinapi-Maio/21</v>
          </cell>
        </row>
        <row r="5011">
          <cell r="A5011">
            <v>102325</v>
          </cell>
          <cell r="B5011" t="str">
            <v>ESCAVAÇÃO MECANIZADA DE VALA COM PROF. MAIOR QUE 1,5 M ATÉ 3,0 M (MÉDIA ENTRE MONTANTE E JUSANTE/UMA COMPOSIÇÃO POR TRECHO), COM RETROESCAVADEIRA (0,26 M3/88 HP), LARG. DE 0,8 M A 1,5 M, EM SOLO DE 2ª CATEGORIA, EM LOCAIS COM ALTO NÍVEL DE INTERFERÊNCIA.AF_02/2021</v>
          </cell>
          <cell r="C5011" t="str">
            <v>M3</v>
          </cell>
          <cell r="D5011">
            <v>12.11</v>
          </cell>
          <cell r="E5011" t="str">
            <v>Sinapi-Maio/21</v>
          </cell>
        </row>
        <row r="5012">
          <cell r="A5012">
            <v>102326</v>
          </cell>
          <cell r="B5012" t="str">
            <v>ESCAVAÇÃO MECANIZADA DE VALA COM PROF. ATÉ 1,5 M (MÉDIA ENTRE MONTANTE E JUSANTE/UMA COMPOSIÇÃO POR TRECHO) COM RETROESCAVADEIRA (0,26 M3/88 HP), LARGURA MENOR  QUE 0,8 M, EM SOLO DE 2A CATEGORIA, EM LOCAIS COM BAIXO NÍVEL DE NTERFERÊNCIA. AF_02/2021</v>
          </cell>
          <cell r="C5012" t="str">
            <v>M3</v>
          </cell>
          <cell r="D5012">
            <v>8.75</v>
          </cell>
          <cell r="E5012" t="str">
            <v>Sinapi-Maio/21</v>
          </cell>
        </row>
        <row r="5013">
          <cell r="A5013">
            <v>102327</v>
          </cell>
          <cell r="B5013" t="str">
            <v>ESCAVAÇÃO MECANIZADA DE VALA COM PROF. ATÉ 1,5 M (MÉDIA ENTRE MONTANTE E JUSANTE/UMA COMPOSIÇÃO POR TRECHO) COM RETROESCAVADEIRA (0,26 M3 /88 HP), LARG. DE 0,8 M A 1,5 M, EM SOLO DE 2A CATEGORIA, EM LOCAIS COM BAIXO NÍVEL DE INTERFERÊNCIA. AF_02/2021</v>
          </cell>
          <cell r="C5013" t="str">
            <v>M3</v>
          </cell>
          <cell r="D5013">
            <v>7.44</v>
          </cell>
          <cell r="E5013" t="str">
            <v>Sinapi-Maio/21</v>
          </cell>
        </row>
        <row r="5014">
          <cell r="A5014">
            <v>102328</v>
          </cell>
          <cell r="B5014" t="str">
            <v>ESCAVAÇÃO MECANIZADA DE VALA COM PROF. MAIOR QUE 1,5 M ATÉ 3,0 M (MÉDIA ENTRE MONTANTE E JUSANTE/UMA COMPOSIÇÃO POR TRECHO) COM RETROESCAVADEIRA (0,26 M3/ 88 HP),LARG. MENOR QUE 0,8 M, EM SOLO DE 2ª CATEGORIA, EM LOCAIS COM BAIXO NÍVEL DE INTERFERÊNCIA.AF_02/2021</v>
          </cell>
          <cell r="C5014" t="str">
            <v>M3</v>
          </cell>
          <cell r="D5014">
            <v>7.33</v>
          </cell>
          <cell r="E5014" t="str">
            <v>Sinapi-Maio/21</v>
          </cell>
        </row>
        <row r="5015">
          <cell r="A5015">
            <v>102329</v>
          </cell>
          <cell r="B5015" t="str">
            <v>ESCAVAÇÃO MECANIZADA DE VALA COM PROF. MAIOR QUE 1,5 M ATÉ 3,0 M (MÉDIA ENTRE MONTANTE E JUSANTE/UMA COMPOSIÇÃO POR TRECHO) COM RETROESCAVADEIRA (0,26 M3 / 88 HP), LARG. DE 0,8 M A 1,5 M, EM SOLO DE 2ª CATEGORIA, EM LOCAIS COM BAIXO NÍVEL DE INTERFERÊNCIA. AF_02/2021</v>
          </cell>
          <cell r="C5015" t="str">
            <v>M3</v>
          </cell>
          <cell r="D5015">
            <v>6.68</v>
          </cell>
          <cell r="E5015" t="str">
            <v>Sinapi-Maio/21</v>
          </cell>
        </row>
        <row r="5016">
          <cell r="A5016">
            <v>94304</v>
          </cell>
          <cell r="B5016" t="str">
            <v>ATERRO MECANIZADO DE VALA COM ESCAVADEIRA HIDRÁULICA (CAPACIDADE DA CAÇAMBA: 0,8 M³ / POTÊNCIA: 111 HP), LARGURA DE 1,5 A 2,5 M, PROFUNDIDADE ATÉ 1,5 M, COM SOLO ARGILO-ARENOSO. AF_05/2016</v>
          </cell>
          <cell r="C5016" t="str">
            <v>M3</v>
          </cell>
          <cell r="D5016">
            <v>28.66</v>
          </cell>
          <cell r="E5016" t="str">
            <v>Sinapi-Maio/21</v>
          </cell>
        </row>
        <row r="5017">
          <cell r="A5017">
            <v>94305</v>
          </cell>
          <cell r="B5017" t="str">
            <v>ATERRO MECANIZADO DE VALA COM ESCAVADEIRA HIDRÁULICA (CAPACIDADE DA CAÇAMBA: 0,8 M³ / POTÊNCIA: 111 HP), LARGURA ATÉ 1,5 M, PROFUNDIDADE DE 1,5 A 3,0 M, COM SOLO ARGILO-ARENOSO. AF_05/2016</v>
          </cell>
          <cell r="C5017" t="str">
            <v>M3</v>
          </cell>
          <cell r="D5017">
            <v>25.22</v>
          </cell>
          <cell r="E5017" t="str">
            <v>Sinapi-Maio/21</v>
          </cell>
        </row>
        <row r="5018">
          <cell r="A5018">
            <v>94306</v>
          </cell>
          <cell r="B5018" t="str">
            <v>ATERRO MECANIZADO DE VALA COM ESCAVADEIRA HIDRÁULICA (CAPACIDADE DA CAÇAMBA: 0,8 M³ / POTÊNCIA: 111 HP), LARGURA DE 1,5 A 2,5 M, PROFUNDIDADE DE 1,5 A 3,0 M, COM SOLO ARGILO-ARENOSO. AF_05/2016</v>
          </cell>
          <cell r="C5018" t="str">
            <v>M3</v>
          </cell>
          <cell r="D5018">
            <v>20.88</v>
          </cell>
          <cell r="E5018" t="str">
            <v>Sinapi-Maio/21</v>
          </cell>
        </row>
        <row r="5019">
          <cell r="A5019">
            <v>94307</v>
          </cell>
          <cell r="B5019" t="str">
            <v>ATERRO MECANIZADO DE VALA COM ESCAVADEIRA HIDRÁULICA (CAPACIDADE DA CAÇAMBA: 0,8 M³ / POTÊNCIA: 111 HP), LARGURA ATÉ 1,5 M, PROFUNDIDADE DE 3,0 A 4,5 M, COM SOLO ARGILO-ARENOSO. AF_05/2016</v>
          </cell>
          <cell r="C5019" t="str">
            <v>M3</v>
          </cell>
          <cell r="D5019">
            <v>21.86</v>
          </cell>
          <cell r="E5019" t="str">
            <v>Sinapi-Maio/21</v>
          </cell>
        </row>
        <row r="5020">
          <cell r="A5020">
            <v>94308</v>
          </cell>
          <cell r="B5020" t="str">
            <v>ATERRO MECANIZADO DE VALA COM ESCAVADEIRA HIDRÁULICA (CAPACIDADE DA CAÇAMBA: 0,8 M³ / POTÊNCIA: 111 HP), LARGURA DE 1,5 A 2,5 M, PROFUNDIDADE DE 3,0 A 4,5 M, COM SOLO ARGILO-ARENOSO. AF_05/2016</v>
          </cell>
          <cell r="C5020" t="str">
            <v>M3</v>
          </cell>
          <cell r="D5020">
            <v>19.28</v>
          </cell>
          <cell r="E5020" t="str">
            <v>Sinapi-Maio/21</v>
          </cell>
        </row>
        <row r="5021">
          <cell r="A5021">
            <v>94309</v>
          </cell>
          <cell r="B5021" t="str">
            <v>ATERRO MECANIZADO DE VALA COM ESCAVADEIRA HIDRÁULICA (CAPACIDADE DA CAÇAMBA: 0,8 M³ / POTÊNCIA: 111 HP), LARGURA ATÉ 1,5 M, PROFUNDIDADE DE 4,5 A 6,0 M, COM SOLO ARGILO-ARENOSO. AF_05/2016</v>
          </cell>
          <cell r="C5021" t="str">
            <v>M3</v>
          </cell>
          <cell r="D5021">
            <v>20.43</v>
          </cell>
          <cell r="E5021" t="str">
            <v>Sinapi-Maio/21</v>
          </cell>
        </row>
        <row r="5022">
          <cell r="A5022">
            <v>94310</v>
          </cell>
          <cell r="B5022" t="str">
            <v>ATERRO MECANIZADO DE VALA COM ESCAVADEIRA HIDRÁULICA (CAPACIDADE DA CAÇAMBA: 0,8 M³ / POTÊNCIA: 111 HP), LARGURA DE 1,5 A 2,5 M, PROFUNDIDADE DE 4,5 A 6,0 M, COM SOLO ARGILO-ARENOSO. AF_05/2016</v>
          </cell>
          <cell r="C5022" t="str">
            <v>M3</v>
          </cell>
          <cell r="D5022">
            <v>18.489999999999998</v>
          </cell>
          <cell r="E5022" t="str">
            <v>Sinapi-Maio/21</v>
          </cell>
        </row>
        <row r="5023">
          <cell r="A5023">
            <v>94315</v>
          </cell>
          <cell r="B5023" t="str">
            <v>ATERRO MECANIZADO DE VALA COM RETROESCAVADEIRA (CAPACIDADE DA CAÇAMBA DA RETRO: 0,26 M³ / POTÊNCIA: 88 HP), LARGURA ATÉ 0,8 M, PROFUNDIDADE ATÉ 1,5 M, COM SOLO ARGILO-ARENOSO. AF_05/2016</v>
          </cell>
          <cell r="C5023" t="str">
            <v>M3</v>
          </cell>
          <cell r="D5023">
            <v>37.19</v>
          </cell>
          <cell r="E5023" t="str">
            <v>Sinapi-Maio/21</v>
          </cell>
        </row>
        <row r="5024">
          <cell r="A5024">
            <v>94316</v>
          </cell>
          <cell r="B5024" t="str">
            <v>ATERRO MECANIZADO DE VALA COM RETROESCAVADEIRA (CAPACIDADE DA CAÇAMBA DA RETRO: 0,26 M³ / POTÊNCIA: 88 HP), LARGURA DE 0,8 A 1,5 M, PROFUNDIDADE ATÉ 1,5 M, COM SOLO ARGILO-ARENOSO. AF_05/2016</v>
          </cell>
          <cell r="C5024" t="str">
            <v>M3</v>
          </cell>
          <cell r="D5024">
            <v>28.79</v>
          </cell>
          <cell r="E5024" t="str">
            <v>Sinapi-Maio/21</v>
          </cell>
        </row>
        <row r="5025">
          <cell r="A5025">
            <v>94317</v>
          </cell>
          <cell r="B5025" t="str">
            <v>ATERRO MECANIZADO DE VALA COM RETROESCAVADEIRA (CAPACIDADE DA CAÇAMBA DA RETRO: 0,26 M³ / POTÊNCIA: 88 HP), LARGURA ATÉ 0,8 M, PROFUNDIDADE DE 1,5 A 3,0 M, COM SOLO ARGILO-ARENOSO. AF_05/2016</v>
          </cell>
          <cell r="C5025" t="str">
            <v>M3</v>
          </cell>
          <cell r="D5025">
            <v>25.08</v>
          </cell>
          <cell r="E5025" t="str">
            <v>Sinapi-Maio/21</v>
          </cell>
        </row>
        <row r="5026">
          <cell r="A5026">
            <v>94318</v>
          </cell>
          <cell r="B5026" t="str">
            <v>ATERRO MECANIZADO DE VALA COM RETROESCAVADEIRA (CAPACIDADE DA CAÇAMBA DA RETRO: 0,26 M³ / POTÊNCIA: 88 HP), LARGURA DE 0,8 A 1,5 M, PROFUNDIDADE DE 1,5 A 3,0 M, COM SOLO ARGILO-ARENOSO. AF_05/2016</v>
          </cell>
          <cell r="C5026" t="str">
            <v>M3</v>
          </cell>
          <cell r="D5026">
            <v>20.28</v>
          </cell>
          <cell r="E5026" t="str">
            <v>Sinapi-Maio/21</v>
          </cell>
        </row>
        <row r="5027">
          <cell r="A5027">
            <v>94319</v>
          </cell>
          <cell r="B5027" t="str">
            <v>ATERRO MANUAL DE VALAS COM SOLO ARGILO-ARENOSO E COMPACTAÇÃO MECANIZADA. AF_05/2016</v>
          </cell>
          <cell r="C5027" t="str">
            <v>M3</v>
          </cell>
          <cell r="D5027">
            <v>42.54</v>
          </cell>
          <cell r="E5027" t="str">
            <v>Sinapi-Maio/21</v>
          </cell>
        </row>
        <row r="5028">
          <cell r="A5028">
            <v>94327</v>
          </cell>
          <cell r="B5028" t="str">
            <v>ATERRO MECANIZADO DE VALA COM ESCAVADEIRA HIDRÁULICA (CAPACIDADE DA CAÇAMBA: 0,8 M³ / POTÊNCIA: 111 HP), LARGURA DE 1,5 A 2,5 M, PROFUNDIDADE ATÉ 1,5 M, COM AREIA PARA ATERRO. AF_05/2016</v>
          </cell>
          <cell r="C5028" t="str">
            <v>M3</v>
          </cell>
          <cell r="D5028">
            <v>81.400000000000006</v>
          </cell>
          <cell r="E5028" t="str">
            <v>Sinapi-Maio/21</v>
          </cell>
        </row>
        <row r="5029">
          <cell r="A5029">
            <v>94328</v>
          </cell>
          <cell r="B5029" t="str">
            <v>ATERRO MECANIZADO DE VALA COM ESCAVADEIRA HIDRÁULICA (CAPACIDADE DA CAÇAMBA: 0,8 M³ / POTÊNCIA: 111 HP), LARGURA ATÉ 1,5 M, PROFUNDIDADE DE 1,5 A 3,0 M, COM AREIA PARA ATERRO. AF_05/2016</v>
          </cell>
          <cell r="C5029" t="str">
            <v>M3</v>
          </cell>
          <cell r="D5029">
            <v>77.959999999999994</v>
          </cell>
          <cell r="E5029" t="str">
            <v>Sinapi-Maio/21</v>
          </cell>
        </row>
        <row r="5030">
          <cell r="A5030">
            <v>94329</v>
          </cell>
          <cell r="B5030" t="str">
            <v>ATERRO MECANIZADO DE VALA COM ESCAVADEIRA HIDRÁULICA (CAPACIDADE DA CAÇAMBA: 0,8 M³ / POTÊNCIA: 111 HP), LARGURA DE 1,5 A 2,5 M, PROFUNDIDADE DE 1,5 A 3,0 M, COM AREIA PARA ATERRO. AF_05/2016</v>
          </cell>
          <cell r="C5030" t="str">
            <v>M3</v>
          </cell>
          <cell r="D5030">
            <v>73.62</v>
          </cell>
          <cell r="E5030" t="str">
            <v>Sinapi-Maio/21</v>
          </cell>
        </row>
        <row r="5031">
          <cell r="A5031">
            <v>94330</v>
          </cell>
          <cell r="B5031" t="str">
            <v>ATERRO MECANIZADO DE VALA COM ESCAVADEIRA HIDRÁULICA (CAPACIDADE DA CAÇAMBA: 0,8 M³ / POTÊNCIA: 111 HP), LARGURA ATÉ 1,5 M, PROFUNDIDADE DE 3,0 A 4,5 M, COM AREIA PARA ATERRO. AF_05/2016</v>
          </cell>
          <cell r="C5031" t="str">
            <v>M3</v>
          </cell>
          <cell r="D5031">
            <v>74.599999999999994</v>
          </cell>
          <cell r="E5031" t="str">
            <v>Sinapi-Maio/21</v>
          </cell>
        </row>
        <row r="5032">
          <cell r="A5032">
            <v>94331</v>
          </cell>
          <cell r="B5032" t="str">
            <v>ATERRO MECANIZADO DE VALA COM ESCAVADEIRA HIDRÁULICA (CAPACIDADE DA CAÇAMBA: 0,8 M³ / POTÊNCIA: 111 HP), LARGURA DE 1,5 A 2,5 M, PROFUNDIDADE DE 3,0 A 4,5 M, COM AREIA PARA ATERRO. AF_05/2016</v>
          </cell>
          <cell r="C5032" t="str">
            <v>M3</v>
          </cell>
          <cell r="D5032">
            <v>72.02</v>
          </cell>
          <cell r="E5032" t="str">
            <v>Sinapi-Maio/21</v>
          </cell>
        </row>
        <row r="5033">
          <cell r="A5033">
            <v>94332</v>
          </cell>
          <cell r="B5033" t="str">
            <v>ATERRO MECANIZADO DE VALA COM ESCAVADEIRA HIDRÁULICA (CAPACIDADE DA CAÇAMBA: 0,8 M³ / POTÊNCIA: 111 HP), LARGURA ATÉ 1,5 M, PROFUNDIDADE DE 4,5 A 6,0 M, COM AREIA PARA ATERRO. AF_05/2016</v>
          </cell>
          <cell r="C5033" t="str">
            <v>M3</v>
          </cell>
          <cell r="D5033">
            <v>73.17</v>
          </cell>
          <cell r="E5033" t="str">
            <v>Sinapi-Maio/21</v>
          </cell>
        </row>
        <row r="5034">
          <cell r="A5034">
            <v>94333</v>
          </cell>
          <cell r="B5034" t="str">
            <v>ATERRO MECANIZADO DE VALA COM ESCAVADEIRA HIDRÁULICA (CAPACIDADE DA CAÇAMBA: 0,8 M³ / POTÊNCIA: 111 HP), LARGURA DE 1,5 A 2,5 M, PROFUNDIDADE DE 4,5 A 6,0 M, COM AREIA PARA ATERRO. AF_05/2016</v>
          </cell>
          <cell r="C5034" t="str">
            <v>M3</v>
          </cell>
          <cell r="D5034">
            <v>71.23</v>
          </cell>
          <cell r="E5034" t="str">
            <v>Sinapi-Maio/21</v>
          </cell>
        </row>
        <row r="5035">
          <cell r="A5035">
            <v>94338</v>
          </cell>
          <cell r="B5035" t="str">
            <v>ATERRO MECANIZADO DE VALA COM RETROESCAVADEIRA (CAPACIDADE DA CAÇAMBA DA RETRO: 0,26 M³ / POTÊNCIA: 88 HP), LARGURA ATÉ 0,8 M, PROFUNDIDADE ATÉ 1,5 M, COM AREIA PARA ATERRO. AF_05/2016</v>
          </cell>
          <cell r="C5035" t="str">
            <v>M3</v>
          </cell>
          <cell r="D5035">
            <v>89.93</v>
          </cell>
          <cell r="E5035" t="str">
            <v>Sinapi-Maio/21</v>
          </cell>
        </row>
        <row r="5036">
          <cell r="A5036">
            <v>94339</v>
          </cell>
          <cell r="B5036" t="str">
            <v>ATERRO MECANIZADO DE VALA COM RETROESCAVADEIRA (CAPACIDADE DA CAÇAMBA DA RETRO: 0,26 M³ / POTÊNCIA: 88 HP), LARGURA DE 0,8 A 1,5 M, PROFUNDIDADE ATÉ 1,5 M, COM AREIA PARA ATERRO. AF_05/2016</v>
          </cell>
          <cell r="C5036" t="str">
            <v>M3</v>
          </cell>
          <cell r="D5036">
            <v>81.53</v>
          </cell>
          <cell r="E5036" t="str">
            <v>Sinapi-Maio/21</v>
          </cell>
        </row>
        <row r="5037">
          <cell r="A5037">
            <v>94340</v>
          </cell>
          <cell r="B5037" t="str">
            <v>ATERRO MECANIZADO DE VALA COM RETROESCAVADEIRA (CAPACIDADE DA CAÇAMBA DA RETRO: 0,26 M³ / POTÊNCIA: 88 HP), LARGURA ATÉ 0,8 M, PROFUNDIDADE DE 1,5 A 3,0 M, COM AREIA PARA ATERRO. AF_05/2016</v>
          </cell>
          <cell r="C5037" t="str">
            <v>M3</v>
          </cell>
          <cell r="D5037">
            <v>77.819999999999993</v>
          </cell>
          <cell r="E5037" t="str">
            <v>Sinapi-Maio/21</v>
          </cell>
        </row>
        <row r="5038">
          <cell r="A5038">
            <v>94341</v>
          </cell>
          <cell r="B5038" t="str">
            <v>ATERRO MECANIZADO DE VALA COM RETROESCAVADEIRA (CAPACIDADE DA CAÇAMBA DA RETRO: 0,26 M³ / POTÊNCIA: 88 HP), LARGURA DE 0,8 A 1,5 M, PROFUNDIDADE DE 1,5 A 3,0 M, COM AREIA PARA ATERRO. AF_05/2016</v>
          </cell>
          <cell r="C5038" t="str">
            <v>M3</v>
          </cell>
          <cell r="D5038">
            <v>73.02</v>
          </cell>
          <cell r="E5038" t="str">
            <v>Sinapi-Maio/21</v>
          </cell>
        </row>
        <row r="5039">
          <cell r="A5039">
            <v>94342</v>
          </cell>
          <cell r="B5039" t="str">
            <v>ATERRO MANUAL DE VALAS COM AREIA PARA ATERRO E COMPACTAÇÃO MECANIZADA. AF_05/2016</v>
          </cell>
          <cell r="C5039" t="str">
            <v>M3</v>
          </cell>
          <cell r="D5039">
            <v>95.28</v>
          </cell>
          <cell r="E5039" t="str">
            <v>Sinapi-Maio/21</v>
          </cell>
        </row>
        <row r="5040">
          <cell r="A5040">
            <v>96385</v>
          </cell>
          <cell r="B5040" t="str">
            <v>EXECUÇÃO E COMPACTAÇÃO DE ATERRO COM SOLO PREDOMINANTEMENTE ARGILOSO - EXCLUSIVE SOLO, ESCAVAÇÃO, CARGA E TRANSPORTE. AF_11/2019</v>
          </cell>
          <cell r="C5040" t="str">
            <v>M3</v>
          </cell>
          <cell r="D5040">
            <v>8.48</v>
          </cell>
          <cell r="E5040" t="str">
            <v>Sinapi-Maio/21</v>
          </cell>
        </row>
        <row r="5041">
          <cell r="A5041">
            <v>96386</v>
          </cell>
          <cell r="B5041" t="str">
            <v>EXECUÇÃO E COMPACTAÇÃO DE ATERRO COM SOLO PREDOMINANTEMENTE ARENOSO - EXCLUSIVE SOLO, ESCAVAÇÃO, CARGA E TRANSPORTE. AF_11/2019</v>
          </cell>
          <cell r="C5041" t="str">
            <v>M3</v>
          </cell>
          <cell r="D5041">
            <v>5.9</v>
          </cell>
          <cell r="E5041" t="str">
            <v>Sinapi-Maio/21</v>
          </cell>
        </row>
        <row r="5042">
          <cell r="A5042">
            <v>93360</v>
          </cell>
          <cell r="B5042" t="str">
            <v>REATERRO MECANIZADO DE VALA COM ESCAVADEIRA HIDRÁULICA (CAPACIDADE DA CAÇAMBA: 0,8 M³ / POTÊNCIA: 111 HP), LARGURA DE 1,5 A 2,5 M, PROFUNDIDADE ATÉ 1,5 M, COM SOLO DE 1ª CATEGORIA EM LOCAIS COM ALTO NÍVEL DE INTERFERÊNCIA. AF_04/2016</v>
          </cell>
          <cell r="C5042" t="str">
            <v>M3</v>
          </cell>
          <cell r="D5042">
            <v>18.29</v>
          </cell>
          <cell r="E5042" t="str">
            <v>Sinapi-Maio/21</v>
          </cell>
        </row>
        <row r="5043">
          <cell r="A5043">
            <v>93361</v>
          </cell>
          <cell r="B5043" t="str">
            <v>REATERRO MECANIZADO DE VALA COM ESCAVADEIRA HIDRÁULICA (CAPACIDADE DA CAÇAMBA: 0,8 M³ / POTÊNCIA: 111 HP), LARGURA ATÉ 1,5 M, PROFUNDIDADE DE 1,5 A 3,0 M, COM SOLO DE 1ª CATEGORIA EM LOCAIS COM ALTO NÍVEL DE INTERFERÊNCIA. AF_04/2016</v>
          </cell>
          <cell r="C5043" t="str">
            <v>M3</v>
          </cell>
          <cell r="D5043">
            <v>14.94</v>
          </cell>
          <cell r="E5043" t="str">
            <v>Sinapi-Maio/21</v>
          </cell>
        </row>
        <row r="5044">
          <cell r="A5044">
            <v>93362</v>
          </cell>
          <cell r="B5044" t="str">
            <v>REATERRO MECANIZADO DE VALA COM ESCAVADEIRA HIDRÁULICA (CAPACIDADE DA CAÇAMBA: 0,8 M³ / POTÊNCIA: 111 HP), LARGURA DE 1,5 A 2,5 M, PROFUNDIDADE DE 1,5 A 3,0 M, COM SOLO DE 1ª CATEGORIA EM LOCAIS COM ALTO NÍVEL DE INTERFERÊNCIA. AF_04/2016</v>
          </cell>
          <cell r="C5044" t="str">
            <v>M3</v>
          </cell>
          <cell r="D5044">
            <v>10.52</v>
          </cell>
          <cell r="E5044" t="str">
            <v>Sinapi-Maio/21</v>
          </cell>
        </row>
        <row r="5045">
          <cell r="A5045">
            <v>93363</v>
          </cell>
          <cell r="B5045" t="str">
            <v>REATERRO MECANIZADO DE VALA COM ESCAVADEIRA HIDRÁULICA (CAPACIDADE DA CAÇAMBA: 0,8 M³ / POTÊNCIA: 111 HP), LARGURA ATÉ 1,5 M, PROFUNDIDADE DE 3,0 A 4,5 M COM SOLO DE 1ª CATEGORIA EM LOCAIS COM ALTO NÍVEL DE INTERFERÊNCIA. AF_04/2016</v>
          </cell>
          <cell r="C5045" t="str">
            <v>M3</v>
          </cell>
          <cell r="D5045">
            <v>11.49</v>
          </cell>
          <cell r="E5045" t="str">
            <v>Sinapi-Maio/21</v>
          </cell>
        </row>
        <row r="5046">
          <cell r="A5046">
            <v>93364</v>
          </cell>
          <cell r="B5046" t="str">
            <v>REATERRO MECANIZADO DE VALA COM ESCAVADEIRA HIDRÁULICA (CAPACIDADE DA CAÇAMBA: 0,8 M³ / POTÊNCIA: 111 HP), LARGURA DE 1,5 A 2,5 M, PROFUNDIDADE DE 3,0  A 4,5 M, COM SOLO (SEM SUBSTITUIÇÃO) DE 1ª CATEGORIA EM LOCAIS COM ALTO NÍVEL DE INTERFERÊNCIA. AF_04/2016</v>
          </cell>
          <cell r="C5046" t="str">
            <v>M3</v>
          </cell>
          <cell r="D5046">
            <v>8.91</v>
          </cell>
          <cell r="E5046" t="str">
            <v>Sinapi-Maio/21</v>
          </cell>
        </row>
        <row r="5047">
          <cell r="A5047">
            <v>93365</v>
          </cell>
          <cell r="B5047" t="str">
            <v>REATERRO MECANIZADO DE VALA COM ESCAVADEIRA HIDRÁULICA (CAPACIDADE DA CAÇAMBA: 0,8 M³ / POTÊNCIA: 111 HP), LARGURA ATÉ 1,5 M, PROFUNDIDADE DE 4,5 A 6,0 M, COM SOLO DE 1ª CATEGORIA EM LOCAIS COM ALTO NÍVEL DE INTERFERÊNCIA. AF_04/2016</v>
          </cell>
          <cell r="C5047" t="str">
            <v>M3</v>
          </cell>
          <cell r="D5047">
            <v>9.98</v>
          </cell>
          <cell r="E5047" t="str">
            <v>Sinapi-Maio/21</v>
          </cell>
        </row>
        <row r="5048">
          <cell r="A5048">
            <v>93366</v>
          </cell>
          <cell r="B5048" t="str">
            <v>REATERRO MECANIZADO DE VALA COM ESCAVADEIRA HIDRÁULICA (CAPACIDADE DA CAÇAMBA: 0,8 M³ / POTÊNCIA: 111 HP), LARGURA DE 1,5 A 2,5 M, PROFUNDIDADE DE 4,5 A 6,0 M, COM SOLO DE 1ª CATEGORIA EM LOCAIS COM ALTO NÍVEL DE INTERFERÊNCIA. AF_04/2016</v>
          </cell>
          <cell r="C5048" t="str">
            <v>M3</v>
          </cell>
          <cell r="D5048">
            <v>8.14</v>
          </cell>
          <cell r="E5048" t="str">
            <v>Sinapi-Maio/21</v>
          </cell>
        </row>
        <row r="5049">
          <cell r="A5049">
            <v>93367</v>
          </cell>
          <cell r="B5049" t="str">
            <v>REATERRO MECANIZADO DE VALA COM ESCAVADEIRA HIDRÁULICA (CAPACIDADE DA CAÇAMBA: 0,8 M³ / POTÊNCIA: 111 HP), LARGURA DE 1,5 A 2,5 M, PROFUNDIDADE ATÉ 1,5 M, COM SOLO DE 1ª CATEGORIA EM LOCAIS COM BAIXO NÍVEL DE INTERFERÊNCIA. AF_04/2016</v>
          </cell>
          <cell r="C5049" t="str">
            <v>M3</v>
          </cell>
          <cell r="D5049">
            <v>17.16</v>
          </cell>
          <cell r="E5049" t="str">
            <v>Sinapi-Maio/21</v>
          </cell>
        </row>
        <row r="5050">
          <cell r="A5050">
            <v>93368</v>
          </cell>
          <cell r="B5050" t="str">
            <v>REATERRO MECANIZADO DE VALA COM ESCAVADEIRA HIDRÁULICA (CAPACIDADE DA CAÇAMBA: 0,8 M³ / POTÊNCIA: 111 HP), LARGURA ATÉ 1,5 M, PROFUNDIDADE DE 1,5 A 3,0 M, COM SOLO DE 1ª CATEGORIA EM LOCAIS COM BAIXO NÍVEL DE INTERFERÊNCIA. AF_04/2016</v>
          </cell>
          <cell r="C5050" t="str">
            <v>M3</v>
          </cell>
          <cell r="D5050">
            <v>13.75</v>
          </cell>
          <cell r="E5050" t="str">
            <v>Sinapi-Maio/21</v>
          </cell>
        </row>
        <row r="5051">
          <cell r="A5051">
            <v>93369</v>
          </cell>
          <cell r="B5051" t="str">
            <v>REATERRO MECANIZADO DE VALA COM ESCAVADEIRA HIDRÁULICA (CAPACIDADE DA CAÇAMBA: 0,8 M³ / POTÊNCIA: 111 HP), LARGURA DE 1,5 A 2,5 M, PROFUNDIDADE DE 1,5 A 3,0 M, COM SOLO (SEM SUBSTITUIÇÃO) DE 1ª CATEGORIA EM LOCAIS COM BAIXO NÍVEL DE INTERFERÊNCIA. AF_04/2016</v>
          </cell>
          <cell r="C5051" t="str">
            <v>M3</v>
          </cell>
          <cell r="D5051">
            <v>9.4</v>
          </cell>
          <cell r="E5051" t="str">
            <v>Sinapi-Maio/21</v>
          </cell>
        </row>
        <row r="5052">
          <cell r="A5052">
            <v>93370</v>
          </cell>
          <cell r="B5052" t="str">
            <v>REATERRO MECANIZADO DE VALA COM ESCAVADEIRA HIDRÁULICA (CAPACIDADE DA CAÇAMBA: 0,8 M³ / POTÊNCIA: 111 HP), LARGURA ATÉ 1,5 M, PROFUNDIDADE DE 3,0 A 4,5 M, COM SOLO DE 1ª CATEGORIA EM LOCAIS COM BAIXO NÍVEL DE INTERFERÊNCIA. AF_04/2016</v>
          </cell>
          <cell r="C5052" t="str">
            <v>M3</v>
          </cell>
          <cell r="D5052">
            <v>10.38</v>
          </cell>
          <cell r="E5052" t="str">
            <v>Sinapi-Maio/21</v>
          </cell>
        </row>
        <row r="5053">
          <cell r="A5053">
            <v>93371</v>
          </cell>
          <cell r="B5053" t="str">
            <v>REATERRO MECANIZADO DE VALA COM ESCAVADEIRA HIDRÁULICA (CAPACIDADE DA CAÇAMBA: 0,8 M³ / POTÊNCIA: 111 HP), LARGURA DE 1,5 A 2,5 M, PROFUNDIDADE DE 3,0 A 4,5 M, COM SOLO (SEM SUBSTITUIÇÃO) DE 1ª CATEGORIA EM LOCAIS COM BAIXO NÍVEL DE INTERFERÊNCIA. AF_04/2016</v>
          </cell>
          <cell r="C5053" t="str">
            <v>M3</v>
          </cell>
          <cell r="D5053">
            <v>7.81</v>
          </cell>
          <cell r="E5053" t="str">
            <v>Sinapi-Maio/21</v>
          </cell>
        </row>
        <row r="5054">
          <cell r="A5054">
            <v>93372</v>
          </cell>
          <cell r="B5054" t="str">
            <v>REATERRO MECANIZADO DE VALA COM ESCAVADEIRA HIDRÁULICA (CAPACIDADE DA CAÇAMBA: 0,8 M³ / POTÊNCIA: 111 HP), LARGURA ATÉ 1,5 M, PROFUNDIDADE DE 4,5 A 6,0 M, COM SOLO DE 1ª CATEGORIA EM LOCAIS COM BAIXO NÍVEL DE INTERFERÊNCIA. AF_04/2016</v>
          </cell>
          <cell r="C5054" t="str">
            <v>M3</v>
          </cell>
          <cell r="D5054">
            <v>8.9499999999999993</v>
          </cell>
          <cell r="E5054" t="str">
            <v>Sinapi-Maio/21</v>
          </cell>
        </row>
        <row r="5055">
          <cell r="A5055">
            <v>93373</v>
          </cell>
          <cell r="B5055" t="str">
            <v>REATERRO MECANIZADO DE VALA COM ESCAVADEIRA HIDRÁULICA (CAPACIDADE DA CAÇAMBA: 0,8 M³ / POTÊNCIA: 111 HP), LARGURA DE 1,5 A 2,5 M, PROFUNDIDADE DE 4,5 A 6,0 M, COM SOLO (SEM SUBSTITUIÇÃO) DE 1ª CATEGORIA EM LOCAIS COM BAIXO NÍVEL DE INTERFERÊNCIA. AF_04/2016</v>
          </cell>
          <cell r="C5055" t="str">
            <v>M3</v>
          </cell>
          <cell r="D5055">
            <v>7.04</v>
          </cell>
          <cell r="E5055" t="str">
            <v>Sinapi-Maio/21</v>
          </cell>
        </row>
        <row r="5056">
          <cell r="A5056">
            <v>93374</v>
          </cell>
          <cell r="B5056" t="str">
            <v>REATERRO MECANIZADO DE VALA COM RETROESCAVADEIRA (CAPACIDADE DA CAÇAMBA DA RETRO: 0,26 M³ / POTÊNCIA: 88 HP), LARGURA ATÉ 0,8 M, PROFUNDIDADE ATÉ 1,5 M, COM SOLO (SEM SUBSTITUIÇÃO) DE 1ª CATEGORIA EM LOCAIS COM ALTO NÍVEL DE INTERFERÊNCIA. AF_04/2016</v>
          </cell>
          <cell r="C5056" t="str">
            <v>M3</v>
          </cell>
          <cell r="D5056">
            <v>22.99</v>
          </cell>
          <cell r="E5056" t="str">
            <v>Sinapi-Maio/21</v>
          </cell>
        </row>
        <row r="5057">
          <cell r="A5057">
            <v>93375</v>
          </cell>
          <cell r="B5057" t="str">
            <v>REATERRO MECANIZADO DE VALA COM RETROESCAVADEIRA (CAPACIDADE DA CAÇAMBA DA RETRO: 0,26 M³ / POTÊNCIA: 88 HP), LARGURA DE 0,8 A 1,5 M, PROFUNDIDADE ATÉ 1,5 M, COM SOLO DE 1ª CATEGORIA EM LOCAIS COM ALTO NÍVEL DE INTERFERÊNCIA. AF_04/2016</v>
          </cell>
          <cell r="C5057" t="str">
            <v>M3</v>
          </cell>
          <cell r="D5057">
            <v>17.7</v>
          </cell>
          <cell r="E5057" t="str">
            <v>Sinapi-Maio/21</v>
          </cell>
        </row>
        <row r="5058">
          <cell r="A5058">
            <v>93376</v>
          </cell>
          <cell r="B5058" t="str">
            <v>REATERRO MECANIZADO DE VALA COM RETROESCAVADEIRA (CAPACIDADE DA CAÇAMBA DA RETRO: 0,26 M³ / POTÊNCIA: 88 HP), LARGURA ATÉ 0,8 M, PROFUNDIDADE DE 1,5 A 3,0 M, COM SOLO DE 1ª CATEGORIA EM LOCAIS COM ALTO NÍVEL DE INTERFERÊNCIA. AF_04/2016</v>
          </cell>
          <cell r="C5058" t="str">
            <v>M3</v>
          </cell>
          <cell r="D5058">
            <v>14.37</v>
          </cell>
          <cell r="E5058" t="str">
            <v>Sinapi-Maio/21</v>
          </cell>
        </row>
        <row r="5059">
          <cell r="A5059">
            <v>93377</v>
          </cell>
          <cell r="B5059" t="str">
            <v>REATERRO MECANIZADO DE VALA COM RETROESCAVADEIRA (CAPACIDADE DA CAÇAMBA DA RETRO: 0,26 M³ / POTÊNCIA: 88 HP), LARGURA DE 0,8 A 1,5 M, PROFUNDIDADE DE 1,5 A 3,0 M, COM SOLO (SEM SUBSTITUIÇÃO) DE 1ª CATEGORIA EM LOCAIS COM ALTO NÍVEL DE INTERFERÊNCIA. AF_04/2016</v>
          </cell>
          <cell r="C5059" t="str">
            <v>M3</v>
          </cell>
          <cell r="D5059">
            <v>9.3699999999999992</v>
          </cell>
          <cell r="E5059" t="str">
            <v>Sinapi-Maio/21</v>
          </cell>
        </row>
        <row r="5060">
          <cell r="A5060">
            <v>93378</v>
          </cell>
          <cell r="B5060" t="str">
            <v>REATERRO MECANIZADO DE VALA COM RETROESCAVADEIRA (CAPACIDADE DA CAÇAMBA DA RETRO: 0,26 M³ / POTÊNCIA: 88 HP), LARGURA ATÉ 0,8 M, PROFUNDIDADE ATÉ 1,5 M, COM SOLO DE 1ª CATEGORIA EM LOCAIS COM BAIXO NÍVEL DE INTERFERÊNCIA. AF_04/2016</v>
          </cell>
          <cell r="C5060" t="str">
            <v>M3</v>
          </cell>
          <cell r="D5060">
            <v>21.65</v>
          </cell>
          <cell r="E5060" t="str">
            <v>Sinapi-Maio/21</v>
          </cell>
        </row>
        <row r="5061">
          <cell r="A5061">
            <v>93379</v>
          </cell>
          <cell r="B5061" t="str">
            <v>REATERRO MECANIZADO DE VALA COM RETROESCAVADEIRA (CAPACIDADE DA CAÇAMBA DA RETRO: 0,26 M³ / POTÊNCIA: 88 HP), LARGURA DE 0,8 A 1,5 M, PROFUNDIDADE ATÉ 1,5 M, COM SOLO DE 1ª CATEGORIA EM LOCAIS COM BAIXO NÍVEL DE INTERFERÊNCIA. AF_04/2016</v>
          </cell>
          <cell r="C5061" t="str">
            <v>M3</v>
          </cell>
          <cell r="D5061">
            <v>16.670000000000002</v>
          </cell>
          <cell r="E5061" t="str">
            <v>Sinapi-Maio/21</v>
          </cell>
        </row>
        <row r="5062">
          <cell r="A5062">
            <v>93380</v>
          </cell>
          <cell r="B5062" t="str">
            <v>REATERRO MECANIZADO DE VALA COM RETROESCAVADEIRA (CAPACIDADE DA CAÇAMBA DA RETRO: 0,26 M³ / POTÊNCIA: 88 HP), LARGURA ATÉ 0,8 M, PROFUNDIDADE DE 1,5 A 3,0 M, COM SOLO DE 1ª CATEGORIA EM LOCAIS COM BAIXO NÍVEL DE INTERFERÊNCIA. AF_04/2016</v>
          </cell>
          <cell r="C5062" t="str">
            <v>M3</v>
          </cell>
          <cell r="D5062">
            <v>13.58</v>
          </cell>
          <cell r="E5062" t="str">
            <v>Sinapi-Maio/21</v>
          </cell>
        </row>
        <row r="5063">
          <cell r="A5063">
            <v>93381</v>
          </cell>
          <cell r="B5063" t="str">
            <v>REATERRO MECANIZADO DE VALA COM RETROESCAVADEIRA (CAPACIDADE DA CAÇAMBA DA RETRO: 0,26 M³ / POTÊNCIA: 88 HP), LARGURA DE 0,8 A 1,5 M, PROFUNDIDADE DE 1,5 A 3,0 M, COM SOLO (SEM SUBSTITUIÇÃO) DE 1ª CATEGORIA EM LOCAIS COM BAIXO NÍVEL DE INTERFERÊNCIA. AF_04/2016</v>
          </cell>
          <cell r="C5063" t="str">
            <v>M3</v>
          </cell>
          <cell r="D5063">
            <v>8.8000000000000007</v>
          </cell>
          <cell r="E5063" t="str">
            <v>Sinapi-Maio/21</v>
          </cell>
        </row>
        <row r="5064">
          <cell r="A5064">
            <v>93382</v>
          </cell>
          <cell r="B5064" t="str">
            <v>REATERRO MANUAL DE VALAS COM COMPACTAÇÃO MECANIZADA. AF_04/2016</v>
          </cell>
          <cell r="C5064" t="str">
            <v>M3</v>
          </cell>
          <cell r="D5064">
            <v>31.07</v>
          </cell>
          <cell r="E5064" t="str">
            <v>Sinapi-Maio/21</v>
          </cell>
        </row>
        <row r="5065">
          <cell r="A5065">
            <v>96995</v>
          </cell>
          <cell r="B5065" t="str">
            <v>REATERRO MANUAL APILOADO COM SOQUETE. AF_10/2017</v>
          </cell>
          <cell r="C5065" t="str">
            <v>M3</v>
          </cell>
          <cell r="D5065">
            <v>49.6</v>
          </cell>
          <cell r="E5065" t="str">
            <v>Sinapi-Maio/21</v>
          </cell>
        </row>
        <row r="5066">
          <cell r="A5066">
            <v>97916</v>
          </cell>
          <cell r="B5066" t="str">
            <v>TRANSPORTE COM CAMINHÃO BASCULANTE DE 6 M³, EM VIA URBANA EM LEITO NATURAL (UNIDADE: TXKM). AF_07/2020</v>
          </cell>
          <cell r="C5066" t="str">
            <v>TXKM</v>
          </cell>
          <cell r="D5066">
            <v>1.78</v>
          </cell>
          <cell r="E5066" t="str">
            <v>Sinapi-Maio/21</v>
          </cell>
        </row>
        <row r="5067">
          <cell r="A5067">
            <v>97917</v>
          </cell>
          <cell r="B5067" t="str">
            <v>TRANSPORTE COM CAMINHÃO BASCULANTE DE 6 M³, EM VIA URBANA EM REVESTIMENTO PRIMÁRIO (UNIDADE: TXKM). AF_07/2020</v>
          </cell>
          <cell r="C5067" t="str">
            <v>TXKM</v>
          </cell>
          <cell r="D5067">
            <v>1.53</v>
          </cell>
          <cell r="E5067" t="str">
            <v>Sinapi-Maio/21</v>
          </cell>
        </row>
        <row r="5068">
          <cell r="A5068">
            <v>97918</v>
          </cell>
          <cell r="B5068" t="str">
            <v>TRANSPORTE COM CAMINHÃO BASCULANTE DE 6 M³, EM VIA URBANA PAVIMENTADA, DMT ATÉ 30 KM (UNIDADE: TXKM). AF_07/2020</v>
          </cell>
          <cell r="C5068" t="str">
            <v>TXKM</v>
          </cell>
          <cell r="D5068">
            <v>1.41</v>
          </cell>
          <cell r="E5068" t="str">
            <v>Sinapi-Maio/21</v>
          </cell>
        </row>
        <row r="5069">
          <cell r="A5069">
            <v>97919</v>
          </cell>
          <cell r="B5069" t="str">
            <v>TRANSPORTE COM CAMINHÃO BASCULANTE DE 6 M³, EM VIA URBANA PAVIMENTADA, ADICIONAL PARA DMT EXCEDENTE A 30 KM (UNIDADE: TXKM). AF_07/2020</v>
          </cell>
          <cell r="C5069" t="str">
            <v>TXKM</v>
          </cell>
          <cell r="D5069">
            <v>0.56000000000000005</v>
          </cell>
          <cell r="E5069" t="str">
            <v>Sinapi-Maio/21</v>
          </cell>
        </row>
        <row r="5070">
          <cell r="A5070">
            <v>101616</v>
          </cell>
          <cell r="B5070" t="str">
            <v>PREPARO DE FUNDO DE VALA COM LARGURA MENOR QUE 1,5 M (ACERTO DO SOLO NATURAL). AF_08/2020</v>
          </cell>
          <cell r="C5070" t="str">
            <v>M2</v>
          </cell>
          <cell r="D5070">
            <v>5.86</v>
          </cell>
          <cell r="E5070" t="str">
            <v>Sinapi-Maio/21</v>
          </cell>
        </row>
        <row r="5071">
          <cell r="A5071">
            <v>101617</v>
          </cell>
          <cell r="B5071" t="str">
            <v>PREPARO DE FUNDO DE VALA COM LARGURA MAIOR OU IGUAL A 1,5 M E MENOR QUE 2,5 M (ACERTO DO SOLO NATURAL). AF_08/2020</v>
          </cell>
          <cell r="C5071" t="str">
            <v>M2</v>
          </cell>
          <cell r="D5071">
            <v>2.9</v>
          </cell>
          <cell r="E5071" t="str">
            <v>Sinapi-Maio/21</v>
          </cell>
        </row>
        <row r="5072">
          <cell r="A5072">
            <v>101618</v>
          </cell>
          <cell r="B5072" t="str">
            <v>PREPARO DE FUNDO DE VALA COM LARGURA MENOR QUE 1,5 M, COM CAMADA DE AREIA, LANÇAMENTO MANUAL. AF_08/2020</v>
          </cell>
          <cell r="C5072" t="str">
            <v>M3</v>
          </cell>
          <cell r="D5072">
            <v>181.58</v>
          </cell>
          <cell r="E5072" t="str">
            <v>Sinapi-Maio/21</v>
          </cell>
        </row>
        <row r="5073">
          <cell r="A5073">
            <v>101619</v>
          </cell>
          <cell r="B5073" t="str">
            <v>PREPARO DE FUNDO DE VALA COM LARGURA MENOR QUE 1,5 M, COM CAMADA DE BRITA, LANÇAMENTO MANUAL. AF_08/2020</v>
          </cell>
          <cell r="C5073" t="str">
            <v>M3</v>
          </cell>
          <cell r="D5073">
            <v>218.37</v>
          </cell>
          <cell r="E5073" t="str">
            <v>Sinapi-Maio/21</v>
          </cell>
        </row>
        <row r="5074">
          <cell r="A5074">
            <v>101620</v>
          </cell>
          <cell r="B5074" t="str">
            <v>PREPARO DE FUNDO DE VALA COM LARGURA MAIOR OU IGUAL A 1,5 M E MENOR QUE 2,5 M, COM CAMADA DE AREIA, LANÇAMENTO MANUAL. AF_08/2020</v>
          </cell>
          <cell r="C5074" t="str">
            <v>M3</v>
          </cell>
          <cell r="D5074">
            <v>157.94</v>
          </cell>
          <cell r="E5074" t="str">
            <v>Sinapi-Maio/21</v>
          </cell>
        </row>
        <row r="5075">
          <cell r="A5075">
            <v>101621</v>
          </cell>
          <cell r="B5075" t="str">
            <v>PREPARO DE FUNDO DE VALA COM LARGURA MAIOR OU IGUAL A 1,5 M E MENOR QUE 2,5 M, COM CAMADA DE BRITA, LANÇAMENTO MANUAL. AF_08/2020</v>
          </cell>
          <cell r="C5075" t="str">
            <v>M3</v>
          </cell>
          <cell r="D5075">
            <v>194.73</v>
          </cell>
          <cell r="E5075" t="str">
            <v>Sinapi-Maio/21</v>
          </cell>
        </row>
        <row r="5076">
          <cell r="A5076">
            <v>101622</v>
          </cell>
          <cell r="B5076" t="str">
            <v>PREPARO DE FUNDO DE VALA COM LARGURA MENOR QUE 1,5 M, COM CAMADA DE AREIA, LANÇAMENTO MECANIZADO. AF_08/2020</v>
          </cell>
          <cell r="C5076" t="str">
            <v>M3</v>
          </cell>
          <cell r="D5076">
            <v>148.05000000000001</v>
          </cell>
          <cell r="E5076" t="str">
            <v>Sinapi-Maio/21</v>
          </cell>
        </row>
        <row r="5077">
          <cell r="A5077">
            <v>101623</v>
          </cell>
          <cell r="B5077" t="str">
            <v>PREPARO DE FUNDO DE VALA COM LARGURA MENOR QUE 1,5 M, COM CAMADA DE BRITA, LANÇAMENTO MECANIZADO. AF_08/2020</v>
          </cell>
          <cell r="C5077" t="str">
            <v>M3</v>
          </cell>
          <cell r="D5077">
            <v>177.05</v>
          </cell>
          <cell r="E5077" t="str">
            <v>Sinapi-Maio/21</v>
          </cell>
        </row>
        <row r="5078">
          <cell r="A5078">
            <v>101624</v>
          </cell>
          <cell r="B5078" t="str">
            <v>PREPARO DE FUNDO DE VALA COM LARGURA MAIOR OU IGUAL A 1,5 M E MENOR QUE 2,5 M, COM CAMADA DE BRITA, LANÇAMENTO MECANIZADO. AF_08/2020</v>
          </cell>
          <cell r="C5078" t="str">
            <v>M3</v>
          </cell>
          <cell r="D5078">
            <v>137.93</v>
          </cell>
          <cell r="E5078" t="str">
            <v>Sinapi-Maio/21</v>
          </cell>
        </row>
        <row r="5079">
          <cell r="A5079">
            <v>101625</v>
          </cell>
          <cell r="B5079" t="str">
            <v>PREPARO DE FUNDO DE VALA COM LARGURA MAIOR OU IGUAL A 1,5 M E MENOR QUE 2,5 M, COM CAMADA DE AREIA, LANÇAMENTO MECANIZADO. AF_08/2020</v>
          </cell>
          <cell r="C5079" t="str">
            <v>M3</v>
          </cell>
          <cell r="D5079">
            <v>113.84</v>
          </cell>
          <cell r="E5079" t="str">
            <v>Sinapi-Maio/21</v>
          </cell>
        </row>
        <row r="5080">
          <cell r="A5080">
            <v>95606</v>
          </cell>
          <cell r="B5080" t="str">
            <v>UMIDIFICAÇÃO DE MATERIAL PARA VALAS COM CAMINHÃO PIPA 10000L. AF_11/2016</v>
          </cell>
          <cell r="C5080" t="str">
            <v>M3</v>
          </cell>
          <cell r="D5080">
            <v>1.62</v>
          </cell>
          <cell r="E5080" t="str">
            <v>Sinapi-Maio/21</v>
          </cell>
        </row>
        <row r="5081">
          <cell r="A5081">
            <v>87471</v>
          </cell>
          <cell r="B5081" t="str">
            <v>ALVENARIA DE VEDAÇÃO DE BLOCOS CERÂMICOS FURADOS NA VERTICAL DE 9X19X39CM (ESPESSURA 9CM) DE PAREDES COM ÁREA LÍQUIDA MENOR QUE 6M² SEM VÃOS E ARGAMASSA DE ASSENTAMENTO COM PREPARO EM BETONEIRA. AF_06/2014</v>
          </cell>
          <cell r="C5081" t="str">
            <v>M2</v>
          </cell>
          <cell r="D5081">
            <v>52.31</v>
          </cell>
          <cell r="E5081" t="str">
            <v>Sinapi-Maio/21</v>
          </cell>
        </row>
        <row r="5082">
          <cell r="A5082">
            <v>87472</v>
          </cell>
          <cell r="B5082" t="str">
            <v>ALVENARIA DE VEDAÇÃO DE BLOCOS CERÂMICOS FURADOS NA VERTICAL DE 9X19X39CM (ESPESSURA 9CM) DE PAREDES COM ÁREA LÍQUIDA MENOR QUE 6M² SEM VÃOS E ARGAMASSA DE ASSENTAMENTO COM PREPARO MANUAL. AF_06/2014</v>
          </cell>
          <cell r="C5082" t="str">
            <v>M2</v>
          </cell>
          <cell r="D5082">
            <v>53.54</v>
          </cell>
          <cell r="E5082" t="str">
            <v>Sinapi-Maio/21</v>
          </cell>
        </row>
        <row r="5083">
          <cell r="A5083">
            <v>87473</v>
          </cell>
          <cell r="B5083" t="str">
            <v>ALVENARIA DE VEDAÇÃO DE BLOCOS CERÂMICOS FURADOS NA VERTICAL DE 14X19X39CM (ESPESSURA 14CM) DE PAREDES COM ÁREA LÍQUIDA MENOR QUE 6M² SEM VÃOS E ARGAMASSA DE ASSENTAMENTO COM PREPARO EM BETONEIRA. AF_06/2014</v>
          </cell>
          <cell r="C5083" t="str">
            <v>M2</v>
          </cell>
          <cell r="D5083">
            <v>70.790000000000006</v>
          </cell>
          <cell r="E5083" t="str">
            <v>Sinapi-Maio/21</v>
          </cell>
        </row>
        <row r="5084">
          <cell r="A5084">
            <v>87474</v>
          </cell>
          <cell r="B5084" t="str">
            <v>ALVENARIA DE VEDAÇÃO DE BLOCOS CERÂMICOS FURADOS NA VERTICAL DE 14X19X39CM (ESPESSURA 14CM) DE PAREDES COM ÁREA LÍQUIDA MENOR QUE 6M² SEM VÃOS E ARGAMASSA DE ASSENTAMENTO COM PREPARO MANUAL. AF_06/2014</v>
          </cell>
          <cell r="C5084" t="str">
            <v>M2</v>
          </cell>
          <cell r="D5084">
            <v>72.180000000000007</v>
          </cell>
          <cell r="E5084" t="str">
            <v>Sinapi-Maio/21</v>
          </cell>
        </row>
        <row r="5085">
          <cell r="A5085">
            <v>87475</v>
          </cell>
          <cell r="B5085" t="str">
            <v>ALVENARIA DE VEDAÇÃO DE BLOCOS CERÂMICOS FURADOS NA VERTICAL DE 19X19X39CM (ESPESSURA 19CM) DE PAREDES COM ÁREA LÍQUIDA MENOR QUE 6M² SEM VÃOS E ARGAMASSA DE ASSENTAMENTO COM PREPARO EM BETONEIRA. AF_06/2014</v>
          </cell>
          <cell r="C5085" t="str">
            <v>M2</v>
          </cell>
          <cell r="D5085">
            <v>86.56</v>
          </cell>
          <cell r="E5085" t="str">
            <v>Sinapi-Maio/21</v>
          </cell>
        </row>
        <row r="5086">
          <cell r="A5086">
            <v>87476</v>
          </cell>
          <cell r="B5086" t="str">
            <v>ALVENARIA DE VEDAÇÃO DE BLOCOS CERÂMICOS FURADOS NA VERTICAL DE 19X19X39CM (ESPESSURA 19CM) DE PAREDES COM ÁREA LÍQUIDA MENOR QUE 6M² SEM VÃOS E ARGAMASSA DE ASSENTAMENTO COM PREPARO MANUAL. AF_06/2014</v>
          </cell>
          <cell r="C5086" t="str">
            <v>M2</v>
          </cell>
          <cell r="D5086">
            <v>88.19</v>
          </cell>
          <cell r="E5086" t="str">
            <v>Sinapi-Maio/21</v>
          </cell>
        </row>
        <row r="5087">
          <cell r="A5087">
            <v>87477</v>
          </cell>
          <cell r="B5087" t="str">
            <v>ALVENARIA DE VEDAÇÃO DE BLOCOS CERÂMICOS FURADOS NA VERTICAL DE 9X19X39CM (ESPESSURA 9CM) DE PAREDES COM ÁREA LÍQUIDA MAIOR OU IGUAL A 6M² SEM VÃOS E ARGAMASSA DE ASSENTAMENTO COM PREPARO EM BETONEIRA. AF_06/2014</v>
          </cell>
          <cell r="C5087" t="str">
            <v>M2</v>
          </cell>
          <cell r="D5087">
            <v>47</v>
          </cell>
          <cell r="E5087" t="str">
            <v>Sinapi-Maio/21</v>
          </cell>
        </row>
        <row r="5088">
          <cell r="A5088">
            <v>87478</v>
          </cell>
          <cell r="B5088" t="str">
            <v>ALVENARIA DE VEDAÇÃO DE BLOCOS CERÂMICOS FURADOS NA VERTICAL DE 9X19X39CM (ESPESSURA 9CM) DE PAREDES COM ÁREA LÍQUIDA MAIOR OU IGUAL A 6M² SEM VÃOS E ARGAMASSA DE ASSENTAMENTO COM PREPARO MANUAL. AF_06/2014</v>
          </cell>
          <cell r="C5088" t="str">
            <v>M2</v>
          </cell>
          <cell r="D5088">
            <v>48.23</v>
          </cell>
          <cell r="E5088" t="str">
            <v>Sinapi-Maio/21</v>
          </cell>
        </row>
        <row r="5089">
          <cell r="A5089">
            <v>87479</v>
          </cell>
          <cell r="B5089" t="str">
            <v>ALVENARIA DE VEDAÇÃO DE BLOCOS CERÂMICOS FURADOS NA VERTICAL DE 14X19X39CM (ESPESSURA 14CM) DE PAREDES COM ÁREA LÍQUIDA MAIOR OU IGUAL A 6M² SEM VÃOS E ARGAMASSA DE ASSENTAMENTO COM PREPARO EM BETONEIRA. AF_06/2014</v>
          </cell>
          <cell r="C5089" t="str">
            <v>M2</v>
          </cell>
          <cell r="D5089">
            <v>64.540000000000006</v>
          </cell>
          <cell r="E5089" t="str">
            <v>Sinapi-Maio/21</v>
          </cell>
        </row>
        <row r="5090">
          <cell r="A5090">
            <v>87480</v>
          </cell>
          <cell r="B5090" t="str">
            <v>ALVENARIA DE VEDAÇÃO DE BLOCOS CERÂMICOS FURADOS NA VERTICAL DE 14X19X39CM (ESPESSURA 14CM) DE PAREDES COM ÁREA LÍQUIDA MAIOR OU IGUAL A 6M² SEM VÃOS E ARGAMASSA DE ASSENTAMENTO COM PREPARO MANUAL. AF_06/2014</v>
          </cell>
          <cell r="C5090" t="str">
            <v>M2</v>
          </cell>
          <cell r="D5090">
            <v>65.930000000000007</v>
          </cell>
          <cell r="E5090" t="str">
            <v>Sinapi-Maio/21</v>
          </cell>
        </row>
        <row r="5091">
          <cell r="A5091">
            <v>87481</v>
          </cell>
          <cell r="B5091" t="str">
            <v>ALVENARIA DE VEDAÇÃO DE BLOCOS CERÂMICOS FURADOS NA VERTICAL DE 19X19X39CM (ESPESSURA 19CM) DE PAREDES COM ÁREA LÍQUIDA MAIOR OU IGUAL A 6M² SEM VÃOS E ARGAMASSA DE ASSENTAMENTO COM PREPARO EM BETONEIRA. AF_06/2014</v>
          </cell>
          <cell r="C5091" t="str">
            <v>M2</v>
          </cell>
          <cell r="D5091">
            <v>78.98</v>
          </cell>
          <cell r="E5091" t="str">
            <v>Sinapi-Maio/21</v>
          </cell>
        </row>
        <row r="5092">
          <cell r="A5092">
            <v>87482</v>
          </cell>
          <cell r="B5092" t="str">
            <v>ALVENARIA DE VEDAÇÃO DE BLOCOS CERÂMICOS FURADOS NA VERTICAL DE 19X19X39CM (ESPESSURA 19CM) DE PAREDES COM ÁREA LÍQUIDA MAIOR OU IGUAL A 6M² SEM VÃOS E ARGAMASSA DE ASSENTAMENTO COM PREPARO MANUAL. AF_06/2014</v>
          </cell>
          <cell r="C5092" t="str">
            <v>M2</v>
          </cell>
          <cell r="D5092">
            <v>80.61</v>
          </cell>
          <cell r="E5092" t="str">
            <v>Sinapi-Maio/21</v>
          </cell>
        </row>
        <row r="5093">
          <cell r="A5093">
            <v>87483</v>
          </cell>
          <cell r="B5093" t="str">
            <v>ALVENARIA DE VEDAÇÃO DE BLOCOS CERÂMICOS FURADOS NA VERTICAL DE 9X19X39CM (ESPESSURA 9CM) DE PAREDES COM ÁREA LÍQUIDA MENOR QUE 6M² COM VÃOS E ARGAMASSA DE ASSENTAMENTO COM PREPARO EM BETONEIRA. AF_06/2014</v>
          </cell>
          <cell r="C5093" t="str">
            <v>M2</v>
          </cell>
          <cell r="D5093">
            <v>59.72</v>
          </cell>
          <cell r="E5093" t="str">
            <v>Sinapi-Maio/21</v>
          </cell>
        </row>
        <row r="5094">
          <cell r="A5094">
            <v>87484</v>
          </cell>
          <cell r="B5094" t="str">
            <v>ALVENARIA DE VEDAÇÃO DE BLOCOS CERÂMICOS FURADOS NA VERTICAL DE 9X19X39CM (ESPESSURA 9CM) DE PAREDES COM ÁREA LÍQUIDA MENOR QUE 6M² COM VÃOS E ARGAMASSA DE ASSENTAMENTO COM PREPARO MANUAL. AF_06/2014</v>
          </cell>
          <cell r="C5094" t="str">
            <v>M2</v>
          </cell>
          <cell r="D5094">
            <v>60.95</v>
          </cell>
          <cell r="E5094" t="str">
            <v>Sinapi-Maio/21</v>
          </cell>
        </row>
        <row r="5095">
          <cell r="A5095">
            <v>87485</v>
          </cell>
          <cell r="B5095" t="str">
            <v>ALVENARIA DE VEDAÇÃO DE BLOCOS CERÂMICOS FURADOS NA VERTICAL DE 14X19X39CM (ESPESSURA 14CM) DE PAREDES COM ÁREA LÍQUIDA MENOR QUE 6M² COM VÃOS E ARGAMASSA DE ASSENTAMENTO COM PREPARO EM BETONEIRA. AF_06/2014</v>
          </cell>
          <cell r="C5095" t="str">
            <v>M2</v>
          </cell>
          <cell r="D5095">
            <v>78.33</v>
          </cell>
          <cell r="E5095" t="str">
            <v>Sinapi-Maio/21</v>
          </cell>
        </row>
        <row r="5096">
          <cell r="A5096">
            <v>87487</v>
          </cell>
          <cell r="B5096" t="str">
            <v>ALVENARIA DE VEDAÇÃO DE BLOCOS CERÂMICOS FURADOS NA VERTICAL DE 19X19X39CM (ESPESSURA 19CM) DE PAREDES COM ÁREA LÍQUIDA MENOR QUE 6M² COM VÃOS E ARGAMASSA DE ASSENTAMENTO COM PREPARO EM BETONEIRA. AF_06/2014</v>
          </cell>
          <cell r="C5096" t="str">
            <v>M2</v>
          </cell>
          <cell r="D5096">
            <v>93.91</v>
          </cell>
          <cell r="E5096" t="str">
            <v>Sinapi-Maio/21</v>
          </cell>
        </row>
        <row r="5097">
          <cell r="A5097">
            <v>87488</v>
          </cell>
          <cell r="B5097" t="str">
            <v>ALVENARIA DE VEDAÇÃO DE BLOCOS CERÂMICOS FURADOS NA VERTICAL DE 19X19X39CM (ESPESSURA 19CM) DE PAREDES COM ÁREA LÍQUIDA MENOR QUE 6M² COM VÃOS E ARGAMASSA DE ASSENTAMENTO COM PREPARO MANUAL. AF_06/2014</v>
          </cell>
          <cell r="C5097" t="str">
            <v>M2</v>
          </cell>
          <cell r="D5097">
            <v>95.54</v>
          </cell>
          <cell r="E5097" t="str">
            <v>Sinapi-Maio/21</v>
          </cell>
        </row>
        <row r="5098">
          <cell r="A5098">
            <v>87489</v>
          </cell>
          <cell r="B5098" t="str">
            <v>ALVENARIA DE VEDAÇÃO DE BLOCOS CERÂMICOS FURADOS NA VERTICAL DE 9X19X39CM (ESPESSURA 9CM) DE PAREDES COM ÁREA LÍQUIDA MAIOR OU IGUAL A 6M² COM VÃOS E ARGAMASSA DE ASSENTAMENTO COM PREPARO EM BETONEIRA. AF_06/2014</v>
          </cell>
          <cell r="C5098" t="str">
            <v>M2</v>
          </cell>
          <cell r="D5098">
            <v>51.29</v>
          </cell>
          <cell r="E5098" t="str">
            <v>Sinapi-Maio/21</v>
          </cell>
        </row>
        <row r="5099">
          <cell r="A5099">
            <v>87490</v>
          </cell>
          <cell r="B5099" t="str">
            <v>ALVENARIA DE VEDAÇÃO DE BLOCOS CERÂMICOS FURADOS NA VERTICAL DE 9X19X39CM (ESPESSURA 9CM) DE PAREDES COM ÁREA LÍQUIDA MAIOR OU IGUAL A 6M² COM VÃOS E ARGAMASSA DE ASSENTAMENTO COM PREPARO MANUAL. AF_06/2014</v>
          </cell>
          <cell r="C5099" t="str">
            <v>M2</v>
          </cell>
          <cell r="D5099">
            <v>52.52</v>
          </cell>
          <cell r="E5099" t="str">
            <v>Sinapi-Maio/21</v>
          </cell>
        </row>
        <row r="5100">
          <cell r="A5100">
            <v>87491</v>
          </cell>
          <cell r="B5100" t="str">
            <v>ALVENARIA DE VEDAÇÃO DE BLOCOS CERÂMICOS FURADOS NA VERTICAL DE 14X19X39CM (ESPESSURA 14CM) DE PAREDES COM ÁREA LÍQUIDA MAIOR OU IGUAL A 6M² COM VÃOS E ARGAMASSA DE ASSENTAMENTO COM PREPARO EM BETONEIRA. AF_06/2014</v>
          </cell>
          <cell r="C5100" t="str">
            <v>M2</v>
          </cell>
          <cell r="D5100">
            <v>68.95</v>
          </cell>
          <cell r="E5100" t="str">
            <v>Sinapi-Maio/21</v>
          </cell>
        </row>
        <row r="5101">
          <cell r="A5101">
            <v>87492</v>
          </cell>
          <cell r="B5101" t="str">
            <v>ALVENARIA DE VEDAÇÃO DE BLOCOS CERÂMICOS FURADOS NA VERTICAL DE 14X19X39CM (ESPESSURA 14CM) DE PAREDES COM ÁREA LÍQUIDA MAIOR OU IGUAL A 6M² COM VÃOS E ARGAMASSA DE ASSENTAMENTO COM PREPARO MANUAL. AF_06/2014</v>
          </cell>
          <cell r="C5101" t="str">
            <v>M2</v>
          </cell>
          <cell r="D5101">
            <v>70.34</v>
          </cell>
          <cell r="E5101" t="str">
            <v>Sinapi-Maio/21</v>
          </cell>
        </row>
        <row r="5102">
          <cell r="A5102">
            <v>87493</v>
          </cell>
          <cell r="B5102" t="str">
            <v>ALVENARIA DE VEDAÇÃO DE BLOCOS CERÂMICOS FURADOS NA VERTICAL DE 19X19X39CM (ESPESSURA 19CM) DE PAREDES COM ÁREA LÍQUIDA MAIOR OU IGUAL A 6M² COM VÃOS E ARGAMASSA DE ASSENTAMENTO COM PREPARO EM BETONEIRA. AF_06/2014</v>
          </cell>
          <cell r="C5102" t="str">
            <v>M2</v>
          </cell>
          <cell r="D5102">
            <v>83.54</v>
          </cell>
          <cell r="E5102" t="str">
            <v>Sinapi-Maio/21</v>
          </cell>
        </row>
        <row r="5103">
          <cell r="A5103">
            <v>87494</v>
          </cell>
          <cell r="B5103" t="str">
            <v>ALVENARIA DE VEDAÇÃO DE BLOCOS CERÂMICOS FURADOS NA VERTICAL DE 19X19X39CM (ESPESSURA 19CM) DE PAREDES COM ÁREA LÍQUIDA MAIOR OU IGUAL A 6M² COM VÃOS E ARGAMASSA DE ASSENTAMENTO COM PREPARO MANUAL. AF_06/2014</v>
          </cell>
          <cell r="C5103" t="str">
            <v>M2</v>
          </cell>
          <cell r="D5103">
            <v>85.17</v>
          </cell>
          <cell r="E5103" t="str">
            <v>Sinapi-Maio/21</v>
          </cell>
        </row>
        <row r="5104">
          <cell r="A5104">
            <v>87495</v>
          </cell>
          <cell r="B5104" t="str">
            <v>ALVENARIA DE VEDAÇÃO DE BLOCOS CERÂMICOS FURADOS NA HORIZONTAL DE 9X19X19CM (ESPESSURA 9CM) DE PAREDES COM ÁREA LÍQUIDA MENOR QUE 6M² SEM VÃOS E ARGAMASSA DE ASSENTAMENTO COM PREPARO EM BETONEIRA. AF_06/2014</v>
          </cell>
          <cell r="C5104" t="str">
            <v>M2</v>
          </cell>
          <cell r="D5104">
            <v>85.65</v>
          </cell>
          <cell r="E5104" t="str">
            <v>Sinapi-Maio/21</v>
          </cell>
        </row>
        <row r="5105">
          <cell r="A5105">
            <v>87496</v>
          </cell>
          <cell r="B5105" t="str">
            <v>ALVENARIA DE VEDAÇÃO DE BLOCOS CERÂMICOS FURADOS NA HORIZONTAL DE 9X19X19CM (ESPESSURA 9CM) DE PAREDES COM ÁREA LÍQUIDA MENOR QUE 6M² SEM VÃOS E ARGAMASSA DE ASSENTAMENTO COM PREPARO MANUAL. AF_06/2014</v>
          </cell>
          <cell r="C5105" t="str">
            <v>M2</v>
          </cell>
          <cell r="D5105">
            <v>86.8</v>
          </cell>
          <cell r="E5105" t="str">
            <v>Sinapi-Maio/21</v>
          </cell>
        </row>
        <row r="5106">
          <cell r="A5106">
            <v>87497</v>
          </cell>
          <cell r="B5106" t="str">
            <v>ALVENARIA DE VEDAÇÃO DE BLOCOS CERÂMICOS FURADOS NA HORIZONTAL DE 11,5X19X19CM (ESPESSURA 11,5CM) DE PAREDES COM ÁREA LÍQUIDA MENOR QUE 6M² SEM VÃOS E ARGAMASSA DE ASSENTAMENTO COM PREPARO EM BETONEIRA. AF_06/2014</v>
          </cell>
          <cell r="C5106" t="str">
            <v>M2</v>
          </cell>
          <cell r="D5106">
            <v>85.15</v>
          </cell>
          <cell r="E5106" t="str">
            <v>Sinapi-Maio/21</v>
          </cell>
        </row>
        <row r="5107">
          <cell r="A5107">
            <v>87498</v>
          </cell>
          <cell r="B5107" t="str">
            <v>ALVENARIA DE VEDAÇÃO DE BLOCOS CERÂMICOS FURADOS NA HORIZONTAL DE 11,5X19X19CM (ESPESSURA 11,5CM) DE PAREDES COM ÁREA LÍQUIDA MENOR QUE 6M² SEM VÃOS E ARGAMASSA DE ASSENTAMENTO COM PREPARO MANUAL. AF_06/2014</v>
          </cell>
          <cell r="C5107" t="str">
            <v>M2</v>
          </cell>
          <cell r="D5107">
            <v>86.63</v>
          </cell>
          <cell r="E5107" t="str">
            <v>Sinapi-Maio/21</v>
          </cell>
        </row>
        <row r="5108">
          <cell r="A5108">
            <v>87499</v>
          </cell>
          <cell r="B5108" t="str">
            <v>ALVENARIA DE VEDAÇÃO DE BLOCOS CERÂMICOS FURADOS NA HORIZONTAL DE 9X14X19CM (ESPESSURA 9CM) DE PAREDES COM ÁREA LÍQUIDA MENOR QUE 6M² SEM VÃOS E ARGAMASSA DE ASSENTAMENTO COM PREPARO EM BETONEIRA. AF_06/2014</v>
          </cell>
          <cell r="C5108" t="str">
            <v>M2</v>
          </cell>
          <cell r="D5108">
            <v>99.46</v>
          </cell>
          <cell r="E5108" t="str">
            <v>Sinapi-Maio/21</v>
          </cell>
        </row>
        <row r="5109">
          <cell r="A5109">
            <v>87500</v>
          </cell>
          <cell r="B5109" t="str">
            <v>ALVENARIA DE VEDAÇÃO DE BLOCOS CERÂMICOS FURADOS NA HORIZONTAL DE 9X14X19CM (ESPESSURA 9CM) DE PAREDES COM ÁREA LÍQUIDA MENOR QUE 6M² SEM VÃOS E ARGAMASSA DE ASSENTAMENTO COM PREPARO MANUAL. AF_06/2014</v>
          </cell>
          <cell r="C5109" t="str">
            <v>M2</v>
          </cell>
          <cell r="D5109">
            <v>100.71</v>
          </cell>
          <cell r="E5109" t="str">
            <v>Sinapi-Maio/21</v>
          </cell>
        </row>
        <row r="5110">
          <cell r="A5110">
            <v>87501</v>
          </cell>
          <cell r="B5110" t="str">
            <v>ALVENARIA DE VEDAÇÃO DE BLOCOS CERÂMICOS FURADOS NA HORIZONTAL DE 14X9X19CM (ESPESSURA 14CM, BLOCO DEITADO) DE PAREDES COM ÁREA LÍQUIDA MENOR QUE 6M² SEM VÃOS E ARGAMASSA DE ASSENTAMENTO COM PREPARO EM BETONEIRA. AF_06/2014</v>
          </cell>
          <cell r="C5110" t="str">
            <v>M2</v>
          </cell>
          <cell r="D5110">
            <v>155.33000000000001</v>
          </cell>
          <cell r="E5110" t="str">
            <v>Sinapi-Maio/21</v>
          </cell>
        </row>
        <row r="5111">
          <cell r="A5111">
            <v>87502</v>
          </cell>
          <cell r="B5111" t="str">
            <v>ALVENARIA DE VEDAÇÃO DE BLOCOS CERÂMICOS FURADOS NA HORIZONTAL DE 14X9X19CM (ESPESSURA 14CM, BLOCO DEITADO) DE PAREDES COM ÁREA LÍQUIDA MENOR QUE 6M² SEM VÃOS E ARGAMASSA DE ASSENTAMENTO COM PREPARO MANUAL. AF_06/2014</v>
          </cell>
          <cell r="C5111" t="str">
            <v>M2</v>
          </cell>
          <cell r="D5111">
            <v>156.91999999999999</v>
          </cell>
          <cell r="E5111" t="str">
            <v>Sinapi-Maio/21</v>
          </cell>
        </row>
        <row r="5112">
          <cell r="A5112">
            <v>87503</v>
          </cell>
          <cell r="B5112" t="str">
            <v>ALVENARIA DE VEDAÇÃO DE BLOCOS CERÂMICOS FURADOS NA HORIZONTAL DE 9X19X19CM (ESPESSURA 9CM) DE PAREDES COM ÁREA LÍQUIDA MAIOR OU IGUAL A 6M² SEM VÃOS E ARGAMASSA DE ASSENTAMENTO COM PREPARO EM BETONEIRA. AF_06/2014</v>
          </cell>
          <cell r="C5112" t="str">
            <v>M2</v>
          </cell>
          <cell r="D5112">
            <v>73.02</v>
          </cell>
          <cell r="E5112" t="str">
            <v>Sinapi-Maio/21</v>
          </cell>
        </row>
        <row r="5113">
          <cell r="A5113">
            <v>87504</v>
          </cell>
          <cell r="B5113" t="str">
            <v>ALVENARIA DE VEDAÇÃO DE BLOCOS CERÂMICOS FURADOS NA HORIZONTAL DE 9X19X19CM (ESPESSURA 9CM) DE PAREDES COM ÁREA LÍQUIDA MAIOR OU IGUAL A 6M² SEM VÃOS E ARGAMASSA DE ASSENTAMENTO COM PREPARO MANUAL. AF_06/2014</v>
          </cell>
          <cell r="C5113" t="str">
            <v>M2</v>
          </cell>
          <cell r="D5113">
            <v>74.17</v>
          </cell>
          <cell r="E5113" t="str">
            <v>Sinapi-Maio/21</v>
          </cell>
        </row>
        <row r="5114">
          <cell r="A5114">
            <v>87505</v>
          </cell>
          <cell r="B5114" t="str">
            <v>ALVENARIA DE VEDAÇÃO DE BLOCOS CERÂMICOS FURADOS NA HORIZONTAL DE 11,5X19X19CM (ESPESSURA 11,5M) DE PAREDES COM ÁREA LÍQUIDA MAIOR OU IGUAL A 6M² SEM VÃOS E ARGAMASSA DE ASSENTAMENTO COM PREPARO EM BETONEIRA. AF_06/2014</v>
          </cell>
          <cell r="C5114" t="str">
            <v>M2</v>
          </cell>
          <cell r="D5114">
            <v>72.33</v>
          </cell>
          <cell r="E5114" t="str">
            <v>Sinapi-Maio/21</v>
          </cell>
        </row>
        <row r="5115">
          <cell r="A5115">
            <v>87506</v>
          </cell>
          <cell r="B5115" t="str">
            <v>ALVENARIA DE VEDAÇÃO DE BLOCOS CERÂMICOS FURADOS NA HORIZONTAL DE 11,5X19X19CM (ESPESSURA 11,5M) DE PAREDES COM ÁREA LÍQUIDA MAIOR OU IGUAL A 6M² SEM VÃOS E ARGAMASSA DE ASSENTAMENTO COM PREPARO MANUAL. AF_06/2014</v>
          </cell>
          <cell r="C5115" t="str">
            <v>M2</v>
          </cell>
          <cell r="D5115">
            <v>73.81</v>
          </cell>
          <cell r="E5115" t="str">
            <v>Sinapi-Maio/21</v>
          </cell>
        </row>
        <row r="5116">
          <cell r="A5116">
            <v>87507</v>
          </cell>
          <cell r="B5116" t="str">
            <v>ALVENARIA DE VEDAÇÃO DE BLOCOS CERÂMICOS FURADOS NA HORIZONTAL DE 9X14X19CM (ESPESSURA 9CM) DE PAREDES COM ÁREA LÍQUIDA MAIOR OU IGUAL A 6M² SEM VÃOS E ARGAMASSA DE ASSENTAMENTO COM PREPARO EM BETONEIRA. AF_06/2014</v>
          </cell>
          <cell r="C5116" t="str">
            <v>M2</v>
          </cell>
          <cell r="D5116">
            <v>82.71</v>
          </cell>
          <cell r="E5116" t="str">
            <v>Sinapi-Maio/21</v>
          </cell>
        </row>
        <row r="5117">
          <cell r="A5117">
            <v>87508</v>
          </cell>
          <cell r="B5117" t="str">
            <v>ALVENARIA DE VEDAÇÃO DE BLOCOS CERÂMICOS FURADOS NA HORIZONTAL DE 9X14X19CM (ESPESSURA 9CM) DE PAREDES COM ÁREA LÍQUIDA MAIOR OU IGUAL A 6M² SEM VÃOS E ARGAMASSA DE ASSENTAMENTO COM PREPARO MANUAL. AF_06/2014</v>
          </cell>
          <cell r="C5117" t="str">
            <v>M2</v>
          </cell>
          <cell r="D5117">
            <v>83.96</v>
          </cell>
          <cell r="E5117" t="str">
            <v>Sinapi-Maio/21</v>
          </cell>
        </row>
        <row r="5118">
          <cell r="A5118">
            <v>87509</v>
          </cell>
          <cell r="B5118" t="str">
            <v>ALVENARIA DE VEDAÇÃO DE BLOCOS CERÂMICOS FURADOS NA HORIZONTAL DE 14X9X19CM (ESPESSURA 14CM, BLOCO DEITADO) DE PAREDES COM ÁREA LÍQUIDA MAIOR OU IGUAL A 6M² SEM VÃOS E ARGAMASSA DE ASSENTAMENTO COM PREPARO EM BETONEIRA. AF_06/2014</v>
          </cell>
          <cell r="C5118" t="str">
            <v>M2</v>
          </cell>
          <cell r="D5118">
            <v>127.87</v>
          </cell>
          <cell r="E5118" t="str">
            <v>Sinapi-Maio/21</v>
          </cell>
        </row>
        <row r="5119">
          <cell r="A5119">
            <v>87510</v>
          </cell>
          <cell r="B5119" t="str">
            <v>ALVENARIA DE VEDAÇÃO DE BLOCOS CERÂMICOS FURADOS NA HORIZONTAL DE 14X9X19CM (ESPESSURA 14CM, BLOCO DEITADO) DE PAREDES COM ÁREA LÍQUIDA MAIOR OU IGUAL A 6M² SEM VÃOS E ARGAMASSA DE ASSENTAMENTO COM PREPARO MANUAL. AF_06/2014</v>
          </cell>
          <cell r="C5119" t="str">
            <v>M2</v>
          </cell>
          <cell r="D5119">
            <v>129.46</v>
          </cell>
          <cell r="E5119" t="str">
            <v>Sinapi-Maio/21</v>
          </cell>
        </row>
        <row r="5120">
          <cell r="A5120">
            <v>87511</v>
          </cell>
          <cell r="B5120" t="str">
            <v>ALVENARIA DE VEDAÇÃO DE BLOCOS CERÂMICOS FURADOS NA HORIZONTAL DE 9X19X19CM (ESPESSURA 9CM) DE PAREDES COM ÁREA LÍQUIDA MENOR QUE 6M² COM VÃOS E ARGAMASSA DE ASSENTAMENTO COM PREPARO EM BETONEIRA. AF_06/2014</v>
          </cell>
          <cell r="C5120" t="str">
            <v>M2</v>
          </cell>
          <cell r="D5120">
            <v>96.02</v>
          </cell>
          <cell r="E5120" t="str">
            <v>Sinapi-Maio/21</v>
          </cell>
        </row>
        <row r="5121">
          <cell r="A5121">
            <v>87512</v>
          </cell>
          <cell r="B5121" t="str">
            <v>ALVENARIA DE VEDAÇÃO DE BLOCOS CERÂMICOS FURADOS NA HORIZONTAL DE 9X19X19CM (ESPESSURA 9CM) DE PAREDES COM ÁREA LÍQUIDA MENOR QUE 6M² COM VÃOS E ARGAMASSA DE ASSENTAMENTO COM PREPARO MANUAL. AF_06/2014</v>
          </cell>
          <cell r="C5121" t="str">
            <v>M2</v>
          </cell>
          <cell r="D5121">
            <v>97.17</v>
          </cell>
          <cell r="E5121" t="str">
            <v>Sinapi-Maio/21</v>
          </cell>
        </row>
        <row r="5122">
          <cell r="A5122">
            <v>87513</v>
          </cell>
          <cell r="B5122" t="str">
            <v>ALVENARIA DE VEDAÇÃO DE BLOCOS CERÂMICOS FURADOS NA HORIZONTAL DE 11,5X19X19CM (ESPESSURA 11,5CM) DE PAREDES COM ÁREA LÍQUIDA MENOR QUE 6M² COM VÃOS E ARGAMASSA DE ASSENTAMENTO COM PREPARO EM BETONEIRA. AF_06/2014</v>
          </cell>
          <cell r="C5122" t="str">
            <v>M2</v>
          </cell>
          <cell r="D5122">
            <v>95.95</v>
          </cell>
          <cell r="E5122" t="str">
            <v>Sinapi-Maio/21</v>
          </cell>
        </row>
        <row r="5123">
          <cell r="A5123">
            <v>87514</v>
          </cell>
          <cell r="B5123" t="str">
            <v>ALVENARIA DE VEDAÇÃO DE BLOCOS CERÂMICOS FURADOS NA HORIZONTAL DE 11,5X19X19CM (ESPESSURA 11,5CM) DE PAREDES COM ÁREA LÍQUIDA MENOR QUE 6M² COM VÃOS E ARGAMASSA DE ASSENTAMENTO COM PREPARO MANUAL. AF_06/2014</v>
          </cell>
          <cell r="C5123" t="str">
            <v>M2</v>
          </cell>
          <cell r="D5123">
            <v>97.43</v>
          </cell>
          <cell r="E5123" t="str">
            <v>Sinapi-Maio/21</v>
          </cell>
        </row>
        <row r="5124">
          <cell r="A5124">
            <v>87515</v>
          </cell>
          <cell r="B5124" t="str">
            <v>ALVENARIA DE VEDAÇÃO DE BLOCOS CERÂMICOS FURADOS NA HORIZONTAL DE 9X14X19CM (ESPESSURA 9CM) DE PAREDES COM ÁREA LÍQUIDA MENOR QUE 6M² COM VÃOS E ARGAMASSA DE ASSENTAMENTO COM PREPARO EM BETONEIRA. AF_06/2014</v>
          </cell>
          <cell r="C5124" t="str">
            <v>M2</v>
          </cell>
          <cell r="D5124">
            <v>113.94</v>
          </cell>
          <cell r="E5124" t="str">
            <v>Sinapi-Maio/21</v>
          </cell>
        </row>
        <row r="5125">
          <cell r="A5125">
            <v>87516</v>
          </cell>
          <cell r="B5125" t="str">
            <v>ALVENARIA DE VEDAÇÃO DE BLOCOS CERÂMICOS FURADOS NA HORIZONTAL DE 9X14X19CM (ESPESSURA 9CM) DE PAREDES COM ÁREA LÍQUIDA MENOR QUE 6M² COM VÃOS E ARGAMASSA DE ASSENTAMENTO COM PREPARO MANUAL. AF_06/2014</v>
          </cell>
          <cell r="C5125" t="str">
            <v>M2</v>
          </cell>
          <cell r="D5125">
            <v>115.19</v>
          </cell>
          <cell r="E5125" t="str">
            <v>Sinapi-Maio/21</v>
          </cell>
        </row>
        <row r="5126">
          <cell r="A5126">
            <v>87517</v>
          </cell>
          <cell r="B5126" t="str">
            <v>ALVENARIA DE VEDAÇÃO DE BLOCOS CERÂMICOS FURADOS NA HORIZONTAL DE 14X9X19CM (ESPESSURA 14CM, BLOCO DEITADO) DE PAREDES COM ÁREA LÍQUIDA MENOR QUE 6M² COM VÃOS E ARGAMASSA DE ASSENTAMENTO COM PREPARO EM BETONEIRA. AF_06/2014</v>
          </cell>
          <cell r="C5126" t="str">
            <v>M2</v>
          </cell>
          <cell r="D5126">
            <v>177.87</v>
          </cell>
          <cell r="E5126" t="str">
            <v>Sinapi-Maio/21</v>
          </cell>
        </row>
        <row r="5127">
          <cell r="A5127">
            <v>87518</v>
          </cell>
          <cell r="B5127" t="str">
            <v>ALVENARIA DE VEDAÇÃO DE BLOCOS CERÂMICOS FURADOS NA HORIZONTAL DE 14X9X19CM (ESPESSURA 14CM, BLOCO DEITADO) DE PAREDES COM ÁREA LÍQUIDA MENOR QUE 6M² COM VÃOS E ARGAMASSA DE ASSENTAMENTO COM PREPARO MANUAL. AF_06/2014</v>
          </cell>
          <cell r="C5127" t="str">
            <v>M2</v>
          </cell>
          <cell r="D5127">
            <v>179.46</v>
          </cell>
          <cell r="E5127" t="str">
            <v>Sinapi-Maio/21</v>
          </cell>
        </row>
        <row r="5128">
          <cell r="A5128">
            <v>87519</v>
          </cell>
          <cell r="B5128" t="str">
            <v>ALVENARIA DE VEDAÇÃO DE BLOCOS CERÂMICOS FURADOS NA HORIZONTAL DE 9X19X19CM (ESPESSURA 9CM) DE PAREDES COM ÁREA LÍQUIDA MAIOR OU IGUAL A 6M² COM VÃOS E ARGAMASSA DE ASSENTAMENTO COM PREPARO EM BETONEIRA. AF_06/2014</v>
          </cell>
          <cell r="C5128" t="str">
            <v>M2</v>
          </cell>
          <cell r="D5128">
            <v>79.56</v>
          </cell>
          <cell r="E5128" t="str">
            <v>Sinapi-Maio/21</v>
          </cell>
        </row>
        <row r="5129">
          <cell r="A5129">
            <v>87520</v>
          </cell>
          <cell r="B5129" t="str">
            <v>ALVENARIA DE VEDAÇÃO DE BLOCOS CERÂMICOS FURADOS NA HORIZONTAL DE 9X19X19CM (ESPESSURA 9CM) DE PAREDES COM ÁREA LÍQUIDA MAIOR OU IGUAL A 6M² COM VÃOS E ARGAMASSA DE ASSENTAMENTO COM PREPARO MANUAL. AF_06/2014</v>
          </cell>
          <cell r="C5129" t="str">
            <v>M2</v>
          </cell>
          <cell r="D5129">
            <v>80.709999999999994</v>
          </cell>
          <cell r="E5129" t="str">
            <v>Sinapi-Maio/21</v>
          </cell>
        </row>
        <row r="5130">
          <cell r="A5130">
            <v>87521</v>
          </cell>
          <cell r="B5130" t="str">
            <v>ALVENARIA DE VEDAÇÃO DE BLOCOS CERÂMICOS FURADOS NA HORIZONTAL DE 11,5X19X19CM (ESPESSURA 11,5CM) DE PAREDES COM ÁREA LÍQUIDA MAIOR OU IGUAL A 6M² COM VÃOS E ARGAMASSA DE ASSENTAMENTO COM PREPARO EM BETONEIRA. AF_06/2014</v>
          </cell>
          <cell r="C5130" t="str">
            <v>M2</v>
          </cell>
          <cell r="D5130">
            <v>78.95</v>
          </cell>
          <cell r="E5130" t="str">
            <v>Sinapi-Maio/21</v>
          </cell>
        </row>
        <row r="5131">
          <cell r="A5131">
            <v>87522</v>
          </cell>
          <cell r="B5131" t="str">
            <v>ALVENARIA DE VEDAÇÃO DE BLOCOS CERÂMICOS FURADOS NA HORIZONTAL DE 11,5X19X19CM (ESPESSURA 11,5CM) DE PAREDES COM ÁREA LÍQUIDA MAIOR OU IGUAL A 6M² COM VÃOS E ARGAMASSA DE ASSENTAMENTO COM PREPARO MANUAL. AF_06/2014</v>
          </cell>
          <cell r="C5131" t="str">
            <v>M2</v>
          </cell>
          <cell r="D5131">
            <v>80.430000000000007</v>
          </cell>
          <cell r="E5131" t="str">
            <v>Sinapi-Maio/21</v>
          </cell>
        </row>
        <row r="5132">
          <cell r="A5132">
            <v>87523</v>
          </cell>
          <cell r="B5132" t="str">
            <v>ALVENARIA DE VEDAÇÃO DE BLOCOS CERÂMICOS FURADOS NA HORIZONTAL DE 9X14X19CM (ESPESSURA 9CM) DE PAREDES COM ÁREA LÍQUIDA MAIOR OU IGUAL A 6M² COM VÃOS E ARGAMASSA DE ASSENTAMENTO COM PREPARO EM BETONEIRA. AF_06/2014</v>
          </cell>
          <cell r="C5132" t="str">
            <v>M2</v>
          </cell>
          <cell r="D5132">
            <v>91.57</v>
          </cell>
          <cell r="E5132" t="str">
            <v>Sinapi-Maio/21</v>
          </cell>
        </row>
        <row r="5133">
          <cell r="A5133">
            <v>87524</v>
          </cell>
          <cell r="B5133" t="str">
            <v>ALVENARIA DE VEDAÇÃO DE BLOCOS CERÂMICOS FURADOS NA HORIZONTAL DE 9X14X19CM (ESPESSURA 9CM) DE PAREDES COM ÁREA LÍQUIDA MAIOR OU IGUAL A 6M² COM VÃOS E ARGAMASSA DE ASSENTAMENTO COM PREPARO MANUAL. AF_06/2014</v>
          </cell>
          <cell r="C5133" t="str">
            <v>M2</v>
          </cell>
          <cell r="D5133">
            <v>92.82</v>
          </cell>
          <cell r="E5133" t="str">
            <v>Sinapi-Maio/21</v>
          </cell>
        </row>
        <row r="5134">
          <cell r="A5134">
            <v>87525</v>
          </cell>
          <cell r="B5134" t="str">
            <v>ALVENARIA DE VEDAÇÃO DE BLOCOS CERÂMICOS FURADOS NA HORIZONTAL DE 14X9X19CM (ESPESSURA 14CM, BLOCO DEITADO) DE PAREDES COM ÁREA LÍQUIDA MAIOR OU IGUAL A 6M² COM VÃOS E ARGAMASSA DE ASSENTAMENTO COM PREPARO EM BETONEIRA. AF_06/2014</v>
          </cell>
          <cell r="C5134" t="str">
            <v>M2</v>
          </cell>
          <cell r="D5134">
            <v>141.59</v>
          </cell>
          <cell r="E5134" t="str">
            <v>Sinapi-Maio/21</v>
          </cell>
        </row>
        <row r="5135">
          <cell r="A5135">
            <v>87526</v>
          </cell>
          <cell r="B5135" t="str">
            <v>ALVENARIA DE VEDAÇÃO DE BLOCOS CERÂMICOS FURADOS NA HORIZONTAL DE 14X9X19CM (ESPESSURA 14CM, BLOCO DEITADO) DE PAREDES COM ÁREA LÍQUIDA MAIOR OU IGUAL A 6M² COM VÃOS E ARGAMASSA DE ASSENTAMENTO COM PREPARO MANUAL. AF_06/2014</v>
          </cell>
          <cell r="C5135" t="str">
            <v>M2</v>
          </cell>
          <cell r="D5135">
            <v>143.18</v>
          </cell>
          <cell r="E5135" t="str">
            <v>Sinapi-Maio/21</v>
          </cell>
        </row>
        <row r="5136">
          <cell r="A5136">
            <v>89043</v>
          </cell>
          <cell r="B5136" t="str">
            <v>(COMPOSIÇÃO REPRESENTATIVA) DO SERVIÇO DE ALVENARIA DE VEDAÇÃO DE BLOCOS VAZADOS DE CERÂMICA DE 9X19X19CM (ESPESSURA 9CM), PARA EDIFICAÇÃO HABITACIONAL MULTIFAMILIAR (PRÉDIO). AF_11/2014</v>
          </cell>
          <cell r="C5136" t="str">
            <v>M2</v>
          </cell>
          <cell r="D5136">
            <v>81.25</v>
          </cell>
          <cell r="E5136" t="str">
            <v>Sinapi-Maio/21</v>
          </cell>
        </row>
        <row r="5137">
          <cell r="A5137">
            <v>89168</v>
          </cell>
          <cell r="B5137" t="str">
            <v>(COMPOSIÇÃO REPRESENTATIVA) DO SERVIÇO DE ALVENARIA DE VEDAÇÃO DE BLOCOS VAZADOS DE CERÂMICA DE 9X19X19CM (ESPESSURA 9CM), PARA EDIFICAÇÃO HABITACIONAL UNIFAMILIAR (CASA) E EDIFICAÇÃO PÚBLICA PADRÃO. AF_11/2014</v>
          </cell>
          <cell r="C5137" t="str">
            <v>M2</v>
          </cell>
          <cell r="D5137">
            <v>83.7</v>
          </cell>
          <cell r="E5137" t="str">
            <v>Sinapi-Maio/21</v>
          </cell>
        </row>
        <row r="5138">
          <cell r="A5138">
            <v>89977</v>
          </cell>
          <cell r="B5138" t="str">
            <v>(COMPOSIÇÃO REPRESENTATIVA) DO SERVIÇO DE ALVENARIA DE VEDAÇÃO DE BLOCOS VAZADOS DE CERÂMICA DE 14X9X19CM (ESPESSURA 14CM, BLOCO DEITADO), PARA EDIFICAÇÃO HABITACIONAL UNIFAMILIAR (CASA) E EDIFICAÇÃO PÚBLICA PADRÃO. AF_12/2014</v>
          </cell>
          <cell r="C5138" t="str">
            <v>M2</v>
          </cell>
          <cell r="D5138">
            <v>150.96</v>
          </cell>
          <cell r="E5138" t="str">
            <v>Sinapi-Maio/21</v>
          </cell>
        </row>
        <row r="5139">
          <cell r="A5139">
            <v>90112</v>
          </cell>
          <cell r="B5139" t="str">
            <v>ALVENARIA DE VEDAÇÃO DE BLOCOS CERÂMICOS FURADOS NA VERTICAL DE 14X19X39CM (ESPESSURA 14CM) DE PAREDES COM ÁREA LÍQUIDA MENOR QUE 6M2 COM VÃOS E ARGAMASSA DE ASSENTAMENTO COM PREPARO MANUAL. AF_06/2014</v>
          </cell>
          <cell r="C5139" t="str">
            <v>M2</v>
          </cell>
          <cell r="D5139">
            <v>79.72</v>
          </cell>
          <cell r="E5139" t="str">
            <v>Sinapi-Maio/21</v>
          </cell>
        </row>
        <row r="5140">
          <cell r="A5140">
            <v>101159</v>
          </cell>
          <cell r="B5140" t="str">
            <v>ALVENARIA DE VEDAÇÃO DE BLOCOS CERÂMICOS MACIÇOS DE 5X10X20CM (ESPESSURA 10CM) E ARGAMASSA DE ASSENTAMENTO COM PREPARO EM BETONEIRA. AF_05/2020</v>
          </cell>
          <cell r="C5140" t="str">
            <v>M2</v>
          </cell>
          <cell r="D5140">
            <v>123.18</v>
          </cell>
          <cell r="E5140" t="str">
            <v>Sinapi-Maio/21</v>
          </cell>
        </row>
        <row r="5141">
          <cell r="A5141">
            <v>89282</v>
          </cell>
          <cell r="B5141" t="str">
            <v>ALVENARIA ESTRUTURAL DE BLOCOS CERÂMICOS 14X19X39, (ESPESSURA DE 14 CM), PARA PAREDES COM ÁREA LÍQUIDA MENOR QUE 6M², SEM VÃOS, UTILIZANDO PALHETA E ARGAMASSA DE ASSENTAMENTO COM PREPARO EM BETONEIRA. AF_12/2014</v>
          </cell>
          <cell r="C5141" t="str">
            <v>M2</v>
          </cell>
          <cell r="D5141">
            <v>67.8</v>
          </cell>
          <cell r="E5141" t="str">
            <v>Sinapi-Maio/21</v>
          </cell>
        </row>
        <row r="5142">
          <cell r="A5142">
            <v>89283</v>
          </cell>
          <cell r="B5142" t="str">
            <v>ALVENARIA ESTRUTURAL DE BLOCOS CERÂMICOS 14X19X39, (ESPESSURA DE 14 CM), PARA PAREDES COM ÁREA LÍQUIDA MENOR QUE 6M², SEM VÃOS, UTILIZANDO PALHETA E ARGAMASSA DE ASSENTAMENTO COM PREPARO MANUAL. AF_12/2014</v>
          </cell>
          <cell r="C5142" t="str">
            <v>M2</v>
          </cell>
          <cell r="D5142">
            <v>69.17</v>
          </cell>
          <cell r="E5142" t="str">
            <v>Sinapi-Maio/21</v>
          </cell>
        </row>
        <row r="5143">
          <cell r="A5143">
            <v>89284</v>
          </cell>
          <cell r="B5143" t="str">
            <v>ALVENARIA ESTRUTURAL DE BLOCOS CERÂMICOS 14X19X39, (ESPESSURA DE 14 CM), PARA PAREDES COM ÁREA LÍQUIDA MAIOR OU IGUAL QUE 6M², SEM VÃOS, UTILIZANDO PALHETA E ARGAMASSA DE ASSENTAMENTO COM PREPARO EM BETONEIRA. AF_12/2014</v>
          </cell>
          <cell r="C5143" t="str">
            <v>M2</v>
          </cell>
          <cell r="D5143">
            <v>61.04</v>
          </cell>
          <cell r="E5143" t="str">
            <v>Sinapi-Maio/21</v>
          </cell>
        </row>
        <row r="5144">
          <cell r="A5144">
            <v>89285</v>
          </cell>
          <cell r="B5144" t="str">
            <v>ALVENARIA ESTRUTURAL DE BLOCOS CERÂMICOS 14X19X39, (ESPESSURA DE 14 CM), PARA PAREDES COM ÁREA LÍQUIDA MAIOR OU IGUAL QUE 6M², SEM VÃOS, UTILIZANDO PALHETA E ARGAMASSA DE ASSENTAMENTO COM PREPARO MANUAL. AF_12/2014</v>
          </cell>
          <cell r="C5144" t="str">
            <v>M2</v>
          </cell>
          <cell r="D5144">
            <v>62.41</v>
          </cell>
          <cell r="E5144" t="str">
            <v>Sinapi-Maio/21</v>
          </cell>
        </row>
        <row r="5145">
          <cell r="A5145">
            <v>89286</v>
          </cell>
          <cell r="B5145" t="str">
            <v>ALVENARIA ESTRUTURAL DE BLOCOS CERÂMICOS 14X19X39, (ESPESSURA DE 14 CM), PARA PAREDES COM ÁREA LÍQUIDA MENOR QUE 6M², COM VÃOS, UTILIZANDO PALHETA E ARGAMASSA DE ASSENTAMENTO COM PREPARO EM BETONEIRA. AF_12/2014</v>
          </cell>
          <cell r="C5145" t="str">
            <v>M2</v>
          </cell>
          <cell r="D5145">
            <v>72.61</v>
          </cell>
          <cell r="E5145" t="str">
            <v>Sinapi-Maio/21</v>
          </cell>
        </row>
        <row r="5146">
          <cell r="A5146">
            <v>89287</v>
          </cell>
          <cell r="B5146" t="str">
            <v>ALVENARIA ESTRUTURAL DE BLOCOS CERÂMICOS 14X19X39, (ESPESSURA DE 14 CM), PARA PAREDES COM ÁREA LÍQUIDA MENOR QUE 6M², COM VÃOS, UTILIZANDO PALHETA E ARGAMASSA DE ASSENTAMENTO COM PREPARO MANUAL. AF_12/2014</v>
          </cell>
          <cell r="C5146" t="str">
            <v>M2</v>
          </cell>
          <cell r="D5146">
            <v>73.98</v>
          </cell>
          <cell r="E5146" t="str">
            <v>Sinapi-Maio/21</v>
          </cell>
        </row>
        <row r="5147">
          <cell r="A5147">
            <v>89288</v>
          </cell>
          <cell r="B5147" t="str">
            <v>ALVENARIA ESTRUTURAL DE BLOCOS CERÂMICOS 14X19X39, (ESPESSURA DE 14 CM), PARA PAREDES COM ÁREA LÍQUIDA MAIOR OU IGUAL A 6M², COM VÃOS, UTILIZANDO PALHETA E ARGAMASSA DE ASSENTAMENTO COM PREPARO EM BETONEIRA. AF_12/2014</v>
          </cell>
          <cell r="C5147" t="str">
            <v>M2</v>
          </cell>
          <cell r="D5147">
            <v>63.66</v>
          </cell>
          <cell r="E5147" t="str">
            <v>Sinapi-Maio/21</v>
          </cell>
        </row>
        <row r="5148">
          <cell r="A5148">
            <v>89289</v>
          </cell>
          <cell r="B5148" t="str">
            <v>ALVENARIA ESTRUTURAL DE BLOCOS CERÂMICOS 14X19X39, (ESPESSURA DE 14 CM), PARA PAREDES COM ÁREA LÍQUIDA MAIOR OU IGUAL A 6M², COM VÃOS, UTILIZANDO PALHETA E ARGAMASSA DE ASSENTAMENTO COM PREPARO MANUAL. AF_12/2014</v>
          </cell>
          <cell r="C5148" t="str">
            <v>M2</v>
          </cell>
          <cell r="D5148">
            <v>65.03</v>
          </cell>
          <cell r="E5148" t="str">
            <v>Sinapi-Maio/21</v>
          </cell>
        </row>
        <row r="5149">
          <cell r="A5149">
            <v>89290</v>
          </cell>
          <cell r="B5149" t="str">
            <v>ALVENARIA ESTRUTURAL DE BLOCOS CERÂMICOS 14X19X29, (ESPESSURA DE 14 CM), PARA PAREDES COM ÁREA LÍQUIDA MENOR QUE 6M², SEM VÃOS, UTILIZANDO PALHETA E ARGAMASSA DE ASSENTAMENTO COM PREPARO EM BETONEIRA. AF_12/2014</v>
          </cell>
          <cell r="C5149" t="str">
            <v>M2</v>
          </cell>
          <cell r="D5149">
            <v>78.099999999999994</v>
          </cell>
          <cell r="E5149" t="str">
            <v>Sinapi-Maio/21</v>
          </cell>
        </row>
        <row r="5150">
          <cell r="A5150">
            <v>89291</v>
          </cell>
          <cell r="B5150" t="str">
            <v>ALVENARIA ESTRUTURAL DE BLOCOS CERÂMICOS 14X19X29, (ESPESSURA DE 14 CM), PARA PAREDES COM ÁREA LÍQUIDA MENOR QUE 6M², SEM VÃOS, UTILIZANDO PALHETA E ARGAMASSA DE ASSENTAMENTO COM PREPARO MANUAL. AF_12/2014</v>
          </cell>
          <cell r="C5150" t="str">
            <v>M2</v>
          </cell>
          <cell r="D5150">
            <v>79.62</v>
          </cell>
          <cell r="E5150" t="str">
            <v>Sinapi-Maio/21</v>
          </cell>
        </row>
        <row r="5151">
          <cell r="A5151">
            <v>89292</v>
          </cell>
          <cell r="B5151" t="str">
            <v>ALVENARIA ESTRUTURAL DE BLOCOS CERÂMICOS 14X19X29, (ESPESSURA DE 14 CM), PARA PAREDES COM ÁREA LÍQUIDA MAIOR OU IGUAL A 6M², SEM VÃOS, UTILIZANDO PALHETA E ARGAMASSA DE ASSENTAMENTO COM PREPARO EM BETONEIRA. AF_12/2014</v>
          </cell>
          <cell r="C5151" t="str">
            <v>M2</v>
          </cell>
          <cell r="D5151">
            <v>71.290000000000006</v>
          </cell>
          <cell r="E5151" t="str">
            <v>Sinapi-Maio/21</v>
          </cell>
        </row>
        <row r="5152">
          <cell r="A5152">
            <v>89293</v>
          </cell>
          <cell r="B5152" t="str">
            <v>ALVENARIA ESTRUTURAL DE BLOCOS CERÂMICOS 14X19X29, (ESPESSURA DE 14 CM), PARA PAREDES COM ÁREA LÍQUIDA MAIOR OU IGUAL A 6M2, SEM VÃOS, UTILIZANDO PALHETA E ARGAMASSA DE ASSENTAMENTO COM PREPARO MANUAL. AF_12/2014</v>
          </cell>
          <cell r="C5152" t="str">
            <v>M2</v>
          </cell>
          <cell r="D5152">
            <v>72.81</v>
          </cell>
          <cell r="E5152" t="str">
            <v>Sinapi-Maio/21</v>
          </cell>
        </row>
        <row r="5153">
          <cell r="A5153">
            <v>89294</v>
          </cell>
          <cell r="B5153" t="str">
            <v>ALVENARIA ESTRUTURAL DE BLOCOS CERÂMICOS 14X19X29, (ESPESSURA DE 14 CM), PARA PAREDES COM ÁREA LÍQUIDA MENOR QUE 6M², COM VÃOS, UTILIZANDO PALHETA E ARGAMASSA DE ASSENTAMENTO COM PREPARO EM BETONEIRA. AF_12/2014</v>
          </cell>
          <cell r="C5153" t="str">
            <v>M2</v>
          </cell>
          <cell r="D5153">
            <v>85.13</v>
          </cell>
          <cell r="E5153" t="str">
            <v>Sinapi-Maio/21</v>
          </cell>
        </row>
        <row r="5154">
          <cell r="A5154">
            <v>89295</v>
          </cell>
          <cell r="B5154" t="str">
            <v>ALVENARIA ESTRUTURAL DE BLOCOS CERÂMICOS 14X19X29, (ESPESSURA DE 14 CM), PARA PAREDES COM ÁREA LÍQUIDA MENOR QUE 6M², COM VÃOS, UTILIZANDO PALHETA E ARGAMASSA DE ASSENTAMENTO COM PREPARO MANUAL. AF_12/2014</v>
          </cell>
          <cell r="C5154" t="str">
            <v>M2</v>
          </cell>
          <cell r="D5154">
            <v>86.65</v>
          </cell>
          <cell r="E5154" t="str">
            <v>Sinapi-Maio/21</v>
          </cell>
        </row>
        <row r="5155">
          <cell r="A5155">
            <v>89296</v>
          </cell>
          <cell r="B5155" t="str">
            <v>ALVENARIA ESTRUTURAL DE BLOCOS CERÂMICOS 14X19X29, (ESPESSURA DE 14 CM), PARA PAREDES COM ÁREA LÍQUIDA MAIOR OU IGUAL A 6M², COM VÃOS, UTILIZANDO PALHETA E ARGAMASSA DE ASSENTAMENTO COM PREPARO EM BETONEIRA. AF_12/2014</v>
          </cell>
          <cell r="C5155" t="str">
            <v>M2</v>
          </cell>
          <cell r="D5155">
            <v>75.08</v>
          </cell>
          <cell r="E5155" t="str">
            <v>Sinapi-Maio/21</v>
          </cell>
        </row>
        <row r="5156">
          <cell r="A5156">
            <v>89297</v>
          </cell>
          <cell r="B5156" t="str">
            <v>ALVENARIA ESTRUTURAL DE BLOCOS CERÂMICOS 14X19X29, (ESPESSURA DE 14 CM), PARA PAREDES COM ÁREA LÍQUIDA MAIOR OU IGUAL A 6M², COM VÃOS, UTILIZANDO PALHETA E ARGAMASSA DE ASSENTAMENTO COM PREPARO MANUAL. AF_12/2014</v>
          </cell>
          <cell r="C5156" t="str">
            <v>M2</v>
          </cell>
          <cell r="D5156">
            <v>76.599999999999994</v>
          </cell>
          <cell r="E5156" t="str">
            <v>Sinapi-Maio/21</v>
          </cell>
        </row>
        <row r="5157">
          <cell r="A5157">
            <v>89298</v>
          </cell>
          <cell r="B5157" t="str">
            <v>ALVENARIA ESTRUTURAL DE BLOCOS CERÂMICOS 14X19X39, (ESPESSURA DE 14 CM), PARA PAREDES COM ÁREA LÍQUIDA MENOR QUE 6M², SEM VÃOS, UTILIZANDO COLHER DE PEDREIRO E ARGAMASSA DE ASSENTAMENTO COM PREPARO EM BETONEIRA. AF_12/2014</v>
          </cell>
          <cell r="C5157" t="str">
            <v>M2</v>
          </cell>
          <cell r="D5157">
            <v>79.959999999999994</v>
          </cell>
          <cell r="E5157" t="str">
            <v>Sinapi-Maio/21</v>
          </cell>
        </row>
        <row r="5158">
          <cell r="A5158">
            <v>89299</v>
          </cell>
          <cell r="B5158" t="str">
            <v>ALVENARIA ESTRUTURAL DE BLOCOS CERÂMICOS 14X19X39, (ESPESSURA DE 14 CM), PARA PAREDES COM ÁREA LÍQUIDA MENOR QUE 6M², SEM VÃOS, UTILIZANDO COLHER DE PEDREIRO E ARGAMASSA DE ASSENTAMENTO COM PREPARO MANUAL. AF_12/2014</v>
          </cell>
          <cell r="C5158" t="str">
            <v>M2</v>
          </cell>
          <cell r="D5158">
            <v>81.900000000000006</v>
          </cell>
          <cell r="E5158" t="str">
            <v>Sinapi-Maio/21</v>
          </cell>
        </row>
        <row r="5159">
          <cell r="A5159">
            <v>89300</v>
          </cell>
          <cell r="B5159" t="str">
            <v>ALVENARIA ESTRUTURAL DE BLOCOS CERÂMICOS 14X19X39, (ESPESSURA DE 14 CM), PARA PAREDES COM ÁREA LÍQUIDA MAIOR OU IGUAL A 6M², SEM VÃOS, UTILIZANDO COLHER DE PEDREIRO E ARGAMASSA DE ASSENTAMENTO COM PREPARO EM BETONEIRA. AF_12/2014</v>
          </cell>
          <cell r="C5159" t="str">
            <v>M2</v>
          </cell>
          <cell r="D5159">
            <v>73.2</v>
          </cell>
          <cell r="E5159" t="str">
            <v>Sinapi-Maio/21</v>
          </cell>
        </row>
        <row r="5160">
          <cell r="A5160">
            <v>89301</v>
          </cell>
          <cell r="B5160" t="str">
            <v>ALVENARIA ESTRUTURAL DE BLOCOS CERÂMICOS 14X19X39, (ESPESSURA DE 14 CM), PARA PAREDES COM ÁREA LÍQUIDA MAIOR OU IGUAL A 6M², SEM VÃOS, UTILIZANDO COLHER DE PEDREIRO E ARGAMASSA DE ASSENTAMENTO COM PREPARO MANUAL. AF_12/2014</v>
          </cell>
          <cell r="C5160" t="str">
            <v>M2</v>
          </cell>
          <cell r="D5160">
            <v>75.14</v>
          </cell>
          <cell r="E5160" t="str">
            <v>Sinapi-Maio/21</v>
          </cell>
        </row>
        <row r="5161">
          <cell r="A5161">
            <v>89302</v>
          </cell>
          <cell r="B5161" t="str">
            <v>ALVENARIA ESTRUTURAL DE BLOCOS CERÂMICOS 14X19X39, (ESPESSURA DE 14 CM), PARA PAREDES COM ÁREA LÍQUIDA MENOR QUE 6M², COM VÃOS, UTILIZANDO COLHER DE PEDREIRO E ARGAMASSA DE ASSENTAMENTO COM PREPARO EM BETONEIRA. AF_12/2014</v>
          </cell>
          <cell r="C5161" t="str">
            <v>M2</v>
          </cell>
          <cell r="D5161">
            <v>88.47</v>
          </cell>
          <cell r="E5161" t="str">
            <v>Sinapi-Maio/21</v>
          </cell>
        </row>
        <row r="5162">
          <cell r="A5162">
            <v>89303</v>
          </cell>
          <cell r="B5162" t="str">
            <v>ALVENARIA ESTRUTURAL DE BLOCOS CERÂMICOS 14X19X39, (ESPESSURA DE 14 CM), PARA PAREDES COM ÁREA LÍQUIDA MENOR QUE 6M², COM VÃOS, UTILIZANDO COLHER DE PEDREIRO E ARGAMASSA DE ASSENTAMENTO COM PREPARO MANUAL. AF_12/2014</v>
          </cell>
          <cell r="C5162" t="str">
            <v>M2</v>
          </cell>
          <cell r="D5162">
            <v>90.41</v>
          </cell>
          <cell r="E5162" t="str">
            <v>Sinapi-Maio/21</v>
          </cell>
        </row>
        <row r="5163">
          <cell r="A5163">
            <v>89304</v>
          </cell>
          <cell r="B5163" t="str">
            <v>ALVENARIA ESTRUTURAL DE BLOCOS CERÂMICOS 14X19X39, (ESPESSURA DE 14 CM), PARA PAREDES COM ÁREA LÍQUIDA MAIOR OU IGUAL A 6M², COM VÃOS, UTILIZANDO COLHER DE PEDREIRO E ARGAMASSA DE ASSENTAMENTO COM PREPARO EM BETONEIRA. AF_12/2014</v>
          </cell>
          <cell r="C5163" t="str">
            <v>M2</v>
          </cell>
          <cell r="D5163">
            <v>78.12</v>
          </cell>
          <cell r="E5163" t="str">
            <v>Sinapi-Maio/21</v>
          </cell>
        </row>
        <row r="5164">
          <cell r="A5164">
            <v>89305</v>
          </cell>
          <cell r="B5164" t="str">
            <v>ALVENARIA ESTRUTURAL DE BLOCOS CERÂMICOS 14X19X39, (ESPESSURA DE 14 CM), PARA PAREDES COM ÁREA LÍQUIDA MAIOR OU IGUAL A 6M², COM VÃOS, UTILIZANDO COLHER DE PEDREIRO E ARGAMASSA DE ASSENTAMENTO COM PREPARO MANUAL. AF_12/2014</v>
          </cell>
          <cell r="C5164" t="str">
            <v>M2</v>
          </cell>
          <cell r="D5164">
            <v>80.06</v>
          </cell>
          <cell r="E5164" t="str">
            <v>Sinapi-Maio/21</v>
          </cell>
        </row>
        <row r="5165">
          <cell r="A5165">
            <v>89306</v>
          </cell>
          <cell r="B5165" t="str">
            <v>ALVENARIA ESTRUTURAL DE BLOCOS CERÂMICOS 14X19X29, (ESPESSURA DE 14 CM), PARA PAREDES COM ÁREA LÍQUIDA MENOR QUE 6M², SEM VÃOS, UTILIZANDO COLHER DE PEDREIRO E ARGAMASSA DE ASSENTAMENTO COM PREPARO EM BETONEIRA. AF_12/2014</v>
          </cell>
          <cell r="C5165" t="str">
            <v>M2</v>
          </cell>
          <cell r="D5165">
            <v>90.5</v>
          </cell>
          <cell r="E5165" t="str">
            <v>Sinapi-Maio/21</v>
          </cell>
        </row>
        <row r="5166">
          <cell r="A5166">
            <v>89307</v>
          </cell>
          <cell r="B5166" t="str">
            <v>ALVENARIA ESTRUTURAL DE BLOCOS CERÂMICOS 14X19X29, (ESPESSURA DE 14 CM), PARA PAREDES COM ÁREA LÍQUIDA MENOR QUE 6M², SEM VÃOS, UTILIZANDO COLHER DE PEDREIRO E ARGAMASSA DE ASSENTAMENTO COM PREPARO MANUAL. AF_12/2014</v>
          </cell>
          <cell r="C5166" t="str">
            <v>M2</v>
          </cell>
          <cell r="D5166">
            <v>92.66</v>
          </cell>
          <cell r="E5166" t="str">
            <v>Sinapi-Maio/21</v>
          </cell>
        </row>
        <row r="5167">
          <cell r="A5167">
            <v>89308</v>
          </cell>
          <cell r="B5167" t="str">
            <v>ALVENARIA ESTRUTURAL DE BLOCOS CERÂMICOS 14X19X29, (ESPESSURA DE 14 CM), PARA PAREDES COM ÁREA LÍQUIDA MAIOR OU IGUAL A 6M², SEM VÃOS, UTILIZANDO COLHER DE PEDREIRO E ARGAMASSA DE ASSENTAMENTO COM PREPARO EM BETONEIRA. AF_12/2014</v>
          </cell>
          <cell r="C5167" t="str">
            <v>M2</v>
          </cell>
          <cell r="D5167">
            <v>83.7</v>
          </cell>
          <cell r="E5167" t="str">
            <v>Sinapi-Maio/21</v>
          </cell>
        </row>
        <row r="5168">
          <cell r="A5168">
            <v>89309</v>
          </cell>
          <cell r="B5168" t="str">
            <v>ALVENARIA ESTRUTURAL DE BLOCOS CERÂMICOS 14X19X29, (ESPESSURA DE 14 CM), PARA PAREDES COM ÁREA LÍQUIDA MAIOR OU IGUAL A 6M², SEM VÃOS, UTILIZANDO COLHER DE PEDREIRO E ARGAMASSA DE ASSENTAMENTO COM PREPARO MANUAL. AF_12/2014</v>
          </cell>
          <cell r="C5168" t="str">
            <v>M2</v>
          </cell>
          <cell r="D5168">
            <v>85.86</v>
          </cell>
          <cell r="E5168" t="str">
            <v>Sinapi-Maio/21</v>
          </cell>
        </row>
        <row r="5169">
          <cell r="A5169">
            <v>89310</v>
          </cell>
          <cell r="B5169" t="str">
            <v>ALVENARIA ESTRUTURAL DE BLOCOS CERÂMICOS 14X19X29, (ESPESSURA DE 14 CM), PARA PAREDES COM ÁREA LÍQUIDA MENOR QUE 6M², COM VÃOS, UTILIZANDO COLHER DE PEDREIRO E ARGAMASSA DE ASSENTAMENTO COM PREPARO EM BETONEIRA. AF_12/2014</v>
          </cell>
          <cell r="C5169" t="str">
            <v>M2</v>
          </cell>
          <cell r="D5169">
            <v>104.39</v>
          </cell>
          <cell r="E5169" t="str">
            <v>Sinapi-Maio/21</v>
          </cell>
        </row>
        <row r="5170">
          <cell r="A5170">
            <v>89311</v>
          </cell>
          <cell r="B5170" t="str">
            <v>ALVENARIA ESTRUTURAL DE BLOCOS CERÂMICOS 14X19X29, (ESPESSURA DE 14 CM), PARA PAREDES COM ÁREA LÍQUIDA MENOR QUE 6M², COM VÃOS, UTILIZANDO COLHER DE PEDREIRO E ARGAMASSA DE ASSENTAMENTO COM PREPARO MANUAL. AF_12/2014</v>
          </cell>
          <cell r="C5170" t="str">
            <v>M2</v>
          </cell>
          <cell r="D5170">
            <v>106.55</v>
          </cell>
          <cell r="E5170" t="str">
            <v>Sinapi-Maio/21</v>
          </cell>
        </row>
        <row r="5171">
          <cell r="A5171">
            <v>89312</v>
          </cell>
          <cell r="B5171" t="str">
            <v>ALVENARIA ESTRUTURAL DE BLOCOS CERÂMICOS 14X19X29, (ESPESSURA DE 14 CM), PARA PAREDES COM ÁREA LÍQUIDA MAIOR OU IGUAL A 6M², COM VÃOS, UTILIZANDO COLHER DE PEDREIRO E ARGAMASSA DE ASSENTAMENTO COM PREPARO EM BETONEIRA. AF_12/2014</v>
          </cell>
          <cell r="C5171" t="str">
            <v>M2</v>
          </cell>
          <cell r="D5171">
            <v>89.78</v>
          </cell>
          <cell r="E5171" t="str">
            <v>Sinapi-Maio/21</v>
          </cell>
        </row>
        <row r="5172">
          <cell r="A5172">
            <v>89313</v>
          </cell>
          <cell r="B5172" t="str">
            <v>ALVENARIA ESTRUTURAL DE BLOCOS CERÂMICOS 14X19X29, (ESPESSURA DE 14 CM), PARA PAREDES COM ÁREA LÍQUIDA MAIOR OU IGUAL A 6M², COM VÃOS, UTILIZANDO COLHER DE PEDREIRO E ARGAMASSA DE ASSENTAMENTO COM PREPARO MANUAL. AF_12/2014</v>
          </cell>
          <cell r="C5172" t="str">
            <v>M2</v>
          </cell>
          <cell r="D5172">
            <v>91.94</v>
          </cell>
          <cell r="E5172" t="str">
            <v>Sinapi-Maio/21</v>
          </cell>
        </row>
        <row r="5173">
          <cell r="A5173">
            <v>101162</v>
          </cell>
          <cell r="B5173" t="str">
            <v>ALVENARIA DE VEDAÇÃO COM ELEMENTO VAZADO DE CERÂMICA (COBOGÓ) DE 7X20X20CM E ARGAMASSA DE ASSENTAMENTO COM PREPARO EM BETONEIRA. AF_05/2020</v>
          </cell>
          <cell r="C5173" t="str">
            <v>M2</v>
          </cell>
          <cell r="D5173">
            <v>138.66</v>
          </cell>
          <cell r="E5173" t="str">
            <v>Sinapi-Maio/21</v>
          </cell>
        </row>
        <row r="5174">
          <cell r="A5174">
            <v>87447</v>
          </cell>
          <cell r="B5174" t="str">
            <v>ALVENARIA DE VEDAÇÃO DE BLOCOS VAZADOS DE CONCRETO DE 9X19X39CM (ESPESSURA 9CM) DE PAREDES COM ÁREA LÍQUIDA MENOR QUE 6M² SEM VÃOS E ARGAMASSA DE ASSENTAMENTO COM PREPARO EM BETONEIRA. AF_06/2014</v>
          </cell>
          <cell r="C5174" t="str">
            <v>M2</v>
          </cell>
          <cell r="D5174">
            <v>56.89</v>
          </cell>
          <cell r="E5174" t="str">
            <v>Sinapi-Maio/21</v>
          </cell>
        </row>
        <row r="5175">
          <cell r="A5175">
            <v>87448</v>
          </cell>
          <cell r="B5175" t="str">
            <v>ALVENARIA DE VEDAÇÃO DE BLOCOS VAZADOS DE CONCRETO DE 9X19X39CM (ESPESSURA 9CM) DE PAREDES COM ÁREA LÍQUIDA MENOR QUE 6M² SEM VÃOS E ARGAMASSA DE ASSENTAMENTO COM PREPARO MANUAL. AF_06/2014</v>
          </cell>
          <cell r="C5175" t="str">
            <v>M2</v>
          </cell>
          <cell r="D5175">
            <v>57.52</v>
          </cell>
          <cell r="E5175" t="str">
            <v>Sinapi-Maio/21</v>
          </cell>
        </row>
        <row r="5176">
          <cell r="A5176">
            <v>87449</v>
          </cell>
          <cell r="B5176" t="str">
            <v>ALVENARIA DE VEDAÇÃO DE BLOCOS VAZADOS DE CONCRETO DE 14X19X39CM (ESPESSURA 14CM) DE PAREDES COM ÁREA LÍQUIDA MENOR QUE 6M² SEM VÃOS E ARGAMASSA DE ASSENTAMENTO COM PREPARO EM BETONEIRA. AF_06/2014</v>
          </cell>
          <cell r="C5176" t="str">
            <v>M2</v>
          </cell>
          <cell r="D5176">
            <v>75.22</v>
          </cell>
          <cell r="E5176" t="str">
            <v>Sinapi-Maio/21</v>
          </cell>
        </row>
        <row r="5177">
          <cell r="A5177">
            <v>87450</v>
          </cell>
          <cell r="B5177" t="str">
            <v>ALVENARIA DE VEDAÇÃO DE BLOCOS VAZADOS DE CONCRETO DE 14X19X39CM (ESPESSURA 14CM) DE PAREDES COM ÁREA LÍQUIDA MENOR QUE 6M² SEM VÃOS E ARGAMASSA DE ASSENTAMENTO COM PREPARO MANUAL. AF_06/2014</v>
          </cell>
          <cell r="C5177" t="str">
            <v>M2</v>
          </cell>
          <cell r="D5177">
            <v>76.44</v>
          </cell>
          <cell r="E5177" t="str">
            <v>Sinapi-Maio/21</v>
          </cell>
        </row>
        <row r="5178">
          <cell r="A5178">
            <v>87451</v>
          </cell>
          <cell r="B5178" t="str">
            <v>ALVENARIA DE VEDAÇÃO DE BLOCOS VAZADOS DE CONCRETO DE 19X19X39CM (ESPESSURA 19CM) DE PAREDES COM ÁREA LÍQUIDA MENOR QUE 6M² SEM VÃOS E ARGAMASSA DE ASSENTAMENTO COM PREPARO EM BETONEIRA. AF_06/2014</v>
          </cell>
          <cell r="C5178" t="str">
            <v>M2</v>
          </cell>
          <cell r="D5178">
            <v>92.26</v>
          </cell>
          <cell r="E5178" t="str">
            <v>Sinapi-Maio/21</v>
          </cell>
        </row>
        <row r="5179">
          <cell r="A5179">
            <v>87452</v>
          </cell>
          <cell r="B5179" t="str">
            <v>ALVENARIA DE VEDAÇÃO DE BLOCOS VAZADOS DE CONCRETO DE 19X19X39CM (ESPESSURA 19CM) DE PAREDES COM ÁREA LÍQUIDA MENOR QUE 6M² SEM VÃOS E ARGAMASSA DE ASSENTAMENTO COM PREPARO MANUAL. AF_06/2014</v>
          </cell>
          <cell r="C5179" t="str">
            <v>M2</v>
          </cell>
          <cell r="D5179">
            <v>92.7</v>
          </cell>
          <cell r="E5179" t="str">
            <v>Sinapi-Maio/21</v>
          </cell>
        </row>
        <row r="5180">
          <cell r="A5180">
            <v>87453</v>
          </cell>
          <cell r="B5180" t="str">
            <v>ALVENARIA DE VEDAÇÃO DE BLOCOS VAZADOS DE CONCRETO DE 9X19X39CM (ESPESSURA 9CM) DE PAREDES COM ÁREA LÍQUIDA MAIOR OU IGUAL A 6M² SEM VÃOS E ARGAMASSA DE ASSENTAMENTO COM PREPARO EM BETONEIRA. AF_06/2014</v>
          </cell>
          <cell r="C5180" t="str">
            <v>M2</v>
          </cell>
          <cell r="D5180">
            <v>51.93</v>
          </cell>
          <cell r="E5180" t="str">
            <v>Sinapi-Maio/21</v>
          </cell>
        </row>
        <row r="5181">
          <cell r="A5181">
            <v>87454</v>
          </cell>
          <cell r="B5181" t="str">
            <v>ALVENARIA DE VEDAÇÃO DE BLOCOS VAZADOS DE CONCRETO DE 9X19X39CM (ESPESSURA 9CM) DE PAREDES COM ÁREA LÍQUIDA MAIOR OU IGUAL A 6M² SEM VÃOS E ARGAMASSA DE ASSENTAMENTO COM PREPARO MANUAL. AF_06/2014</v>
          </cell>
          <cell r="C5181" t="str">
            <v>M2</v>
          </cell>
          <cell r="D5181">
            <v>52.97</v>
          </cell>
          <cell r="E5181" t="str">
            <v>Sinapi-Maio/21</v>
          </cell>
        </row>
        <row r="5182">
          <cell r="A5182">
            <v>87455</v>
          </cell>
          <cell r="B5182" t="str">
            <v>ALVENARIA DE VEDAÇÃO DE BLOCOS VAZADOS DE CONCRETO DE 14X19X39CM (ESPESSURA 14CM) DE PAREDES COM ÁREA LÍQUIDA MAIOR OU IGUAL A 6M² SEM VÃOS E ARGAMASSA DE ASSENTAMENTO COM PREPARO EM BETONEIRA. AF_06/2014</v>
          </cell>
          <cell r="C5182" t="str">
            <v>M2</v>
          </cell>
          <cell r="D5182">
            <v>68.959999999999994</v>
          </cell>
          <cell r="E5182" t="str">
            <v>Sinapi-Maio/21</v>
          </cell>
        </row>
        <row r="5183">
          <cell r="A5183">
            <v>87456</v>
          </cell>
          <cell r="B5183" t="str">
            <v>ALVENARIA DE VEDAÇÃO DE BLOCOS VAZADOS DE CONCRETO DE 14X19X39CM (ESPESSURA 14CM) DE PAREDES COM ÁREA LÍQUIDA MAIOR OU IGUAL A 6M² SEM VÃOS E ARGAMASSA DE ASSENTAMENTO COM PREPARO MANUAL. AF_06/2014</v>
          </cell>
          <cell r="C5183" t="str">
            <v>M2</v>
          </cell>
          <cell r="D5183">
            <v>70.540000000000006</v>
          </cell>
          <cell r="E5183" t="str">
            <v>Sinapi-Maio/21</v>
          </cell>
        </row>
        <row r="5184">
          <cell r="A5184">
            <v>87457</v>
          </cell>
          <cell r="B5184" t="str">
            <v>ALVENARIA DE VEDAÇÃO DE BLOCOS VAZADOS DE CONCRETO DE 19X19X39CM (ESPESSURA 19CM) DE PAREDES COM ÁREA LÍQUIDA MAIOR OU IGUAL A 6M² SEM VÃOS E ARGAMASSA DE ASSENTAMENTO COM PREPARO EM BETONEIRA. AF_06/2014</v>
          </cell>
          <cell r="C5184" t="str">
            <v>M2</v>
          </cell>
          <cell r="D5184">
            <v>83.5</v>
          </cell>
          <cell r="E5184" t="str">
            <v>Sinapi-Maio/21</v>
          </cell>
        </row>
        <row r="5185">
          <cell r="A5185">
            <v>87458</v>
          </cell>
          <cell r="B5185" t="str">
            <v>ALVENARIA DE VEDAÇÃO DE BLOCOS VAZADOS DE CONCRETO DE 19X19X39CM (ESPESSURA 19CM) DE PAREDES COM ÁREA LÍQUIDA MAIOR OU IGUAL A 6M² SEM VÃOS E ARGAMASSA DE ASSENTAMENTO COM PREPARO MANUAL. AF_06/2014</v>
          </cell>
          <cell r="C5185" t="str">
            <v>M2</v>
          </cell>
          <cell r="D5185">
            <v>85.02</v>
          </cell>
          <cell r="E5185" t="str">
            <v>Sinapi-Maio/21</v>
          </cell>
        </row>
        <row r="5186">
          <cell r="A5186">
            <v>87459</v>
          </cell>
          <cell r="B5186" t="str">
            <v>ALVENARIA DE VEDAÇÃO DE BLOCOS VAZADOS DE CONCRETO DE 9X19X39CM (ESPESSURA 9CM) DE PAREDES COM ÁREA LÍQUIDA MENOR QUE 6M² COM VÃOS E ARGAMASSA DE ASSENTAMENTO COM PREPARO EM BETONEIRA. AF_06/2014</v>
          </cell>
          <cell r="C5186" t="str">
            <v>M2</v>
          </cell>
          <cell r="D5186">
            <v>64.05</v>
          </cell>
          <cell r="E5186" t="str">
            <v>Sinapi-Maio/21</v>
          </cell>
        </row>
        <row r="5187">
          <cell r="A5187">
            <v>87460</v>
          </cell>
          <cell r="B5187" t="str">
            <v>ALVENARIA DE VEDAÇÃO DE BLOCOS VAZADOS DE CONCRETO DE 9X19X39CM (ESPESSURA 9CM) DE PAREDES COM ÁREA LÍQUIDA MENOR QUE 6M² COM VÃOS E ARGAMASSA DE ASSENTAMENTO COM PREPARO MANUAL. AF_06/2014</v>
          </cell>
          <cell r="C5187" t="str">
            <v>M2</v>
          </cell>
          <cell r="D5187">
            <v>65.09</v>
          </cell>
          <cell r="E5187" t="str">
            <v>Sinapi-Maio/21</v>
          </cell>
        </row>
        <row r="5188">
          <cell r="A5188">
            <v>87461</v>
          </cell>
          <cell r="B5188" t="str">
            <v>ALVENARIA DE VEDAÇÃO DE BLOCOS VAZADOS DE CONCRETO DE 14X19X39CM (ESPESSURA 14CM) DE PAREDES COM ÁREA LÍQUIDA MENOR QUE 6M² COM VÃOS E ARGAMASSA DE ASSENTAMENTO COM PREPARO EM BETONEIRA. AF_06/2014</v>
          </cell>
          <cell r="C5188" t="str">
            <v>M2</v>
          </cell>
          <cell r="D5188">
            <v>82.42</v>
          </cell>
          <cell r="E5188" t="str">
            <v>Sinapi-Maio/21</v>
          </cell>
        </row>
        <row r="5189">
          <cell r="A5189">
            <v>87462</v>
          </cell>
          <cell r="B5189" t="str">
            <v>ALVENARIA DE VEDAÇÃO DE BLOCOS VAZADOS DE CONCRETO DE 14X19X39CM (ESPESSURA 14CM) DE PAREDES COM ÁREA LÍQUIDA MENOR QUE 6M² COM VÃOS E ARGAMASSA DE ASSENTAMENTO COM PREPARO MANUAL. AF_06/2014</v>
          </cell>
          <cell r="C5189" t="str">
            <v>M2</v>
          </cell>
          <cell r="D5189">
            <v>83.64</v>
          </cell>
          <cell r="E5189" t="str">
            <v>Sinapi-Maio/21</v>
          </cell>
        </row>
        <row r="5190">
          <cell r="A5190">
            <v>87463</v>
          </cell>
          <cell r="B5190" t="str">
            <v>ALVENARIA DE VEDAÇÃO DE BLOCOS VAZADOS DE CONCRETO DE 19X19X39CM (ESPESSURA 19CM) DE PAREDES COM ÁREA LÍQUIDA MENOR QUE 6M² COM VÃOS E ARGAMASSA DE ASSENTAMENTO COM PREPARO EM BETONEIRA. AF_06/2014</v>
          </cell>
          <cell r="C5190" t="str">
            <v>M2</v>
          </cell>
          <cell r="D5190">
            <v>98.43</v>
          </cell>
          <cell r="E5190" t="str">
            <v>Sinapi-Maio/21</v>
          </cell>
        </row>
        <row r="5191">
          <cell r="A5191">
            <v>87464</v>
          </cell>
          <cell r="B5191" t="str">
            <v>ALVENARIA DE VEDAÇÃO DE BLOCOS VAZADOS DE CONCRETO DE 19X19X39CM (ESPESSURA 19CM) DE PAREDES COM ÁREA LÍQUIDA MENOR QUE 6M² COM VÃOS E ARGAMASSA DE ASSENTAMENTO COM PREPARO MANUAL. AF_06/2014</v>
          </cell>
          <cell r="C5191" t="str">
            <v>M2</v>
          </cell>
          <cell r="D5191">
            <v>99.95</v>
          </cell>
          <cell r="E5191" t="str">
            <v>Sinapi-Maio/21</v>
          </cell>
        </row>
        <row r="5192">
          <cell r="A5192">
            <v>87465</v>
          </cell>
          <cell r="B5192" t="str">
            <v>ALVENARIA DE VEDAÇÃO DE BLOCOS VAZADOS DE CONCRETO DE 9X19X39CM (ESPESSURA 9CM) DE PAREDES COM ÁREA LÍQUIDA MAIOR OU IGUAL A 6M² COM VÃOS E ARGAMASSA DE ASSENTAMENTO COM PREPARO EM BETONEIRA. AF_06/2014</v>
          </cell>
          <cell r="C5192" t="str">
            <v>M2</v>
          </cell>
          <cell r="D5192">
            <v>55.95</v>
          </cell>
          <cell r="E5192" t="str">
            <v>Sinapi-Maio/21</v>
          </cell>
        </row>
        <row r="5193">
          <cell r="A5193">
            <v>87466</v>
          </cell>
          <cell r="B5193" t="str">
            <v>ALVENARIA DE VEDAÇÃO DE BLOCOS VAZADOS DE CONCRETO DE 9X19X39CM (ESPESSURA 9CM) DE PAREDES COM ÁREA LÍQUIDA MAIOR OU IGUAL A 6M² COM VÃOS E ARGAMASSA DE ASSENTAMENTO COM PREPARO MANUAL. AF_06/2014</v>
          </cell>
          <cell r="C5193" t="str">
            <v>M2</v>
          </cell>
          <cell r="D5193">
            <v>56.99</v>
          </cell>
          <cell r="E5193" t="str">
            <v>Sinapi-Maio/21</v>
          </cell>
        </row>
        <row r="5194">
          <cell r="A5194">
            <v>87467</v>
          </cell>
          <cell r="B5194" t="str">
            <v>ALVENARIA DE VEDAÇÃO DE BLOCOS VAZADOS DE CONCRETO DE 14X19X39CM (ESPESSURA 14CM) DE PAREDES COM ÁREA LÍQUIDA MAIOR OU IGUAL A 6M² COM VÃOS E ARGAMASSA DE ASSENTAMENTO COM PREPARO EM BETONEIRA. AF_06/2014</v>
          </cell>
          <cell r="C5194" t="str">
            <v>M2</v>
          </cell>
          <cell r="D5194">
            <v>73.39</v>
          </cell>
          <cell r="E5194" t="str">
            <v>Sinapi-Maio/21</v>
          </cell>
        </row>
        <row r="5195">
          <cell r="A5195">
            <v>87468</v>
          </cell>
          <cell r="B5195" t="str">
            <v>ALVENARIA DE VEDAÇÃO DE BLOCOS VAZADOS DE CONCRETO DE 14X19X39CM (ESPESSURA 14CM) DE PAREDES COM ÁREA LÍQUIDA MAIOR OU IGUAL A 6M² COM VÃOS E ARGAMASSA DE ASSENTAMENTO COM PREPARO MANUAL. AF_06/2014</v>
          </cell>
          <cell r="C5195" t="str">
            <v>M2</v>
          </cell>
          <cell r="D5195">
            <v>74.61</v>
          </cell>
          <cell r="E5195" t="str">
            <v>Sinapi-Maio/21</v>
          </cell>
        </row>
        <row r="5196">
          <cell r="A5196">
            <v>87469</v>
          </cell>
          <cell r="B5196" t="str">
            <v>ALVENARIA DE VEDAÇÃO DE BLOCOS VAZADOS DE CONCRETO DE 19X19X39CM (ESPESSURA 19CM) DE PAREDES COM ÁREA LÍQUIDA MAIOR OU IGUAL A 6M² COM VÃOS E ARGAMASSA DE ASSENTAMENTO COM PREPARO EM BETONEIRA. AF_06/2014</v>
          </cell>
          <cell r="C5196" t="str">
            <v>M2</v>
          </cell>
          <cell r="D5196">
            <v>88.07</v>
          </cell>
          <cell r="E5196" t="str">
            <v>Sinapi-Maio/21</v>
          </cell>
        </row>
        <row r="5197">
          <cell r="A5197">
            <v>87470</v>
          </cell>
          <cell r="B5197" t="str">
            <v>ALVENARIA DE VEDAÇÃO DE BLOCOS VAZADOS DE CONCRETO DE 19X19X39CM (ESPESSURA 19CM) DE PAREDES COM ÁREA LÍQUIDA MAIOR OU IGUAL A 6M² COM VÃOS E ARGAMASSA DE ASSENTAMENTO COM PREPARO MANUAL. AF_06/2014</v>
          </cell>
          <cell r="C5197" t="str">
            <v>M2</v>
          </cell>
          <cell r="D5197">
            <v>89.59</v>
          </cell>
          <cell r="E5197" t="str">
            <v>Sinapi-Maio/21</v>
          </cell>
        </row>
        <row r="5198">
          <cell r="A5198">
            <v>89044</v>
          </cell>
          <cell r="B5198" t="str">
            <v>(COMPOSIÇÃO REPRESENTATIVA) DO SERVIÇO DE ALVENARIA DE VEDAÇÃO DE BLOCOS VAZADOS DE CONCRETO DE 9X19X39CM (ESPESSURA 9CM), PARA EDIFICAÇÃO HABITACIONAL MULTIFAMILIAR (PRÉDIO). AF_11/2014</v>
          </cell>
          <cell r="C5198" t="str">
            <v>M2</v>
          </cell>
          <cell r="D5198">
            <v>56.28</v>
          </cell>
          <cell r="E5198" t="str">
            <v>Sinapi-Maio/21</v>
          </cell>
        </row>
        <row r="5199">
          <cell r="A5199">
            <v>89169</v>
          </cell>
          <cell r="B5199" t="str">
            <v>(COMPOSIÇÃO REPRESENTATIVA) DO SERVIÇO DE ALVENARIA DE VEDAÇÃO DE BLOCOS VAZADOS DE CONCRETO DE 9X19X39CM (ESPESSURA 9CM), PARA EDIFICAÇÃO HABITACIONAL UNIFAMILIAR (CASA) E EDIFICAÇÃO PÚBLICA PADRÃO. AF_11/2014</v>
          </cell>
          <cell r="C5199" t="str">
            <v>M2</v>
          </cell>
          <cell r="D5199">
            <v>57.34</v>
          </cell>
          <cell r="E5199" t="str">
            <v>Sinapi-Maio/21</v>
          </cell>
        </row>
        <row r="5200">
          <cell r="A5200">
            <v>89978</v>
          </cell>
          <cell r="B5200" t="str">
            <v>(COMPOSIÇÃO REPRESENTATIVA) DO SERVIÇO DE ALVENARIA DE VEDAÇÃO DE BLOCOS VAZADOS DE CONCRETO DE 14X19X39CM (ESPESSURA 14CM), PARA EDIFICAÇÃO HABITACIONAL UNIFAMILIAR (CASA) E EDIFICAÇÃO PÚBLICA PADRÃO. AF_12/2014</v>
          </cell>
          <cell r="C5200" t="str">
            <v>M2</v>
          </cell>
          <cell r="D5200">
            <v>75.12</v>
          </cell>
          <cell r="E5200" t="str">
            <v>Sinapi-Maio/21</v>
          </cell>
        </row>
        <row r="5201">
          <cell r="A5201">
            <v>89453</v>
          </cell>
          <cell r="B5201" t="str">
            <v>ALVENARIA DE BLOCOS DE CONCRETO ESTRUTURAL 14X19X39 CM, (ESPESSURA 14 CM), FBK = 4,5 MPA, PARA PAREDES COM ÁREA LÍQUIDA MENOR QUE 6M², SEM VÃOS, UTILIZANDO PALHETA. AF_12/2014</v>
          </cell>
          <cell r="C5201" t="str">
            <v>M2</v>
          </cell>
          <cell r="D5201">
            <v>64.349999999999994</v>
          </cell>
          <cell r="E5201" t="str">
            <v>Sinapi-Maio/21</v>
          </cell>
        </row>
        <row r="5202">
          <cell r="A5202">
            <v>89454</v>
          </cell>
          <cell r="B5202" t="str">
            <v>ALVENARIA DE BLOCOS DE CONCRETO ESTRUTURAL 14X19X39 CM, (ESPESSURA 14 CM), FBK = 4,5 MPA, PARA PAREDES COM ÁREA LÍQUIDA MAIOR OU IGUAL A 6M², SEM VÃOS, UTILIZANDO PALHETA. AF_12/2014</v>
          </cell>
          <cell r="C5202" t="str">
            <v>M2</v>
          </cell>
          <cell r="D5202">
            <v>60.22</v>
          </cell>
          <cell r="E5202" t="str">
            <v>Sinapi-Maio/21</v>
          </cell>
        </row>
        <row r="5203">
          <cell r="A5203">
            <v>89455</v>
          </cell>
          <cell r="B5203" t="str">
            <v>ALVENARIA DE BLOCOS DE CONCRETO ESTRUTURAL 14X19X39 CM, (ESPESSURA 14 CM) FBK = 14,0 MPA, PARA PAREDES COM ÁREA LÍQUIDA MENOR QUE 6M², SEM VÃOS, UTILIZANDO PALHETA. AF_12/2014</v>
          </cell>
          <cell r="C5203" t="str">
            <v>M2</v>
          </cell>
          <cell r="D5203">
            <v>79.13</v>
          </cell>
          <cell r="E5203" t="str">
            <v>Sinapi-Maio/21</v>
          </cell>
        </row>
        <row r="5204">
          <cell r="A5204">
            <v>89456</v>
          </cell>
          <cell r="B5204" t="str">
            <v>ALVENARIA DE BLOCOS DE CONCRETO ESTRUTURAL 14X19X39 CM, (ESPESSURA 14 CM) FBK = 14,0 MPA, PARA PAREDES COM ÁREA LÍQUIDA MAIOR OU IGUAL A 6M², SEM VÃOS, UTILIZANDO PALHETA. AF_12/2014</v>
          </cell>
          <cell r="C5204" t="str">
            <v>M2</v>
          </cell>
          <cell r="D5204">
            <v>74.48</v>
          </cell>
          <cell r="E5204" t="str">
            <v>Sinapi-Maio/21</v>
          </cell>
        </row>
        <row r="5205">
          <cell r="A5205">
            <v>89457</v>
          </cell>
          <cell r="B5205" t="str">
            <v>ALVENARIA DE BLOCOS DE CONCRETO ESTRUTURAL 14X19X39 CM, (ESPESSURA 14 CM), FBK = 4,5 MPA, PARA PAREDES COM ÁREA LÍQUIDA MENOR QUE 6M², COM VÃOS, UTILIZANDO PALHETA. AF_12/2014</v>
          </cell>
          <cell r="C5205" t="str">
            <v>M2</v>
          </cell>
          <cell r="D5205">
            <v>68.55</v>
          </cell>
          <cell r="E5205" t="str">
            <v>Sinapi-Maio/21</v>
          </cell>
        </row>
        <row r="5206">
          <cell r="A5206">
            <v>89458</v>
          </cell>
          <cell r="B5206" t="str">
            <v>ALVENARIA DE BLOCOS DE CONCRETO ESTRUTURAL 14X19X39 CM, (ESPESSURA 14 CM), FBK = 4,5 MPA, PARA PAREDES COM ÁREA LÍQUIDA MAIOR OU IGUAL A 6M², COM VÃOS, UTILIZANDO PALHETA. AF_12/2014</v>
          </cell>
          <cell r="C5206" t="str">
            <v>M2</v>
          </cell>
          <cell r="D5206">
            <v>62.63</v>
          </cell>
          <cell r="E5206" t="str">
            <v>Sinapi-Maio/21</v>
          </cell>
        </row>
        <row r="5207">
          <cell r="A5207">
            <v>89459</v>
          </cell>
          <cell r="B5207" t="str">
            <v>ALVENARIA DE BLOCOS DE CONCRETO ESTRUTURAL 14X19X39 CM, (ESPESSURA 14 CM) FBK = 14,0 MPA, PARA PAREDES COM ÁREA LÍQUIDA MENOR QUE 6M², COM VÃOS, UTILIZANDO PALHETA. AF_12/2014</v>
          </cell>
          <cell r="C5207" t="str">
            <v>M2</v>
          </cell>
          <cell r="D5207">
            <v>83.8</v>
          </cell>
          <cell r="E5207" t="str">
            <v>Sinapi-Maio/21</v>
          </cell>
        </row>
        <row r="5208">
          <cell r="A5208">
            <v>89460</v>
          </cell>
          <cell r="B5208" t="str">
            <v>ALVENARIA DE BLOCOS DE CONCRETO ESTRUTURAL 14X19X39 CM, (ESPESSURA 14 CM) FBK = 14,0 MPA, PARA PAREDES COM ÁREA LÍQUIDA MAIOR OU IGUAL A 6M², COM VÃOS, UTILIZANDO PALHETA. AF_12/2014</v>
          </cell>
          <cell r="C5208" t="str">
            <v>M2</v>
          </cell>
          <cell r="D5208">
            <v>77.319999999999993</v>
          </cell>
          <cell r="E5208" t="str">
            <v>Sinapi-Maio/21</v>
          </cell>
        </row>
        <row r="5209">
          <cell r="A5209">
            <v>89462</v>
          </cell>
          <cell r="B5209" t="str">
            <v>ALVENARIA DE BLOCOS DE CONCRETO ESTRUTURAL 14X19X29 CM, (ESPESSURA 14 CM), FBK = 4,5 MPA, PARA PAREDES COM ÁREA LÍQUIDA MENOR QUE 6M², SEM VÃOS, UTILIZANDO PALHETA. AF_12/2014</v>
          </cell>
          <cell r="C5209" t="str">
            <v>M2</v>
          </cell>
          <cell r="D5209">
            <v>76.69</v>
          </cell>
          <cell r="E5209" t="str">
            <v>Sinapi-Maio/21</v>
          </cell>
        </row>
        <row r="5210">
          <cell r="A5210">
            <v>89463</v>
          </cell>
          <cell r="B5210" t="str">
            <v>ALVENARIA DE BLOCOS DE CONCRETO ESTRUTURAL 14X19X29 CM, (ESPESSURA 14 CM), FBK = 4,5 MPA, PARA PAREDES COM ÁREA LÍQUIDA MAIOR OU IGUAL A 6M², SEM VÃOS, UTILIZANDO PALHETA. AF_12/2014</v>
          </cell>
          <cell r="C5210" t="str">
            <v>M2</v>
          </cell>
          <cell r="D5210">
            <v>72.52</v>
          </cell>
          <cell r="E5210" t="str">
            <v>Sinapi-Maio/21</v>
          </cell>
        </row>
        <row r="5211">
          <cell r="A5211">
            <v>89464</v>
          </cell>
          <cell r="B5211" t="str">
            <v>ALVENARIA DE BLOCOS DE CONCRETO ESTRUTURAL 14X19X29 CM, (ESPESSURA 14 CM) FBK = 14,0 MPA, PARA PAREDES COM ÁREA LÍQUIDA MENOR QUE 6M², SEM VÃOS, UTILIZANDO PALHETA. AF_12/2014</v>
          </cell>
          <cell r="C5211" t="str">
            <v>M2</v>
          </cell>
          <cell r="D5211">
            <v>91.83</v>
          </cell>
          <cell r="E5211" t="str">
            <v>Sinapi-Maio/21</v>
          </cell>
        </row>
        <row r="5212">
          <cell r="A5212">
            <v>89465</v>
          </cell>
          <cell r="B5212" t="str">
            <v>ALVENARIA DE BLOCOS DE CONCRETO ESTRUTURAL 14X19X29 CM, (ESPESSURA 14 CM) FBK = 14,0 MPA, PARA PAREDES COM ÁREA LÍQUIDA MAIOR OU IGUAL A 6M², SEM VÃOS, UTILIZANDO PALHETA. AF_12/2014</v>
          </cell>
          <cell r="C5212" t="str">
            <v>M2</v>
          </cell>
          <cell r="D5212">
            <v>87.31</v>
          </cell>
          <cell r="E5212" t="str">
            <v>Sinapi-Maio/21</v>
          </cell>
        </row>
        <row r="5213">
          <cell r="A5213">
            <v>89466</v>
          </cell>
          <cell r="B5213" t="str">
            <v>ALVENARIA DE BLOCOS DE CONCRETO ESTRUTURAL 14X19X29 CM, (ESPESSURA 14 CM), FBK = 4,5 MPA, PARA PAREDES COM ÁREA LÍQUIDA MENOR QUE 6M², COM VÃOS, UTILIZANDO PALHETA. AF_12/2014</v>
          </cell>
          <cell r="C5213" t="str">
            <v>M2</v>
          </cell>
          <cell r="D5213">
            <v>82.46</v>
          </cell>
          <cell r="E5213" t="str">
            <v>Sinapi-Maio/21</v>
          </cell>
        </row>
        <row r="5214">
          <cell r="A5214">
            <v>89467</v>
          </cell>
          <cell r="B5214" t="str">
            <v>ALVENARIA DE BLOCOS DE CONCRETO ESTRUTURAL 14X19X29 CM, (ESPESSURA 14 CM), FBK = 4,5 MPA, PARA PAREDES COM ÁREA LÍQUIDA MAIOR OU IGUAL A 6M², COM VÃOS, UTILIZANDO PALHETA. AF_12/2014</v>
          </cell>
          <cell r="C5214" t="str">
            <v>M2</v>
          </cell>
          <cell r="D5214">
            <v>75.849999999999994</v>
          </cell>
          <cell r="E5214" t="str">
            <v>Sinapi-Maio/21</v>
          </cell>
        </row>
        <row r="5215">
          <cell r="A5215">
            <v>89468</v>
          </cell>
          <cell r="B5215" t="str">
            <v>ALVENARIA DE BLOCOS DE CONCRETO ESTRUTURAL 14X19X29 CM, (ESPESSURA 14 CM) FBK = 14,0 MPA, PARA PAREDES COM ÁREA LÍQUIDA MENOR QUE 6M², COM VÃOS, UTILIZANDO PALHETA. AF_12/2014</v>
          </cell>
          <cell r="C5215" t="str">
            <v>M2</v>
          </cell>
          <cell r="D5215">
            <v>97.91</v>
          </cell>
          <cell r="E5215" t="str">
            <v>Sinapi-Maio/21</v>
          </cell>
        </row>
        <row r="5216">
          <cell r="A5216">
            <v>89469</v>
          </cell>
          <cell r="B5216" t="str">
            <v>ALVENARIA DE BLOCOS DE CONCRETO ESTRUTURAL 14X19X29 CM, (ESPESSURA 14 CM) FBK = 14,0 MPA, PARA PAREDES COM ÁREA LÍQUIDA MAIOR OU IGUAL A 6M², COM VÃOS, UTILIZANDO PALHETA. AF_12/2014</v>
          </cell>
          <cell r="C5216" t="str">
            <v>M2</v>
          </cell>
          <cell r="D5216">
            <v>91</v>
          </cell>
          <cell r="E5216" t="str">
            <v>Sinapi-Maio/21</v>
          </cell>
        </row>
        <row r="5217">
          <cell r="A5217">
            <v>89470</v>
          </cell>
          <cell r="B5217" t="str">
            <v>ALVENARIA DE BLOCOS DE CONCRETO ESTRUTURAL 14X19X39 CM, (ESPESSURA 14 CM), FBK = 4,5 MPA, PARA PAREDES COM ÁREA LÍQUIDA MENOR QUE 6M², SEM VÃOS, UTILIZANDO COLHER DE PEDREIRO. AF_12/2014</v>
          </cell>
          <cell r="C5217" t="str">
            <v>M2</v>
          </cell>
          <cell r="D5217">
            <v>78.430000000000007</v>
          </cell>
          <cell r="E5217" t="str">
            <v>Sinapi-Maio/21</v>
          </cell>
        </row>
        <row r="5218">
          <cell r="A5218">
            <v>89471</v>
          </cell>
          <cell r="B5218" t="str">
            <v>ALVENARIA DE BLOCOS DE CONCRETO ESTRUTURAL 14X19X39 CM, (ESPESSURA 14 CM), FBK = 4,5 MPA, PARA PAREDES COM ÁREA LÍQUIDA MAIOR OU IGUAL A 6M², SEM VÃOS, UTILIZANDO COLHER DE PEDREIRO. AF_12/2014</v>
          </cell>
          <cell r="C5218" t="str">
            <v>M2</v>
          </cell>
          <cell r="D5218">
            <v>74.3</v>
          </cell>
          <cell r="E5218" t="str">
            <v>Sinapi-Maio/21</v>
          </cell>
        </row>
        <row r="5219">
          <cell r="A5219">
            <v>89472</v>
          </cell>
          <cell r="B5219" t="str">
            <v>ALVENARIA DE BLOCOS DE CONCRETO ESTRUTURAL 14X19X39 CM, (ESPESSURA 14 CM) FBK = 14,0 MPA, PARA PAREDES COM ÁREA LÍQUIDA MENOR QUE 6M², SEM VÃOS, UTILIZANDO COLHER DE PEDREIRO. AF_12/2014</v>
          </cell>
          <cell r="C5219" t="str">
            <v>M2</v>
          </cell>
          <cell r="D5219">
            <v>93.14</v>
          </cell>
          <cell r="E5219" t="str">
            <v>Sinapi-Maio/21</v>
          </cell>
        </row>
        <row r="5220">
          <cell r="A5220">
            <v>89473</v>
          </cell>
          <cell r="B5220" t="str">
            <v>ALVENARIA DE BLOCOS DE CONCRETO ESTRUTURAL 14X19X39 CM, (ESPESSURA 14 CM) FBK = 14,0 MPA, PARA PAREDES COM ÁREA LÍQUIDA MAIOR OU IGUAL A 6M², SEM VÃOS, UTILIZANDO COLHER DE PEDREIRO. AF_12/2014</v>
          </cell>
          <cell r="C5220" t="str">
            <v>M2</v>
          </cell>
          <cell r="D5220">
            <v>88.74</v>
          </cell>
          <cell r="E5220" t="str">
            <v>Sinapi-Maio/21</v>
          </cell>
        </row>
        <row r="5221">
          <cell r="A5221">
            <v>89474</v>
          </cell>
          <cell r="B5221" t="str">
            <v>ALVENARIA DE BLOCOS DE CONCRETO ESTRUTURAL 14X19X39 CM, (ESPESSURA 14 CM), FBK = 4,5 MPA, PARA PAREDES COM ÁREA LÍQUIDA MENOR QUE 6M², COM VÃOS, UTILIZANDO COLHER DE PEDREIRO. AF_12/2014</v>
          </cell>
          <cell r="C5221" t="str">
            <v>M2</v>
          </cell>
          <cell r="D5221">
            <v>86.73</v>
          </cell>
          <cell r="E5221" t="str">
            <v>Sinapi-Maio/21</v>
          </cell>
        </row>
        <row r="5222">
          <cell r="A5222">
            <v>89475</v>
          </cell>
          <cell r="B5222" t="str">
            <v>ALVENARIA DE BLOCOS DE CONCRETO ESTRUTURAL 14X19X39 CM, (ESPESSURA 14 CM), FBK = 4,5 MPA, PARA PAREDES COM ÁREA LÍQUIDA MAIOR OU IGUAL A 6M², COM VÃOS, UTILIZANDO COLHER DE PEDREIRO. AF_12/2014</v>
          </cell>
          <cell r="C5222" t="str">
            <v>M2</v>
          </cell>
          <cell r="D5222">
            <v>78.98</v>
          </cell>
          <cell r="E5222" t="str">
            <v>Sinapi-Maio/21</v>
          </cell>
        </row>
        <row r="5223">
          <cell r="A5223">
            <v>89476</v>
          </cell>
          <cell r="B5223" t="str">
            <v>ALVENARIA DE BLOCOS DE CONCRETO ESTRUTURAL 14X19X39 CM, (ESPESSURA 14 CM) FBK = 14,0 MPA, PARA PAREDES COM ÁREA LÍQUIDA MENOR QUE 6M², COM VÃOS, UTILIZANDO COLHER DE PEDREIRO. AF_12/2014</v>
          </cell>
          <cell r="C5223" t="str">
            <v>M2</v>
          </cell>
          <cell r="D5223">
            <v>102.15</v>
          </cell>
          <cell r="E5223" t="str">
            <v>Sinapi-Maio/21</v>
          </cell>
        </row>
        <row r="5224">
          <cell r="A5224">
            <v>89477</v>
          </cell>
          <cell r="B5224" t="str">
            <v>ALVENARIA DE BLOCOS DE CONCRETO ESTRUTURAL 14X19X39 CM, (ESPESSURA 14 CM) FBK = 14,0 MPA, PARA PAREDES COM ÁREA LÍQUIDA MAIOR OU IGUAL A 6M², COM VÃOS, UTILIZANDO COLHER DE PEDREIRO. AF_12/2014</v>
          </cell>
          <cell r="C5224" t="str">
            <v>M2</v>
          </cell>
          <cell r="D5224">
            <v>94.08</v>
          </cell>
          <cell r="E5224" t="str">
            <v>Sinapi-Maio/21</v>
          </cell>
        </row>
        <row r="5225">
          <cell r="A5225">
            <v>89478</v>
          </cell>
          <cell r="B5225" t="str">
            <v>ALVENARIA DE BLOCOS DE CONCRETO ESTRUTURAL 14X19X29 CM, (ESPESSURA 14 CM), FBK = 4,5 MPA, PARA PAREDES COM ÁREA LÍQUIDA MENOR QUE 6M², SEM VÃOS, UTILIZANDO COLHER DE PEDREIRO. AF_12/2014</v>
          </cell>
          <cell r="C5225" t="str">
            <v>M2</v>
          </cell>
          <cell r="D5225">
            <v>91.01</v>
          </cell>
          <cell r="E5225" t="str">
            <v>Sinapi-Maio/21</v>
          </cell>
        </row>
        <row r="5226">
          <cell r="A5226">
            <v>89479</v>
          </cell>
          <cell r="B5226" t="str">
            <v>ALVENARIA DE BLOCOS DE CONCRETO ESTRUTURAL 14X19X29 CM, (ESPESSURA 14 CM), FBK = 4,5 MPA, PARA PAREDES COM ÁREA LÍQUIDA MAIOR OU IGUAL A 6M², SEM VÃOS, UTILIZANDO COLHER DE PEDREIRO. AF_12/2014</v>
          </cell>
          <cell r="C5226" t="str">
            <v>M2</v>
          </cell>
          <cell r="D5226">
            <v>86.83</v>
          </cell>
          <cell r="E5226" t="str">
            <v>Sinapi-Maio/21</v>
          </cell>
        </row>
        <row r="5227">
          <cell r="A5227">
            <v>89480</v>
          </cell>
          <cell r="B5227" t="str">
            <v>ALVENARIA DE BLOCOS DE CONCRETO ESTRUTURAL 14X19X29 CM, (ESPESSURA 14 CM) FBK = 14,0 MPA, PARA PAREDES COM ÁREA LÍQUIDA MENOR QUE 6M², SEM VÃOS, UTILIZANDO COLHER DE PEDREIRO. AF_12/2014</v>
          </cell>
          <cell r="C5227" t="str">
            <v>M2</v>
          </cell>
          <cell r="D5227">
            <v>106.08</v>
          </cell>
          <cell r="E5227" t="str">
            <v>Sinapi-Maio/21</v>
          </cell>
        </row>
        <row r="5228">
          <cell r="A5228">
            <v>89483</v>
          </cell>
          <cell r="B5228" t="str">
            <v>ALVENARIA DE BLOCOS DE CONCRETO ESTRUTURAL 14X19X29 CM, (ESPESSURA 14 CM) FBK = 14,0 MPA, PARA PAREDES COM ÁREA LÍQUIDA MAIOR OU IGUAL A 6M², SEM VÃOS, UTILIZANDO COLHER DE PEDREIRO. AF_12/2014</v>
          </cell>
          <cell r="C5228" t="str">
            <v>M2</v>
          </cell>
          <cell r="D5228">
            <v>101.8</v>
          </cell>
          <cell r="E5228" t="str">
            <v>Sinapi-Maio/21</v>
          </cell>
        </row>
        <row r="5229">
          <cell r="A5229">
            <v>89484</v>
          </cell>
          <cell r="B5229" t="str">
            <v>ALVENARIA DE BLOCOS DE CONCRETO ESTRUTURAL 14X19X29 CM, (ESPESSURA 14 CM), FBK = 4,5 MPA, PARA PAREDES COM ÁREA LÍQUIDA MENOR QUE 6M², COM VÃOS, UTILIZANDO COLHER DE PEDREIRO. AF_12/2014</v>
          </cell>
          <cell r="C5229" t="str">
            <v>M2</v>
          </cell>
          <cell r="D5229">
            <v>100.87</v>
          </cell>
          <cell r="E5229" t="str">
            <v>Sinapi-Maio/21</v>
          </cell>
        </row>
        <row r="5230">
          <cell r="A5230">
            <v>89486</v>
          </cell>
          <cell r="B5230" t="str">
            <v>ALVENARIA DE BLOCOS DE CONCRETO ESTRUTURAL 14X19X29 CM, (ESPESSURA 14 CM), FBK = 4,5 MPA, PARA PAREDES COM ÁREA LÍQUIDA MAIOR OU IGUAL A 6M², COM VÃOS, UTILIZANDO COLHER DE PEDREIRO. AF_12/2014</v>
          </cell>
          <cell r="C5230" t="str">
            <v>M2</v>
          </cell>
          <cell r="D5230">
            <v>92.67</v>
          </cell>
          <cell r="E5230" t="str">
            <v>Sinapi-Maio/21</v>
          </cell>
        </row>
        <row r="5231">
          <cell r="A5231">
            <v>89487</v>
          </cell>
          <cell r="B5231" t="str">
            <v>ALVENARIA DE BLOCOS DE CONCRETO ESTRUTURAL 14X19X29 CM, (ESPESSURA 14 CM) FBK = 14,0 MPA, PARA PAREDES COM ÁREA LÍQUIDA MENOR QUE 6M², COM VÃOS, UTILIZANDO COLHER DE PEDREIRO. AF_12/2014</v>
          </cell>
          <cell r="C5231" t="str">
            <v>M2</v>
          </cell>
          <cell r="D5231">
            <v>116.5</v>
          </cell>
          <cell r="E5231" t="str">
            <v>Sinapi-Maio/21</v>
          </cell>
        </row>
        <row r="5232">
          <cell r="A5232">
            <v>89488</v>
          </cell>
          <cell r="B5232" t="str">
            <v>ALVENARIA DE BLOCOS DE CONCRETO ESTRUTURAL 14X19X29 CM, (ESPESSURA 14 CM) FBK = 14,0 MPA, PARA PAREDES COM ÁREA LÍQUIDA MAIOR OU IGUAL A 6M², COM VÃOS, UTILIZANDO COLHER DE PEDREIRO. AF_12/2014</v>
          </cell>
          <cell r="C5232" t="str">
            <v>M2</v>
          </cell>
          <cell r="D5232">
            <v>107.99</v>
          </cell>
          <cell r="E5232" t="str">
            <v>Sinapi-Maio/21</v>
          </cell>
        </row>
        <row r="5233">
          <cell r="A5233">
            <v>91815</v>
          </cell>
          <cell r="B5233" t="str">
            <v>(COMPOSIÇÃO REPRESENTATIVA) DE ALVENARIA DE BLOCOS DE CONCRETO ESTRUTURAL 14X19X39 CM, (ESPESSURA 14 CM), FBK = 4,5 MPA, UTILIZANDO PALHETA, PARA EDIFICAÇÃO HABITACIONAL. AF_10/2015</v>
          </cell>
          <cell r="C5233" t="str">
            <v>M2</v>
          </cell>
          <cell r="D5233">
            <v>63.84</v>
          </cell>
          <cell r="E5233" t="str">
            <v>Sinapi-Maio/21</v>
          </cell>
        </row>
        <row r="5234">
          <cell r="A5234">
            <v>91816</v>
          </cell>
          <cell r="B5234" t="str">
            <v>COMPOSIÇÃO REPRESENTATIVA DE SERVIÇOS DE ALVENARIA DE BLOCOS DE CONCRETO ESTRUTURAL 14X19X29 CM, (ESPESSURA 14 CM), FBK = 4,5 MPA, UTILIZANDO PALHETA, PARA EDIFICAÇÃO HABITACIONAL. AF_10/2015</v>
          </cell>
          <cell r="C5234" t="str">
            <v>M2</v>
          </cell>
          <cell r="D5234">
            <v>76.7</v>
          </cell>
          <cell r="E5234" t="str">
            <v>Sinapi-Maio/21</v>
          </cell>
        </row>
        <row r="5235">
          <cell r="A5235">
            <v>101161</v>
          </cell>
          <cell r="B5235" t="str">
            <v>ALVENARIA DE VEDAÇÃO COM ELEMENTO VAZADO DE CONCRETO (COBOGÓ) DE 7X50X50CM E ARGAMASSA DE ASSENTAMENTO COM PREPARO EM BETONEIRA. AF_05/2020</v>
          </cell>
          <cell r="C5235" t="str">
            <v>M2</v>
          </cell>
          <cell r="D5235">
            <v>162.31</v>
          </cell>
          <cell r="E5235" t="str">
            <v>Sinapi-Maio/21</v>
          </cell>
        </row>
        <row r="5236">
          <cell r="A5236">
            <v>101163</v>
          </cell>
          <cell r="B5236" t="str">
            <v>ALVENARIA DE VEDAÇÃO COM BLOCO DE VIDRO VAZADO, TIPO VENEZIANA, DE 6X20X20CM E ARGAMASSA DE ASSENTAMENTO COM PREPARO EM BETONEIRA. AF_05/2020</v>
          </cell>
          <cell r="C5236" t="str">
            <v>M2</v>
          </cell>
          <cell r="D5236">
            <v>804.18</v>
          </cell>
          <cell r="E5236" t="str">
            <v>Sinapi-Maio/21</v>
          </cell>
        </row>
        <row r="5237">
          <cell r="A5237">
            <v>101164</v>
          </cell>
          <cell r="B5237" t="str">
            <v>ALVENARIA DE VEDAÇÃO COM BLOCO DE VIDRO, TIPO CANELADO, DE 8X19X19CM E ARGAMASSA DE ASSENTAMENTO COM PREPARO EM BETONEIRA. AF_05/2020</v>
          </cell>
          <cell r="C5237" t="str">
            <v>M2</v>
          </cell>
          <cell r="D5237">
            <v>593.75</v>
          </cell>
          <cell r="E5237" t="str">
            <v>Sinapi-Maio/21</v>
          </cell>
        </row>
        <row r="5238">
          <cell r="A5238">
            <v>96358</v>
          </cell>
          <cell r="B5238" t="str">
            <v>PAREDE COM PLACAS DE GESSO ACARTONADO (DRYWALL), PARA USO INTERNO, COM DUAS FACES SIMPLES E ESTRUTURA METÁLICA COM GUIAS SIMPLES, SEM VÃOS. AF_06/2017_P</v>
          </cell>
          <cell r="C5238" t="str">
            <v>M2</v>
          </cell>
          <cell r="D5238">
            <v>69.14</v>
          </cell>
          <cell r="E5238" t="str">
            <v>Sinapi-Maio/21</v>
          </cell>
        </row>
        <row r="5239">
          <cell r="A5239">
            <v>96359</v>
          </cell>
          <cell r="B5239" t="str">
            <v>PAREDE COM PLACAS DE GESSO ACARTONADO (DRYWALL), PARA USO INTERNO, COM DUAS FACES SIMPLES E ESTRUTURA METÁLICA COM GUIAS SIMPLES, COM VÃOS AF_06/2017_P</v>
          </cell>
          <cell r="C5239" t="str">
            <v>M2</v>
          </cell>
          <cell r="D5239">
            <v>80.37</v>
          </cell>
          <cell r="E5239" t="str">
            <v>Sinapi-Maio/21</v>
          </cell>
        </row>
        <row r="5240">
          <cell r="A5240">
            <v>96360</v>
          </cell>
          <cell r="B5240" t="str">
            <v>PAREDE COM PLACAS DE GESSO ACARTONADO (DRYWALL), PARA USO INTERNO, COM DUAS FACES SIMPLES E ESTRUTURA METÁLICA COM GUIAS DUPLAS, SEM VÃOS. AF_06/2017_P</v>
          </cell>
          <cell r="C5240" t="str">
            <v>M2</v>
          </cell>
          <cell r="D5240">
            <v>97.67</v>
          </cell>
          <cell r="E5240" t="str">
            <v>Sinapi-Maio/21</v>
          </cell>
        </row>
        <row r="5241">
          <cell r="A5241">
            <v>96361</v>
          </cell>
          <cell r="B5241" t="str">
            <v>PAREDE COM PLACAS DE GESSO ACARTONADO (DRYWALL), PARA USO INTERNO, COM DUAS FACES SIMPLES E ESTRUTURA METÁLICA COM GUIAS DUPLAS, COM VÃOS. AF_06/2017_P</v>
          </cell>
          <cell r="C5241" t="str">
            <v>M2</v>
          </cell>
          <cell r="D5241">
            <v>119.57</v>
          </cell>
          <cell r="E5241" t="str">
            <v>Sinapi-Maio/21</v>
          </cell>
        </row>
        <row r="5242">
          <cell r="A5242">
            <v>96362</v>
          </cell>
          <cell r="B5242" t="str">
            <v>PAREDE COM PLACAS DE GESSO ACARTONADO (DRYWALL), PARA USO INTERNO, COM UMA FACE SIMPLES E OUTRA FACE DUPLA E ESTRUTURA METÁLICA COM GUIAS SIMPLES, SEM VÃOS. AF_06/2017_P</v>
          </cell>
          <cell r="C5242" t="str">
            <v>M2</v>
          </cell>
          <cell r="D5242">
            <v>85.87</v>
          </cell>
          <cell r="E5242" t="str">
            <v>Sinapi-Maio/21</v>
          </cell>
        </row>
        <row r="5243">
          <cell r="A5243">
            <v>96363</v>
          </cell>
          <cell r="B5243" t="str">
            <v>PAREDE COM PLACAS DE GESSO ACARTONADO (DRYWALL), PARA USO INTERNO, COM UMA FACE SIMPLES E OUTRA FACE DUPLA E ESTRUTURA METÁLICA COM GUIAS SIMPLES, COM VÃOS. AF_06/2017_P</v>
          </cell>
          <cell r="C5243" t="str">
            <v>M2</v>
          </cell>
          <cell r="D5243">
            <v>97.49</v>
          </cell>
          <cell r="E5243" t="str">
            <v>Sinapi-Maio/21</v>
          </cell>
        </row>
        <row r="5244">
          <cell r="A5244">
            <v>96364</v>
          </cell>
          <cell r="B5244" t="str">
            <v>PAREDE COM PLACAS DE GESSO ACARTONADO (DRYWALL), PARA USO INTERNO COM UMA FACE SIMPLES E OUTRA FACE DUPLA E ESTRUTURA METÁLICA COM GUIAS DUPLAS, SEM VÃOS. AF_06/2017_P</v>
          </cell>
          <cell r="C5244" t="str">
            <v>M2</v>
          </cell>
          <cell r="D5244">
            <v>114.4</v>
          </cell>
          <cell r="E5244" t="str">
            <v>Sinapi-Maio/21</v>
          </cell>
        </row>
        <row r="5245">
          <cell r="A5245">
            <v>96365</v>
          </cell>
          <cell r="B5245" t="str">
            <v>PAREDE COM PLACAS DE GESSO ACARTONADO (DRYWALL), PARA USO INTERNO, COM UMA FACE SIMPLES E OUTRA FACE DUPLA E   ESTRUTURA METÁLICA COM GUIAS DUPLAS, COM VÃOS. AF_06/2017_P</v>
          </cell>
          <cell r="C5245" t="str">
            <v>M2</v>
          </cell>
          <cell r="D5245">
            <v>136.66</v>
          </cell>
          <cell r="E5245" t="str">
            <v>Sinapi-Maio/21</v>
          </cell>
        </row>
        <row r="5246">
          <cell r="A5246">
            <v>96366</v>
          </cell>
          <cell r="B5246" t="str">
            <v>PAREDE COM PLACAS DE GESSO ACARTONADO (DRYWALL), PARA USO INTERNO, COM DUAS FACES DUPLAS E ESTRUTURA METÁLICA COM GUIAS SIMPLES, SEM VÃOS. AF_06/2017_P</v>
          </cell>
          <cell r="C5246" t="str">
            <v>M2</v>
          </cell>
          <cell r="D5246">
            <v>102.6</v>
          </cell>
          <cell r="E5246" t="str">
            <v>Sinapi-Maio/21</v>
          </cell>
        </row>
        <row r="5247">
          <cell r="A5247">
            <v>96367</v>
          </cell>
          <cell r="B5247" t="str">
            <v>PAREDE COM PLACAS DE GESSO ACARTONADO (DRYWALL), PARA USO INTERNO, COM DUAS FACES DUPLAS E ESTRUTURA METÁLICA COM GUIAS SIMPLES, COM VÃOS. AF_06/2017_P</v>
          </cell>
          <cell r="C5247" t="str">
            <v>M2</v>
          </cell>
          <cell r="D5247">
            <v>114.58</v>
          </cell>
          <cell r="E5247" t="str">
            <v>Sinapi-Maio/21</v>
          </cell>
        </row>
        <row r="5248">
          <cell r="A5248">
            <v>96368</v>
          </cell>
          <cell r="B5248" t="str">
            <v>PAREDE COM PLACAS DE GESSO ACARTONADO (DRYWALL), PARA USO INTERNO COM DUAS FACES DUPLAS E ESTRUTURA METÁLICA COM GUIAS DUPLAS, SEM VÃOS. AF_06/2017</v>
          </cell>
          <cell r="C5248" t="str">
            <v>M2</v>
          </cell>
          <cell r="D5248">
            <v>131.12</v>
          </cell>
          <cell r="E5248" t="str">
            <v>Sinapi-Maio/21</v>
          </cell>
        </row>
        <row r="5249">
          <cell r="A5249">
            <v>96369</v>
          </cell>
          <cell r="B5249" t="str">
            <v>PAREDE COM PLACAS DE GESSO ACARTONADO (DRYWALL), PARA USO INTERNO, COM DUAS FACES DUPLAS E ESTRUTURA METÁLICA COM GUIAS DUPLAS, COM VÃOS. AF_06/2017_P</v>
          </cell>
          <cell r="C5249" t="str">
            <v>M2</v>
          </cell>
          <cell r="D5249">
            <v>153.77000000000001</v>
          </cell>
          <cell r="E5249" t="str">
            <v>Sinapi-Maio/21</v>
          </cell>
        </row>
        <row r="5250">
          <cell r="A5250">
            <v>96370</v>
          </cell>
          <cell r="B5250" t="str">
            <v>PAREDE COM PLACAS DE GESSO ACARTONADO (DRYWALL), PARA USO INTERNO, COM UMA FACE SIMPLES E ESTRUTURA METÁLICA COM GUIAS SIMPLES, SEM VÃOS. AF_06/2017_P</v>
          </cell>
          <cell r="C5250" t="str">
            <v>M2</v>
          </cell>
          <cell r="D5250">
            <v>49.37</v>
          </cell>
          <cell r="E5250" t="str">
            <v>Sinapi-Maio/21</v>
          </cell>
        </row>
        <row r="5251">
          <cell r="A5251">
            <v>96371</v>
          </cell>
          <cell r="B5251" t="str">
            <v>PAREDE COM PLACAS DE GESSO ACARTONADO (DRYWALL), PARA USO INTERNO, COM UMA FACE SIMPLES E ESTRUTURA METÁLICA COM GUIAS SIMPLES, COM VÃOS. AF_06/2017_P</v>
          </cell>
          <cell r="C5251" t="str">
            <v>M2</v>
          </cell>
          <cell r="D5251">
            <v>60.4</v>
          </cell>
          <cell r="E5251" t="str">
            <v>Sinapi-Maio/21</v>
          </cell>
        </row>
        <row r="5252">
          <cell r="A5252">
            <v>96372</v>
          </cell>
          <cell r="B5252" t="str">
            <v>INSTALAÇÃO DE ISOLAMENTO COM LÃ DE ROCHA EM PAREDES DRYWALL. AF_06/2017</v>
          </cell>
          <cell r="C5252" t="str">
            <v>M2</v>
          </cell>
          <cell r="D5252">
            <v>31.09</v>
          </cell>
          <cell r="E5252" t="str">
            <v>Sinapi-Maio/21</v>
          </cell>
        </row>
        <row r="5253">
          <cell r="A5253">
            <v>96373</v>
          </cell>
          <cell r="B5253" t="str">
            <v>INSTALAÇÃO DE REFORÇO METÁLICO EM PAREDE DRYWALL. AF_06/2017</v>
          </cell>
          <cell r="C5253" t="str">
            <v>M</v>
          </cell>
          <cell r="D5253">
            <v>10.210000000000001</v>
          </cell>
          <cell r="E5253" t="str">
            <v>Sinapi-Maio/21</v>
          </cell>
        </row>
        <row r="5254">
          <cell r="A5254">
            <v>96374</v>
          </cell>
          <cell r="B5254" t="str">
            <v>INSTALAÇÃO DE REFORÇO DE MADEIRA EM PAREDE DRYWALL. AF_06/2017</v>
          </cell>
          <cell r="C5254" t="str">
            <v>M</v>
          </cell>
          <cell r="D5254">
            <v>26.1</v>
          </cell>
          <cell r="E5254" t="str">
            <v>Sinapi-Maio/21</v>
          </cell>
        </row>
        <row r="5255">
          <cell r="A5255">
            <v>102235</v>
          </cell>
          <cell r="B5255" t="str">
            <v>DIVISÓRIA FIXA EM VIDRO TEMPERADO 10 MM, SEM ABERTURA. AF_01/2021</v>
          </cell>
          <cell r="C5255" t="str">
            <v>M2</v>
          </cell>
          <cell r="D5255">
            <v>425.82</v>
          </cell>
          <cell r="E5255" t="str">
            <v>Sinapi-Maio/21</v>
          </cell>
        </row>
        <row r="5256">
          <cell r="A5256">
            <v>102253</v>
          </cell>
          <cell r="B5256" t="str">
            <v>DIVISORIA SANITÁRIA, TIPO CABINE, EM GRANITO CINZA POLIDO, ESP = 3CM, ASSENTADO COM ARGAMASSA COLANTE AC III-E, EXCLUSIVE FERRAGENS. AF_01/2021</v>
          </cell>
          <cell r="C5256" t="str">
            <v>M2</v>
          </cell>
          <cell r="D5256">
            <v>600.69000000000005</v>
          </cell>
          <cell r="E5256" t="str">
            <v>Sinapi-Maio/21</v>
          </cell>
        </row>
        <row r="5257">
          <cell r="A5257">
            <v>102254</v>
          </cell>
          <cell r="B5257" t="str">
            <v>DIVISORIA SANITÁRIA, TIPO CABINE, EM MÁRMORE BRANCO POLIDO, ESP = 3CM, ASSENTADO COM ARGAMASSA COLANTE AC III-E, EXCLUSIVE FERRAGENS. AF_01/2021</v>
          </cell>
          <cell r="C5257" t="str">
            <v>M2</v>
          </cell>
          <cell r="D5257">
            <v>685.02</v>
          </cell>
          <cell r="E5257" t="str">
            <v>Sinapi-Maio/21</v>
          </cell>
        </row>
        <row r="5258">
          <cell r="A5258">
            <v>102255</v>
          </cell>
          <cell r="B5258" t="str">
            <v>TAPA VISTA DE MICTÓRIO EM GRANITO CINZA POLIDO, ESP = 3CM, ASSENTADO COM ARGAMASSA COLANTE AC III-E . AF_01/2021</v>
          </cell>
          <cell r="C5258" t="str">
            <v>M2</v>
          </cell>
          <cell r="D5258">
            <v>636.66999999999996</v>
          </cell>
          <cell r="E5258" t="str">
            <v>Sinapi-Maio/21</v>
          </cell>
        </row>
        <row r="5259">
          <cell r="A5259">
            <v>102256</v>
          </cell>
          <cell r="B5259" t="str">
            <v>TAPA VISTA DE MICTÓRIO EM MÁRMORE BRANCO POLIDO, ESP = 3CM, ASSENTADO COM ARGAMASSA COLANTE AC III-E . AF_01/2021</v>
          </cell>
          <cell r="C5259" t="str">
            <v>M2</v>
          </cell>
          <cell r="D5259">
            <v>804.38</v>
          </cell>
          <cell r="E5259" t="str">
            <v>Sinapi-Maio/21</v>
          </cell>
        </row>
        <row r="5260">
          <cell r="A5260">
            <v>102257</v>
          </cell>
          <cell r="B5260" t="str">
            <v>DIVISORIA SANITÁRIA, TIPO CABINE, EM PAINEL DE GRANILITE, ESP = 3CM, ASSENTADO COM ARGAMASSA COLANTE AC III-E, EXCLUSIVE FERRAGENS. AF_01/2021</v>
          </cell>
          <cell r="C5260" t="str">
            <v>M2</v>
          </cell>
          <cell r="D5260">
            <v>274.97000000000003</v>
          </cell>
          <cell r="E5260" t="str">
            <v>Sinapi-Maio/21</v>
          </cell>
        </row>
        <row r="5261">
          <cell r="A5261">
            <v>102258</v>
          </cell>
          <cell r="B5261" t="str">
            <v>TAPA VISTA DE MICTÓRIO EM PAINEL DE GRANILITE, ESP = 3CM, ASSENTADO COM ARGAMASSA COLANTE AC III-E . AF_01/2021</v>
          </cell>
          <cell r="C5261" t="str">
            <v>M2</v>
          </cell>
          <cell r="D5261">
            <v>319.32</v>
          </cell>
          <cell r="E5261" t="str">
            <v>Sinapi-Maio/21</v>
          </cell>
        </row>
        <row r="5262">
          <cell r="A5262">
            <v>101154</v>
          </cell>
          <cell r="B5262" t="str">
            <v>ALVENARIA DE VEDAÇÃO DE BLOCOS DE CONCRETO CELULAR DE 10X30X60CM (ESPESSURA 10CM) E ARGAMASSA DE ASSENTAMENTO COM PREPARO EM BETONEIRA. AF_05/2020</v>
          </cell>
          <cell r="C5262" t="str">
            <v>M2</v>
          </cell>
          <cell r="D5262">
            <v>98.73</v>
          </cell>
          <cell r="E5262" t="str">
            <v>Sinapi-Maio/21</v>
          </cell>
        </row>
        <row r="5263">
          <cell r="A5263">
            <v>101155</v>
          </cell>
          <cell r="B5263" t="str">
            <v>ALVENARIA DE VEDAÇÃO DE BLOCOS DE CONCRETO CELULAR DE 15X30X60CM (ESPESSURA 15CM) E ARGAMASSA DE ASSENTAMENTO COM PREPARO EM BETONEIRA. AF_05/2020</v>
          </cell>
          <cell r="C5263" t="str">
            <v>M2</v>
          </cell>
          <cell r="D5263">
            <v>138.66999999999999</v>
          </cell>
          <cell r="E5263" t="str">
            <v>Sinapi-Maio/21</v>
          </cell>
        </row>
        <row r="5264">
          <cell r="A5264">
            <v>101156</v>
          </cell>
          <cell r="B5264" t="str">
            <v>ALVENARIA DE VEDAÇÃO DE BLOCOS DE CONCRETO CELULAR DE 20X30X60CM (ESPESSURA 20CM) E ARGAMASSA DE ASSENTAMENTO COM PREPARO EM BETONEIRA. AF_05/2020</v>
          </cell>
          <cell r="C5264" t="str">
            <v>M2</v>
          </cell>
          <cell r="D5264">
            <v>203.02</v>
          </cell>
          <cell r="E5264" t="str">
            <v>Sinapi-Maio/21</v>
          </cell>
        </row>
        <row r="5265">
          <cell r="A5265">
            <v>101810</v>
          </cell>
          <cell r="B5265" t="str">
            <v>EXECUÇÃO DE TAPA BURACO COM APLICAÇÃO DE CONCRETO ASFÁLTICO (USINAGEM PRÓPRIA) E PINTURA DE LIGAÇÃO. AF_12/2020</v>
          </cell>
          <cell r="C5265" t="str">
            <v>M3</v>
          </cell>
          <cell r="D5265">
            <v>1157.9000000000001</v>
          </cell>
          <cell r="E5265" t="str">
            <v>Sinapi-Maio/21</v>
          </cell>
        </row>
        <row r="5266">
          <cell r="A5266">
            <v>101811</v>
          </cell>
          <cell r="B5266" t="str">
            <v>EXECUÇÃO DE TAPA BURACO COM APLICAÇÃO DE PRÉ MISTURADO A FRIO (USINAGEM PRÓPRIA) E PINTURA DE LIGAÇÃO. AF_12/2020</v>
          </cell>
          <cell r="C5266" t="str">
            <v>M3</v>
          </cell>
          <cell r="D5266">
            <v>1028.3599999999999</v>
          </cell>
          <cell r="E5266" t="str">
            <v>Sinapi-Maio/21</v>
          </cell>
        </row>
        <row r="5267">
          <cell r="A5267">
            <v>101812</v>
          </cell>
          <cell r="B5267" t="str">
            <v>RECOMPOSIÇÃO DE REVESTIMENTO EM CONCRETO ASFÁLTICO (USINAGEM PRÓPRIA), PARA O FECHAMENTO DE VALAS - INCLUSO DEMOLIÇÃO DO PAVIMENTO. AF_12/2020</v>
          </cell>
          <cell r="C5267" t="str">
            <v>M3</v>
          </cell>
          <cell r="D5267">
            <v>1229.46</v>
          </cell>
          <cell r="E5267" t="str">
            <v>Sinapi-Maio/21</v>
          </cell>
        </row>
        <row r="5268">
          <cell r="A5268">
            <v>101813</v>
          </cell>
          <cell r="B5268" t="str">
            <v>RECOMPOSIÇÃO DE REVESTIMENTO EM PRÉ MISTURADO A FRIO (USINAGEM PRÓPRIA), PARA FECHAMENTO DE VALAS - INCLUSO DEMOLIÇÃO DO PAVIMENTO. AF_12/2020</v>
          </cell>
          <cell r="C5268" t="str">
            <v>M3</v>
          </cell>
          <cell r="D5268">
            <v>1099.92</v>
          </cell>
          <cell r="E5268" t="str">
            <v>Sinapi-Maio/21</v>
          </cell>
        </row>
        <row r="5269">
          <cell r="A5269">
            <v>101814</v>
          </cell>
          <cell r="B5269" t="str">
            <v>RECOMPOSIÇÃO DE PAVIMENTOS EM PEDRA POLIÉDRICA, REJUNTAMENTO COM PÓ DE PEDRA, COM REAPROVEITAMENTO DAS PEDRAS POLIÉDRICAS PARA O FECHAMENTO DE VALAS - INCLUSO RETIRADA E COLOCAÇÃO DO MATERIAL. AF_12/2020</v>
          </cell>
          <cell r="C5269" t="str">
            <v>M2</v>
          </cell>
          <cell r="D5269">
            <v>39.39</v>
          </cell>
          <cell r="E5269" t="str">
            <v>Sinapi-Maio/21</v>
          </cell>
        </row>
        <row r="5270">
          <cell r="A5270">
            <v>101815</v>
          </cell>
          <cell r="B5270" t="str">
            <v>RECOMPOSIÇÃO DE PAVIMENTO EM PEDRAS POLIÉDRICAS, REJUNTAMENTO COM PEDRISCO E EMULSÃO ASFÁLTICA COM REAPROVEITAMENTO DAS PEDRAS POLIÉDRICAS, PARA O FECHAMENTO DE VALAS - INCLUSO RETIRADA E COLOCAÇÃO DO MATERIAL. AF_12/2020</v>
          </cell>
          <cell r="C5270" t="str">
            <v>M2</v>
          </cell>
          <cell r="D5270">
            <v>67.16</v>
          </cell>
          <cell r="E5270" t="str">
            <v>Sinapi-Maio/21</v>
          </cell>
        </row>
        <row r="5271">
          <cell r="A5271">
            <v>101816</v>
          </cell>
          <cell r="B5271" t="str">
            <v>RECOMPOSIÇÃO DE PAVIMENTO EM PEDRAS POLIÉDRICAS, REJUNTAMENTO COM ARGAMASSA, COM REAPROVEITAMENTO DAS PEDRAS POLIÉDRICAS, PARA O FECHAMENTO DE VALAS - INCLUSO RETIRADA E COLOCAÇÃO DO MATERIAL. AF_12/2020</v>
          </cell>
          <cell r="C5271" t="str">
            <v>M2</v>
          </cell>
          <cell r="D5271">
            <v>59.41</v>
          </cell>
          <cell r="E5271" t="str">
            <v>Sinapi-Maio/21</v>
          </cell>
        </row>
        <row r="5272">
          <cell r="A5272">
            <v>101817</v>
          </cell>
          <cell r="B5272" t="str">
            <v>RECOMPOSIÇÃO DE PAVIMENTO EM PARALELEPÍPEDOS, REJUNTAMENTO COM PÓ DE PEDRA, COM REAPROVEITAMENTO DOS PARALELEPÍPEDOS, PARA O FECHAMENTO DE VALAS - INCLUSO RETIRADA E COLOCAÇÃO DO MATERIAL. AF_12/2020</v>
          </cell>
          <cell r="C5272" t="str">
            <v>M2</v>
          </cell>
          <cell r="D5272">
            <v>44.36</v>
          </cell>
          <cell r="E5272" t="str">
            <v>Sinapi-Maio/21</v>
          </cell>
        </row>
        <row r="5273">
          <cell r="A5273">
            <v>101818</v>
          </cell>
          <cell r="B5273" t="str">
            <v>RECOMPOSIÇÃO DE PAVIMENTO EM PARALELEPÍPEDOS, REJUNTAMENTO COM PEDRISCO E EMULSÃO ASFÁLTICA, COM REAPROVEITAMENTO DOS PARALELEPÍPEDOS, PARA O FECHAMENTO DE VALAS - INCLUSO RETIRADA E COLOCAÇÃO DO MATERIAL. AF_12/2020</v>
          </cell>
          <cell r="C5273" t="str">
            <v>M2</v>
          </cell>
          <cell r="D5273">
            <v>58.63</v>
          </cell>
          <cell r="E5273" t="str">
            <v>Sinapi-Maio/21</v>
          </cell>
        </row>
        <row r="5274">
          <cell r="A5274">
            <v>101819</v>
          </cell>
          <cell r="B5274" t="str">
            <v>RECOMPOSIÇÃO DE PAVIMENTO EM PARALELEPÍPEDOS, REJUNTAMENTO COM ARGAMASSA, COM REAPROVEITAMENTO DOS PARALELEPÍPEDOS, PARA O FECHAMENTO DE VALAS - INCLUSO RETIRADA E COLOCAÇÃO DO MATERIAL. AF_12/2020</v>
          </cell>
          <cell r="C5274" t="str">
            <v>M2</v>
          </cell>
          <cell r="D5274">
            <v>55.91</v>
          </cell>
          <cell r="E5274" t="str">
            <v>Sinapi-Maio/21</v>
          </cell>
        </row>
        <row r="5275">
          <cell r="A5275">
            <v>101820</v>
          </cell>
          <cell r="B5275" t="str">
            <v>RECOMPOSIÇÃO DE PAVIMENTO EM PISO INTERTRAVADO SEXTAVADO, COM REAPROVEITAMENTO DOS BLOCOS SEXTAVADO, PARA O FECHAMENTO DE VALAS - INCLUSO RETIRADA E COLOCAÇÃO DO MATERIAL. AF_12/2020</v>
          </cell>
          <cell r="C5275" t="str">
            <v>M2</v>
          </cell>
          <cell r="D5275">
            <v>37.06</v>
          </cell>
          <cell r="E5275" t="str">
            <v>Sinapi-Maio/21</v>
          </cell>
        </row>
        <row r="5276">
          <cell r="A5276">
            <v>101821</v>
          </cell>
          <cell r="B5276" t="str">
            <v>RECOMPOSIÇÃO DE PAVIMENTO EM PISO INTERTRAVADO, COM REAPROVEITAMENTO DOS BLOCOS INTERTRAVADOS, PARA O FECHAMENTO DE VALAS - INCLUSO RETIRADA E COLOCAÇÃO DO MATERIAL. AF_12/2020</v>
          </cell>
          <cell r="C5276" t="str">
            <v>M3</v>
          </cell>
          <cell r="D5276">
            <v>50.36</v>
          </cell>
          <cell r="E5276" t="str">
            <v>Sinapi-Maio/21</v>
          </cell>
        </row>
        <row r="5277">
          <cell r="A5277">
            <v>101822</v>
          </cell>
          <cell r="B5277" t="str">
            <v>RECOMPOSIÇÃO DE BASE E OU SUB-BASE PARA REMENDO PROFUNDO DE SOLOS DE COMPORTAMENTO LATERÍTICO (ARENOSO) - INCLUSO RETIRADA E COLOCAÇÃO DO MATERIAL. AF_12/2020</v>
          </cell>
          <cell r="C5277" t="str">
            <v>M3</v>
          </cell>
          <cell r="D5277">
            <v>116.53</v>
          </cell>
          <cell r="E5277" t="str">
            <v>Sinapi-Maio/21</v>
          </cell>
        </row>
        <row r="5278">
          <cell r="A5278">
            <v>101823</v>
          </cell>
          <cell r="B5278" t="str">
            <v>RECOMPOSIÇÃO DE BASE E OU SUB-BASE PARA REMENDO PROFUNDO DE SOLO MELHORADO COM CIMENTO (TEOR DE 2%) - INCLUSO RETIRADA E COLOCAÇÃO DO MATERIAL. AF_12/2020</v>
          </cell>
          <cell r="C5278" t="str">
            <v>M3</v>
          </cell>
          <cell r="D5278">
            <v>143.5</v>
          </cell>
          <cell r="E5278" t="str">
            <v>Sinapi-Maio/21</v>
          </cell>
        </row>
        <row r="5279">
          <cell r="A5279">
            <v>101824</v>
          </cell>
          <cell r="B5279" t="str">
            <v>RECOMPOSIÇÃO DE BASE E OU SUB-BASE PARA REMENDO PROFUNDO DE SOLO MELHORADO COM CIMENTO (TEOR DE 4%) - INCLUSO RETIRADA E COLOCAÇÃO DO MATERIAL. AF_12/2020</v>
          </cell>
          <cell r="C5279" t="str">
            <v>M3</v>
          </cell>
          <cell r="D5279">
            <v>168.62</v>
          </cell>
          <cell r="E5279" t="str">
            <v>Sinapi-Maio/21</v>
          </cell>
        </row>
        <row r="5280">
          <cell r="A5280">
            <v>101825</v>
          </cell>
          <cell r="B5280" t="str">
            <v>RECOMPOSIÇÃO DE BASE E OU SUB-BASE PARA REMENDO PROFUNDO DE SOLO COM CIMENTO (TEOR DE 6%) - INCLUSO RETIRADA E COLOCAÇÃO DO MATERIAL. AF_12/2020</v>
          </cell>
          <cell r="C5280" t="str">
            <v>M3</v>
          </cell>
          <cell r="D5280">
            <v>193.06</v>
          </cell>
          <cell r="E5280" t="str">
            <v>Sinapi-Maio/21</v>
          </cell>
        </row>
        <row r="5281">
          <cell r="A5281">
            <v>101826</v>
          </cell>
          <cell r="B5281" t="str">
            <v>RECOMPOSIÇÃO DE BASE E OU SUB-BASE PARA REMENDO PROFUNDO DE SOLO COM CIMENTO (TEOR DE 8%) - INCLUSO RETIRADA E COLOCAÇÃO DO MATERIAL. AF_12/2020</v>
          </cell>
          <cell r="C5281" t="str">
            <v>M3</v>
          </cell>
          <cell r="D5281">
            <v>217.17</v>
          </cell>
          <cell r="E5281" t="str">
            <v>Sinapi-Maio/21</v>
          </cell>
        </row>
        <row r="5282">
          <cell r="A5282">
            <v>101827</v>
          </cell>
          <cell r="B5282" t="str">
            <v>RECOMPOSIÇÃO DE BASE E OU SUB-BASE PARA REMENDO PROFUNDO DE SOLO BRITA (40/60) - INCLUSO RETIRADA E COLOCAÇÃO DO MATERIAL. AF_12/2020</v>
          </cell>
          <cell r="C5282" t="str">
            <v>M3</v>
          </cell>
          <cell r="D5282">
            <v>165.77</v>
          </cell>
          <cell r="E5282" t="str">
            <v>Sinapi-Maio/21</v>
          </cell>
        </row>
        <row r="5283">
          <cell r="A5283">
            <v>101828</v>
          </cell>
          <cell r="B5283" t="str">
            <v>RECOMPOSIÇÃO DE BASE E OU SUB-BASE PARA REMENDO PROFUNDO DE SOLO BRITA (50/50) - INCLUSO RETIRADA E COLOCAÇÃO DO MATERIAL. AF_12/2020</v>
          </cell>
          <cell r="C5283" t="str">
            <v>M3</v>
          </cell>
          <cell r="D5283">
            <v>157.57</v>
          </cell>
          <cell r="E5283" t="str">
            <v>Sinapi-Maio/21</v>
          </cell>
        </row>
        <row r="5284">
          <cell r="A5284">
            <v>101829</v>
          </cell>
          <cell r="B5284" t="str">
            <v>RECOMPOSIÇÃO DE BASE E OU SUB-BASE PARA REMENDO PROFUNDO DE SOLO BRITA (60/40) COM CIMENTO (TEOR DE 4%) - INCLUSO RETIRADA E COLOCAÇÃO DO MATERIAL. AF_12/2020</v>
          </cell>
          <cell r="C5284" t="str">
            <v>M3</v>
          </cell>
          <cell r="D5284">
            <v>215.89</v>
          </cell>
          <cell r="E5284" t="str">
            <v>Sinapi-Maio/21</v>
          </cell>
        </row>
        <row r="5285">
          <cell r="A5285">
            <v>101830</v>
          </cell>
          <cell r="B5285" t="str">
            <v>RECOMPOSIÇÃO DE BASE E OU SUB-BASE PARA REMENDO PROFUNDO DE SOLO BRITA (60/40) COM CIMENTO (TEOR DE 6%) - INCLUSO RETIRADA E COLOCAÇÃO DO MATERIAL. AF_12/2020</v>
          </cell>
          <cell r="C5285" t="str">
            <v>M3</v>
          </cell>
          <cell r="D5285">
            <v>239.35</v>
          </cell>
          <cell r="E5285" t="str">
            <v>Sinapi-Maio/21</v>
          </cell>
        </row>
        <row r="5286">
          <cell r="A5286">
            <v>101831</v>
          </cell>
          <cell r="B5286" t="str">
            <v>RECOMPOSIÇÃO DE BASE E OU SUB-BASE PARA REMENDO PROFUNDO DE SOLO BRITA (60/40) COM CIMENTO (TEOR DE 8%) - INCLUSO RETIRADA E COLOCAÇÃO DO MATERIAL. AF_12/2020</v>
          </cell>
          <cell r="C5286" t="str">
            <v>M3</v>
          </cell>
          <cell r="D5286">
            <v>262.47000000000003</v>
          </cell>
          <cell r="E5286" t="str">
            <v>Sinapi-Maio/21</v>
          </cell>
        </row>
        <row r="5287">
          <cell r="A5287">
            <v>101832</v>
          </cell>
          <cell r="B5287" t="str">
            <v>RECOMPOSIÇÃO DE BASE E OU SUB-BASE PARA REMENDO PROFUNDO DE SOLO BRITA (50/50) COM CIMENTO (TEOR DE 4%) - INCLUSO RETIRADA E COLOCAÇÃO DO MATERIAL. AF_12/2020</v>
          </cell>
          <cell r="C5287" t="str">
            <v>M3</v>
          </cell>
          <cell r="D5287">
            <v>208.02</v>
          </cell>
          <cell r="E5287" t="str">
            <v>Sinapi-Maio/21</v>
          </cell>
        </row>
        <row r="5288">
          <cell r="A5288">
            <v>101833</v>
          </cell>
          <cell r="B5288" t="str">
            <v>RECOMPOSIÇÃO DE BASE E OU SUB-BASE PARA REMENDO PROFUNDO DE SOLO BRITA (50/50) COM CIMENTO (TEOR DE 6%) - INCLUSO RETIRADA E COLOCAÇÃO DO MATERIAL. AF_12/2020</v>
          </cell>
          <cell r="C5288" t="str">
            <v>M3</v>
          </cell>
          <cell r="D5288">
            <v>231.63</v>
          </cell>
          <cell r="E5288" t="str">
            <v>Sinapi-Maio/21</v>
          </cell>
        </row>
        <row r="5289">
          <cell r="A5289">
            <v>101834</v>
          </cell>
          <cell r="B5289" t="str">
            <v>RECOMPOSIÇÃO DE BASE E OU SUB-BASE PARA REMENDO PROFUNDO DE SOLO BRITA (50/50) COM CIMENTO (TEOR DE 8%) - INCLUSO RETIRADA E COLOCAÇÃO DO MATERIAL. AF_12/2020</v>
          </cell>
          <cell r="C5289" t="str">
            <v>M3</v>
          </cell>
          <cell r="D5289">
            <v>254.92</v>
          </cell>
          <cell r="E5289" t="str">
            <v>Sinapi-Maio/21</v>
          </cell>
        </row>
        <row r="5290">
          <cell r="A5290">
            <v>101835</v>
          </cell>
          <cell r="B5290" t="str">
            <v>RECOMPOSIÇÃO DE BASE E OU SUB-BASE PARA REMENDO PROFUNDO DE BRITA GRADUADA SIMPLES - INCLUSO RETIRADA E COLOCAÇÃO DO MATERIAL. AF_12/2020</v>
          </cell>
          <cell r="C5290" t="str">
            <v>M3</v>
          </cell>
          <cell r="D5290">
            <v>212.38</v>
          </cell>
          <cell r="E5290" t="str">
            <v>Sinapi-Maio/21</v>
          </cell>
        </row>
        <row r="5291">
          <cell r="A5291">
            <v>101836</v>
          </cell>
          <cell r="B5291" t="str">
            <v>RECOMPOSIÇÃO DE BASE E OU SUB-BASE PARA FECHAMENTO DE VALAS DE SOLOS DE COMPORTAMENTO LATERÍTICO (ARENOSO) - INCLUSO RETIRADA E COLOCAÇÃO DO MATERIAL. AF_12/2020</v>
          </cell>
          <cell r="C5291" t="str">
            <v>M3</v>
          </cell>
          <cell r="D5291">
            <v>20.03</v>
          </cell>
          <cell r="E5291" t="str">
            <v>Sinapi-Maio/21</v>
          </cell>
        </row>
        <row r="5292">
          <cell r="A5292">
            <v>101837</v>
          </cell>
          <cell r="B5292" t="str">
            <v>RECOMPOSIÇÃO DE BASE E OU SUB-BASE PARA FECHAMENTO DE VALAS DE SOLO MELHORADO COM CIMENTO (TEOR DE 2%) - INCLUSO RETIRADA E COLOCAÇÃO DO MATERIAL. AF_12/2020</v>
          </cell>
          <cell r="C5292" t="str">
            <v>M3</v>
          </cell>
          <cell r="D5292">
            <v>47</v>
          </cell>
          <cell r="E5292" t="str">
            <v>Sinapi-Maio/21</v>
          </cell>
        </row>
        <row r="5293">
          <cell r="A5293">
            <v>101838</v>
          </cell>
          <cell r="B5293" t="str">
            <v>RECOMPOSIÇÃO DE BASE E OU SUB-BASE PARA FECHAMENTO DE VALAS DE SOLO MELHORADO COM CIMENTO (TEOR DE 4%) - INCLUSO RETIRADA E COLOCAÇÃO DO MATERIAL. AF_12/2020</v>
          </cell>
          <cell r="C5293" t="str">
            <v>M3</v>
          </cell>
          <cell r="D5293">
            <v>72.12</v>
          </cell>
          <cell r="E5293" t="str">
            <v>Sinapi-Maio/21</v>
          </cell>
        </row>
        <row r="5294">
          <cell r="A5294">
            <v>101839</v>
          </cell>
          <cell r="B5294" t="str">
            <v>RECOMPOSIÇÃO DE BASE E OU SUB-BASE PARA FECHAMENTO DE VALAS DE SOLO COM CIMENTO (TEOR DE 6%) - INCLUSO RETIRADA E COLOCAÇÃO DO MATERIAL. AF_12/2020</v>
          </cell>
          <cell r="C5294" t="str">
            <v>M3</v>
          </cell>
          <cell r="D5294">
            <v>96.56</v>
          </cell>
          <cell r="E5294" t="str">
            <v>Sinapi-Maio/21</v>
          </cell>
        </row>
        <row r="5295">
          <cell r="A5295">
            <v>101840</v>
          </cell>
          <cell r="B5295" t="str">
            <v>RECOMPOSIÇÃO DE BASE E OU SUB-BASE PARA FECHAMENTO DE VALAS DE SOLO COM CIMENTO (TEOR DE 8%) - INCLUSO RETIRADA E COLOCAÇÃO DO MATERIAL. AF_12/2020</v>
          </cell>
          <cell r="C5295" t="str">
            <v>M3</v>
          </cell>
          <cell r="D5295">
            <v>158.88</v>
          </cell>
          <cell r="E5295" t="str">
            <v>Sinapi-Maio/21</v>
          </cell>
        </row>
        <row r="5296">
          <cell r="A5296">
            <v>101841</v>
          </cell>
          <cell r="B5296" t="str">
            <v>RECOMPOSIÇÃO DE BASE E OU SUB-BASE PARA FECHAMENTO DE VALAS DE SOLO BRITA (40/60) - INCLUSO RETIRADA E COLOCAÇÃO DO MATERIAL. AF_12/2020</v>
          </cell>
          <cell r="C5296" t="str">
            <v>M3</v>
          </cell>
          <cell r="D5296">
            <v>69.27</v>
          </cell>
          <cell r="E5296" t="str">
            <v>Sinapi-Maio/21</v>
          </cell>
        </row>
        <row r="5297">
          <cell r="A5297">
            <v>101842</v>
          </cell>
          <cell r="B5297" t="str">
            <v>RECOMPOSIÇÃO DE BASE E OU SUB-BASE PARA FECHAMENTO DE VALAS DE SOLO BRITA (50/50) - INCLUSO RETIRADA E COLOCAÇÃO DO MATERIAL. AF_12/2020</v>
          </cell>
          <cell r="C5297" t="str">
            <v>M3</v>
          </cell>
          <cell r="D5297">
            <v>61.07</v>
          </cell>
          <cell r="E5297" t="str">
            <v>Sinapi-Maio/21</v>
          </cell>
        </row>
        <row r="5298">
          <cell r="A5298">
            <v>101843</v>
          </cell>
          <cell r="B5298" t="str">
            <v>RECOMPOSIÇÃO DE BASE E OU SUB-BASE PARA FECHAMENTO DE VALAS DE SOLO BRITA (60/40) COM CIMENTO (TEOR DE 4%) - INCLUSO RETIRADA E COLOCAÇÃO DO MATERIAL. AF_12/2020</v>
          </cell>
          <cell r="C5298" t="str">
            <v>M3</v>
          </cell>
          <cell r="D5298">
            <v>119.39</v>
          </cell>
          <cell r="E5298" t="str">
            <v>Sinapi-Maio/21</v>
          </cell>
        </row>
        <row r="5299">
          <cell r="A5299">
            <v>101844</v>
          </cell>
          <cell r="B5299" t="str">
            <v>RECOMPOSIÇÃO DE BASE E OU SUB-BASE PARA FECHAMENTO DE VALAS DE SOLO BRITA (60/40) COM CIMENTO (TEOR DE 6%) - INCLUSO RETIRADA E COLOCAÇÃO DO MATERIAL. AF_12/2020</v>
          </cell>
          <cell r="C5299" t="str">
            <v>M3</v>
          </cell>
          <cell r="D5299">
            <v>142.85</v>
          </cell>
          <cell r="E5299" t="str">
            <v>Sinapi-Maio/21</v>
          </cell>
        </row>
        <row r="5300">
          <cell r="A5300">
            <v>101845</v>
          </cell>
          <cell r="B5300" t="str">
            <v>RECOMPOSIÇÃO DE BASE E OU SUB-BASE PARA FECHAMENTO DE VALAS DE SOLO BRITA (60/40) COM CIMENTO (TEOR DE 8%) - INCLUSO RETIRADA E COLOCAÇÃO DO MATERIAL. AF_12/2020</v>
          </cell>
          <cell r="C5300" t="str">
            <v>M3</v>
          </cell>
          <cell r="D5300">
            <v>165.97</v>
          </cell>
          <cell r="E5300" t="str">
            <v>Sinapi-Maio/21</v>
          </cell>
        </row>
        <row r="5301">
          <cell r="A5301">
            <v>101846</v>
          </cell>
          <cell r="B5301" t="str">
            <v>RECOMPOSIÇÃO DE BASE E OU SUB-BASE PARA FECHAMENTO DE VALAS DE SOLO BRITA (50/50) COM CIMENTO (TEOR DE 4%) - INCLUSO RETIRADA E COLOCAÇÃO DO MATERIAL. AF_12/2020</v>
          </cell>
          <cell r="C5301" t="str">
            <v>M3</v>
          </cell>
          <cell r="D5301">
            <v>111.52</v>
          </cell>
          <cell r="E5301" t="str">
            <v>Sinapi-Maio/21</v>
          </cell>
        </row>
        <row r="5302">
          <cell r="A5302">
            <v>101847</v>
          </cell>
          <cell r="B5302" t="str">
            <v>RECOMPOSIÇÃO DE BASE E OU SUB-BASE PARA FECHAMENTO DE VALAS DE SOLO BRITA (50/50) COM CIMENTO (TEOR DE 6%) - INCLUSO RETIRADA E COLOCAÇÃO DO MATERIAL. AF_12/2020</v>
          </cell>
          <cell r="C5302" t="str">
            <v>M3</v>
          </cell>
          <cell r="D5302">
            <v>135.13</v>
          </cell>
          <cell r="E5302" t="str">
            <v>Sinapi-Maio/21</v>
          </cell>
        </row>
        <row r="5303">
          <cell r="A5303">
            <v>101848</v>
          </cell>
          <cell r="B5303" t="str">
            <v>RECOMPOSIÇÃO DE BASE E OU SUB-BASE PARA FECHAMENTO DE VALAS DE SOLO BRITA (50/50) COM CIMENTO (TEOR DE 8%) - INCLUSO RETIRADA E COLOCAÇÃO DO MATERIAL. AF_12/2020</v>
          </cell>
          <cell r="C5303" t="str">
            <v>M3</v>
          </cell>
          <cell r="D5303">
            <v>158.41999999999999</v>
          </cell>
          <cell r="E5303" t="str">
            <v>Sinapi-Maio/21</v>
          </cell>
        </row>
        <row r="5304">
          <cell r="A5304">
            <v>101849</v>
          </cell>
          <cell r="B5304" t="str">
            <v>RECOMPOSIÇÃO DE BASE E OU SUB-BASE PARA FECHAMENTO DE VALAS DE BRITA GRADUADA SIMPLES - INCLUSO RETIRADA E COLOCAÇÃO DO MATERIAL. AF_12/2020</v>
          </cell>
          <cell r="C5304" t="str">
            <v>M3</v>
          </cell>
          <cell r="D5304">
            <v>115.88</v>
          </cell>
          <cell r="E5304" t="str">
            <v>Sinapi-Maio/21</v>
          </cell>
        </row>
        <row r="5305">
          <cell r="A5305">
            <v>101850</v>
          </cell>
          <cell r="B5305" t="str">
            <v>REASSENTAMENTO DE PARALELEPÍPEDOS, REJUNTAMENTO COM PÓ DE PEDRA, COM REAPROVEITAMENTO DOS PARALELEPÍPEDOS - INCLUSO RETIRADA E COLOCAÇÃO DO MATERIAL. AF_12/2020</v>
          </cell>
          <cell r="C5305" t="str">
            <v>M2</v>
          </cell>
          <cell r="D5305">
            <v>49.88</v>
          </cell>
          <cell r="E5305" t="str">
            <v>Sinapi-Maio/21</v>
          </cell>
        </row>
        <row r="5306">
          <cell r="A5306">
            <v>101851</v>
          </cell>
          <cell r="B5306" t="str">
            <v>REASSENTAMENTO DE PARALELEPÍPEDOS, REJUNTAMENTO COM PEDRISCO E EMULSÃO ASFÁLTICA, COM REAPROVEITAMENTO DOS PARALELEPÍPEDOS - INCLUSO RETIRADA E COLOCAÇÃO DO MATERIAL. AF_12/2020_P</v>
          </cell>
          <cell r="C5306" t="str">
            <v>M2</v>
          </cell>
          <cell r="D5306">
            <v>105.07</v>
          </cell>
          <cell r="E5306" t="str">
            <v>Sinapi-Maio/21</v>
          </cell>
        </row>
        <row r="5307">
          <cell r="A5307">
            <v>101852</v>
          </cell>
          <cell r="B5307" t="str">
            <v>REASSENTAMENTO DE PARALELEPÍPEDOS, REJUNTAMENTO COM ARGAMASSA, COM REAPROVEITAMENTO DOS PARALELEPÍPEDOS - INCLUSO RETIRADA E COLOCAÇÃO DO MATERIAL. AF_12/2020</v>
          </cell>
          <cell r="C5307" t="str">
            <v>M2</v>
          </cell>
          <cell r="D5307">
            <v>61.5</v>
          </cell>
          <cell r="E5307" t="str">
            <v>Sinapi-Maio/21</v>
          </cell>
        </row>
        <row r="5308">
          <cell r="A5308">
            <v>101853</v>
          </cell>
          <cell r="B5308" t="str">
            <v>REASSENTAMENTO DE PEDRAS POLIÉDRICAS, REJUNTAMENTO COM PÓ DE PEDRA, COM REAPROVEITAMENTO DAS PEDRAS POLIÉDRICAS - INCLUSO RETIRADA E COLOCAÇÃO DO MATERIAL.  AF_12/2020</v>
          </cell>
          <cell r="C5308" t="str">
            <v>M2</v>
          </cell>
          <cell r="D5308">
            <v>43.7</v>
          </cell>
          <cell r="E5308" t="str">
            <v>Sinapi-Maio/21</v>
          </cell>
        </row>
        <row r="5309">
          <cell r="A5309">
            <v>101854</v>
          </cell>
          <cell r="B5309" t="str">
            <v>REASSENTAMENTO DE PEDRAS POLIÉDRICAS, REJUNTAMENTO COM PEDRISCO E EMULSÃO ASFÁLTICA, COM REAPROVEITAMENTO DAS PEDRAS POLIÉDRICAS - INCLUSO RETIRADA E COLOCAÇÃO DO MATERIAL. AF_12/2020_P</v>
          </cell>
          <cell r="C5309" t="str">
            <v>M2</v>
          </cell>
          <cell r="D5309">
            <v>105.32</v>
          </cell>
          <cell r="E5309" t="str">
            <v>Sinapi-Maio/21</v>
          </cell>
        </row>
        <row r="5310">
          <cell r="A5310">
            <v>101855</v>
          </cell>
          <cell r="B5310" t="str">
            <v>REASSENTAMENTO DE PEDRAS POLIÉDRICAS, REJUNTAMENTO COM ARGAMASSA, COM REAPROVEITAMENTO DAS PEDRAS POLIÉDRICAS - INCLUSO RETIRADA E COLOCAÇÃO DO MATERIAL. AF_12/2020</v>
          </cell>
          <cell r="C5310" t="str">
            <v>M2</v>
          </cell>
          <cell r="D5310">
            <v>63.7</v>
          </cell>
          <cell r="E5310" t="str">
            <v>Sinapi-Maio/21</v>
          </cell>
        </row>
        <row r="5311">
          <cell r="A5311">
            <v>101856</v>
          </cell>
          <cell r="B5311" t="str">
            <v>REASSENTAMENTO DE BLOCOS PISOGRAMA PARA PISO INTERTRAVADO, COM REAPROVEITAMENTO DOS BLOCOS PISOGRAMA - INCLUSO RETIRADA E COLOCAÇÃO DO MATERIAL. AF_12/2020</v>
          </cell>
          <cell r="C5311" t="str">
            <v>M2</v>
          </cell>
          <cell r="D5311">
            <v>22.27</v>
          </cell>
          <cell r="E5311" t="str">
            <v>Sinapi-Maio/21</v>
          </cell>
        </row>
        <row r="5312">
          <cell r="A5312">
            <v>101857</v>
          </cell>
          <cell r="B5312" t="str">
            <v>REASSENTAMENTO DE BLOCOS SEXTAVADO PARA PISO INTERTRAVADO, ESPESSURA DE 6 CM, EM CALÇADA, COM REAPROVEITAMENTO DOS BLOCOS SEXTAVADOS - INCLUSO RETIRADA E COLOCAÇÃO DO MATERIAL. AF_12/2020</v>
          </cell>
          <cell r="C5312" t="str">
            <v>M2</v>
          </cell>
          <cell r="D5312">
            <v>28.56</v>
          </cell>
          <cell r="E5312" t="str">
            <v>Sinapi-Maio/21</v>
          </cell>
        </row>
        <row r="5313">
          <cell r="A5313">
            <v>101858</v>
          </cell>
          <cell r="B5313" t="str">
            <v>REASSENTAMENTO DE BLOCOS SEXTAVADO PARA PISO INTERTRAVADO, ESPESSURA DE 6 CM, EM VIA/ESTACIONAMENTO, COM REAPROVEITAMENTO DOS BLOCOS SEXTAVADO - INCLUSO RETIRADA E COLOCAÇÃO DO MATERIAL. AF_12/2020</v>
          </cell>
          <cell r="C5313" t="str">
            <v>M2</v>
          </cell>
          <cell r="D5313">
            <v>22.8</v>
          </cell>
          <cell r="E5313" t="str">
            <v>Sinapi-Maio/21</v>
          </cell>
        </row>
        <row r="5314">
          <cell r="A5314">
            <v>101859</v>
          </cell>
          <cell r="B5314" t="str">
            <v>REASSENTAMENTO DE BLOCOS SEXTAVADO PARA PISO INTERTRAVADO, ESPESSURA DE 8 CM, EM VIA/ESTACIONAMENTO, COM REAPROVEITAMENTO DOS BLOCOS SEXTAVADO - INCLUSO RETIRADA E COLOCAÇÃO DO MATERIAL. AF_12/2020</v>
          </cell>
          <cell r="C5314" t="str">
            <v>M2</v>
          </cell>
          <cell r="D5314">
            <v>25.5</v>
          </cell>
          <cell r="E5314" t="str">
            <v>Sinapi-Maio/21</v>
          </cell>
        </row>
        <row r="5315">
          <cell r="A5315">
            <v>101860</v>
          </cell>
          <cell r="B5315" t="str">
            <v>REASSENTAMENTO DE BLOCOS SEXTAVADO PARA PISO INTERTRAVADO, ESPESSURA DE 10 CM, EM VIA/ESTACIONAMENTO, COM REAPROVEITAMENTO DOS BLOCOS SEXTAVADO - INCLUSO RETIRADA E COLOCAÇÃO DO MATERIAL. AF_12/2020</v>
          </cell>
          <cell r="C5315" t="str">
            <v>M2</v>
          </cell>
          <cell r="D5315">
            <v>29.75</v>
          </cell>
          <cell r="E5315" t="str">
            <v>Sinapi-Maio/21</v>
          </cell>
        </row>
        <row r="5316">
          <cell r="A5316">
            <v>101861</v>
          </cell>
          <cell r="B5316" t="str">
            <v>REASSENTAMENTO DE BLOCOS RETANGULAR PARA PISO INTERTRAVADO, ESPESSURA DE 4  CM, EM CALÇADA, COM REAPROVEITAMENTO DOS BLOCOS RETANGULAR - INCLUSO RETIRADA E COLOCAÇÃO DO MATERIAL. AF_12/2020</v>
          </cell>
          <cell r="C5316" t="str">
            <v>M2</v>
          </cell>
          <cell r="D5316">
            <v>27.65</v>
          </cell>
          <cell r="E5316" t="str">
            <v>Sinapi-Maio/21</v>
          </cell>
        </row>
        <row r="5317">
          <cell r="A5317">
            <v>101862</v>
          </cell>
          <cell r="B5317" t="str">
            <v>REASSENTAMENTO DE BLOCOS RETANGULAR PARA PISO INTERTRAVADO, ESPESSURA DE 6 CM, EM CALÇADA, COM REAPROVEITAMENTO DOS BLOCOS RETANGULAR - INCLUSO RETIRADA E COLOCAÇÃO DO MATERIAL. AF_12/2020</v>
          </cell>
          <cell r="C5317" t="str">
            <v>M2</v>
          </cell>
          <cell r="D5317">
            <v>30.4</v>
          </cell>
          <cell r="E5317" t="str">
            <v>Sinapi-Maio/21</v>
          </cell>
        </row>
        <row r="5318">
          <cell r="A5318">
            <v>101863</v>
          </cell>
          <cell r="B5318" t="str">
            <v>REASSENTAMENTO DE BLOCOS RETANGULAR PARA PISO INTERTRAVADO, ESPESSURA DE 6 CM, EM VIA/ESTACIONAMENTO, COM REAPROVEITAMENTO DOS BLOCOS RETANGULAR - INCLUSO RETIRADA E COLOCAÇÃO DO MATERIAL. AF_12/2020</v>
          </cell>
          <cell r="C5318" t="str">
            <v>M2</v>
          </cell>
          <cell r="D5318">
            <v>23.18</v>
          </cell>
          <cell r="E5318" t="str">
            <v>Sinapi-Maio/21</v>
          </cell>
        </row>
        <row r="5319">
          <cell r="A5319">
            <v>101864</v>
          </cell>
          <cell r="B5319" t="str">
            <v>REASSENTAMENTO DE BLOCOS RETANGULAR PARA PISO INTERTRAVADO, ESPESSURA DE 8 CM, EM VIA/ESTACIONAMENTO, COM REAPROVEITAMENTO DOS BLOCOS RETANGULAR - INCLUSO RETIRADA E COLOCAÇÃO DO MATERIAL. AF_12/2020</v>
          </cell>
          <cell r="C5319" t="str">
            <v>M2</v>
          </cell>
          <cell r="D5319">
            <v>27.43</v>
          </cell>
          <cell r="E5319" t="str">
            <v>Sinapi-Maio/21</v>
          </cell>
        </row>
        <row r="5320">
          <cell r="A5320">
            <v>101865</v>
          </cell>
          <cell r="B5320" t="str">
            <v>REASSENTAMENTO DE BLOCOS RETANGULAR PARA PISO INTERTRAVADO, ESPESSURA DE 10 CM, EM VIA/ESTACIONAMENTO, COM REAPROVEITAMENTO DOS BLOCOS RETANGULAR - INCLUSO RETIRADA E COLOCAÇÃO DO MATERIAL. AF_12/2020</v>
          </cell>
          <cell r="C5320" t="str">
            <v>M2</v>
          </cell>
          <cell r="D5320">
            <v>31.67</v>
          </cell>
          <cell r="E5320" t="str">
            <v>Sinapi-Maio/21</v>
          </cell>
        </row>
        <row r="5321">
          <cell r="A5321">
            <v>101866</v>
          </cell>
          <cell r="B5321" t="str">
            <v>REASSENTAMENTO DE BLOCOS 16 FACES PARA PISO INTERTRAVADO, ESPESSURA DE 4  CM, EM CALÇADA, COM REAPROVEITAMENTO DOS BLOCOS 16 FACES - INCLUSO RETIRADA E COLOCAÇÃO DO MATERIAL. AF_12/2020</v>
          </cell>
          <cell r="C5321" t="str">
            <v>M2</v>
          </cell>
          <cell r="D5321">
            <v>27.86</v>
          </cell>
          <cell r="E5321" t="str">
            <v>Sinapi-Maio/21</v>
          </cell>
        </row>
        <row r="5322">
          <cell r="A5322">
            <v>101867</v>
          </cell>
          <cell r="B5322" t="str">
            <v>REASSENTAMENTO DE BLOCOS 16 FACES PARA PISO INTERTRAVADO, ESPESSURA DE 6 CM, EM CALÇADA, COM REAPROVEITAMENTO DOS BLOCOS 16 FACES - INCLUSO RETIRADA E COLOCAÇÃO DO MATERIAL. AF_12/2020</v>
          </cell>
          <cell r="C5322" t="str">
            <v>M2</v>
          </cell>
          <cell r="D5322">
            <v>32.11</v>
          </cell>
          <cell r="E5322" t="str">
            <v>Sinapi-Maio/21</v>
          </cell>
        </row>
        <row r="5323">
          <cell r="A5323">
            <v>101868</v>
          </cell>
          <cell r="B5323" t="str">
            <v>REASSENTAMENTO DE BLOCOS 16 FACES PARA PISO INTERTRAVADO, ESPESSURA DE 6 CM, EM VIA/ESTACIONAMENTO, COM REAPROVEITAMENTO DOS BLOCOS 16 FACES - INCLUSO RETIRADA E COLOCAÇÃO DO MATERIAL. AF_12/2020</v>
          </cell>
          <cell r="C5323" t="str">
            <v>M2</v>
          </cell>
          <cell r="D5323">
            <v>24.88</v>
          </cell>
          <cell r="E5323" t="str">
            <v>Sinapi-Maio/21</v>
          </cell>
        </row>
        <row r="5324">
          <cell r="A5324">
            <v>101869</v>
          </cell>
          <cell r="B5324" t="str">
            <v>REASSENTAMENTO DE BLOCOS 16 FACES PARA PISO INTERTRAVADO, ESPESSURA DE 8 CM, EM VIA/ESTACIONAMENTO, COM REAPROVEITAMENTO DOS BLOCOS 16 FACES - INCLUSO RETIRADA E COLOCAÇÃO DO MATERIAL. AF_12/2020</v>
          </cell>
          <cell r="C5324" t="str">
            <v>M2</v>
          </cell>
          <cell r="D5324">
            <v>29.14</v>
          </cell>
          <cell r="E5324" t="str">
            <v>Sinapi-Maio/21</v>
          </cell>
        </row>
        <row r="5325">
          <cell r="A5325">
            <v>101870</v>
          </cell>
          <cell r="B5325" t="str">
            <v>REASSENTAMENTO DE BLOCOS 16 FACES PARA PISO INTERTRAVADO, ESPESSURA DE 10 CM, EM VIA/ESTACIONAMENTO, COM REAPROVEITAMENTO DOS BLOCOS 16 FACES - INCLUSO RETIRADA E COLOCAÇÃO DO MATERIAL. AF_12/2020</v>
          </cell>
          <cell r="C5325" t="str">
            <v>M2</v>
          </cell>
          <cell r="D5325">
            <v>33.380000000000003</v>
          </cell>
          <cell r="E5325" t="str">
            <v>Sinapi-Maio/21</v>
          </cell>
        </row>
        <row r="5326">
          <cell r="A5326">
            <v>102096</v>
          </cell>
          <cell r="B5326" t="str">
            <v>EXECUÇÃO DE TAPA BURACO COM APLICAÇÃO DE CONCRETO ASFÁLTICO (AQUISIÇÃO EM USINA) E PINTURA DE LIGAÇÃO. AF_12/2020</v>
          </cell>
          <cell r="C5326" t="str">
            <v>M3</v>
          </cell>
          <cell r="D5326">
            <v>1333.85</v>
          </cell>
          <cell r="E5326" t="str">
            <v>Sinapi-Maio/21</v>
          </cell>
        </row>
        <row r="5327">
          <cell r="A5327">
            <v>102098</v>
          </cell>
          <cell r="B5327" t="str">
            <v>RECOMPOSIÇÃO DE REVESTIMENTO EM CONCRETO ASFÁLTICO (AQUISIÇÃO EM USINA), PARA O FECHAMENTO DE VALAS - INCLUSO DEMOLIÇÃO DO PAVIMENTO. AF_12/2020</v>
          </cell>
          <cell r="C5327" t="str">
            <v>M3</v>
          </cell>
          <cell r="D5327">
            <v>1405.41</v>
          </cell>
          <cell r="E5327" t="str">
            <v>Sinapi-Maio/21</v>
          </cell>
        </row>
        <row r="5328">
          <cell r="A5328">
            <v>102101</v>
          </cell>
          <cell r="B5328" t="str">
            <v>EXECUÇÃO DE PINTURA DE LIGAÇÃO COM EMULSÃO ASFÁLTICA RR-2C, PARA O FECHAMENTO DE VALAS. AF_12/2020</v>
          </cell>
          <cell r="C5328" t="str">
            <v>M2</v>
          </cell>
          <cell r="D5328">
            <v>3.32</v>
          </cell>
          <cell r="E5328" t="str">
            <v>Sinapi-Maio/21</v>
          </cell>
        </row>
        <row r="5329">
          <cell r="A5329">
            <v>100576</v>
          </cell>
          <cell r="B5329" t="str">
            <v>REGULARIZAÇÃO E COMPACTAÇÃO DE SUBLEITO DE SOLO  PREDOMINANTEMENTE ARGILOSO. AF_11/2019</v>
          </cell>
          <cell r="C5329" t="str">
            <v>M2</v>
          </cell>
          <cell r="D5329">
            <v>1.83</v>
          </cell>
          <cell r="E5329" t="str">
            <v>Sinapi-Maio/21</v>
          </cell>
        </row>
        <row r="5330">
          <cell r="A5330">
            <v>100577</v>
          </cell>
          <cell r="B5330" t="str">
            <v>REGULARIZAÇÃO E COMPACTAÇÃO DE SUBLEITO DE SOLO PREDOMINANTEMENTE ARENOSO. AF_11/2019</v>
          </cell>
          <cell r="C5330" t="str">
            <v>M2</v>
          </cell>
          <cell r="D5330">
            <v>0.83</v>
          </cell>
          <cell r="E5330" t="str">
            <v>Sinapi-Maio/21</v>
          </cell>
        </row>
        <row r="5331">
          <cell r="A5331">
            <v>96388</v>
          </cell>
          <cell r="B5331" t="str">
            <v>EXECUÇÃO E COMPACTAÇÃO DE BASE E OU SUB BASE PARA PAVIMENTAÇÃO DE SOLOS DE COMPORTAMENTO LATERÍTICO (ARENOSO) - EXCLUSIVE SOLO, ESCAVAÇÃO, CARGA E TRANSPORTE. AF_11/2019</v>
          </cell>
          <cell r="C5331" t="str">
            <v>M3</v>
          </cell>
          <cell r="D5331">
            <v>8.3699999999999992</v>
          </cell>
          <cell r="E5331" t="str">
            <v>Sinapi-Maio/21</v>
          </cell>
        </row>
        <row r="5332">
          <cell r="A5332">
            <v>96389</v>
          </cell>
          <cell r="B5332" t="str">
            <v>EXECUÇÃO E COMPACTAÇÃO DE BASE E OU SUB BASE PARA PAVIMENTAÇÃO DE SOLO (PREDOMINANTEMENTE ARENOSO) COM CIMENTO (TEOR DE 2%) - EXCLUSIVE SOLO, ESCAVAÇÃO, CARGA E TRANSPORTE. AF_11/2019</v>
          </cell>
          <cell r="C5332" t="str">
            <v>M3</v>
          </cell>
          <cell r="D5332">
            <v>39.590000000000003</v>
          </cell>
          <cell r="E5332" t="str">
            <v>Sinapi-Maio/21</v>
          </cell>
        </row>
        <row r="5333">
          <cell r="A5333">
            <v>96390</v>
          </cell>
          <cell r="B5333" t="str">
            <v>EXECUÇÃO E COMPACTAÇÃO DE BASE E OU SUB BASE PARA PAVIMENTAÇÃO DE SOLO (PREDOMINANTEMENTE ARENOSO) COM CIMENTO (TEOR DE 4%) - EXCLUSIVE SOLO, ESCAVAÇÃO, CARGA E TRANSPORTE. AF_11/2019</v>
          </cell>
          <cell r="C5333" t="str">
            <v>M3</v>
          </cell>
          <cell r="D5333">
            <v>63.33</v>
          </cell>
          <cell r="E5333" t="str">
            <v>Sinapi-Maio/21</v>
          </cell>
        </row>
        <row r="5334">
          <cell r="A5334">
            <v>96391</v>
          </cell>
          <cell r="B5334" t="str">
            <v>EXECUÇÃO E COMPACTAÇÃO DE BASE E OU SUB BASE PARA PAVIMENTAÇÃO DE SOLO (PREDOMINANTEMENTE ARENOSO) COM CIMENTO (TEOR DE 6%) - EXCLUSIVE SOLO, ESCAVAÇÃO, CARGA E TRANSPORTE. AF_11/2019</v>
          </cell>
          <cell r="C5334" t="str">
            <v>M3</v>
          </cell>
          <cell r="D5334">
            <v>88.5</v>
          </cell>
          <cell r="E5334" t="str">
            <v>Sinapi-Maio/21</v>
          </cell>
        </row>
        <row r="5335">
          <cell r="A5335">
            <v>96392</v>
          </cell>
          <cell r="B5335" t="str">
            <v>EXECUÇÃO E COMPACTAÇÃO DE BASE E OU SUB BASE PARA PAVIMENTAÇÃO DE SOLO (PREDOMINANTEMENTE ARENOSO) COM CIMENTO (TEOR DE 8%) - EXCLUSIVE SOLO, ESCAVAÇÃO, CARGA E TRANSPORTE. AF_11/2019</v>
          </cell>
          <cell r="C5335" t="str">
            <v>M3</v>
          </cell>
          <cell r="D5335">
            <v>112.61</v>
          </cell>
          <cell r="E5335" t="str">
            <v>Sinapi-Maio/21</v>
          </cell>
        </row>
        <row r="5336">
          <cell r="A5336">
            <v>96396</v>
          </cell>
          <cell r="B5336" t="str">
            <v>EXECUÇÃO E COMPACTAÇÃO DE BASE E OU SUB BASE PARA PAVIMENTAÇÃO DE BRITA GRADUADA SIMPLES - EXCLUSIVE CARGA E TRANSPORTE. AF_11/2019</v>
          </cell>
          <cell r="C5336" t="str">
            <v>M3</v>
          </cell>
          <cell r="D5336">
            <v>105.18</v>
          </cell>
          <cell r="E5336" t="str">
            <v>Sinapi-Maio/21</v>
          </cell>
        </row>
        <row r="5337">
          <cell r="A5337">
            <v>96397</v>
          </cell>
          <cell r="B5337" t="str">
            <v>EXECUÇÃO E COMPACTAÇÃO DE BASE E OU SUB BASE PARA PAVIMENTAÇÃO DE BRITA GRADUADA SIMPLES TRATADA COM CIMENTO - EXCLUSIVE CARGA E TRANSPORTE. AF_11/2019</v>
          </cell>
          <cell r="C5337" t="str">
            <v>M3</v>
          </cell>
          <cell r="D5337">
            <v>153.76</v>
          </cell>
          <cell r="E5337" t="str">
            <v>Sinapi-Maio/21</v>
          </cell>
        </row>
        <row r="5338">
          <cell r="A5338">
            <v>96398</v>
          </cell>
          <cell r="B5338" t="str">
            <v>EXECUÇÃO E COMPACTAÇÃO DE BASE E OU SUB BASE PARA PAVIMENTAÇÃO DE CONCRETO COMPACTADO COM ROLO - EXCLUSIVE CARGA E TRANSPORTE. AF_11/2019</v>
          </cell>
          <cell r="C5338" t="str">
            <v>M3</v>
          </cell>
          <cell r="D5338">
            <v>218.17</v>
          </cell>
          <cell r="E5338" t="str">
            <v>Sinapi-Maio/21</v>
          </cell>
        </row>
        <row r="5339">
          <cell r="A5339">
            <v>96399</v>
          </cell>
          <cell r="B5339" t="str">
            <v>EXECUÇÃO E COMPACTAÇÃO DE BASE E OU SUB BASE PARA PAVIMENTAÇÃO DE PEDRA RACHÃO  - EXCLUSIVE CARGA E TRANSPORTE. AF_11/2019</v>
          </cell>
          <cell r="C5339" t="str">
            <v>M3</v>
          </cell>
          <cell r="D5339">
            <v>72.8</v>
          </cell>
          <cell r="E5339" t="str">
            <v>Sinapi-Maio/21</v>
          </cell>
        </row>
        <row r="5340">
          <cell r="A5340">
            <v>96400</v>
          </cell>
          <cell r="B5340" t="str">
            <v>EXECUÇÃO E COMPACTAÇÃO DE BASE E OU SUB BASE PARA PAVIMENTAÇÃO DE MACADAME SECO - EXCLUSIVE CARGA E TRANSPORTE. AF_11/2019</v>
          </cell>
          <cell r="C5340" t="str">
            <v>M3</v>
          </cell>
          <cell r="D5340">
            <v>94.75</v>
          </cell>
          <cell r="E5340" t="str">
            <v>Sinapi-Maio/21</v>
          </cell>
        </row>
        <row r="5341">
          <cell r="A5341">
            <v>96402</v>
          </cell>
          <cell r="B5341" t="str">
            <v>EXECUÇÃO DE PINTURA DE LIGAÇÃO COM EMULSÃO ASFÁLTICA RR-2C. AF_11/2019</v>
          </cell>
          <cell r="C5341" t="str">
            <v>M2</v>
          </cell>
          <cell r="D5341">
            <v>2.11</v>
          </cell>
          <cell r="E5341" t="str">
            <v>Sinapi-Maio/21</v>
          </cell>
        </row>
        <row r="5342">
          <cell r="A5342">
            <v>100564</v>
          </cell>
          <cell r="B5342" t="str">
            <v>EXECUÇÃO E COMPACTAÇÃO DE BASE E OU SUB-BASE PARA PAVIMENTAÇÃO DE SOLO (PREDOMINANTEMENTE ARENOSO) BRITA - 40/60 - EXCLUSIVE SOLO, ESCAVAÇÃO, CARGA E TRANSPORTE. AF_11/2019</v>
          </cell>
          <cell r="C5342" t="str">
            <v>M3</v>
          </cell>
          <cell r="D5342">
            <v>66.53</v>
          </cell>
          <cell r="E5342" t="str">
            <v>Sinapi-Maio/21</v>
          </cell>
        </row>
        <row r="5343">
          <cell r="A5343">
            <v>100565</v>
          </cell>
          <cell r="B5343" t="str">
            <v>EXECUÇÃO E COMPACTAÇÃO DE BASE E OU SUB-BASE PARA PAVIMENTAÇÃO DE SOLO (PREDOMINANTEMENTE ARENOSO) BRITA - 50/50 - EXCLUSIVE SOLO, ESCAVAÇÃO, CARGA E TRANSPORTE. AF_11/2019</v>
          </cell>
          <cell r="C5343" t="str">
            <v>M3</v>
          </cell>
          <cell r="D5343">
            <v>58.35</v>
          </cell>
          <cell r="E5343" t="str">
            <v>Sinapi-Maio/21</v>
          </cell>
        </row>
        <row r="5344">
          <cell r="A5344">
            <v>100566</v>
          </cell>
          <cell r="B5344" t="str">
            <v>EXECUÇÃO E COMPACTAÇÃO DE BASE E OU SUB-BASE PARA PAVIMENTAÇÃO DE SOLO (PREDOMINANTEMENTE ARENOSO) BRITA - 40/60 COM CIMENTO (TEOR DE 4%) - EXCLUSIVE SOLO, ESCAVAÇÃO, CARGA E TRANSPORTE. AF_11/2019</v>
          </cell>
          <cell r="C5344" t="str">
            <v>M3</v>
          </cell>
          <cell r="D5344">
            <v>116.65</v>
          </cell>
          <cell r="E5344" t="str">
            <v>Sinapi-Maio/21</v>
          </cell>
        </row>
        <row r="5345">
          <cell r="A5345">
            <v>100567</v>
          </cell>
          <cell r="B5345" t="str">
            <v>EXECUÇÃO E COMPACTAÇÃO DE BASE E OU SUB-BASE PARA PAVIMENTAÇÃO DE SOLO (PREDOMINANTEMENTE ARENOSO) BRITA - 40/60 COM CIMENTO (TEOR DE 6%) - EXCLUSIVE SOLO, ESCAVAÇÃO, CARGA E TRANSPORTE. AF_11/2019</v>
          </cell>
          <cell r="C5345" t="str">
            <v>M3</v>
          </cell>
          <cell r="D5345">
            <v>140.13999999999999</v>
          </cell>
          <cell r="E5345" t="str">
            <v>Sinapi-Maio/21</v>
          </cell>
        </row>
        <row r="5346">
          <cell r="A5346">
            <v>100568</v>
          </cell>
          <cell r="B5346" t="str">
            <v>EXECUÇÃO E COMPACTAÇÃO DE BASE E OU SUB-BASE PARA PAVIMENTAÇÃO DE SOLO (PREDOMINANTEMENTE ARENOSO) BRITA - 40/60 COM CIMENTO (TEOR DE 8%) - EXCLUSIVE SOLO, ESCAVAÇÃO, CARGA E TRANSPORTE. AF_11/2019</v>
          </cell>
          <cell r="C5346" t="str">
            <v>M3</v>
          </cell>
          <cell r="D5346">
            <v>163.22999999999999</v>
          </cell>
          <cell r="E5346" t="str">
            <v>Sinapi-Maio/21</v>
          </cell>
        </row>
        <row r="5347">
          <cell r="A5347">
            <v>100569</v>
          </cell>
          <cell r="B5347" t="str">
            <v>EXECUÇÃO E COMPACTAÇÃO DE BASE E OU SUB-BASE PARA PAVIMENTAÇÃO DE SOLO (PREDOMINANTEMENTE ARENOSO) BRITA - 50/50 COM CIMENTO (TEOR DE 4%)  - EXCLUSIVE SOLO, ESCAVAÇÃO, CARGA E TRANSPORTE. AF_11/2019</v>
          </cell>
          <cell r="C5347" t="str">
            <v>M3</v>
          </cell>
          <cell r="D5347">
            <v>108.77</v>
          </cell>
          <cell r="E5347" t="str">
            <v>Sinapi-Maio/21</v>
          </cell>
        </row>
        <row r="5348">
          <cell r="A5348">
            <v>100570</v>
          </cell>
          <cell r="B5348" t="str">
            <v>EXECUÇÃO E COMPACTAÇÃO DE BASE E OU SUB-BASE PARA PAVIMENTAÇÃO DE SOLO (PREDOMINANTEMENTE ARENOSO) BRITA - 50/50 COM CIMENTO (TEOR DE 6%) - EXCLUSIVE SOLO, ESCAVAÇÃO, CARGA E TRANSPORTE. AF_11/2019</v>
          </cell>
          <cell r="C5348" t="str">
            <v>M3</v>
          </cell>
          <cell r="D5348">
            <v>133.99</v>
          </cell>
          <cell r="E5348" t="str">
            <v>Sinapi-Maio/21</v>
          </cell>
        </row>
        <row r="5349">
          <cell r="A5349">
            <v>100571</v>
          </cell>
          <cell r="B5349" t="str">
            <v>EXECUÇÃO E COMPACTAÇÃO DE BASE E OU SUB-BASE PARA PAVIMENTAÇÃO DE SOLO (PREDOMINANTEMENTE ARENOSO) BRITA - 50/50 COM CIMENTO (TEOR DE 8%) - EXCLUSIVE SOLO, ESCAVAÇÃO, CARGA E TRANSPORTE. AF_11/2019</v>
          </cell>
          <cell r="C5349" t="str">
            <v>M3</v>
          </cell>
          <cell r="D5349">
            <v>155.71</v>
          </cell>
          <cell r="E5349" t="str">
            <v>Sinapi-Maio/21</v>
          </cell>
        </row>
        <row r="5350">
          <cell r="A5350">
            <v>100572</v>
          </cell>
          <cell r="B5350" t="str">
            <v>EXECUÇÃO E COMPACTAÇÃO DE BASE E OU SUB-BASE PARA PAVIMENTAÇÃO DE SOLO (PREDOMINANTEMENTE ARGILOSO) BRITA - 40/60 - EXCLUSIVE SOLO, ESCAVAÇÃO, CARGA E TRANSPORTE. AF_11/2019</v>
          </cell>
          <cell r="C5350" t="str">
            <v>M3</v>
          </cell>
          <cell r="D5350">
            <v>70.88</v>
          </cell>
          <cell r="E5350" t="str">
            <v>Sinapi-Maio/21</v>
          </cell>
        </row>
        <row r="5351">
          <cell r="A5351">
            <v>100573</v>
          </cell>
          <cell r="B5351" t="str">
            <v>EXECUÇÃO E COMPACTAÇÃO DE BASE E OU SUB-BASE PARA PAVIMENTAÇÃO DE SOLO (PREDOMINANTEMENTE ARGILOSO) BRITA - 50/50 - EXCLUSIVE SOLO, ESCAVAÇÃO, CARGA E TRANSPORTE. AF_11/2019</v>
          </cell>
          <cell r="C5351" t="str">
            <v>M3</v>
          </cell>
          <cell r="D5351">
            <v>62.7</v>
          </cell>
          <cell r="E5351" t="str">
            <v>Sinapi-Maio/21</v>
          </cell>
        </row>
        <row r="5352">
          <cell r="A5352">
            <v>100574</v>
          </cell>
          <cell r="B5352" t="str">
            <v>ESPALHAMENTO DE MATERIAL COM TRATOR DE ESTEIRAS. AF_11/2019</v>
          </cell>
          <cell r="C5352" t="str">
            <v>M3</v>
          </cell>
          <cell r="D5352">
            <v>1.1100000000000001</v>
          </cell>
          <cell r="E5352" t="str">
            <v>Sinapi-Maio/21</v>
          </cell>
        </row>
        <row r="5353">
          <cell r="A5353">
            <v>100575</v>
          </cell>
          <cell r="B5353" t="str">
            <v>REGULARIZAÇÃO DE SUPERFÍCIES COM MOTONIVELADORA. AF_11/2019</v>
          </cell>
          <cell r="C5353" t="str">
            <v>M2</v>
          </cell>
          <cell r="D5353">
            <v>0.09</v>
          </cell>
          <cell r="E5353" t="str">
            <v>Sinapi-Maio/21</v>
          </cell>
        </row>
        <row r="5354">
          <cell r="A5354">
            <v>101767</v>
          </cell>
          <cell r="B5354" t="str">
            <v>EXECUÇÃO E COMPACTAÇÃO DE BASE E OU SUB BASE PARA PAVIMENTAÇÃO DE SOLOS ESTABILIZADOS GRANULOMETRICAMENTE COM MISTURA DE SOLOS EM PISTA - EXCLUSIVE SOLO, ESCAVAÇÃO, CARGA E TRANSPORTE. AF_11/2019</v>
          </cell>
          <cell r="C5354" t="str">
            <v>M3</v>
          </cell>
          <cell r="D5354">
            <v>21.63</v>
          </cell>
          <cell r="E5354" t="str">
            <v>Sinapi-Maio/21</v>
          </cell>
        </row>
        <row r="5355">
          <cell r="A5355">
            <v>101768</v>
          </cell>
          <cell r="B5355" t="str">
            <v>EXECUÇÃO E COMPACTAÇÃO DE BASE E OU SUB BASE PARA PAVIMENTAÇÃO DE SOLO ESTABILIZADO GRANULOMETRICAMENTE SEM MISTURA DE SOLOS - EXCLUSIVE SOLO, ESCAVAÇÃO, CARGA E TRANSPORTE. AF_11/2019</v>
          </cell>
          <cell r="C5355" t="str">
            <v>M3</v>
          </cell>
          <cell r="D5355">
            <v>31.91</v>
          </cell>
          <cell r="E5355" t="str">
            <v>Sinapi-Maio/21</v>
          </cell>
        </row>
        <row r="5356">
          <cell r="A5356">
            <v>92391</v>
          </cell>
          <cell r="B5356" t="str">
            <v>EXECUÇÃO DE PAVIMENTO EM PISO INTERTRAVADO, COM BLOCO PISOGRAMA DE 35 X 25 CM, ESPESSURA 6 CM. AF_12/2015</v>
          </cell>
          <cell r="C5356" t="str">
            <v>M2</v>
          </cell>
          <cell r="D5356">
            <v>48.47</v>
          </cell>
          <cell r="E5356" t="str">
            <v>Sinapi-Maio/21</v>
          </cell>
        </row>
        <row r="5357">
          <cell r="A5357">
            <v>92392</v>
          </cell>
          <cell r="B5357" t="str">
            <v>EXECUÇÃO DE PAVIMENTO EM PISO INTERTRAVADO, COM BLOCO PISOGRAMA DE 35 X 25 CM, ESPESSURA 8 CM. AF_12/2015</v>
          </cell>
          <cell r="C5357" t="str">
            <v>M2</v>
          </cell>
          <cell r="D5357">
            <v>99.58</v>
          </cell>
          <cell r="E5357" t="str">
            <v>Sinapi-Maio/21</v>
          </cell>
        </row>
        <row r="5358">
          <cell r="A5358">
            <v>92393</v>
          </cell>
          <cell r="B5358" t="str">
            <v>EXECUÇÃO DE PAVIMENTO EM PISO INTERTRAVADO, COM BLOCO SEXTAVADO DE 25 X 25 CM, ESPESSURA 6 CM. AF_12/2015</v>
          </cell>
          <cell r="C5358" t="str">
            <v>M2</v>
          </cell>
          <cell r="D5358">
            <v>48.66</v>
          </cell>
          <cell r="E5358" t="str">
            <v>Sinapi-Maio/21</v>
          </cell>
        </row>
        <row r="5359">
          <cell r="A5359">
            <v>92394</v>
          </cell>
          <cell r="B5359" t="str">
            <v>EXECUÇÃO DE PAVIMENTO EM PISO INTERTRAVADO, COM BLOCO SEXTAVADO DE 25 X 25 CM, ESPESSURA 8 CM. AF_12/2015</v>
          </cell>
          <cell r="C5359" t="str">
            <v>M2</v>
          </cell>
          <cell r="D5359">
            <v>61.49</v>
          </cell>
          <cell r="E5359" t="str">
            <v>Sinapi-Maio/21</v>
          </cell>
        </row>
        <row r="5360">
          <cell r="A5360">
            <v>92395</v>
          </cell>
          <cell r="B5360" t="str">
            <v>EXECUÇÃO DE PAVIMENTO EM PISO INTERTRAVADO, COM BLOCO SEXTAVADO DE 25 X 25 CM, ESPESSURA 10 CM. AF_12/2015</v>
          </cell>
          <cell r="C5360" t="str">
            <v>M2</v>
          </cell>
          <cell r="D5360">
            <v>75.58</v>
          </cell>
          <cell r="E5360" t="str">
            <v>Sinapi-Maio/21</v>
          </cell>
        </row>
        <row r="5361">
          <cell r="A5361">
            <v>92396</v>
          </cell>
          <cell r="B5361" t="str">
            <v>EXECUÇÃO DE PASSEIO EM PISO INTERTRAVADO, COM BLOCO RETANGULAR COR NATURAL DE 20 X 10 CM, ESPESSURA 6 CM. AF_12/2015</v>
          </cell>
          <cell r="C5361" t="str">
            <v>M2</v>
          </cell>
          <cell r="D5361">
            <v>62.65</v>
          </cell>
          <cell r="E5361" t="str">
            <v>Sinapi-Maio/21</v>
          </cell>
        </row>
        <row r="5362">
          <cell r="A5362">
            <v>92397</v>
          </cell>
          <cell r="B5362" t="str">
            <v>EXECUÇÃO DE PÁTIO/ESTACIONAMENTO EM PISO INTERTRAVADO, COM BLOCO RETANGULAR COR NATURAL DE 20 X 10 CM, ESPESSURA 6 CM. AF_12/2015</v>
          </cell>
          <cell r="C5362" t="str">
            <v>M2</v>
          </cell>
          <cell r="D5362">
            <v>49.18</v>
          </cell>
          <cell r="E5362" t="str">
            <v>Sinapi-Maio/21</v>
          </cell>
        </row>
        <row r="5363">
          <cell r="A5363">
            <v>92398</v>
          </cell>
          <cell r="B5363" t="str">
            <v>EXECUÇÃO DE PÁTIO/ESTACIONAMENTO EM PISO INTERTRAVADO, COM BLOCO RETANGULAR COR NATURAL DE 20 X 10 CM, ESPESSURA 8 CM. AF_12/2015</v>
          </cell>
          <cell r="C5363" t="str">
            <v>M2</v>
          </cell>
          <cell r="D5363">
            <v>63.64</v>
          </cell>
          <cell r="E5363" t="str">
            <v>Sinapi-Maio/21</v>
          </cell>
        </row>
        <row r="5364">
          <cell r="A5364">
            <v>92399</v>
          </cell>
          <cell r="B5364" t="str">
            <v>EXECUÇÃO DE VIA EM PISO INTERTRAVADO, COM BLOCO RETANGULAR COR NATURAL DE 20 X 10 CM, ESPESSURA 8 CM. AF_12/2015</v>
          </cell>
          <cell r="C5364" t="str">
            <v>M2</v>
          </cell>
          <cell r="D5364">
            <v>65.08</v>
          </cell>
          <cell r="E5364" t="str">
            <v>Sinapi-Maio/21</v>
          </cell>
        </row>
        <row r="5365">
          <cell r="A5365">
            <v>92400</v>
          </cell>
          <cell r="B5365" t="str">
            <v>EXECUÇÃO DE PÁTIO/ESTACIONAMENTO EM PISO INTERTRAVADO, COM BLOCO RETANGULAR DE 20 X 10 CM, ESPESSURA 10 CM. AF_12/2015</v>
          </cell>
          <cell r="C5365" t="str">
            <v>M2</v>
          </cell>
          <cell r="D5365">
            <v>76.650000000000006</v>
          </cell>
          <cell r="E5365" t="str">
            <v>Sinapi-Maio/21</v>
          </cell>
        </row>
        <row r="5366">
          <cell r="A5366">
            <v>92401</v>
          </cell>
          <cell r="B5366" t="str">
            <v>EXECUÇÃO DE VIA EM PISO INTERTRAVADO, COM BLOCO RETANGULAR DE 20 X 10 CM, ESPESSURA 10 CM. AF_12/2015</v>
          </cell>
          <cell r="C5366" t="str">
            <v>M2</v>
          </cell>
          <cell r="D5366">
            <v>78.19</v>
          </cell>
          <cell r="E5366" t="str">
            <v>Sinapi-Maio/21</v>
          </cell>
        </row>
        <row r="5367">
          <cell r="A5367">
            <v>92402</v>
          </cell>
          <cell r="B5367" t="str">
            <v>EXECUÇÃO DE PASSEIO EM PISO INTERTRAVADO, COM BLOCO 16 FACES DE 22 X 11 CM, ESPESSURA 6 CM. AF_12/2015</v>
          </cell>
          <cell r="C5367" t="str">
            <v>M2</v>
          </cell>
          <cell r="D5367">
            <v>64.53</v>
          </cell>
          <cell r="E5367" t="str">
            <v>Sinapi-Maio/21</v>
          </cell>
        </row>
        <row r="5368">
          <cell r="A5368">
            <v>92403</v>
          </cell>
          <cell r="B5368" t="str">
            <v>EXECUÇÃO DE PÁTIO/ESTACIONAMENTO EM PISO INTERTRAVADO, COM BLOCO 16 FACES DE 22 X 11 CM, ESPESSURA 6 CM. AF_12/2015</v>
          </cell>
          <cell r="C5368" t="str">
            <v>M2</v>
          </cell>
          <cell r="D5368">
            <v>50.98</v>
          </cell>
          <cell r="E5368" t="str">
            <v>Sinapi-Maio/21</v>
          </cell>
        </row>
        <row r="5369">
          <cell r="A5369">
            <v>92404</v>
          </cell>
          <cell r="B5369" t="str">
            <v>EXECUÇÃO DE PÁTIO/ESTACIONAMENTO EM PISO INTERTRAVADO, COM BLOCO 16 FACES DE 22 X 11 CM, ESPESSURA 8 CM. AF_12/2015</v>
          </cell>
          <cell r="C5369" t="str">
            <v>M2</v>
          </cell>
          <cell r="D5369">
            <v>65.430000000000007</v>
          </cell>
          <cell r="E5369" t="str">
            <v>Sinapi-Maio/21</v>
          </cell>
        </row>
        <row r="5370">
          <cell r="A5370">
            <v>92405</v>
          </cell>
          <cell r="B5370" t="str">
            <v>EXECUÇÃO DE VIA EM PISO INTERTRAVADO, COM BLOCO 16 FACES DE 22 X 11 CM, ESPESSURA 8 CM. AF_12/2015</v>
          </cell>
          <cell r="C5370" t="str">
            <v>M2</v>
          </cell>
          <cell r="D5370">
            <v>66.84</v>
          </cell>
          <cell r="E5370" t="str">
            <v>Sinapi-Maio/21</v>
          </cell>
        </row>
        <row r="5371">
          <cell r="A5371">
            <v>92406</v>
          </cell>
          <cell r="B5371" t="str">
            <v>EXECUÇÃO DE PÁTIO/ESTACIONAMENTO EM PISO INTERTRAVADO, COM BLOCO 16 FACES DE 22 X 11 CM, ESPESSURA 10 CM. AF_12/2015</v>
          </cell>
          <cell r="C5371" t="str">
            <v>M2</v>
          </cell>
          <cell r="D5371">
            <v>78.459999999999994</v>
          </cell>
          <cell r="E5371" t="str">
            <v>Sinapi-Maio/21</v>
          </cell>
        </row>
        <row r="5372">
          <cell r="A5372">
            <v>92407</v>
          </cell>
          <cell r="B5372" t="str">
            <v>EXECUÇÃO DE VIA EM PISO INTERTRAVADO, COM BLOCO 16 FACES DE 22 X 11 CM, ESPESSURA 10 CM. AF_12/2015</v>
          </cell>
          <cell r="C5372" t="str">
            <v>M2</v>
          </cell>
          <cell r="D5372">
            <v>79.97</v>
          </cell>
          <cell r="E5372" t="str">
            <v>Sinapi-Maio/21</v>
          </cell>
        </row>
        <row r="5373">
          <cell r="A5373">
            <v>93679</v>
          </cell>
          <cell r="B5373" t="str">
            <v>EXECUÇÃO DE PASSEIO EM PISO INTERTRAVADO, COM BLOCO RETANGULAR COLORIDO DE 20 X 10 CM, ESPESSURA 6 CM. AF_12/2015</v>
          </cell>
          <cell r="C5373" t="str">
            <v>M2</v>
          </cell>
          <cell r="D5373">
            <v>68.95</v>
          </cell>
          <cell r="E5373" t="str">
            <v>Sinapi-Maio/21</v>
          </cell>
        </row>
        <row r="5374">
          <cell r="A5374">
            <v>93680</v>
          </cell>
          <cell r="B5374" t="str">
            <v>EXECUÇÃO DE PÁTIO/ESTACIONAMENTO EM PISO INTERTRAVADO, COM BLOCO RETANGULAR COLORIDO DE 20 X 10 CM, ESPESSURA 6 CM. AF_12/2015</v>
          </cell>
          <cell r="C5374" t="str">
            <v>M2</v>
          </cell>
          <cell r="D5374">
            <v>55.21</v>
          </cell>
          <cell r="E5374" t="str">
            <v>Sinapi-Maio/21</v>
          </cell>
        </row>
        <row r="5375">
          <cell r="A5375">
            <v>93681</v>
          </cell>
          <cell r="B5375" t="str">
            <v>EXECUÇÃO DE PÁTIO/ESTACIONAMENTO EM PISO INTERTRAVADO, COM BLOCO RETANGULAR COLORIDO DE 20 X 10 CM, ESPESSURA 8 CM. AF_12/2015</v>
          </cell>
          <cell r="C5375" t="str">
            <v>M2</v>
          </cell>
          <cell r="D5375">
            <v>68.48</v>
          </cell>
          <cell r="E5375" t="str">
            <v>Sinapi-Maio/21</v>
          </cell>
        </row>
        <row r="5376">
          <cell r="A5376">
            <v>93682</v>
          </cell>
          <cell r="B5376" t="str">
            <v>EXECUÇÃO DE VIA EM PISO INTERTRAVADO, COM BLOCO RETANGULAR COLORIDO DE 20 X 10 CM, ESPESSURA 8 CM. AF_12/2015</v>
          </cell>
          <cell r="C5376" t="str">
            <v>M2</v>
          </cell>
          <cell r="D5376">
            <v>69.97</v>
          </cell>
          <cell r="E5376" t="str">
            <v>Sinapi-Maio/21</v>
          </cell>
        </row>
        <row r="5377">
          <cell r="A5377">
            <v>97104</v>
          </cell>
          <cell r="B5377" t="str">
            <v>EXECUÇÃO DE PAVIMENTO DE CONCRETO SIMPLES (PCS), FCK = 40 MPA, CAMADA COM ESPESSURA DE 15,0 CM. AF_11/2017</v>
          </cell>
          <cell r="C5377" t="str">
            <v>M2</v>
          </cell>
          <cell r="D5377">
            <v>94.35</v>
          </cell>
          <cell r="E5377" t="str">
            <v>Sinapi-Maio/21</v>
          </cell>
        </row>
        <row r="5378">
          <cell r="A5378">
            <v>97105</v>
          </cell>
          <cell r="B5378" t="str">
            <v>EXECUÇÃO DE PAVIMENTO DE CONCRETO SIMPLES (PCS), FCK = 40 MPA, CAMADA COM ESPESSURA DE 17,5 CM. AF_11/2017</v>
          </cell>
          <cell r="C5378" t="str">
            <v>M2</v>
          </cell>
          <cell r="D5378">
            <v>111.25</v>
          </cell>
          <cell r="E5378" t="str">
            <v>Sinapi-Maio/21</v>
          </cell>
        </row>
        <row r="5379">
          <cell r="A5379">
            <v>97106</v>
          </cell>
          <cell r="B5379" t="str">
            <v>EXECUÇÃO DE PAVIMENTO DE CONCRETO SIMPLES (PCS), FCK = 40 MPA, CAMADA COM ESPESSURA DE 20,0 CM. AF_11/2017</v>
          </cell>
          <cell r="C5379" t="str">
            <v>M2</v>
          </cell>
          <cell r="D5379">
            <v>120.76</v>
          </cell>
          <cell r="E5379" t="str">
            <v>Sinapi-Maio/21</v>
          </cell>
        </row>
        <row r="5380">
          <cell r="A5380">
            <v>97107</v>
          </cell>
          <cell r="B5380" t="str">
            <v>EXECUÇÃO DE PAVIMENTO DE CONCRETO SIMPLES (PCS), FCK = 40 MPA, CAMADA COM ESPESSURA DE 22,5 CM. AF_11/2017</v>
          </cell>
          <cell r="C5380" t="str">
            <v>M2</v>
          </cell>
          <cell r="D5380">
            <v>130.24</v>
          </cell>
          <cell r="E5380" t="str">
            <v>Sinapi-Maio/21</v>
          </cell>
        </row>
        <row r="5381">
          <cell r="A5381">
            <v>97108</v>
          </cell>
          <cell r="B5381" t="str">
            <v>EXECUÇÃO DE PAVIMENTO DE CONCRETO SIMPLES (PCS), FCK = 40 MPA, CAMADA COM ESPESSURA DE 25,0 CM. AF_11/2017</v>
          </cell>
          <cell r="C5381" t="str">
            <v>M2</v>
          </cell>
          <cell r="D5381">
            <v>154.49</v>
          </cell>
          <cell r="E5381" t="str">
            <v>Sinapi-Maio/21</v>
          </cell>
        </row>
        <row r="5382">
          <cell r="A5382">
            <v>97109</v>
          </cell>
          <cell r="B5382" t="str">
            <v>EXECUÇÃO DE PAVIMENTO DE CONCRETO SIMPLES (PCS), FCK = 40 MPA, CAMADA COM ESPESSURA DE 27,5 CM. AF_11/2017</v>
          </cell>
          <cell r="C5382" t="str">
            <v>M2</v>
          </cell>
          <cell r="D5382">
            <v>163.91</v>
          </cell>
          <cell r="E5382" t="str">
            <v>Sinapi-Maio/21</v>
          </cell>
        </row>
        <row r="5383">
          <cell r="A5383">
            <v>97110</v>
          </cell>
          <cell r="B5383" t="str">
            <v>EXECUÇÃO DE PAVIMENTO DE CONCRETO ARMADO (PCA), FCK = 40 MPA, CAMADA COM ESPESSURA DE 12,5 CM. AF_11/2017</v>
          </cell>
          <cell r="C5383" t="str">
            <v>M2</v>
          </cell>
          <cell r="D5383">
            <v>157.43</v>
          </cell>
          <cell r="E5383" t="str">
            <v>Sinapi-Maio/21</v>
          </cell>
        </row>
        <row r="5384">
          <cell r="A5384">
            <v>97111</v>
          </cell>
          <cell r="B5384" t="str">
            <v>EXECUÇÃO DE PAVIMENTO DE CONCRETO ARMADO (PCA), FCK = 40 MPA, CAMADA COM ESPESSURA DE 15,0 CM. AF_11/2017</v>
          </cell>
          <cell r="C5384" t="str">
            <v>M2</v>
          </cell>
          <cell r="D5384">
            <v>179.45</v>
          </cell>
          <cell r="E5384" t="str">
            <v>Sinapi-Maio/21</v>
          </cell>
        </row>
        <row r="5385">
          <cell r="A5385">
            <v>97112</v>
          </cell>
          <cell r="B5385" t="str">
            <v>EXECUÇÃO DE PAVIMENTO DE CONCRETO ARMADO (PCA), FCK = 40 MPA, CAMADA COM ESPESSURA DE 17,5 CM. AF_11/2017</v>
          </cell>
          <cell r="C5385" t="str">
            <v>M2</v>
          </cell>
          <cell r="D5385">
            <v>191.72</v>
          </cell>
          <cell r="E5385" t="str">
            <v>Sinapi-Maio/21</v>
          </cell>
        </row>
        <row r="5386">
          <cell r="A5386">
            <v>97113</v>
          </cell>
          <cell r="B5386" t="str">
            <v>APLICAÇÃO DE LONA PLÁSTICA PARA EXECUÇÃO DE PAVIMENTOS DE CONCRETO. AF_11/2017</v>
          </cell>
          <cell r="C5386" t="str">
            <v>M2</v>
          </cell>
          <cell r="D5386">
            <v>1.64</v>
          </cell>
          <cell r="E5386" t="str">
            <v>Sinapi-Maio/21</v>
          </cell>
        </row>
        <row r="5387">
          <cell r="A5387">
            <v>97114</v>
          </cell>
          <cell r="B5387" t="str">
            <v>EXECUÇÃO DE JUNTAS DE CONTRAÇÃO PARA PAVIMENTOS DE CONCRETO. AF_11/2017</v>
          </cell>
          <cell r="C5387" t="str">
            <v>M</v>
          </cell>
          <cell r="D5387">
            <v>0.47</v>
          </cell>
          <cell r="E5387" t="str">
            <v>Sinapi-Maio/21</v>
          </cell>
        </row>
        <row r="5388">
          <cell r="A5388">
            <v>97115</v>
          </cell>
          <cell r="B5388" t="str">
            <v>APLICAÇÃO DE GRAXA EM BARRAS DE TRANSFERÊNCIA PARA EXECUÇÃO DE PAVIMENTO DE CONCRETO. AF_11/2017</v>
          </cell>
          <cell r="C5388" t="str">
            <v>KG</v>
          </cell>
          <cell r="D5388">
            <v>40.15</v>
          </cell>
          <cell r="E5388" t="str">
            <v>Sinapi-Maio/21</v>
          </cell>
        </row>
        <row r="5389">
          <cell r="A5389">
            <v>97116</v>
          </cell>
          <cell r="B5389" t="str">
            <v>BARRAS DE TRANSFERÊNCIA, AÇO CA-25 DE 16,0 MM, PARA EXECUÇÃO DE PAVIMENTO DE CONCRETO  FORNECIMENTO E INSTALAÇÃO. AF_11/2017</v>
          </cell>
          <cell r="C5389" t="str">
            <v>KG</v>
          </cell>
          <cell r="D5389">
            <v>21.4</v>
          </cell>
          <cell r="E5389" t="str">
            <v>Sinapi-Maio/21</v>
          </cell>
        </row>
        <row r="5390">
          <cell r="A5390">
            <v>97117</v>
          </cell>
          <cell r="B5390" t="str">
            <v>BARRAS DE TRANSFERÊNCIA, AÇO CA-25 DE 20,0 MM, PARA EXECUÇÃO DE PAVIMENTO DE CONCRETO  FORNECIMENTO E INSTALAÇÃO. AF_11/2017</v>
          </cell>
          <cell r="C5390" t="str">
            <v>KG</v>
          </cell>
          <cell r="D5390">
            <v>21.09</v>
          </cell>
          <cell r="E5390" t="str">
            <v>Sinapi-Maio/21</v>
          </cell>
        </row>
        <row r="5391">
          <cell r="A5391">
            <v>97118</v>
          </cell>
          <cell r="B5391" t="str">
            <v>BARRAS DE TRANSFERÊNCIA, AÇO CA-25 DE 25,0 MM, PARA EXECUÇÃO DE PAVIMENTO DE CONCRETO  FORNECIMENTO E INSTALAÇÃO. AF_11/2017</v>
          </cell>
          <cell r="C5391" t="str">
            <v>KG</v>
          </cell>
          <cell r="D5391">
            <v>18.739999999999998</v>
          </cell>
          <cell r="E5391" t="str">
            <v>Sinapi-Maio/21</v>
          </cell>
        </row>
        <row r="5392">
          <cell r="A5392">
            <v>97119</v>
          </cell>
          <cell r="B5392" t="str">
            <v>BARRAS DE TRANSFERÊNCIA, AÇO CA-25 DE 32,0 MM, PARA EXECUÇÃO DE PAVIMENTO DE CONCRETO  FORNECIMENTO E INSTALAÇÃO. AF_11/2017</v>
          </cell>
          <cell r="C5392" t="str">
            <v>KG</v>
          </cell>
          <cell r="D5392">
            <v>18.079999999999998</v>
          </cell>
          <cell r="E5392" t="str">
            <v>Sinapi-Maio/21</v>
          </cell>
        </row>
        <row r="5393">
          <cell r="A5393">
            <v>97120</v>
          </cell>
          <cell r="B5393" t="str">
            <v>BARRAS DE LIGAÇÃO, AÇO CA-50 DE 10 MM, PARA EXECUÇÃO DE PAVIMENTO DE CONCRETO  FORNECIMENTO E INSTALAÇÃO. AF_11/2017</v>
          </cell>
          <cell r="C5393" t="str">
            <v>KG</v>
          </cell>
          <cell r="D5393">
            <v>13.38</v>
          </cell>
          <cell r="E5393" t="str">
            <v>Sinapi-Maio/21</v>
          </cell>
        </row>
        <row r="5394">
          <cell r="A5394">
            <v>97802</v>
          </cell>
          <cell r="B5394" t="str">
            <v>PAVIMENTO COM TRATAMENTO SUPERFICIAL SIMPLES, COM EMULSÃO ASFÁLTICA RR-2C. AF_01/2020</v>
          </cell>
          <cell r="C5394" t="str">
            <v>M2</v>
          </cell>
          <cell r="D5394">
            <v>5.22</v>
          </cell>
          <cell r="E5394" t="str">
            <v>Sinapi-Maio/21</v>
          </cell>
        </row>
        <row r="5395">
          <cell r="A5395">
            <v>97803</v>
          </cell>
          <cell r="B5395" t="str">
            <v>PAVIMENTO COM TRATAMENTO SUPERFICIAL SIMPLES, COM EMULSÃO ASFÁLTICA RR-2C, COM BANHO DILUÍDO. AF_01/2020</v>
          </cell>
          <cell r="C5395" t="str">
            <v>M2</v>
          </cell>
          <cell r="D5395">
            <v>7.97</v>
          </cell>
          <cell r="E5395" t="str">
            <v>Sinapi-Maio/21</v>
          </cell>
        </row>
        <row r="5396">
          <cell r="A5396">
            <v>97805</v>
          </cell>
          <cell r="B5396" t="str">
            <v>PAVIMENTO COM TRATAMENTO SUPERFICIAL DUPLO, COM EMULSÃO ASFÁLTICA RR-2C. AF_01/2020</v>
          </cell>
          <cell r="C5396" t="str">
            <v>M2</v>
          </cell>
          <cell r="D5396">
            <v>13.05</v>
          </cell>
          <cell r="E5396" t="str">
            <v>Sinapi-Maio/21</v>
          </cell>
        </row>
        <row r="5397">
          <cell r="A5397">
            <v>97806</v>
          </cell>
          <cell r="B5397" t="str">
            <v>PAVIMENTO COM TRATAMENTO SUPERFICIAL DUPLO, COM EMULSÃO ASFÁLTICA RR-2C, COM BANHO DILUÍDO. AF_01/2020</v>
          </cell>
          <cell r="C5397" t="str">
            <v>M2</v>
          </cell>
          <cell r="D5397">
            <v>15.76</v>
          </cell>
          <cell r="E5397" t="str">
            <v>Sinapi-Maio/21</v>
          </cell>
        </row>
        <row r="5398">
          <cell r="A5398">
            <v>97807</v>
          </cell>
          <cell r="B5398" t="str">
            <v>PAVIMENTO COM TRATAMENTO SUPERFICIAL DUPLO, COM EMULSÃO ASFÁLTICA RR-2C, COM CAPA SELANTE. AF_01/2020</v>
          </cell>
          <cell r="C5398" t="str">
            <v>M2</v>
          </cell>
          <cell r="D5398">
            <v>17.899999999999999</v>
          </cell>
          <cell r="E5398" t="str">
            <v>Sinapi-Maio/21</v>
          </cell>
        </row>
        <row r="5399">
          <cell r="A5399">
            <v>97809</v>
          </cell>
          <cell r="B5399" t="str">
            <v>PAVIMENTO COM TRATAMENTO SUPERFICIAL TRIPLO, COM EMULSÃO ASFÁLTICA RR-2C. AF_01/2020</v>
          </cell>
          <cell r="C5399" t="str">
            <v>M2</v>
          </cell>
          <cell r="D5399">
            <v>14.71</v>
          </cell>
          <cell r="E5399" t="str">
            <v>Sinapi-Maio/21</v>
          </cell>
        </row>
        <row r="5400">
          <cell r="A5400">
            <v>97810</v>
          </cell>
          <cell r="B5400" t="str">
            <v>PAVIMENTO COM TRATAMENTO SUPERFICIAL TRIPLO, COM EMULSÃO ASFÁLTICA RR-2C, COM BANHO DILUÍDO. AF_01/2020</v>
          </cell>
          <cell r="C5400" t="str">
            <v>M2</v>
          </cell>
          <cell r="D5400">
            <v>15.97</v>
          </cell>
          <cell r="E5400" t="str">
            <v>Sinapi-Maio/21</v>
          </cell>
        </row>
        <row r="5401">
          <cell r="A5401">
            <v>97811</v>
          </cell>
          <cell r="B5401" t="str">
            <v>PAVIMENTO COM TRATAMENTO SUPERFICIAL TRIPLO, COM EMULSÃO ASFÁLTICA RR-2C, COM CAPA SELANTE. AF_01/2020</v>
          </cell>
          <cell r="C5401" t="str">
            <v>M2</v>
          </cell>
          <cell r="D5401">
            <v>18.18</v>
          </cell>
          <cell r="E5401" t="str">
            <v>Sinapi-Maio/21</v>
          </cell>
        </row>
        <row r="5402">
          <cell r="A5402">
            <v>101167</v>
          </cell>
          <cell r="B5402" t="str">
            <v>EXECUÇÃO DE PAVIMENTO EM PARALELEPÍPEDOS, REJUNTAMENTO COM PÓ DE PEDRA. AF_05/2020</v>
          </cell>
          <cell r="C5402" t="str">
            <v>M2</v>
          </cell>
          <cell r="D5402">
            <v>102.6</v>
          </cell>
          <cell r="E5402" t="str">
            <v>Sinapi-Maio/21</v>
          </cell>
        </row>
        <row r="5403">
          <cell r="A5403">
            <v>101168</v>
          </cell>
          <cell r="B5403" t="str">
            <v>EXECUÇÃO DE PAVIMENTO EM PARALELEPÍPEDOS, REJUNTAMENTO COM PEDRISCO E EMULSÃO ASFÁLTICA. AF_05/2020_P</v>
          </cell>
          <cell r="C5403" t="str">
            <v>M2</v>
          </cell>
          <cell r="D5403">
            <v>138.21</v>
          </cell>
          <cell r="E5403" t="str">
            <v>Sinapi-Maio/21</v>
          </cell>
        </row>
        <row r="5404">
          <cell r="A5404">
            <v>101169</v>
          </cell>
          <cell r="B5404" t="str">
            <v>EXECUÇÃO DE PAVIMENTO EM PARALELEPÍPEDOS, REJUNTAMENTO COM ARGAMASSA TRAÇO 1:3 (CIMENTO E AREIA). AF_05/2020</v>
          </cell>
          <cell r="C5404" t="str">
            <v>M2</v>
          </cell>
          <cell r="D5404">
            <v>114.26</v>
          </cell>
          <cell r="E5404" t="str">
            <v>Sinapi-Maio/21</v>
          </cell>
        </row>
        <row r="5405">
          <cell r="A5405">
            <v>101170</v>
          </cell>
          <cell r="B5405" t="str">
            <v>EXECUÇÃO DE PAVIMENTO EM PEDRAS POLIÉDRICAS, REJUNTAMENTO COM PÓ DE PEDRA. AF_05/2020</v>
          </cell>
          <cell r="C5405" t="str">
            <v>M2</v>
          </cell>
          <cell r="D5405">
            <v>31.49</v>
          </cell>
          <cell r="E5405" t="str">
            <v>Sinapi-Maio/21</v>
          </cell>
        </row>
        <row r="5406">
          <cell r="A5406">
            <v>101171</v>
          </cell>
          <cell r="B5406" t="str">
            <v>EXECUÇÃO DE PAVIMENTO EM PEDRAS POLIÉDRICAS, REJUNTAMENTO COM PEDRISCO E EMULSÃO ASFÁLTICA. AF_05/2020_P</v>
          </cell>
          <cell r="C5406" t="str">
            <v>M2</v>
          </cell>
          <cell r="D5406">
            <v>76.62</v>
          </cell>
          <cell r="E5406" t="str">
            <v>Sinapi-Maio/21</v>
          </cell>
        </row>
        <row r="5407">
          <cell r="A5407">
            <v>101172</v>
          </cell>
          <cell r="B5407" t="str">
            <v>EXECUÇÃO DE PAVIMENTO EM PEDRAS POLIÉDRICAS, REJUNTAMENTO COM ARGAMASSA TRAÇO 1:3 (CIMENTO E AREIA). AF_05/2020</v>
          </cell>
          <cell r="C5407" t="str">
            <v>M2</v>
          </cell>
          <cell r="D5407">
            <v>51.6</v>
          </cell>
          <cell r="E5407" t="str">
            <v>Sinapi-Maio/21</v>
          </cell>
        </row>
        <row r="5408">
          <cell r="A5408">
            <v>95995</v>
          </cell>
          <cell r="B5408" t="str">
            <v>EXECUÇÃO DE PAVIMENTO COM APLICAÇÃO DE CONCRETO ASFÁLTICO, CAMADA DE ROLAMENTO - EXCLUSIVE CARGA E TRANSPORTE. AF_11/2019</v>
          </cell>
          <cell r="C5408" t="str">
            <v>M3</v>
          </cell>
          <cell r="D5408">
            <v>1083.1099999999999</v>
          </cell>
          <cell r="E5408" t="str">
            <v>Sinapi-Maio/21</v>
          </cell>
        </row>
        <row r="5409">
          <cell r="A5409">
            <v>95996</v>
          </cell>
          <cell r="B5409" t="str">
            <v>EXECUÇÃO DE PAVIMENTO COM APLICAÇÃO DE CONCRETO ASFÁLTICO, CAMADA DE BINDER - EXCLUSIVE CARGA E TRANSPORTE. AF_11/2019</v>
          </cell>
          <cell r="C5409" t="str">
            <v>M3</v>
          </cell>
          <cell r="D5409">
            <v>1024.99</v>
          </cell>
          <cell r="E5409" t="str">
            <v>Sinapi-Maio/21</v>
          </cell>
        </row>
        <row r="5410">
          <cell r="A5410">
            <v>96001</v>
          </cell>
          <cell r="B5410" t="str">
            <v>FRESAGEM DE PAVIMENTO ASFÁLTICO (PROFUNDIDADE ATÉ 5,0 CM) - EXCLUSIVE TRANSPORTE. AF_11/2019</v>
          </cell>
          <cell r="C5410" t="str">
            <v>M2</v>
          </cell>
          <cell r="D5410">
            <v>6.75</v>
          </cell>
          <cell r="E5410" t="str">
            <v>Sinapi-Maio/21</v>
          </cell>
        </row>
        <row r="5411">
          <cell r="A5411">
            <v>96393</v>
          </cell>
          <cell r="B5411" t="str">
            <v>USINAGEM DE BRITA GRADUADA SIMPLES. AF_03/2020</v>
          </cell>
          <cell r="C5411" t="str">
            <v>M3</v>
          </cell>
          <cell r="D5411">
            <v>95.85</v>
          </cell>
          <cell r="E5411" t="str">
            <v>Sinapi-Maio/21</v>
          </cell>
        </row>
        <row r="5412">
          <cell r="A5412">
            <v>96394</v>
          </cell>
          <cell r="B5412" t="str">
            <v>USINAGEM DE BRITA GRADUADA TRATADA COM CIMENTO. AF_03/2020</v>
          </cell>
          <cell r="C5412" t="str">
            <v>M3</v>
          </cell>
          <cell r="D5412">
            <v>143.16</v>
          </cell>
          <cell r="E5412" t="str">
            <v>Sinapi-Maio/21</v>
          </cell>
        </row>
        <row r="5413">
          <cell r="A5413">
            <v>96395</v>
          </cell>
          <cell r="B5413" t="str">
            <v>USINAGEM DE CONCRETO PARA COMPACTAÇÃO COM ROLO. AF_03/2020</v>
          </cell>
          <cell r="C5413" t="str">
            <v>M3</v>
          </cell>
          <cell r="D5413">
            <v>208.84</v>
          </cell>
          <cell r="E5413" t="str">
            <v>Sinapi-Maio/21</v>
          </cell>
        </row>
        <row r="5414">
          <cell r="A5414">
            <v>100624</v>
          </cell>
          <cell r="B5414" t="str">
            <v>EXECUÇÃO DE PAVIMENTO COM APLICAÇÃO DE PRÉ-MISTURADO A FRIO, CAMADA DE ROLAMENTO - EXCLUSIVE CARGA E TRANSPORTE. AF_11/2019</v>
          </cell>
          <cell r="C5414" t="str">
            <v>M3</v>
          </cell>
          <cell r="D5414">
            <v>739.57</v>
          </cell>
          <cell r="E5414" t="str">
            <v>Sinapi-Maio/21</v>
          </cell>
        </row>
        <row r="5415">
          <cell r="A5415">
            <v>100625</v>
          </cell>
          <cell r="B5415" t="str">
            <v>EXECUÇÃO DE PAVIMENTO COM APLICAÇÃO DE PRÉ-MISTURADO A FRIO, CAMADA DE BINDER - EXCLUSIVE CARGA E TRANSPORTE. AF_11/2019</v>
          </cell>
          <cell r="C5415" t="str">
            <v>M3</v>
          </cell>
          <cell r="D5415">
            <v>707.13</v>
          </cell>
          <cell r="E5415" t="str">
            <v>Sinapi-Maio/21</v>
          </cell>
        </row>
        <row r="5416">
          <cell r="A5416">
            <v>101020</v>
          </cell>
          <cell r="B5416" t="str">
            <v>USINAGEM DE CONCRETO ASFÁLTICO COM CAP 50/70, PARA CAMADA DE BINDER, PADRÃO DNIT FAIXA B, EM USINA DE ASFALTO CONTÍNUA DE 80 TON/H. AF_03/2020</v>
          </cell>
          <cell r="C5416" t="str">
            <v>T</v>
          </cell>
          <cell r="D5416">
            <v>334.59</v>
          </cell>
          <cell r="E5416" t="str">
            <v>Sinapi-Maio/21</v>
          </cell>
        </row>
        <row r="5417">
          <cell r="A5417">
            <v>101021</v>
          </cell>
          <cell r="B5417" t="str">
            <v>USINAGEM DE CONCRETO ASFÁLTICO COM CAP 50/70, PARA CAMADA DE ROLAMENTO, PADRÃO DNIT FAIXA C, EM USINA DE ASFALTO CONTÍNUA DE 80 TON/H. AF_03/2020</v>
          </cell>
          <cell r="C5417" t="str">
            <v>T</v>
          </cell>
          <cell r="D5417">
            <v>361.31</v>
          </cell>
          <cell r="E5417" t="str">
            <v>Sinapi-Maio/21</v>
          </cell>
        </row>
        <row r="5418">
          <cell r="A5418">
            <v>101022</v>
          </cell>
          <cell r="B5418" t="str">
            <v>USINAGEM DE CONCRETO ASFÁLTICO COM CAP 50/70, PARA CAMADA DE BINDER, PADRÃO DNIT FAIXA B, EM USINA DE ASFALTO CONTÍNUA DE 140 TON/H. AF_03/2020_P</v>
          </cell>
          <cell r="C5418" t="str">
            <v>T</v>
          </cell>
          <cell r="D5418">
            <v>289.41000000000003</v>
          </cell>
          <cell r="E5418" t="str">
            <v>Sinapi-Maio/21</v>
          </cell>
        </row>
        <row r="5419">
          <cell r="A5419">
            <v>101023</v>
          </cell>
          <cell r="B5419" t="str">
            <v>USINAGEM DE CONCRETO ASFÁLTICO COM CAP 50/70, PARA CAMADA DE ROLAMENTO, PADRÃO DNIT FAIXA C, EM USINA DE ASFALTO CONTÍNUA DE 140 TON/H. AF_03/2020_P</v>
          </cell>
          <cell r="C5419" t="str">
            <v>T</v>
          </cell>
          <cell r="D5419">
            <v>316.13</v>
          </cell>
          <cell r="E5419" t="str">
            <v>Sinapi-Maio/21</v>
          </cell>
        </row>
        <row r="5420">
          <cell r="A5420">
            <v>101024</v>
          </cell>
          <cell r="B5420" t="str">
            <v>USINAGEM DE CONCRETO ASFÁLTICO COM CAP 50/70, PARA CAMADA DE BINDER, PADRÃO DNIT FAIXA B, EM USINA DE ASFALTO GRAVIMÉTRICA DE 150 TON/H. AF_03/2020_P</v>
          </cell>
          <cell r="C5420" t="str">
            <v>T</v>
          </cell>
          <cell r="D5420">
            <v>293.52</v>
          </cell>
          <cell r="E5420" t="str">
            <v>Sinapi-Maio/21</v>
          </cell>
        </row>
        <row r="5421">
          <cell r="A5421">
            <v>101025</v>
          </cell>
          <cell r="B5421" t="str">
            <v>USINAGEM DE CONCRETO ASFÁLTICO COM CAP 50/70 PARA CAMADA DE ROLAMENTO, PADRÃO DNIT FAIXA C, EM USINA DE ASFALTO GRAVIMÉTRICA DE 150 TON/H. AF_03/2020_P</v>
          </cell>
          <cell r="C5421" t="str">
            <v>T</v>
          </cell>
          <cell r="D5421">
            <v>320.24</v>
          </cell>
          <cell r="E5421" t="str">
            <v>Sinapi-Maio/21</v>
          </cell>
        </row>
        <row r="5422">
          <cell r="A5422">
            <v>101026</v>
          </cell>
          <cell r="B5422" t="str">
            <v>USINAGEM DE PRÉ MISTURADO A FRIO, PARA CAMADA DE BINDER, PADRÃO DNIT FAIXA B. AF_03/2020_P</v>
          </cell>
          <cell r="C5422" t="str">
            <v>T</v>
          </cell>
          <cell r="D5422">
            <v>270.54000000000002</v>
          </cell>
          <cell r="E5422" t="str">
            <v>Sinapi-Maio/21</v>
          </cell>
        </row>
        <row r="5423">
          <cell r="A5423">
            <v>101027</v>
          </cell>
          <cell r="B5423" t="str">
            <v>USINAGEM DE PRÉ MISTURADO A FRIO, PARA CAMADA DE ROLAMENTO, PADRÃO DNIT FAIXA C. AF_03/2020_P</v>
          </cell>
          <cell r="C5423" t="str">
            <v>T</v>
          </cell>
          <cell r="D5423">
            <v>276.97000000000003</v>
          </cell>
          <cell r="E5423" t="str">
            <v>Sinapi-Maio/21</v>
          </cell>
        </row>
        <row r="5424">
          <cell r="A5424">
            <v>88411</v>
          </cell>
          <cell r="B5424" t="str">
            <v>APLICAÇÃO MANUAL DE FUNDO SELADOR ACRÍLICO EM PANOS COM PRESENÇA DE VÃOS DE EDIFÍCIOS DE MÚLTIPLOS PAVIMENTOS. AF_06/2014</v>
          </cell>
          <cell r="C5424" t="str">
            <v>M2</v>
          </cell>
          <cell r="D5424">
            <v>2.79</v>
          </cell>
          <cell r="E5424" t="str">
            <v>Sinapi-Maio/21</v>
          </cell>
        </row>
        <row r="5425">
          <cell r="A5425">
            <v>88412</v>
          </cell>
          <cell r="B5425" t="str">
            <v>APLICAÇÃO MANUAL DE FUNDO SELADOR ACRÍLICO EM PANOS CEGOS DE FACHADA (SEM PRESENÇA DE VÃOS) DE EDIFÍCIOS DE MÚLTIPLOS PAVIMENTOS. AF_06/2014</v>
          </cell>
          <cell r="C5425" t="str">
            <v>M2</v>
          </cell>
          <cell r="D5425">
            <v>2.0499999999999998</v>
          </cell>
          <cell r="E5425" t="str">
            <v>Sinapi-Maio/21</v>
          </cell>
        </row>
        <row r="5426">
          <cell r="A5426">
            <v>88413</v>
          </cell>
          <cell r="B5426" t="str">
            <v>APLICAÇÃO MANUAL DE FUNDO SELADOR ACRÍLICO EM SUPERFÍCIES EXTERNAS DE SACADA DE EDIFÍCIOS DE MÚLTIPLOS PAVIMENTOS. AF_06/2014</v>
          </cell>
          <cell r="C5426" t="str">
            <v>M2</v>
          </cell>
          <cell r="D5426">
            <v>4.29</v>
          </cell>
          <cell r="E5426" t="str">
            <v>Sinapi-Maio/21</v>
          </cell>
        </row>
        <row r="5427">
          <cell r="A5427">
            <v>88414</v>
          </cell>
          <cell r="B5427" t="str">
            <v>APLICAÇÃO MANUAL DE FUNDO SELADOR ACRÍLICO EM SUPERFÍCIES INTERNAS DA SACADA DE EDIFÍCIOS DE MÚLTIPLOS PAVIMENTOS. AF_06/2014</v>
          </cell>
          <cell r="C5427" t="str">
            <v>M2</v>
          </cell>
          <cell r="D5427">
            <v>4.76</v>
          </cell>
          <cell r="E5427" t="str">
            <v>Sinapi-Maio/21</v>
          </cell>
        </row>
        <row r="5428">
          <cell r="A5428">
            <v>88415</v>
          </cell>
          <cell r="B5428" t="str">
            <v>APLICAÇÃO MANUAL DE FUNDO SELADOR ACRÍLICO EM PAREDES EXTERNAS DE CASAS. AF_06/2014</v>
          </cell>
          <cell r="C5428" t="str">
            <v>M2</v>
          </cell>
          <cell r="D5428">
            <v>3.03</v>
          </cell>
          <cell r="E5428" t="str">
            <v>Sinapi-Maio/21</v>
          </cell>
        </row>
        <row r="5429">
          <cell r="A5429">
            <v>88416</v>
          </cell>
          <cell r="B5429" t="str">
            <v>APLICAÇÃO MANUAL DE PINTURA COM TINTA TEXTURIZADA ACRÍLICA EM PANOS COM PRESENÇA DE VÃOS DE EDIFÍCIOS DE MÚLTIPLOS PAVIMENTOS, UMA COR. AF_06/2014</v>
          </cell>
          <cell r="C5429" t="str">
            <v>M2</v>
          </cell>
          <cell r="D5429">
            <v>19.059999999999999</v>
          </cell>
          <cell r="E5429" t="str">
            <v>Sinapi-Maio/21</v>
          </cell>
        </row>
        <row r="5430">
          <cell r="A5430">
            <v>88417</v>
          </cell>
          <cell r="B5430" t="str">
            <v>APLICAÇÃO MANUAL DE PINTURA COM TINTA TEXTURIZADA ACRÍLICA EM PANOS CEGOS DE FACHADA (SEM PRESENÇA DE VÃOS) DE EDIFÍCIOS DE MÚLTIPLOS PAVIMENTOS, UMA COR. AF_06/2014</v>
          </cell>
          <cell r="C5430" t="str">
            <v>M2</v>
          </cell>
          <cell r="D5430">
            <v>16.420000000000002</v>
          </cell>
          <cell r="E5430" t="str">
            <v>Sinapi-Maio/21</v>
          </cell>
        </row>
        <row r="5431">
          <cell r="A5431">
            <v>88420</v>
          </cell>
          <cell r="B5431" t="str">
            <v>APLICAÇÃO MANUAL DE PINTURA COM TINTA TEXTURIZADA ACRÍLICA EM SUPERFÍCIES EXTERNAS DE SACADA DE EDIFÍCIOS DE MÚLTIPLOS PAVIMENTOS, UMA COR. AF_06/2014</v>
          </cell>
          <cell r="C5431" t="str">
            <v>M2</v>
          </cell>
          <cell r="D5431">
            <v>24.4</v>
          </cell>
          <cell r="E5431" t="str">
            <v>Sinapi-Maio/21</v>
          </cell>
        </row>
        <row r="5432">
          <cell r="A5432">
            <v>88421</v>
          </cell>
          <cell r="B5432" t="str">
            <v>APLICAÇÃO MANUAL DE PINTURA COM TINTA TEXTURIZADA ACRÍLICA EM SUPERFÍCIES INTERNAS DA SACADA DE EDIFÍCIOS DE MÚLTIPLOS PAVIMENTOS, UMA COR. AF_06/2014</v>
          </cell>
          <cell r="C5432" t="str">
            <v>M2</v>
          </cell>
          <cell r="D5432">
            <v>26.08</v>
          </cell>
          <cell r="E5432" t="str">
            <v>Sinapi-Maio/21</v>
          </cell>
        </row>
        <row r="5433">
          <cell r="A5433">
            <v>88423</v>
          </cell>
          <cell r="B5433" t="str">
            <v>APLICAÇÃO MANUAL DE PINTURA COM TINTA TEXTURIZADA ACRÍLICA EM PAREDES EXTERNAS DE CASAS, UMA COR. AF_06/2014</v>
          </cell>
          <cell r="C5433" t="str">
            <v>M2</v>
          </cell>
          <cell r="D5433">
            <v>19.88</v>
          </cell>
          <cell r="E5433" t="str">
            <v>Sinapi-Maio/21</v>
          </cell>
        </row>
        <row r="5434">
          <cell r="A5434">
            <v>88424</v>
          </cell>
          <cell r="B5434" t="str">
            <v>APLICAÇÃO MANUAL DE PINTURA COM TINTA TEXTURIZADA ACRÍLICA EM PANOS COM PRESENÇA DE VÃOS DE EDIFÍCIOS DE MÚLTIPLOS PAVIMENTOS, DUAS CORES. AF_06/2014</v>
          </cell>
          <cell r="C5434" t="str">
            <v>M2</v>
          </cell>
          <cell r="D5434">
            <v>22.69</v>
          </cell>
          <cell r="E5434" t="str">
            <v>Sinapi-Maio/21</v>
          </cell>
        </row>
        <row r="5435">
          <cell r="A5435">
            <v>88426</v>
          </cell>
          <cell r="B5435" t="str">
            <v>APLICAÇÃO MANUAL DE PINTURA COM TINTA TEXTURIZADA ACRÍLICA EM PANOS CEGOS DE FACHADA (SEM PRESENÇA DE VÃOS) DE EDIFÍCIOS DE MÚLTIPLOS PAVIMENTOS, DUAS CORES. AF_06/2014</v>
          </cell>
          <cell r="C5435" t="str">
            <v>M2</v>
          </cell>
          <cell r="D5435">
            <v>18.13</v>
          </cell>
          <cell r="E5435" t="str">
            <v>Sinapi-Maio/21</v>
          </cell>
        </row>
        <row r="5436">
          <cell r="A5436">
            <v>88428</v>
          </cell>
          <cell r="B5436" t="str">
            <v>APLICAÇÃO MANUAL DE PINTURA COM TINTA TEXTURIZADA ACRÍLICA EM SUPERFÍCIES EXTERNAS DE SACADA DE EDIFÍCIOS DE MÚLTIPLOS PAVIMENTOS, DUAS CORES. AF_06/2014</v>
          </cell>
          <cell r="C5436" t="str">
            <v>M2</v>
          </cell>
          <cell r="D5436">
            <v>31.87</v>
          </cell>
          <cell r="E5436" t="str">
            <v>Sinapi-Maio/21</v>
          </cell>
        </row>
        <row r="5437">
          <cell r="A5437">
            <v>88429</v>
          </cell>
          <cell r="B5437" t="str">
            <v>APLICAÇÃO MANUAL DE PINTURA COM TINTA TEXTURIZADA ACRÍLICA EM SUPERFÍCIES INTERNAS DA SACADA DE EDIFÍCIOS DE MÚLTIPLOS PAVIMENTOS, DUAS CORES. AF_06/2014</v>
          </cell>
          <cell r="C5437" t="str">
            <v>M2</v>
          </cell>
          <cell r="D5437">
            <v>34.79</v>
          </cell>
          <cell r="E5437" t="str">
            <v>Sinapi-Maio/21</v>
          </cell>
        </row>
        <row r="5438">
          <cell r="A5438">
            <v>88431</v>
          </cell>
          <cell r="B5438" t="str">
            <v>APLICAÇÃO MANUAL DE PINTURA COM TINTA TEXTURIZADA ACRÍLICA EM PAREDES EXTERNAS DE CASAS, DUAS CORES. AF_06/2014</v>
          </cell>
          <cell r="C5438" t="str">
            <v>M2</v>
          </cell>
          <cell r="D5438">
            <v>24.13</v>
          </cell>
          <cell r="E5438" t="str">
            <v>Sinapi-Maio/21</v>
          </cell>
        </row>
        <row r="5439">
          <cell r="A5439">
            <v>88432</v>
          </cell>
          <cell r="B5439" t="str">
            <v>APLICAÇÃO MANUAL DE PINTURA COM TINTA TEXTURIZADA ACRÍLICA EM MOLDURAS DE EPS, PRÉ-FABRICADOS, OU OUTROS. AF_06/2014</v>
          </cell>
          <cell r="C5439" t="str">
            <v>M2</v>
          </cell>
          <cell r="D5439">
            <v>18.11</v>
          </cell>
          <cell r="E5439" t="str">
            <v>Sinapi-Maio/21</v>
          </cell>
        </row>
        <row r="5440">
          <cell r="A5440">
            <v>88484</v>
          </cell>
          <cell r="B5440" t="str">
            <v>APLICAÇÃO DE FUNDO SELADOR ACRÍLICO EM TETO, UMA DEMÃO. AF_06/2014</v>
          </cell>
          <cell r="C5440" t="str">
            <v>M2</v>
          </cell>
          <cell r="D5440">
            <v>3.05</v>
          </cell>
          <cell r="E5440" t="str">
            <v>Sinapi-Maio/21</v>
          </cell>
        </row>
        <row r="5441">
          <cell r="A5441">
            <v>88485</v>
          </cell>
          <cell r="B5441" t="str">
            <v>APLICAÇÃO DE FUNDO SELADOR ACRÍLICO EM PAREDES, UMA DEMÃO. AF_06/2014</v>
          </cell>
          <cell r="C5441" t="str">
            <v>M2</v>
          </cell>
          <cell r="D5441">
            <v>2.6</v>
          </cell>
          <cell r="E5441" t="str">
            <v>Sinapi-Maio/21</v>
          </cell>
        </row>
        <row r="5442">
          <cell r="A5442">
            <v>88488</v>
          </cell>
          <cell r="B5442" t="str">
            <v>APLICAÇÃO MANUAL DE PINTURA COM TINTA LÁTEX ACRÍLICA EM TETO, DUAS DEMÃOS. AF_06/2014</v>
          </cell>
          <cell r="C5442" t="str">
            <v>M2</v>
          </cell>
          <cell r="D5442">
            <v>16.47</v>
          </cell>
          <cell r="E5442" t="str">
            <v>Sinapi-Maio/21</v>
          </cell>
        </row>
        <row r="5443">
          <cell r="A5443">
            <v>88489</v>
          </cell>
          <cell r="B5443" t="str">
            <v>APLICAÇÃO MANUAL DE PINTURA COM TINTA LÁTEX ACRÍLICA EM PAREDES, DUAS DEMÃOS. AF_06/2014</v>
          </cell>
          <cell r="C5443" t="str">
            <v>M2</v>
          </cell>
          <cell r="D5443">
            <v>14.44</v>
          </cell>
          <cell r="E5443" t="str">
            <v>Sinapi-Maio/21</v>
          </cell>
        </row>
        <row r="5444">
          <cell r="A5444">
            <v>88492</v>
          </cell>
          <cell r="B5444" t="str">
            <v>APLICAÇÃO MECÂNICA DE PINTURA COM TINTA LÁTEX ACRÍLICA EM TETO, DUAS DEMÃOS. AF_06/2014</v>
          </cell>
          <cell r="C5444" t="str">
            <v>M2</v>
          </cell>
          <cell r="D5444">
            <v>10.81</v>
          </cell>
          <cell r="E5444" t="str">
            <v>Sinapi-Maio/21</v>
          </cell>
        </row>
        <row r="5445">
          <cell r="A5445">
            <v>88493</v>
          </cell>
          <cell r="B5445" t="str">
            <v>APLICAÇÃO MECÂNICA DE PINTURA COM TINTA LÁTEX ACRÍLICA EM PAREDES, DUAS DEMÃOS. AF_06/2014</v>
          </cell>
          <cell r="C5445" t="str">
            <v>M2</v>
          </cell>
          <cell r="D5445">
            <v>10.33</v>
          </cell>
          <cell r="E5445" t="str">
            <v>Sinapi-Maio/21</v>
          </cell>
        </row>
        <row r="5446">
          <cell r="A5446">
            <v>88494</v>
          </cell>
          <cell r="B5446" t="str">
            <v>APLICAÇÃO E LIXAMENTO DE MASSA LÁTEX EM TETO, UMA DEMÃO. AF_06/2014</v>
          </cell>
          <cell r="C5446" t="str">
            <v>M2</v>
          </cell>
          <cell r="D5446">
            <v>20.440000000000001</v>
          </cell>
          <cell r="E5446" t="str">
            <v>Sinapi-Maio/21</v>
          </cell>
        </row>
        <row r="5447">
          <cell r="A5447">
            <v>88495</v>
          </cell>
          <cell r="B5447" t="str">
            <v>APLICAÇÃO E LIXAMENTO DE MASSA LÁTEX EM PAREDES, UMA DEMÃO. AF_06/2014</v>
          </cell>
          <cell r="C5447" t="str">
            <v>M2</v>
          </cell>
          <cell r="D5447">
            <v>10.79</v>
          </cell>
          <cell r="E5447" t="str">
            <v>Sinapi-Maio/21</v>
          </cell>
        </row>
        <row r="5448">
          <cell r="A5448">
            <v>88496</v>
          </cell>
          <cell r="B5448" t="str">
            <v>APLICAÇÃO E LIXAMENTO DE MASSA LÁTEX EM TETO, DUAS DEMÃOS. AF_06/2014</v>
          </cell>
          <cell r="C5448" t="str">
            <v>M2</v>
          </cell>
          <cell r="D5448">
            <v>27.66</v>
          </cell>
          <cell r="E5448" t="str">
            <v>Sinapi-Maio/21</v>
          </cell>
        </row>
        <row r="5449">
          <cell r="A5449">
            <v>88497</v>
          </cell>
          <cell r="B5449" t="str">
            <v>APLICAÇÃO E LIXAMENTO DE MASSA LÁTEX EM PAREDES, DUAS DEMÃOS. AF_06/2014</v>
          </cell>
          <cell r="C5449" t="str">
            <v>M2</v>
          </cell>
          <cell r="D5449">
            <v>14.76</v>
          </cell>
          <cell r="E5449" t="str">
            <v>Sinapi-Maio/21</v>
          </cell>
        </row>
        <row r="5450">
          <cell r="A5450">
            <v>95305</v>
          </cell>
          <cell r="B5450" t="str">
            <v>TEXTURA ACRÍLICA, APLICAÇÃO MANUAL EM PAREDE, UMA DEMÃO. AF_09/2016</v>
          </cell>
          <cell r="C5450" t="str">
            <v>M2</v>
          </cell>
          <cell r="D5450">
            <v>14.96</v>
          </cell>
          <cell r="E5450" t="str">
            <v>Sinapi-Maio/21</v>
          </cell>
        </row>
        <row r="5451">
          <cell r="A5451">
            <v>95306</v>
          </cell>
          <cell r="B5451" t="str">
            <v>TEXTURA ACRÍLICA, APLICAÇÃO MANUAL EM TETO, UMA DEMÃO. AF_09/2016</v>
          </cell>
          <cell r="C5451" t="str">
            <v>M2</v>
          </cell>
          <cell r="D5451">
            <v>17.52</v>
          </cell>
          <cell r="E5451" t="str">
            <v>Sinapi-Maio/21</v>
          </cell>
        </row>
        <row r="5452">
          <cell r="A5452">
            <v>95622</v>
          </cell>
          <cell r="B5452" t="str">
            <v>APLICAÇÃO MANUAL DE TINTA LÁTEX ACRÍLICA EM PANOS COM PRESENÇA DE VÃOS DE EDIFÍCIOS DE MÚLTIPLOS PAVIMENTOS, DUAS DEMÃOS. AF_11/2016</v>
          </cell>
          <cell r="C5452" t="str">
            <v>M2</v>
          </cell>
          <cell r="D5452">
            <v>14.99</v>
          </cell>
          <cell r="E5452" t="str">
            <v>Sinapi-Maio/21</v>
          </cell>
        </row>
        <row r="5453">
          <cell r="A5453">
            <v>95623</v>
          </cell>
          <cell r="B5453" t="str">
            <v>APLICAÇÃO MANUAL DE TINTA LÁTEX ACRÍLICA EM PANOS SEM PRESENÇA DE VÃOS DE EDIFÍCIOS DE MÚLTIPLOS PAVIMENTOS, DUAS DEMÃOS. AF_11/2016</v>
          </cell>
          <cell r="C5453" t="str">
            <v>M2</v>
          </cell>
          <cell r="D5453">
            <v>11.39</v>
          </cell>
          <cell r="E5453" t="str">
            <v>Sinapi-Maio/21</v>
          </cell>
        </row>
        <row r="5454">
          <cell r="A5454">
            <v>95624</v>
          </cell>
          <cell r="B5454" t="str">
            <v>APLICAÇÃO MANUAL DE TINTA LÁTEX ACRÍLICA EM SUPERFÍCIES EXTERNAS DE SACADA DE EDIFÍCIOS DE MÚLTIPLOS PAVIMENTOS, DUAS DEMÃOS. AF_11/2016</v>
          </cell>
          <cell r="C5454" t="str">
            <v>M2</v>
          </cell>
          <cell r="D5454">
            <v>22.32</v>
          </cell>
          <cell r="E5454" t="str">
            <v>Sinapi-Maio/21</v>
          </cell>
        </row>
        <row r="5455">
          <cell r="A5455">
            <v>95625</v>
          </cell>
          <cell r="B5455" t="str">
            <v>APLICAÇÃO MANUAL DE TINTA LÁTEX ACRÍLICA EM SUPERFÍCIES INTERNAS DE SACADA DE EDIFÍCIOS DE MÚLTIPLOS PAVIMENTOS, DUAS DEMÃOS. AF_11/2016</v>
          </cell>
          <cell r="C5455" t="str">
            <v>M2</v>
          </cell>
          <cell r="D5455">
            <v>24.64</v>
          </cell>
          <cell r="E5455" t="str">
            <v>Sinapi-Maio/21</v>
          </cell>
        </row>
        <row r="5456">
          <cell r="A5456">
            <v>95626</v>
          </cell>
          <cell r="B5456" t="str">
            <v>APLICAÇÃO MANUAL DE TINTA LÁTEX ACRÍLICA EM PAREDE EXTERNAS DE CASAS, DUAS DEMÃOS. AF_11/2016</v>
          </cell>
          <cell r="C5456" t="str">
            <v>M2</v>
          </cell>
          <cell r="D5456">
            <v>16.16</v>
          </cell>
          <cell r="E5456" t="str">
            <v>Sinapi-Maio/21</v>
          </cell>
        </row>
        <row r="5457">
          <cell r="A5457">
            <v>96126</v>
          </cell>
          <cell r="B5457" t="str">
            <v>APLICAÇÃO MANUAL DE MASSA ACRÍLICA EM PANOS DE FACHADA COM PRESENÇA DE VÃOS, DE EDIFÍCIOS DE MÚLTIPLOS PAVIMENTOS, UMA DEMÃO. AF_05/2017</v>
          </cell>
          <cell r="C5457" t="str">
            <v>M2</v>
          </cell>
          <cell r="D5457">
            <v>17.7</v>
          </cell>
          <cell r="E5457" t="str">
            <v>Sinapi-Maio/21</v>
          </cell>
        </row>
        <row r="5458">
          <cell r="A5458">
            <v>96127</v>
          </cell>
          <cell r="B5458" t="str">
            <v>APLICAÇÃO MANUAL DE MASSA ACRÍLICA EM PANOS DE FACHADA SEM PRESENÇA DE VÃOS, DE EDIFÍCIOS DE MÚLTIPLOS PAVIMENTOS, UMA DEMÃO. AF_05/2017</v>
          </cell>
          <cell r="C5458" t="str">
            <v>M2</v>
          </cell>
          <cell r="D5458">
            <v>13.2</v>
          </cell>
          <cell r="E5458" t="str">
            <v>Sinapi-Maio/21</v>
          </cell>
        </row>
        <row r="5459">
          <cell r="A5459">
            <v>96128</v>
          </cell>
          <cell r="B5459" t="str">
            <v>APLICAÇÃO MANUAL DE MASSA ACRÍLICA EM SUPERFÍCIES EXTERNAS DE SACADA DE EDIFÍCIOS DE MÚLTIPLOS PAVIMENTOS, UMA DEMÃO. AF_05/2017</v>
          </cell>
          <cell r="C5459" t="str">
            <v>M2</v>
          </cell>
          <cell r="D5459">
            <v>26.83</v>
          </cell>
          <cell r="E5459" t="str">
            <v>Sinapi-Maio/21</v>
          </cell>
        </row>
        <row r="5460">
          <cell r="A5460">
            <v>96129</v>
          </cell>
          <cell r="B5460" t="str">
            <v>APLICAÇÃO MANUAL DE MASSA ACRÍLICA EM SUPERFÍCIES INTERNAS DE SACADA DE EDIFÍCIOS DE MÚLTIPLOS PAVIMENTOS, UMA DEMÃO. AF_05/2017</v>
          </cell>
          <cell r="C5460" t="str">
            <v>M2</v>
          </cell>
          <cell r="D5460">
            <v>29.73</v>
          </cell>
          <cell r="E5460" t="str">
            <v>Sinapi-Maio/21</v>
          </cell>
        </row>
        <row r="5461">
          <cell r="A5461">
            <v>96130</v>
          </cell>
          <cell r="B5461" t="str">
            <v>APLICAÇÃO MANUAL DE MASSA ACRÍLICA EM PAREDES EXTERNAS DE CASAS, UMA DEMÃO. AF_05/2017</v>
          </cell>
          <cell r="C5461" t="str">
            <v>M2</v>
          </cell>
          <cell r="D5461">
            <v>19.12</v>
          </cell>
          <cell r="E5461" t="str">
            <v>Sinapi-Maio/21</v>
          </cell>
        </row>
        <row r="5462">
          <cell r="A5462">
            <v>96131</v>
          </cell>
          <cell r="B5462" t="str">
            <v>APLICAÇÃO MANUAL DE MASSA ACRÍLICA EM PANOS DE FACHADA COM PRESENÇA DE VÃOS, DE EDIFÍCIOS DE MÚLTIPLOS PAVIMENTOS, DUAS DEMÃOS. AF_05/2017</v>
          </cell>
          <cell r="C5462" t="str">
            <v>M2</v>
          </cell>
          <cell r="D5462">
            <v>24.32</v>
          </cell>
          <cell r="E5462" t="str">
            <v>Sinapi-Maio/21</v>
          </cell>
        </row>
        <row r="5463">
          <cell r="A5463">
            <v>96132</v>
          </cell>
          <cell r="B5463" t="str">
            <v>APLICAÇÃO MANUAL DE MASSA ACRÍLICA EM PANOS DE FACHADA SEM PRESENÇA DE VÃOS, DE EDIFÍCIOS DE MÚLTIPLOS PAVIMENTOS, DUAS DEMÃOS. AF_05/2017</v>
          </cell>
          <cell r="C5463" t="str">
            <v>M2</v>
          </cell>
          <cell r="D5463">
            <v>18.32</v>
          </cell>
          <cell r="E5463" t="str">
            <v>Sinapi-Maio/21</v>
          </cell>
        </row>
        <row r="5464">
          <cell r="A5464">
            <v>96133</v>
          </cell>
          <cell r="B5464" t="str">
            <v>APLICAÇÃO MANUAL DE MASSA ACRÍLICA EM SUPERFÍCIES EXTERNAS DE SACADA DE EDIFÍCIOS DE MÚLTIPLOS PAVIMENTOS, DUAS DEMÃOS. AF_05/2017</v>
          </cell>
          <cell r="C5464" t="str">
            <v>M2</v>
          </cell>
          <cell r="D5464">
            <v>36.46</v>
          </cell>
          <cell r="E5464" t="str">
            <v>Sinapi-Maio/21</v>
          </cell>
        </row>
        <row r="5465">
          <cell r="A5465">
            <v>96134</v>
          </cell>
          <cell r="B5465" t="str">
            <v>APLICAÇÃO MANUAL DE MASSA ACRÍLICA EM SUPERFÍCIES INTERNAS DE SACADA DE EDIFÍCIOS DE MÚLTIPLOS PAVIMENTOS, DUAS DEMÃOS. AF_05/2017</v>
          </cell>
          <cell r="C5465" t="str">
            <v>M2</v>
          </cell>
          <cell r="D5465">
            <v>40.33</v>
          </cell>
          <cell r="E5465" t="str">
            <v>Sinapi-Maio/21</v>
          </cell>
        </row>
        <row r="5466">
          <cell r="A5466">
            <v>96135</v>
          </cell>
          <cell r="B5466" t="str">
            <v>APLICAÇÃO MANUAL DE MASSA ACRÍLICA EM PAREDES EXTERNAS DE CASAS, DUAS DEMÃOS. AF_05/2017</v>
          </cell>
          <cell r="C5466" t="str">
            <v>M2</v>
          </cell>
          <cell r="D5466">
            <v>26.24</v>
          </cell>
          <cell r="E5466" t="str">
            <v>Sinapi-Maio/21</v>
          </cell>
        </row>
        <row r="5467">
          <cell r="A5467">
            <v>102193</v>
          </cell>
          <cell r="B5467" t="str">
            <v>LIXAMENTO DE MADEIRA PARA APLICAÇÃO DE FUNDO OU PINTURA. AF_01/2021</v>
          </cell>
          <cell r="C5467" t="str">
            <v>M2</v>
          </cell>
          <cell r="D5467">
            <v>1.77</v>
          </cell>
          <cell r="E5467" t="str">
            <v>Sinapi-Maio/21</v>
          </cell>
        </row>
        <row r="5468">
          <cell r="A5468">
            <v>102194</v>
          </cell>
          <cell r="B5468" t="str">
            <v>LIXAMENTO DE MASSA PARA MADEIRA. AF_01/2021</v>
          </cell>
          <cell r="C5468" t="str">
            <v>M2</v>
          </cell>
          <cell r="D5468">
            <v>7.66</v>
          </cell>
          <cell r="E5468" t="str">
            <v>Sinapi-Maio/21</v>
          </cell>
        </row>
        <row r="5469">
          <cell r="A5469">
            <v>102197</v>
          </cell>
          <cell r="B5469" t="str">
            <v>PINTURA FUNDO NIVELADOR ALQUÍDICO BRANCO EM MADEIRA. AF_01/2021</v>
          </cell>
          <cell r="C5469" t="str">
            <v>M2</v>
          </cell>
          <cell r="D5469">
            <v>18.489999999999998</v>
          </cell>
          <cell r="E5469" t="str">
            <v>Sinapi-Maio/21</v>
          </cell>
        </row>
        <row r="5470">
          <cell r="A5470">
            <v>102200</v>
          </cell>
          <cell r="B5470" t="str">
            <v>APLICAÇÃO MASSA ALQUÍDICA PARA MADEIRA, PARA PINTURA COM TINTA DE ACABAMENTO (PIGMENTADA). AF_01/2021</v>
          </cell>
          <cell r="C5470" t="str">
            <v>M2</v>
          </cell>
          <cell r="D5470">
            <v>16.48</v>
          </cell>
          <cell r="E5470" t="str">
            <v>Sinapi-Maio/21</v>
          </cell>
        </row>
        <row r="5471">
          <cell r="A5471">
            <v>102202</v>
          </cell>
          <cell r="B5471" t="str">
            <v>APLICAÇÃO MASSA EPÓXI PARA MADEIRA, PARA PINTURA COM TINTA PU DE ACABAMENTO (PIGMENTADA). AF_01/2021</v>
          </cell>
          <cell r="C5471" t="str">
            <v>M2</v>
          </cell>
          <cell r="D5471">
            <v>35.93</v>
          </cell>
          <cell r="E5471" t="str">
            <v>Sinapi-Maio/21</v>
          </cell>
        </row>
        <row r="5472">
          <cell r="A5472">
            <v>102203</v>
          </cell>
          <cell r="B5472" t="str">
            <v>PINTURA VERNIZ (INCOLOR) ALQUÍDICO EM MADEIRA, USO INTERNO E EXTERNO, 1 DEMÃO. AF_01/2021</v>
          </cell>
          <cell r="C5472" t="str">
            <v>M2</v>
          </cell>
          <cell r="D5472">
            <v>9.4499999999999993</v>
          </cell>
          <cell r="E5472" t="str">
            <v>Sinapi-Maio/21</v>
          </cell>
        </row>
        <row r="5473">
          <cell r="A5473">
            <v>102204</v>
          </cell>
          <cell r="B5473" t="str">
            <v>PINTURA VERNIZ (INCOLOR) ALQUÍDICO EM MADEIRA, USO INTERNO, 1 DEMÃO. AF_01/2021</v>
          </cell>
          <cell r="C5473" t="str">
            <v>M2</v>
          </cell>
          <cell r="D5473">
            <v>9.56</v>
          </cell>
          <cell r="E5473" t="str">
            <v>Sinapi-Maio/21</v>
          </cell>
        </row>
        <row r="5474">
          <cell r="A5474">
            <v>102205</v>
          </cell>
          <cell r="B5474" t="str">
            <v>PINTURA VERNIZ (INCOLOR) POLIURETÂNICO (RESINA ALQUÍDICA MODIFICADA) EM MADEIRA, 1 DEMÃO. AF_01/2021</v>
          </cell>
          <cell r="C5474" t="str">
            <v>M2</v>
          </cell>
          <cell r="D5474">
            <v>8.74</v>
          </cell>
          <cell r="E5474" t="str">
            <v>Sinapi-Maio/21</v>
          </cell>
        </row>
        <row r="5475">
          <cell r="A5475">
            <v>102207</v>
          </cell>
          <cell r="B5475" t="str">
            <v>PINTURA TINTA DE ACABAMENTO (PIGMENTADA) A ÓLEO EM MADEIRA, 1 DEMÃO. AF_01/2021</v>
          </cell>
          <cell r="C5475" t="str">
            <v>M2</v>
          </cell>
          <cell r="D5475">
            <v>7.53</v>
          </cell>
          <cell r="E5475" t="str">
            <v>Sinapi-Maio/21</v>
          </cell>
        </row>
        <row r="5476">
          <cell r="A5476">
            <v>102208</v>
          </cell>
          <cell r="B5476" t="str">
            <v>PINTURA TINTA DE ACABAMENTO (PIGMENTADA) ESMALTE SINTÉTICO FOSCO EM MADEIRA, 1 DEMÃO. AF_01/2021</v>
          </cell>
          <cell r="C5476" t="str">
            <v>M2</v>
          </cell>
          <cell r="D5476">
            <v>7.26</v>
          </cell>
          <cell r="E5476" t="str">
            <v>Sinapi-Maio/21</v>
          </cell>
        </row>
        <row r="5477">
          <cell r="A5477">
            <v>102209</v>
          </cell>
          <cell r="B5477" t="str">
            <v>PINTURA TINTA DE ACABAMENTO (PIGMENTADA) ESMALTE SINTÉTICO ACETINADO EM MADEIRA, 1 DEMÃO. AF_01/2021</v>
          </cell>
          <cell r="C5477" t="str">
            <v>M2</v>
          </cell>
          <cell r="D5477">
            <v>7.44</v>
          </cell>
          <cell r="E5477" t="str">
            <v>Sinapi-Maio/21</v>
          </cell>
        </row>
        <row r="5478">
          <cell r="A5478">
            <v>102210</v>
          </cell>
          <cell r="B5478" t="str">
            <v>PINTURA TINTA DE ACABAMENTO (PIGMENTADA) ESMALTE SINTÉTICO BRILHANTE EM MADEIRA, 1 DEMÃO. AF_01/2021</v>
          </cell>
          <cell r="C5478" t="str">
            <v>M2</v>
          </cell>
          <cell r="D5478">
            <v>7.16</v>
          </cell>
          <cell r="E5478" t="str">
            <v>Sinapi-Maio/21</v>
          </cell>
        </row>
        <row r="5479">
          <cell r="A5479">
            <v>102213</v>
          </cell>
          <cell r="B5479" t="str">
            <v>PINTURA VERNIZ (INCOLOR) ALQUÍDICO EM MADEIRA, USO INTERNO E EXTERNO, 2 DEMÃOS. AF_01/2021</v>
          </cell>
          <cell r="C5479" t="str">
            <v>M2</v>
          </cell>
          <cell r="D5479">
            <v>18.93</v>
          </cell>
          <cell r="E5479" t="str">
            <v>Sinapi-Maio/21</v>
          </cell>
        </row>
        <row r="5480">
          <cell r="A5480">
            <v>102214</v>
          </cell>
          <cell r="B5480" t="str">
            <v>PINTURA VERNIZ (INCOLOR) ALQUÍDICO EM MADEIRA, USO INTERNO, 2 DEMÃOS. AF_01/2021</v>
          </cell>
          <cell r="C5480" t="str">
            <v>M2</v>
          </cell>
          <cell r="D5480">
            <v>19.14</v>
          </cell>
          <cell r="E5480" t="str">
            <v>Sinapi-Maio/21</v>
          </cell>
        </row>
        <row r="5481">
          <cell r="A5481">
            <v>102215</v>
          </cell>
          <cell r="B5481" t="str">
            <v>PINTURA VERNIZ (INCOLOR) POLIURETÂNICO (RESINA ALQUÍDICA MODIFICADA) EM MADEIRA, 2 DEMÃOS. AF_01/2021</v>
          </cell>
          <cell r="C5481" t="str">
            <v>M2</v>
          </cell>
          <cell r="D5481">
            <v>17.5</v>
          </cell>
          <cell r="E5481" t="str">
            <v>Sinapi-Maio/21</v>
          </cell>
        </row>
        <row r="5482">
          <cell r="A5482">
            <v>102217</v>
          </cell>
          <cell r="B5482" t="str">
            <v>PINTURA TINTA DE ACABAMENTO (PIGMENTADA) A ÓLEO EM MADEIRA, 2 DEMÃOS. AF_01/2021</v>
          </cell>
          <cell r="C5482" t="str">
            <v>M2</v>
          </cell>
          <cell r="D5482">
            <v>15.07</v>
          </cell>
          <cell r="E5482" t="str">
            <v>Sinapi-Maio/21</v>
          </cell>
        </row>
        <row r="5483">
          <cell r="A5483">
            <v>102218</v>
          </cell>
          <cell r="B5483" t="str">
            <v>PINTURA TINTA DE ACABAMENTO (PIGMENTADA) ESMALTE SINTÉTICO FOSCO EM MADEIRA, 2 DEMÃOS. AF_01/2021</v>
          </cell>
          <cell r="C5483" t="str">
            <v>M2</v>
          </cell>
          <cell r="D5483">
            <v>14.51</v>
          </cell>
          <cell r="E5483" t="str">
            <v>Sinapi-Maio/21</v>
          </cell>
        </row>
        <row r="5484">
          <cell r="A5484">
            <v>102219</v>
          </cell>
          <cell r="B5484" t="str">
            <v>PINTURA TINTA DE ACABAMENTO (PIGMENTADA) ESMALTE SINTÉTICO ACETINADO EM MADEIRA, 2 DEMÃOS. AF_01/2021</v>
          </cell>
          <cell r="C5484" t="str">
            <v>M2</v>
          </cell>
          <cell r="D5484">
            <v>14.88</v>
          </cell>
          <cell r="E5484" t="str">
            <v>Sinapi-Maio/21</v>
          </cell>
        </row>
        <row r="5485">
          <cell r="A5485">
            <v>102220</v>
          </cell>
          <cell r="B5485" t="str">
            <v>PINTURA TINTA DE ACABAMENTO (PIGMENTADA) ESMALTE SINTÉTICO BRILHANTE EM MADEIRA, 2 DEMÃOS. AF_01/2021</v>
          </cell>
          <cell r="C5485" t="str">
            <v>M2</v>
          </cell>
          <cell r="D5485">
            <v>14.32</v>
          </cell>
          <cell r="E5485" t="str">
            <v>Sinapi-Maio/21</v>
          </cell>
        </row>
        <row r="5486">
          <cell r="A5486">
            <v>102223</v>
          </cell>
          <cell r="B5486" t="str">
            <v>PINTURA VERNIZ (INCOLOR) ALQUÍDICO EM MADEIRA, USO INTERNO E EXTERNO, 3 DEMÃOS. AF_01/2021</v>
          </cell>
          <cell r="C5486" t="str">
            <v>M2</v>
          </cell>
          <cell r="D5486">
            <v>28.39</v>
          </cell>
          <cell r="E5486" t="str">
            <v>Sinapi-Maio/21</v>
          </cell>
        </row>
        <row r="5487">
          <cell r="A5487">
            <v>102224</v>
          </cell>
          <cell r="B5487" t="str">
            <v>PINTURA VERNIZ (INCOLOR) ALQUÍDICO EM MADEIRA, USO INTERNO, 3 DEMÃOS. AF_01/2021</v>
          </cell>
          <cell r="C5487" t="str">
            <v>M2</v>
          </cell>
          <cell r="D5487">
            <v>28.71</v>
          </cell>
          <cell r="E5487" t="str">
            <v>Sinapi-Maio/21</v>
          </cell>
        </row>
        <row r="5488">
          <cell r="A5488">
            <v>102225</v>
          </cell>
          <cell r="B5488" t="str">
            <v>PINTURA VERNIZ (INCOLOR) POLIURETÂNICO (RESINA ALQUÍDICA MODIFICADA) EM MADEIRA, 3 DEMÃOS. AF_01/2021</v>
          </cell>
          <cell r="C5488" t="str">
            <v>M2</v>
          </cell>
          <cell r="D5488">
            <v>26.25</v>
          </cell>
          <cell r="E5488" t="str">
            <v>Sinapi-Maio/21</v>
          </cell>
        </row>
        <row r="5489">
          <cell r="A5489">
            <v>102227</v>
          </cell>
          <cell r="B5489" t="str">
            <v>PINTURA TINTA DE ACABAMENTO (PIGMENTADA) A ÓLEO EM MADEIRA, 3 DEMÃOS. AF_01/2021</v>
          </cell>
          <cell r="C5489" t="str">
            <v>M2</v>
          </cell>
          <cell r="D5489">
            <v>22.62</v>
          </cell>
          <cell r="E5489" t="str">
            <v>Sinapi-Maio/21</v>
          </cell>
        </row>
        <row r="5490">
          <cell r="A5490">
            <v>102228</v>
          </cell>
          <cell r="B5490" t="str">
            <v>PINTURA TINTA DE ACABAMENTO (PIGMENTADA) ESMALTE SINTÉTICO FOSCO EM MADEIRA, 3 DEMÃOS. AF_01/2021</v>
          </cell>
          <cell r="C5490" t="str">
            <v>M2</v>
          </cell>
          <cell r="D5490">
            <v>21.78</v>
          </cell>
          <cell r="E5490" t="str">
            <v>Sinapi-Maio/21</v>
          </cell>
        </row>
        <row r="5491">
          <cell r="A5491">
            <v>102229</v>
          </cell>
          <cell r="B5491" t="str">
            <v>PINTURA TINTA DE ACABAMENTO (PIGMENTADA) ESMALTE SINTÉTICO ACETINADO EM MADEIRA, 3 DEMÃOS. AF_01/2021</v>
          </cell>
          <cell r="C5491" t="str">
            <v>M2</v>
          </cell>
          <cell r="D5491">
            <v>22.33</v>
          </cell>
          <cell r="E5491" t="str">
            <v>Sinapi-Maio/21</v>
          </cell>
        </row>
        <row r="5492">
          <cell r="A5492">
            <v>102230</v>
          </cell>
          <cell r="B5492" t="str">
            <v>PINTURA TINTA DE ACABAMENTO (PIGMENTADA) ESMALTE SINTÉTICO BRILHANTE EM MADEIRA, 3 DEMÃOS. AF_01/2021</v>
          </cell>
          <cell r="C5492" t="str">
            <v>M2</v>
          </cell>
          <cell r="D5492">
            <v>21.49</v>
          </cell>
          <cell r="E5492" t="str">
            <v>Sinapi-Maio/21</v>
          </cell>
        </row>
        <row r="5493">
          <cell r="A5493">
            <v>102233</v>
          </cell>
          <cell r="B5493" t="str">
            <v>PINTURA IMUNIZANTE PARA MADEIRA, 1 DEMÃO. AF_01/2021</v>
          </cell>
          <cell r="C5493" t="str">
            <v>M2</v>
          </cell>
          <cell r="D5493">
            <v>9.67</v>
          </cell>
          <cell r="E5493" t="str">
            <v>Sinapi-Maio/21</v>
          </cell>
        </row>
        <row r="5494">
          <cell r="A5494">
            <v>102234</v>
          </cell>
          <cell r="B5494" t="str">
            <v>PINTURA IMUNIZANTE PARA MADEIRA, 2 DEMÃOS. AF_01/2021</v>
          </cell>
          <cell r="C5494" t="str">
            <v>M2</v>
          </cell>
          <cell r="D5494">
            <v>19.329999999999998</v>
          </cell>
          <cell r="E5494" t="str">
            <v>Sinapi-Maio/21</v>
          </cell>
        </row>
        <row r="5495">
          <cell r="A5495">
            <v>100716</v>
          </cell>
          <cell r="B5495" t="str">
            <v>JATEAMENTO ABRASIVO COM GRANALHA DE AÇO EM PERFIL METÁLICO EM FÁBRICA. AF_01/2020</v>
          </cell>
          <cell r="C5495" t="str">
            <v>M2</v>
          </cell>
          <cell r="D5495">
            <v>25.33</v>
          </cell>
          <cell r="E5495" t="str">
            <v>Sinapi-Maio/21</v>
          </cell>
        </row>
        <row r="5496">
          <cell r="A5496">
            <v>100717</v>
          </cell>
          <cell r="B5496" t="str">
            <v>LIXAMENTO MANUAL EM SUPERFÍCIES METÁLICAS EM OBRA. AF_01/2020</v>
          </cell>
          <cell r="C5496" t="str">
            <v>M2</v>
          </cell>
          <cell r="D5496">
            <v>9.2100000000000009</v>
          </cell>
          <cell r="E5496" t="str">
            <v>Sinapi-Maio/21</v>
          </cell>
        </row>
        <row r="5497">
          <cell r="A5497">
            <v>100718</v>
          </cell>
          <cell r="B5497" t="str">
            <v>COLOCAÇÃO DE FITA PROTETORA PARA PINTURA. AF_01/2020</v>
          </cell>
          <cell r="C5497" t="str">
            <v>M</v>
          </cell>
          <cell r="D5497">
            <v>1.36</v>
          </cell>
          <cell r="E5497" t="str">
            <v>Sinapi-Maio/21</v>
          </cell>
        </row>
        <row r="5498">
          <cell r="A5498">
            <v>100719</v>
          </cell>
          <cell r="B5498" t="str">
            <v>PINTURA COM TINTA ALQUÍDICA DE FUNDO (TIPO ZARCÃO) PULVERIZADA SOBRE PERFIL METÁLICO EXECUTADO EM FÁBRICA (POR DEMÃO). AF_01/2020_P</v>
          </cell>
          <cell r="C5498" t="str">
            <v>M2</v>
          </cell>
          <cell r="D5498">
            <v>8.23</v>
          </cell>
          <cell r="E5498" t="str">
            <v>Sinapi-Maio/21</v>
          </cell>
        </row>
        <row r="5499">
          <cell r="A5499">
            <v>100720</v>
          </cell>
          <cell r="B5499" t="str">
            <v>PINTURA COM TINTA ALQUÍDICA DE FUNDO (TIPO ZARCÃO) APLICADA A ROLO OU PINCEL SOBRE PERFIL METÁLICO EXECUTADO EM FÁBRICA (POR DEMÃO). AF_01/2020</v>
          </cell>
          <cell r="C5499" t="str">
            <v>M2</v>
          </cell>
          <cell r="D5499">
            <v>9.33</v>
          </cell>
          <cell r="E5499" t="str">
            <v>Sinapi-Maio/21</v>
          </cell>
        </row>
        <row r="5500">
          <cell r="A5500">
            <v>100721</v>
          </cell>
          <cell r="B5500" t="str">
            <v>PINTURA COM TINTA ALQUÍDICA DE FUNDO (TIPO ZARCÃO) PULVERIZADA SOBRE SUPERFÍCIES METÁLICAS (EXCETO PERFIL) EXECUTADO EM OBRA (POR DEMÃO). AF_01/2020_P</v>
          </cell>
          <cell r="C5500" t="str">
            <v>M2</v>
          </cell>
          <cell r="D5500">
            <v>21.82</v>
          </cell>
          <cell r="E5500" t="str">
            <v>Sinapi-Maio/21</v>
          </cell>
        </row>
        <row r="5501">
          <cell r="A5501">
            <v>100722</v>
          </cell>
          <cell r="B5501" t="str">
            <v>PINTURA COM TINTA ALQUÍDICA DE FUNDO (TIPO ZARCÃO) APLICADA A ROLO OU PINCEL SOBRE SUPERFÍCIES METÁLICAS (EXCETO PERFIL) EXECUTADO EM OBRA (POR DEMÃO). AF_01/2020</v>
          </cell>
          <cell r="C5501" t="str">
            <v>M2</v>
          </cell>
          <cell r="D5501">
            <v>22.49</v>
          </cell>
          <cell r="E5501" t="str">
            <v>Sinapi-Maio/21</v>
          </cell>
        </row>
        <row r="5502">
          <cell r="A5502">
            <v>100724</v>
          </cell>
          <cell r="B5502" t="str">
            <v>PINTURA COM TINTA ALQUÍDICA DE FUNDO E ACABAMENTO (ESMALTE SINTÉTICO GRAFITE) APLICADA A ROLO OU PINCEL SOBRE PERFIL METÁLICO EXECUTADO EM FÁBRICA (POR DEMÃO). AF_01/2020</v>
          </cell>
          <cell r="C5502" t="str">
            <v>M2</v>
          </cell>
          <cell r="D5502">
            <v>11.65</v>
          </cell>
          <cell r="E5502" t="str">
            <v>Sinapi-Maio/21</v>
          </cell>
        </row>
        <row r="5503">
          <cell r="A5503">
            <v>100725</v>
          </cell>
          <cell r="B5503" t="str">
            <v>PINTURA COM TINTA ALQUÍDICA DE FUNDO E ACABAMENTO (ESMALTE SINTÉTICO GRAFITE) PULVERIZADA SOBRE SUPERFÍCIES METÁLICAS (EXCETO PERFIL) EXECUTADO EM OBRA (POR DEMÃO). AF_01/2020_P</v>
          </cell>
          <cell r="C5503" t="str">
            <v>M2</v>
          </cell>
          <cell r="D5503">
            <v>22.02</v>
          </cell>
          <cell r="E5503" t="str">
            <v>Sinapi-Maio/21</v>
          </cell>
        </row>
        <row r="5504">
          <cell r="A5504">
            <v>100726</v>
          </cell>
          <cell r="B5504" t="str">
            <v>PINTURA COM TINTA ALQUÍDICA DE FUNDO E ACABAMENTO (ESMALTE SINTÉTICO GRAFITE) APLICADA A ROLO OU PINCEL SOBRE SUPERFÍCIES METÁLICAS (EXCETO PERFIL) EXECUTADO EM OBRA (POR DEMÃO). AF_01/2020</v>
          </cell>
          <cell r="C5504" t="str">
            <v>M2</v>
          </cell>
          <cell r="D5504">
            <v>24.73</v>
          </cell>
          <cell r="E5504" t="str">
            <v>Sinapi-Maio/21</v>
          </cell>
        </row>
        <row r="5505">
          <cell r="A5505">
            <v>100727</v>
          </cell>
          <cell r="B5505" t="str">
            <v>PINTURA COM TINTA EPOXÍDICA DE FUNDO PULVERIZADA SOBRE PERFIL METÁLICO EXECUTADO EM FÁBRICA (POR DEMÃO). AF_01/2020_P</v>
          </cell>
          <cell r="C5505" t="str">
            <v>M2</v>
          </cell>
          <cell r="D5505">
            <v>13.99</v>
          </cell>
          <cell r="E5505" t="str">
            <v>Sinapi-Maio/21</v>
          </cell>
        </row>
        <row r="5506">
          <cell r="A5506">
            <v>100728</v>
          </cell>
          <cell r="B5506" t="str">
            <v>PINTURA COM TINTA EPOXÍDICA DE FUNDO APLICADA A ROLO OU PINCEL SOBRE PERFIL METÁLICO EXECUTADO EM FÁBRICA (POR DEMÃO). AF_01/2020</v>
          </cell>
          <cell r="C5506" t="str">
            <v>M2</v>
          </cell>
          <cell r="D5506">
            <v>15.06</v>
          </cell>
          <cell r="E5506" t="str">
            <v>Sinapi-Maio/21</v>
          </cell>
        </row>
        <row r="5507">
          <cell r="A5507">
            <v>100729</v>
          </cell>
          <cell r="B5507" t="str">
            <v>PINTURA COM TINTA EPOXÍDICA DE ACABAMENTO PULVERIZADA SOBRE PERFIL METÁLICO EXECUTADO EM FÁBRICA (POR DEMÃO). AF_01/2020_P</v>
          </cell>
          <cell r="C5507" t="str">
            <v>M2</v>
          </cell>
          <cell r="D5507">
            <v>15.38</v>
          </cell>
          <cell r="E5507" t="str">
            <v>Sinapi-Maio/21</v>
          </cell>
        </row>
        <row r="5508">
          <cell r="A5508">
            <v>100730</v>
          </cell>
          <cell r="B5508" t="str">
            <v>PINTURA COM TINTA EPOXÍDICA DE ACABAMENTO APLICADA A ROLO OU PINCEL SOBRE PERFIL METÁLICO EXECUTADO EM FÁBRICA (POR DEMÃO). AF_01/2020</v>
          </cell>
          <cell r="C5508" t="str">
            <v>M2</v>
          </cell>
          <cell r="D5508">
            <v>19.100000000000001</v>
          </cell>
          <cell r="E5508" t="str">
            <v>Sinapi-Maio/21</v>
          </cell>
        </row>
        <row r="5509">
          <cell r="A5509">
            <v>100733</v>
          </cell>
          <cell r="B5509" t="str">
            <v>PINTURA COM TINTA ACRÍLICA DE FUNDO PULVERIZADA SOBRE SUPERFÍCIES METÁLICAS (EXCETO PERFIL) EXECUTADO EM OBRA (POR DEMÃO). AF_01/2020_P</v>
          </cell>
          <cell r="C5509" t="str">
            <v>M2</v>
          </cell>
          <cell r="D5509">
            <v>11.23</v>
          </cell>
          <cell r="E5509" t="str">
            <v>Sinapi-Maio/21</v>
          </cell>
        </row>
        <row r="5510">
          <cell r="A5510">
            <v>100734</v>
          </cell>
          <cell r="B5510" t="str">
            <v>PINTURA COM TINTA ACRÍLICA DE FUNDO APLICADA A ROLO OU PINCEL SOBRE SUPERFÍCIES METÁLICAS (EXCETO PERFIL) EXECUTADO EM OBRA (POR DEMÃO). AF_01/2020</v>
          </cell>
          <cell r="C5510" t="str">
            <v>M2</v>
          </cell>
          <cell r="D5510">
            <v>14.81</v>
          </cell>
          <cell r="E5510" t="str">
            <v>Sinapi-Maio/21</v>
          </cell>
        </row>
        <row r="5511">
          <cell r="A5511">
            <v>100735</v>
          </cell>
          <cell r="B5511" t="str">
            <v>PINTURA COM TINTA ACRÍLICA DE ACABAMENTO PULVERIZADA SOBRE SUPERFÍCIES METÁLICAS (EXCETO PERFIL) EXECUTADO EM OBRA (POR DEMÃO). AF_01/2020_P</v>
          </cell>
          <cell r="C5511" t="str">
            <v>M2</v>
          </cell>
          <cell r="D5511">
            <v>9.89</v>
          </cell>
          <cell r="E5511" t="str">
            <v>Sinapi-Maio/21</v>
          </cell>
        </row>
        <row r="5512">
          <cell r="A5512">
            <v>100736</v>
          </cell>
          <cell r="B5512" t="str">
            <v>PINTURA COM TINTA ACRÍLICA DE ACABAMENTO APLICADA A ROLO OU PINCEL SOBRE SUPERFÍCIES METÁLICAS (EXCETO PERFIL) EXECUTADO EM OBRA (POR DEMÃO). AF_01/2020</v>
          </cell>
          <cell r="C5512" t="str">
            <v>M2</v>
          </cell>
          <cell r="D5512">
            <v>13.74</v>
          </cell>
          <cell r="E5512" t="str">
            <v>Sinapi-Maio/21</v>
          </cell>
        </row>
        <row r="5513">
          <cell r="A5513">
            <v>100739</v>
          </cell>
          <cell r="B5513" t="str">
            <v>PINTURA COM TINTA ALQUÍDICA DE ACABAMENTO (ESMALTE SINTÉTICO ACETINADO) PULVERIZADA SOBRE PERFIL METÁLICO EXECUTADO EM FÁBRICA (POR DEMÃO). AF_01/2020_P</v>
          </cell>
          <cell r="C5513" t="str">
            <v>M2</v>
          </cell>
          <cell r="D5513">
            <v>8.11</v>
          </cell>
          <cell r="E5513" t="str">
            <v>Sinapi-Maio/21</v>
          </cell>
        </row>
        <row r="5514">
          <cell r="A5514">
            <v>100740</v>
          </cell>
          <cell r="B5514" t="str">
            <v>PINTURA COM TINTA ALQUÍDICA DE ACABAMENTO (ESMALTE SINTÉTICO ACETINADO) APLICADA A ROLO OU PINCEL SOBRE PERFIL METÁLICO EXECUTADO EM FÁBRICA (POR DEMÃO). AF_01/2020</v>
          </cell>
          <cell r="C5514" t="str">
            <v>M2</v>
          </cell>
          <cell r="D5514">
            <v>9.74</v>
          </cell>
          <cell r="E5514" t="str">
            <v>Sinapi-Maio/21</v>
          </cell>
        </row>
        <row r="5515">
          <cell r="A5515">
            <v>100741</v>
          </cell>
          <cell r="B5515" t="str">
            <v>PINTURA COM TINTA ALQUÍDICA DE ACABAMENTO (ESMALTE SINTÉTICO ACETINADO) PULVERIZADA SOBRE SUPERFÍCIES METÁLICAS (EXCETO PERFIL) EXECUTADO EM OBRA (POR DEMÃO). AF_01/2020_P</v>
          </cell>
          <cell r="C5515" t="str">
            <v>M2</v>
          </cell>
          <cell r="D5515">
            <v>21.57</v>
          </cell>
          <cell r="E5515" t="str">
            <v>Sinapi-Maio/21</v>
          </cell>
        </row>
        <row r="5516">
          <cell r="A5516">
            <v>100742</v>
          </cell>
          <cell r="B5516" t="str">
            <v>PINTURA COM TINTA ALQUÍDICA DE ACABAMENTO (ESMALTE SINTÉTICO ACETINADO) APLICADA A ROLO OU PINCEL SOBRE SUPERFÍCIES METÁLICAS (EXCETO PERFIL) EXECUTADO EM OBRA (POR DEMÃO). AF_01/2020</v>
          </cell>
          <cell r="C5516" t="str">
            <v>M2</v>
          </cell>
          <cell r="D5516">
            <v>22.87</v>
          </cell>
          <cell r="E5516" t="str">
            <v>Sinapi-Maio/21</v>
          </cell>
        </row>
        <row r="5517">
          <cell r="A5517">
            <v>100743</v>
          </cell>
          <cell r="B5517" t="str">
            <v>PINTURA COM TINTA ALQUÍDICA DE ACABAMENTO (ESMALTE SINTÉTICO BRILHANTE) PULVERIZADA SOBRE PERFIL METÁLICO EXECUTADO EM FÁBRICA  (POR DEMÃO). AF_01/2020_P</v>
          </cell>
          <cell r="C5517" t="str">
            <v>M2</v>
          </cell>
          <cell r="D5517">
            <v>7.93</v>
          </cell>
          <cell r="E5517" t="str">
            <v>Sinapi-Maio/21</v>
          </cell>
        </row>
        <row r="5518">
          <cell r="A5518">
            <v>100744</v>
          </cell>
          <cell r="B5518" t="str">
            <v>PINTURA COM TINTA ALQUÍDICA DE ACABAMENTO (ESMALTE SINTÉTICO BRILHANTE) APLICADA A ROLO OU PINCEL SOBRE PERFIL METÁLICO EXECUTADO EM FÁBRICA (POR DEMÃO). AF_01/2020</v>
          </cell>
          <cell r="C5518" t="str">
            <v>M2</v>
          </cell>
          <cell r="D5518">
            <v>9.6300000000000008</v>
          </cell>
          <cell r="E5518" t="str">
            <v>Sinapi-Maio/21</v>
          </cell>
        </row>
        <row r="5519">
          <cell r="A5519">
            <v>100745</v>
          </cell>
          <cell r="B5519" t="str">
            <v>PINTURA COM TINTA ALQUÍDICA DE ACABAMENTO (ESMALTE SINTÉTICO BRILHANTE) PULVERIZADA SOBRE SUPERFÍCIES METÁLICAS (EXCETO PERFIL) EXECUTADO EM OBRA  (POR DEMÃO). AF_01/2020_P</v>
          </cell>
          <cell r="C5519" t="str">
            <v>M2</v>
          </cell>
          <cell r="D5519">
            <v>21.38</v>
          </cell>
          <cell r="E5519" t="str">
            <v>Sinapi-Maio/21</v>
          </cell>
        </row>
        <row r="5520">
          <cell r="A5520">
            <v>100746</v>
          </cell>
          <cell r="B5520" t="str">
            <v>PINTURA COM TINTA ALQUÍDICA DE ACABAMENTO (ESMALTE SINTÉTICO BRILHANTE) APLICADA A ROLO OU PINCEL SOBRE SUPERFÍCIES METÁLICAS (EXCETO PERFIL) EXECUTADO EM OBRA (POR DEMÃO). AF_01/2020</v>
          </cell>
          <cell r="C5520" t="str">
            <v>M2</v>
          </cell>
          <cell r="D5520">
            <v>22.76</v>
          </cell>
          <cell r="E5520" t="str">
            <v>Sinapi-Maio/21</v>
          </cell>
        </row>
        <row r="5521">
          <cell r="A5521">
            <v>100747</v>
          </cell>
          <cell r="B5521" t="str">
            <v>PINTURA COM TINTA ALQUÍDICA DE ACABAMENTO (ESMALTE SINTÉTICO FOSCO) PULVERIZADA SOBRE PERFIL METÁLICO EXECUTADO EM FÁBRICA (POR DEMÃO). AF_01/2020_P</v>
          </cell>
          <cell r="C5521" t="str">
            <v>M2</v>
          </cell>
          <cell r="D5521">
            <v>8.01</v>
          </cell>
          <cell r="E5521" t="str">
            <v>Sinapi-Maio/21</v>
          </cell>
        </row>
        <row r="5522">
          <cell r="A5522">
            <v>100748</v>
          </cell>
          <cell r="B5522" t="str">
            <v>PINTURA COM TINTA ALQUÍDICA DE ACABAMENTO (ESMALTE SINTÉTICO FOSCO) APLICADA A ROLO OU PINCEL SOBRE PERFIL METÁLICO EXECUTADO EM FÁBRICA (POR DEMÃO). AF_01/2020</v>
          </cell>
          <cell r="C5522" t="str">
            <v>M2</v>
          </cell>
          <cell r="D5522">
            <v>9.68</v>
          </cell>
          <cell r="E5522" t="str">
            <v>Sinapi-Maio/21</v>
          </cell>
        </row>
        <row r="5523">
          <cell r="A5523">
            <v>100749</v>
          </cell>
          <cell r="B5523" t="str">
            <v>PINTURA COM TINTA ALQUÍDICA DE ACABAMENTO (ESMALTE SINTÉTICO FOSCO) PULVERIZADA SOBRE SUPERFÍCIES METÁLICAS (EXCETO PERFIL) EXECUTADO EM OBRA (POR DEMÃO). AF_01/2020_P</v>
          </cell>
          <cell r="C5523" t="str">
            <v>M2</v>
          </cell>
          <cell r="D5523">
            <v>21.46</v>
          </cell>
          <cell r="E5523" t="str">
            <v>Sinapi-Maio/21</v>
          </cell>
        </row>
        <row r="5524">
          <cell r="A5524">
            <v>100750</v>
          </cell>
          <cell r="B5524" t="str">
            <v>PINTURA COM TINTA ALQUÍDICA DE ACABAMENTO (ESMALTE SINTÉTICO FOSCO) APLICADA A ROLO OU PINCEL SOBRE SUPERFÍCIES METÁLICAS (EXCETO PERFIL) EXECUTADO EM OBRA (POR DEMÃO). AF_01/2020</v>
          </cell>
          <cell r="C5524" t="str">
            <v>M2</v>
          </cell>
          <cell r="D5524">
            <v>22.81</v>
          </cell>
          <cell r="E5524" t="str">
            <v>Sinapi-Maio/21</v>
          </cell>
        </row>
        <row r="5525">
          <cell r="A5525">
            <v>100751</v>
          </cell>
          <cell r="B5525" t="str">
            <v>PINTURA COM TINTA EPOXÍDICA DE ACABAMENTO PULVERIZADA SOBRE PERFIL METÁLICO EXECUTADO EM FÁBRICA (02 DEMÃOS). AF_01/2020_P</v>
          </cell>
          <cell r="C5525" t="str">
            <v>M2</v>
          </cell>
          <cell r="D5525">
            <v>30.75</v>
          </cell>
          <cell r="E5525" t="str">
            <v>Sinapi-Maio/21</v>
          </cell>
        </row>
        <row r="5526">
          <cell r="A5526">
            <v>100752</v>
          </cell>
          <cell r="B5526" t="str">
            <v>PINTURA COM TINTA EPOXÍDICA DE ACABAMENTO APLICADA A ROLO OU PINCEL SOBRE PERFIL METÁLICO EXECUTADO EM FÁBRICA (02 DEMÃOS). AF_01/2020</v>
          </cell>
          <cell r="C5526" t="str">
            <v>M2</v>
          </cell>
          <cell r="D5526">
            <v>38.22</v>
          </cell>
          <cell r="E5526" t="str">
            <v>Sinapi-Maio/21</v>
          </cell>
        </row>
        <row r="5527">
          <cell r="A5527">
            <v>100753</v>
          </cell>
          <cell r="B5527" t="str">
            <v>PINTURA COM TINTA ACRÍLICA DE ACABAMENTO PULVERIZADA SOBRE SUPERFÍCIES METÁLICAS (EXCETO PERFIL) EXECUTADO EM OBRA (02 DEMÃOS). AF_01/2020_P</v>
          </cell>
          <cell r="C5527" t="str">
            <v>M2</v>
          </cell>
          <cell r="D5527">
            <v>19.79</v>
          </cell>
          <cell r="E5527" t="str">
            <v>Sinapi-Maio/21</v>
          </cell>
        </row>
        <row r="5528">
          <cell r="A5528">
            <v>100754</v>
          </cell>
          <cell r="B5528" t="str">
            <v>PINTURA COM TINTA ACRÍLICA DE ACABAMENTO APLICADA A ROLO OU PINCEL SOBRE SUPERFÍCIES METÁLICAS (EXCETO PERFIL) EXECUTADO EM OBRA (02 DEMÃOS). AF_01/2020</v>
          </cell>
          <cell r="C5528" t="str">
            <v>M2</v>
          </cell>
          <cell r="D5528">
            <v>27.48</v>
          </cell>
          <cell r="E5528" t="str">
            <v>Sinapi-Maio/21</v>
          </cell>
        </row>
        <row r="5529">
          <cell r="A5529">
            <v>100757</v>
          </cell>
          <cell r="B5529" t="str">
            <v>PINTURA COM TINTA ALQUÍDICA DE ACABAMENTO (ESMALTE SINTÉTICO ACETINADO) PULVERIZADA SOBRE SUPERFÍCIES METÁLICAS (EXCETO PERFIL) EXECUTADO EM OBRA (02 DEMÃOS). AF_01/2020_P</v>
          </cell>
          <cell r="C5529" t="str">
            <v>M2</v>
          </cell>
          <cell r="D5529">
            <v>43.14</v>
          </cell>
          <cell r="E5529" t="str">
            <v>Sinapi-Maio/21</v>
          </cell>
        </row>
        <row r="5530">
          <cell r="A5530">
            <v>100758</v>
          </cell>
          <cell r="B5530" t="str">
            <v>PINTURA COM TINTA ALQUÍDICA DE ACABAMENTO (ESMALTE SINTÉTICO ACETINADO) APLICADA A ROLO OU PINCEL SOBRE SUPERFÍCIES METÁLICAS (EXCETO PERFIL) EXECUTADO EM OBRA (02 DEMÃOS). AF_01/2020</v>
          </cell>
          <cell r="C5530" t="str">
            <v>M2</v>
          </cell>
          <cell r="D5530">
            <v>45.77</v>
          </cell>
          <cell r="E5530" t="str">
            <v>Sinapi-Maio/21</v>
          </cell>
        </row>
        <row r="5531">
          <cell r="A5531">
            <v>100759</v>
          </cell>
          <cell r="B5531" t="str">
            <v>PINTURA COM TINTA ALQUÍDICA DE ACABAMENTO (ESMALTE SINTÉTICO BRILHANTE) PULVERIZADA SOBRE SUPERFÍCIES METÁLICAS (EXCETO PERFIL) EXECUTADO EM OBRA (02 DEMÃOS). AF_01/2020_P</v>
          </cell>
          <cell r="C5531" t="str">
            <v>M2</v>
          </cell>
          <cell r="D5531">
            <v>42.76</v>
          </cell>
          <cell r="E5531" t="str">
            <v>Sinapi-Maio/21</v>
          </cell>
        </row>
        <row r="5532">
          <cell r="A5532">
            <v>100760</v>
          </cell>
          <cell r="B5532" t="str">
            <v>PINTURA COM TINTA ALQUÍDICA DE ACABAMENTO (ESMALTE SINTÉTICO BRILHANTE) APLICADA A ROLO OU PINCEL SOBRE SUPERFÍCIES METÁLICAS (EXCETO PERFIL) EXECUTADO EM OBRA (02 DEMÃOS). AF_01/2020</v>
          </cell>
          <cell r="C5532" t="str">
            <v>M2</v>
          </cell>
          <cell r="D5532">
            <v>45.54</v>
          </cell>
          <cell r="E5532" t="str">
            <v>Sinapi-Maio/21</v>
          </cell>
        </row>
        <row r="5533">
          <cell r="A5533">
            <v>100761</v>
          </cell>
          <cell r="B5533" t="str">
            <v>PINTURA COM TINTA ALQUÍDICA DE ACABAMENTO (ESMALTE SINTÉTICO FOSCO) PULVERIZADA SOBRE SUPERFÍCIES METÁLICAS (EXCETO PERFIL) EXECUTADO EM OBRA (02 DEMÃOS). AF_01/2020_P</v>
          </cell>
          <cell r="C5533" t="str">
            <v>M2</v>
          </cell>
          <cell r="D5533">
            <v>42.92</v>
          </cell>
          <cell r="E5533" t="str">
            <v>Sinapi-Maio/21</v>
          </cell>
        </row>
        <row r="5534">
          <cell r="A5534">
            <v>100762</v>
          </cell>
          <cell r="B5534" t="str">
            <v>PINTURA COM TINTA ALQUÍDICA DE ACABAMENTO (ESMALTE SINTÉTICO FOSCO) APLICADA A ROLO OU PINCEL SOBRE SUPERFÍCIES METÁLICAS (EXCETO PERFIL) EXECUTADO EM OBRA (02 DEMÃOS). AF_01/2020</v>
          </cell>
          <cell r="C5534" t="str">
            <v>M2</v>
          </cell>
          <cell r="D5534">
            <v>45.64</v>
          </cell>
          <cell r="E5534" t="str">
            <v>Sinapi-Maio/21</v>
          </cell>
        </row>
        <row r="5535">
          <cell r="A5535">
            <v>102488</v>
          </cell>
          <cell r="B5535" t="str">
            <v>PREPARO DO PISO CIMENTADO PARA PINTURA - LIXAMENTO E LIMPEZA. AF_05/2021</v>
          </cell>
          <cell r="C5535" t="str">
            <v>M2</v>
          </cell>
          <cell r="D5535">
            <v>3.22</v>
          </cell>
          <cell r="E5535" t="str">
            <v>Sinapi-Maio/21</v>
          </cell>
        </row>
        <row r="5536">
          <cell r="A5536">
            <v>102489</v>
          </cell>
          <cell r="B5536" t="str">
            <v>PINTURA HIDROFUGANTE COM SILICONE, APLICAÇÃO MANUAL, 2 DEMÃOS. AF_05/2021</v>
          </cell>
          <cell r="C5536" t="str">
            <v>M2</v>
          </cell>
          <cell r="D5536">
            <v>25.33</v>
          </cell>
          <cell r="E5536" t="str">
            <v>Sinapi-Maio/21</v>
          </cell>
        </row>
        <row r="5537">
          <cell r="A5537">
            <v>102491</v>
          </cell>
          <cell r="B5537" t="str">
            <v>PINTURA DE PISO COM TINTA ACRÍLICA, APLICAÇÃO MANUAL, 2 DEMÃOS, INCLUSO FUNDO PREPARADOR. AF_05/2021</v>
          </cell>
          <cell r="C5537" t="str">
            <v>M2</v>
          </cell>
          <cell r="D5537">
            <v>18.13</v>
          </cell>
          <cell r="E5537" t="str">
            <v>Sinapi-Maio/21</v>
          </cell>
        </row>
        <row r="5538">
          <cell r="A5538">
            <v>102492</v>
          </cell>
          <cell r="B5538" t="str">
            <v>PINTURA DE PISO COM TINTA ACRÍLICA, APLICAÇÃO MANUAL, 3 DEMÃOS, INCLUSO FUNDO PREPARADOR. AF_05/2021</v>
          </cell>
          <cell r="C5538" t="str">
            <v>M2</v>
          </cell>
          <cell r="D5538">
            <v>21.44</v>
          </cell>
          <cell r="E5538" t="str">
            <v>Sinapi-Maio/21</v>
          </cell>
        </row>
        <row r="5539">
          <cell r="A5539">
            <v>102493</v>
          </cell>
          <cell r="B5539" t="str">
            <v>PINTURA DE PISO COM TINTA ACRÍLICA, APLICAÇÃO MECÂNICA, 2 DEMÃOS, INCLUSO FUNDO PREPARADOR. AF_05/2021</v>
          </cell>
          <cell r="C5539" t="str">
            <v>M2</v>
          </cell>
          <cell r="D5539">
            <v>14.06</v>
          </cell>
          <cell r="E5539" t="str">
            <v>Sinapi-Maio/21</v>
          </cell>
        </row>
        <row r="5540">
          <cell r="A5540">
            <v>102494</v>
          </cell>
          <cell r="B5540" t="str">
            <v>PINTURA DE PISO COM TINTA EPÓXI, APLICAÇÃO MANUAL, 2 DEMÃOS, INCLUSO PRIMER EPÓXI. AF_05/2021</v>
          </cell>
          <cell r="C5540" t="str">
            <v>M2</v>
          </cell>
          <cell r="D5540">
            <v>42.24</v>
          </cell>
          <cell r="E5540" t="str">
            <v>Sinapi-Maio/21</v>
          </cell>
        </row>
        <row r="5541">
          <cell r="A5541">
            <v>102495</v>
          </cell>
          <cell r="B5541" t="str">
            <v>PINTURA DE PISO COM TINTA EPÓXI, APLICAÇÃO MECÂNICA, 2 DEMÃOS. AF_05/2021</v>
          </cell>
          <cell r="C5541" t="str">
            <v>M2</v>
          </cell>
          <cell r="D5541">
            <v>40.28</v>
          </cell>
          <cell r="E5541" t="str">
            <v>Sinapi-Maio/21</v>
          </cell>
        </row>
        <row r="5542">
          <cell r="A5542">
            <v>102496</v>
          </cell>
          <cell r="B5542" t="str">
            <v>PINTURA DE RODAPÉ COM TINTA EPÓXI, APLICAÇÃO MANUAL, 2 DEMÃOS, INCLUSÃO PRIMER EPÓXI. AF_05/2021</v>
          </cell>
          <cell r="C5542" t="str">
            <v>M</v>
          </cell>
          <cell r="D5542">
            <v>10</v>
          </cell>
          <cell r="E5542" t="str">
            <v>Sinapi-Maio/21</v>
          </cell>
        </row>
        <row r="5543">
          <cell r="A5543">
            <v>102497</v>
          </cell>
          <cell r="B5543" t="str">
            <v>PINTURA DE RODAPÉ EM PEDRA DECORATIVA COM VERNIZ DE POLIURETANO, APLICAÇÃO MANUAL, 3 DEMÃOS. AF_05/2021</v>
          </cell>
          <cell r="C5543" t="str">
            <v>M</v>
          </cell>
          <cell r="D5543">
            <v>4.51</v>
          </cell>
          <cell r="E5543" t="str">
            <v>Sinapi-Maio/21</v>
          </cell>
        </row>
        <row r="5544">
          <cell r="A5544">
            <v>102498</v>
          </cell>
          <cell r="B5544" t="str">
            <v>PINTURA DE MEIO-FIO COM TINTA BRANCA A BASE DE CAL (CAIAÇÃO). AF_05/2021</v>
          </cell>
          <cell r="C5544" t="str">
            <v>M</v>
          </cell>
          <cell r="D5544">
            <v>1.47</v>
          </cell>
          <cell r="E5544" t="str">
            <v>Sinapi-Maio/21</v>
          </cell>
        </row>
        <row r="5545">
          <cell r="A5545">
            <v>102499</v>
          </cell>
          <cell r="B5545" t="str">
            <v>ENCERAMENTO DE PISO EM MADEIRA. AF_05/2021</v>
          </cell>
          <cell r="C5545" t="str">
            <v>M2</v>
          </cell>
          <cell r="D5545">
            <v>2.09</v>
          </cell>
          <cell r="E5545" t="str">
            <v>Sinapi-Maio/21</v>
          </cell>
        </row>
        <row r="5546">
          <cell r="A5546">
            <v>102500</v>
          </cell>
          <cell r="B5546" t="str">
            <v>PINTURA DE DEMARCAÇÃO DE VAGA COM TINTA ACRÍLICA, E = 10 CM, APLICAÇÃO MANUAL. AF_05/2021</v>
          </cell>
          <cell r="C5546" t="str">
            <v>M</v>
          </cell>
          <cell r="D5546">
            <v>4.12</v>
          </cell>
          <cell r="E5546" t="str">
            <v>Sinapi-Maio/21</v>
          </cell>
        </row>
        <row r="5547">
          <cell r="A5547">
            <v>102501</v>
          </cell>
          <cell r="B5547" t="str">
            <v>PINTURA DE FAIXA DE PEDESTRE OU ZEBRADA COM TINTA ACRÍLICA, E  = 30 CM, APLICAÇÃO MANUAL. AF_05/2021</v>
          </cell>
          <cell r="C5547" t="str">
            <v>M2</v>
          </cell>
          <cell r="D5547">
            <v>22.69</v>
          </cell>
          <cell r="E5547" t="str">
            <v>Sinapi-Maio/21</v>
          </cell>
        </row>
        <row r="5548">
          <cell r="A5548">
            <v>102504</v>
          </cell>
          <cell r="B5548" t="str">
            <v>PINTURA DE DEMARCAÇÃO DE QUADRA POLIESPORTIVA COM TINTA ACRÍLICA, E = 5 CM, APLICAÇÃO MANUAL. AF_05/2021</v>
          </cell>
          <cell r="C5548" t="str">
            <v>M</v>
          </cell>
          <cell r="D5548">
            <v>9.51</v>
          </cell>
          <cell r="E5548" t="str">
            <v>Sinapi-Maio/21</v>
          </cell>
        </row>
        <row r="5549">
          <cell r="A5549">
            <v>102505</v>
          </cell>
          <cell r="B5549" t="str">
            <v>PINTURA DE DEMARCAÇÃO DE QUADRA POLIESPORTIVA COM BORRACHA CLORADA, E = 5 CM, APLICAÇÃO MANUAL. AF_05/2021</v>
          </cell>
          <cell r="C5549" t="str">
            <v>M</v>
          </cell>
          <cell r="D5549">
            <v>10.34</v>
          </cell>
          <cell r="E5549" t="str">
            <v>Sinapi-Maio/21</v>
          </cell>
        </row>
        <row r="5550">
          <cell r="A5550">
            <v>102506</v>
          </cell>
          <cell r="B5550" t="str">
            <v>PINTURA DE DEMARCAÇÃO DE QUADRA POLIESPORTIVA COM TINTA EPÓXI, E = 5 CM, APLICAÇÃO MANUAL. AF_05/2021</v>
          </cell>
          <cell r="C5550" t="str">
            <v>M</v>
          </cell>
          <cell r="D5550">
            <v>10.210000000000001</v>
          </cell>
          <cell r="E5550" t="str">
            <v>Sinapi-Maio/21</v>
          </cell>
        </row>
        <row r="5551">
          <cell r="A5551">
            <v>102507</v>
          </cell>
          <cell r="B5551" t="str">
            <v>PINTURA DE DEMARCAÇÃO DE VAGA COM TINTA EPÓXI, E = 10 CM, APLICAÇÃO MANUAL. AF_05/2021</v>
          </cell>
          <cell r="C5551" t="str">
            <v>M</v>
          </cell>
          <cell r="D5551">
            <v>5.5</v>
          </cell>
          <cell r="E5551" t="str">
            <v>Sinapi-Maio/21</v>
          </cell>
        </row>
        <row r="5552">
          <cell r="A5552">
            <v>102508</v>
          </cell>
          <cell r="B5552" t="str">
            <v>PINTURA DE FAIXA DE PEDESTRE OU ZEBRADA COM TINTA EPÓXI, E  = 30 CM, APLICAÇÃO MANUAL. AF_05/2021</v>
          </cell>
          <cell r="C5552" t="str">
            <v>M2</v>
          </cell>
          <cell r="D5552">
            <v>36.909999999999997</v>
          </cell>
          <cell r="E5552" t="str">
            <v>Sinapi-Maio/21</v>
          </cell>
        </row>
        <row r="5553">
          <cell r="A5553">
            <v>102509</v>
          </cell>
          <cell r="B5553" t="str">
            <v>PINTURA DE FAIXA DE PEDESTRE OU ZEBRADA TINTA RETRORREFLETIVA A BASE DE RESINA ACRÍLICA COM MICROESFERAS DE VIDRO, E = 30 CM, APLICAÇÃO MANUAL. AF_05/2021</v>
          </cell>
          <cell r="C5553" t="str">
            <v>M2</v>
          </cell>
          <cell r="D5553">
            <v>25.38</v>
          </cell>
          <cell r="E5553" t="str">
            <v>Sinapi-Maio/21</v>
          </cell>
        </row>
        <row r="5554">
          <cell r="A5554">
            <v>102512</v>
          </cell>
          <cell r="B5554" t="str">
            <v>PINTURA DE EIXO VIÁRIO SOBRE ASFALTO COM TINTA RETRORREFLETIVA A BASE DE RESINA ACRÍLICA COM MICROESFERAS DE VIDRO, APLICAÇÃO MECÂNICA COM DEMARCADORA AUTOPROPELIDA. AF_05/2021</v>
          </cell>
          <cell r="C5554" t="str">
            <v>M</v>
          </cell>
          <cell r="D5554">
            <v>4.28</v>
          </cell>
          <cell r="E5554" t="str">
            <v>Sinapi-Maio/21</v>
          </cell>
        </row>
        <row r="5555">
          <cell r="A5555">
            <v>102513</v>
          </cell>
          <cell r="B5555" t="str">
            <v>PINTURA DE SÍMBOLOS E TEXTOS COM TINTA ACRÍLICA, DEMARCAÇÃO COM FITA ADESIVA E APLICAÇÃO COM ROLO. AF_05/2021</v>
          </cell>
          <cell r="C5555" t="str">
            <v>M2</v>
          </cell>
          <cell r="D5555">
            <v>44.32</v>
          </cell>
          <cell r="E5555" t="str">
            <v>Sinapi-Maio/21</v>
          </cell>
        </row>
        <row r="5556">
          <cell r="A5556">
            <v>102520</v>
          </cell>
          <cell r="B5556" t="str">
            <v>PINTURA DE SINALIZAÇÃO VERTICAL DE SEGURANÇA, FAIXAS AMARELA E PRETA, APLICAÇÃO MANUAL, 2 DEMÃOS. AF_05/2021</v>
          </cell>
          <cell r="C5556" t="str">
            <v>M2</v>
          </cell>
          <cell r="D5556">
            <v>76.61</v>
          </cell>
          <cell r="E5556" t="str">
            <v>Sinapi-Maio/21</v>
          </cell>
        </row>
        <row r="5557">
          <cell r="A5557">
            <v>101749</v>
          </cell>
          <cell r="B5557" t="str">
            <v>PISO CIMENTADO, TRAÇO 1:3 (CIMENTO E AREIA), ACABAMENTO LISO, ESPESSURA 4,0 CM, PREPARO MECÂNICO DA ARGAMASSA. AF_09/2020</v>
          </cell>
          <cell r="C5557" t="str">
            <v>M2</v>
          </cell>
          <cell r="D5557">
            <v>42.7</v>
          </cell>
          <cell r="E5557" t="str">
            <v>Sinapi-Maio/21</v>
          </cell>
        </row>
        <row r="5558">
          <cell r="A5558">
            <v>101750</v>
          </cell>
          <cell r="B5558" t="str">
            <v>PISO CIMENTADO, TRAÇO 1:3 (CIMENTO E AREIA), ACABAMENTO RÚSTICO, ESPESSURA 4,0 CM, PREPARO MECÂNICO DA ARGAMASSA. AF_09/2020</v>
          </cell>
          <cell r="C5558" t="str">
            <v>M2</v>
          </cell>
          <cell r="D5558">
            <v>40.47</v>
          </cell>
          <cell r="E5558" t="str">
            <v>Sinapi-Maio/21</v>
          </cell>
        </row>
        <row r="5559">
          <cell r="A5559">
            <v>101729</v>
          </cell>
          <cell r="B5559" t="str">
            <v>PISO EM TACO DE MADEIRA 7X42CM, FIXADO COM COLA BASE DE PVA. AF_09/2020</v>
          </cell>
          <cell r="C5559" t="str">
            <v>M2</v>
          </cell>
          <cell r="D5559">
            <v>154.35</v>
          </cell>
          <cell r="E5559" t="str">
            <v>Sinapi-Maio/21</v>
          </cell>
        </row>
        <row r="5560">
          <cell r="A5560">
            <v>101746</v>
          </cell>
          <cell r="B5560" t="str">
            <v>ASSOALHO DE MADEIRA. AF_09/2020</v>
          </cell>
          <cell r="C5560" t="str">
            <v>M2</v>
          </cell>
          <cell r="D5560">
            <v>239.47</v>
          </cell>
          <cell r="E5560" t="str">
            <v>Sinapi-Maio/21</v>
          </cell>
        </row>
        <row r="5561">
          <cell r="A5561">
            <v>101751</v>
          </cell>
          <cell r="B5561" t="str">
            <v>PISO EM TACO DE MADEIRA 7X21CM, FIXADO COM COLA BASE DE PVA. AF_09/2020</v>
          </cell>
          <cell r="C5561" t="str">
            <v>M2</v>
          </cell>
          <cell r="D5561">
            <v>160.91999999999999</v>
          </cell>
          <cell r="E5561" t="str">
            <v>Sinapi-Maio/21</v>
          </cell>
        </row>
        <row r="5562">
          <cell r="A5562">
            <v>87246</v>
          </cell>
          <cell r="B5562" t="str">
            <v>REVESTIMENTO CERÂMICO PARA PISO COM PLACAS TIPO ESMALTADA EXTRA DE DIMENSÕES 35X35 CM APLICADA EM AMBIENTES DE ÁREA MENOR QUE 5 M2. AF_06/2014</v>
          </cell>
          <cell r="C5562" t="str">
            <v>M2</v>
          </cell>
          <cell r="D5562">
            <v>52.42</v>
          </cell>
          <cell r="E5562" t="str">
            <v>Sinapi-Maio/21</v>
          </cell>
        </row>
        <row r="5563">
          <cell r="A5563">
            <v>87247</v>
          </cell>
          <cell r="B5563" t="str">
            <v>REVESTIMENTO CERÂMICO PARA PISO COM PLACAS TIPO ESMALTADA EXTRA DE DIMENSÕES 35X35 CM APLICADA EM AMBIENTES DE ÁREA ENTRE 5 M2 E 10 M2. AF_06/2014</v>
          </cell>
          <cell r="C5563" t="str">
            <v>M2</v>
          </cell>
          <cell r="D5563">
            <v>45.55</v>
          </cell>
          <cell r="E5563" t="str">
            <v>Sinapi-Maio/21</v>
          </cell>
        </row>
        <row r="5564">
          <cell r="A5564">
            <v>87248</v>
          </cell>
          <cell r="B5564" t="str">
            <v>REVESTIMENTO CERÂMICO PARA PISO COM PLACAS TIPO ESMALTADA EXTRA DE DIMENSÕES 35X35 CM APLICADA EM AMBIENTES DE ÁREA MAIOR QUE 10 M2. AF_06/2014</v>
          </cell>
          <cell r="C5564" t="str">
            <v>M2</v>
          </cell>
          <cell r="D5564">
            <v>39.89</v>
          </cell>
          <cell r="E5564" t="str">
            <v>Sinapi-Maio/21</v>
          </cell>
        </row>
        <row r="5565">
          <cell r="A5565">
            <v>87249</v>
          </cell>
          <cell r="B5565" t="str">
            <v>REVESTIMENTO CERÂMICO PARA PISO COM PLACAS TIPO ESMALTADA EXTRA DE DIMENSÕES 45X45 CM APLICADA EM AMBIENTES DE ÁREA MENOR QUE 5 M2. AF_06/2014</v>
          </cell>
          <cell r="C5565" t="str">
            <v>M2</v>
          </cell>
          <cell r="D5565">
            <v>58.98</v>
          </cell>
          <cell r="E5565" t="str">
            <v>Sinapi-Maio/21</v>
          </cell>
        </row>
        <row r="5566">
          <cell r="A5566">
            <v>87250</v>
          </cell>
          <cell r="B5566" t="str">
            <v>REVESTIMENTO CERÂMICO PARA PISO COM PLACAS TIPO ESMALTADA EXTRA DE DIMENSÕES 45X45 CM APLICADA EM AMBIENTES DE ÁREA ENTRE 5 M2 E 10 M2. AF_06/2014</v>
          </cell>
          <cell r="C5566" t="str">
            <v>M2</v>
          </cell>
          <cell r="D5566">
            <v>48.1</v>
          </cell>
          <cell r="E5566" t="str">
            <v>Sinapi-Maio/21</v>
          </cell>
        </row>
        <row r="5567">
          <cell r="A5567">
            <v>87251</v>
          </cell>
          <cell r="B5567" t="str">
            <v>REVESTIMENTO CERÂMICO PARA PISO COM PLACAS TIPO ESMALTADA EXTRA DE DIMENSÕES 45X45 CM APLICADA EM AMBIENTES DE ÁREA MAIOR QUE 10 M2. AF_06/2014</v>
          </cell>
          <cell r="C5567" t="str">
            <v>M2</v>
          </cell>
          <cell r="D5567">
            <v>41</v>
          </cell>
          <cell r="E5567" t="str">
            <v>Sinapi-Maio/21</v>
          </cell>
        </row>
        <row r="5568">
          <cell r="A5568">
            <v>87255</v>
          </cell>
          <cell r="B5568" t="str">
            <v>REVESTIMENTO CERÂMICO PARA PISO COM PLACAS TIPO ESMALTADA EXTRA DE DIMENSÕES 60X60 CM APLICADA EM AMBIENTES DE ÁREA MENOR QUE 5 M2. AF_06/2014</v>
          </cell>
          <cell r="C5568" t="str">
            <v>M2</v>
          </cell>
          <cell r="D5568">
            <v>93.75</v>
          </cell>
          <cell r="E5568" t="str">
            <v>Sinapi-Maio/21</v>
          </cell>
        </row>
        <row r="5569">
          <cell r="A5569">
            <v>87256</v>
          </cell>
          <cell r="B5569" t="str">
            <v>REVESTIMENTO CERÂMICO PARA PISO COM PLACAS TIPO ESMALTADA EXTRA DE DIMENSÕES 60X60 CM APLICADA EM AMBIENTES DE ÁREA ENTRE 5 M2 E 10 M2. AF_06/2014</v>
          </cell>
          <cell r="C5569" t="str">
            <v>M2</v>
          </cell>
          <cell r="D5569">
            <v>80.83</v>
          </cell>
          <cell r="E5569" t="str">
            <v>Sinapi-Maio/21</v>
          </cell>
        </row>
        <row r="5570">
          <cell r="A5570">
            <v>87257</v>
          </cell>
          <cell r="B5570" t="str">
            <v>REVESTIMENTO CERÂMICO PARA PISO COM PLACAS TIPO ESMALTADA EXTRA DE DIMENSÕES 60X60 CM APLICADA EM AMBIENTES DE ÁREA MAIOR QUE 10 M2. AF_06/2014</v>
          </cell>
          <cell r="C5570" t="str">
            <v>M2</v>
          </cell>
          <cell r="D5570">
            <v>72.52</v>
          </cell>
          <cell r="E5570" t="str">
            <v>Sinapi-Maio/21</v>
          </cell>
        </row>
        <row r="5571">
          <cell r="A5571">
            <v>87258</v>
          </cell>
          <cell r="B5571" t="str">
            <v>REVESTIMENTO CERÂMICO PARA PISO COM PLACAS TIPO PORCELANATO DE DIMENSÕES 45X45 CM APLICADA EM AMBIENTES DE ÁREA MENOR QUE 5 M². AF_06/2014</v>
          </cell>
          <cell r="C5571" t="str">
            <v>M2</v>
          </cell>
          <cell r="D5571">
            <v>123.93</v>
          </cell>
          <cell r="E5571" t="str">
            <v>Sinapi-Maio/21</v>
          </cell>
        </row>
        <row r="5572">
          <cell r="A5572">
            <v>87259</v>
          </cell>
          <cell r="B5572" t="str">
            <v>REVESTIMENTO CERÂMICO PARA PISO COM PLACAS TIPO PORCELANATO DE DIMENSÕES 45X45 CM APLICADA EM AMBIENTES DE ÁREA ENTRE 5 M² E 10 M². AF_06/2014</v>
          </cell>
          <cell r="C5572" t="str">
            <v>M2</v>
          </cell>
          <cell r="D5572">
            <v>111.7</v>
          </cell>
          <cell r="E5572" t="str">
            <v>Sinapi-Maio/21</v>
          </cell>
        </row>
        <row r="5573">
          <cell r="A5573">
            <v>87260</v>
          </cell>
          <cell r="B5573" t="str">
            <v>REVESTIMENTO CERÂMICO PARA PISO COM PLACAS TIPO PORCELANATO DE DIMENSÕES 45X45 CM APLICADA EM AMBIENTES DE ÁREA MAIOR QUE 10 M². AF_06/2014</v>
          </cell>
          <cell r="C5573" t="str">
            <v>M2</v>
          </cell>
          <cell r="D5573">
            <v>104.4</v>
          </cell>
          <cell r="E5573" t="str">
            <v>Sinapi-Maio/21</v>
          </cell>
        </row>
        <row r="5574">
          <cell r="A5574">
            <v>87261</v>
          </cell>
          <cell r="B5574" t="str">
            <v>REVESTIMENTO CERÂMICO PARA PISO COM PLACAS TIPO PORCELANATO DE DIMENSÕES 60X60 CM APLICADA EM AMBIENTES DE ÁREA MENOR QUE 5 M². AF_06/2014</v>
          </cell>
          <cell r="C5574" t="str">
            <v>M2</v>
          </cell>
          <cell r="D5574">
            <v>142.22999999999999</v>
          </cell>
          <cell r="E5574" t="str">
            <v>Sinapi-Maio/21</v>
          </cell>
        </row>
        <row r="5575">
          <cell r="A5575">
            <v>87262</v>
          </cell>
          <cell r="B5575" t="str">
            <v>REVESTIMENTO CERÂMICO PARA PISO COM PLACAS TIPO PORCELANATO DE DIMENSÕES 60X60 CM APLICADA EM AMBIENTES DE ÁREA ENTRE 5 M² E 10 M². AF_06/2014</v>
          </cell>
          <cell r="C5575" t="str">
            <v>M2</v>
          </cell>
          <cell r="D5575">
            <v>128.12</v>
          </cell>
          <cell r="E5575" t="str">
            <v>Sinapi-Maio/21</v>
          </cell>
        </row>
        <row r="5576">
          <cell r="A5576">
            <v>87263</v>
          </cell>
          <cell r="B5576" t="str">
            <v>REVESTIMENTO CERÂMICO PARA PISO COM PLACAS TIPO PORCELANATO DE DIMENSÕES 60X60 CM APLICADA EM AMBIENTES DE ÁREA MAIOR QUE 10 M². AF_06/2014</v>
          </cell>
          <cell r="C5576" t="str">
            <v>M2</v>
          </cell>
          <cell r="D5576">
            <v>119.51</v>
          </cell>
          <cell r="E5576" t="str">
            <v>Sinapi-Maio/21</v>
          </cell>
        </row>
        <row r="5577">
          <cell r="A5577">
            <v>89046</v>
          </cell>
          <cell r="B5577" t="str">
            <v>(COMPOSIÇÃO REPRESENTATIVA) DO SERVIÇO DE REVESTIMENTO CERÂMICO PARA PISO COM PLACAS TIPO ESMALTADA EXTRA DE DIMENSÕES 35X35 CM, PARA EDIFICAÇÃO HABITACIONAL MULTIFAMILIAR (PRÉDIO). AF_11/2014</v>
          </cell>
          <cell r="C5577" t="str">
            <v>M2</v>
          </cell>
          <cell r="D5577">
            <v>45.22</v>
          </cell>
          <cell r="E5577" t="str">
            <v>Sinapi-Maio/21</v>
          </cell>
        </row>
        <row r="5578">
          <cell r="A5578">
            <v>89171</v>
          </cell>
          <cell r="B5578" t="str">
            <v>(COMPOSIÇÃO REPRESENTATIVA) DO SERVIÇO DE REVESTIMENTO CERÂMICO PARA PISO COM PLACAS TIPO ESMALTADA EXTRA DE DIMENSÕES 35X35 CM, PARA EDIFICAÇÃO HABITACIONAL UNIFAMILIAR (CASA) E EDIFICAÇÃO PÚBLICA PADRÃO. AF_11/2014</v>
          </cell>
          <cell r="C5578" t="str">
            <v>M2</v>
          </cell>
          <cell r="D5578">
            <v>42.47</v>
          </cell>
          <cell r="E5578" t="str">
            <v>Sinapi-Maio/21</v>
          </cell>
        </row>
        <row r="5579">
          <cell r="A5579">
            <v>93389</v>
          </cell>
          <cell r="B5579" t="str">
            <v>REVESTIMENTO CERÂMICO PARA PISO COM PLACAS TIPO ESMALTADA PADRÃO POPULAR DE DIMENSÕES 35X35 CM APLICADA EM AMBIENTES DE ÁREA MENOR QUE 5 M2. AF_06/2014</v>
          </cell>
          <cell r="C5579" t="str">
            <v>M2</v>
          </cell>
          <cell r="D5579">
            <v>47.73</v>
          </cell>
          <cell r="E5579" t="str">
            <v>Sinapi-Maio/21</v>
          </cell>
        </row>
        <row r="5580">
          <cell r="A5580">
            <v>93390</v>
          </cell>
          <cell r="B5580" t="str">
            <v>REVESTIMENTO CERÂMICO PARA PISO COM PLACAS TIPO ESMALTADA PADRÃO POPULAR DE DIMENSÕES 35X35 CM APLICADA EM AMBIENTES DE ÁREA ENTRE 5 M2 E 10 M2. AF_06/2014</v>
          </cell>
          <cell r="C5580" t="str">
            <v>M2</v>
          </cell>
          <cell r="D5580">
            <v>40.950000000000003</v>
          </cell>
          <cell r="E5580" t="str">
            <v>Sinapi-Maio/21</v>
          </cell>
        </row>
        <row r="5581">
          <cell r="A5581">
            <v>93391</v>
          </cell>
          <cell r="B5581" t="str">
            <v>REVESTIMENTO CERÂMICO PARA PISO COM PLACAS TIPO ESMALTADA PADRÃO POPULAR DE DIMENSÕES 35X35 CM APLICADA EM AMBIENTES DE ÁREA MAIOR QUE 10 M2. AF_06/2014</v>
          </cell>
          <cell r="C5581" t="str">
            <v>M2</v>
          </cell>
          <cell r="D5581">
            <v>35.29</v>
          </cell>
          <cell r="E5581" t="str">
            <v>Sinapi-Maio/21</v>
          </cell>
        </row>
        <row r="5582">
          <cell r="A5582">
            <v>98670</v>
          </cell>
          <cell r="B5582" t="str">
            <v>PISO EM LADRILHO HIDRÁULICO APLICADO EM AMBIENTES INTERNOS, INCLUSO APLICAÇÃO DE RESINA. AF_06/2018</v>
          </cell>
          <cell r="C5582" t="str">
            <v>M2</v>
          </cell>
          <cell r="D5582">
            <v>153.66999999999999</v>
          </cell>
          <cell r="E5582" t="str">
            <v>Sinapi-Maio/21</v>
          </cell>
        </row>
        <row r="5583">
          <cell r="A5583">
            <v>98671</v>
          </cell>
          <cell r="B5583" t="str">
            <v>PISO EM GRANITO APLICADO EM AMBIENTES INTERNOS. AF_09/2020</v>
          </cell>
          <cell r="C5583" t="str">
            <v>M2</v>
          </cell>
          <cell r="D5583">
            <v>303.79000000000002</v>
          </cell>
          <cell r="E5583" t="str">
            <v>Sinapi-Maio/21</v>
          </cell>
        </row>
        <row r="5584">
          <cell r="A5584">
            <v>98672</v>
          </cell>
          <cell r="B5584" t="str">
            <v>PISO EM MÁRMORE APLICADO EM AMBIENTES INTERNOS. AF_09/2020</v>
          </cell>
          <cell r="C5584" t="str">
            <v>M2</v>
          </cell>
          <cell r="D5584">
            <v>476.26</v>
          </cell>
          <cell r="E5584" t="str">
            <v>Sinapi-Maio/21</v>
          </cell>
        </row>
        <row r="5585">
          <cell r="A5585">
            <v>98673</v>
          </cell>
          <cell r="B5585" t="str">
            <v>PISO VINÍLICO SEMI-FLEXÍVEL EM PLACAS, PADRÃO LISO, ESPESSURA 3,2 MM, FIXADO COM COLA. AF_06/2018</v>
          </cell>
          <cell r="C5585" t="str">
            <v>M2</v>
          </cell>
          <cell r="D5585">
            <v>142.65</v>
          </cell>
          <cell r="E5585" t="str">
            <v>Sinapi-Maio/21</v>
          </cell>
        </row>
        <row r="5586">
          <cell r="A5586">
            <v>98678</v>
          </cell>
          <cell r="B5586" t="str">
            <v>PISO ELEVADO COM ESTRUTURA EM AÇO, COMPOSTO POR PEDESTAIS E LONGARINAS. AF_09/2020</v>
          </cell>
          <cell r="C5586" t="str">
            <v>M2</v>
          </cell>
          <cell r="D5586">
            <v>422.59</v>
          </cell>
          <cell r="E5586" t="str">
            <v>Sinapi-Maio/21</v>
          </cell>
        </row>
        <row r="5587">
          <cell r="A5587">
            <v>98679</v>
          </cell>
          <cell r="B5587" t="str">
            <v>PISO CIMENTADO, TRAÇO 1:3 (CIMENTO E AREIA), ACABAMENTO LISO, ESPESSURA 2,0 CM, PREPARO MECÂNICO DA ARGAMASSA. AF_09/2020</v>
          </cell>
          <cell r="C5587" t="str">
            <v>M2</v>
          </cell>
          <cell r="D5587">
            <v>29.44</v>
          </cell>
          <cell r="E5587" t="str">
            <v>Sinapi-Maio/21</v>
          </cell>
        </row>
        <row r="5588">
          <cell r="A5588">
            <v>98680</v>
          </cell>
          <cell r="B5588" t="str">
            <v>PISO CIMENTADO, TRAÇO 1:3 (CIMENTO E AREIA), ACABAMENTO LISO, ESPESSURA 3,0 CM, PREPARO MECÂNICO DA ARGAMASSA. AF_09/2020</v>
          </cell>
          <cell r="C5588" t="str">
            <v>M2</v>
          </cell>
          <cell r="D5588">
            <v>36.74</v>
          </cell>
          <cell r="E5588" t="str">
            <v>Sinapi-Maio/21</v>
          </cell>
        </row>
        <row r="5589">
          <cell r="A5589">
            <v>98681</v>
          </cell>
          <cell r="B5589" t="str">
            <v>PISO CIMENTADO, TRAÇO 1:3 (CIMENTO E AREIA), ACABAMENTO RÚSTICO, ESPESSURA 2,0 CM, PREPARO MECÂNICO DA ARGAMASSA. AF_09/2020</v>
          </cell>
          <cell r="C5589" t="str">
            <v>M2</v>
          </cell>
          <cell r="D5589">
            <v>27.21</v>
          </cell>
          <cell r="E5589" t="str">
            <v>Sinapi-Maio/21</v>
          </cell>
        </row>
        <row r="5590">
          <cell r="A5590">
            <v>98682</v>
          </cell>
          <cell r="B5590" t="str">
            <v>PISO CIMENTADO, TRAÇO 1:3 (CIMENTO E AREIA), ACABAMENTO RÚSTICO, ESPESSURA 3,0 CM, PREPARO MECÂNICO DA ARGAMASSA. AF_09/2020</v>
          </cell>
          <cell r="C5590" t="str">
            <v>M2</v>
          </cell>
          <cell r="D5590">
            <v>34.51</v>
          </cell>
          <cell r="E5590" t="str">
            <v>Sinapi-Maio/21</v>
          </cell>
        </row>
        <row r="5591">
          <cell r="A5591">
            <v>98685</v>
          </cell>
          <cell r="B5591" t="str">
            <v>RODAPÉ EM GRANITO, ALTURA 10 CM. AF_09/2020</v>
          </cell>
          <cell r="C5591" t="str">
            <v>M</v>
          </cell>
          <cell r="D5591">
            <v>55.85</v>
          </cell>
          <cell r="E5591" t="str">
            <v>Sinapi-Maio/21</v>
          </cell>
        </row>
        <row r="5592">
          <cell r="A5592">
            <v>98686</v>
          </cell>
          <cell r="B5592" t="str">
            <v>RODAPÉ EM LADRILHO HIDRÁULICO, ALTURA 7 CM. AF_09/2020</v>
          </cell>
          <cell r="C5592" t="str">
            <v>M</v>
          </cell>
          <cell r="D5592">
            <v>36.909999999999997</v>
          </cell>
          <cell r="E5592" t="str">
            <v>Sinapi-Maio/21</v>
          </cell>
        </row>
        <row r="5593">
          <cell r="A5593">
            <v>98688</v>
          </cell>
          <cell r="B5593" t="str">
            <v>RODAPÉ EM POLIESTIRENO, ALTURA 5 CM. AF_09/2020</v>
          </cell>
          <cell r="C5593" t="str">
            <v>M</v>
          </cell>
          <cell r="D5593">
            <v>45.24</v>
          </cell>
          <cell r="E5593" t="str">
            <v>Sinapi-Maio/21</v>
          </cell>
        </row>
        <row r="5594">
          <cell r="A5594">
            <v>98689</v>
          </cell>
          <cell r="B5594" t="str">
            <v>SOLEIRA EM GRANITO, LARGURA 15 CM, ESPESSURA 2,0 CM. AF_09/2020</v>
          </cell>
          <cell r="C5594" t="str">
            <v>M</v>
          </cell>
          <cell r="D5594">
            <v>80.489999999999995</v>
          </cell>
          <cell r="E5594" t="str">
            <v>Sinapi-Maio/21</v>
          </cell>
        </row>
        <row r="5595">
          <cell r="A5595">
            <v>101090</v>
          </cell>
          <cell r="B5595" t="str">
            <v>PISO EM PEDRA PORTUGUESA ASSENTADO SOBRE ARGAMASSA SECA DE CIMENTO E AREIA, TRAÇO 1:3, REJUNTADO COM CIMENTO COMUM. AF_05/2020</v>
          </cell>
          <cell r="C5595" t="str">
            <v>M2</v>
          </cell>
          <cell r="D5595">
            <v>153.9</v>
          </cell>
          <cell r="E5595" t="str">
            <v>Sinapi-Maio/21</v>
          </cell>
        </row>
        <row r="5596">
          <cell r="A5596">
            <v>101091</v>
          </cell>
          <cell r="B5596" t="str">
            <v>PISO EM LADRILHO HIDRÁULICO APLICADO EM AMBIENTES EXTERNOS. AF_05/2020</v>
          </cell>
          <cell r="C5596" t="str">
            <v>M2</v>
          </cell>
          <cell r="D5596">
            <v>116.19</v>
          </cell>
          <cell r="E5596" t="str">
            <v>Sinapi-Maio/21</v>
          </cell>
        </row>
        <row r="5597">
          <cell r="A5597">
            <v>101725</v>
          </cell>
          <cell r="B5597" t="str">
            <v>PISO EM LADRILHO HIDRÁULICO APLICADO EM AMBIENTES INTERNOS DE ÁREA MENOR QUE 5 M², INCLUSO APLICAÇÃO DE RESINA. AF_09/2020</v>
          </cell>
          <cell r="C5597" t="str">
            <v>M2</v>
          </cell>
          <cell r="D5597">
            <v>236.84</v>
          </cell>
          <cell r="E5597" t="str">
            <v>Sinapi-Maio/21</v>
          </cell>
        </row>
        <row r="5598">
          <cell r="A5598">
            <v>101726</v>
          </cell>
          <cell r="B5598" t="str">
            <v>PISO EM LADRILHO HIDRÁULICO APLICADO EM AMBIENTES INTERNOS DE ÁREA ENTRE 5 E 15 M², INCLUSO APLICAÇÃO DE RESINA. AF_09/2020</v>
          </cell>
          <cell r="C5598" t="str">
            <v>M2</v>
          </cell>
          <cell r="D5598">
            <v>153.66999999999999</v>
          </cell>
          <cell r="E5598" t="str">
            <v>Sinapi-Maio/21</v>
          </cell>
        </row>
        <row r="5599">
          <cell r="A5599">
            <v>101731</v>
          </cell>
          <cell r="B5599" t="str">
            <v>PISO EM PEDRA  ASSENTADO SOBRE ARGAMASSA 1:3 (CIMENTO E AREIA). AF_09/2020</v>
          </cell>
          <cell r="C5599" t="str">
            <v>M2</v>
          </cell>
          <cell r="D5599">
            <v>225.54</v>
          </cell>
          <cell r="E5599" t="str">
            <v>Sinapi-Maio/21</v>
          </cell>
        </row>
        <row r="5600">
          <cell r="A5600">
            <v>101732</v>
          </cell>
          <cell r="B5600" t="str">
            <v>PISO EM PEDRA ARDÓSIA ASSENTADO SOBRE ARGAMASSA 1:3 (CIMENTO E AREIA). AF_09/2020</v>
          </cell>
          <cell r="C5600" t="str">
            <v>M2</v>
          </cell>
          <cell r="D5600">
            <v>74.599999999999994</v>
          </cell>
          <cell r="E5600" t="str">
            <v>Sinapi-Maio/21</v>
          </cell>
        </row>
        <row r="5601">
          <cell r="A5601">
            <v>101752</v>
          </cell>
          <cell r="B5601" t="str">
            <v>PISO EM GRANILITE, MARMORITE OU GRANITINA EM AMBIENTES INTERNOS. AF_09/2020</v>
          </cell>
          <cell r="C5601" t="str">
            <v>M2</v>
          </cell>
          <cell r="D5601">
            <v>41.13</v>
          </cell>
          <cell r="E5601" t="str">
            <v>Sinapi-Maio/21</v>
          </cell>
        </row>
        <row r="5602">
          <cell r="A5602">
            <v>101094</v>
          </cell>
          <cell r="B5602" t="str">
            <v>PISO PODOTÁTIL, DIRECIONAL OU ALERTA, ASSENTADO SOBRE ARGAMASSA. AF_05/2020</v>
          </cell>
          <cell r="C5602" t="str">
            <v>M</v>
          </cell>
          <cell r="D5602">
            <v>121.65</v>
          </cell>
          <cell r="E5602" t="str">
            <v>Sinapi-Maio/21</v>
          </cell>
        </row>
        <row r="5603">
          <cell r="A5603">
            <v>101727</v>
          </cell>
          <cell r="B5603" t="str">
            <v>PISO VINÍLICO SEMI-FLEXÍVEL EM PLACAS, PADRÃO LISO, ESPESSURA 3,2 MM, FIXADO COM COLA. AF_09/2020</v>
          </cell>
          <cell r="C5603" t="str">
            <v>M2</v>
          </cell>
          <cell r="D5603">
            <v>139.36000000000001</v>
          </cell>
          <cell r="E5603" t="str">
            <v>Sinapi-Maio/21</v>
          </cell>
        </row>
        <row r="5604">
          <cell r="A5604">
            <v>101733</v>
          </cell>
          <cell r="B5604" t="str">
            <v>PISO DE BORRACHA PASTILHADO/FRISADO, ESPESSURA 7MM, ASSENTADO COM ARGAMASSA. AF_09/2020</v>
          </cell>
          <cell r="C5604" t="str">
            <v>M2</v>
          </cell>
          <cell r="D5604">
            <v>193.28</v>
          </cell>
          <cell r="E5604" t="str">
            <v>Sinapi-Maio/21</v>
          </cell>
        </row>
        <row r="5605">
          <cell r="A5605">
            <v>101734</v>
          </cell>
          <cell r="B5605" t="str">
            <v>PISO DE BORRACHA PASTILHADO, ESPESSURA 15MM, ASSENTADO COM ARGAMASSA. AF_09/2020</v>
          </cell>
          <cell r="C5605" t="str">
            <v>M2</v>
          </cell>
          <cell r="D5605">
            <v>290.89</v>
          </cell>
          <cell r="E5605" t="str">
            <v>Sinapi-Maio/21</v>
          </cell>
        </row>
        <row r="5606">
          <cell r="A5606">
            <v>101735</v>
          </cell>
          <cell r="B5606" t="str">
            <v>PISO DE BORRACHA ESPORTIVO, ESPESSURA 15MM, ASSENTADO COM ARGAMASSA. AF_09/2020</v>
          </cell>
          <cell r="C5606" t="str">
            <v>M2</v>
          </cell>
          <cell r="D5606">
            <v>297.97000000000003</v>
          </cell>
          <cell r="E5606" t="str">
            <v>Sinapi-Maio/21</v>
          </cell>
        </row>
        <row r="5607">
          <cell r="A5607">
            <v>101736</v>
          </cell>
          <cell r="B5607" t="str">
            <v>PISO DE BORRACHA PASTILHADO, ESPESSURA 3,5MM, FIXADO COM ADESIVO ACRÍLICO. AF_09/2020</v>
          </cell>
          <cell r="C5607" t="str">
            <v>M2</v>
          </cell>
          <cell r="D5607">
            <v>74.56</v>
          </cell>
          <cell r="E5607" t="str">
            <v>Sinapi-Maio/21</v>
          </cell>
        </row>
        <row r="5608">
          <cell r="A5608">
            <v>101737</v>
          </cell>
          <cell r="B5608" t="str">
            <v>PISO DE BORRACHA CANELADO, ESPESSURA 3,5MM, FIXADO COM ADESIVO ACRÍLICO. AF_09/2020</v>
          </cell>
          <cell r="C5608" t="str">
            <v>M2</v>
          </cell>
          <cell r="D5608">
            <v>88.56</v>
          </cell>
          <cell r="E5608" t="str">
            <v>Sinapi-Maio/21</v>
          </cell>
        </row>
        <row r="5609">
          <cell r="A5609">
            <v>101748</v>
          </cell>
          <cell r="B5609" t="str">
            <v>PREPARO DE CONTRAPISO COM POLITRIZ. AF_09/2020</v>
          </cell>
          <cell r="C5609" t="str">
            <v>M2</v>
          </cell>
          <cell r="D5609">
            <v>3.24</v>
          </cell>
          <cell r="E5609" t="str">
            <v>Sinapi-Maio/21</v>
          </cell>
        </row>
        <row r="5610">
          <cell r="A5610">
            <v>101092</v>
          </cell>
          <cell r="B5610" t="str">
            <v>PISO EM GRANITO APLICADO EM CALÇADAS OU PISOS EXTERNOS. AF_05/2020</v>
          </cell>
          <cell r="C5610" t="str">
            <v>M2</v>
          </cell>
          <cell r="D5610">
            <v>313.77</v>
          </cell>
          <cell r="E5610" t="str">
            <v>Sinapi-Maio/21</v>
          </cell>
        </row>
        <row r="5611">
          <cell r="A5611">
            <v>101093</v>
          </cell>
          <cell r="B5611" t="str">
            <v>PISO EM MÁRMORE APLICADO EM CALÇADAS OU PISOS EXTERNOS. AF_05/2020</v>
          </cell>
          <cell r="C5611" t="str">
            <v>M2</v>
          </cell>
          <cell r="D5611">
            <v>486.24</v>
          </cell>
          <cell r="E5611" t="str">
            <v>Sinapi-Maio/21</v>
          </cell>
        </row>
        <row r="5612">
          <cell r="A5612">
            <v>98695</v>
          </cell>
          <cell r="B5612" t="str">
            <v>SOLEIRA EM MÁRMORE, LARGURA 15 CM, ESPESSURA 2,0 CM. AF_09/2020</v>
          </cell>
          <cell r="C5612" t="str">
            <v>M</v>
          </cell>
          <cell r="D5612">
            <v>85.47</v>
          </cell>
          <cell r="E5612" t="str">
            <v>Sinapi-Maio/21</v>
          </cell>
        </row>
        <row r="5613">
          <cell r="A5613">
            <v>98697</v>
          </cell>
          <cell r="B5613" t="str">
            <v>RODAPÉ EM MÁRMORE, ALTURA 7 CM. AF_09/2020</v>
          </cell>
          <cell r="C5613" t="str">
            <v>M</v>
          </cell>
          <cell r="D5613">
            <v>56.45</v>
          </cell>
          <cell r="E5613" t="str">
            <v>Sinapi-Maio/21</v>
          </cell>
        </row>
        <row r="5614">
          <cell r="A5614">
            <v>101738</v>
          </cell>
          <cell r="B5614" t="str">
            <v>RODAPÉ EM MADEIRA, ALTURA 7CM, FIXADO COM COLA. AF_09/2020</v>
          </cell>
          <cell r="C5614" t="str">
            <v>M</v>
          </cell>
          <cell r="D5614">
            <v>26.26</v>
          </cell>
          <cell r="E5614" t="str">
            <v>Sinapi-Maio/21</v>
          </cell>
        </row>
        <row r="5615">
          <cell r="A5615">
            <v>101739</v>
          </cell>
          <cell r="B5615" t="str">
            <v>RODAPÉ EM MADEIRA, ALTURA 7CM, FIXADO COM COLA E PARAFUSOS. AF_09/2020</v>
          </cell>
          <cell r="C5615" t="str">
            <v>M</v>
          </cell>
          <cell r="D5615">
            <v>28.87</v>
          </cell>
          <cell r="E5615" t="str">
            <v>Sinapi-Maio/21</v>
          </cell>
        </row>
        <row r="5616">
          <cell r="A5616">
            <v>88648</v>
          </cell>
          <cell r="B5616" t="str">
            <v>RODAPÉ CERÂMICO DE 7CM DE ALTURA COM PLACAS TIPO ESMALTADA EXTRA  DE DIMENSÕES 35X35CM. AF_06/2014</v>
          </cell>
          <cell r="C5616" t="str">
            <v>M</v>
          </cell>
          <cell r="D5616">
            <v>6.15</v>
          </cell>
          <cell r="E5616" t="str">
            <v>Sinapi-Maio/21</v>
          </cell>
        </row>
        <row r="5617">
          <cell r="A5617">
            <v>88649</v>
          </cell>
          <cell r="B5617" t="str">
            <v>RODAPÉ CERÂMICO DE 7CM DE ALTURA COM PLACAS TIPO ESMALTADA EXTRA DE DIMENSÕES 45X45CM. AF_06/2014</v>
          </cell>
          <cell r="C5617" t="str">
            <v>M</v>
          </cell>
          <cell r="D5617">
            <v>6.94</v>
          </cell>
          <cell r="E5617" t="str">
            <v>Sinapi-Maio/21</v>
          </cell>
        </row>
        <row r="5618">
          <cell r="A5618">
            <v>88650</v>
          </cell>
          <cell r="B5618" t="str">
            <v>RODAPÉ CERÂMICO DE 7CM DE ALTURA COM PLACAS TIPO ESMALTADA EXTRA DE DIMENSÕES 60X60CM. AF_06/2014</v>
          </cell>
          <cell r="C5618" t="str">
            <v>M</v>
          </cell>
          <cell r="D5618">
            <v>13.13</v>
          </cell>
          <cell r="E5618" t="str">
            <v>Sinapi-Maio/21</v>
          </cell>
        </row>
        <row r="5619">
          <cell r="A5619">
            <v>96467</v>
          </cell>
          <cell r="B5619" t="str">
            <v>RODAPÉ CERÂMICO DE 7CM DE ALTURA COM PLACAS TIPO ESMALTADA COMERCIAL DE DIMENSÕES 35X35CM (PADRAO POPULAR). AF_06/2017</v>
          </cell>
          <cell r="C5619" t="str">
            <v>M</v>
          </cell>
          <cell r="D5619">
            <v>5.62</v>
          </cell>
          <cell r="E5619" t="str">
            <v>Sinapi-Maio/21</v>
          </cell>
        </row>
        <row r="5620">
          <cell r="A5620">
            <v>101740</v>
          </cell>
          <cell r="B5620" t="str">
            <v>RODAPÉ EM ARDÓSIA ALTURA 10CM. AF_09/2020</v>
          </cell>
          <cell r="C5620" t="str">
            <v>M</v>
          </cell>
          <cell r="D5620">
            <v>40.340000000000003</v>
          </cell>
          <cell r="E5620" t="str">
            <v>Sinapi-Maio/21</v>
          </cell>
        </row>
        <row r="5621">
          <cell r="A5621">
            <v>101741</v>
          </cell>
          <cell r="B5621" t="str">
            <v>RODAPÉ EM MARMORITE, ALTURA 10CM. AF_09/2020</v>
          </cell>
          <cell r="C5621" t="str">
            <v>M</v>
          </cell>
          <cell r="D5621">
            <v>21.32</v>
          </cell>
          <cell r="E5621" t="str">
            <v>Sinapi-Maio/21</v>
          </cell>
        </row>
        <row r="5622">
          <cell r="A5622">
            <v>94990</v>
          </cell>
          <cell r="B5622" t="str">
            <v>EXECUÇÃO DE PASSEIO (CALÇADA) OU PISO DE CONCRETO COM CONCRETO MOLDADO IN LOCO, FEITO EM OBRA, ACABAMENTO CONVENCIONAL, NÃO ARMADO. AF_07/2016</v>
          </cell>
          <cell r="C5622" t="str">
            <v>M3</v>
          </cell>
          <cell r="D5622">
            <v>641.71</v>
          </cell>
          <cell r="E5622" t="str">
            <v>Sinapi-Maio/21</v>
          </cell>
        </row>
        <row r="5623">
          <cell r="A5623">
            <v>94991</v>
          </cell>
          <cell r="B5623" t="str">
            <v>EXECUÇÃO DE PASSEIO (CALÇADA) OU PISO DE CONCRETO COM CONCRETO MOLDADO IN LOCO, USINADO, ACABAMENTO CONVENCIONAL, NÃO ARMADO. AF_07/2016</v>
          </cell>
          <cell r="C5623" t="str">
            <v>M3</v>
          </cell>
          <cell r="D5623">
            <v>501.34</v>
          </cell>
          <cell r="E5623" t="str">
            <v>Sinapi-Maio/21</v>
          </cell>
        </row>
        <row r="5624">
          <cell r="A5624">
            <v>94992</v>
          </cell>
          <cell r="B5624" t="str">
            <v>EXECUÇÃO DE PASSEIO (CALÇADA) OU PISO DE CONCRETO COM CONCRETO MOLDADO IN LOCO, FEITO EM OBRA, ACABAMENTO CONVENCIONAL, ESPESSURA 6 CM, ARMADO. AF_07/2016</v>
          </cell>
          <cell r="C5624" t="str">
            <v>M2</v>
          </cell>
          <cell r="D5624">
            <v>89.24</v>
          </cell>
          <cell r="E5624" t="str">
            <v>Sinapi-Maio/21</v>
          </cell>
        </row>
        <row r="5625">
          <cell r="A5625">
            <v>94993</v>
          </cell>
          <cell r="B5625" t="str">
            <v>EXECUÇÃO DE PASSEIO (CALÇADA) OU PISO DE CONCRETO COM CONCRETO MOLDADO IN LOCO, USINADO, ACABAMENTO CONVENCIONAL, ESPESSURA 6 CM, ARMADO. AF_07/2016</v>
          </cell>
          <cell r="C5625" t="str">
            <v>M2</v>
          </cell>
          <cell r="D5625">
            <v>80.819999999999993</v>
          </cell>
          <cell r="E5625" t="str">
            <v>Sinapi-Maio/21</v>
          </cell>
        </row>
        <row r="5626">
          <cell r="A5626">
            <v>94994</v>
          </cell>
          <cell r="B5626" t="str">
            <v>EXECUÇÃO DE PASSEIO (CALÇADA) OU PISO DE CONCRETO COM CONCRETO MOLDADO IN LOCO, FEITO EM OBRA, ACABAMENTO CONVENCIONAL, ESPESSURA 8 CM, ARMADO. AF_07/2016</v>
          </cell>
          <cell r="C5626" t="str">
            <v>M2</v>
          </cell>
          <cell r="D5626">
            <v>103.89</v>
          </cell>
          <cell r="E5626" t="str">
            <v>Sinapi-Maio/21</v>
          </cell>
        </row>
        <row r="5627">
          <cell r="A5627">
            <v>94995</v>
          </cell>
          <cell r="B5627" t="str">
            <v>EXECUÇÃO DE PASSEIO (CALÇADA) OU PISO DE CONCRETO COM CONCRETO MOLDADO IN LOCO, USINADO, ACABAMENTO CONVENCIONAL, ESPESSURA 8 CM, ARMADO. AF_07/2016</v>
          </cell>
          <cell r="C5627" t="str">
            <v>M2</v>
          </cell>
          <cell r="D5627">
            <v>92.66</v>
          </cell>
          <cell r="E5627" t="str">
            <v>Sinapi-Maio/21</v>
          </cell>
        </row>
        <row r="5628">
          <cell r="A5628">
            <v>94996</v>
          </cell>
          <cell r="B5628" t="str">
            <v>EXECUÇÃO DE PASSEIO (CALÇADA) OU PISO DE CONCRETO COM CONCRETO MOLDADO IN LOCO, FEITO EM OBRA, ACABAMENTO CONVENCIONAL, ESPESSURA 10 CM, ARMADO. AF_07/2016</v>
          </cell>
          <cell r="C5628" t="str">
            <v>M2</v>
          </cell>
          <cell r="D5628">
            <v>116.93</v>
          </cell>
          <cell r="E5628" t="str">
            <v>Sinapi-Maio/21</v>
          </cell>
        </row>
        <row r="5629">
          <cell r="A5629">
            <v>94997</v>
          </cell>
          <cell r="B5629" t="str">
            <v>EXECUÇÃO DE PASSEIO (CALÇADA) OU PISO DE CONCRETO COM CONCRETO MOLDADO IN LOCO, USINADO, ACABAMENTO CONVENCIONAL, ESPESSURA 10 CM, ARMADO. AF_07/2016</v>
          </cell>
          <cell r="C5629" t="str">
            <v>M2</v>
          </cell>
          <cell r="D5629">
            <v>102.9</v>
          </cell>
          <cell r="E5629" t="str">
            <v>Sinapi-Maio/21</v>
          </cell>
        </row>
        <row r="5630">
          <cell r="A5630">
            <v>94998</v>
          </cell>
          <cell r="B5630" t="str">
            <v>EXECUÇÃO DE PASSEIO (CALÇADA) OU PISO DE CONCRETO COM CONCRETO MOLDADO IN LOCO, FEITO EM OBRA, ACABAMENTO CONVENCIONAL, ESPESSURA 12 CM, ARMADO. AF_07/2016</v>
          </cell>
          <cell r="C5630" t="str">
            <v>M2</v>
          </cell>
          <cell r="D5630">
            <v>130.91</v>
          </cell>
          <cell r="E5630" t="str">
            <v>Sinapi-Maio/21</v>
          </cell>
        </row>
        <row r="5631">
          <cell r="A5631">
            <v>94999</v>
          </cell>
          <cell r="B5631" t="str">
            <v>EXECUÇÃO DE PASSEIO (CALÇADA) OU PISO DE CONCRETO COM CONCRETO MOLDADO IN LOCO, USINADO, ACABAMENTO CONVENCIONAL, ESPESSURA 12 CM, ARMADO. AF_07/2016</v>
          </cell>
          <cell r="C5631" t="str">
            <v>M2</v>
          </cell>
          <cell r="D5631">
            <v>114.07</v>
          </cell>
          <cell r="E5631" t="str">
            <v>Sinapi-Maio/21</v>
          </cell>
        </row>
        <row r="5632">
          <cell r="A5632">
            <v>101747</v>
          </cell>
          <cell r="B5632" t="str">
            <v>PISO EM CONCRETO 20 MPA PREPARO MECÂNICO, ESPESSURA 7CM. AF_09/2020</v>
          </cell>
          <cell r="C5632" t="str">
            <v>M2</v>
          </cell>
          <cell r="D5632">
            <v>58.48</v>
          </cell>
          <cell r="E5632" t="str">
            <v>Sinapi-Maio/21</v>
          </cell>
        </row>
        <row r="5633">
          <cell r="A5633">
            <v>101743</v>
          </cell>
          <cell r="B5633" t="str">
            <v>PISO TÊXTIL (CARPETE) EM PLACA. AF_09/2020</v>
          </cell>
          <cell r="C5633" t="str">
            <v>M2</v>
          </cell>
          <cell r="D5633">
            <v>142.76</v>
          </cell>
          <cell r="E5633" t="str">
            <v>Sinapi-Maio/21</v>
          </cell>
        </row>
        <row r="5634">
          <cell r="A5634">
            <v>101744</v>
          </cell>
          <cell r="B5634" t="str">
            <v>PISO TÊXTIL (CARPETE) EM MANTA (ROLO) E = 6 A 7 MM. AF_09/2020</v>
          </cell>
          <cell r="C5634" t="str">
            <v>M2</v>
          </cell>
          <cell r="D5634">
            <v>113.8</v>
          </cell>
          <cell r="E5634" t="str">
            <v>Sinapi-Maio/21</v>
          </cell>
        </row>
        <row r="5635">
          <cell r="A5635">
            <v>101745</v>
          </cell>
          <cell r="B5635" t="str">
            <v>PISO TÊXTIL (CARPETE) EM MANTA (ROLO) E = 9 A 10 MM. AF_09/2020</v>
          </cell>
          <cell r="C5635" t="str">
            <v>M2</v>
          </cell>
          <cell r="D5635">
            <v>139.81</v>
          </cell>
          <cell r="E5635" t="str">
            <v>Sinapi-Maio/21</v>
          </cell>
        </row>
        <row r="5636">
          <cell r="A5636">
            <v>87620</v>
          </cell>
          <cell r="B5636" t="str">
            <v>CONTRAPISO EM ARGAMASSA TRAÇO 1:4 (CIMENTO E AREIA), PREPARO MECÂNICO COM BETONEIRA 400 L, APLICADO EM ÁREAS SECAS SOBRE LAJE, ADERIDO, ESPESSURA 2CM. AF_06/2014</v>
          </cell>
          <cell r="C5636" t="str">
            <v>M2</v>
          </cell>
          <cell r="D5636">
            <v>29.11</v>
          </cell>
          <cell r="E5636" t="str">
            <v>Sinapi-Maio/21</v>
          </cell>
        </row>
        <row r="5637">
          <cell r="A5637">
            <v>87622</v>
          </cell>
          <cell r="B5637" t="str">
            <v>CONTRAPISO EM ARGAMASSA TRAÇO 1:4 (CIMENTO E AREIA), PREPARO MANUAL, APLICADO EM ÁREAS SECAS SOBRE LAJE, ADERIDO, ESPESSURA 2CM. AF_06/2014</v>
          </cell>
          <cell r="C5637" t="str">
            <v>M2</v>
          </cell>
          <cell r="D5637">
            <v>32.5</v>
          </cell>
          <cell r="E5637" t="str">
            <v>Sinapi-Maio/21</v>
          </cell>
        </row>
        <row r="5638">
          <cell r="A5638">
            <v>87623</v>
          </cell>
          <cell r="B5638" t="str">
            <v>CONTRAPISO EM ARGAMASSA PRONTA, PREPARO MECÂNICO COM MISTURADOR 300 KG, APLICADO EM ÁREAS SECAS SOBRE LAJE, ADERIDO, ESPESSURA 2CM. AF_06/2014</v>
          </cell>
          <cell r="C5638" t="str">
            <v>M2</v>
          </cell>
          <cell r="D5638">
            <v>64.7</v>
          </cell>
          <cell r="E5638" t="str">
            <v>Sinapi-Maio/21</v>
          </cell>
        </row>
        <row r="5639">
          <cell r="A5639">
            <v>87624</v>
          </cell>
          <cell r="B5639" t="str">
            <v>CONTRAPISO EM ARGAMASSA PRONTA, PREPARO MANUAL, APLICADO EM ÁREAS SECAS SOBRE LAJE, ADERIDO, ESPESSURA 2CM. AF_06/2014</v>
          </cell>
          <cell r="C5639" t="str">
            <v>M2</v>
          </cell>
          <cell r="D5639">
            <v>71</v>
          </cell>
          <cell r="E5639" t="str">
            <v>Sinapi-Maio/21</v>
          </cell>
        </row>
        <row r="5640">
          <cell r="A5640">
            <v>87630</v>
          </cell>
          <cell r="B5640" t="str">
            <v>CONTRAPISO EM ARGAMASSA TRAÇO 1:4 (CIMENTO E AREIA), PREPARO MECÂNICO COM BETONEIRA 400 L, APLICADO EM ÁREAS SECAS SOBRE LAJE, ADERIDO, ESPESSURA 3CM. AF_06/2014</v>
          </cell>
          <cell r="C5640" t="str">
            <v>M2</v>
          </cell>
          <cell r="D5640">
            <v>35.99</v>
          </cell>
          <cell r="E5640" t="str">
            <v>Sinapi-Maio/21</v>
          </cell>
        </row>
        <row r="5641">
          <cell r="A5641">
            <v>87632</v>
          </cell>
          <cell r="B5641" t="str">
            <v>CONTRAPISO EM ARGAMASSA TRAÇO 1:4 (CIMENTO E AREIA), PREPARO MANUAL, APLICADO EM ÁREAS SECAS SOBRE LAJE, ADERIDO, ESPESSURA 3CM. AF_06/2014</v>
          </cell>
          <cell r="C5641" t="str">
            <v>M2</v>
          </cell>
          <cell r="D5641">
            <v>40.71</v>
          </cell>
          <cell r="E5641" t="str">
            <v>Sinapi-Maio/21</v>
          </cell>
        </row>
        <row r="5642">
          <cell r="A5642">
            <v>87633</v>
          </cell>
          <cell r="B5642" t="str">
            <v>CONTRAPISO EM ARGAMASSA PRONTA, PREPARO MECÂNICO COM MISTURADOR 300 KG, APLICADO EM ÁREAS SECAS SOBRE LAJE, ADERIDO, ESPESSURA 3CM. AF_06/2014</v>
          </cell>
          <cell r="C5642" t="str">
            <v>M2</v>
          </cell>
          <cell r="D5642">
            <v>85.48</v>
          </cell>
          <cell r="E5642" t="str">
            <v>Sinapi-Maio/21</v>
          </cell>
        </row>
        <row r="5643">
          <cell r="A5643">
            <v>87634</v>
          </cell>
          <cell r="B5643" t="str">
            <v>CONTRAPISO EM ARGAMASSA PRONTA, PREPARO MANUAL, APLICADO EM ÁREAS SECAS SOBRE LAJE, ADERIDO, ESPESSURA 3CM. AF_06/2014</v>
          </cell>
          <cell r="C5643" t="str">
            <v>M2</v>
          </cell>
          <cell r="D5643">
            <v>94.23</v>
          </cell>
          <cell r="E5643" t="str">
            <v>Sinapi-Maio/21</v>
          </cell>
        </row>
        <row r="5644">
          <cell r="A5644">
            <v>87640</v>
          </cell>
          <cell r="B5644" t="str">
            <v>CONTRAPISO EM ARGAMASSA TRAÇO 1:4 (CIMENTO E AREIA), PREPARO MECÂNICO COM BETONEIRA 400 L, APLICADO EM ÁREAS SECAS SOBRE LAJE, ADERIDO, ESPESSURA 4CM. AF_06/2014</v>
          </cell>
          <cell r="C5644" t="str">
            <v>M2</v>
          </cell>
          <cell r="D5644">
            <v>41.53</v>
          </cell>
          <cell r="E5644" t="str">
            <v>Sinapi-Maio/21</v>
          </cell>
        </row>
        <row r="5645">
          <cell r="A5645">
            <v>87642</v>
          </cell>
          <cell r="B5645" t="str">
            <v>CONTRAPISO EM ARGAMASSA TRAÇO 1:4 (CIMENTO E AREIA), PREPARO MANUAL, APLICADO EM ÁREAS SECAS SOBRE LAJE, ADERIDO, ESPESSURA 4CM. AF_06/2014</v>
          </cell>
          <cell r="C5645" t="str">
            <v>M2</v>
          </cell>
          <cell r="D5645">
            <v>47.32</v>
          </cell>
          <cell r="E5645" t="str">
            <v>Sinapi-Maio/21</v>
          </cell>
        </row>
        <row r="5646">
          <cell r="A5646">
            <v>87643</v>
          </cell>
          <cell r="B5646" t="str">
            <v>CONTRAPISO EM ARGAMASSA PRONTA, PREPARO MECÂNICO COM MISTURADOR 300 KG, APLICADO EM ÁREAS SECAS SOBRE LAJE, ADERIDO, ESPESSURA 4CM. AF_06/2014</v>
          </cell>
          <cell r="C5646" t="str">
            <v>M2</v>
          </cell>
          <cell r="D5646">
            <v>102.38</v>
          </cell>
          <cell r="E5646" t="str">
            <v>Sinapi-Maio/21</v>
          </cell>
        </row>
        <row r="5647">
          <cell r="A5647">
            <v>87644</v>
          </cell>
          <cell r="B5647" t="str">
            <v>CONTRAPISO EM ARGAMASSA PRONTA, PREPARO MANUAL, APLICADO EM ÁREAS SECAS SOBRE LAJE, ADERIDO, ESPESSURA 4CM. AF_06/2014</v>
          </cell>
          <cell r="C5647" t="str">
            <v>M2</v>
          </cell>
          <cell r="D5647">
            <v>113.15</v>
          </cell>
          <cell r="E5647" t="str">
            <v>Sinapi-Maio/21</v>
          </cell>
        </row>
        <row r="5648">
          <cell r="A5648">
            <v>87680</v>
          </cell>
          <cell r="B5648" t="str">
            <v>CONTRAPISO EM ARGAMASSA TRAÇO 1:4 (CIMENTO E AREIA), PREPARO MECÂNICO COM BETONEIRA 400 L, APLICADO EM ÁREAS SECAS SOBRE LAJE, NÃO ADERIDO, ESPESSURA 4CM. AF_06/2014</v>
          </cell>
          <cell r="C5648" t="str">
            <v>M2</v>
          </cell>
          <cell r="D5648">
            <v>34.090000000000003</v>
          </cell>
          <cell r="E5648" t="str">
            <v>Sinapi-Maio/21</v>
          </cell>
        </row>
        <row r="5649">
          <cell r="A5649">
            <v>87682</v>
          </cell>
          <cell r="B5649" t="str">
            <v>CONTRAPISO EM ARGAMASSA TRAÇO 1:4 (CIMENTO E AREIA), PREPARO MANUAL, APLICADO EM ÁREAS SECAS SOBRE LAJE, NÃO ADERIDO, ESPESSURA 4CM. AF_06/2014</v>
          </cell>
          <cell r="C5649" t="str">
            <v>M2</v>
          </cell>
          <cell r="D5649">
            <v>39.880000000000003</v>
          </cell>
          <cell r="E5649" t="str">
            <v>Sinapi-Maio/21</v>
          </cell>
        </row>
        <row r="5650">
          <cell r="A5650">
            <v>87683</v>
          </cell>
          <cell r="B5650" t="str">
            <v>CONTRAPISO EM ARGAMASSA PRONTA, PREPARO MECÂNICO COM MISTURADOR 300 KG, APLICADO EM ÁREAS SECAS SOBRE LAJE, NÃO ADERIDO, ESPESSURA 4CM. AF_06/2014</v>
          </cell>
          <cell r="C5650" t="str">
            <v>M2</v>
          </cell>
          <cell r="D5650">
            <v>94.94</v>
          </cell>
          <cell r="E5650" t="str">
            <v>Sinapi-Maio/21</v>
          </cell>
        </row>
        <row r="5651">
          <cell r="A5651">
            <v>87684</v>
          </cell>
          <cell r="B5651" t="str">
            <v>CONTRAPISO EM ARGAMASSA PRONTA, PREPARO MANUAL, APLICADO EM ÁREAS SECAS SOBRE LAJE, NÃO ADERIDO, ESPESSURA 4CM. AF_06/2014</v>
          </cell>
          <cell r="C5651" t="str">
            <v>M2</v>
          </cell>
          <cell r="D5651">
            <v>105.71</v>
          </cell>
          <cell r="E5651" t="str">
            <v>Sinapi-Maio/21</v>
          </cell>
        </row>
        <row r="5652">
          <cell r="A5652">
            <v>87690</v>
          </cell>
          <cell r="B5652" t="str">
            <v>CONTRAPISO EM ARGAMASSA TRAÇO 1:4 (CIMENTO E AREIA), PREPARO MECÂNICO COM BETONEIRA 400 L, APLICADO EM ÁREAS SECAS SOBRE LAJE, NÃO ADERIDO, ESPESSURA 5CM. AF_06/2014</v>
          </cell>
          <cell r="C5652" t="str">
            <v>M2</v>
          </cell>
          <cell r="D5652">
            <v>39.67</v>
          </cell>
          <cell r="E5652" t="str">
            <v>Sinapi-Maio/21</v>
          </cell>
        </row>
        <row r="5653">
          <cell r="A5653">
            <v>87692</v>
          </cell>
          <cell r="B5653" t="str">
            <v>CONTRAPISO EM ARGAMASSA TRAÇO 1:4 (CIMENTO E AREIA), PREPARO MANUAL, APLICADO EM ÁREAS SECAS SOBRE LAJE, NÃO ADERIDO, ESPESSURA 5CM. AF_06/2014</v>
          </cell>
          <cell r="C5653" t="str">
            <v>M2</v>
          </cell>
          <cell r="D5653">
            <v>46.31</v>
          </cell>
          <cell r="E5653" t="str">
            <v>Sinapi-Maio/21</v>
          </cell>
        </row>
        <row r="5654">
          <cell r="A5654">
            <v>87693</v>
          </cell>
          <cell r="B5654" t="str">
            <v>CONTRAPISO EM ARGAMASSA PRONTA, PREPARO MECÂNICO COM MISTURADOR 300 KG, APLICADO EM ÁREAS SECAS SOBRE LAJE, NÃO ADERIDO, ESPESSURA 5CM. AF_06/2014</v>
          </cell>
          <cell r="C5654" t="str">
            <v>M2</v>
          </cell>
          <cell r="D5654">
            <v>109.36</v>
          </cell>
          <cell r="E5654" t="str">
            <v>Sinapi-Maio/21</v>
          </cell>
        </row>
        <row r="5655">
          <cell r="A5655">
            <v>87694</v>
          </cell>
          <cell r="B5655" t="str">
            <v>CONTRAPISO EM ARGAMASSA PRONTA, PREPARO MANUAL, APLICADO EM ÁREAS SECAS SOBRE LAJE, NÃO ADERIDO, ESPESSURA 5CM. AF_06/2014</v>
          </cell>
          <cell r="C5655" t="str">
            <v>M2</v>
          </cell>
          <cell r="D5655">
            <v>121.69</v>
          </cell>
          <cell r="E5655" t="str">
            <v>Sinapi-Maio/21</v>
          </cell>
        </row>
        <row r="5656">
          <cell r="A5656">
            <v>87700</v>
          </cell>
          <cell r="B5656" t="str">
            <v>CONTRAPISO EM ARGAMASSA TRAÇO 1:4 (CIMENTO E AREIA), PREPARO MECÂNICO COM BETONEIRA 400 L, APLICADO EM ÁREAS SECAS SOBRE LAJE, NÃO ADERIDO, ESPESSURA 6CM. AF_06/2014</v>
          </cell>
          <cell r="C5656" t="str">
            <v>M2</v>
          </cell>
          <cell r="D5656">
            <v>42.81</v>
          </cell>
          <cell r="E5656" t="str">
            <v>Sinapi-Maio/21</v>
          </cell>
        </row>
        <row r="5657">
          <cell r="A5657">
            <v>87702</v>
          </cell>
          <cell r="B5657" t="str">
            <v>CONTRAPISO EM ARGAMASSA TRAÇO 1:4 (CIMENTO E AREIA), PREPARO MANUAL, APLICADO EM ÁREAS SECAS SOBRE LAJE, NÃO ADERIDO, ESPESSURA 6CM. AF_06/2014</v>
          </cell>
          <cell r="C5657" t="str">
            <v>M2</v>
          </cell>
          <cell r="D5657">
            <v>50.04</v>
          </cell>
          <cell r="E5657" t="str">
            <v>Sinapi-Maio/21</v>
          </cell>
        </row>
        <row r="5658">
          <cell r="A5658">
            <v>87703</v>
          </cell>
          <cell r="B5658" t="str">
            <v>CONTRAPISO EM ARGAMASSA PRONTA, PREPARO MECÂNICO COM MISTURADOR 300 KG, APLICADO EM ÁREAS SECAS SOBRE LAJE, NÃO ADERIDO, ESPESSURA 6CM. AF_06/2014</v>
          </cell>
          <cell r="C5658" t="str">
            <v>M2</v>
          </cell>
          <cell r="D5658">
            <v>118.71</v>
          </cell>
          <cell r="E5658" t="str">
            <v>Sinapi-Maio/21</v>
          </cell>
        </row>
        <row r="5659">
          <cell r="A5659">
            <v>87704</v>
          </cell>
          <cell r="B5659" t="str">
            <v>CONTRAPISO EM ARGAMASSA PRONTA, PREPARO MANUAL, APLICADO EM ÁREAS SECAS SOBRE LAJE, NÃO ADERIDO, ESPESSURA 6CM. AF_06/2014</v>
          </cell>
          <cell r="C5659" t="str">
            <v>M2</v>
          </cell>
          <cell r="D5659">
            <v>132.13999999999999</v>
          </cell>
          <cell r="E5659" t="str">
            <v>Sinapi-Maio/21</v>
          </cell>
        </row>
        <row r="5660">
          <cell r="A5660">
            <v>87735</v>
          </cell>
          <cell r="B5660" t="str">
            <v>CONTRAPISO EM ARGAMASSA TRAÇO 1:4 (CIMENTO E AREIA), PREPARO MECÂNICO COM BETONEIRA 400 L, APLICADO EM ÁREAS MOLHADAS SOBRE LAJE, ADERIDO, ESPESSURA 2CM. AF_06/2014</v>
          </cell>
          <cell r="C5660" t="str">
            <v>M2</v>
          </cell>
          <cell r="D5660">
            <v>39.57</v>
          </cell>
          <cell r="E5660" t="str">
            <v>Sinapi-Maio/21</v>
          </cell>
        </row>
        <row r="5661">
          <cell r="A5661">
            <v>87737</v>
          </cell>
          <cell r="B5661" t="str">
            <v>CONTRAPISO EM ARGAMASSA TRAÇO 1:4 (CIMENTO E AREIA), PREPARO MANUAL, APLICADO EM ÁREAS MOLHADAS SOBRE LAJE, ADERIDO, ESPESSURA 2CM. AF_06/2014</v>
          </cell>
          <cell r="C5661" t="str">
            <v>M2</v>
          </cell>
          <cell r="D5661">
            <v>42.96</v>
          </cell>
          <cell r="E5661" t="str">
            <v>Sinapi-Maio/21</v>
          </cell>
        </row>
        <row r="5662">
          <cell r="A5662">
            <v>87738</v>
          </cell>
          <cell r="B5662" t="str">
            <v>CONTRAPISO EM ARGAMASSA PRONTA, PREPARO MECÂNICO COM MISTURADOR 300 KG, APLICADO EM ÁREAS MOLHADAS SOBRE LAJE, ADERIDO, ESPESSURA 2CM. AF_06/2014</v>
          </cell>
          <cell r="C5662" t="str">
            <v>M2</v>
          </cell>
          <cell r="D5662">
            <v>75.16</v>
          </cell>
          <cell r="E5662" t="str">
            <v>Sinapi-Maio/21</v>
          </cell>
        </row>
        <row r="5663">
          <cell r="A5663">
            <v>87739</v>
          </cell>
          <cell r="B5663" t="str">
            <v>CONTRAPISO EM ARGAMASSA PRONTA, PREPARO MANUAL, APLICADO EM ÁREAS MOLHADAS SOBRE LAJE, ADERIDO, ESPESSURA 2CM. AF_06/2014</v>
          </cell>
          <cell r="C5663" t="str">
            <v>M2</v>
          </cell>
          <cell r="D5663">
            <v>81.459999999999994</v>
          </cell>
          <cell r="E5663" t="str">
            <v>Sinapi-Maio/21</v>
          </cell>
        </row>
        <row r="5664">
          <cell r="A5664">
            <v>87745</v>
          </cell>
          <cell r="B5664" t="str">
            <v>CONTRAPISO EM ARGAMASSA TRAÇO 1:4 (CIMENTO E AREIA), PREPARO MECÂNICO COM BETONEIRA 400 L, APLICADO EM ÁREAS MOLHADAS SOBRE LAJE, ADERIDO, ESPESSURA 3CM. AF_06/2014</v>
          </cell>
          <cell r="C5664" t="str">
            <v>M2</v>
          </cell>
          <cell r="D5664">
            <v>46.44</v>
          </cell>
          <cell r="E5664" t="str">
            <v>Sinapi-Maio/21</v>
          </cell>
        </row>
        <row r="5665">
          <cell r="A5665">
            <v>87747</v>
          </cell>
          <cell r="B5665" t="str">
            <v>CONTRAPISO EM ARGAMASSA TRAÇO 1:4 (CIMENTO E AREIA), PREPARO MANUAL, APLICADO EM ÁREAS MOLHADAS SOBRE LAJE, ADERIDO, ESPESSURA 3CM. AF_06/2014</v>
          </cell>
          <cell r="C5665" t="str">
            <v>M2</v>
          </cell>
          <cell r="D5665">
            <v>51.16</v>
          </cell>
          <cell r="E5665" t="str">
            <v>Sinapi-Maio/21</v>
          </cell>
        </row>
        <row r="5666">
          <cell r="A5666">
            <v>87748</v>
          </cell>
          <cell r="B5666" t="str">
            <v>CONTRAPISO EM ARGAMASSA PRONTA, PREPARO MECÂNICO COM MISTURADOR 300 KG, APLICADO EM ÁREAS MOLHADAS SOBRE LAJE, ADERIDO, ESPESSURA 3CM. AF_06/2014</v>
          </cell>
          <cell r="C5666" t="str">
            <v>M2</v>
          </cell>
          <cell r="D5666">
            <v>95.93</v>
          </cell>
          <cell r="E5666" t="str">
            <v>Sinapi-Maio/21</v>
          </cell>
        </row>
        <row r="5667">
          <cell r="A5667">
            <v>87749</v>
          </cell>
          <cell r="B5667" t="str">
            <v>CONTRAPISO EM ARGAMASSA PRONTA, PREPARO MANUAL, APLICADO EM ÁREAS MOLHADAS SOBRE LAJE, ADERIDO, ESPESSURA 3CM. AF_06/2014</v>
          </cell>
          <cell r="C5667" t="str">
            <v>M2</v>
          </cell>
          <cell r="D5667">
            <v>104.68</v>
          </cell>
          <cell r="E5667" t="str">
            <v>Sinapi-Maio/21</v>
          </cell>
        </row>
        <row r="5668">
          <cell r="A5668">
            <v>87755</v>
          </cell>
          <cell r="B5668" t="str">
            <v>CONTRAPISO EM ARGAMASSA TRAÇO 1:4 (CIMENTO E AREIA), PREPARO MECÂNICO COM BETONEIRA 400 L, APLICADO EM ÁREAS MOLHADAS SOBRE IMPERMEABILIZAÇÃO, ESPESSURA 3CM. AF_06/2014</v>
          </cell>
          <cell r="C5668" t="str">
            <v>M2</v>
          </cell>
          <cell r="D5668">
            <v>42.77</v>
          </cell>
          <cell r="E5668" t="str">
            <v>Sinapi-Maio/21</v>
          </cell>
        </row>
        <row r="5669">
          <cell r="A5669">
            <v>87757</v>
          </cell>
          <cell r="B5669" t="str">
            <v>CONTRAPISO EM ARGAMASSA TRAÇO 1:4 (CIMENTO E AREIA), PREPARO MANUAL, APLICADO EM ÁREAS MOLHADAS SOBRE IMPERMEABILIZAÇÃO, ESPESSURA 3CM. AF_06/2014</v>
          </cell>
          <cell r="C5669" t="str">
            <v>M2</v>
          </cell>
          <cell r="D5669">
            <v>47.49</v>
          </cell>
          <cell r="E5669" t="str">
            <v>Sinapi-Maio/21</v>
          </cell>
        </row>
        <row r="5670">
          <cell r="A5670">
            <v>87758</v>
          </cell>
          <cell r="B5670" t="str">
            <v>CONTRAPISO EM ARGAMASSA PRONTA, PREPARO MECÂNICO COM MISTURADOR 300 KG, APLICADO EM ÁREAS MOLHADAS SOBRE IMPERMEABILIZAÇÃO, ESPESSURA 3CM. AF_06/2014</v>
          </cell>
          <cell r="C5670" t="str">
            <v>M2</v>
          </cell>
          <cell r="D5670">
            <v>92.26</v>
          </cell>
          <cell r="E5670" t="str">
            <v>Sinapi-Maio/21</v>
          </cell>
        </row>
        <row r="5671">
          <cell r="A5671">
            <v>87759</v>
          </cell>
          <cell r="B5671" t="str">
            <v>CONTRAPISO EM ARGAMASSA PRONTA, PREPARO MANUAL, APLICADO EM ÁREAS MOLHADAS SOBRE IMPERMEABILIZAÇÃO, ESPESSURA 3CM. AF_06/2014</v>
          </cell>
          <cell r="C5671" t="str">
            <v>M2</v>
          </cell>
          <cell r="D5671">
            <v>101.01</v>
          </cell>
          <cell r="E5671" t="str">
            <v>Sinapi-Maio/21</v>
          </cell>
        </row>
        <row r="5672">
          <cell r="A5672">
            <v>87765</v>
          </cell>
          <cell r="B5672" t="str">
            <v>CONTRAPISO EM ARGAMASSA TRAÇO 1:4 (CIMENTO E AREIA), PREPARO MECÂNICO COM BETONEIRA 400 L, APLICADO EM ÁREAS MOLHADAS SOBRE IMPERMEABILIZAÇÃO, ESPESSURA 4CM. AF_06/2014</v>
          </cell>
          <cell r="C5672" t="str">
            <v>M2</v>
          </cell>
          <cell r="D5672">
            <v>48.31</v>
          </cell>
          <cell r="E5672" t="str">
            <v>Sinapi-Maio/21</v>
          </cell>
        </row>
        <row r="5673">
          <cell r="A5673">
            <v>87767</v>
          </cell>
          <cell r="B5673" t="str">
            <v>CONTRAPISO EM ARGAMASSA TRAÇO 1:4 (CIMENTO E AREIA), PREPARO MANUAL, APLICADO EM ÁREAS MOLHADAS SOBRE IMPERMEABILIZAÇÃO, ESPESSURA 4CM. AF_06/2014</v>
          </cell>
          <cell r="C5673" t="str">
            <v>M2</v>
          </cell>
          <cell r="D5673">
            <v>54.1</v>
          </cell>
          <cell r="E5673" t="str">
            <v>Sinapi-Maio/21</v>
          </cell>
        </row>
        <row r="5674">
          <cell r="A5674">
            <v>87768</v>
          </cell>
          <cell r="B5674" t="str">
            <v>CONTRAPISO EM ARGAMASSA PRONTA, PREPARO MECÂNICO COM MISTURADOR 300 KG, APLICADO EM ÁREAS MOLHADAS SOBRE IMPERMEABILIZAÇÃO, ESPESSURA 4CM. AF_06/2014</v>
          </cell>
          <cell r="C5674" t="str">
            <v>M2</v>
          </cell>
          <cell r="D5674">
            <v>109.16</v>
          </cell>
          <cell r="E5674" t="str">
            <v>Sinapi-Maio/21</v>
          </cell>
        </row>
        <row r="5675">
          <cell r="A5675">
            <v>87769</v>
          </cell>
          <cell r="B5675" t="str">
            <v>CONTRAPISO EM ARGAMASSA PRONTA, PREPARO MANUAL, APLICADO EM ÁREAS MOLHADAS SOBRE IMPERMEABILIZAÇÃO, ESPESSURA 4CM. AF_06/2014</v>
          </cell>
          <cell r="C5675" t="str">
            <v>M2</v>
          </cell>
          <cell r="D5675">
            <v>119.93</v>
          </cell>
          <cell r="E5675" t="str">
            <v>Sinapi-Maio/21</v>
          </cell>
        </row>
        <row r="5676">
          <cell r="A5676">
            <v>88470</v>
          </cell>
          <cell r="B5676" t="str">
            <v>CONTRAPISO AUTONIVELANTE, APLICADO SOBRE LAJE, NÃO ADERIDO, ESPESSURA 3CM. AF_06/2014</v>
          </cell>
          <cell r="C5676" t="str">
            <v>M2</v>
          </cell>
          <cell r="D5676">
            <v>18.95</v>
          </cell>
          <cell r="E5676" t="str">
            <v>Sinapi-Maio/21</v>
          </cell>
        </row>
        <row r="5677">
          <cell r="A5677">
            <v>88471</v>
          </cell>
          <cell r="B5677" t="str">
            <v>CONTRAPISO AUTONIVELANTE, APLICADO SOBRE LAJE, NÃO ADERIDO, ESPESSURA 4CM. AF_06/2014</v>
          </cell>
          <cell r="C5677" t="str">
            <v>M2</v>
          </cell>
          <cell r="D5677">
            <v>23.5</v>
          </cell>
          <cell r="E5677" t="str">
            <v>Sinapi-Maio/21</v>
          </cell>
        </row>
        <row r="5678">
          <cell r="A5678">
            <v>88472</v>
          </cell>
          <cell r="B5678" t="str">
            <v>CONTRAPISO AUTONIVELANTE, APLICADO SOBRE LAJE, NÃO ADERIDO, ESPESSURA 5CM. AF_06/2014</v>
          </cell>
          <cell r="C5678" t="str">
            <v>M2</v>
          </cell>
          <cell r="D5678">
            <v>27.06</v>
          </cell>
          <cell r="E5678" t="str">
            <v>Sinapi-Maio/21</v>
          </cell>
        </row>
        <row r="5679">
          <cell r="A5679">
            <v>88476</v>
          </cell>
          <cell r="B5679" t="str">
            <v>CONTRAPISO AUTONIVELANTE, APLICADO SOBRE LAJE, ADERIDO, ESPESSURA 2CM. AF_06/2014</v>
          </cell>
          <cell r="C5679" t="str">
            <v>M2</v>
          </cell>
          <cell r="D5679">
            <v>15.87</v>
          </cell>
          <cell r="E5679" t="str">
            <v>Sinapi-Maio/21</v>
          </cell>
        </row>
        <row r="5680">
          <cell r="A5680">
            <v>88477</v>
          </cell>
          <cell r="B5680" t="str">
            <v>CONTRAPISO AUTONIVELANTE, APLICADO SOBRE LAJE, ADERIDO, ESPESSURA 3CM. AF_06/2014</v>
          </cell>
          <cell r="C5680" t="str">
            <v>M2</v>
          </cell>
          <cell r="D5680">
            <v>21.79</v>
          </cell>
          <cell r="E5680" t="str">
            <v>Sinapi-Maio/21</v>
          </cell>
        </row>
        <row r="5681">
          <cell r="A5681">
            <v>88478</v>
          </cell>
          <cell r="B5681" t="str">
            <v>CONTRAPISO AUTONIVELANTE, APLICADO SOBRE LAJE, ADERIDO, ESPESSURA 4CM. AF_06/2014</v>
          </cell>
          <cell r="C5681" t="str">
            <v>M2</v>
          </cell>
          <cell r="D5681">
            <v>26.59</v>
          </cell>
          <cell r="E5681" t="str">
            <v>Sinapi-Maio/21</v>
          </cell>
        </row>
        <row r="5682">
          <cell r="A5682">
            <v>90900</v>
          </cell>
          <cell r="B5682" t="str">
            <v>CONTRAPISO ACÚSTICO EM ARGAMASSA TRAÇO 1:4 (CIMENTO E AREIA), PREPARO MECÂNICO COM BETONEIRA 400L, APLICADO EM ÁREAS SECAS MENORES QUE 15M2, ESPESSURA 5CM. AF_10/2014</v>
          </cell>
          <cell r="C5682" t="str">
            <v>M2</v>
          </cell>
          <cell r="D5682">
            <v>68.7</v>
          </cell>
          <cell r="E5682" t="str">
            <v>Sinapi-Maio/21</v>
          </cell>
        </row>
        <row r="5683">
          <cell r="A5683">
            <v>90902</v>
          </cell>
          <cell r="B5683" t="str">
            <v>CONTRAPISO ACÚSTICO EM ARGAMASSA TRAÇO 1:4 (CIMENTO E AREIA), PREPARO MANUAL, APLICADO EM ÁREAS SECAS MENORES QUE 15M2, ESPESSURA 5CM. AF_10/2014</v>
          </cell>
          <cell r="C5683" t="str">
            <v>M2</v>
          </cell>
          <cell r="D5683">
            <v>75.34</v>
          </cell>
          <cell r="E5683" t="str">
            <v>Sinapi-Maio/21</v>
          </cell>
        </row>
        <row r="5684">
          <cell r="A5684">
            <v>90903</v>
          </cell>
          <cell r="B5684" t="str">
            <v>CONTRAPISO ACÚSTICO EM ARGAMASSA PRONTA, PREPARO MECÂNICO COM MISTURADOR 300 KG, APLICADO EM ÁREAS SECAS MENORES QUE 15M2, ESPESSURA 5CM. AF_10/2014</v>
          </cell>
          <cell r="C5684" t="str">
            <v>M2</v>
          </cell>
          <cell r="D5684">
            <v>138.38999999999999</v>
          </cell>
          <cell r="E5684" t="str">
            <v>Sinapi-Maio/21</v>
          </cell>
        </row>
        <row r="5685">
          <cell r="A5685">
            <v>90904</v>
          </cell>
          <cell r="B5685" t="str">
            <v>CONTRAPISO ACÚSTICO EM ARGAMASSA PRONTA, PREPARO MANUAL, APLICADO EM ÁREAS SECAS MENORES QUE 15M2, ESPESSURA 5CM. AF_10/2014</v>
          </cell>
          <cell r="C5685" t="str">
            <v>M2</v>
          </cell>
          <cell r="D5685">
            <v>150.72</v>
          </cell>
          <cell r="E5685" t="str">
            <v>Sinapi-Maio/21</v>
          </cell>
        </row>
        <row r="5686">
          <cell r="A5686">
            <v>90910</v>
          </cell>
          <cell r="B5686" t="str">
            <v>CONTRAPISO ACÚSTICO EM ARGAMASSA TRAÇO 1:4 (CIMENTO E AREIA), PREPARO MECÂNICO COM BETONEIRA 400L, APLICADO EM ÁREAS SECAS MENORES QUE 15M2, ESPESSURA 6CM. AF_10/2014</v>
          </cell>
          <cell r="C5686" t="str">
            <v>M2</v>
          </cell>
          <cell r="D5686">
            <v>72.77</v>
          </cell>
          <cell r="E5686" t="str">
            <v>Sinapi-Maio/21</v>
          </cell>
        </row>
        <row r="5687">
          <cell r="A5687">
            <v>90912</v>
          </cell>
          <cell r="B5687" t="str">
            <v>CONTRAPISO ACÚSTICO EM ARGAMASSA TRAÇO 1:4 (CIMENTO E AREIA), PREPARO MANUAL, APLICADO EM ÁREAS SECAS MENORES QUE 15M2, ESPESSURA 6CM. AF_10/2014</v>
          </cell>
          <cell r="C5687" t="str">
            <v>M2</v>
          </cell>
          <cell r="D5687">
            <v>80</v>
          </cell>
          <cell r="E5687" t="str">
            <v>Sinapi-Maio/21</v>
          </cell>
        </row>
        <row r="5688">
          <cell r="A5688">
            <v>90913</v>
          </cell>
          <cell r="B5688" t="str">
            <v>CONTRAPISO ACÚSTICO EM ARGAMASSA PRONTA, PREPARO MECÂNICO COM MISTURADOR 300 KG, APLICADO EM ÁREAS SECAS MENORES QUE 15M2, ESPESSURA 6CM. AF_10/2014</v>
          </cell>
          <cell r="C5688" t="str">
            <v>M2</v>
          </cell>
          <cell r="D5688">
            <v>148.66999999999999</v>
          </cell>
          <cell r="E5688" t="str">
            <v>Sinapi-Maio/21</v>
          </cell>
        </row>
        <row r="5689">
          <cell r="A5689">
            <v>90914</v>
          </cell>
          <cell r="B5689" t="str">
            <v>CONTRAPISO ACÚSTICO EM ARGAMASSA PRONTA, PREPARO MANUAL, APLICADO EM ÁREAS SECAS MENORES QUE 15M2, ESPESSURA 6CM. AF_10/2014</v>
          </cell>
          <cell r="C5689" t="str">
            <v>M2</v>
          </cell>
          <cell r="D5689">
            <v>162.1</v>
          </cell>
          <cell r="E5689" t="str">
            <v>Sinapi-Maio/21</v>
          </cell>
        </row>
        <row r="5690">
          <cell r="A5690">
            <v>90920</v>
          </cell>
          <cell r="B5690" t="str">
            <v>CONTRAPISO ACÚSTICO EM ARGAMASSA TRAÇO 1:4 (CIMENTO E AREIA), PREPARO MECÂNICO COM BETONEIRA 400L, APLICADO EM ÁREAS SECAS MENORES QUE 15M2, ESPESSURA 7CM. AF_10/2014</v>
          </cell>
          <cell r="C5690" t="str">
            <v>M2</v>
          </cell>
          <cell r="D5690">
            <v>80.33</v>
          </cell>
          <cell r="E5690" t="str">
            <v>Sinapi-Maio/21</v>
          </cell>
        </row>
        <row r="5691">
          <cell r="A5691">
            <v>90922</v>
          </cell>
          <cell r="B5691" t="str">
            <v>CONTRAPISO ACÚSTICO EM ARGAMASSA TRAÇO 1:4 (CIMENTO E AREIA), PREPARO MANUAL, APLICADO EM ÁREAS SECAS MENORES QUE 15M2, ESPESSURA 7CM. AF_10/2014</v>
          </cell>
          <cell r="C5691" t="str">
            <v>M2</v>
          </cell>
          <cell r="D5691">
            <v>88.64</v>
          </cell>
          <cell r="E5691" t="str">
            <v>Sinapi-Maio/21</v>
          </cell>
        </row>
        <row r="5692">
          <cell r="A5692">
            <v>90923</v>
          </cell>
          <cell r="B5692" t="str">
            <v>CONTRAPISO ACÚSTICO EM ARGAMASSA PRONTA, PREPARO MECÂNICO COM MISTURADOR 300 KG, APLICADO EM ÁREAS SECAS MENORES QUE 15M2, ESPESSURA 7CM. AF_10/2014</v>
          </cell>
          <cell r="C5692" t="str">
            <v>M2</v>
          </cell>
          <cell r="D5692">
            <v>167.59</v>
          </cell>
          <cell r="E5692" t="str">
            <v>Sinapi-Maio/21</v>
          </cell>
        </row>
        <row r="5693">
          <cell r="A5693">
            <v>90924</v>
          </cell>
          <cell r="B5693" t="str">
            <v>CONTRAPISO ACÚSTICO EM ARGAMASSA PRONTA, PREPARO MANUAL, APLICADO EM ÁREAS SECAS MENORES QUE 15M2, ESPESSURA 7CM. AF_10/2014</v>
          </cell>
          <cell r="C5693" t="str">
            <v>M2</v>
          </cell>
          <cell r="D5693">
            <v>183.03</v>
          </cell>
          <cell r="E5693" t="str">
            <v>Sinapi-Maio/21</v>
          </cell>
        </row>
        <row r="5694">
          <cell r="A5694">
            <v>90930</v>
          </cell>
          <cell r="B5694" t="str">
            <v>CONTRAPISO ACÚSTICO EM ARGAMASSA TRAÇO 1:4 (CIMENTO E AREIA), PREPARO MECÂNICO COM BETONEIRA 400L, APLICADO EM ÁREAS SECAS MAIORES QUE 15M2, ESPESSURA 5CM. AF_10/2014</v>
          </cell>
          <cell r="C5694" t="str">
            <v>M2</v>
          </cell>
          <cell r="D5694">
            <v>62.14</v>
          </cell>
          <cell r="E5694" t="str">
            <v>Sinapi-Maio/21</v>
          </cell>
        </row>
        <row r="5695">
          <cell r="A5695">
            <v>90932</v>
          </cell>
          <cell r="B5695" t="str">
            <v>CONTRAPISO ACÚSTICO EM ARGAMASSA TRAÇO 1:4 (CIMENTO E AREIA), PREPARO MANUAL, APLICADO EM ÁREAS SECAS MAIORES QUE 15M2, ESPESSURA 5CM. AF_10/2014</v>
          </cell>
          <cell r="C5695" t="str">
            <v>M2</v>
          </cell>
          <cell r="D5695">
            <v>68.78</v>
          </cell>
          <cell r="E5695" t="str">
            <v>Sinapi-Maio/21</v>
          </cell>
        </row>
        <row r="5696">
          <cell r="A5696">
            <v>90933</v>
          </cell>
          <cell r="B5696" t="str">
            <v>CONTRAPISO ACÚSTICO EM ARGAMASSA PRONTA, PREPARO MECÂNICO COM MISTURADOR 300 KG, APLICADO EM ÁREAS SECAS MAIORES QUE 15M2, ESPESSURA 5CM. AF_10/2014</v>
          </cell>
          <cell r="C5696" t="str">
            <v>M2</v>
          </cell>
          <cell r="D5696">
            <v>131.83000000000001</v>
          </cell>
          <cell r="E5696" t="str">
            <v>Sinapi-Maio/21</v>
          </cell>
        </row>
        <row r="5697">
          <cell r="A5697">
            <v>90934</v>
          </cell>
          <cell r="B5697" t="str">
            <v>CONTRAPISO ACÚSTICO EM ARGAMASSA PRONTA, PREPARO MANUAL, APLICADO EM ÁREAS SECAS MAIORES QUE 15M2, ESPESSURA 5CM. AF_10/2014</v>
          </cell>
          <cell r="C5697" t="str">
            <v>M2</v>
          </cell>
          <cell r="D5697">
            <v>144.16</v>
          </cell>
          <cell r="E5697" t="str">
            <v>Sinapi-Maio/21</v>
          </cell>
        </row>
        <row r="5698">
          <cell r="A5698">
            <v>90940</v>
          </cell>
          <cell r="B5698" t="str">
            <v>CONTRAPISO ACÚSTICO EM ARGAMASSA TRAÇO 1:4 (CIMENTO E AREIA), PREPARO MECÂNICO COM BETONEIRA 400L, APLICADO EM ÁREAS SECAS MAIORES QUE 15M2, ESPESSURA 6CM. AF_10/2014</v>
          </cell>
          <cell r="C5698" t="str">
            <v>M2</v>
          </cell>
          <cell r="D5698">
            <v>66.25</v>
          </cell>
          <cell r="E5698" t="str">
            <v>Sinapi-Maio/21</v>
          </cell>
        </row>
        <row r="5699">
          <cell r="A5699">
            <v>90942</v>
          </cell>
          <cell r="B5699" t="str">
            <v>CONTRAPISO ACÚSTICO EM ARGAMASSA TRAÇO 1:4 (CIMENTO E AREIA), PREPARO MANUAL, APLICADO EM ÁREAS SECAS MAIORES QUE 15M2, ESPESSURA 6CM. AF_10/2014</v>
          </cell>
          <cell r="C5699" t="str">
            <v>M2</v>
          </cell>
          <cell r="D5699">
            <v>73.48</v>
          </cell>
          <cell r="E5699" t="str">
            <v>Sinapi-Maio/21</v>
          </cell>
        </row>
        <row r="5700">
          <cell r="A5700">
            <v>90943</v>
          </cell>
          <cell r="B5700" t="str">
            <v>CONTRAPISO ACÚSTICO EM ARGAMASSA PRONTA, PREPARO MECÂNICO COM MISTURADOR 300 KG, APLICADO EM ÁREAS SECAS MAIORES QUE 15M2, ESPESSURA 6CM. AF_10/2014</v>
          </cell>
          <cell r="C5700" t="str">
            <v>M2</v>
          </cell>
          <cell r="D5700">
            <v>142.15</v>
          </cell>
          <cell r="E5700" t="str">
            <v>Sinapi-Maio/21</v>
          </cell>
        </row>
        <row r="5701">
          <cell r="A5701">
            <v>90944</v>
          </cell>
          <cell r="B5701" t="str">
            <v>CONTRAPISO ACÚSTICO EM ARGAMASSA PRONTA, PREPARO MANUAL, APLICADO EM ÁREAS SECAS MAIORES QUE 15M2, ESPESSURA 6CM. AF_10/2014</v>
          </cell>
          <cell r="C5701" t="str">
            <v>M2</v>
          </cell>
          <cell r="D5701">
            <v>155.58000000000001</v>
          </cell>
          <cell r="E5701" t="str">
            <v>Sinapi-Maio/21</v>
          </cell>
        </row>
        <row r="5702">
          <cell r="A5702">
            <v>90950</v>
          </cell>
          <cell r="B5702" t="str">
            <v>CONTRAPISO ACÚSTICO EM ARGAMASSA TRAÇO 1:4 (CIMENTO E AREIA), PREPARO MECÂNICO COM BETONEIRA 400L, APLICADO EM ÁREAS SECAS MAIORES QUE 15M2, ESPESSURA 7CM. AF_10/2014</v>
          </cell>
          <cell r="C5702" t="str">
            <v>M2</v>
          </cell>
          <cell r="D5702">
            <v>73.77</v>
          </cell>
          <cell r="E5702" t="str">
            <v>Sinapi-Maio/21</v>
          </cell>
        </row>
        <row r="5703">
          <cell r="A5703">
            <v>90952</v>
          </cell>
          <cell r="B5703" t="str">
            <v>CONTRAPISO ACÚSTICO EM ARGAMASSA TRAÇO 1:4 (CIMENTO E AREIA), PREPARO MANUAL, APLICADO EM ÁREAS SECAS MAIORES QUE 15M2, ESPESSURA 7CM. AF_10/2014</v>
          </cell>
          <cell r="C5703" t="str">
            <v>M2</v>
          </cell>
          <cell r="D5703">
            <v>82.08</v>
          </cell>
          <cell r="E5703" t="str">
            <v>Sinapi-Maio/21</v>
          </cell>
        </row>
        <row r="5704">
          <cell r="A5704">
            <v>90953</v>
          </cell>
          <cell r="B5704" t="str">
            <v>CONTRAPISO ACÚSTICO EM ARGAMASSA PRONTA, PREPARO MECÂNICO COM MISTURADOR 300 KG, APLICADO EM ÁREAS SECAS MAIORES QUE 15M2, ESPESSURA 7CM. AF_10/2014</v>
          </cell>
          <cell r="C5704" t="str">
            <v>M2</v>
          </cell>
          <cell r="D5704">
            <v>161.03</v>
          </cell>
          <cell r="E5704" t="str">
            <v>Sinapi-Maio/21</v>
          </cell>
        </row>
        <row r="5705">
          <cell r="A5705">
            <v>90954</v>
          </cell>
          <cell r="B5705" t="str">
            <v>CONTRAPISO ACÚSTICO EM ARGAMASSA PRONTA, PREPARO MANUAL, APLICADO EM ÁREAS SECAS MAIORES QUE 15M2, ESPESSURA 7CM. AF_10/2014</v>
          </cell>
          <cell r="C5705" t="str">
            <v>M2</v>
          </cell>
          <cell r="D5705">
            <v>176.47</v>
          </cell>
          <cell r="E5705" t="str">
            <v>Sinapi-Maio/21</v>
          </cell>
        </row>
        <row r="5706">
          <cell r="A5706">
            <v>94438</v>
          </cell>
          <cell r="B5706" t="str">
            <v>(COMPOSIÇÃO REPRESENTATIVA) DO SERVIÇO DE CONTRAPISO EM ARGAMASSA TRAÇO 1:4 (CIM E AREIA), EM BETONEIRA 400 L, ESPESSURA 3 CM ÁREAS SECAS E 3 CM ÁREAS MOLHADAS, PARA EDIFICAÇÃO HABITACIONAL UNIFAMILIAR (CASA) E EDIFICAÇÃO PÚBLICA PADRÃO. AF_11/2014</v>
          </cell>
          <cell r="C5706" t="str">
            <v>M2</v>
          </cell>
          <cell r="D5706">
            <v>39.159999999999997</v>
          </cell>
          <cell r="E5706" t="str">
            <v>Sinapi-Maio/21</v>
          </cell>
        </row>
        <row r="5707">
          <cell r="A5707">
            <v>94439</v>
          </cell>
          <cell r="B5707"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707" t="str">
            <v>M2</v>
          </cell>
          <cell r="D5707">
            <v>43.6</v>
          </cell>
          <cell r="E5707" t="str">
            <v>Sinapi-Maio/21</v>
          </cell>
        </row>
        <row r="5708">
          <cell r="A5708">
            <v>94779</v>
          </cell>
          <cell r="B5708" t="str">
            <v>(COMPOSIÇÃO REPRESENTATIVA) DO SERVIÇO DE CONTRAPISO EM ARGAMASSA TRAÇO 1:4 (CIM E AREIA), EM BETONEIRA 400 L, ESPESSURA 3 CM ÁREAS SECAS E 3 CM ÁREAS MOLHADAS, PARA EDIFICAÇÃO HABITACIONAL MULTIFAMILIAR (PRÉDIO). AF_11/2014</v>
          </cell>
          <cell r="C5708" t="str">
            <v>M2</v>
          </cell>
          <cell r="D5708">
            <v>37.92</v>
          </cell>
          <cell r="E5708" t="str">
            <v>Sinapi-Maio/21</v>
          </cell>
        </row>
        <row r="5709">
          <cell r="A5709">
            <v>94782</v>
          </cell>
          <cell r="B570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709" t="str">
            <v>M2</v>
          </cell>
          <cell r="D5709">
            <v>42.84</v>
          </cell>
          <cell r="E5709" t="str">
            <v>Sinapi-Maio/21</v>
          </cell>
        </row>
        <row r="5710">
          <cell r="A5710">
            <v>101742</v>
          </cell>
          <cell r="B5710" t="str">
            <v>RODAPÉ BORRACHA LISO, ALTURA = 7CM, ESPESSURA = 2 MM, PARA ARGAMASSA. AF_09/2020</v>
          </cell>
          <cell r="C5710" t="str">
            <v>M</v>
          </cell>
          <cell r="D5710">
            <v>47.23</v>
          </cell>
          <cell r="E5710" t="str">
            <v>Sinapi-Maio/21</v>
          </cell>
        </row>
        <row r="5711">
          <cell r="A5711">
            <v>87871</v>
          </cell>
          <cell r="B5711" t="str">
            <v>CHAPISCO APLICADO SOMENTE EM ESTRUTURAS DE CONCRETO EM ALVENARIAS INTERNAS, COM DESEMPENADEIRA DENTADA. ARGAMASSA INDUSTRIALIZADA COM PREPARO MANUAL. AF_06/2014</v>
          </cell>
          <cell r="C5711" t="str">
            <v>M2</v>
          </cell>
          <cell r="D5711">
            <v>13.08</v>
          </cell>
          <cell r="E5711" t="str">
            <v>Sinapi-Maio/21</v>
          </cell>
        </row>
        <row r="5712">
          <cell r="A5712">
            <v>87872</v>
          </cell>
          <cell r="B5712" t="str">
            <v>CHAPISCO APLICADO SOMENTE EM ESTRUTURAS DE CONCRETO EM ALVENARIAS INTERNAS, COM DESEMPENADEIRA DENTADA.  ARGAMASSA INDUSTRIALIZADA COM PREPARO EM MISTURADOR 300 KG. AF_06/2014</v>
          </cell>
          <cell r="C5712" t="str">
            <v>M2</v>
          </cell>
          <cell r="D5712">
            <v>12.35</v>
          </cell>
          <cell r="E5712" t="str">
            <v>Sinapi-Maio/21</v>
          </cell>
        </row>
        <row r="5713">
          <cell r="A5713">
            <v>87873</v>
          </cell>
          <cell r="B5713" t="str">
            <v>CHAPISCO APLICADO EM ALVENARIAS E ESTRUTURAS DE CONCRETO INTERNAS, COM ROLO PARA TEXTURA ACRÍLICA.  ARGAMASSA TRAÇO 1:4 E EMULSÃO POLIMÉRICA (ADESIVO) COM PREPARO MANUAL. AF_06/2014</v>
          </cell>
          <cell r="C5713" t="str">
            <v>M2</v>
          </cell>
          <cell r="D5713">
            <v>4.79</v>
          </cell>
          <cell r="E5713" t="str">
            <v>Sinapi-Maio/21</v>
          </cell>
        </row>
        <row r="5714">
          <cell r="A5714">
            <v>87874</v>
          </cell>
          <cell r="B5714" t="str">
            <v>CHAPISCO APLICADO EM ALVENARIAS E ESTRUTURAS DE CONCRETO INTERNAS, COM ROLO PARA TEXTURA ACRÍLICA.  ARGAMASSA TRAÇO 1:4 E EMULSÃO POLIMÉRICA (ADESIVO) COM PREPARO EM BETONEIRA 400L. AF_06/2014</v>
          </cell>
          <cell r="C5714" t="str">
            <v>M2</v>
          </cell>
          <cell r="D5714">
            <v>4.6399999999999997</v>
          </cell>
          <cell r="E5714" t="str">
            <v>Sinapi-Maio/21</v>
          </cell>
        </row>
        <row r="5715">
          <cell r="A5715">
            <v>87876</v>
          </cell>
          <cell r="B5715" t="str">
            <v>CHAPISCO APLICADO EM ALVENARIAS E ESTRUTURAS DE CONCRETO INTERNAS, COM ROLO PARA TEXTURA ACRÍLICA.  ARGAMASSA INDUSTRIALIZADA COM PREPARO MANUAL. AF_06/2014</v>
          </cell>
          <cell r="C5715" t="str">
            <v>M2</v>
          </cell>
          <cell r="D5715">
            <v>7.87</v>
          </cell>
          <cell r="E5715" t="str">
            <v>Sinapi-Maio/21</v>
          </cell>
        </row>
        <row r="5716">
          <cell r="A5716">
            <v>87877</v>
          </cell>
          <cell r="B5716" t="str">
            <v>CHAPISCO APLICADO EM ALVENARIAS E ESTRUTURAS DE CONCRETO INTERNAS, COM ROLO PARA TEXTURA ACRÍLICA.  ARGAMASSA INDUSTRIALIZADA COM PREPARO EM MISTURADOR 300 KG. AF_06/2014</v>
          </cell>
          <cell r="C5716" t="str">
            <v>M2</v>
          </cell>
          <cell r="D5716">
            <v>7.51</v>
          </cell>
          <cell r="E5716" t="str">
            <v>Sinapi-Maio/21</v>
          </cell>
        </row>
        <row r="5717">
          <cell r="A5717">
            <v>87878</v>
          </cell>
          <cell r="B5717" t="str">
            <v>CHAPISCO APLICADO EM ALVENARIAS E ESTRUTURAS DE CONCRETO INTERNAS, COM COLHER DE PEDREIRO.  ARGAMASSA TRAÇO 1:3 COM PREPARO MANUAL. AF_06/2014</v>
          </cell>
          <cell r="C5717" t="str">
            <v>M2</v>
          </cell>
          <cell r="D5717">
            <v>4.07</v>
          </cell>
          <cell r="E5717" t="str">
            <v>Sinapi-Maio/21</v>
          </cell>
        </row>
        <row r="5718">
          <cell r="A5718">
            <v>87879</v>
          </cell>
          <cell r="B5718" t="str">
            <v>CHAPISCO APLICADO EM ALVENARIAS E ESTRUTURAS DE CONCRETO INTERNAS, COM COLHER DE PEDREIRO.  ARGAMASSA TRAÇO 1:3 COM PREPARO EM BETONEIRA 400L. AF_06/2014</v>
          </cell>
          <cell r="C5718" t="str">
            <v>M2</v>
          </cell>
          <cell r="D5718">
            <v>3.55</v>
          </cell>
          <cell r="E5718" t="str">
            <v>Sinapi-Maio/21</v>
          </cell>
        </row>
        <row r="5719">
          <cell r="A5719">
            <v>87881</v>
          </cell>
          <cell r="B5719" t="str">
            <v>CHAPISCO APLICADO NO TETO, COM ROLO PARA TEXTURA ACRÍLICA. ARGAMASSA TRAÇO 1:4 E EMULSÃO POLIMÉRICA (ADESIVO) COM PREPARO MANUAL. AF_06/2014</v>
          </cell>
          <cell r="C5719" t="str">
            <v>M2</v>
          </cell>
          <cell r="D5719">
            <v>4.6900000000000004</v>
          </cell>
          <cell r="E5719" t="str">
            <v>Sinapi-Maio/21</v>
          </cell>
        </row>
        <row r="5720">
          <cell r="A5720">
            <v>87882</v>
          </cell>
          <cell r="B5720" t="str">
            <v>CHAPISCO APLICADO NO TETO, COM ROLO PARA TEXTURA ACRÍLICA. ARGAMASSA TRAÇO 1:4 E EMULSÃO POLIMÉRICA (ADESIVO) COM PREPARO EM BETONEIRA 400L. AF_06/2014</v>
          </cell>
          <cell r="C5720" t="str">
            <v>M2</v>
          </cell>
          <cell r="D5720">
            <v>4.54</v>
          </cell>
          <cell r="E5720" t="str">
            <v>Sinapi-Maio/21</v>
          </cell>
        </row>
        <row r="5721">
          <cell r="A5721">
            <v>87884</v>
          </cell>
          <cell r="B5721" t="str">
            <v>CHAPISCO APLICADO NO TETO, COM ROLO PARA TEXTURA ACRÍLICA. ARGAMASSA INDUSTRIALIZADA COM PREPARO MANUAL. AF_06/2014</v>
          </cell>
          <cell r="C5721" t="str">
            <v>M2</v>
          </cell>
          <cell r="D5721">
            <v>7.77</v>
          </cell>
          <cell r="E5721" t="str">
            <v>Sinapi-Maio/21</v>
          </cell>
        </row>
        <row r="5722">
          <cell r="A5722">
            <v>87885</v>
          </cell>
          <cell r="B5722" t="str">
            <v>CHAPISCO APLICADO NO TETO, COM ROLO PARA TEXTURA ACRÍLICA. ARGAMASSA INDUSTRIALIZADA COM PREPARO EM MISTURADOR 300 KG. AF_06/2014</v>
          </cell>
          <cell r="C5722" t="str">
            <v>M2</v>
          </cell>
          <cell r="D5722">
            <v>7.41</v>
          </cell>
          <cell r="E5722" t="str">
            <v>Sinapi-Maio/21</v>
          </cell>
        </row>
        <row r="5723">
          <cell r="A5723">
            <v>87886</v>
          </cell>
          <cell r="B5723" t="str">
            <v>CHAPISCO APLICADO NO TETO, COM DESEMPENADEIRA DENTADA. ARGAMASSA INDUSTRIALIZADA COM PREPARO MANUAL. AF_06/2014</v>
          </cell>
          <cell r="C5723" t="str">
            <v>M2</v>
          </cell>
          <cell r="D5723">
            <v>19.53</v>
          </cell>
          <cell r="E5723" t="str">
            <v>Sinapi-Maio/21</v>
          </cell>
        </row>
        <row r="5724">
          <cell r="A5724">
            <v>87887</v>
          </cell>
          <cell r="B5724" t="str">
            <v>CHAPISCO APLICADO NO TETO, COM DESEMPENADEIRA DENTADA. ARGAMASSA INDUSTRIALIZADA COM PREPARO EM MISTURADOR 300 KG. AF_06/2014</v>
          </cell>
          <cell r="C5724" t="str">
            <v>M2</v>
          </cell>
          <cell r="D5724">
            <v>18.8</v>
          </cell>
          <cell r="E5724" t="str">
            <v>Sinapi-Maio/21</v>
          </cell>
        </row>
        <row r="5725">
          <cell r="A5725">
            <v>87888</v>
          </cell>
          <cell r="B5725" t="str">
            <v>CHAPISCO APLICADO EM ALVENARIA (SEM PRESENÇA DE VÃOS) E ESTRUTURAS DE CONCRETO DE FACHADA, COM ROLO PARA TEXTURA ACRÍLICA.  ARGAMASSA TRAÇO 1:4 E EMULSÃO POLIMÉRICA (ADESIVO) COM PREPARO MANUAL. AF_06/2014</v>
          </cell>
          <cell r="C5725" t="str">
            <v>M2</v>
          </cell>
          <cell r="D5725">
            <v>6.21</v>
          </cell>
          <cell r="E5725" t="str">
            <v>Sinapi-Maio/21</v>
          </cell>
        </row>
        <row r="5726">
          <cell r="A5726">
            <v>87889</v>
          </cell>
          <cell r="B5726" t="str">
            <v>CHAPISCO APLICADO EM ALVENARIA (SEM PRESENÇA DE VÃOS) E ESTRUTURAS DE CONCRETO DE FACHADA, COM ROLO PARA TEXTURA ACRÍLICA.  ARGAMASSA TRAÇO 1:4 E EMULSÃO POLIMÉRICA (ADESIVO) COM PREPARO EM BETONEIRA 400L. AF_06/2014</v>
          </cell>
          <cell r="C5726" t="str">
            <v>M2</v>
          </cell>
          <cell r="D5726">
            <v>6.06</v>
          </cell>
          <cell r="E5726" t="str">
            <v>Sinapi-Maio/21</v>
          </cell>
        </row>
        <row r="5727">
          <cell r="A5727">
            <v>87891</v>
          </cell>
          <cell r="B5727" t="str">
            <v>CHAPISCO APLICADO EM ALVENARIA (SEM PRESENÇA DE VÃOS) E ESTRUTURAS DE CONCRETO DE FACHADA, COM ROLO PARA TEXTURA ACRÍLICA.  ARGAMASSA INDUSTRIALIZADA COM PREPARO MANUAL. AF_06/2014</v>
          </cell>
          <cell r="C5727" t="str">
            <v>M2</v>
          </cell>
          <cell r="D5727">
            <v>9.2899999999999991</v>
          </cell>
          <cell r="E5727" t="str">
            <v>Sinapi-Maio/21</v>
          </cell>
        </row>
        <row r="5728">
          <cell r="A5728">
            <v>87892</v>
          </cell>
          <cell r="B5728" t="str">
            <v>CHAPISCO APLICADO EM ALVENARIA (SEM PRESENÇA DE VÃOS) E ESTRUTURAS DE CONCRETO DE FACHADA, COM ROLO PARA TEXTURA ACRÍLICA.  ARGAMASSA INDUSTRIALIZADA COM PREPARO EM MISTURADOR 300 KG. AF_06/2014</v>
          </cell>
          <cell r="C5728" t="str">
            <v>M2</v>
          </cell>
          <cell r="D5728">
            <v>8.93</v>
          </cell>
          <cell r="E5728" t="str">
            <v>Sinapi-Maio/21</v>
          </cell>
        </row>
        <row r="5729">
          <cell r="A5729">
            <v>87893</v>
          </cell>
          <cell r="B5729" t="str">
            <v>CHAPISCO APLICADO EM ALVENARIA (SEM PRESENÇA DE VÃOS) E ESTRUTURAS DE CONCRETO DE FACHADA, COM COLHER DE PEDREIRO.  ARGAMASSA TRAÇO 1:3 COM PREPARO MANUAL. AF_06/2014</v>
          </cell>
          <cell r="C5729" t="str">
            <v>M2</v>
          </cell>
          <cell r="D5729">
            <v>6.53</v>
          </cell>
          <cell r="E5729" t="str">
            <v>Sinapi-Maio/21</v>
          </cell>
        </row>
        <row r="5730">
          <cell r="A5730">
            <v>87894</v>
          </cell>
          <cell r="B5730" t="str">
            <v>CHAPISCO APLICADO EM ALVENARIA (SEM PRESENÇA DE VÃOS) E ESTRUTURAS DE CONCRETO DE FACHADA, COM COLHER DE PEDREIRO.  ARGAMASSA TRAÇO 1:3 COM PREPARO EM BETONEIRA 400L. AF_06/2014</v>
          </cell>
          <cell r="C5730" t="str">
            <v>M2</v>
          </cell>
          <cell r="D5730">
            <v>6.01</v>
          </cell>
          <cell r="E5730" t="str">
            <v>Sinapi-Maio/21</v>
          </cell>
        </row>
        <row r="5731">
          <cell r="A5731">
            <v>87896</v>
          </cell>
          <cell r="B5731" t="str">
            <v>CHAPISCO APLICADO EM ALVENARIA (SEM PRESENÇA DE VÃOS) E ESTRUTURAS DE CONCRETO DE FACHADA, COM EQUIPAMENTO DE PROJEÇÃO.  ARGAMASSA TRAÇO 1:3 COM PREPARO MANUAL. AF_06/2014</v>
          </cell>
          <cell r="C5731" t="str">
            <v>M2</v>
          </cell>
          <cell r="D5731">
            <v>5.88</v>
          </cell>
          <cell r="E5731" t="str">
            <v>Sinapi-Maio/21</v>
          </cell>
        </row>
        <row r="5732">
          <cell r="A5732">
            <v>87897</v>
          </cell>
          <cell r="B5732" t="str">
            <v>CHAPISCO APLICADO EM ALVENARIA (SEM PRESENÇA DE VÃOS) E ESTRUTURAS DE CONCRETO DE FACHADA, COM EQUIPAMENTO DE PROJEÇÃO.  ARGAMASSA TRAÇO 1:3 COM PREPARO EM BETONEIRA 400 L. AF_06/2014</v>
          </cell>
          <cell r="C5732" t="str">
            <v>M2</v>
          </cell>
          <cell r="D5732">
            <v>5.36</v>
          </cell>
          <cell r="E5732" t="str">
            <v>Sinapi-Maio/21</v>
          </cell>
        </row>
        <row r="5733">
          <cell r="A5733">
            <v>87899</v>
          </cell>
          <cell r="B5733" t="str">
            <v>CHAPISCO APLICADO EM ALVENARIA (COM PRESENÇA DE VÃOS) E ESTRUTURAS DE CONCRETO DE FACHADA, COM ROLO PARA TEXTURA ACRÍLICA.  ARGAMASSA TRAÇO 1:4 E EMULSÃO POLIMÉRICA (ADESIVO) COM PREPARO MANUAL. AF_06/2014</v>
          </cell>
          <cell r="C5733" t="str">
            <v>M2</v>
          </cell>
          <cell r="D5733">
            <v>7.44</v>
          </cell>
          <cell r="E5733" t="str">
            <v>Sinapi-Maio/21</v>
          </cell>
        </row>
        <row r="5734">
          <cell r="A5734">
            <v>87900</v>
          </cell>
          <cell r="B5734" t="str">
            <v>CHAPISCO APLICADO EM ALVENARIA (COM PRESENÇA DE VÃOS) E ESTRUTURAS DE CONCRETO DE FACHADA, COM ROLO PARA TEXTURA ACRÍLICA.  ARGAMASSA TRAÇO 1:4 E EMULSÃO POLIMÉRICA (ADESIVO) COM PREPARO EM BETONEIRA 400L. AF_06/2014</v>
          </cell>
          <cell r="C5734" t="str">
            <v>M2</v>
          </cell>
          <cell r="D5734">
            <v>7.29</v>
          </cell>
          <cell r="E5734" t="str">
            <v>Sinapi-Maio/21</v>
          </cell>
        </row>
        <row r="5735">
          <cell r="A5735">
            <v>87902</v>
          </cell>
          <cell r="B5735" t="str">
            <v>CHAPISCO APLICADO EM ALVENARIA (COM PRESENÇA DE VÃOS) E ESTRUTURAS DE CONCRETO DE FACHADA, COM ROLO PARA TEXTURA ACRÍLICA.  ARGAMASSA INDUSTRIALIZADA COM PREPARO MANUAL. AF_06/2014</v>
          </cell>
          <cell r="C5735" t="str">
            <v>M2</v>
          </cell>
          <cell r="D5735">
            <v>10.52</v>
          </cell>
          <cell r="E5735" t="str">
            <v>Sinapi-Maio/21</v>
          </cell>
        </row>
        <row r="5736">
          <cell r="A5736">
            <v>87903</v>
          </cell>
          <cell r="B5736" t="str">
            <v>CHAPISCO APLICADO EM ALVENARIA (COM PRESENÇA DE VÃOS) E ESTRUTURAS DE CONCRETO DE FACHADA, COM ROLO PARA TEXTURA ACRÍLICA.  ARGAMASSA INDUSTRIALIZADA COM PREPARO EM MISTURADOR 300 KG. AF_06/2014</v>
          </cell>
          <cell r="C5736" t="str">
            <v>M2</v>
          </cell>
          <cell r="D5736">
            <v>10.16</v>
          </cell>
          <cell r="E5736" t="str">
            <v>Sinapi-Maio/21</v>
          </cell>
        </row>
        <row r="5737">
          <cell r="A5737">
            <v>87904</v>
          </cell>
          <cell r="B5737" t="str">
            <v>CHAPISCO APLICADO EM ALVENARIA (COM PRESENÇA DE VÃOS) E ESTRUTURAS DE CONCRETO DE FACHADA, COM COLHER DE PEDREIRO.  ARGAMASSA TRAÇO 1:3 COM PREPARO MANUAL. AF_06/2014</v>
          </cell>
          <cell r="C5737" t="str">
            <v>M2</v>
          </cell>
          <cell r="D5737">
            <v>8.57</v>
          </cell>
          <cell r="E5737" t="str">
            <v>Sinapi-Maio/21</v>
          </cell>
        </row>
        <row r="5738">
          <cell r="A5738">
            <v>87905</v>
          </cell>
          <cell r="B5738" t="str">
            <v>CHAPISCO APLICADO EM ALVENARIA (COM PRESENÇA DE VÃOS) E ESTRUTURAS DE CONCRETO DE FACHADA, COM COLHER DE PEDREIRO.  ARGAMASSA TRAÇO 1:3 COM PREPARO EM BETONEIRA 400L. AF_06/2014</v>
          </cell>
          <cell r="C5738" t="str">
            <v>M2</v>
          </cell>
          <cell r="D5738">
            <v>8.0500000000000007</v>
          </cell>
          <cell r="E5738" t="str">
            <v>Sinapi-Maio/21</v>
          </cell>
        </row>
        <row r="5739">
          <cell r="A5739">
            <v>87907</v>
          </cell>
          <cell r="B5739" t="str">
            <v>CHAPISCO APLICADO EM ALVENARIA (COM PRESENÇA DE VÃOS) E ESTRUTURAS DE CONCRETO DE FACHADA, COM EQUIPAMENTO DE PROJEÇÃO.  ARGAMASSA TRAÇO 1:3 COM PREPARO MANUAL. AF_06/2014</v>
          </cell>
          <cell r="C5739" t="str">
            <v>M2</v>
          </cell>
          <cell r="D5739">
            <v>7.65</v>
          </cell>
          <cell r="E5739" t="str">
            <v>Sinapi-Maio/21</v>
          </cell>
        </row>
        <row r="5740">
          <cell r="A5740">
            <v>87908</v>
          </cell>
          <cell r="B5740" t="str">
            <v>CHAPISCO APLICADO EM ALVENARIA (COM PRESENÇA DE VÃOS) E ESTRUTURAS DE CONCRETO DE FACHADA, COM EQUIPAMENTO DE PROJEÇÃO.  ARGAMASSA TRAÇO 1:3 COM PREPARO EM BETONEIRA 400 L. AF_06/2014</v>
          </cell>
          <cell r="C5740" t="str">
            <v>M2</v>
          </cell>
          <cell r="D5740">
            <v>7.13</v>
          </cell>
          <cell r="E5740" t="str">
            <v>Sinapi-Maio/21</v>
          </cell>
        </row>
        <row r="5741">
          <cell r="A5741">
            <v>87910</v>
          </cell>
          <cell r="B5741" t="str">
            <v>CHAPISCO APLICADO SOMENTE NA ESTRUTURA DE CONCRETO DA FACHADA, COM DESEMPENADEIRA DENTADA. ARGAMASSA INDUSTRIALIZADA COM PREPARO MANUAL. AF_06/2014</v>
          </cell>
          <cell r="C5741" t="str">
            <v>M2</v>
          </cell>
          <cell r="D5741">
            <v>19.489999999999998</v>
          </cell>
          <cell r="E5741" t="str">
            <v>Sinapi-Maio/21</v>
          </cell>
        </row>
        <row r="5742">
          <cell r="A5742">
            <v>87911</v>
          </cell>
          <cell r="B5742" t="str">
            <v>CHAPISCO APLICADO SOMENTE NA ESTRUTURA DE CONCRETO DA FACHADA, COM DESEMPENADEIRA DENTADA. ARGAMASSA INDUSTRIALIZADA COM PREPARO EM MISTURADOR 300 KG. AF_06/2014</v>
          </cell>
          <cell r="C5742" t="str">
            <v>M2</v>
          </cell>
          <cell r="D5742">
            <v>18.760000000000002</v>
          </cell>
          <cell r="E5742" t="str">
            <v>Sinapi-Maio/21</v>
          </cell>
        </row>
        <row r="5743">
          <cell r="A5743">
            <v>87411</v>
          </cell>
          <cell r="B5743" t="str">
            <v>APLICAÇÃO MANUAL DE GESSO DESEMPENADO (SEM TALISCAS) EM TETO DE AMBIENTES DE ÁREA MAIOR QUE 10M², ESPESSURA DE 0,5CM. AF_06/2014</v>
          </cell>
          <cell r="C5743" t="str">
            <v>M2</v>
          </cell>
          <cell r="D5743">
            <v>11.91</v>
          </cell>
          <cell r="E5743" t="str">
            <v>Sinapi-Maio/21</v>
          </cell>
        </row>
        <row r="5744">
          <cell r="A5744">
            <v>87412</v>
          </cell>
          <cell r="B5744" t="str">
            <v>APLICAÇÃO MANUAL DE GESSO DESEMPENADO (SEM TALISCAS) EM TETO DE AMBIENTES DE ÁREA ENTRE 5M² E 10M², ESPESSURA DE 0,5CM. AF_06/2014</v>
          </cell>
          <cell r="C5744" t="str">
            <v>M2</v>
          </cell>
          <cell r="D5744">
            <v>18.54</v>
          </cell>
          <cell r="E5744" t="str">
            <v>Sinapi-Maio/21</v>
          </cell>
        </row>
        <row r="5745">
          <cell r="A5745">
            <v>87413</v>
          </cell>
          <cell r="B5745" t="str">
            <v>APLICAÇÃO MANUAL DE GESSO DESEMPENADO (SEM TALISCAS) EM TETO DE AMBIENTES DE ÁREA MENOR QUE 5M², ESPESSURA DE 0,5CM. AF_06/2014</v>
          </cell>
          <cell r="C5745" t="str">
            <v>M2</v>
          </cell>
          <cell r="D5745">
            <v>22.33</v>
          </cell>
          <cell r="E5745" t="str">
            <v>Sinapi-Maio/21</v>
          </cell>
        </row>
        <row r="5746">
          <cell r="A5746">
            <v>87414</v>
          </cell>
          <cell r="B5746" t="str">
            <v>APLICAÇÃO MANUAL DE GESSO DESEMPENADO (SEM TALISCAS) EM TETO DE AMBIENTES DE ÁREA MAIOR QUE 10M², ESPESSURA DE 1,0CM. AF_06/2014</v>
          </cell>
          <cell r="C5746" t="str">
            <v>M2</v>
          </cell>
          <cell r="D5746">
            <v>16.64</v>
          </cell>
          <cell r="E5746" t="str">
            <v>Sinapi-Maio/21</v>
          </cell>
        </row>
        <row r="5747">
          <cell r="A5747">
            <v>87415</v>
          </cell>
          <cell r="B5747" t="str">
            <v>APLICAÇÃO MANUAL DE GESSO DESEMPENADO (SEM TALISCAS) EM TETO DE AMBIENTES DE ÁREA ENTRE 5M² E 10M², ESPESSURA DE 1,0CM. AF_06/2014</v>
          </cell>
          <cell r="C5747" t="str">
            <v>M2</v>
          </cell>
          <cell r="D5747">
            <v>23.08</v>
          </cell>
          <cell r="E5747" t="str">
            <v>Sinapi-Maio/21</v>
          </cell>
        </row>
        <row r="5748">
          <cell r="A5748">
            <v>87416</v>
          </cell>
          <cell r="B5748" t="str">
            <v>APLICAÇÃO MANUAL DE GESSO DESEMPENADO (SEM TALISCAS) EM TETO DE AMBIENTES DE ÁREA MENOR QUE 5M², ESPESSURA DE 1,0CM. AF_06/2014</v>
          </cell>
          <cell r="C5748" t="str">
            <v>M2</v>
          </cell>
          <cell r="D5748">
            <v>27.1</v>
          </cell>
          <cell r="E5748" t="str">
            <v>Sinapi-Maio/21</v>
          </cell>
        </row>
        <row r="5749">
          <cell r="A5749">
            <v>87417</v>
          </cell>
          <cell r="B5749" t="str">
            <v>APLICAÇÃO MANUAL DE GESSO DESEMPENADO (SEM TALISCAS) EM PAREDES DE AMBIENTES DE ÁREA MAIOR QUE 10M², ESPESSURA DE 0,5CM. AF_06/2014</v>
          </cell>
          <cell r="C5749" t="str">
            <v>M2</v>
          </cell>
          <cell r="D5749">
            <v>12.84</v>
          </cell>
          <cell r="E5749" t="str">
            <v>Sinapi-Maio/21</v>
          </cell>
        </row>
        <row r="5750">
          <cell r="A5750">
            <v>87418</v>
          </cell>
          <cell r="B5750" t="str">
            <v>APLICAÇÃO MANUAL DE GESSO DESEMPENADO (SEM TALISCAS) EM PAREDES DE AMBIENTES DE ÁREA ENTRE 5M² E 10M², ESPESSURA DE 0,5CM. AF_06/2014</v>
          </cell>
          <cell r="C5750" t="str">
            <v>M2</v>
          </cell>
          <cell r="D5750">
            <v>13.33</v>
          </cell>
          <cell r="E5750" t="str">
            <v>Sinapi-Maio/21</v>
          </cell>
        </row>
        <row r="5751">
          <cell r="A5751">
            <v>87419</v>
          </cell>
          <cell r="B5751" t="str">
            <v>APLICAÇÃO MANUAL DE GESSO DESEMPENADO (SEM TALISCAS) EM PAREDES DE AMBIENTES DE ÁREA MENOR QUE 5M², ESPESSURA DE 0,5CM. AF_06/2014</v>
          </cell>
          <cell r="C5751" t="str">
            <v>M2</v>
          </cell>
          <cell r="D5751">
            <v>14.76</v>
          </cell>
          <cell r="E5751" t="str">
            <v>Sinapi-Maio/21</v>
          </cell>
        </row>
        <row r="5752">
          <cell r="A5752">
            <v>87420</v>
          </cell>
          <cell r="B5752" t="str">
            <v>APLICAÇÃO MANUAL DE GESSO DESEMPENADO (SEM TALISCAS) EM PAREDES DE AMBIENTES DE ÁREA MAIOR QUE 10M², ESPESSURA DE 1,0CM. AF_06/2014</v>
          </cell>
          <cell r="C5752" t="str">
            <v>M2</v>
          </cell>
          <cell r="D5752">
            <v>18.32</v>
          </cell>
          <cell r="E5752" t="str">
            <v>Sinapi-Maio/21</v>
          </cell>
        </row>
        <row r="5753">
          <cell r="A5753">
            <v>87421</v>
          </cell>
          <cell r="B5753" t="str">
            <v>APLICAÇÃO MANUAL DE GESSO DESEMPENADO (SEM TALISCAS) EM PAREDES DE AMBIENTES DE ÁREA ENTRE 5M² E 10M², ESPESSURA DE 1,0CM. AF_06/2014</v>
          </cell>
          <cell r="C5753" t="str">
            <v>M2</v>
          </cell>
          <cell r="D5753">
            <v>18.8</v>
          </cell>
          <cell r="E5753" t="str">
            <v>Sinapi-Maio/21</v>
          </cell>
        </row>
        <row r="5754">
          <cell r="A5754">
            <v>87422</v>
          </cell>
          <cell r="B5754" t="str">
            <v>APLICAÇÃO MANUAL DE GESSO DESEMPENADO (SEM TALISCAS) EM PAREDES DE AMBIENTES DE ÁREA MENOR QUE 5M², ESPESSURA DE 1,0CM. AF_06/2014</v>
          </cell>
          <cell r="C5754" t="str">
            <v>M2</v>
          </cell>
          <cell r="D5754">
            <v>20.22</v>
          </cell>
          <cell r="E5754" t="str">
            <v>Sinapi-Maio/21</v>
          </cell>
        </row>
        <row r="5755">
          <cell r="A5755">
            <v>87423</v>
          </cell>
          <cell r="B5755" t="str">
            <v>APLICAÇÃO MANUAL DE GESSO SARRAFEADO (COM TALISCAS) EM PAREDES DE AMBIENTES DE ÁREA MAIOR QUE 10M², ESPESSURA DE 1,0CM. AF_06/2014</v>
          </cell>
          <cell r="C5755" t="str">
            <v>M2</v>
          </cell>
          <cell r="D5755">
            <v>26.37</v>
          </cell>
          <cell r="E5755" t="str">
            <v>Sinapi-Maio/21</v>
          </cell>
        </row>
        <row r="5756">
          <cell r="A5756">
            <v>87424</v>
          </cell>
          <cell r="B5756" t="str">
            <v>APLICAÇÃO MANUAL DE GESSO SARRAFEADO (COM TALISCAS) EM PAREDES DE AMBIENTES DE ÁREA ENTRE 5M² E 10M², ESPESSURA DE 1,0CM. AF_06/2014</v>
          </cell>
          <cell r="C5756" t="str">
            <v>M2</v>
          </cell>
          <cell r="D5756">
            <v>27.1</v>
          </cell>
          <cell r="E5756" t="str">
            <v>Sinapi-Maio/21</v>
          </cell>
        </row>
        <row r="5757">
          <cell r="A5757">
            <v>87425</v>
          </cell>
          <cell r="B5757" t="str">
            <v>APLICAÇÃO MANUAL DE GESSO SARRAFEADO (COM TALISCAS) EM PAREDES DE AMBIENTES DE ÁREA MENOR QUE 5M², ESPESSURA DE 1,0CM. AF_06/2014</v>
          </cell>
          <cell r="C5757" t="str">
            <v>M2</v>
          </cell>
          <cell r="D5757">
            <v>28.28</v>
          </cell>
          <cell r="E5757" t="str">
            <v>Sinapi-Maio/21</v>
          </cell>
        </row>
        <row r="5758">
          <cell r="A5758">
            <v>87426</v>
          </cell>
          <cell r="B5758" t="str">
            <v>APLICAÇÃO MANUAL DE GESSO SARRAFEADO (COM TALISCAS) EM PAREDES DE AMBIENTES DE ÁREA MAIOR QUE 10M², ESPESSURA DE 1,5CM. AF_06/2014</v>
          </cell>
          <cell r="C5758" t="str">
            <v>M2</v>
          </cell>
          <cell r="D5758">
            <v>30.14</v>
          </cell>
          <cell r="E5758" t="str">
            <v>Sinapi-Maio/21</v>
          </cell>
        </row>
        <row r="5759">
          <cell r="A5759">
            <v>87427</v>
          </cell>
          <cell r="B5759" t="str">
            <v>APLICAÇÃO MANUAL DE GESSO SARRAFEADO (COM TALISCAS) EM PAREDES DE AMBIENTES DE ÁREA ENTRE 5M² E 10M², ESPESSURA DE 1,5CM. AF_06/2014</v>
          </cell>
          <cell r="C5759" t="str">
            <v>M2</v>
          </cell>
          <cell r="D5759">
            <v>30.87</v>
          </cell>
          <cell r="E5759" t="str">
            <v>Sinapi-Maio/21</v>
          </cell>
        </row>
        <row r="5760">
          <cell r="A5760">
            <v>87428</v>
          </cell>
          <cell r="B5760" t="str">
            <v>APLICAÇÃO MANUAL DE GESSO SARRAFEADO (COM TALISCAS) EM PAREDES DE AMBIENTES DE ÁREA MENOR QUE 5M², ESPESSURA DE 1,5CM. AF_06/2014</v>
          </cell>
          <cell r="C5760" t="str">
            <v>M2</v>
          </cell>
          <cell r="D5760">
            <v>32.049999999999997</v>
          </cell>
          <cell r="E5760" t="str">
            <v>Sinapi-Maio/21</v>
          </cell>
        </row>
        <row r="5761">
          <cell r="A5761">
            <v>87429</v>
          </cell>
          <cell r="B5761" t="str">
            <v>APLICAÇÃO DE GESSO PROJETADO COM EQUIPAMENTO DE PROJEÇÃO EM PAREDES DE AMBIENTES DE ÁREA MAIOR QUE 10M², DESEMPENADO (SEM TALISCAS), ESPESSURA DE 0,5CM. AF_06/2014</v>
          </cell>
          <cell r="C5761" t="str">
            <v>M2</v>
          </cell>
          <cell r="D5761">
            <v>16.649999999999999</v>
          </cell>
          <cell r="E5761" t="str">
            <v>Sinapi-Maio/21</v>
          </cell>
        </row>
        <row r="5762">
          <cell r="A5762">
            <v>87430</v>
          </cell>
          <cell r="B5762" t="str">
            <v>APLICAÇÃO DE GESSO PROJETADO COM EQUIPAMENTO DE PROJEÇÃO EM PAREDES DE AMBIENTES DE ÁREA ENTRE 5M² E 10M², DESEMPENADO (SEM TALISCAS), ESPESSURA DE 0,5CM. AF_06/2014</v>
          </cell>
          <cell r="C5762" t="str">
            <v>M2</v>
          </cell>
          <cell r="D5762">
            <v>17.14</v>
          </cell>
          <cell r="E5762" t="str">
            <v>Sinapi-Maio/21</v>
          </cell>
        </row>
        <row r="5763">
          <cell r="A5763">
            <v>87431</v>
          </cell>
          <cell r="B5763" t="str">
            <v>APLICAÇÃO DE GESSO PROJETADO COM EQUIPAMENTO DE PROJEÇÃO EM PAREDES DE AMBIENTES DE ÁREA MENOR QUE 5M², DESEMPENADO (SEM TALISCAS), ESPESSURA DE 0,5CM. AF_06/2014</v>
          </cell>
          <cell r="C5763" t="str">
            <v>M2</v>
          </cell>
          <cell r="D5763">
            <v>17.38</v>
          </cell>
          <cell r="E5763" t="str">
            <v>Sinapi-Maio/21</v>
          </cell>
        </row>
        <row r="5764">
          <cell r="A5764">
            <v>87432</v>
          </cell>
          <cell r="B5764" t="str">
            <v>APLICAÇÃO DE GESSO PROJETADO COM EQUIPAMENTO DE PROJEÇÃO EM PAREDES DE AMBIENTES DE ÁREA MAIOR QUE 10M², DESEMPENADO (SEM TALISCAS), ESPESSURA DE 1,0CM. AF_06/2014</v>
          </cell>
          <cell r="C5764" t="str">
            <v>M2</v>
          </cell>
          <cell r="D5764">
            <v>23.38</v>
          </cell>
          <cell r="E5764" t="str">
            <v>Sinapi-Maio/21</v>
          </cell>
        </row>
        <row r="5765">
          <cell r="A5765">
            <v>87433</v>
          </cell>
          <cell r="B5765" t="str">
            <v>APLICAÇÃO DE GESSO PROJETADO COM EQUIPAMENTO DE PROJEÇÃO EM PAREDES DE AMBIENTES DE ÁREA ENTRE 5M² E 10M², DESEMPENADO (SEM TALISCAS), ESPESSURA DE 1,0CM. AF_06/2014</v>
          </cell>
          <cell r="C5765" t="str">
            <v>M2</v>
          </cell>
          <cell r="D5765">
            <v>24.36</v>
          </cell>
          <cell r="E5765" t="str">
            <v>Sinapi-Maio/21</v>
          </cell>
        </row>
        <row r="5766">
          <cell r="A5766">
            <v>87434</v>
          </cell>
          <cell r="B5766" t="str">
            <v>APLICAÇÃO DE GESSO PROJETADO COM EQUIPAMENTO DE PROJEÇÃO EM PAREDES DE AMBIENTES DE ÁREA MENOR QUE 5M², DESEMPENADO (SEM TALISCAS), ESPESSURA DE 1,0CM. AF_06/2014</v>
          </cell>
          <cell r="C5766" t="str">
            <v>M2</v>
          </cell>
          <cell r="D5766">
            <v>25.06</v>
          </cell>
          <cell r="E5766" t="str">
            <v>Sinapi-Maio/21</v>
          </cell>
        </row>
        <row r="5767">
          <cell r="A5767">
            <v>87435</v>
          </cell>
          <cell r="B5767" t="str">
            <v>APLICAÇÃO DE GESSO PROJETADO COM EQUIPAMENTO DE PROJEÇÃO EM PAREDES DE AMBIENTES DE ÁREA MAIOR QUE 10M², SARRAFEADO (COM TALISCAS), ESPESSURA DE 1,0CM. AF_06/2014</v>
          </cell>
          <cell r="C5767" t="str">
            <v>M2</v>
          </cell>
          <cell r="D5767">
            <v>26.47</v>
          </cell>
          <cell r="E5767" t="str">
            <v>Sinapi-Maio/21</v>
          </cell>
        </row>
        <row r="5768">
          <cell r="A5768">
            <v>87436</v>
          </cell>
          <cell r="B5768" t="str">
            <v>APLICAÇÃO DE GESSO PROJETADO COM EQUIPAMENTO DE PROJEÇÃO EM PAREDES DE AMBIENTES DE ÁREA ENTRE 5M² E 10M², SARRAFEADO (COM TALISCAS), ESPESSURA DE 1,0CM. AF_06/2014</v>
          </cell>
          <cell r="C5768" t="str">
            <v>M2</v>
          </cell>
          <cell r="D5768">
            <v>28.14</v>
          </cell>
          <cell r="E5768" t="str">
            <v>Sinapi-Maio/21</v>
          </cell>
        </row>
        <row r="5769">
          <cell r="A5769">
            <v>87437</v>
          </cell>
          <cell r="B5769" t="str">
            <v>APLICAÇÃO DE GESSO PROJETADO COM EQUIPAMENTO DE PROJEÇÃO EM PAREDES DE AMBIENTES DE ÁREA MENOR QUE 5M², SARRAFEADO (COM TALISCAS), ESPESSURA DE 1,0CM. AF_06/2014</v>
          </cell>
          <cell r="C5769" t="str">
            <v>M2</v>
          </cell>
          <cell r="D5769">
            <v>29.33</v>
          </cell>
          <cell r="E5769" t="str">
            <v>Sinapi-Maio/21</v>
          </cell>
        </row>
        <row r="5770">
          <cell r="A5770">
            <v>87438</v>
          </cell>
          <cell r="B5770" t="str">
            <v>APLICAÇÃO DE GESSO PROJETADO COM EQUIPAMENTO DE PROJEÇÃO EM PAREDES DE AMBIENTES DE ÁREA MAIOR QUE 10M², SARRAFEADO (COM TALISCAS), ESPESSURA DE 1,5CM. AF_06/2014</v>
          </cell>
          <cell r="C5770" t="str">
            <v>M2</v>
          </cell>
          <cell r="D5770">
            <v>32.39</v>
          </cell>
          <cell r="E5770" t="str">
            <v>Sinapi-Maio/21</v>
          </cell>
        </row>
        <row r="5771">
          <cell r="A5771">
            <v>87439</v>
          </cell>
          <cell r="B5771" t="str">
            <v>APLICAÇÃO DE GESSO PROJETADO COM EQUIPAMENTO DE PROJEÇÃO EM PAREDES DE AMBIENTES DE ÁREA ENTRE 5M² E 10M², SARRAFEADO (COM TALISCAS), ESPESSURA DE 1,5CM. AF_06/2014</v>
          </cell>
          <cell r="C5771" t="str">
            <v>M2</v>
          </cell>
          <cell r="D5771">
            <v>34.5</v>
          </cell>
          <cell r="E5771" t="str">
            <v>Sinapi-Maio/21</v>
          </cell>
        </row>
        <row r="5772">
          <cell r="A5772">
            <v>87440</v>
          </cell>
          <cell r="B5772" t="str">
            <v>APLICAÇÃO DE GESSO PROJETADO COM EQUIPAMENTO DE PROJEÇÃO EM PAREDES DE AMBIENTES DE ÁREA MENOR QUE 5M², SARRAFEADO (COM TALISCAS), ESPESSURA DE 1,5CM. AF_06/2014</v>
          </cell>
          <cell r="C5772" t="str">
            <v>M2</v>
          </cell>
          <cell r="D5772">
            <v>35.479999999999997</v>
          </cell>
          <cell r="E5772" t="str">
            <v>Sinapi-Maio/21</v>
          </cell>
        </row>
        <row r="5773">
          <cell r="A5773">
            <v>87527</v>
          </cell>
          <cell r="B5773" t="str">
            <v>EMBOÇO, PARA RECEBIMENTO DE CERÂMICA, EM ARGAMASSA TRAÇO 1:2:8, PREPARO MECÂNICO COM BETONEIRA 400L, APLICADO MANUALMENTE EM FACES INTERNAS DE PAREDES, PARA AMBIENTE COM ÁREA MENOR QUE 5M2, ESPESSURA DE 20MM, COM EXECUÇÃO DE TALISCAS. AF_06/2014</v>
          </cell>
          <cell r="C5773" t="str">
            <v>M2</v>
          </cell>
          <cell r="D5773">
            <v>33.130000000000003</v>
          </cell>
          <cell r="E5773" t="str">
            <v>Sinapi-Maio/21</v>
          </cell>
        </row>
        <row r="5774">
          <cell r="A5774">
            <v>87528</v>
          </cell>
          <cell r="B5774" t="str">
            <v>EMBOÇO, PARA RECEBIMENTO DE CERÂMICA, EM ARGAMASSA TRAÇO 1:2:8, PREPARO MANUAL, APLICADO MANUALMENTE EM FACES INTERNAS DE PAREDES, PARA AMBIENTE COM ÁREA MENOR QUE 5M2, ESPESSURA DE 20MM, COM EXECUÇÃO DE TALISCAS. AF_06/2014</v>
          </cell>
          <cell r="C5774" t="str">
            <v>M2</v>
          </cell>
          <cell r="D5774">
            <v>37.57</v>
          </cell>
          <cell r="E5774" t="str">
            <v>Sinapi-Maio/21</v>
          </cell>
        </row>
        <row r="5775">
          <cell r="A5775">
            <v>87529</v>
          </cell>
          <cell r="B5775" t="str">
            <v>MASSA ÚNICA, PARA RECEBIMENTO DE PINTURA, EM ARGAMASSA TRAÇO 1:2:8, PREPARO MECÂNICO COM BETONEIRA 400L, APLICADA MANUALMENTE EM FACES INTERNAS DE PAREDES, ESPESSURA DE 20MM, COM EXECUÇÃO DE TALISCAS. AF_06/2014</v>
          </cell>
          <cell r="C5775" t="str">
            <v>M2</v>
          </cell>
          <cell r="D5775">
            <v>29.61</v>
          </cell>
          <cell r="E5775" t="str">
            <v>Sinapi-Maio/21</v>
          </cell>
        </row>
        <row r="5776">
          <cell r="A5776">
            <v>87530</v>
          </cell>
          <cell r="B5776" t="str">
            <v>MASSA ÚNICA, PARA RECEBIMENTO DE PINTURA, EM ARGAMASSA TRAÇO 1:2:8, PREPARO MANUAL, APLICADA MANUALMENTE EM FACES INTERNAS DE PAREDES, ESPESSURA DE 20MM, COM EXECUÇÃO DE TALISCAS. AF_06/2014</v>
          </cell>
          <cell r="C5776" t="str">
            <v>M2</v>
          </cell>
          <cell r="D5776">
            <v>34.049999999999997</v>
          </cell>
          <cell r="E5776" t="str">
            <v>Sinapi-Maio/21</v>
          </cell>
        </row>
        <row r="5777">
          <cell r="A5777">
            <v>87531</v>
          </cell>
          <cell r="B5777" t="str">
            <v>EMBOÇO, PARA RECEBIMENTO DE CERÂMICA, EM ARGAMASSA TRAÇO 1:2:8, PREPARO MECÂNICO COM BETONEIRA 400L, APLICADO MANUALMENTE EM FACES INTERNAS DE PAREDES, PARA AMBIENTE COM ÁREA ENTRE 5M2 E 10M2, ESPESSURA DE 20MM, COM EXECUÇÃO DE TALISCAS. AF_06/2014</v>
          </cell>
          <cell r="C5777" t="str">
            <v>M2</v>
          </cell>
          <cell r="D5777">
            <v>28.36</v>
          </cell>
          <cell r="E5777" t="str">
            <v>Sinapi-Maio/21</v>
          </cell>
        </row>
        <row r="5778">
          <cell r="A5778">
            <v>87532</v>
          </cell>
          <cell r="B5778" t="str">
            <v>EMBOÇO, PARA RECEBIMENTO DE CERÂMICA, EM ARGAMASSA TRAÇO 1:2:8, PREPARO MANUAL, APLICADO MANUALMENTE EM FACES INTERNAS DE PAREDES, PARA AMBIENTE COM ÁREA  ENTRE 5M2 E 10M2, ESPESSURA DE 20MM, COM EXECUÇÃO DE TALISCAS. AF_06/2014</v>
          </cell>
          <cell r="C5778" t="str">
            <v>M2</v>
          </cell>
          <cell r="D5778">
            <v>32.799999999999997</v>
          </cell>
          <cell r="E5778" t="str">
            <v>Sinapi-Maio/21</v>
          </cell>
        </row>
        <row r="5779">
          <cell r="A5779">
            <v>87535</v>
          </cell>
          <cell r="B5779" t="str">
            <v>EMBOÇO, PARA RECEBIMENTO DE CERÂMICA, EM ARGAMASSA TRAÇO 1:2:8, PREPARO MECÂNICO COM BETONEIRA 400L, APLICADO MANUALMENTE EM FACES INTERNAS DE PAREDES, PARA AMBIENTE COM ÁREA  MAIOR QUE 10M2, ESPESSURA DE 20MM, COM EXECUÇÃO DE TALISCAS. AF_06/2014</v>
          </cell>
          <cell r="C5779" t="str">
            <v>M2</v>
          </cell>
          <cell r="D5779">
            <v>24.85</v>
          </cell>
          <cell r="E5779" t="str">
            <v>Sinapi-Maio/21</v>
          </cell>
        </row>
        <row r="5780">
          <cell r="A5780">
            <v>87536</v>
          </cell>
          <cell r="B5780" t="str">
            <v>EMBOÇO, PARA RECEBIMENTO DE CERÂMICA, EM ARGAMASSA TRAÇO 1:2:8, PREPARO MANUAL, APLICADO MANUALMENTE EM FACES INTERNAS DE PAREDES, PARA AMBIENTE COM ÁREA  MAIOR QUE 10M2, ESPESSURA DE 20MM, COM EXECUÇÃO DE TALISCAS. AF_06/2014</v>
          </cell>
          <cell r="C5780" t="str">
            <v>M2</v>
          </cell>
          <cell r="D5780">
            <v>29.29</v>
          </cell>
          <cell r="E5780" t="str">
            <v>Sinapi-Maio/21</v>
          </cell>
        </row>
        <row r="5781">
          <cell r="A5781">
            <v>87537</v>
          </cell>
          <cell r="B578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781" t="str">
            <v>M2</v>
          </cell>
          <cell r="D5781">
            <v>67.44</v>
          </cell>
          <cell r="E5781" t="str">
            <v>Sinapi-Maio/21</v>
          </cell>
        </row>
        <row r="5782">
          <cell r="A5782">
            <v>87538</v>
          </cell>
          <cell r="B5782" t="str">
            <v>MASSA ÚNICA, PARA RECEBIMENTO DE PINTURA, EM ARGAMASSA INDUSTRIALIZADA, PREPARO MECÂNICO, APLICADO COM EQUIPAMENTO DE MISTURA E PROJEÇÃO DE 1,5 M3/H DE ARGAMASSA EM FACES INTERNAS DE PAREDES, ESPESSURA DE 20MM, COM EXECUÇÃO DE TALISCAS. AF_06/2014</v>
          </cell>
          <cell r="C5782" t="str">
            <v>M2</v>
          </cell>
          <cell r="D5782">
            <v>64.459999999999994</v>
          </cell>
          <cell r="E5782" t="str">
            <v>Sinapi-Maio/21</v>
          </cell>
        </row>
        <row r="5783">
          <cell r="A5783">
            <v>87539</v>
          </cell>
          <cell r="B578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783" t="str">
            <v>M2</v>
          </cell>
          <cell r="D5783">
            <v>63.4</v>
          </cell>
          <cell r="E5783" t="str">
            <v>Sinapi-Maio/21</v>
          </cell>
        </row>
        <row r="5784">
          <cell r="A5784">
            <v>87541</v>
          </cell>
          <cell r="B578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784" t="str">
            <v>M2</v>
          </cell>
          <cell r="D5784">
            <v>60.42</v>
          </cell>
          <cell r="E5784" t="str">
            <v>Sinapi-Maio/21</v>
          </cell>
        </row>
        <row r="5785">
          <cell r="A5785">
            <v>87543</v>
          </cell>
          <cell r="B5785" t="str">
            <v>MASSA ÚNICA, PARA RECEBIMENTO DE PINTURA OU CERÂMICA, ARGAMASSA INDUSTRIALIZADA, PREPARO MECÂNICO, APLICADO COM EQUIPAMENTO DE MISTURA E PROJEÇÃO DE 1,5 M3/H EM FACES INTERNAS DE PAREDES, ESPESSURA DE 5MM, SEM EXECUÇÃO DE TALISCAS. AF_06/2014</v>
          </cell>
          <cell r="C5785" t="str">
            <v>M2</v>
          </cell>
          <cell r="D5785">
            <v>21.28</v>
          </cell>
          <cell r="E5785" t="str">
            <v>Sinapi-Maio/21</v>
          </cell>
        </row>
        <row r="5786">
          <cell r="A5786">
            <v>87545</v>
          </cell>
          <cell r="B5786" t="str">
            <v>EMBOÇO, PARA RECEBIMENTO DE CERÂMICA, EM ARGAMASSA TRAÇO 1:2:8, PREPARO MECÂNICO COM BETONEIRA 400L, APLICADO MANUALMENTE EM FACES INTERNAS DE PAREDES, PARA AMBIENTE COM ÁREA MENOR QUE 5M2, ESPESSURA DE 10MM, COM EXECUÇÃO DE TALISCAS. AF_06/2014</v>
          </cell>
          <cell r="C5786" t="str">
            <v>M2</v>
          </cell>
          <cell r="D5786">
            <v>22.97</v>
          </cell>
          <cell r="E5786" t="str">
            <v>Sinapi-Maio/21</v>
          </cell>
        </row>
        <row r="5787">
          <cell r="A5787">
            <v>87546</v>
          </cell>
          <cell r="B5787" t="str">
            <v>EMBOÇO, PARA RECEBIMENTO DE CERÂMICA, EM ARGAMASSA TRAÇO 1:2:8, PREPARO MANUAL, APLICADO MANUALMENTE EM FACES INTERNAS DE PAREDES, PARA AMBIENTE COM ÁREA MENOR QUE 5M2, ESPESSURA DE 10MM, COM EXECUÇÃO DE TALISCAS. AF_06/2014</v>
          </cell>
          <cell r="C5787" t="str">
            <v>M2</v>
          </cell>
          <cell r="D5787">
            <v>25.48</v>
          </cell>
          <cell r="E5787" t="str">
            <v>Sinapi-Maio/21</v>
          </cell>
        </row>
        <row r="5788">
          <cell r="A5788">
            <v>87547</v>
          </cell>
          <cell r="B5788" t="str">
            <v>MASSA ÚNICA, PARA RECEBIMENTO DE PINTURA, EM ARGAMASSA TRAÇO 1:2:8, PREPARO MECÂNICO COM BETONEIRA 400L, APLICADA MANUALMENTE EM FACES INTERNAS DE PAREDES, ESPESSURA DE 10MM, COM EXECUÇÃO DE TALISCAS. AF_06/2014</v>
          </cell>
          <cell r="C5788" t="str">
            <v>M2</v>
          </cell>
          <cell r="D5788">
            <v>19.46</v>
          </cell>
          <cell r="E5788" t="str">
            <v>Sinapi-Maio/21</v>
          </cell>
        </row>
        <row r="5789">
          <cell r="A5789">
            <v>87548</v>
          </cell>
          <cell r="B5789" t="str">
            <v>MASSA ÚNICA, PARA RECEBIMENTO DE PINTURA, EM ARGAMASSA TRAÇO 1:2:8, PREPARO MANUAL, APLICADA MANUALMENTE EM FACES INTERNAS DE PAREDES, ESPESSURA DE 10MM, COM EXECUÇÃO DE TALISCAS. AF_06/2014</v>
          </cell>
          <cell r="C5789" t="str">
            <v>M2</v>
          </cell>
          <cell r="D5789">
            <v>21.97</v>
          </cell>
          <cell r="E5789" t="str">
            <v>Sinapi-Maio/21</v>
          </cell>
        </row>
        <row r="5790">
          <cell r="A5790">
            <v>87549</v>
          </cell>
          <cell r="B5790" t="str">
            <v>EMBOÇO, PARA RECEBIMENTO DE CERÂMICA, EM ARGAMASSA TRAÇO 1:2:8, PREPARO MECÂNICO COM BETONEIRA 400L, APLICADO MANUALMENTE EM FACES INTERNAS DE PAREDES, PARA AMBIENTE COM ÁREA ENTRE 5M2 E 10M2, ESPESSURA DE 10MM, COM EXECUÇÃO DE TALISCAS. AF_06/2014</v>
          </cell>
          <cell r="C5790" t="str">
            <v>M2</v>
          </cell>
          <cell r="D5790">
            <v>18.190000000000001</v>
          </cell>
          <cell r="E5790" t="str">
            <v>Sinapi-Maio/21</v>
          </cell>
        </row>
        <row r="5791">
          <cell r="A5791">
            <v>87550</v>
          </cell>
          <cell r="B5791" t="str">
            <v>EMBOÇO, PARA RECEBIMENTO DE CERÂMICA, EM ARGAMASSA TRAÇO 1:2:8, PREPARO MANUAL, APLICADO MANUALMENTE EM FACES INTERNAS DE PAREDES, PARA AMBIENTE COM ÁREA ENTRE 5M2 E 10M2, ESPESSURA DE 10MM, COM EXECUÇÃO DE TALISCAS. AF_06/2014</v>
          </cell>
          <cell r="C5791" t="str">
            <v>M2</v>
          </cell>
          <cell r="D5791">
            <v>20.7</v>
          </cell>
          <cell r="E5791" t="str">
            <v>Sinapi-Maio/21</v>
          </cell>
        </row>
        <row r="5792">
          <cell r="A5792">
            <v>87553</v>
          </cell>
          <cell r="B5792" t="str">
            <v>EMBOÇO, PARA RECEBIMENTO DE CERÂMICA, EM ARGAMASSA TRAÇO 1:2:8, PREPARO MECÂNICO COM BETONEIRA 400L, APLICADO MANUALMENTE EM FACES INTERNAS DE PAREDES, PARA AMBIENTE COM ÁREA MAIOR QUE 10M2, ESPESSURA DE 10MM, COM EXECUÇÃO DE TALISCAS. AF_06/2014</v>
          </cell>
          <cell r="C5792" t="str">
            <v>M2</v>
          </cell>
          <cell r="D5792">
            <v>14.68</v>
          </cell>
          <cell r="E5792" t="str">
            <v>Sinapi-Maio/21</v>
          </cell>
        </row>
        <row r="5793">
          <cell r="A5793">
            <v>87554</v>
          </cell>
          <cell r="B5793" t="str">
            <v>EMBOÇO, PARA RECEBIMENTO DE CERÂMICA, EM ARGAMASSA TRAÇO 1:2:8, PREPARO MANUAL, APLICADO MANUALMENTE EM FACES INTERNAS DE PAREDES, PARA AMBIENTE COM ÁREA MAIOR QUE 10M2, ESPESSURA DE 10MM, COM EXECUÇÃO DE TALISCAS. AF_06/2014</v>
          </cell>
          <cell r="C5793" t="str">
            <v>M2</v>
          </cell>
          <cell r="D5793">
            <v>17.190000000000001</v>
          </cell>
          <cell r="E5793" t="str">
            <v>Sinapi-Maio/21</v>
          </cell>
        </row>
        <row r="5794">
          <cell r="A5794">
            <v>87555</v>
          </cell>
          <cell r="B579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794" t="str">
            <v>M2</v>
          </cell>
          <cell r="D5794">
            <v>41.29</v>
          </cell>
          <cell r="E5794" t="str">
            <v>Sinapi-Maio/21</v>
          </cell>
        </row>
        <row r="5795">
          <cell r="A5795">
            <v>87556</v>
          </cell>
          <cell r="B5795" t="str">
            <v>MASSA ÚNICA, PARA RECEBIMENTO DE PINTURA, EM ARGAMASSA INDUSTRIALIZADA, PREPARO MECÂNICO, APLICADO COM EQUIPAMENTO DE MISTURA E PROJEÇÃO DE 1,5 M3/H DE ARGAMASSA EM FACES INTERNAS DE PAREDES, ESPESSURA DE 10MM, COM EXECUÇÃO DE TALISCAS. AF_06/2014</v>
          </cell>
          <cell r="C5795" t="str">
            <v>M2</v>
          </cell>
          <cell r="D5795">
            <v>38.32</v>
          </cell>
          <cell r="E5795" t="str">
            <v>Sinapi-Maio/21</v>
          </cell>
        </row>
        <row r="5796">
          <cell r="A5796">
            <v>87557</v>
          </cell>
          <cell r="B579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796" t="str">
            <v>M2</v>
          </cell>
          <cell r="D5796">
            <v>37.24</v>
          </cell>
          <cell r="E5796" t="str">
            <v>Sinapi-Maio/21</v>
          </cell>
        </row>
        <row r="5797">
          <cell r="A5797">
            <v>87559</v>
          </cell>
          <cell r="B579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797" t="str">
            <v>M2</v>
          </cell>
          <cell r="D5797">
            <v>34.26</v>
          </cell>
          <cell r="E5797" t="str">
            <v>Sinapi-Maio/21</v>
          </cell>
        </row>
        <row r="5798">
          <cell r="A5798">
            <v>87561</v>
          </cell>
          <cell r="B5798" t="str">
            <v>MASSA ÚNICA, PARA RECEBIMENTO DE PINTURA OU CERÂMICA, EM ARGAMASSA INDUSTRIALIZADA, PREPARO MECÂNICO, APLICADO COM EQUIPAMENTO DE MISTURA E PROJEÇÃO DE 1,5 M3/H DE ARGAMASSA EM FACES INTERNAS DE PAREDES, ESPESSURA DE 10MM, SEM EXECUÇÃO DE TALISCAS. AF_06/2014</v>
          </cell>
          <cell r="C5798" t="str">
            <v>M2</v>
          </cell>
          <cell r="D5798">
            <v>37.51</v>
          </cell>
          <cell r="E5798" t="str">
            <v>Sinapi-Maio/21</v>
          </cell>
        </row>
        <row r="5799">
          <cell r="A5799">
            <v>87775</v>
          </cell>
          <cell r="B5799" t="str">
            <v>EMBOÇO OU MASSA ÚNICA EM ARGAMASSA TRAÇO 1:2:8, PREPARO MECÂNICO COM BETONEIRA 400 L, APLICADA MANUALMENTE EM PANOS DE FACHADA COM PRESENÇA DE VÃOS, ESPESSURA DE 25 MM. AF_06/2014</v>
          </cell>
          <cell r="C5799" t="str">
            <v>M2</v>
          </cell>
          <cell r="D5799">
            <v>51.04</v>
          </cell>
          <cell r="E5799" t="str">
            <v>Sinapi-Maio/21</v>
          </cell>
        </row>
        <row r="5800">
          <cell r="A5800">
            <v>87777</v>
          </cell>
          <cell r="B5800" t="str">
            <v>EMBOÇO OU MASSA ÚNICA EM ARGAMASSA TRAÇO 1:2:8, PREPARO MANUAL, APLICADA MANUALMENTE EM PANOS DE FACHADA COM PRESENÇA DE VÃOS, ESPESSURA DE 25 MM. AF_06/2014</v>
          </cell>
          <cell r="C5800" t="str">
            <v>M2</v>
          </cell>
          <cell r="D5800">
            <v>54.75</v>
          </cell>
          <cell r="E5800" t="str">
            <v>Sinapi-Maio/21</v>
          </cell>
        </row>
        <row r="5801">
          <cell r="A5801">
            <v>87778</v>
          </cell>
          <cell r="B5801" t="str">
            <v>EMBOÇO OU MASSA ÚNICA EM ARGAMASSA INDUSTRIALIZADA, PREPARO MECÂNICO E APLICAÇÃO COM EQUIPAMENTO DE MISTURA E PROJEÇÃO DE 1,5 M3/H DE ARGAMASSA EM PANOS DE FACHADA COM PRESENÇA DE VÃOS, ESPESSURA DE 25 MM. AF_06/2014</v>
          </cell>
          <cell r="C5801" t="str">
            <v>M2</v>
          </cell>
          <cell r="D5801">
            <v>77.13</v>
          </cell>
          <cell r="E5801" t="str">
            <v>Sinapi-Maio/21</v>
          </cell>
        </row>
        <row r="5802">
          <cell r="A5802">
            <v>87779</v>
          </cell>
          <cell r="B5802" t="str">
            <v>EMBOÇO OU MASSA ÚNICA EM ARGAMASSA TRAÇO 1:2:8, PREPARO MECÂNICO COM BETONEIRA 400 L, APLICADA MANUALMENTE EM PANOS DE FACHADA COM PRESENÇA DE VÃOS, ESPESSURA DE 35 MM. AF_06/2014</v>
          </cell>
          <cell r="C5802" t="str">
            <v>M2</v>
          </cell>
          <cell r="D5802">
            <v>58.8</v>
          </cell>
          <cell r="E5802" t="str">
            <v>Sinapi-Maio/21</v>
          </cell>
        </row>
        <row r="5803">
          <cell r="A5803">
            <v>87781</v>
          </cell>
          <cell r="B5803" t="str">
            <v>EMBOÇO OU MASSA ÚNICA EM ARGAMASSA TRAÇO 1:2:8, PREPARO MANUAL, APLICADA MANUALMENTE EM PANOS DE FACHADA COM PRESENÇA DE VÃOS, ESPESSURA DE 35 MM. AF_06/2014</v>
          </cell>
          <cell r="C5803" t="str">
            <v>M2</v>
          </cell>
          <cell r="D5803">
            <v>63.77</v>
          </cell>
          <cell r="E5803" t="str">
            <v>Sinapi-Maio/21</v>
          </cell>
        </row>
        <row r="5804">
          <cell r="A5804">
            <v>87783</v>
          </cell>
          <cell r="B5804" t="str">
            <v>EMBOÇO OU MASSA ÚNICA EM ARGAMASSA INDUSTRIALIZADA, PREPARO MECÂNICO E APLICAÇÃO COM EQUIPAMENTO DE MISTURA E PROJEÇÃO DE 1,5 M3/H DE ARGAMASSA EM PANOS DE FACHADA COM PRESENÇA DE VÃOS, ESPESSURA DE 35 MM. AF_06/2014</v>
          </cell>
          <cell r="C5804" t="str">
            <v>M2</v>
          </cell>
          <cell r="D5804">
            <v>95.78</v>
          </cell>
          <cell r="E5804" t="str">
            <v>Sinapi-Maio/21</v>
          </cell>
        </row>
        <row r="5805">
          <cell r="A5805">
            <v>87784</v>
          </cell>
          <cell r="B5805" t="str">
            <v>EMBOÇO OU MASSA ÚNICA EM ARGAMASSA TRAÇO 1:2:8, PREPARO MECÂNICO COM BETONEIRA 400 L, APLICADA MANUALMENTE EM PANOS DE FACHADA COM PRESENÇA DE VÃOS, ESPESSURA DE 45 MM. AF_06/2014</v>
          </cell>
          <cell r="C5805" t="str">
            <v>M2</v>
          </cell>
          <cell r="D5805">
            <v>66.56</v>
          </cell>
          <cell r="E5805" t="str">
            <v>Sinapi-Maio/21</v>
          </cell>
        </row>
        <row r="5806">
          <cell r="A5806">
            <v>87786</v>
          </cell>
          <cell r="B5806" t="str">
            <v>EMBOÇO OU MASSA ÚNICA EM ARGAMASSA TRAÇO 1:2:8, PREPARO MANUAL, APLICADA MANUALMENTE EM PANOS DE FACHADA COM PRESENÇA DE VÃOS, ESPESSURA DE 45 MM. AF_06/2014</v>
          </cell>
          <cell r="C5806" t="str">
            <v>M2</v>
          </cell>
          <cell r="D5806">
            <v>72.790000000000006</v>
          </cell>
          <cell r="E5806" t="str">
            <v>Sinapi-Maio/21</v>
          </cell>
        </row>
        <row r="5807">
          <cell r="A5807">
            <v>87787</v>
          </cell>
          <cell r="B5807" t="str">
            <v>EMBOÇO OU MASSA ÚNICA EM ARGAMASSA INDUSTRIALIZADA, PREPARO MECÂNICO E APLICAÇÃO COM EQUIPAMENTO DE MISTURA E PROJEÇÃO DE 1,5 M3/H DE ARGAMASSA EM PANOS DE FACHADA COM PRESENÇA DE VÃOS, ESPESSURA DE 45 MM. AF_06/2014</v>
          </cell>
          <cell r="C5807" t="str">
            <v>M2</v>
          </cell>
          <cell r="D5807">
            <v>114.44</v>
          </cell>
          <cell r="E5807" t="str">
            <v>Sinapi-Maio/21</v>
          </cell>
        </row>
        <row r="5808">
          <cell r="A5808">
            <v>87788</v>
          </cell>
          <cell r="B5808" t="str">
            <v>EMBOÇO OU MASSA ÚNICA EM ARGAMASSA TRAÇO 1:2:8, PREPARO MECÂNICO COM BETONEIRA 400 L, APLICADA MANUALMENTE EM PANOS DE FACHADA COM PRESENÇA DE VÃOS, ESPESSURA MAIOR OU IGUAL A 50 MM. AF_06/2014</v>
          </cell>
          <cell r="C5808" t="str">
            <v>M2</v>
          </cell>
          <cell r="D5808">
            <v>86.23</v>
          </cell>
          <cell r="E5808" t="str">
            <v>Sinapi-Maio/21</v>
          </cell>
        </row>
        <row r="5809">
          <cell r="A5809">
            <v>87790</v>
          </cell>
          <cell r="B5809" t="str">
            <v>EMBOÇO OU MASSA ÚNICA EM ARGAMASSA TRAÇO 1:2:8, PREPARO MANUAL, APLICADA MANUALMENTE EM PANOS DE FACHADA COM PRESENÇA DE VÃOS, ESPESSURA MAIOR OU IGUAL A 50 MM. AF_06/2014</v>
          </cell>
          <cell r="C5809" t="str">
            <v>M2</v>
          </cell>
          <cell r="D5809">
            <v>93.09</v>
          </cell>
          <cell r="E5809" t="str">
            <v>Sinapi-Maio/21</v>
          </cell>
        </row>
        <row r="5810">
          <cell r="A5810">
            <v>87791</v>
          </cell>
          <cell r="B5810" t="str">
            <v>EMBOÇO OU MASSA ÚNICA EM ARGAMASSA INDUSTRIALIZADA, PREPARO MECÂNICO E APLICAÇÃO COM EQUIPAMENTO DE MISTURA E PROJEÇÃO DE 1,5 M3/H DE ARGAMASSA EM PANOS DE FACHADA COM PRESENÇA DE VÃOS, ESPESSURA MAIOR OU IGUAL A 50 MM. AF_06/2014</v>
          </cell>
          <cell r="C5810" t="str">
            <v>M2</v>
          </cell>
          <cell r="D5810">
            <v>135.44</v>
          </cell>
          <cell r="E5810" t="str">
            <v>Sinapi-Maio/21</v>
          </cell>
        </row>
        <row r="5811">
          <cell r="A5811">
            <v>87792</v>
          </cell>
          <cell r="B5811" t="str">
            <v>EMBOÇO OU MASSA ÚNICA EM ARGAMASSA TRAÇO 1:2:8, PREPARO MECÂNICO COM BETONEIRA 400 L, APLICADA MANUALMENTE EM PANOS CEGOS DE FACHADA (SEM PRESENÇA DE VÃOS), ESPESSURA DE 25 MM. AF_06/2014</v>
          </cell>
          <cell r="C5811" t="str">
            <v>M2</v>
          </cell>
          <cell r="D5811">
            <v>33.58</v>
          </cell>
          <cell r="E5811" t="str">
            <v>Sinapi-Maio/21</v>
          </cell>
        </row>
        <row r="5812">
          <cell r="A5812">
            <v>87794</v>
          </cell>
          <cell r="B5812" t="str">
            <v>EMBOÇO OU MASSA ÚNICA EM ARGAMASSA TRAÇO 1:2:8, PREPARO MANUAL, APLICADA MANUALMENTE EM PANOS CEGOS DE FACHADA (SEM PRESENÇA DE VÃOS), ESPESSURA DE 25 MM. AF_06/2014</v>
          </cell>
          <cell r="C5812" t="str">
            <v>M2</v>
          </cell>
          <cell r="D5812">
            <v>37.04</v>
          </cell>
          <cell r="E5812" t="str">
            <v>Sinapi-Maio/21</v>
          </cell>
        </row>
        <row r="5813">
          <cell r="A5813">
            <v>87795</v>
          </cell>
          <cell r="B5813" t="str">
            <v>EMBOÇO OU MASSA ÚNICA EM ARGAMASSA INDUSTRIALIZADA, PREPARO MECÂNICO E APLICAÇÃO COM EQUIPAMENTO DE MISTURA E PROJEÇÃO DE 1,5 M3/H DE ARGAMASSA EM PANOS CEGOS DE FACHADA (SEM PRESENÇA DE VÃOS), ESPESSURA DE 25 MM. AF_06/2014</v>
          </cell>
          <cell r="C5813" t="str">
            <v>M2</v>
          </cell>
          <cell r="D5813">
            <v>57.52</v>
          </cell>
          <cell r="E5813" t="str">
            <v>Sinapi-Maio/21</v>
          </cell>
        </row>
        <row r="5814">
          <cell r="A5814">
            <v>87797</v>
          </cell>
          <cell r="B5814" t="str">
            <v>EMBOÇO OU MASSA ÚNICA EM ARGAMASSA TRAÇO 1:2:8, PREPARO MECÂNICO COM BETONEIRA 400 L, APLICADA MANUALMENTE EM PANOS CEGOS DE FACHADA (SEM PRESENÇA DE VÃOS), ESPESSURA DE 35 MM. AF_06/2014</v>
          </cell>
          <cell r="C5814" t="str">
            <v>M2</v>
          </cell>
          <cell r="D5814">
            <v>41.07</v>
          </cell>
          <cell r="E5814" t="str">
            <v>Sinapi-Maio/21</v>
          </cell>
        </row>
        <row r="5815">
          <cell r="A5815">
            <v>87799</v>
          </cell>
          <cell r="B5815" t="str">
            <v>EMBOÇO OU MASSA ÚNICA EM ARGAMASSA TRAÇO 1:2:8, PREPARO MANUAL, APLICADA MANUALMENTE EM PANOS CEGOS DE FACHADA (SEM PRESENÇA DE VÃOS), ESPESSURA DE 35 MM. AF_06/2014</v>
          </cell>
          <cell r="C5815" t="str">
            <v>M2</v>
          </cell>
          <cell r="D5815">
            <v>45.71</v>
          </cell>
          <cell r="E5815" t="str">
            <v>Sinapi-Maio/21</v>
          </cell>
        </row>
        <row r="5816">
          <cell r="A5816">
            <v>87800</v>
          </cell>
          <cell r="B5816" t="str">
            <v>EMBOÇO OU MASSA ÚNICA EM ARGAMASSA INDUSTRIALIZADA, PREPARO MECÂNICO E APLICAÇÃO COM EQUIPAMENTO DE MISTURA E PROJEÇÃO DE 1,5 M3/H DE ARGAMASSA EM PANOS CEGOS DE FACHADA (SEM PRESENÇA DE VÃOS), ESPESSURA DE 35 MM. AF_06/2014</v>
          </cell>
          <cell r="C5816" t="str">
            <v>M2</v>
          </cell>
          <cell r="D5816">
            <v>75.19</v>
          </cell>
          <cell r="E5816" t="str">
            <v>Sinapi-Maio/21</v>
          </cell>
        </row>
        <row r="5817">
          <cell r="A5817">
            <v>87801</v>
          </cell>
          <cell r="B5817" t="str">
            <v>EMBOÇO OU MASSA ÚNICA EM ARGAMASSA TRAÇO 1:2:8, PREPARO MECÂNICO COM BETONEIRA 400 L, APLICADA MANUALMENTE EM PANOS CEGOS DE FACHADA (SEM PRESENÇA DE VÃOS), ESPESSURA DE 45 MM. AF_06/2014</v>
          </cell>
          <cell r="C5817" t="str">
            <v>M2</v>
          </cell>
          <cell r="D5817">
            <v>48.55</v>
          </cell>
          <cell r="E5817" t="str">
            <v>Sinapi-Maio/21</v>
          </cell>
        </row>
        <row r="5818">
          <cell r="A5818">
            <v>87803</v>
          </cell>
          <cell r="B5818" t="str">
            <v>EMBOÇO OU MASSA ÚNICA EM ARGAMASSA TRAÇO 1:2:8, PREPARO MANUAL, APLICADA MANUALMENTE EM PANOS CEGOS DE FACHADA (SEM PRESENÇA DE VÃOS), ESPESSURA DE 45 MM. AF_06/2014</v>
          </cell>
          <cell r="C5818" t="str">
            <v>M2</v>
          </cell>
          <cell r="D5818">
            <v>54.37</v>
          </cell>
          <cell r="E5818" t="str">
            <v>Sinapi-Maio/21</v>
          </cell>
        </row>
        <row r="5819">
          <cell r="A5819">
            <v>87804</v>
          </cell>
          <cell r="B5819" t="str">
            <v>EMBOÇO OU MASSA ÚNICA EM ARGAMASSA INDUSTRIALIZADA, PREPARO MECÂNICO E APLICAÇÃO COM EQUIPAMENTO DE MISTURA E PROJEÇÃO DE 1,5 M3/H DE ARGAMASSA EM PANOS CEGOS DE FACHADA (SEM PRESENÇA DE VÃOS), ESPESSURA DE 45 MM. AF_06/2014</v>
          </cell>
          <cell r="C5819" t="str">
            <v>M2</v>
          </cell>
          <cell r="D5819">
            <v>92.87</v>
          </cell>
          <cell r="E5819" t="str">
            <v>Sinapi-Maio/21</v>
          </cell>
        </row>
        <row r="5820">
          <cell r="A5820">
            <v>87805</v>
          </cell>
          <cell r="B5820" t="str">
            <v>EMBOÇO OU MASSA ÚNICA EM ARGAMASSA TRAÇO 1:2:8, PREPARO MECÂNICO COM BETONEIRA 400 L, APLICADA MANUALMENTE EM PANOS CEGOS DE FACHADA (SEM PRESENÇA DE VÃOS), ESPESSURA MAIOR OU IGUAL A 50 MM. AF_06/2014</v>
          </cell>
          <cell r="C5820" t="str">
            <v>M2</v>
          </cell>
          <cell r="D5820">
            <v>55.91</v>
          </cell>
          <cell r="E5820" t="str">
            <v>Sinapi-Maio/21</v>
          </cell>
        </row>
        <row r="5821">
          <cell r="A5821">
            <v>87807</v>
          </cell>
          <cell r="B5821" t="str">
            <v>EMBOÇO OU MASSA ÚNICA EM ARGAMASSA TRAÇO 1:2:8, PREPARO MANUAL, APLICADA MANUALMENTE EM PANOS CEGOS DE FACHADA (SEM PRESENÇA DE VÃOS), ESPESSURA MAIOR OU IGUAL A 50 MM. AF_06/2014</v>
          </cell>
          <cell r="C5821" t="str">
            <v>M2</v>
          </cell>
          <cell r="D5821">
            <v>62.32</v>
          </cell>
          <cell r="E5821" t="str">
            <v>Sinapi-Maio/21</v>
          </cell>
        </row>
        <row r="5822">
          <cell r="A5822">
            <v>87808</v>
          </cell>
          <cell r="B5822" t="str">
            <v>EMBOÇO OU MASSA ÚNICA EM ARGAMASSA INDUSTRIALIZADA, PREPARO MECÂNICO E APLICAÇÃO COM EQUIPAMENTO DE MISTURA E PROJEÇÃO DE 1,5 M3/H DE ARGAMASSA EM PANOS CEGOS DE FACHADA (SEM PRESENÇA DE VÃOS), ESPESSURA MAIOR OU IGUAL A 50 MM. AF_06/2014</v>
          </cell>
          <cell r="C5822" t="str">
            <v>M2</v>
          </cell>
          <cell r="D5822">
            <v>101.25</v>
          </cell>
          <cell r="E5822" t="str">
            <v>Sinapi-Maio/21</v>
          </cell>
        </row>
        <row r="5823">
          <cell r="A5823">
            <v>87809</v>
          </cell>
          <cell r="B5823" t="str">
            <v>EMBOÇO OU MASSA ÚNICA EM ARGAMASSA TRAÇO 1:2:8, PREPARO MECÂNICO COM BETONEIRA 400 L, APLICADA MANUALMENTE EM SUPERFÍCIES EXTERNAS DA SACADA, ESPESSURA DE 25 MM, SEM USO DE TELA METÁLICA DE REFORÇO CONTRA FISSURAÇÃO. AF_06/2014</v>
          </cell>
          <cell r="C5823" t="str">
            <v>M2</v>
          </cell>
          <cell r="D5823">
            <v>81.349999999999994</v>
          </cell>
          <cell r="E5823" t="str">
            <v>Sinapi-Maio/21</v>
          </cell>
        </row>
        <row r="5824">
          <cell r="A5824">
            <v>87811</v>
          </cell>
          <cell r="B5824" t="str">
            <v>EMBOÇO OU MASSA ÚNICA EM ARGAMASSA TRAÇO 1:2:8, PREPARO MANUAL, APLICADA MANUALMENTE EM SUPERFÍCIES EXTERNAS DA SACADA, ESPESSURA DE 25 MM, SEM USO DE TELA METÁLICA DE REFORÇO CONTRA FISSURAÇÃO. AF_06/2014</v>
          </cell>
          <cell r="C5824" t="str">
            <v>M2</v>
          </cell>
          <cell r="D5824">
            <v>84.81</v>
          </cell>
          <cell r="E5824" t="str">
            <v>Sinapi-Maio/21</v>
          </cell>
        </row>
        <row r="5825">
          <cell r="A5825">
            <v>87812</v>
          </cell>
          <cell r="B5825" t="str">
            <v>EMBOÇO OU MASSA ÚNICA EM ARGAMASSA INDUSTRIALIZADA, PREPARO MECÂNICO E APLICAÇÃO COM EQUIPAMENTO DE MISTURA E PROJEÇÃO DE 1,5 M3/H EM SUPERFÍCIES EXTERNAS DA SACADA, ESPESSURA 25 MM, SEM USO DE TELA METÁLICA. AF_06/2014</v>
          </cell>
          <cell r="C5825" t="str">
            <v>M2</v>
          </cell>
          <cell r="D5825">
            <v>104.84</v>
          </cell>
          <cell r="E5825" t="str">
            <v>Sinapi-Maio/21</v>
          </cell>
        </row>
        <row r="5826">
          <cell r="A5826">
            <v>87813</v>
          </cell>
          <cell r="B5826" t="str">
            <v>EMBOÇO OU MASSA ÚNICA EM ARGAMASSA TRAÇO 1:2:8, PREPARO MECÂNICO COM BETONEIRA 400 L, APLICADA MANUALMENTE EM SUPERFÍCIES EXTERNAS DA SACADA, ESPESSURA DE 35 MM, SEM USO DE TELA METÁLICA DE REFORÇO CONTRA FISSURAÇÃO. AF_06/2014</v>
          </cell>
          <cell r="C5826" t="str">
            <v>M2</v>
          </cell>
          <cell r="D5826">
            <v>88.84</v>
          </cell>
          <cell r="E5826" t="str">
            <v>Sinapi-Maio/21</v>
          </cell>
        </row>
        <row r="5827">
          <cell r="A5827">
            <v>87815</v>
          </cell>
          <cell r="B5827" t="str">
            <v>EMBOÇO OU MASSA ÚNICA EM ARGAMASSA TRAÇO 1:2:8, PREPARO MANUAL, APLICADA MANUALMENTE EM SUPERFÍCIES EXTERNAS DA SACADA, ESPESSURA DE 35 MM, SEM USO DE TELA METÁLICA DE REFORÇO CONTRA FISSURAÇÃO. AF_06/2014</v>
          </cell>
          <cell r="C5827" t="str">
            <v>M2</v>
          </cell>
          <cell r="D5827">
            <v>93.48</v>
          </cell>
          <cell r="E5827" t="str">
            <v>Sinapi-Maio/21</v>
          </cell>
        </row>
        <row r="5828">
          <cell r="A5828">
            <v>87816</v>
          </cell>
          <cell r="B5828" t="str">
            <v>EMBOÇO OU MASSA ÚNICA EM ARGAMASSA INDUSTRIALIZADA, PREPARO MECÂNICO E APLICAÇÃO COM EQUIPAMENTO DE MISTURA E PROJEÇÃO DE 1,5 M3/H EM SUPERFÍCIES EXTERNAS DA SACADA, ESPESSURA 35 MM, SEM USO DE TELA METÁLICA. AF_06/2014</v>
          </cell>
          <cell r="C5828" t="str">
            <v>M2</v>
          </cell>
          <cell r="D5828">
            <v>122.52</v>
          </cell>
          <cell r="E5828" t="str">
            <v>Sinapi-Maio/21</v>
          </cell>
        </row>
        <row r="5829">
          <cell r="A5829">
            <v>87817</v>
          </cell>
          <cell r="B5829" t="str">
            <v>EMBOÇO OU MASSA ÚNICA EM ARGAMASSA TRAÇO 1:2:8, PREPARO MECÂNICO COM BETONEIRA 400 L, APLICADA MANUALMENTE EM SUPERFÍCIES EXTERNAS DA SACADA, ESPESSURA DE 45 MM, SEM USO DE TELA METÁLICA DE REFORÇO CONTRA FISSURAÇÃO. AF_06/2014</v>
          </cell>
          <cell r="C5829" t="str">
            <v>M2</v>
          </cell>
          <cell r="D5829">
            <v>95.87</v>
          </cell>
          <cell r="E5829" t="str">
            <v>Sinapi-Maio/21</v>
          </cell>
        </row>
        <row r="5830">
          <cell r="A5830">
            <v>87819</v>
          </cell>
          <cell r="B5830" t="str">
            <v>EMBOÇO OU MASSA ÚNICA EM ARGAMASSA TRAÇO 1:2:8, PREPARO MANUAL, APLICADA MANUALMENTE EM SUPERFÍCIES EXTERNAS DA SACADA, ESPESSURA DE 45 MM, SEM USO DE TELA METÁLICA DE REFORÇO CONTRA FISSURAÇÃO. AF_06/2014</v>
          </cell>
          <cell r="C5830" t="str">
            <v>M2</v>
          </cell>
          <cell r="D5830">
            <v>101.69</v>
          </cell>
          <cell r="E5830" t="str">
            <v>Sinapi-Maio/21</v>
          </cell>
        </row>
        <row r="5831">
          <cell r="A5831">
            <v>87820</v>
          </cell>
          <cell r="B5831" t="str">
            <v>EMBOÇO OU MASSA ÚNICA EM ARGAMASSA INDUSTRIALIZADA, PREPARO MECÂNICO E APLICAÇÃO COM EQUIPAMENTO DE MISTURA E PROJEÇÃO DE 1,5 M3/H EM SUPERFÍCIES EXTERNAS DA SACADA, ESPESSURA 45 MM, SEM USO DE TELA METÁLICA. AF_06/2014</v>
          </cell>
          <cell r="C5831" t="str">
            <v>M2</v>
          </cell>
          <cell r="D5831">
            <v>140.19</v>
          </cell>
          <cell r="E5831" t="str">
            <v>Sinapi-Maio/21</v>
          </cell>
        </row>
        <row r="5832">
          <cell r="A5832">
            <v>87821</v>
          </cell>
          <cell r="B5832" t="str">
            <v>EMBOÇO OU MASSA ÚNICA EM ARGAMASSA TRAÇO 1:2:8, PREPARO MECÂNICO COM BETONEIRA 400 L, APLICADA MANUALMENTE EM SUPERFÍCIES EXTERNAS DA SACADA, ESPESSURA MAIOR OU IGUAL A 50 MM, SEM USO DE TELA METÁLICA DE REFORÇO CONTRA FISSURAÇÃO. AF_06/2014</v>
          </cell>
          <cell r="C5832" t="str">
            <v>M2</v>
          </cell>
          <cell r="D5832">
            <v>139.81</v>
          </cell>
          <cell r="E5832" t="str">
            <v>Sinapi-Maio/21</v>
          </cell>
        </row>
        <row r="5833">
          <cell r="A5833">
            <v>87823</v>
          </cell>
          <cell r="B5833" t="str">
            <v>EMBOÇO OU MASSA ÚNICA EM ARGAMASSA TRAÇO 1:2:8, PREPARO MANUAL, APLICADA MANUALMENTE EM SUPERFÍCIES EXTERNAS DA SACADA, ESPESSURA MAIOR OU IGUAL A 50 MM, SEM USO DE TELA METÁLICA DE REFORÇO CONTRA FISSURAÇÃO. AF_06/2014</v>
          </cell>
          <cell r="C5833" t="str">
            <v>M2</v>
          </cell>
          <cell r="D5833">
            <v>146.22</v>
          </cell>
          <cell r="E5833" t="str">
            <v>Sinapi-Maio/21</v>
          </cell>
        </row>
        <row r="5834">
          <cell r="A5834">
            <v>87824</v>
          </cell>
          <cell r="B5834" t="str">
            <v>EMBOÇO OU MASSA ÚNICA EM ARGAMASSA INDUSTRIALIZADA, PREPARO MECÂNICO E APLICAÇÃO COM EQUIPAMENTO DE MISTURA E PROJEÇÃO DE 1,5 M3/H EM SUPERFÍCIES EXTERNAS DA SACADA, ESPESSURA MAIOR OU IGUAL A 50 MM, SEM USO DE TELA METÁLICA. AF_06/2014</v>
          </cell>
          <cell r="C5834" t="str">
            <v>M2</v>
          </cell>
          <cell r="D5834">
            <v>184.7</v>
          </cell>
          <cell r="E5834" t="str">
            <v>Sinapi-Maio/21</v>
          </cell>
        </row>
        <row r="5835">
          <cell r="A5835">
            <v>87825</v>
          </cell>
          <cell r="B5835" t="str">
            <v>EMBOÇO OU MASSA ÚNICA EM ARGAMASSA TRAÇO 1:2:8, PREPARO MECÂNICO COM BETONEIRA 400 L, APLICADA MANUALMENTE NAS PAREDES INTERNAS DA SACADA, ESPESSURA DE 25 MM, SEM USO DE TELA METÁLICA DE REFORÇO CONTRA FISSURAÇÃO. AF_06/2014</v>
          </cell>
          <cell r="C5835" t="str">
            <v>M2</v>
          </cell>
          <cell r="D5835">
            <v>63.14</v>
          </cell>
          <cell r="E5835" t="str">
            <v>Sinapi-Maio/21</v>
          </cell>
        </row>
        <row r="5836">
          <cell r="A5836">
            <v>87827</v>
          </cell>
          <cell r="B5836" t="str">
            <v>EMBOÇO OU MASSA ÚNICA EM ARGAMASSA TRAÇO 1:2:8, PREPARO MANUAL, APLICADA MANUALMENTE NAS PAREDES INTERNAS DA SACADA, ESPESSURA DE 25 MM, SEM USO DE TELA METÁLICA DE REFORÇO CONTRA FISSURAÇÃO. AF_06/2014</v>
          </cell>
          <cell r="C5836" t="str">
            <v>M2</v>
          </cell>
          <cell r="D5836">
            <v>67.38</v>
          </cell>
          <cell r="E5836" t="str">
            <v>Sinapi-Maio/21</v>
          </cell>
        </row>
        <row r="5837">
          <cell r="A5837">
            <v>87828</v>
          </cell>
          <cell r="B5837" t="str">
            <v>EMBOÇO OU MASSA ÚNICA EM ARGAMASSA INDUSTRIALIZADA, PREPARO MECÂNICO E APLICAÇÃO COM EQUIPAMENTO DE MISTURA E PROJEÇÃO DE 1,5 M3/H NAS PAREDES INTERNAS DA SACADA, ESPESSURA 25 MM, SEM USO DE TELA METÁLICA. AF_06/2014</v>
          </cell>
          <cell r="C5837" t="str">
            <v>M2</v>
          </cell>
          <cell r="D5837">
            <v>93.81</v>
          </cell>
          <cell r="E5837" t="str">
            <v>Sinapi-Maio/21</v>
          </cell>
        </row>
        <row r="5838">
          <cell r="A5838">
            <v>87829</v>
          </cell>
          <cell r="B5838" t="str">
            <v>EMBOÇO OU MASSA ÚNICA EM ARGAMASSA TRAÇO 1:2:8, PREPARO MECÂNICO COM BETONEIRA 400 L, APLICADA MANUALMENTE NAS PAREDES INTERNAS DA SACADA, ESPESSURA DE 35 MM, SEM USO DE TELA METÁLICA DE REFORÇO CONTRA FISSURAÇÃO. AF_06/2014</v>
          </cell>
          <cell r="C5838" t="str">
            <v>M2</v>
          </cell>
          <cell r="D5838">
            <v>71.48</v>
          </cell>
          <cell r="E5838" t="str">
            <v>Sinapi-Maio/21</v>
          </cell>
        </row>
        <row r="5839">
          <cell r="A5839">
            <v>87831</v>
          </cell>
          <cell r="B5839" t="str">
            <v>EMBOÇO OU MASSA ÚNICA EM ARGAMASSA TRAÇO 1:2:8, PREPARO MANUAL, APLICADA MANUALMENTE NAS PAREDES INTERNAS DA SACADA, ESPESSURA DE 35 MM, SEM USO DE TELA METÁLICA DE REFORÇO CONTRA FISSURAÇÃO. AF_06/2014</v>
          </cell>
          <cell r="C5839" t="str">
            <v>M2</v>
          </cell>
          <cell r="D5839">
            <v>77.16</v>
          </cell>
          <cell r="E5839" t="str">
            <v>Sinapi-Maio/21</v>
          </cell>
        </row>
        <row r="5840">
          <cell r="A5840">
            <v>87832</v>
          </cell>
          <cell r="B5840" t="str">
            <v>EMBOÇO OU MASSA ÚNICA EM ARGAMASSA INDUSTRIALIZADA, PREPARO MECÂNICO E APLICAÇÃO COM EQUIPAMENTO DE MISTURA E PROJEÇÃO DE 1,5 M3/H DE ARGAMASSA NAS PAREDES INTERNAS DA SACADA, ESPESSURA 35 MM, SEM USO DE TELA METÁLICA. AF_06/2014</v>
          </cell>
          <cell r="C5840" t="str">
            <v>M2</v>
          </cell>
          <cell r="D5840">
            <v>114.56</v>
          </cell>
          <cell r="E5840" t="str">
            <v>Sinapi-Maio/21</v>
          </cell>
        </row>
        <row r="5841">
          <cell r="A5841">
            <v>87834</v>
          </cell>
          <cell r="B5841" t="str">
            <v>REVESTIMENTO DECORATIVO MONOCAMADA APLICADO MANUALMENTE EM PANOS CEGOS DA FACHADA DE UM EDIFÍCIO DE ESTRUTURA CONVENCIONAL, COM ACABAMENTO RASPADO. AF_06/2014</v>
          </cell>
          <cell r="C5841" t="str">
            <v>M2</v>
          </cell>
          <cell r="D5841">
            <v>159.85</v>
          </cell>
          <cell r="E5841" t="str">
            <v>Sinapi-Maio/21</v>
          </cell>
        </row>
        <row r="5842">
          <cell r="A5842">
            <v>87835</v>
          </cell>
          <cell r="B5842" t="str">
            <v>REVESTIMENTO DECORATIVO MONOCAMADA APLICADO MANUALMENTE EM PANOS CEGOS DA FACHADA DE UM EDIFÍCIO DE ALVENARIA ESTRUTURAL, COM ACABAMENTO RASPADO. AF_06/2014</v>
          </cell>
          <cell r="C5842" t="str">
            <v>M2</v>
          </cell>
          <cell r="D5842">
            <v>110.54</v>
          </cell>
          <cell r="E5842" t="str">
            <v>Sinapi-Maio/21</v>
          </cell>
        </row>
        <row r="5843">
          <cell r="A5843">
            <v>87836</v>
          </cell>
          <cell r="B5843" t="str">
            <v>REVESTIMENTO DECORATIVO MONOCAMADA APLICADO COM EQUIPAMENTO DE PROJEÇÃO EM PANOS CEGOS DA FACHADA DE UM EDIFÍCIO DE ESTRUTURA CONVENCIONAL, COM ACABAMENTO RASPADO. AF_06/2014</v>
          </cell>
          <cell r="C5843" t="str">
            <v>M2</v>
          </cell>
          <cell r="D5843">
            <v>152.28</v>
          </cell>
          <cell r="E5843" t="str">
            <v>Sinapi-Maio/21</v>
          </cell>
        </row>
        <row r="5844">
          <cell r="A5844">
            <v>87837</v>
          </cell>
          <cell r="B5844" t="str">
            <v>REVESTIMENTO DECORATIVO MONOCAMADA APLICADO COM EQUIPAMENTO DE PROJEÇÃO EM PANOS CEGOS DA FACHADA DE UM EDIFÍCIO DE ALVENARIA ESTRUTURAL, COM ACABAMENTO RASPADO. AF_06/2014</v>
          </cell>
          <cell r="C5844" t="str">
            <v>M2</v>
          </cell>
          <cell r="D5844">
            <v>103.76</v>
          </cell>
          <cell r="E5844" t="str">
            <v>Sinapi-Maio/21</v>
          </cell>
        </row>
        <row r="5845">
          <cell r="A5845">
            <v>87838</v>
          </cell>
          <cell r="B5845" t="str">
            <v>REVESTIMENTO DECORATIVO MONOCAMADA APLICADO MANUALMENTE EM PANOS DA FACHADA COM PRESENÇA DE VÃOS, DE UM EDIFÍCIO DE ESTRUTURA CONVENCIONAL E ACABAMENTO RASPADO. AF_06/2014</v>
          </cell>
          <cell r="C5845" t="str">
            <v>M2</v>
          </cell>
          <cell r="D5845">
            <v>167.2</v>
          </cell>
          <cell r="E5845" t="str">
            <v>Sinapi-Maio/21</v>
          </cell>
        </row>
        <row r="5846">
          <cell r="A5846">
            <v>87839</v>
          </cell>
          <cell r="B5846" t="str">
            <v>REVESTIMENTO DECORATIVO MONOCAMADA APLICADO MANUALMENTE EM PANOS DA FACHADA COM PRESENÇA DE VÃOS, DE UM EDIFÍCIO DE ALVENARIA ESTRUTURAL E ACABAMENTO RASPADO. AF_06/2014</v>
          </cell>
          <cell r="C5846" t="str">
            <v>M2</v>
          </cell>
          <cell r="D5846">
            <v>116.02</v>
          </cell>
          <cell r="E5846" t="str">
            <v>Sinapi-Maio/21</v>
          </cell>
        </row>
        <row r="5847">
          <cell r="A5847">
            <v>87840</v>
          </cell>
          <cell r="B5847" t="str">
            <v>REVESTIMENTO DECORATIVO MONOCAMADA APLICADO COM EQUIPAMENTO DE PROJEÇÃO EM PANOS DA FACHADA COM PRESENÇA DE VÃOS, DE UM EDIFÍCIO DE ESTRUTURA CONVENCIONAL E ACABAMENTO RASPADO. AF_06/2014</v>
          </cell>
          <cell r="C5847" t="str">
            <v>M2</v>
          </cell>
          <cell r="D5847">
            <v>157.72999999999999</v>
          </cell>
          <cell r="E5847" t="str">
            <v>Sinapi-Maio/21</v>
          </cell>
        </row>
        <row r="5848">
          <cell r="A5848">
            <v>87841</v>
          </cell>
          <cell r="B5848" t="str">
            <v>REVESTIMENTO DECORATIVO MONOCAMADA APLICADO COM EQUIPAMENTO DE PROJEÇÃO EM PANOS DA FACHADA COM PRESENÇA DE VÃOS, DE UM EDIFÍCIO DE ALVENARIA ESTRUTURAL E ACABAMENTO RASPADO. AF_06/2014</v>
          </cell>
          <cell r="C5848" t="str">
            <v>M2</v>
          </cell>
          <cell r="D5848">
            <v>107.32</v>
          </cell>
          <cell r="E5848" t="str">
            <v>Sinapi-Maio/21</v>
          </cell>
        </row>
        <row r="5849">
          <cell r="A5849">
            <v>87842</v>
          </cell>
          <cell r="B5849" t="str">
            <v>REVESTIMENTO DECORATIVO MONOCAMADA APLICADO MANUALMENTE EM SUPERFÍCIES EXTERNAS DA SACADA DE UM EDIFÍCIO DE ESTRUTURA CONVENCIONAL E ACABAMENTO RASPADO. AF_06/2014</v>
          </cell>
          <cell r="C5849" t="str">
            <v>M2</v>
          </cell>
          <cell r="D5849">
            <v>169.28</v>
          </cell>
          <cell r="E5849" t="str">
            <v>Sinapi-Maio/21</v>
          </cell>
        </row>
        <row r="5850">
          <cell r="A5850">
            <v>87843</v>
          </cell>
          <cell r="B5850" t="str">
            <v>REVESTIMENTO DECORATIVO MONOCAMADA APLICADO MANUALMENTE EM SUPERFÍCIES EXTERNAS DA SACADA DE UM EDIFÍCIO DE ALVENARIA ESTRUTURAL E ACABAMENTO RASPADO. AF_06/2014</v>
          </cell>
          <cell r="C5850" t="str">
            <v>M2</v>
          </cell>
          <cell r="D5850">
            <v>126</v>
          </cell>
          <cell r="E5850" t="str">
            <v>Sinapi-Maio/21</v>
          </cell>
        </row>
        <row r="5851">
          <cell r="A5851">
            <v>87844</v>
          </cell>
          <cell r="B5851" t="str">
            <v>REVESTIMENTO DECORATIVO MONOCAMADA APLICADO COM EQUIPAMENTO DE PROJEÇÃO EM SUPERFÍCIES EXTERNAS DA SACADA DE UM EDIFÍCIO DE ESTRUTURA CONVENCIONAL E ACABAMENTO RASPADO. AF_06/2014</v>
          </cell>
          <cell r="C5851" t="str">
            <v>M2</v>
          </cell>
          <cell r="D5851">
            <v>154.79</v>
          </cell>
          <cell r="E5851" t="str">
            <v>Sinapi-Maio/21</v>
          </cell>
        </row>
        <row r="5852">
          <cell r="A5852">
            <v>87845</v>
          </cell>
          <cell r="B5852" t="str">
            <v>REVESTIMENTO DECORATIVO MONOCAMADA APLICADO COM EQUIPAMENTO DE PROJEÇÃO EM SUPERFÍCIES EXTERNAS DA SACADA DE UM EDIFÍCIO DE ALVENARIA ESTRUTURAL E ACABAMENTO RASPADO. AF_06/2014</v>
          </cell>
          <cell r="C5852" t="str">
            <v>M2</v>
          </cell>
          <cell r="D5852">
            <v>112.33</v>
          </cell>
          <cell r="E5852" t="str">
            <v>Sinapi-Maio/21</v>
          </cell>
        </row>
        <row r="5853">
          <cell r="A5853">
            <v>87846</v>
          </cell>
          <cell r="B5853" t="str">
            <v>REVESTIMENTO DECORATIVO MONOCAMADA APLICADO MANUALMENTE EM PANOS CEGOS DA FACHADA DE UM EDIFÍCIO DE ESTRUTURA CONVENCIONAL, COM ACABAMENTO TRAVERTINO. AF_06/2014</v>
          </cell>
          <cell r="C5853" t="str">
            <v>M2</v>
          </cell>
          <cell r="D5853">
            <v>173.71</v>
          </cell>
          <cell r="E5853" t="str">
            <v>Sinapi-Maio/21</v>
          </cell>
        </row>
        <row r="5854">
          <cell r="A5854">
            <v>87847</v>
          </cell>
          <cell r="B5854" t="str">
            <v>REVESTIMENTO DECORATIVO MONOCAMADA APLICADO MANUALMENTE EM PANOS CEGOS DA FACHADA DE UM EDIFÍCIO DE ALVENARIA ESTRUTURAL, COM ACABAMENTO TRAVERTINO. AF_06/2014</v>
          </cell>
          <cell r="C5854" t="str">
            <v>M2</v>
          </cell>
          <cell r="D5854">
            <v>124.39</v>
          </cell>
          <cell r="E5854" t="str">
            <v>Sinapi-Maio/21</v>
          </cell>
        </row>
        <row r="5855">
          <cell r="A5855">
            <v>87848</v>
          </cell>
          <cell r="B5855" t="str">
            <v>REVESTIMENTO DECORATIVO MONOCAMADA APLICADO COM EQUIPAMENTO DE PROJEÇÃO EM PANOS CEGOS DA FACHADA DE UM EDIFÍCIO DE ESTRUTURA CONVENCIONAL, COM ACABAMENTO TRAVERTINO. AF_06/2014</v>
          </cell>
          <cell r="C5855" t="str">
            <v>M2</v>
          </cell>
          <cell r="D5855">
            <v>164.7</v>
          </cell>
          <cell r="E5855" t="str">
            <v>Sinapi-Maio/21</v>
          </cell>
        </row>
        <row r="5856">
          <cell r="A5856">
            <v>87849</v>
          </cell>
          <cell r="B5856" t="str">
            <v>REVESTIMENTO DECORATIVO MONOCAMADA APLICADO COM EQUIPAMENTO DE PROJEÇÃO EM PANOS CEGOS DA FACHADA DE UM EDIFÍCIO DE ALVENARIA ESTRUTURAL, COM ACABAMENTO TRAVERTINO. AF_06/2014</v>
          </cell>
          <cell r="C5856" t="str">
            <v>M2</v>
          </cell>
          <cell r="D5856">
            <v>116.19</v>
          </cell>
          <cell r="E5856" t="str">
            <v>Sinapi-Maio/21</v>
          </cell>
        </row>
        <row r="5857">
          <cell r="A5857">
            <v>87850</v>
          </cell>
          <cell r="B5857" t="str">
            <v>REVESTIMENTO DECORATIVO MONOCAMADA APLICADO MANUALMENTE EM PANOS DA FACHADA COM PRESENÇA DE VÃOS, DE UM EDIFÍCIO DE ESTRUTURA CONVENCIONAL E ACABAMENTO TRAVERTINO. AF_06/2014</v>
          </cell>
          <cell r="C5857" t="str">
            <v>M2</v>
          </cell>
          <cell r="D5857">
            <v>181.08</v>
          </cell>
          <cell r="E5857" t="str">
            <v>Sinapi-Maio/21</v>
          </cell>
        </row>
        <row r="5858">
          <cell r="A5858">
            <v>87851</v>
          </cell>
          <cell r="B5858" t="str">
            <v>REVESTIMENTO DECORATIVO MONOCAMADA APLICADO MANUALMENTE EM PANOS DA FACHADA COM PRESENÇA DE VÃOS, DE UM EDIFÍCIO DE ALVENARIA ESTRUTURAL E ACABAMENTO TRAVERTINO. AF_06/2014</v>
          </cell>
          <cell r="C5858" t="str">
            <v>M2</v>
          </cell>
          <cell r="D5858">
            <v>129.88999999999999</v>
          </cell>
          <cell r="E5858" t="str">
            <v>Sinapi-Maio/21</v>
          </cell>
        </row>
        <row r="5859">
          <cell r="A5859">
            <v>87852</v>
          </cell>
          <cell r="B5859" t="str">
            <v>REVESTIMENTO DECORATIVO MONOCAMADA APLICADO COM EQUIPAMENTO DE PROJEÇÃO EM PANOS DA FACHADA COM PRESENÇA DE VÃOS, DE UM EDIFÍCIO DE ESTRUTURA CONVENCIONAL E ACABAMENTO TRAVERTINO. AF_06/2014</v>
          </cell>
          <cell r="C5859" t="str">
            <v>M2</v>
          </cell>
          <cell r="D5859">
            <v>170.13</v>
          </cell>
          <cell r="E5859" t="str">
            <v>Sinapi-Maio/21</v>
          </cell>
        </row>
        <row r="5860">
          <cell r="A5860">
            <v>87853</v>
          </cell>
          <cell r="B5860" t="str">
            <v>REVESTIMENTO DECORATIVO MONOCAMADA APLICADO COM EQUIPAMENTO DE PROJEÇÃO EM PANOS DA FACHADA COM PRESENÇA DE VÃOS, DE UM EDIFÍCIO DE ALVENARIA ESTRUTURAL E ACABAMENTO TRAVERTINO. AF_06/2014</v>
          </cell>
          <cell r="C5860" t="str">
            <v>M2</v>
          </cell>
          <cell r="D5860">
            <v>119.73</v>
          </cell>
          <cell r="E5860" t="str">
            <v>Sinapi-Maio/21</v>
          </cell>
        </row>
        <row r="5861">
          <cell r="A5861">
            <v>87854</v>
          </cell>
          <cell r="B5861" t="str">
            <v>REVESTIMENTO DECORATIVO MONOCAMADA APLICADO MANUALMENTE EM SUPERFÍCIES EXTERNAS DA SACADA DE UM EDIFÍCIO DE ESTRUTURA CONVENCIONAL E ACABAMENTO TRAVERTINO. AF_06/2014</v>
          </cell>
          <cell r="C5861" t="str">
            <v>M2</v>
          </cell>
          <cell r="D5861">
            <v>183.14</v>
          </cell>
          <cell r="E5861" t="str">
            <v>Sinapi-Maio/21</v>
          </cell>
        </row>
        <row r="5862">
          <cell r="A5862">
            <v>87855</v>
          </cell>
          <cell r="B5862" t="str">
            <v>REVESTIMENTO DECORATIVO MONOCAMADA APLICADO MANUALMENTE EM SUPERFÍCIES EXTERNAS DA SACADA DE UM EDIFÍCIO DE ALVENARIA ESTRUTURAL E ACABAMENTO TRAVERTINO. AF_06/2014</v>
          </cell>
          <cell r="C5862" t="str">
            <v>M2</v>
          </cell>
          <cell r="D5862">
            <v>139.87</v>
          </cell>
          <cell r="E5862" t="str">
            <v>Sinapi-Maio/21</v>
          </cell>
        </row>
        <row r="5863">
          <cell r="A5863">
            <v>87856</v>
          </cell>
          <cell r="B5863" t="str">
            <v>REVESTIMENTO DECORATIVO MONOCAMADA APLICADO COM EQUIPAMENTO DE PROJEÇÃO EM SUPERFÍCIES EXTERNAS DA SACADA DE UM EDIFÍCIO DE ESTRUTURA CONVENCIONAL E ACABAMENTO TRAVERTINO. AF_06/2014</v>
          </cell>
          <cell r="C5863" t="str">
            <v>M2</v>
          </cell>
          <cell r="D5863">
            <v>167.21</v>
          </cell>
          <cell r="E5863" t="str">
            <v>Sinapi-Maio/21</v>
          </cell>
        </row>
        <row r="5864">
          <cell r="A5864">
            <v>87857</v>
          </cell>
          <cell r="B5864" t="str">
            <v>REVESTIMENTO DECORATIVO MONOCAMADA APLICADO COM EQUIPAMENTO DE PROJEÇÃO EM SUPERFÍCIES EXTERNAS DA SACADA DE UM EDIFÍCIO DE ALVENARIA ESTRUTURAL E ACABAMENTO TRAVERTINO. AF_06/2014</v>
          </cell>
          <cell r="C5864" t="str">
            <v>M2</v>
          </cell>
          <cell r="D5864">
            <v>124.73</v>
          </cell>
          <cell r="E5864" t="str">
            <v>Sinapi-Maio/21</v>
          </cell>
        </row>
        <row r="5865">
          <cell r="A5865">
            <v>87858</v>
          </cell>
          <cell r="B5865" t="str">
            <v>REVESTIMENTO DECORATIVO MONOCAMADA APLICADO MANUALMENTE NAS PAREDES INTERNAS DA SACADA COM ACABAMENTO RASPADO. AF_06/2014</v>
          </cell>
          <cell r="C5865" t="str">
            <v>M2</v>
          </cell>
          <cell r="D5865">
            <v>120.62</v>
          </cell>
          <cell r="E5865" t="str">
            <v>Sinapi-Maio/21</v>
          </cell>
        </row>
        <row r="5866">
          <cell r="A5866">
            <v>87859</v>
          </cell>
          <cell r="B5866" t="str">
            <v>REVESTIMENTO DECORATIVO MONOCAMADA APLICADO MANUALMENTE NAS PAREDES INTERNAS DA SACADA COM ACABAMENTO TRAVERTINO. AF_06/2014</v>
          </cell>
          <cell r="C5866" t="str">
            <v>M2</v>
          </cell>
          <cell r="D5866">
            <v>140.35</v>
          </cell>
          <cell r="E5866" t="str">
            <v>Sinapi-Maio/21</v>
          </cell>
        </row>
        <row r="5867">
          <cell r="A5867">
            <v>89048</v>
          </cell>
          <cell r="B5867" t="str">
            <v>(COMPOSIÇÃO REPRESENTATIVA) DO SERVIÇO DE EMBOÇO/MASSA ÚNICA, TRAÇO 1:2:8, PREPARO MECÂNICO, COM BETONEIRA DE 400L, EM PAREDES DE AMBIENTES INTERNOS, COM EXECUÇÃO DE TALISCAS, PARA EDIFICAÇÃO HABITACIONAL MULTIFAMILIAR (PRÉDIO). AF_11/2014</v>
          </cell>
          <cell r="C5867" t="str">
            <v>M2</v>
          </cell>
          <cell r="D5867">
            <v>30.37</v>
          </cell>
          <cell r="E5867" t="str">
            <v>Sinapi-Maio/21</v>
          </cell>
        </row>
        <row r="5868">
          <cell r="A5868">
            <v>89049</v>
          </cell>
          <cell r="B5868" t="str">
            <v>(COMPOSIÇÃO REPRESENTATIVA) DO SERVIÇO DE APLICAÇÃO MANUAL DE GESSO DESEMPENADO (SEM TALISCAS) EM TETO, ESPESSURA 0,5 CM, PARA EDIFICAÇÃO HABITACIONAL MULTIFAMILIAR (PRÉDIO). AF_11/2014</v>
          </cell>
          <cell r="C5868" t="str">
            <v>M2</v>
          </cell>
          <cell r="D5868">
            <v>17.97</v>
          </cell>
          <cell r="E5868" t="str">
            <v>Sinapi-Maio/21</v>
          </cell>
        </row>
        <row r="5869">
          <cell r="A5869">
            <v>89173</v>
          </cell>
          <cell r="B5869" t="str">
            <v>(COMPOSIÇÃO REPRESENTATIVA) DO SERVIÇO DE EMBOÇO/MASSA ÚNICA, APLICADO MANUALMENTE, TRAÇO 1:2:8, EM BETONEIRA DE 400L, PAREDES INTERNAS, COM EXECUÇÃO DE TALISCAS, EDIFICAÇÃO HABITACIONAL UNIFAMILIAR (CASAS) E EDIFICAÇÃO PÚBLICA PADRÃO. AF_12/2014</v>
          </cell>
          <cell r="C5869" t="str">
            <v>M2</v>
          </cell>
          <cell r="D5869">
            <v>29.8</v>
          </cell>
          <cell r="E5869" t="str">
            <v>Sinapi-Maio/21</v>
          </cell>
        </row>
        <row r="5870">
          <cell r="A5870">
            <v>90406</v>
          </cell>
          <cell r="B5870" t="str">
            <v>MASSA ÚNICA, PARA RECEBIMENTO DE PINTURA, EM ARGAMASSA TRAÇO 1:2:8, PREPARO MECÂNICO COM BETONEIRA 400L, APLICADA MANUALMENTE EM TETO, ESPESSURA DE 20MM, COM EXECUÇÃO DE TALISCAS. AF_03/2015</v>
          </cell>
          <cell r="C5870" t="str">
            <v>M2</v>
          </cell>
          <cell r="D5870">
            <v>39.880000000000003</v>
          </cell>
          <cell r="E5870" t="str">
            <v>Sinapi-Maio/21</v>
          </cell>
        </row>
        <row r="5871">
          <cell r="A5871">
            <v>90407</v>
          </cell>
          <cell r="B5871" t="str">
            <v>MASSA ÚNICA, PARA RECEBIMENTO DE PINTURA, EM ARGAMASSA TRAÇO 1:2:8, PREPARO MANUAL, APLICADA MANUALMENTE EM TETO, ESPESSURA DE 20MM, COM EXECUÇÃO DE TALISCAS. AF_03/2015</v>
          </cell>
          <cell r="C5871" t="str">
            <v>M2</v>
          </cell>
          <cell r="D5871">
            <v>44.32</v>
          </cell>
          <cell r="E5871" t="str">
            <v>Sinapi-Maio/21</v>
          </cell>
        </row>
        <row r="5872">
          <cell r="A5872">
            <v>90408</v>
          </cell>
          <cell r="B5872" t="str">
            <v>MASSA ÚNICA, PARA RECEBIMENTO DE PINTURA, EM ARGAMASSA TRAÇO 1:2:8, PREPARO MECÂNICO COM BETONEIRA 400L, APLICADA MANUALMENTE EM TETO, ESPESSURA DE 10MM, COM EXECUÇÃO DE TALISCAS. AF_03/2015</v>
          </cell>
          <cell r="C5872" t="str">
            <v>M2</v>
          </cell>
          <cell r="D5872">
            <v>29.43</v>
          </cell>
          <cell r="E5872" t="str">
            <v>Sinapi-Maio/21</v>
          </cell>
        </row>
        <row r="5873">
          <cell r="A5873">
            <v>90409</v>
          </cell>
          <cell r="B5873" t="str">
            <v>MASSA ÚNICA, PARA RECEBIMENTO DE PINTURA, EM ARGAMASSA TRAÇO 1:2:8, PREPARO MANUAL, APLICADA MANUALMENTE EM TETO, ESPESSURA DE 10MM, COM EXECUÇÃO DE TALISCAS. AF_03/2015</v>
          </cell>
          <cell r="C5873" t="str">
            <v>M2</v>
          </cell>
          <cell r="D5873">
            <v>31.94</v>
          </cell>
          <cell r="E5873" t="str">
            <v>Sinapi-Maio/21</v>
          </cell>
        </row>
        <row r="5874">
          <cell r="A5874">
            <v>87242</v>
          </cell>
          <cell r="B5874" t="str">
            <v>REVESTIMENTO CERÂMICO PARA PAREDES EXTERNAS EM PASTILHAS DE PORCELANA 5 X 5 CM (PLACAS DE 30 X 30 CM), ALINHADAS A PRUMO, APLICADO EM PANOS COM VÃOS. AF_06/2014</v>
          </cell>
          <cell r="C5874" t="str">
            <v>M2</v>
          </cell>
          <cell r="D5874">
            <v>254.77</v>
          </cell>
          <cell r="E5874" t="str">
            <v>Sinapi-Maio/21</v>
          </cell>
        </row>
        <row r="5875">
          <cell r="A5875">
            <v>87243</v>
          </cell>
          <cell r="B5875" t="str">
            <v>REVESTIMENTO CERÂMICO PARA PAREDES EXTERNAS EM PASTILHAS DE PORCELANA 5 X 5 CM (PLACAS DE 30 X 30 CM), ALINHADAS A PRUMO, APLICADO EM PANOS SEM VÃOS. AF_06/2014</v>
          </cell>
          <cell r="C5875" t="str">
            <v>M2</v>
          </cell>
          <cell r="D5875">
            <v>233.91</v>
          </cell>
          <cell r="E5875" t="str">
            <v>Sinapi-Maio/21</v>
          </cell>
        </row>
        <row r="5876">
          <cell r="A5876">
            <v>87244</v>
          </cell>
          <cell r="B5876" t="str">
            <v>REVESTIMENTO CERÂMICO PARA PAREDES EXTERNAS EM PASTILHAS DE PORCELANA 5 X 5 CM (PLACAS DE 30 X 30 CM), ALINHADAS A PRUMO, APLICADO EM SUPERFÍCIES EXTERNAS DA SACADA. AF_06/2014</v>
          </cell>
          <cell r="C5876" t="str">
            <v>M2</v>
          </cell>
          <cell r="D5876">
            <v>246.16</v>
          </cell>
          <cell r="E5876" t="str">
            <v>Sinapi-Maio/21</v>
          </cell>
        </row>
        <row r="5877">
          <cell r="A5877">
            <v>87245</v>
          </cell>
          <cell r="B5877" t="str">
            <v>REVESTIMENTO CERÂMICO PARA PAREDES EXTERNAS EM PASTILHAS DE PORCELANA 5 X 5 CM (PLACAS DE 30 X 30 CM), ALINHADAS A PRUMO, APLICADO EM SUPERFÍCIES INTERNAS DA SACADA. AF_06/2014</v>
          </cell>
          <cell r="C5877" t="str">
            <v>M2</v>
          </cell>
          <cell r="D5877">
            <v>297.12</v>
          </cell>
          <cell r="E5877" t="str">
            <v>Sinapi-Maio/21</v>
          </cell>
        </row>
        <row r="5878">
          <cell r="A5878">
            <v>87264</v>
          </cell>
          <cell r="B5878" t="str">
            <v>REVESTIMENTO CERÂMICO PARA PAREDES INTERNAS COM PLACAS TIPO ESMALTADA EXTRA DE DIMENSÕES 20X20 CM APLICADAS EM AMBIENTES DE ÁREA MENOR QUE 5 M² NA ALTURA INTEIRA DAS PAREDES. AF_06/2014</v>
          </cell>
          <cell r="C5878" t="str">
            <v>M2</v>
          </cell>
          <cell r="D5878">
            <v>59.66</v>
          </cell>
          <cell r="E5878" t="str">
            <v>Sinapi-Maio/21</v>
          </cell>
        </row>
        <row r="5879">
          <cell r="A5879">
            <v>87265</v>
          </cell>
          <cell r="B5879" t="str">
            <v>REVESTIMENTO CERÂMICO PARA PAREDES INTERNAS COM PLACAS TIPO ESMALTADA EXTRA DE DIMENSÕES 20X20 CM APLICADAS EM AMBIENTES DE ÁREA MAIOR QUE 5 M² NA ALTURA INTEIRA DAS PAREDES. AF_06/2014</v>
          </cell>
          <cell r="C5879" t="str">
            <v>M2</v>
          </cell>
          <cell r="D5879">
            <v>51.91</v>
          </cell>
          <cell r="E5879" t="str">
            <v>Sinapi-Maio/21</v>
          </cell>
        </row>
        <row r="5880">
          <cell r="A5880">
            <v>87266</v>
          </cell>
          <cell r="B5880" t="str">
            <v>REVESTIMENTO CERÂMICO PARA PAREDES INTERNAS COM PLACAS TIPO ESMALTADA EXTRA DE DIMENSÕES 20X20 CM APLICADAS EM AMBIENTES DE ÁREA MENOR QUE 5 M² A MEIA ALTURA DAS PAREDES. AF_06/2014</v>
          </cell>
          <cell r="C5880" t="str">
            <v>M2</v>
          </cell>
          <cell r="D5880">
            <v>62.44</v>
          </cell>
          <cell r="E5880" t="str">
            <v>Sinapi-Maio/21</v>
          </cell>
        </row>
        <row r="5881">
          <cell r="A5881">
            <v>87267</v>
          </cell>
          <cell r="B5881" t="str">
            <v>REVESTIMENTO CERÂMICO PARA PAREDES INTERNAS COM PLACAS TIPO ESMALTADA EXTRA DE DIMENSÕES 20X20 CM APLICADAS EM AMBIENTES DE ÁREA MAIOR QUE 5 M² A MEIA ALTURA DAS PAREDES. AF_06/2014</v>
          </cell>
          <cell r="C5881" t="str">
            <v>M2</v>
          </cell>
          <cell r="D5881">
            <v>58.97</v>
          </cell>
          <cell r="E5881" t="str">
            <v>Sinapi-Maio/21</v>
          </cell>
        </row>
        <row r="5882">
          <cell r="A5882">
            <v>87268</v>
          </cell>
          <cell r="B5882" t="str">
            <v>REVESTIMENTO CERÂMICO PARA PAREDES INTERNAS COM PLACAS TIPO ESMALTADA EXTRA DE DIMENSÕES 25X35 CM APLICADAS EM AMBIENTES DE ÁREA MENOR QUE 5 M² NA ALTURA INTEIRA DAS PAREDES. AF_06/2014</v>
          </cell>
          <cell r="C5882" t="str">
            <v>M2</v>
          </cell>
          <cell r="D5882">
            <v>64.38</v>
          </cell>
          <cell r="E5882" t="str">
            <v>Sinapi-Maio/21</v>
          </cell>
        </row>
        <row r="5883">
          <cell r="A5883">
            <v>87269</v>
          </cell>
          <cell r="B5883" t="str">
            <v>REVESTIMENTO CERÂMICO PARA PAREDES INTERNAS COM PLACAS TIPO ESMALTADA EXTRA DE DIMENSÕES 25X35 CM APLICADAS EM AMBIENTES DE ÁREA MAIOR QUE 5 M² NA ALTURA INTEIRA DAS PAREDES. AF_06/2014</v>
          </cell>
          <cell r="C5883" t="str">
            <v>M2</v>
          </cell>
          <cell r="D5883">
            <v>55.94</v>
          </cell>
          <cell r="E5883" t="str">
            <v>Sinapi-Maio/21</v>
          </cell>
        </row>
        <row r="5884">
          <cell r="A5884">
            <v>87270</v>
          </cell>
          <cell r="B5884" t="str">
            <v>REVESTIMENTO CERÂMICO PARA PAREDES INTERNAS COM PLACAS TIPO ESMALTADA EXTRA DE DIMENSÕES 25X35 CM APLICADAS EM AMBIENTES DE ÁREA MENOR QUE 5 M² A MEIA ALTURA DAS PAREDES. AF_06/2014</v>
          </cell>
          <cell r="C5884" t="str">
            <v>M2</v>
          </cell>
          <cell r="D5884">
            <v>66.709999999999994</v>
          </cell>
          <cell r="E5884" t="str">
            <v>Sinapi-Maio/21</v>
          </cell>
        </row>
        <row r="5885">
          <cell r="A5885">
            <v>87271</v>
          </cell>
          <cell r="B5885" t="str">
            <v>REVESTIMENTO CERÂMICO PARA PAREDES INTERNAS COM PLACAS TIPO ESMALTADA EXTRA DE DIMENSÕES 25X35 CM APLICADAS EM AMBIENTES DE ÁREA MAIOR QUE 5 M² A MEIA ALTURA DAS PAREDES. AF_06/2014</v>
          </cell>
          <cell r="C5885" t="str">
            <v>M2</v>
          </cell>
          <cell r="D5885">
            <v>62.71</v>
          </cell>
          <cell r="E5885" t="str">
            <v>Sinapi-Maio/21</v>
          </cell>
        </row>
        <row r="5886">
          <cell r="A5886">
            <v>87272</v>
          </cell>
          <cell r="B5886" t="str">
            <v>REVESTIMENTO CERÂMICO PARA PAREDES INTERNAS COM PLACAS TIPO ESMALTADA EXTRA  DE DIMENSÕES 33X45 CM APLICADAS EM AMBIENTES DE ÁREA MENOR QUE 5 M² NA ALTURA INTEIRA DAS PAREDES. AF_06/2014</v>
          </cell>
          <cell r="C5886" t="str">
            <v>M2</v>
          </cell>
          <cell r="D5886">
            <v>68.72</v>
          </cell>
          <cell r="E5886" t="str">
            <v>Sinapi-Maio/21</v>
          </cell>
        </row>
        <row r="5887">
          <cell r="A5887">
            <v>87273</v>
          </cell>
          <cell r="B5887" t="str">
            <v>REVESTIMENTO CERÂMICO PARA PAREDES INTERNAS COM PLACAS TIPO ESMALTADA EXTRA DE DIMENSÕES 33X45 CM APLICADAS EM AMBIENTES DE ÁREA MAIOR QUE 5 M² NA ALTURA INTEIRA DAS PAREDES. AF_06/2014</v>
          </cell>
          <cell r="C5887" t="str">
            <v>M2</v>
          </cell>
          <cell r="D5887">
            <v>58.4</v>
          </cell>
          <cell r="E5887" t="str">
            <v>Sinapi-Maio/21</v>
          </cell>
        </row>
        <row r="5888">
          <cell r="A5888">
            <v>87274</v>
          </cell>
          <cell r="B5888" t="str">
            <v>REVESTIMENTO CERÂMICO PARA PAREDES INTERNAS COM PLACAS TIPO ESMALTADA EXTRA DE DIMENSÕES 33X45 CM APLICADAS EM AMBIENTES DE ÁREA MENOR QUE 5 M² A MEIA ALTURA DAS PAREDES. AF_06/2014</v>
          </cell>
          <cell r="C5888" t="str">
            <v>M2</v>
          </cell>
          <cell r="D5888">
            <v>70.36</v>
          </cell>
          <cell r="E5888" t="str">
            <v>Sinapi-Maio/21</v>
          </cell>
        </row>
        <row r="5889">
          <cell r="A5889">
            <v>87275</v>
          </cell>
          <cell r="B5889" t="str">
            <v>REVESTIMENTO CERÂMICO PARA PAREDES INTERNAS COM PLACAS TIPO ESMALTADA EXTRA  DE DIMENSÕES 33X45 CM APLICADAS EM AMBIENTES DE ÁREA MAIOR QUE 5 M² A MEIA ALTURA DAS PAREDES. AF_06/2014</v>
          </cell>
          <cell r="C5889" t="str">
            <v>M2</v>
          </cell>
          <cell r="D5889">
            <v>66.849999999999994</v>
          </cell>
          <cell r="E5889" t="str">
            <v>Sinapi-Maio/21</v>
          </cell>
        </row>
        <row r="5890">
          <cell r="A5890">
            <v>88786</v>
          </cell>
          <cell r="B5890" t="str">
            <v>REVESTIMENTO CERÂMICO PARA PAREDES EXTERNAS EM PASTILHAS DE PORCELANA 2,5 X 2,5 CM (PLACAS DE 30 X 30 CM), ALINHADAS A PRUMO, APLICADO EM PANOS COM VÃOS. AF_10/2014</v>
          </cell>
          <cell r="C5890" t="str">
            <v>M2</v>
          </cell>
          <cell r="D5890">
            <v>282.54000000000002</v>
          </cell>
          <cell r="E5890" t="str">
            <v>Sinapi-Maio/21</v>
          </cell>
        </row>
        <row r="5891">
          <cell r="A5891">
            <v>88787</v>
          </cell>
          <cell r="B5891" t="str">
            <v>REVESTIMENTO CERÂMICO PARA PAREDES EXTERNAS EM PASTILHAS DE PORCELANA 2,5 X 2,5 CM (PLACAS DE 30 X 30 CM), ALINHADAS A PRUMO, APLICADO EM PANOS SEM VÃOS. AF_10/2014</v>
          </cell>
          <cell r="C5891" t="str">
            <v>M2</v>
          </cell>
          <cell r="D5891">
            <v>260.3</v>
          </cell>
          <cell r="E5891" t="str">
            <v>Sinapi-Maio/21</v>
          </cell>
        </row>
        <row r="5892">
          <cell r="A5892">
            <v>88788</v>
          </cell>
          <cell r="B5892" t="str">
            <v>REVESTIMENTO CERÂMICO PARA PAREDES EXTERNAS EM PASTILHAS DE PORCELANA 2,5 X 2,5 CM (PLACAS DE 30 X 30 CM), ALINHADAS A PRUMO, APLICADO EM SUPERFÍCIES EXTERNAS DA SACADA. AF_10/2014</v>
          </cell>
          <cell r="C5892" t="str">
            <v>M2</v>
          </cell>
          <cell r="D5892">
            <v>272.55</v>
          </cell>
          <cell r="E5892" t="str">
            <v>Sinapi-Maio/21</v>
          </cell>
        </row>
        <row r="5893">
          <cell r="A5893">
            <v>88789</v>
          </cell>
          <cell r="B5893" t="str">
            <v>REVESTIMENTO CERÂMICO PARA PAREDES EXTERNAS EM PASTILHAS DE PORCELANA 2,5 X 2,5 CM (PLACAS DE 30 X 30 CM), ALINHADAS A PRUMO, APLICADO EM SUPERFÍCIES INTERNAS DA SACADA. AF_10/2014</v>
          </cell>
          <cell r="C5893" t="str">
            <v>M2</v>
          </cell>
          <cell r="D5893">
            <v>328.25</v>
          </cell>
          <cell r="E5893" t="str">
            <v>Sinapi-Maio/21</v>
          </cell>
        </row>
        <row r="5894">
          <cell r="A5894">
            <v>89045</v>
          </cell>
          <cell r="B5894" t="str">
            <v>(COMPOSIÇÃO REPRESENTATIVA) DO SERVIÇO DE REVESTIMENTO CERÂMICO PARA AMBIENTES DE ÁREAS MOLHADAS, MEIA PAREDE OU PAREDE INTEIRA, COM PLACAS TIPO ESMALTADA EXTRA, DIMENSÕES 20X20 CM, PARA EDIFICAÇÃO HABITACIONAL MULTIFAMILIAR (PRÉDIO). AF_11/2014</v>
          </cell>
          <cell r="C5894" t="str">
            <v>M2</v>
          </cell>
          <cell r="D5894">
            <v>59.47</v>
          </cell>
          <cell r="E5894" t="str">
            <v>Sinapi-Maio/21</v>
          </cell>
        </row>
        <row r="5895">
          <cell r="A5895">
            <v>89170</v>
          </cell>
          <cell r="B5895" t="str">
            <v>(COMPOSIÇÃO REPRESENTATIVA) DO SERVIÇO DE REVESTIMENTO CERÂMICO PARA PAREDES INTERNAS, MEIA PAREDE, OU PAREDE INTEIRA, PLACAS TIPO ESMALTADA EXTRA DE 20X20 CM, PARA EDIFICAÇÕES HABITACIONAIS UNIFAMILIAR (CASAS) E EDIFICAÇÕES PÚBLICAS PADRÃO. AF_11/2014</v>
          </cell>
          <cell r="C5895" t="str">
            <v>M2</v>
          </cell>
          <cell r="D5895">
            <v>57.51</v>
          </cell>
          <cell r="E5895" t="str">
            <v>Sinapi-Maio/21</v>
          </cell>
        </row>
        <row r="5896">
          <cell r="A5896">
            <v>93392</v>
          </cell>
          <cell r="B5896" t="str">
            <v>REVESTIMENTO CERÂMICO PARA PAREDES INTERNAS COM PLACAS TIPO ESMALTADA PADRÃO POPULAR DE DIMENSÕES 20X20 CM, ARGAMASSA TIPO AC I, APLICADAS EM AMBIENTES DE ÁREA MENOR QUE 5 M2 NA ALTURA INTEIRA DAS PAREDES. AF_06/2014</v>
          </cell>
          <cell r="C5896" t="str">
            <v>M2</v>
          </cell>
          <cell r="D5896">
            <v>47.53</v>
          </cell>
          <cell r="E5896" t="str">
            <v>Sinapi-Maio/21</v>
          </cell>
        </row>
        <row r="5897">
          <cell r="A5897">
            <v>93393</v>
          </cell>
          <cell r="B5897" t="str">
            <v>REVESTIMENTO CERÂMICO PARA PAREDES INTERNAS COM PLACAS TIPO ESMALTADA PADRÃO POPULAR DE DIMENSÕES 20X20 CM, ARGAMASSA TIPO AC I, APLICADAS EM AMBIENTES DE ÁREA MAIOR QUE 5 M2 NA ALTURA INTEIRA DAS PAREDES. AF_06/2014</v>
          </cell>
          <cell r="C5897" t="str">
            <v>M2</v>
          </cell>
          <cell r="D5897">
            <v>39.9</v>
          </cell>
          <cell r="E5897" t="str">
            <v>Sinapi-Maio/21</v>
          </cell>
        </row>
        <row r="5898">
          <cell r="A5898">
            <v>93394</v>
          </cell>
          <cell r="B5898" t="str">
            <v>REVESTIMENTO CERÂMICO PARA PAREDES INTERNAS COM PLACAS TIPO ESMALTADA PADRÃO POPULAR DE DIMENSÕES 20X20 CM, ARGAMASSA TIPO AC I, APLICADAS EM AMBIENTES DE ÁREA MENOR QUE 5 M2 A MEIA ALTURA DAS PAREDES. AF_06/2014</v>
          </cell>
          <cell r="C5898" t="str">
            <v>M2</v>
          </cell>
          <cell r="D5898">
            <v>50.31</v>
          </cell>
          <cell r="E5898" t="str">
            <v>Sinapi-Maio/21</v>
          </cell>
        </row>
        <row r="5899">
          <cell r="A5899">
            <v>93395</v>
          </cell>
          <cell r="B5899" t="str">
            <v>REVESTIMENTO CERÂMICO PARA PAREDES INTERNAS COM PLACAS TIPO ESMALTADA PADRÃO POPULAR DE DIMENSÕES 20X20 CM, ARGAMASSA TIPO AC I, APLICADAS EM AMBIENTES DE ÁREA MAIOR QUE 5 M2 A MEIA ALTURA DAS PAREDES. AF_06/2014</v>
          </cell>
          <cell r="C5899" t="str">
            <v>M2</v>
          </cell>
          <cell r="D5899">
            <v>46.84</v>
          </cell>
          <cell r="E5899" t="str">
            <v>Sinapi-Maio/21</v>
          </cell>
        </row>
        <row r="5900">
          <cell r="A5900">
            <v>99194</v>
          </cell>
          <cell r="B5900" t="str">
            <v>REVESTIMENTO CERÂMICO PARA PAREDES INTERNAS COM PLACAS TIPO ESMALTADA PADRÃO POPULAR DE DIMENSÕES 20X20 CM, ARGAMASSA TIPO AC III, APLICADAS EM AMBIENTES DE ÁREA MENOR QUE 5 M2 NA ALTURA INTEIRA DAS PAREDES. AF_06/2014</v>
          </cell>
          <cell r="C5900" t="str">
            <v>M2</v>
          </cell>
          <cell r="D5900">
            <v>53.94</v>
          </cell>
          <cell r="E5900" t="str">
            <v>Sinapi-Maio/21</v>
          </cell>
        </row>
        <row r="5901">
          <cell r="A5901">
            <v>99195</v>
          </cell>
          <cell r="B5901" t="str">
            <v>REVESTIMENTO CERÂMICO PARA PAREDES INTERNAS COM PLACAS TIPO ESMALTADA PADRÃO POPULAR DE DIMENSÕES 20X20 CM, ARGAMASSA TIPO AC III, APLICADAS EM AMBIENTES DE ÁREA MAIOR QUE 5 M2 NA ALTURA INTEIRA DAS PAREDES. AF_06/2014</v>
          </cell>
          <cell r="C5901" t="str">
            <v>M2</v>
          </cell>
          <cell r="D5901">
            <v>46.31</v>
          </cell>
          <cell r="E5901" t="str">
            <v>Sinapi-Maio/21</v>
          </cell>
        </row>
        <row r="5902">
          <cell r="A5902">
            <v>99196</v>
          </cell>
          <cell r="B5902" t="str">
            <v>REVESTIMENTO CERÂMICO PARA PAREDES INTERNAS COM PLACAS TIPO ESMALTADA PADRÃO POPULAR DE DIMENSÕES 20X20 CM, ARGAMASSA TIPO AC III, APLICADAS EM AMBIENTES DE ÁREA MENOR QUE 5 M2 A MEIA ALTURA DAS PAREDES. AF_06/2014</v>
          </cell>
          <cell r="C5902" t="str">
            <v>M2</v>
          </cell>
          <cell r="D5902">
            <v>56.72</v>
          </cell>
          <cell r="E5902" t="str">
            <v>Sinapi-Maio/21</v>
          </cell>
        </row>
        <row r="5903">
          <cell r="A5903">
            <v>99198</v>
          </cell>
          <cell r="B5903" t="str">
            <v>REVESTIMENTO CERÂMICO PARA PAREDES INTERNAS COM PLACAS TIPO ESMALTADA PADRÃO POPULAR DE DIMENSÕES 20X20 CM, ARGAMASSA TIPO AC III, APLICADAS EM AMBIENTES DE ÁREA MAIOR QUE 5 M2 A MEIA ALTURA DAS PAREDES. AF_06/2014</v>
          </cell>
          <cell r="C5903" t="str">
            <v>M2</v>
          </cell>
          <cell r="D5903">
            <v>53.25</v>
          </cell>
          <cell r="E5903" t="str">
            <v>Sinapi-Maio/21</v>
          </cell>
        </row>
        <row r="5904">
          <cell r="A5904">
            <v>101965</v>
          </cell>
          <cell r="B5904" t="str">
            <v>PEITORIL LINEAR EM GRANITO OU MÁRMORE, L = 15CM, COMPRIMENTO DE ATÉ 2M, ASSENTADO COM ARGAMASSA 1:6 COM ADITIVO. AF_11/2020</v>
          </cell>
          <cell r="C5904" t="str">
            <v>M</v>
          </cell>
          <cell r="D5904">
            <v>116.04</v>
          </cell>
          <cell r="E5904" t="str">
            <v>Sinapi-Maio/21</v>
          </cell>
        </row>
        <row r="5905">
          <cell r="A5905">
            <v>101966</v>
          </cell>
          <cell r="B5905" t="str">
            <v>CHAPIM SOBRE MUROS LINEARES, EM GRANITO OU MÁRMORE, L = 25 CM, ASSENTADO COM ARGAMASSA 1:6 COM ADITIVO. AF_11/2020</v>
          </cell>
          <cell r="C5905" t="str">
            <v>M</v>
          </cell>
          <cell r="D5905">
            <v>145.12</v>
          </cell>
          <cell r="E5905" t="str">
            <v>Sinapi-Maio/21</v>
          </cell>
        </row>
        <row r="5906">
          <cell r="A5906">
            <v>101979</v>
          </cell>
          <cell r="B5906" t="str">
            <v>CHAPIM (RUFO CAPA) EM AÇO GALVANIZADO, CORTE 33. AF_11/2020</v>
          </cell>
          <cell r="C5906" t="str">
            <v>M</v>
          </cell>
          <cell r="D5906">
            <v>57.76</v>
          </cell>
          <cell r="E5906" t="str">
            <v>Sinapi-Maio/21</v>
          </cell>
        </row>
        <row r="5907">
          <cell r="A5907">
            <v>96112</v>
          </cell>
          <cell r="B5907" t="str">
            <v>FORRO EM MADEIRA PINUS, PARA AMBIENTES RESIDENCIAIS, INCLUSIVE ESTRUTURA DE FIXAÇÃO. AF_05/2017</v>
          </cell>
          <cell r="C5907" t="str">
            <v>M2</v>
          </cell>
          <cell r="D5907">
            <v>126.33</v>
          </cell>
          <cell r="E5907" t="str">
            <v>Sinapi-Maio/21</v>
          </cell>
        </row>
        <row r="5908">
          <cell r="A5908">
            <v>96117</v>
          </cell>
          <cell r="B5908" t="str">
            <v>FORRO EM MADEIRA PINUS, PARA AMBIENTES COMERCIAIS, INCLUSIVE ESTRUTURA DE FIXAÇÃO. AF_05/2017</v>
          </cell>
          <cell r="C5908" t="str">
            <v>M2</v>
          </cell>
          <cell r="D5908">
            <v>159.94999999999999</v>
          </cell>
          <cell r="E5908" t="str">
            <v>Sinapi-Maio/21</v>
          </cell>
        </row>
        <row r="5909">
          <cell r="A5909">
            <v>96122</v>
          </cell>
          <cell r="B5909" t="str">
            <v>ACABAMENTOS PARA FORRO (RODA-FORRO EM MADEIRA PINUS). AF_05/2017</v>
          </cell>
          <cell r="C5909" t="str">
            <v>M</v>
          </cell>
          <cell r="D5909">
            <v>38.659999999999997</v>
          </cell>
          <cell r="E5909" t="str">
            <v>Sinapi-Maio/21</v>
          </cell>
        </row>
        <row r="5910">
          <cell r="A5910">
            <v>96109</v>
          </cell>
          <cell r="B5910" t="str">
            <v>FORRO EM PLACAS DE GESSO, PARA AMBIENTES RESIDENCIAIS. AF_05/2017_P</v>
          </cell>
          <cell r="C5910" t="str">
            <v>M2</v>
          </cell>
          <cell r="D5910">
            <v>37.44</v>
          </cell>
          <cell r="E5910" t="str">
            <v>Sinapi-Maio/21</v>
          </cell>
        </row>
        <row r="5911">
          <cell r="A5911">
            <v>96110</v>
          </cell>
          <cell r="B5911" t="str">
            <v>FORRO EM DRYWALL, PARA AMBIENTES RESIDENCIAIS, INCLUSIVE ESTRUTURA DE FIXAÇÃO. AF_05/2017_P</v>
          </cell>
          <cell r="C5911" t="str">
            <v>M2</v>
          </cell>
          <cell r="D5911">
            <v>56.02</v>
          </cell>
          <cell r="E5911" t="str">
            <v>Sinapi-Maio/21</v>
          </cell>
        </row>
        <row r="5912">
          <cell r="A5912">
            <v>96113</v>
          </cell>
          <cell r="B5912" t="str">
            <v>FORRO EM PLACAS DE GESSO, PARA AMBIENTES COMERCIAIS. AF_05/2017_P</v>
          </cell>
          <cell r="C5912" t="str">
            <v>M2</v>
          </cell>
          <cell r="D5912">
            <v>32.04</v>
          </cell>
          <cell r="E5912" t="str">
            <v>Sinapi-Maio/21</v>
          </cell>
        </row>
        <row r="5913">
          <cell r="A5913">
            <v>96114</v>
          </cell>
          <cell r="B5913" t="str">
            <v>FORRO EM DRYWALL, PARA AMBIENTES COMERCIAIS, INCLUSIVE ESTRUTURA DE FIXAÇÃO. AF_05/2017_P</v>
          </cell>
          <cell r="C5913" t="str">
            <v>M2</v>
          </cell>
          <cell r="D5913">
            <v>57.97</v>
          </cell>
          <cell r="E5913" t="str">
            <v>Sinapi-Maio/21</v>
          </cell>
        </row>
        <row r="5914">
          <cell r="A5914">
            <v>96120</v>
          </cell>
          <cell r="B5914" t="str">
            <v>ACABAMENTOS PARA FORRO (MOLDURA DE GESSO). AF_05/2017</v>
          </cell>
          <cell r="C5914" t="str">
            <v>M</v>
          </cell>
          <cell r="D5914">
            <v>2.4</v>
          </cell>
          <cell r="E5914" t="str">
            <v>Sinapi-Maio/21</v>
          </cell>
        </row>
        <row r="5915">
          <cell r="A5915">
            <v>96123</v>
          </cell>
          <cell r="B5915" t="str">
            <v>ACABAMENTOS PARA FORRO (MOLDURA EM DRYWALL, COM LARGURA DE 15 CM). AF_05/2017_P</v>
          </cell>
          <cell r="C5915" t="str">
            <v>M</v>
          </cell>
          <cell r="D5915">
            <v>27.78</v>
          </cell>
          <cell r="E5915" t="str">
            <v>Sinapi-Maio/21</v>
          </cell>
        </row>
        <row r="5916">
          <cell r="A5916">
            <v>99054</v>
          </cell>
          <cell r="B5916" t="str">
            <v>ACABAMENTOS PARA FORRO (SANCA DE GESSO MONTADA NA OBRA). AF_05/2017_P</v>
          </cell>
          <cell r="C5916" t="str">
            <v>M2</v>
          </cell>
          <cell r="D5916">
            <v>47.47</v>
          </cell>
          <cell r="E5916" t="str">
            <v>Sinapi-Maio/21</v>
          </cell>
        </row>
        <row r="5917">
          <cell r="A5917">
            <v>96111</v>
          </cell>
          <cell r="B5917" t="str">
            <v>FORRO EM RÉGUAS DE PVC, FRISADO, PARA AMBIENTES RESIDENCIAIS, INCLUSIVE ESTRUTURA DE FIXAÇÃO. AF_05/2017_P</v>
          </cell>
          <cell r="C5917" t="str">
            <v>M2</v>
          </cell>
          <cell r="D5917">
            <v>58.73</v>
          </cell>
          <cell r="E5917" t="str">
            <v>Sinapi-Maio/21</v>
          </cell>
        </row>
        <row r="5918">
          <cell r="A5918">
            <v>96116</v>
          </cell>
          <cell r="B5918" t="str">
            <v>FORRO EM RÉGUAS DE PVC, FRISADO, PARA AMBIENTES COMERCIAIS, INCLUSIVE ESTRUTURA DE FIXAÇÃO. AF_05/2017_P</v>
          </cell>
          <cell r="C5918" t="str">
            <v>M2</v>
          </cell>
          <cell r="D5918">
            <v>64.430000000000007</v>
          </cell>
          <cell r="E5918" t="str">
            <v>Sinapi-Maio/21</v>
          </cell>
        </row>
        <row r="5919">
          <cell r="A5919">
            <v>96121</v>
          </cell>
          <cell r="B5919" t="str">
            <v>ACABAMENTOS PARA FORRO (RODA-FORRO EM PERFIL METÁLICO E PLÁSTICO). AF_05/2017</v>
          </cell>
          <cell r="C5919" t="str">
            <v>M</v>
          </cell>
          <cell r="D5919">
            <v>10.119999999999999</v>
          </cell>
          <cell r="E5919" t="str">
            <v>Sinapi-Maio/21</v>
          </cell>
        </row>
        <row r="5920">
          <cell r="A5920">
            <v>96485</v>
          </cell>
          <cell r="B5920" t="str">
            <v>FORRO EM RÉGUAS DE PVC, LISO, PARA AMBIENTES RESIDENCIAIS, INCLUSIVE ESTRUTURA DE FIXAÇÃO. AF_05/2017_P</v>
          </cell>
          <cell r="C5920" t="str">
            <v>M2</v>
          </cell>
          <cell r="D5920">
            <v>69.040000000000006</v>
          </cell>
          <cell r="E5920" t="str">
            <v>Sinapi-Maio/21</v>
          </cell>
        </row>
        <row r="5921">
          <cell r="A5921">
            <v>96486</v>
          </cell>
          <cell r="B5921" t="str">
            <v>FORRO DE PVC, LISO, PARA AMBIENTES COMERCIAIS, INCLUSIVE ESTRUTURA DE FIXAÇÃO. AF_05/2017_P</v>
          </cell>
          <cell r="C5921" t="str">
            <v>M2</v>
          </cell>
          <cell r="D5921">
            <v>75.37</v>
          </cell>
          <cell r="E5921" t="str">
            <v>Sinapi-Maio/21</v>
          </cell>
        </row>
        <row r="5922">
          <cell r="A5922">
            <v>91514</v>
          </cell>
          <cell r="B5922" t="str">
            <v>ESTUCAMENTO DE PANOS DE FACHADA SEM VÃOS DO SISTEMA DE PAREDES DE CONCRETO EM EDIFICAÇÕES DE MÚLTIPLOS PAVIMENTOS. AF_06/2015</v>
          </cell>
          <cell r="C5922" t="str">
            <v>M2</v>
          </cell>
          <cell r="D5922">
            <v>6.47</v>
          </cell>
          <cell r="E5922" t="str">
            <v>Sinapi-Maio/21</v>
          </cell>
        </row>
        <row r="5923">
          <cell r="A5923">
            <v>91515</v>
          </cell>
          <cell r="B5923" t="str">
            <v>ESTUCAMENTO DE PANOS DE FACHADA COM VÃOS DO SISTEMA DE PAREDES DE CONCRETO EM EDIFICAÇÕES DE MÚLTIPLOS PAVIMENTOS. AF_06/2015</v>
          </cell>
          <cell r="C5923" t="str">
            <v>M2</v>
          </cell>
          <cell r="D5923">
            <v>8.56</v>
          </cell>
          <cell r="E5923" t="str">
            <v>Sinapi-Maio/21</v>
          </cell>
        </row>
        <row r="5924">
          <cell r="A5924">
            <v>91516</v>
          </cell>
          <cell r="B5924" t="str">
            <v>ESTUCAMENTO DE SUPERFÍCIE EXTERNA DA SACADA DO SISTEMA DE PAREDES DE CONCRETO EM EDIFICAÇÕES DE MÚLTIPLOS PAVIMENTOS. AF_06/2015</v>
          </cell>
          <cell r="C5924" t="str">
            <v>M2</v>
          </cell>
          <cell r="D5924">
            <v>12.51</v>
          </cell>
          <cell r="E5924" t="str">
            <v>Sinapi-Maio/21</v>
          </cell>
        </row>
        <row r="5925">
          <cell r="A5925">
            <v>91517</v>
          </cell>
          <cell r="B5925" t="str">
            <v>ESTUCAMENTO DE PANOS DE FACHADA SEM VÃOS DO SISTEMA DE PAREDES DE CONCRETO EM EDIFICAÇÕES DE PAVIMENTO ÚNICO. AF_06/2015</v>
          </cell>
          <cell r="C5925" t="str">
            <v>M2</v>
          </cell>
          <cell r="D5925">
            <v>13.94</v>
          </cell>
          <cell r="E5925" t="str">
            <v>Sinapi-Maio/21</v>
          </cell>
        </row>
        <row r="5926">
          <cell r="A5926">
            <v>91519</v>
          </cell>
          <cell r="B5926" t="str">
            <v>ESTUCAMENTO DE PANOS DE FACHADA COM VÃOS DO SISTEMA DE PAREDES DE CONCRETO EM EDIFICAÇÕES DE PAVIMENTO ÚNICO. AF_06/2015</v>
          </cell>
          <cell r="C5926" t="str">
            <v>M2</v>
          </cell>
          <cell r="D5926">
            <v>16.010000000000002</v>
          </cell>
          <cell r="E5926" t="str">
            <v>Sinapi-Maio/21</v>
          </cell>
        </row>
        <row r="5927">
          <cell r="A5927">
            <v>91520</v>
          </cell>
          <cell r="B5927" t="str">
            <v>ESTUCAMENTO DE DENSIDADE BAIXA NAS FACES INTERNAS DE PAREDES DO SISTEMA DE PAREDES DE CONCRETO. AF_06/2015</v>
          </cell>
          <cell r="C5927" t="str">
            <v>M2</v>
          </cell>
          <cell r="D5927">
            <v>2.33</v>
          </cell>
          <cell r="E5927" t="str">
            <v>Sinapi-Maio/21</v>
          </cell>
        </row>
        <row r="5928">
          <cell r="A5928">
            <v>91522</v>
          </cell>
          <cell r="B5928" t="str">
            <v>ESTUCAMENTO, PARA QUALQUER REVESTIMENTO, EM TETO DO SISTEMA DE PAREDES DE CONCRETO. AF_06/2015</v>
          </cell>
          <cell r="C5928" t="str">
            <v>M2</v>
          </cell>
          <cell r="D5928">
            <v>2.8</v>
          </cell>
          <cell r="E5928" t="str">
            <v>Sinapi-Maio/21</v>
          </cell>
        </row>
        <row r="5929">
          <cell r="A5929">
            <v>91525</v>
          </cell>
          <cell r="B5929" t="str">
            <v>ESTUCAMENTO DE DENSIDADE ALTA, NAS FACES INTERNAS DE PAREDES DO SISTEMA DE PAREDES DE CONCRETO. AF_06/2015</v>
          </cell>
          <cell r="C5929" t="str">
            <v>M2</v>
          </cell>
          <cell r="D5929">
            <v>5.0999999999999996</v>
          </cell>
          <cell r="E5929" t="str">
            <v>Sinapi-Maio/21</v>
          </cell>
        </row>
        <row r="5930">
          <cell r="A5930">
            <v>87280</v>
          </cell>
          <cell r="B5930" t="str">
            <v>ARGAMASSA TRAÇO 1:7 (EM VOLUME DE CIMENTO E AREIA MÉDIA ÚMIDA) COM ADIÇÃO DE PLASTIFICANTE PARA EMBOÇO/MASSA ÚNICA/ASSENTAMENTO DE ALVENARIA DE VEDAÇÃO, PREPARO MECÂNICO COM BETONEIRA 400 L. AF_08/2019</v>
          </cell>
          <cell r="C5930" t="str">
            <v>M3</v>
          </cell>
          <cell r="D5930">
            <v>330.02</v>
          </cell>
          <cell r="E5930" t="str">
            <v>Sinapi-Maio/21</v>
          </cell>
        </row>
        <row r="5931">
          <cell r="A5931">
            <v>87281</v>
          </cell>
          <cell r="B5931" t="str">
            <v>ARGAMASSA TRAÇO 1:7 (EM VOLUME DE CIMENTO E AREIA MÉDIA ÚMIDA) COM ADIÇÃO DE PLASTIFICANTE PARA EMBOÇO/MASSA ÚNICA/ASSENTAMENTO DE ALVENARIA DE VEDAÇÃO, PREPARO MECÂNICO COM BETONEIRA 600 L. AF_08/2019</v>
          </cell>
          <cell r="C5931" t="str">
            <v>M3</v>
          </cell>
          <cell r="D5931">
            <v>319.57</v>
          </cell>
          <cell r="E5931" t="str">
            <v>Sinapi-Maio/21</v>
          </cell>
        </row>
        <row r="5932">
          <cell r="A5932">
            <v>87283</v>
          </cell>
          <cell r="B5932" t="str">
            <v>ARGAMASSA TRAÇO 1:6 (EM VOLUME DE CIMENTO E AREIA MÉDIA ÚMIDA) COM ADIÇÃO DE PLASTIFICANTE PARA EMBOÇO/MASSA ÚNICA/ASSENTAMENTO DE ALVENARIA DE VEDAÇÃO, PREPARO MECÂNICO COM BETONEIRA 400 L. AF_08/2019</v>
          </cell>
          <cell r="C5932" t="str">
            <v>M3</v>
          </cell>
          <cell r="D5932">
            <v>338.53</v>
          </cell>
          <cell r="E5932" t="str">
            <v>Sinapi-Maio/21</v>
          </cell>
        </row>
        <row r="5933">
          <cell r="A5933">
            <v>87284</v>
          </cell>
          <cell r="B5933" t="str">
            <v>ARGAMASSA TRAÇO 1:6 (EM VOLUME DE CIMENTO E AREIA MÉDIA ÚMIDA) COM ADIÇÃO DE PLASTIFICANTE PARA EMBOÇO/MASSA ÚNICA/ASSENTAMENTO DE ALVENARIA DE VEDAÇÃO, PREPARO MECÂNICO COM BETONEIRA 600 L. AF_08/2019</v>
          </cell>
          <cell r="C5933" t="str">
            <v>M3</v>
          </cell>
          <cell r="D5933">
            <v>327.58999999999997</v>
          </cell>
          <cell r="E5933" t="str">
            <v>Sinapi-Maio/21</v>
          </cell>
        </row>
        <row r="5934">
          <cell r="A5934">
            <v>87286</v>
          </cell>
          <cell r="B5934" t="str">
            <v>ARGAMASSA TRAÇO 1:1:6 (EM VOLUME DE CIMENTO, CAL E AREIA MÉDIA ÚMIDA) PARA EMBOÇO/MASSA ÚNICA/ASSENTAMENTO DE ALVENARIA DE VEDAÇÃO, PREPARO MECÂNICO COM BETONEIRA 400 L. AF_08/2019</v>
          </cell>
          <cell r="C5934" t="str">
            <v>M3</v>
          </cell>
          <cell r="D5934">
            <v>408.47</v>
          </cell>
          <cell r="E5934" t="str">
            <v>Sinapi-Maio/21</v>
          </cell>
        </row>
        <row r="5935">
          <cell r="A5935">
            <v>87287</v>
          </cell>
          <cell r="B5935" t="str">
            <v>ARGAMASSA TRAÇO 1:1:6 (EM VOLUME DE CIMENTO, CAL E AREIA MÉDIA ÚMIDA) PARA EMBOÇO/MASSA ÚNICA/ASSENTAMENTO DE ALVENARIA DE VEDAÇÃO, PREPARO MECÂNICO COM BETONEIRA 600 L. AF_08/2019</v>
          </cell>
          <cell r="C5935" t="str">
            <v>M3</v>
          </cell>
          <cell r="D5935">
            <v>384.11</v>
          </cell>
          <cell r="E5935" t="str">
            <v>Sinapi-Maio/21</v>
          </cell>
        </row>
        <row r="5936">
          <cell r="A5936">
            <v>87289</v>
          </cell>
          <cell r="B5936" t="str">
            <v>ARGAMASSA TRAÇO 1:1,5:7,5 (EM VOLUME DE CIMENTO, CAL E AREIA MÉDIA ÚMIDA) PARA EMBOÇO/MASSA ÚNICA/ASSENTAMENTO DE ALVENARIA DE VEDAÇÃO, PREPARO MECÂNICO COM BETONEIRA 400 L. AF_08/2019</v>
          </cell>
          <cell r="C5936" t="str">
            <v>M3</v>
          </cell>
          <cell r="D5936">
            <v>387.08</v>
          </cell>
          <cell r="E5936" t="str">
            <v>Sinapi-Maio/21</v>
          </cell>
        </row>
        <row r="5937">
          <cell r="A5937">
            <v>87290</v>
          </cell>
          <cell r="B5937" t="str">
            <v>ARGAMASSA TRAÇO 1:1,5:7,5 (EM VOLUME DE CIMENTO, CAL E AREIA MÉDIA ÚMIDA) PARA EMBOÇO/MASSA ÚNICA/ASSENTAMENTO DE ALVENARIA DE VEDAÇÃO, PREPARO MECÂNICO COM BETONEIRA 600 L. AF_08/2019</v>
          </cell>
          <cell r="C5937" t="str">
            <v>M3</v>
          </cell>
          <cell r="D5937">
            <v>373.42</v>
          </cell>
          <cell r="E5937" t="str">
            <v>Sinapi-Maio/21</v>
          </cell>
        </row>
        <row r="5938">
          <cell r="A5938">
            <v>87292</v>
          </cell>
          <cell r="B5938" t="str">
            <v>ARGAMASSA TRAÇO 1:2:8 (EM VOLUME DE CIMENTO, CAL E AREIA MÉDIA ÚMIDA) PARA EMBOÇO/MASSA ÚNICA/ASSENTAMENTO DE ALVENARIA DE VEDAÇÃO, PREPARO MECÂNICO COM BETONEIRA 400 L. AF_08/2019</v>
          </cell>
          <cell r="C5938" t="str">
            <v>M3</v>
          </cell>
          <cell r="D5938">
            <v>387.8</v>
          </cell>
          <cell r="E5938" t="str">
            <v>Sinapi-Maio/21</v>
          </cell>
        </row>
        <row r="5939">
          <cell r="A5939">
            <v>87294</v>
          </cell>
          <cell r="B5939" t="str">
            <v>ARGAMASSA TRAÇO 1:2:9 (EM VOLUME DE CIMENTO, CAL E AREIA MÉDIA ÚMIDA) PARA EMBOÇO/MASSA ÚNICA/ASSENTAMENTO DE ALVENARIA DE VEDAÇÃO, PREPARO MECÂNICO COM BETONEIRA 600 L. AF_08/2019</v>
          </cell>
          <cell r="C5939" t="str">
            <v>M3</v>
          </cell>
          <cell r="D5939">
            <v>369.56</v>
          </cell>
          <cell r="E5939" t="str">
            <v>Sinapi-Maio/21</v>
          </cell>
        </row>
        <row r="5940">
          <cell r="A5940">
            <v>87295</v>
          </cell>
          <cell r="B5940" t="str">
            <v>ARGAMASSA TRAÇO 1:3:12 (EM VOLUME DE CIMENTO, CAL E AREIA MÉDIA ÚMIDA) PARA EMBOÇO/MASSA ÚNICA/ASSENTAMENTO DE ALVENARIA DE VEDAÇÃO, PREPARO MECÂNICO COM BETONEIRA 400 L. AF_08/2019</v>
          </cell>
          <cell r="C5940" t="str">
            <v>M3</v>
          </cell>
          <cell r="D5940">
            <v>383.67</v>
          </cell>
          <cell r="E5940" t="str">
            <v>Sinapi-Maio/21</v>
          </cell>
        </row>
        <row r="5941">
          <cell r="A5941">
            <v>87296</v>
          </cell>
          <cell r="B5941" t="str">
            <v>ARGAMASSA TRAÇO 1:3:12 (EM VOLUME DE CIMENTO, CAL E AREIA MÉDIA ÚMIDA) PARA EMBOÇO/MASSA ÚNICA/ASSENTAMENTO DE ALVENARIA DE VEDAÇÃO, PREPARO MECÂNICO COM BETONEIRA 600 L. AF_08/2019</v>
          </cell>
          <cell r="C5941" t="str">
            <v>M3</v>
          </cell>
          <cell r="D5941">
            <v>349.65</v>
          </cell>
          <cell r="E5941" t="str">
            <v>Sinapi-Maio/21</v>
          </cell>
        </row>
        <row r="5942">
          <cell r="A5942">
            <v>87298</v>
          </cell>
          <cell r="B5942" t="str">
            <v>ARGAMASSA TRAÇO 1:3 (EM VOLUME DE CIMENTO E AREIA MÉDIA ÚMIDA) PARA CONTRAPISO, PREPARO MECÂNICO COM BETONEIRA 400 L. AF_08/2019</v>
          </cell>
          <cell r="C5942" t="str">
            <v>M3</v>
          </cell>
          <cell r="D5942">
            <v>501.25</v>
          </cell>
          <cell r="E5942" t="str">
            <v>Sinapi-Maio/21</v>
          </cell>
        </row>
        <row r="5943">
          <cell r="A5943">
            <v>87299</v>
          </cell>
          <cell r="B5943" t="str">
            <v>ARGAMASSA TRAÇO 1:3 (EM VOLUME DE CIMENTO E AREIA MÉDIA ÚMIDA) PARA CONTRAPISO, PREPARO MECÂNICO COM BETONEIRA 600 L. AF_08/2019</v>
          </cell>
          <cell r="C5943" t="str">
            <v>M3</v>
          </cell>
          <cell r="D5943">
            <v>327.20999999999998</v>
          </cell>
          <cell r="E5943" t="str">
            <v>Sinapi-Maio/21</v>
          </cell>
        </row>
        <row r="5944">
          <cell r="A5944">
            <v>87301</v>
          </cell>
          <cell r="B5944" t="str">
            <v>ARGAMASSA TRAÇO 1:4 (EM VOLUME DE CIMENTO E AREIA MÉDIA ÚMIDA) PARA CONTRAPISO, PREPARO MECÂNICO COM BETONEIRA 400 L. AF_08/2019</v>
          </cell>
          <cell r="C5944" t="str">
            <v>M3</v>
          </cell>
          <cell r="D5944">
            <v>453.06</v>
          </cell>
          <cell r="E5944" t="str">
            <v>Sinapi-Maio/21</v>
          </cell>
        </row>
        <row r="5945">
          <cell r="A5945">
            <v>87302</v>
          </cell>
          <cell r="B5945" t="str">
            <v>ARGAMASSA TRAÇO 1:4 (EM VOLUME DE CIMENTO E AREIA MÉDIA ÚMIDA) PARA CONTRAPISO, PREPARO MECÂNICO COM BETONEIRA 600 L. AF_08/2019</v>
          </cell>
          <cell r="C5945" t="str">
            <v>M3</v>
          </cell>
          <cell r="D5945">
            <v>439.2</v>
          </cell>
          <cell r="E5945" t="str">
            <v>Sinapi-Maio/21</v>
          </cell>
        </row>
        <row r="5946">
          <cell r="A5946">
            <v>87304</v>
          </cell>
          <cell r="B5946" t="str">
            <v>ARGAMASSA TRAÇO 1:5 (EM VOLUME DE CIMENTO E AREIA MÉDIA ÚMIDA) PARA CONTRAPISO, PREPARO MECÂNICO COM BETONEIRA 400 L. AF_08/2019</v>
          </cell>
          <cell r="C5946" t="str">
            <v>M3</v>
          </cell>
          <cell r="D5946">
            <v>405.87</v>
          </cell>
          <cell r="E5946" t="str">
            <v>Sinapi-Maio/21</v>
          </cell>
        </row>
        <row r="5947">
          <cell r="A5947">
            <v>87305</v>
          </cell>
          <cell r="B5947" t="str">
            <v>ARGAMASSA TRAÇO 1:5 (EM VOLUME DE CIMENTO E AREIA MÉDIA ÚMIDA) PARA CONTRAPISO, PREPARO MECÂNICO COM BETONEIRA 600 L. AF_08/2019</v>
          </cell>
          <cell r="C5947" t="str">
            <v>M3</v>
          </cell>
          <cell r="D5947">
            <v>404.89</v>
          </cell>
          <cell r="E5947" t="str">
            <v>Sinapi-Maio/21</v>
          </cell>
        </row>
        <row r="5948">
          <cell r="A5948">
            <v>87307</v>
          </cell>
          <cell r="B5948" t="str">
            <v>ARGAMASSA TRAÇO 1:6 (EM VOLUME DE CIMENTO E AREIA MÉDIA ÚMIDA) PARA CONTRAPISO, PREPARO MECÂNICO COM BETONEIRA 400 L. AF_08/2019</v>
          </cell>
          <cell r="C5948" t="str">
            <v>M3</v>
          </cell>
          <cell r="D5948">
            <v>388.79</v>
          </cell>
          <cell r="E5948" t="str">
            <v>Sinapi-Maio/21</v>
          </cell>
        </row>
        <row r="5949">
          <cell r="A5949">
            <v>87308</v>
          </cell>
          <cell r="B5949" t="str">
            <v>ARGAMASSA TRAÇO 1:6 (EM VOLUME DE CIMENTO E AREIA MÉDIA ÚMIDA) PARA CONTRAPISO, PREPARO MECÂNICO COM BETONEIRA 600 L. AF_08/2019</v>
          </cell>
          <cell r="C5949" t="str">
            <v>M3</v>
          </cell>
          <cell r="D5949">
            <v>375.66</v>
          </cell>
          <cell r="E5949" t="str">
            <v>Sinapi-Maio/21</v>
          </cell>
        </row>
        <row r="5950">
          <cell r="A5950">
            <v>87310</v>
          </cell>
          <cell r="B5950" t="str">
            <v>ARGAMASSA TRAÇO 1:5 (EM VOLUME DE CIMENTO E AREIA GROSSA ÚMIDA) PARA CHAPISCO CONVENCIONAL, PREPARO MECÂNICO COM BETONEIRA 400 L. AF_08/2019</v>
          </cell>
          <cell r="C5950" t="str">
            <v>M3</v>
          </cell>
          <cell r="D5950">
            <v>337.23</v>
          </cell>
          <cell r="E5950" t="str">
            <v>Sinapi-Maio/21</v>
          </cell>
        </row>
        <row r="5951">
          <cell r="A5951">
            <v>87311</v>
          </cell>
          <cell r="B5951" t="str">
            <v>ARGAMASSA TRAÇO 1:5 (EM VOLUME DE CIMENTO E AREIA GROSSA ÚMIDA) PARA CHAPISCO CONVENCIONAL, PREPARO MECÂNICO COM BETONEIRA 600 L. AF_08/2019</v>
          </cell>
          <cell r="C5951" t="str">
            <v>M3</v>
          </cell>
          <cell r="D5951">
            <v>324.04000000000002</v>
          </cell>
          <cell r="E5951" t="str">
            <v>Sinapi-Maio/21</v>
          </cell>
        </row>
        <row r="5952">
          <cell r="A5952">
            <v>87313</v>
          </cell>
          <cell r="B5952" t="str">
            <v>ARGAMASSA TRAÇO 1:3 (EM VOLUME DE CIMENTO E AREIA GROSSA ÚMIDA) PARA CHAPISCO CONVENCIONAL, PREPARO MECÂNICO COM BETONEIRA 400 L. AF_08/2019</v>
          </cell>
          <cell r="C5952" t="str">
            <v>M3</v>
          </cell>
          <cell r="D5952">
            <v>406.3</v>
          </cell>
          <cell r="E5952" t="str">
            <v>Sinapi-Maio/21</v>
          </cell>
        </row>
        <row r="5953">
          <cell r="A5953">
            <v>87314</v>
          </cell>
          <cell r="B5953" t="str">
            <v>ARGAMASSA TRAÇO 1:3 (EM VOLUME DE CIMENTO E AREIA GROSSA ÚMIDA) PARA CHAPISCO CONVENCIONAL, PREPARO MECÂNICO COM BETONEIRA 600 L. AF_08/2019</v>
          </cell>
          <cell r="C5953" t="str">
            <v>M3</v>
          </cell>
          <cell r="D5953">
            <v>394.44</v>
          </cell>
          <cell r="E5953" t="str">
            <v>Sinapi-Maio/21</v>
          </cell>
        </row>
        <row r="5954">
          <cell r="A5954">
            <v>87316</v>
          </cell>
          <cell r="B5954" t="str">
            <v>ARGAMASSA TRAÇO 1:4 (EM VOLUME DE CIMENTO E AREIA GROSSA ÚMIDA) PARA CHAPISCO CONVENCIONAL, PREPARO MECÂNICO COM BETONEIRA 400 L. AF_08/2019</v>
          </cell>
          <cell r="C5954" t="str">
            <v>M3</v>
          </cell>
          <cell r="D5954">
            <v>372.23</v>
          </cell>
          <cell r="E5954" t="str">
            <v>Sinapi-Maio/21</v>
          </cell>
        </row>
        <row r="5955">
          <cell r="A5955">
            <v>87317</v>
          </cell>
          <cell r="B5955" t="str">
            <v>ARGAMASSA TRAÇO 1:4 (EM VOLUME DE CIMENTO E AREIA GROSSA ÚMIDA) PARA CHAPISCO CONVENCIONAL, PREPARO MECÂNICO COM BETONEIRA 600 L. AF_08/2019</v>
          </cell>
          <cell r="C5955" t="str">
            <v>M3</v>
          </cell>
          <cell r="D5955">
            <v>352.9</v>
          </cell>
          <cell r="E5955" t="str">
            <v>Sinapi-Maio/21</v>
          </cell>
        </row>
        <row r="5956">
          <cell r="A5956">
            <v>87319</v>
          </cell>
          <cell r="B5956" t="str">
            <v>ARGAMASSA TRAÇO 1:5 (EM VOLUME DE CIMENTO E AREIA GROSSA ÚMIDA) COM ADIÇÃO DE EMULSÃO POLIMÉRICA PARA CHAPISCO ROLADO, PREPARO MECÂNICO COM BETONEIRA 400 L. AF_08/2019</v>
          </cell>
          <cell r="C5956" t="str">
            <v>M3</v>
          </cell>
          <cell r="D5956">
            <v>2339.75</v>
          </cell>
          <cell r="E5956" t="str">
            <v>Sinapi-Maio/21</v>
          </cell>
        </row>
        <row r="5957">
          <cell r="A5957">
            <v>87320</v>
          </cell>
          <cell r="B5957" t="str">
            <v>ARGAMASSA TRAÇO 1:5 (EM VOLUME DE CIMENTO E AREIA GROSSA ÚMIDA) COM ADIÇÃO DE EMULSÃO POLIMÉRICA PARA CHAPISCO ROLADO, PREPARO MECÂNICO COM BETONEIRA 600 L. AF_08/2019</v>
          </cell>
          <cell r="C5957" t="str">
            <v>M3</v>
          </cell>
          <cell r="D5957">
            <v>2337.0500000000002</v>
          </cell>
          <cell r="E5957" t="str">
            <v>Sinapi-Maio/21</v>
          </cell>
        </row>
        <row r="5958">
          <cell r="A5958">
            <v>87322</v>
          </cell>
          <cell r="B5958" t="str">
            <v>ARGAMASSA TRAÇO 1:3 (EM VOLUME DE CIMENTO E AREIA GROSSA ÚMIDA) COM ADIÇÃO DE EMULSÃO POLIMÉRICA PARA CHAPISCO ROLADO, PREPARO MECÂNICO COM BETONEIRA 400 L. AF_08/2019</v>
          </cell>
          <cell r="C5958" t="str">
            <v>M3</v>
          </cell>
          <cell r="D5958">
            <v>2420.08</v>
          </cell>
          <cell r="E5958" t="str">
            <v>Sinapi-Maio/21</v>
          </cell>
        </row>
        <row r="5959">
          <cell r="A5959">
            <v>87323</v>
          </cell>
          <cell r="B5959" t="str">
            <v>ARGAMASSA TRAÇO 1:3 (EM VOLUME DE CIMENTO E AREIA GROSSA ÚMIDA) COM ADIÇÃO DE EMULSÃO POLIMÉRICA PARA CHAPISCO ROLADO, PREPARO MECÂNICO COM BETONEIRA 600 L. AF_08/2019</v>
          </cell>
          <cell r="C5959" t="str">
            <v>M3</v>
          </cell>
          <cell r="D5959">
            <v>2409.85</v>
          </cell>
          <cell r="E5959" t="str">
            <v>Sinapi-Maio/21</v>
          </cell>
        </row>
        <row r="5960">
          <cell r="A5960">
            <v>87325</v>
          </cell>
          <cell r="B5960" t="str">
            <v>ARGAMASSA TRAÇO 1:4 (EM VOLUME DE CIMENTO E AREIA GROSSA ÚMIDA) COM ADIÇÃO DE EMULSÃO POLIMÉRICA PARA CHAPISCO ROLADO, PREPARO MECÂNICO COM BETONEIRA 400 L. AF_08/2019</v>
          </cell>
          <cell r="C5960" t="str">
            <v>M3</v>
          </cell>
          <cell r="D5960">
            <v>2363.87</v>
          </cell>
          <cell r="E5960" t="str">
            <v>Sinapi-Maio/21</v>
          </cell>
        </row>
        <row r="5961">
          <cell r="A5961">
            <v>87326</v>
          </cell>
          <cell r="B5961" t="str">
            <v>ARGAMASSA TRAÇO 1:4 (EM VOLUME DE CIMENTO E AREIA GROSSA ÚMIDA) COM ADIÇÃO DE EMULSÃO POLIMÉRICA PARA CHAPISCO ROLADO, PREPARO MECÂNICO COM BETONEIRA 600 L. AF_08/2019</v>
          </cell>
          <cell r="C5961" t="str">
            <v>M3</v>
          </cell>
          <cell r="D5961">
            <v>2357.21</v>
          </cell>
          <cell r="E5961" t="str">
            <v>Sinapi-Maio/21</v>
          </cell>
        </row>
        <row r="5962">
          <cell r="A5962">
            <v>87327</v>
          </cell>
          <cell r="B5962" t="str">
            <v>ARGAMASSA TRAÇO 1:7 (EM VOLUME DE CIMENTO E AREIA MÉDIA ÚMIDA) COM ADIÇÃO DE PLASTIFICANTE PARA EMBOÇO/MASSA ÚNICA/ASSENTAMENTO DE ALVENARIA DE VEDAÇÃO, PREPARO MECÂNICO COM MISTURADOR DE EIXO HORIZONTAL DE 300 KG. AF_08/2019</v>
          </cell>
          <cell r="C5962" t="str">
            <v>M3</v>
          </cell>
          <cell r="D5962">
            <v>354.97</v>
          </cell>
          <cell r="E5962" t="str">
            <v>Sinapi-Maio/21</v>
          </cell>
        </row>
        <row r="5963">
          <cell r="A5963">
            <v>87328</v>
          </cell>
          <cell r="B5963" t="str">
            <v>ARGAMASSA TRAÇO 1:7 (EM VOLUME DE CIMENTO E AREIA MÉDIA ÚMIDA) COM ADIÇÃO DE PLASTIFICANTE PARA EMBOÇO/MASSA ÚNICA/ASSENTAMENTO DE ALVENARIA DE VEDAÇÃO, PREPARO MECÂNICO COM MISTURADOR DE EIXO HORIZONTAL DE 600 KG. AF_08/2019</v>
          </cell>
          <cell r="C5963" t="str">
            <v>M3</v>
          </cell>
          <cell r="D5963">
            <v>291.94</v>
          </cell>
          <cell r="E5963" t="str">
            <v>Sinapi-Maio/21</v>
          </cell>
        </row>
        <row r="5964">
          <cell r="A5964">
            <v>87329</v>
          </cell>
          <cell r="B5964" t="str">
            <v>ARGAMASSA TRAÇO 1:6 (EM VOLUME DE CIMENTO E AREIA MÉDIA ÚMIDA) COM ADIÇÃO DE PLASTIFICANTE PARA EMBOÇO/MASSA ÚNICA/ASSENTAMENTO DE ALVENARIA DE VEDAÇÃO, PREPARO MECÂNICO COM MISTURADOR DE EIXO HORIZONTAL DE 300 KG. AF_08/2019</v>
          </cell>
          <cell r="C5964" t="str">
            <v>M3</v>
          </cell>
          <cell r="D5964">
            <v>383.79</v>
          </cell>
          <cell r="E5964" t="str">
            <v>Sinapi-Maio/21</v>
          </cell>
        </row>
        <row r="5965">
          <cell r="A5965">
            <v>87330</v>
          </cell>
          <cell r="B5965" t="str">
            <v>ARGAMASSA TRAÇO 1:6 (EM VOLUME DE CIMENTO E AREIA MÉDIA ÚMIDA) COM ADIÇÃO DE PLASTIFICANTE PARA EMBOÇO/MASSA ÚNICA/ASSENTAMENTO DE ALVENARIA DE VEDAÇÃO, PREPARO MECÂNICO COM MISTURADOR DE EIXO HORIZONTAL DE 600 KG. AF_08/2019</v>
          </cell>
          <cell r="C5965" t="str">
            <v>M3</v>
          </cell>
          <cell r="D5965">
            <v>312.64</v>
          </cell>
          <cell r="E5965" t="str">
            <v>Sinapi-Maio/21</v>
          </cell>
        </row>
        <row r="5966">
          <cell r="A5966">
            <v>87331</v>
          </cell>
          <cell r="B5966" t="str">
            <v>ARGAMASSA TRAÇO 1:1:6 (EM VOLUME DE CIMENTO, CAL E AREIA MÉDIA ÚMIDA) PARA EMBOÇO/MASSA ÚNICA/ASSENTAMENTO DE ALVENARIA DE VEDAÇÃO, PREPARO MECÂNICO COM MISTURADOR DE EIXO HORIZONTAL DE 300 KG. AF_08/2019</v>
          </cell>
          <cell r="C5966" t="str">
            <v>M3</v>
          </cell>
          <cell r="D5966">
            <v>433.15</v>
          </cell>
          <cell r="E5966" t="str">
            <v>Sinapi-Maio/21</v>
          </cell>
        </row>
        <row r="5967">
          <cell r="A5967">
            <v>87332</v>
          </cell>
          <cell r="B5967" t="str">
            <v>ARGAMASSA TRAÇO 1:1:6 (EM VOLUME DE CIMENTO, CAL E AREIA MÉDIA ÚMIDA) PARA EMBOÇO/MASSA ÚNICA/ASSENTAMENTO DE ALVENARIA DE VEDAÇÃO, PREPARO MECÂNICO COM MISTURADOR DE EIXO HORIZONTAL DE 600 KG. AF_08/2019</v>
          </cell>
          <cell r="C5967" t="str">
            <v>M3</v>
          </cell>
          <cell r="D5967">
            <v>366.96</v>
          </cell>
          <cell r="E5967" t="str">
            <v>Sinapi-Maio/21</v>
          </cell>
        </row>
        <row r="5968">
          <cell r="A5968">
            <v>87333</v>
          </cell>
          <cell r="B5968" t="str">
            <v>ARGAMASSA TRAÇO 1:1,5:7,5 (EM VOLUME DE CIMENTO, CAL E AREIA MÉDIA ÚMIDA) PARA EMBOÇO/MASSA ÚNICA/ASSENTAMENTO DE ALVENARIA DE VEDAÇÃO, PREPARO MECÂNICO COM MISTURADOR DE EIXO HORIZONTAL DE 300 KG. AF_08/2019</v>
          </cell>
          <cell r="C5968" t="str">
            <v>M3</v>
          </cell>
          <cell r="D5968">
            <v>395.61</v>
          </cell>
          <cell r="E5968" t="str">
            <v>Sinapi-Maio/21</v>
          </cell>
        </row>
        <row r="5969">
          <cell r="A5969">
            <v>87334</v>
          </cell>
          <cell r="B5969" t="str">
            <v>ARGAMASSA TRAÇO 1:1,5:7,5 (EM VOLUME DE CIMENTO, CAL E AREIA MÉDIA ÚMIDA) PARA EMBOÇO/MASSA ÚNICA/ASSENTAMENTO DE ALVENARIA DE VEDAÇÃO, PREPARO MECÂNICO COM MISTURADOR DE EIXO HORIZONTAL DE 600 KG. AF_08/2019</v>
          </cell>
          <cell r="C5969" t="str">
            <v>M3</v>
          </cell>
          <cell r="D5969">
            <v>354.84</v>
          </cell>
          <cell r="E5969" t="str">
            <v>Sinapi-Maio/21</v>
          </cell>
        </row>
        <row r="5970">
          <cell r="A5970">
            <v>87335</v>
          </cell>
          <cell r="B5970" t="str">
            <v>ARGAMASSA TRAÇO 1:2:8 (EM VOLUME DE CIMENTO, CAL E AREIA MÉDIA ÚMIDA) PARA EMBOÇO/MASSA ÚNICA/ASSENTAMENTO DE ALVENARIA DE VEDAÇÃO, PREPARO MECÂNICO COM MISTURADOR DE EIXO HORIZONTAL DE 300 KG. AF_08/2019</v>
          </cell>
          <cell r="C5970" t="str">
            <v>M3</v>
          </cell>
          <cell r="D5970">
            <v>387.18</v>
          </cell>
          <cell r="E5970" t="str">
            <v>Sinapi-Maio/21</v>
          </cell>
        </row>
        <row r="5971">
          <cell r="A5971">
            <v>87336</v>
          </cell>
          <cell r="B5971" t="str">
            <v>ARGAMASSA TRAÇO 1:2:8 (EM VOLUME DE CIMENTO, CAL E AREIA MÉDIA ÚMIDA) PARA EMBOÇO/MASSA ÚNICA/ASSENTAMENTO DE ALVENARIA DE VEDAÇÃO, PREPARO MECÂNICO COM MISTURADOR DE EIXO HORIZONTAL DE 600 KG. AF_08/2019</v>
          </cell>
          <cell r="C5971" t="str">
            <v>M3</v>
          </cell>
          <cell r="D5971">
            <v>360.62</v>
          </cell>
          <cell r="E5971" t="str">
            <v>Sinapi-Maio/21</v>
          </cell>
        </row>
        <row r="5972">
          <cell r="A5972">
            <v>87337</v>
          </cell>
          <cell r="B5972" t="str">
            <v>ARGAMASSA TRAÇO 1:2:9 (EM VOLUME DE CIMENTO, CAL E AREIA MÉDIA ÚMIDA) PARA EMBOÇO/MASSA ÚNICA/ASSENTAMENTO DE ALVENARIA DE VEDAÇÃO, PREPARO MECÂNICO COM MISTURADOR DE EIXO HORIZONTAL DE 300 KG. AF_08/2019</v>
          </cell>
          <cell r="C5972" t="str">
            <v>M3</v>
          </cell>
          <cell r="D5972">
            <v>377.48</v>
          </cell>
          <cell r="E5972" t="str">
            <v>Sinapi-Maio/21</v>
          </cell>
        </row>
        <row r="5973">
          <cell r="A5973">
            <v>87338</v>
          </cell>
          <cell r="B5973" t="str">
            <v>ARGAMASSA TRAÇO 1:3:12 (EM VOLUME DE CIMENTO, CAL E AREIA MÉDIA ÚMIDA) PARA EMBOÇO/MASSA ÚNICA/ASSENTAMENTO DE ALVENARIA DE VEDAÇÃO, PREPARO MECÂNICO COM MISTURADOR DE EIXO HORIZONTAL DE 600 KG. AF_08/2019</v>
          </cell>
          <cell r="C5973" t="str">
            <v>M3</v>
          </cell>
          <cell r="D5973">
            <v>353.3</v>
          </cell>
          <cell r="E5973" t="str">
            <v>Sinapi-Maio/21</v>
          </cell>
        </row>
        <row r="5974">
          <cell r="A5974">
            <v>87339</v>
          </cell>
          <cell r="B5974" t="str">
            <v>ARGAMASSA TRAÇO 1:3 (EM VOLUME DE CIMENTO E AREIA MÉDIA ÚMIDA) PARA CONTRAPISO, PREPARO MECÂNICO COM MISTURADOR DE EIXO HORIZONTAL DE 160 KG. AF_08/2019</v>
          </cell>
          <cell r="C5974" t="str">
            <v>M3</v>
          </cell>
          <cell r="D5974">
            <v>633.34</v>
          </cell>
          <cell r="E5974" t="str">
            <v>Sinapi-Maio/21</v>
          </cell>
        </row>
        <row r="5975">
          <cell r="A5975">
            <v>87340</v>
          </cell>
          <cell r="B5975" t="str">
            <v>ARGAMASSA TRAÇO 1:3 (EM VOLUME DE CIMENTO E AREIA MÉDIA ÚMIDA) PARA CONTRAPISO, PREPARO MECÂNICO COM MISTURADOR DE EIXO HORIZONTAL DE 300 KG. AF_08/2019</v>
          </cell>
          <cell r="C5975" t="str">
            <v>M3</v>
          </cell>
          <cell r="D5975">
            <v>503.06</v>
          </cell>
          <cell r="E5975" t="str">
            <v>Sinapi-Maio/21</v>
          </cell>
        </row>
        <row r="5976">
          <cell r="A5976">
            <v>87341</v>
          </cell>
          <cell r="B5976" t="str">
            <v>ARGAMASSA TRAÇO 1:3 (EM VOLUME DE CIMENTO E AREIA MÉDIA ÚMIDA) PARA CONTRAPISO, PREPARO MECÂNICO COM MISTURADOR DE EIXO HORIZONTAL DE 600 KG. AF_08/2019</v>
          </cell>
          <cell r="C5976" t="str">
            <v>M3</v>
          </cell>
          <cell r="D5976">
            <v>469.03</v>
          </cell>
          <cell r="E5976" t="str">
            <v>Sinapi-Maio/21</v>
          </cell>
        </row>
        <row r="5977">
          <cell r="A5977">
            <v>87342</v>
          </cell>
          <cell r="B5977" t="str">
            <v>ARGAMASSA TRAÇO 1:4 (EM VOLUME DE CIMENTO E AREIA MÉDIA ÚMIDA) PARA CONTRAPISO, PREPARO MECÂNICO COM MISTURADOR DE EIXO HORIZONTAL DE 160 KG. AF_08/2019</v>
          </cell>
          <cell r="C5977" t="str">
            <v>M3</v>
          </cell>
          <cell r="D5977">
            <v>530.80999999999995</v>
          </cell>
          <cell r="E5977" t="str">
            <v>Sinapi-Maio/21</v>
          </cell>
        </row>
        <row r="5978">
          <cell r="A5978">
            <v>87343</v>
          </cell>
          <cell r="B5978" t="str">
            <v>ARGAMASSA TRAÇO 1:4 (EM VOLUME DE CIMENTO E AREIA MÉDIA ÚMIDA) PARA CONTRAPISO, PREPARO MECÂNICO COM MISTURADOR DE EIXO HORIZONTAL DE 300 KG. AF_08/2019</v>
          </cell>
          <cell r="C5978" t="str">
            <v>M3</v>
          </cell>
          <cell r="D5978">
            <v>456.99</v>
          </cell>
          <cell r="E5978" t="str">
            <v>Sinapi-Maio/21</v>
          </cell>
        </row>
        <row r="5979">
          <cell r="A5979">
            <v>87344</v>
          </cell>
          <cell r="B5979" t="str">
            <v>ARGAMASSA TRAÇO 1:4 (EM VOLUME DE CIMENTO E AREIA MÉDIA ÚMIDA) PARA CONTRAPISO, PREPARO MECÂNICO COM MISTURADOR DE EIXO HORIZONTAL DE 600 KG. AF_08/2019</v>
          </cell>
          <cell r="C5979" t="str">
            <v>M3</v>
          </cell>
          <cell r="D5979">
            <v>414.32</v>
          </cell>
          <cell r="E5979" t="str">
            <v>Sinapi-Maio/21</v>
          </cell>
        </row>
        <row r="5980">
          <cell r="A5980">
            <v>87345</v>
          </cell>
          <cell r="B5980" t="str">
            <v>ARGAMASSA TRAÇO 1:5 (EM VOLUME DE CIMENTO E AREIA MÉDIA ÚMIDA) PARA CONTRAPISO, PREPARO MECÂNICO COM MISTURADOR DE EIXO HORIZONTAL DE 160 KG. AF_08/2019</v>
          </cell>
          <cell r="C5980" t="str">
            <v>M3</v>
          </cell>
          <cell r="D5980">
            <v>472.17</v>
          </cell>
          <cell r="E5980" t="str">
            <v>Sinapi-Maio/21</v>
          </cell>
        </row>
        <row r="5981">
          <cell r="A5981">
            <v>87346</v>
          </cell>
          <cell r="B5981" t="str">
            <v>ARGAMASSA TRAÇO 1:5 (EM VOLUME DE CIMENTO E AREIA MÉDIA ÚMIDA) PARA CONTRAPISO, PREPARO MECÂNICO COM MISTURADOR DE EIXO HORIZONTAL DE 300 KG. AF_08/2019</v>
          </cell>
          <cell r="C5981" t="str">
            <v>M3</v>
          </cell>
          <cell r="D5981">
            <v>411.04</v>
          </cell>
          <cell r="E5981" t="str">
            <v>Sinapi-Maio/21</v>
          </cell>
        </row>
        <row r="5982">
          <cell r="A5982">
            <v>87347</v>
          </cell>
          <cell r="B5982" t="str">
            <v>ARGAMASSA TRAÇO 1:5 (EM VOLUME DE CIMENTO E AREIA MÉDIA ÚMIDA) PARA CONTRAPISO, PREPARO MECÂNICO COM MISTURADOR DE EIXO HORIZONTAL DE 600 KG. AF_08/2019</v>
          </cell>
          <cell r="C5982" t="str">
            <v>M3</v>
          </cell>
          <cell r="D5982">
            <v>377.04</v>
          </cell>
          <cell r="E5982" t="str">
            <v>Sinapi-Maio/21</v>
          </cell>
        </row>
        <row r="5983">
          <cell r="A5983">
            <v>87348</v>
          </cell>
          <cell r="B5983" t="str">
            <v>ARGAMASSA TRAÇO 1:6 (EM VOLUME DE CIMENTO E AREIA MÉDIA ÚMIDA) PARA CONTRAPISO, PREPARO MECÂNICO COM MISTURADOR DE EIXO HORIZONTAL DE 160 KG. AF_08/2019</v>
          </cell>
          <cell r="C5983" t="str">
            <v>M3</v>
          </cell>
          <cell r="D5983">
            <v>427.94</v>
          </cell>
          <cell r="E5983" t="str">
            <v>Sinapi-Maio/21</v>
          </cell>
        </row>
        <row r="5984">
          <cell r="A5984">
            <v>87349</v>
          </cell>
          <cell r="B5984" t="str">
            <v>ARGAMASSA TRAÇO 1:6 (EM VOLUME DE CIMENTO E AREIA MÉDIA ÚMIDA) PARA CONTRAPISO, PREPARO MECÂNICO COM MISTURADOR DE EIXO HORIZONTAL DE 600 KG. AF_08/2019</v>
          </cell>
          <cell r="C5984" t="str">
            <v>M3</v>
          </cell>
          <cell r="D5984">
            <v>346.05</v>
          </cell>
          <cell r="E5984" t="str">
            <v>Sinapi-Maio/21</v>
          </cell>
        </row>
        <row r="5985">
          <cell r="A5985">
            <v>87350</v>
          </cell>
          <cell r="B5985" t="str">
            <v>ARGAMASSA TRAÇO 1:5 (EM VOLUME DE CIMENTO E AREIA GROSSA ÚMIDA) PARA CHAPISCO CONVENCIONAL, PREPARO MECÂNICO COM MISTURADOR DE EIXO HORIZONTAL DE 300 KG. AF_08/2019</v>
          </cell>
          <cell r="C5985" t="str">
            <v>M3</v>
          </cell>
          <cell r="D5985">
            <v>386.23</v>
          </cell>
          <cell r="E5985" t="str">
            <v>Sinapi-Maio/21</v>
          </cell>
        </row>
        <row r="5986">
          <cell r="A5986">
            <v>87351</v>
          </cell>
          <cell r="B5986" t="str">
            <v>ARGAMASSA TRAÇO 1:5 (EM VOLUME DE CIMENTO E AREIA GROSSA ÚMIDA) PARA CHAPISCO CONVENCIONAL, PREPARO MECÂNICO COM MISTURADOR DE EIXO HORIZONTAL DE 600 KG. AF_08/2019</v>
          </cell>
          <cell r="C5986" t="str">
            <v>M3</v>
          </cell>
          <cell r="D5986">
            <v>310.22000000000003</v>
          </cell>
          <cell r="E5986" t="str">
            <v>Sinapi-Maio/21</v>
          </cell>
        </row>
        <row r="5987">
          <cell r="A5987">
            <v>87352</v>
          </cell>
          <cell r="B5987" t="str">
            <v>ARGAMASSA TRAÇO 1:3 (EM VOLUME DE CIMENTO E AREIA GROSSA ÚMIDA) PARA CHAPISCO CONVENCIONAL, PREPARO MECÂNICO COM MISTURADOR DE EIXO HORIZONTAL DE 160 KG. AF_08/2019</v>
          </cell>
          <cell r="C5987" t="str">
            <v>M3</v>
          </cell>
          <cell r="D5987">
            <v>493.05</v>
          </cell>
          <cell r="E5987" t="str">
            <v>Sinapi-Maio/21</v>
          </cell>
        </row>
        <row r="5988">
          <cell r="A5988">
            <v>87353</v>
          </cell>
          <cell r="B5988" t="str">
            <v>ARGAMASSA TRAÇO 1:3 (EM VOLUME DE CIMENTO E AREIA GROSSA ÚMIDA) PARA CHAPISCO CONVENCIONAL, PREPARO MECÂNICO COM MISTURADOR DE EIXO HORIZONTAL DE 300 KG. AF_08/2019</v>
          </cell>
          <cell r="C5988" t="str">
            <v>M3</v>
          </cell>
          <cell r="D5988">
            <v>413.14</v>
          </cell>
          <cell r="E5988" t="str">
            <v>Sinapi-Maio/21</v>
          </cell>
        </row>
        <row r="5989">
          <cell r="A5989">
            <v>87354</v>
          </cell>
          <cell r="B5989" t="str">
            <v>ARGAMASSA TRAÇO 1:3 (EM VOLUME DE CIMENTO E AREIA GROSSA ÚMIDA) PARA CHAPISCO CONVENCIONAL, PREPARO MECÂNICO COM MISTURADOR DE EIXO HORIZONTAL DE 600 KG. AF_08/2019</v>
          </cell>
          <cell r="C5989" t="str">
            <v>M3</v>
          </cell>
          <cell r="D5989">
            <v>375.2</v>
          </cell>
          <cell r="E5989" t="str">
            <v>Sinapi-Maio/21</v>
          </cell>
        </row>
        <row r="5990">
          <cell r="A5990">
            <v>87355</v>
          </cell>
          <cell r="B5990" t="str">
            <v>ARGAMASSA TRAÇO 1:4 (EM VOLUME DE CIMENTO E AREIA GROSSA ÚMIDA) PARA CHAPISCO CONVENCIONAL, PREPARO MECÂNICO COM MISTURADOR DE EIXO HORIZONTAL DE 160 KG. AF_08/2019</v>
          </cell>
          <cell r="C5990" t="str">
            <v>M3</v>
          </cell>
          <cell r="D5990">
            <v>414.21</v>
          </cell>
          <cell r="E5990" t="str">
            <v>Sinapi-Maio/21</v>
          </cell>
        </row>
        <row r="5991">
          <cell r="A5991">
            <v>87356</v>
          </cell>
          <cell r="B5991" t="str">
            <v>ARGAMASSA TRAÇO 1:4 (EM VOLUME DE CIMENTO E AREIA GROSSA ÚMIDA) PARA CHAPISCO CONVENCIONAL, PREPARO MECÂNICO COM MISTURADOR DE EIXO HORIZONTAL DE 300 KG. AF_08/2019</v>
          </cell>
          <cell r="C5991" t="str">
            <v>M3</v>
          </cell>
          <cell r="D5991">
            <v>359.59</v>
          </cell>
          <cell r="E5991" t="str">
            <v>Sinapi-Maio/21</v>
          </cell>
        </row>
        <row r="5992">
          <cell r="A5992">
            <v>87357</v>
          </cell>
          <cell r="B5992" t="str">
            <v>ARGAMASSA TRAÇO 1:4 (EM VOLUME DE CIMENTO E AREIA GROSSA ÚMIDA) PARA CHAPISCO CONVENCIONAL, PREPARO MECÂNICO COM MISTURADOR DE EIXO HORIZONTAL DE 600 KG. AF_08/2019</v>
          </cell>
          <cell r="C5992" t="str">
            <v>M3</v>
          </cell>
          <cell r="D5992">
            <v>332.08</v>
          </cell>
          <cell r="E5992" t="str">
            <v>Sinapi-Maio/21</v>
          </cell>
        </row>
        <row r="5993">
          <cell r="A5993">
            <v>87358</v>
          </cell>
          <cell r="B5993" t="str">
            <v>ARGAMASSA TRAÇO 1:5 (EM VOLUME DE CIMENTO E AREIA GROSSA ÚMIDA) COM ADIÇÃO DE EMULSÃO POLIMÉRICA PARA CHAPISCO ROLADO, PREPARO MECÂNICO COM MISTURADOR DE EIXO HORIZONTAL DE 300 KG. AF_08/2019</v>
          </cell>
          <cell r="C5993" t="str">
            <v>M3</v>
          </cell>
          <cell r="D5993">
            <v>2324.4499999999998</v>
          </cell>
          <cell r="E5993" t="str">
            <v>Sinapi-Maio/21</v>
          </cell>
        </row>
        <row r="5994">
          <cell r="A5994">
            <v>87359</v>
          </cell>
          <cell r="B5994" t="str">
            <v>ARGAMASSA TRAÇO 1:5 (EM VOLUME DE CIMENTO E AREIA GROSSA ÚMIDA) COM ADIÇÃO DE EMULSÃO POLIMÉRICA PARA CHAPISCO ROLADO, PREPARO MECÂNICO COM MISTURADOR DE EIXO HORIZONTAL DE 600 KG. AF_08/2019</v>
          </cell>
          <cell r="C5994" t="str">
            <v>M3</v>
          </cell>
          <cell r="D5994">
            <v>2289.0100000000002</v>
          </cell>
          <cell r="E5994" t="str">
            <v>Sinapi-Maio/21</v>
          </cell>
        </row>
        <row r="5995">
          <cell r="A5995">
            <v>87360</v>
          </cell>
          <cell r="B5995" t="str">
            <v>ARGAMASSA TRAÇO 1:3 (EM VOLUME DE CIMENTO E AREIA GROSSA ÚMIDA) COM ADIÇÃO DE EMULSÃO POLIMÉRICA PARA CHAPISCO ROLADO, PREPARO MECÂNICO COM MISTURADOR DE EIXO HORIZONTAL DE 160 KG. AF_08/2019</v>
          </cell>
          <cell r="C5995" t="str">
            <v>M3</v>
          </cell>
          <cell r="D5995">
            <v>2413.58</v>
          </cell>
          <cell r="E5995" t="str">
            <v>Sinapi-Maio/21</v>
          </cell>
        </row>
        <row r="5996">
          <cell r="A5996">
            <v>87361</v>
          </cell>
          <cell r="B5996" t="str">
            <v>ARGAMASSA TRAÇO 1:3 (EM VOLUME DE CIMENTO E AREIA GROSSA ÚMIDA) COM ADIÇÃO DE EMULSÃO POLIMÉRICA PARA CHAPISCO ROLADO, PREPARO MECÂNICO COM MISTURADOR DE EIXO HORIZONTAL DE 300 KG. AF_08/2019</v>
          </cell>
          <cell r="C5996" t="str">
            <v>M3</v>
          </cell>
          <cell r="D5996">
            <v>2360.61</v>
          </cell>
          <cell r="E5996" t="str">
            <v>Sinapi-Maio/21</v>
          </cell>
        </row>
        <row r="5997">
          <cell r="A5997">
            <v>87362</v>
          </cell>
          <cell r="B5997" t="str">
            <v>ARGAMASSA TRAÇO 1:3 (EM VOLUME DE CIMENTO E AREIA GROSSA ÚMIDA) COM ADIÇÃO DE EMULSÃO POLIMÉRICA PARA CHAPISCO ROLADO, PREPARO MECÂNICO COM MISTURADOR DE EIXO HORIZONTAL DE 600 KG. AF_08/2019</v>
          </cell>
          <cell r="C5997" t="str">
            <v>M3</v>
          </cell>
          <cell r="D5997">
            <v>2349.25</v>
          </cell>
          <cell r="E5997" t="str">
            <v>Sinapi-Maio/21</v>
          </cell>
        </row>
        <row r="5998">
          <cell r="A5998">
            <v>87363</v>
          </cell>
          <cell r="B5998" t="str">
            <v>ARGAMASSA TRAÇO 1:4 (EM VOLUME DE CIMENTO E AREIA GROSSA ÚMIDA) COM ADIÇÃO DE EMULSÃO POLIMÉRICA PARA CHAPISCO ROLADO, PREPARO MECÂNICO COM MISTURADOR DE EIXO HORIZONTAL DE 300 KG. AF_08/2019</v>
          </cell>
          <cell r="C5998" t="str">
            <v>M3</v>
          </cell>
          <cell r="D5998">
            <v>2355.8200000000002</v>
          </cell>
          <cell r="E5998" t="str">
            <v>Sinapi-Maio/21</v>
          </cell>
        </row>
        <row r="5999">
          <cell r="A5999">
            <v>87364</v>
          </cell>
          <cell r="B5999" t="str">
            <v>ARGAMASSA TRAÇO 1:4 (EM VOLUME DE CIMENTO E AREIA GROSSA ÚMIDA) COM ADIÇÃO DE EMULSÃO POLIMÉRICA PARA CHAPISCO ROLADO, PREPARO MECÂNICO COM MISTURADOR DE EIXO HORIZONTAL DE 600 KG. AF_08/2019</v>
          </cell>
          <cell r="C5999" t="str">
            <v>M3</v>
          </cell>
          <cell r="D5999">
            <v>2312.7199999999998</v>
          </cell>
          <cell r="E5999" t="str">
            <v>Sinapi-Maio/21</v>
          </cell>
        </row>
        <row r="6000">
          <cell r="A6000">
            <v>87365</v>
          </cell>
          <cell r="B6000" t="str">
            <v>ARGAMASSA TRAÇO 1:7 (EM VOLUME DE CIMENTO E AREIA MÉDIA ÚMIDA) COM ADIÇÃO DE PLASTIFICANTE PARA EMBOÇO/MASSA ÚNICA/ASSENTAMENTO DE ALVENARIA DE VEDAÇÃO, PREPARO MANUAL. AF_08/2019</v>
          </cell>
          <cell r="C6000" t="str">
            <v>M3</v>
          </cell>
          <cell r="D6000">
            <v>437.6</v>
          </cell>
          <cell r="E6000" t="str">
            <v>Sinapi-Maio/21</v>
          </cell>
        </row>
        <row r="6001">
          <cell r="A6001">
            <v>87366</v>
          </cell>
          <cell r="B6001" t="str">
            <v>ARGAMASSA TRAÇO 1:6 (EM VOLUME DE CIMENTO E AREIA MÉDIA ÚMIDA) COM ADIÇÃO DE PLASTIFICANTE PARA EMBOÇO/MASSA ÚNICA/ASSENTAMENTO DE ALVENARIA DE VEDAÇÃO, PREPARO MANUAL. AF_08/2019</v>
          </cell>
          <cell r="C6001" t="str">
            <v>M3</v>
          </cell>
          <cell r="D6001">
            <v>462.15</v>
          </cell>
          <cell r="E6001" t="str">
            <v>Sinapi-Maio/21</v>
          </cell>
        </row>
        <row r="6002">
          <cell r="A6002">
            <v>87367</v>
          </cell>
          <cell r="B6002" t="str">
            <v>ARGAMASSA TRAÇO 1:1:6 (EM VOLUME DE CIMENTO, CAL E AREIA MÉDIA ÚMIDA) PARA EMBOÇO/MASSA ÚNICA/ASSENTAMENTO DE ALVENARIA DE VEDAÇÃO, PREPARO MANUAL. AF_08/2019</v>
          </cell>
          <cell r="C6002" t="str">
            <v>M3</v>
          </cell>
          <cell r="D6002">
            <v>516.29</v>
          </cell>
          <cell r="E6002" t="str">
            <v>Sinapi-Maio/21</v>
          </cell>
        </row>
        <row r="6003">
          <cell r="A6003">
            <v>87368</v>
          </cell>
          <cell r="B6003" t="str">
            <v>ARGAMASSA TRAÇO 1:1,5:7,5 (EM VOLUME DE CIMENTO, CAL E AREIA MÉDIA ÚMIDA) PARA EMBOÇO/MASSA ÚNICA/ASSENTAMENTO DE ALVENARIA DE VEDAÇÃO, PREPARO MANUAL. AF_08/2019</v>
          </cell>
          <cell r="C6003" t="str">
            <v>M3</v>
          </cell>
          <cell r="D6003">
            <v>501.12</v>
          </cell>
          <cell r="E6003" t="str">
            <v>Sinapi-Maio/21</v>
          </cell>
        </row>
        <row r="6004">
          <cell r="A6004">
            <v>87369</v>
          </cell>
          <cell r="B6004" t="str">
            <v>ARGAMASSA TRAÇO 1:2:8 (EM VOLUME DE CIMENTO, CAL E AREIA MÉDIA ÚMIDA) PARA EMBOÇO/MASSA ÚNICA/ASSENTAMENTO DE ALVENARIA DE VEDAÇÃO, PREPARO MANUAL. AF_08/2019</v>
          </cell>
          <cell r="C6004" t="str">
            <v>M3</v>
          </cell>
          <cell r="D6004">
            <v>505.86</v>
          </cell>
          <cell r="E6004" t="str">
            <v>Sinapi-Maio/21</v>
          </cell>
        </row>
        <row r="6005">
          <cell r="A6005">
            <v>87370</v>
          </cell>
          <cell r="B6005" t="str">
            <v>ARGAMASSA TRAÇO 1:2:9 (EM VOLUME DE CIMENTO, CAL E AREIA MÉDIA ÚMIDA) PARA EMBOÇO/MASSA ÚNICA/ASSENTAMENTO DE ALVENARIA DE VEDAÇÃO, PREPARO MANUAL. AF_08/2019</v>
          </cell>
          <cell r="C6005" t="str">
            <v>M3</v>
          </cell>
          <cell r="D6005">
            <v>490.46</v>
          </cell>
          <cell r="E6005" t="str">
            <v>Sinapi-Maio/21</v>
          </cell>
        </row>
        <row r="6006">
          <cell r="A6006">
            <v>87371</v>
          </cell>
          <cell r="B6006" t="str">
            <v>ARGAMASSA TRAÇO 1:3:12 (EM VOLUME DE CIMENTO, CAL E AREIA MÉDIA ÚMIDA) PARA EMBOÇO/MASSA ÚNICA/ASSENTAMENTO DE ALVENARIA DE VEDAÇÃO, PREPARO MANUAL. AF_08/2019</v>
          </cell>
          <cell r="C6006" t="str">
            <v>M3</v>
          </cell>
          <cell r="D6006">
            <v>475.19</v>
          </cell>
          <cell r="E6006" t="str">
            <v>Sinapi-Maio/21</v>
          </cell>
        </row>
        <row r="6007">
          <cell r="A6007">
            <v>87372</v>
          </cell>
          <cell r="B6007" t="str">
            <v>ARGAMASSA TRAÇO 1:3 (EM VOLUME DE CIMENTO E AREIA MÉDIA ÚMIDA) PARA CONTRAPISO, PREPARO MANUAL. AF_08/2019</v>
          </cell>
          <cell r="C6007" t="str">
            <v>M3</v>
          </cell>
          <cell r="D6007">
            <v>630.6</v>
          </cell>
          <cell r="E6007" t="str">
            <v>Sinapi-Maio/21</v>
          </cell>
        </row>
        <row r="6008">
          <cell r="A6008">
            <v>87373</v>
          </cell>
          <cell r="B6008" t="str">
            <v>ARGAMASSA TRAÇO 1:4 (EM VOLUME DE CIMENTO E AREIA MÉDIA ÚMIDA) PARA CONTRAPISO, PREPARO MANUAL. AF_08/2019</v>
          </cell>
          <cell r="C6008" t="str">
            <v>M3</v>
          </cell>
          <cell r="D6008">
            <v>562.45000000000005</v>
          </cell>
          <cell r="E6008" t="str">
            <v>Sinapi-Maio/21</v>
          </cell>
        </row>
        <row r="6009">
          <cell r="A6009">
            <v>87374</v>
          </cell>
          <cell r="B6009" t="str">
            <v>ARGAMASSA TRAÇO 1:5 (EM VOLUME DE CIMENTO E AREIA MÉDIA ÚMIDA) PARA CONTRAPISO, PREPARO MANUAL. AF_08/2019</v>
          </cell>
          <cell r="C6009" t="str">
            <v>M3</v>
          </cell>
          <cell r="D6009">
            <v>526.39</v>
          </cell>
          <cell r="E6009" t="str">
            <v>Sinapi-Maio/21</v>
          </cell>
        </row>
        <row r="6010">
          <cell r="A6010">
            <v>87375</v>
          </cell>
          <cell r="B6010" t="str">
            <v>ARGAMASSA TRAÇO 1:6 (EM VOLUME DE CIMENTO E AREIA MÉDIA ÚMIDA) PARA CONTRAPISO, PREPARO MANUAL. AF_08/2019</v>
          </cell>
          <cell r="C6010" t="str">
            <v>M3</v>
          </cell>
          <cell r="D6010">
            <v>503.95</v>
          </cell>
          <cell r="E6010" t="str">
            <v>Sinapi-Maio/21</v>
          </cell>
        </row>
        <row r="6011">
          <cell r="A6011">
            <v>87376</v>
          </cell>
          <cell r="B6011" t="str">
            <v>ARGAMASSA TRAÇO 1:5 (EM VOLUME DE CIMENTO E AREIA GROSSA ÚMIDA) PARA CHAPISCO CONVENCIONAL, PREPARO MANUAL. AF_08/2019</v>
          </cell>
          <cell r="C6011" t="str">
            <v>M3</v>
          </cell>
          <cell r="D6011">
            <v>455.53</v>
          </cell>
          <cell r="E6011" t="str">
            <v>Sinapi-Maio/21</v>
          </cell>
        </row>
        <row r="6012">
          <cell r="A6012">
            <v>87377</v>
          </cell>
          <cell r="B6012" t="str">
            <v>ARGAMASSA TRAÇO 1:3 (EM VOLUME DE CIMENTO E AREIA GROSSA ÚMIDA) PARA CHAPISCO CONVENCIONAL, PREPARO MANUAL. AF_08/2019</v>
          </cell>
          <cell r="C6012" t="str">
            <v>M3</v>
          </cell>
          <cell r="D6012">
            <v>528.95000000000005</v>
          </cell>
          <cell r="E6012" t="str">
            <v>Sinapi-Maio/21</v>
          </cell>
        </row>
        <row r="6013">
          <cell r="A6013">
            <v>87378</v>
          </cell>
          <cell r="B6013" t="str">
            <v>ARGAMASSA TRAÇO 1:4 (EM VOLUME DE CIMENTO E AREIA GROSSA ÚMIDA) PARA CHAPISCO CONVENCIONAL, PREPARO MANUAL. AF_08/2019</v>
          </cell>
          <cell r="C6013" t="str">
            <v>M3</v>
          </cell>
          <cell r="D6013">
            <v>480.24</v>
          </cell>
          <cell r="E6013" t="str">
            <v>Sinapi-Maio/21</v>
          </cell>
        </row>
        <row r="6014">
          <cell r="A6014">
            <v>87379</v>
          </cell>
          <cell r="B6014" t="str">
            <v>ARGAMASSA TRAÇO 1:5 (EM VOLUME DE CIMENTO E AREIA GROSSA ÚMIDA) COM ADIÇÃO DE EMULSÃO POLIMÉRICA PARA CHAPISCO ROLADO, PREPARO MANUAL. AF_08/2019</v>
          </cell>
          <cell r="C6014" t="str">
            <v>M3</v>
          </cell>
          <cell r="D6014">
            <v>2443.12</v>
          </cell>
          <cell r="E6014" t="str">
            <v>Sinapi-Maio/21</v>
          </cell>
        </row>
        <row r="6015">
          <cell r="A6015">
            <v>87380</v>
          </cell>
          <cell r="B6015" t="str">
            <v>ARGAMASSA TRAÇO 1:3 (EM VOLUME DE CIMENTO E AREIA GROSSA ÚMIDA) COM ADIÇÃO DE EMULSÃO POLIMÉRICA PARA CHAPISCO ROLADO, PREPARO MANUAL. AF_08/2019</v>
          </cell>
          <cell r="C6015" t="str">
            <v>M3</v>
          </cell>
          <cell r="D6015">
            <v>2512.86</v>
          </cell>
          <cell r="E6015" t="str">
            <v>Sinapi-Maio/21</v>
          </cell>
        </row>
        <row r="6016">
          <cell r="A6016">
            <v>87381</v>
          </cell>
          <cell r="B6016" t="str">
            <v>ARGAMASSA TRAÇO 1:4 (EM VOLUME DE CIMENTO E AREIA GROSSA ÚMIDA) COM ADIÇÃO DE EMULSÃO POLIMÉRICA PARA CHAPISCO ROLADO, PREPARO MANUAL. AF_08/2019</v>
          </cell>
          <cell r="C6016" t="str">
            <v>M3</v>
          </cell>
          <cell r="D6016">
            <v>2466.21</v>
          </cell>
          <cell r="E6016" t="str">
            <v>Sinapi-Maio/21</v>
          </cell>
        </row>
        <row r="6017">
          <cell r="A6017">
            <v>87382</v>
          </cell>
          <cell r="B6017" t="str">
            <v>ARGAMASSA INDUSTRIALIZADA MULTIUSO PARA REVESTIMENTOS E ASSENTAMENTO DA ALVENARIA, PREPARO COM MISTURADOR DE EIXO HORIZONTAL DE 160 KG. AF_08/2019</v>
          </cell>
          <cell r="C6017" t="str">
            <v>M3</v>
          </cell>
          <cell r="D6017">
            <v>1378.13</v>
          </cell>
          <cell r="E6017" t="str">
            <v>Sinapi-Maio/21</v>
          </cell>
        </row>
        <row r="6018">
          <cell r="A6018">
            <v>87383</v>
          </cell>
          <cell r="B6018" t="str">
            <v>ARGAMASSA INDUSTRIALIZADA MULTIUSO PARA REVESTIMENTOS E ASSENTAMENTO DA ALVENARIA, PREPARO COM MISTURADOR DE EIXO HORIZONTAL DE 300 KG. AF_08/2019</v>
          </cell>
          <cell r="C6018" t="str">
            <v>M3</v>
          </cell>
          <cell r="D6018">
            <v>1368.5</v>
          </cell>
          <cell r="E6018" t="str">
            <v>Sinapi-Maio/21</v>
          </cell>
        </row>
        <row r="6019">
          <cell r="A6019">
            <v>87384</v>
          </cell>
          <cell r="B6019" t="str">
            <v>ARGAMASSA INDUSTRIALIZADA MULTIUSO PARA REVESTIMENTOS E ASSENTAMENTO DA ALVENARIA, PREPARO COM MISTURADOR DE EIXO HORIZONTAL DE 600 KG. AF_08/2019</v>
          </cell>
          <cell r="C6019" t="str">
            <v>M3</v>
          </cell>
          <cell r="D6019">
            <v>1355.62</v>
          </cell>
          <cell r="E6019" t="str">
            <v>Sinapi-Maio/21</v>
          </cell>
        </row>
        <row r="6020">
          <cell r="A6020">
            <v>87385</v>
          </cell>
          <cell r="B6020" t="str">
            <v>ARGAMASSA PRONTA PARA CONTRAPISO, PREPARO COM MISTURADOR DE EIXO HORIZONTAL DE 160 KG. AF_08/2019</v>
          </cell>
          <cell r="C6020" t="str">
            <v>M3</v>
          </cell>
          <cell r="D6020">
            <v>1616.86</v>
          </cell>
          <cell r="E6020" t="str">
            <v>Sinapi-Maio/21</v>
          </cell>
        </row>
        <row r="6021">
          <cell r="A6021">
            <v>87386</v>
          </cell>
          <cell r="B6021" t="str">
            <v>ARGAMASSA PRONTA PARA CONTRAPISO, PREPARO COM MISTURADOR DE EIXO HORIZONTAL DE 300 KG. AF_08/2019</v>
          </cell>
          <cell r="C6021" t="str">
            <v>M3</v>
          </cell>
          <cell r="D6021">
            <v>1601.26</v>
          </cell>
          <cell r="E6021" t="str">
            <v>Sinapi-Maio/21</v>
          </cell>
        </row>
        <row r="6022">
          <cell r="A6022">
            <v>87387</v>
          </cell>
          <cell r="B6022" t="str">
            <v>ARGAMASSA PRONTA PARA CONTRAPISO, PREPARO COM MISTURADOR DE EIXO HORIZONTAL DE 600 KG. AF_08/2019</v>
          </cell>
          <cell r="C6022" t="str">
            <v>M3</v>
          </cell>
          <cell r="D6022">
            <v>1589.44</v>
          </cell>
          <cell r="E6022" t="str">
            <v>Sinapi-Maio/21</v>
          </cell>
        </row>
        <row r="6023">
          <cell r="A6023">
            <v>87388</v>
          </cell>
          <cell r="B6023" t="str">
            <v>ARGAMASSA PARA REVESTIMENTO DECORATIVO MONOCAMADA (MONOCAPA), PREPARO COM MISTURADOR DE EIXO HORIZONTAL DE 160 KG. AF_08/2019</v>
          </cell>
          <cell r="C6023" t="str">
            <v>M3</v>
          </cell>
          <cell r="D6023">
            <v>3810.25</v>
          </cell>
          <cell r="E6023" t="str">
            <v>Sinapi-Maio/21</v>
          </cell>
        </row>
        <row r="6024">
          <cell r="A6024">
            <v>87389</v>
          </cell>
          <cell r="B6024" t="str">
            <v>ARGAMASSA PARA REVESTIMENTO DECORATIVO MONOCAMADA (MONOCAPA), PREPARO COM MISTURADOR DE EIXO HORIZONTAL DE 300 KG. AF_08/2019</v>
          </cell>
          <cell r="C6024" t="str">
            <v>M3</v>
          </cell>
          <cell r="D6024">
            <v>3817.54</v>
          </cell>
          <cell r="E6024" t="str">
            <v>Sinapi-Maio/21</v>
          </cell>
        </row>
        <row r="6025">
          <cell r="A6025">
            <v>87390</v>
          </cell>
          <cell r="B6025" t="str">
            <v>ARGAMASSA PARA REVESTIMENTO DECORATIVO MONOCAMADA (MONOCAPA), PREPARO COM MISTURADOR DE EIXO HORIZONTAL DE 600 KG. AF_08/2019</v>
          </cell>
          <cell r="C6025" t="str">
            <v>M3</v>
          </cell>
          <cell r="D6025">
            <v>3829.95</v>
          </cell>
          <cell r="E6025" t="str">
            <v>Sinapi-Maio/21</v>
          </cell>
        </row>
        <row r="6026">
          <cell r="A6026">
            <v>87391</v>
          </cell>
          <cell r="B6026" t="str">
            <v>ARGAMASSA INDUSTRIALIZADA PARA CHAPISCO ROLADO, PREPARO COM MISTURADOR DE EIXO HORIZONTAL DE 160 KG. AF_08/2019</v>
          </cell>
          <cell r="C6026" t="str">
            <v>M3</v>
          </cell>
          <cell r="D6026">
            <v>4247.3900000000003</v>
          </cell>
          <cell r="E6026" t="str">
            <v>Sinapi-Maio/21</v>
          </cell>
        </row>
        <row r="6027">
          <cell r="A6027">
            <v>87393</v>
          </cell>
          <cell r="B6027" t="str">
            <v>ARGAMASSA INDUSTRIALIZADA PARA CHAPISCO ROLADO, PREPARO COM MISTURADOR DE EIXO HORIZONTAL DE 300 KG. AF_08/2019</v>
          </cell>
          <cell r="C6027" t="str">
            <v>M3</v>
          </cell>
          <cell r="D6027">
            <v>4276.92</v>
          </cell>
          <cell r="E6027" t="str">
            <v>Sinapi-Maio/21</v>
          </cell>
        </row>
        <row r="6028">
          <cell r="A6028">
            <v>87394</v>
          </cell>
          <cell r="B6028" t="str">
            <v>ARGAMASSA INDUSTRIALIZADA PARA CHAPISCO ROLADO, PREPARO COM MISTURADOR DE EIXO HORIZONTAL DE 600 KG. AF_08/2019</v>
          </cell>
          <cell r="C6028" t="str">
            <v>M3</v>
          </cell>
          <cell r="D6028">
            <v>4306.03</v>
          </cell>
          <cell r="E6028" t="str">
            <v>Sinapi-Maio/21</v>
          </cell>
        </row>
        <row r="6029">
          <cell r="A6029">
            <v>87395</v>
          </cell>
          <cell r="B6029" t="str">
            <v>ARGAMASSA INDUSTRIALIZADA PARA CHAPISCO COLANTE, PREPARO COM MISTURADOR DE EIXO HORIZONTAL DE 160 KG. AF_08/2019</v>
          </cell>
          <cell r="C6029" t="str">
            <v>M3</v>
          </cell>
          <cell r="D6029">
            <v>2683.42</v>
          </cell>
          <cell r="E6029" t="str">
            <v>Sinapi-Maio/21</v>
          </cell>
        </row>
        <row r="6030">
          <cell r="A6030">
            <v>87396</v>
          </cell>
          <cell r="B6030" t="str">
            <v>ARGAMASSA INDUSTRIALIZADA PARA CHAPISCO COLANTE, PREPARO COM MISTURADOR DE EIXO HORIZONTAL DE 300 KG. AF_08/2019</v>
          </cell>
          <cell r="C6030" t="str">
            <v>M3</v>
          </cell>
          <cell r="D6030">
            <v>2691.93</v>
          </cell>
          <cell r="E6030" t="str">
            <v>Sinapi-Maio/21</v>
          </cell>
        </row>
        <row r="6031">
          <cell r="A6031">
            <v>87397</v>
          </cell>
          <cell r="B6031" t="str">
            <v>ARGAMASSA INDUSTRIALIZADA PARA CHAPISCO COLANTE, PREPARO COM MISTURADOR DE EIXO HORIZONTAL DE 600 KG. AF_08/2019</v>
          </cell>
          <cell r="C6031" t="str">
            <v>M3</v>
          </cell>
          <cell r="D6031">
            <v>2700.98</v>
          </cell>
          <cell r="E6031" t="str">
            <v>Sinapi-Maio/21</v>
          </cell>
        </row>
        <row r="6032">
          <cell r="A6032">
            <v>87398</v>
          </cell>
          <cell r="B6032" t="str">
            <v>ARGAMASSA INDUSTRIALIZADA MULTIUSO PARA REVESTIMENTOS E ASSENTAMENTO DA ALVENARIA, PREPARO MANUAL. AF_08/2019</v>
          </cell>
          <cell r="C6032" t="str">
            <v>M3</v>
          </cell>
          <cell r="D6032">
            <v>1564.46</v>
          </cell>
          <cell r="E6032" t="str">
            <v>Sinapi-Maio/21</v>
          </cell>
        </row>
        <row r="6033">
          <cell r="A6033">
            <v>87399</v>
          </cell>
          <cell r="B6033" t="str">
            <v>ARGAMASSA PRONTA PARA CONTRAPISO, PREPARO MANUAL. AF_08/2019</v>
          </cell>
          <cell r="C6033" t="str">
            <v>M3</v>
          </cell>
          <cell r="D6033">
            <v>1804.4</v>
          </cell>
          <cell r="E6033" t="str">
            <v>Sinapi-Maio/21</v>
          </cell>
        </row>
        <row r="6034">
          <cell r="A6034">
            <v>87401</v>
          </cell>
          <cell r="B6034" t="str">
            <v>ARGAMASSA INDUSTRIALIZADA PARA CHAPISCO ROLADO, PREPARO MANUAL. AF_08/2019</v>
          </cell>
          <cell r="C6034" t="str">
            <v>M3</v>
          </cell>
          <cell r="D6034">
            <v>4515.83</v>
          </cell>
          <cell r="E6034" t="str">
            <v>Sinapi-Maio/21</v>
          </cell>
        </row>
        <row r="6035">
          <cell r="A6035">
            <v>87402</v>
          </cell>
          <cell r="B6035" t="str">
            <v>ARGAMASSA INDUSTRIALIZADA PARA CHAPISCO COLANTE, PREPARO MANUAL. AF_08/2019</v>
          </cell>
          <cell r="C6035" t="str">
            <v>M3</v>
          </cell>
          <cell r="D6035">
            <v>2919.83</v>
          </cell>
          <cell r="E6035" t="str">
            <v>Sinapi-Maio/21</v>
          </cell>
        </row>
        <row r="6036">
          <cell r="A6036">
            <v>87404</v>
          </cell>
          <cell r="B6036" t="str">
            <v>ARGAMASSA PARA REVESTIMENTO DECORATIVO MONOCAMADA (MONOCAPA), MISTURA E PROJEÇÃO DE 1,5 M3/H DE ARGAMASSA. AF_08/2019</v>
          </cell>
          <cell r="C6036" t="str">
            <v>M3</v>
          </cell>
          <cell r="D6036">
            <v>3972.88</v>
          </cell>
          <cell r="E6036" t="str">
            <v>Sinapi-Maio/21</v>
          </cell>
        </row>
        <row r="6037">
          <cell r="A6037">
            <v>87405</v>
          </cell>
          <cell r="B6037" t="str">
            <v>ARGAMASSA PARA REVESTIMENTO DECORATIVO MONOCAMADA (MONOCAPA), MISTURA E PROJEÇÃO DE 2 M3/H DE ARGAMASSA. AF_06/2014</v>
          </cell>
          <cell r="C6037" t="str">
            <v>M3</v>
          </cell>
          <cell r="D6037">
            <v>3970.46</v>
          </cell>
          <cell r="E6037" t="str">
            <v>Sinapi-Maio/21</v>
          </cell>
        </row>
        <row r="6038">
          <cell r="A6038">
            <v>87407</v>
          </cell>
          <cell r="B6038" t="str">
            <v>ARGAMASSA INDUSTRIALIZADA PARA REVESTIMENTOS, MISTURA E PROJEÇÃO DE 1,5 M³/H DE ARGAMASSA. AF_08/2019</v>
          </cell>
          <cell r="C6038" t="str">
            <v>M3</v>
          </cell>
          <cell r="D6038">
            <v>1405.7</v>
          </cell>
          <cell r="E6038" t="str">
            <v>Sinapi-Maio/21</v>
          </cell>
        </row>
        <row r="6039">
          <cell r="A6039">
            <v>87408</v>
          </cell>
          <cell r="B6039" t="str">
            <v>ARGAMASSA INDUSTRIALIZADA PARA REVESTIMENTOS, MISTURA E PROJEÇÃO DE 2 M³/H DE ARGAMASSA. AF_06/2014</v>
          </cell>
          <cell r="C6039" t="str">
            <v>M3</v>
          </cell>
          <cell r="D6039">
            <v>1388.44</v>
          </cell>
          <cell r="E6039" t="str">
            <v>Sinapi-Maio/21</v>
          </cell>
        </row>
        <row r="6040">
          <cell r="A6040">
            <v>87410</v>
          </cell>
          <cell r="B6040" t="str">
            <v>ARGAMASSA À BASE DE GESSO, MISTURA E PROJEÇÃO DE 1,5 M³/H DE ARGAMASSA. AF_08/2019</v>
          </cell>
          <cell r="C6040" t="str">
            <v>M3</v>
          </cell>
          <cell r="D6040">
            <v>740.35</v>
          </cell>
          <cell r="E6040" t="str">
            <v>Sinapi-Maio/21</v>
          </cell>
        </row>
        <row r="6041">
          <cell r="A6041">
            <v>88626</v>
          </cell>
          <cell r="B6041" t="str">
            <v>ARGAMASSA TRAÇO 1:0,5:4,5 (EM VOLUME DE CIMENTO, CAL E AREIA MÉDIA ÚMIDA), PREPARO MECÂNICO COM BETONEIRA 400 L. AF_08/2019</v>
          </cell>
          <cell r="C6041" t="str">
            <v>M3</v>
          </cell>
          <cell r="D6041">
            <v>393.62</v>
          </cell>
          <cell r="E6041" t="str">
            <v>Sinapi-Maio/21</v>
          </cell>
        </row>
        <row r="6042">
          <cell r="A6042">
            <v>88627</v>
          </cell>
          <cell r="B6042" t="str">
            <v>ARGAMASSA TRAÇO 1:0,5:4,5 (EM VOLUME DE CIMENTO, CAL E AREIA MÉDIA ÚMIDA) PARA ASSENTAMENTO DE ALVENARIA, PREPARO MANUAL. AF_08/2019</v>
          </cell>
          <cell r="C6042" t="str">
            <v>M3</v>
          </cell>
          <cell r="D6042">
            <v>483.23</v>
          </cell>
          <cell r="E6042" t="str">
            <v>Sinapi-Maio/21</v>
          </cell>
        </row>
        <row r="6043">
          <cell r="A6043">
            <v>88628</v>
          </cell>
          <cell r="B6043" t="str">
            <v>ARGAMASSA TRAÇO 1:3 (EM VOLUME DE CIMENTO E AREIA MÉDIA ÚMIDA), PREPARO MECÂNICO COM BETONEIRA 400 L. AF_08/2019</v>
          </cell>
          <cell r="C6043" t="str">
            <v>M3</v>
          </cell>
          <cell r="D6043">
            <v>415.33</v>
          </cell>
          <cell r="E6043" t="str">
            <v>Sinapi-Maio/21</v>
          </cell>
        </row>
        <row r="6044">
          <cell r="A6044">
            <v>88629</v>
          </cell>
          <cell r="B6044" t="str">
            <v>ARGAMASSA TRAÇO 1:3 (EM VOLUME DE CIMENTO E AREIA MÉDIA ÚMIDA), PREPARO MANUAL. AF_08/2019</v>
          </cell>
          <cell r="C6044" t="str">
            <v>M3</v>
          </cell>
          <cell r="D6044">
            <v>511.07</v>
          </cell>
          <cell r="E6044" t="str">
            <v>Sinapi-Maio/21</v>
          </cell>
        </row>
        <row r="6045">
          <cell r="A6045">
            <v>88630</v>
          </cell>
          <cell r="B6045" t="str">
            <v>ARGAMASSA TRAÇO 1:4 (CIMENTO E AREIA MÉDIA), PREPARO MECÂNICO COM BETONEIRA 400 L. AF_08/2014</v>
          </cell>
          <cell r="C6045" t="str">
            <v>M3</v>
          </cell>
          <cell r="D6045">
            <v>351.33</v>
          </cell>
          <cell r="E6045" t="str">
            <v>Sinapi-Maio/21</v>
          </cell>
        </row>
        <row r="6046">
          <cell r="A6046">
            <v>88631</v>
          </cell>
          <cell r="B6046" t="str">
            <v>ARGAMASSA TRAÇO 1:4 (EM VOLUME DE CIMENTO E AREIA MÉDIA ÚMIDA), PREPARO MANUAL. AF_08/2019</v>
          </cell>
          <cell r="C6046" t="str">
            <v>M3</v>
          </cell>
          <cell r="D6046">
            <v>457.71</v>
          </cell>
          <cell r="E6046" t="str">
            <v>Sinapi-Maio/21</v>
          </cell>
        </row>
        <row r="6047">
          <cell r="A6047">
            <v>88715</v>
          </cell>
          <cell r="B6047" t="str">
            <v>ARGAMASSA TRAÇO 1:2:9 (EM VOLUME DE CIMENTO, CAL E AREIA MÉDIA ÚMIDA) PARA EMBOÇO/MASSA ÚNICA/ASSENTAMENTO DE ALVENARIA DE VEDAÇÃO, PREPARO MECÂNICO COM BETONEIRA 400 L. AF_08/2019</v>
          </cell>
          <cell r="C6047" t="str">
            <v>M3</v>
          </cell>
          <cell r="D6047">
            <v>365.39</v>
          </cell>
          <cell r="E6047" t="str">
            <v>Sinapi-Maio/21</v>
          </cell>
        </row>
        <row r="6048">
          <cell r="A6048">
            <v>95563</v>
          </cell>
          <cell r="B6048" t="str">
            <v>ARGAMASSA TRAÇO 1:1,93 (EM VOLUME DE CIMENTO E AREIA MÉDIA ÚMIDA), FCK 20 MPA, PREPARO MECÂNICO COM MISTURADOR DUPLO HORIZONTAL DE ALTA TURBULÊNCIA. AF_03/2020</v>
          </cell>
          <cell r="C6048" t="str">
            <v>M3</v>
          </cell>
          <cell r="D6048">
            <v>632.64</v>
          </cell>
          <cell r="E6048" t="str">
            <v>Sinapi-Maio/21</v>
          </cell>
        </row>
        <row r="6049">
          <cell r="A6049">
            <v>100464</v>
          </cell>
          <cell r="B6049" t="str">
            <v>ARGAMASSA TRAÇO 1:0,5:4,5  (EM VOLUME DE CIMENTO, CAL E AREIA MÉDIA ÚMIDA), PREPARO MECÂNICO COM MISTURADOR DE EIXO HORIZONTAL DE 160 KG. AF_08/2019</v>
          </cell>
          <cell r="C6049" t="str">
            <v>M3</v>
          </cell>
          <cell r="D6049">
            <v>423.56</v>
          </cell>
          <cell r="E6049" t="str">
            <v>Sinapi-Maio/21</v>
          </cell>
        </row>
        <row r="6050">
          <cell r="A6050">
            <v>100465</v>
          </cell>
          <cell r="B6050" t="str">
            <v>ARGAMASSA TRAÇO 1:0,5:4,5  (EM VOLUME DE CIMENTO, CAL E AREIA MÉDIA ÚMIDA), PREPARO MECÂNICO COM MISTURADOR DE EIXO HORIZONTAL DE 300 KG. AF_08/2019</v>
          </cell>
          <cell r="C6050" t="str">
            <v>M3</v>
          </cell>
          <cell r="D6050">
            <v>382.55</v>
          </cell>
          <cell r="E6050" t="str">
            <v>Sinapi-Maio/21</v>
          </cell>
        </row>
        <row r="6051">
          <cell r="A6051">
            <v>100466</v>
          </cell>
          <cell r="B6051" t="str">
            <v>ARGAMASSA TRAÇO 1:0,5:4,5  (EM VOLUME DE CIMENTO, CAL E AREIA MÉDIA ÚMIDA), PREPARO MECÂNICO COM MISTURADOR DE EIXO HORIZONTAL DE 600 KG. AF_08/2019</v>
          </cell>
          <cell r="C6051" t="str">
            <v>M3</v>
          </cell>
          <cell r="D6051">
            <v>360.9</v>
          </cell>
          <cell r="E6051" t="str">
            <v>Sinapi-Maio/21</v>
          </cell>
        </row>
        <row r="6052">
          <cell r="A6052">
            <v>100468</v>
          </cell>
          <cell r="B6052" t="str">
            <v>ARGAMASSA TRAÇO 1:3 (EM VOLUME DE CIMENTO E AREIA MÉDIA ÚMIDA), PREPARO MECÂNICO COM MISTURADOR DE EIXO HORIZONTAL DE 160 KG. AF_08/2019</v>
          </cell>
          <cell r="C6052" t="str">
            <v>M3</v>
          </cell>
          <cell r="D6052">
            <v>524.78</v>
          </cell>
          <cell r="E6052" t="str">
            <v>Sinapi-Maio/21</v>
          </cell>
        </row>
        <row r="6053">
          <cell r="A6053">
            <v>100469</v>
          </cell>
          <cell r="B6053" t="str">
            <v>ARGAMASSA TRAÇO 1:3 (EM VOLUME DE CIMENTO E AREIA MÉDIA ÚMIDA), PREPARO MECÂNICO COM MISTURADOR DE EIXO HORIZONTAL DE 300 KG. AF_08/2019</v>
          </cell>
          <cell r="C6053" t="str">
            <v>M3</v>
          </cell>
          <cell r="D6053">
            <v>407.49</v>
          </cell>
          <cell r="E6053" t="str">
            <v>Sinapi-Maio/21</v>
          </cell>
        </row>
        <row r="6054">
          <cell r="A6054">
            <v>100470</v>
          </cell>
          <cell r="B6054" t="str">
            <v>ARGAMASSA TRAÇO 1:3 (EM VOLUME DE CIMENTO E AREIA MÉDIA ÚMIDA), PREPARO MECÂNICO COM MISTURADOR DE EIXO HORIZONTAL DE 600 KG. AF_08/2019</v>
          </cell>
          <cell r="C6054" t="str">
            <v>M3</v>
          </cell>
          <cell r="D6054">
            <v>363.03</v>
          </cell>
          <cell r="E6054" t="str">
            <v>Sinapi-Maio/21</v>
          </cell>
        </row>
        <row r="6055">
          <cell r="A6055">
            <v>100472</v>
          </cell>
          <cell r="B6055" t="str">
            <v>ARGAMASSA TRAÇO 1:4 (EM VOLUME DE CIMENTO E AREIA MÉDIA ÚMIDA), PREPARO MECÂNICO COM MISTURADOR DE EIXO HORIZONTAL DE 160 KG. AF_08/2019</v>
          </cell>
          <cell r="C6055" t="str">
            <v>M3</v>
          </cell>
          <cell r="D6055">
            <v>418.58</v>
          </cell>
          <cell r="E6055" t="str">
            <v>Sinapi-Maio/21</v>
          </cell>
        </row>
        <row r="6056">
          <cell r="A6056">
            <v>100473</v>
          </cell>
          <cell r="B6056" t="str">
            <v>ARGAMASSA TRAÇO 1:4 (EM VOLUME DE CIMENTO E AREIA MÉDIA ÚMIDA), PREPARO MECÂNICO COM MISTURADOR DE EIXO HORIZONTAL DE 300 KG. AF_08/2019</v>
          </cell>
          <cell r="C6056" t="str">
            <v>M3</v>
          </cell>
          <cell r="D6056">
            <v>367.21</v>
          </cell>
          <cell r="E6056" t="str">
            <v>Sinapi-Maio/21</v>
          </cell>
        </row>
        <row r="6057">
          <cell r="A6057">
            <v>100474</v>
          </cell>
          <cell r="B6057" t="str">
            <v>ARGAMASSA TRAÇO 1:4 (EM VOLUME DE CIMENTO E AREIA MÉDIA ÚMIDA), PREPARO MECÂNICO COM MISTURADOR DE EIXO HORIZONTAL DE 600 KG. AF_08/2019</v>
          </cell>
          <cell r="C6057" t="str">
            <v>M3</v>
          </cell>
          <cell r="D6057">
            <v>343</v>
          </cell>
          <cell r="E6057" t="str">
            <v>Sinapi-Maio/21</v>
          </cell>
        </row>
        <row r="6058">
          <cell r="A6058">
            <v>100475</v>
          </cell>
          <cell r="B6058" t="str">
            <v>ARGAMASSA TRAÇO 1:3 (EM VOLUME DE CIMENTO E AREIA MÉDIA ÚMIDA) COM ADIÇÃO DE IMPERMEABILIZANTE, PREPARO MECÂNICO COM BETONEIRA 400 L. AF_08/2019</v>
          </cell>
          <cell r="C6058" t="str">
            <v>M3</v>
          </cell>
          <cell r="D6058">
            <v>544.79</v>
          </cell>
          <cell r="E6058" t="str">
            <v>Sinapi-Maio/21</v>
          </cell>
        </row>
        <row r="6059">
          <cell r="A6059">
            <v>100477</v>
          </cell>
          <cell r="B6059" t="str">
            <v>ARGAMASSA TRAÇO 1:3 (EM VOLUME DE CIMENTO E AREIA MÉDIA ÚMIDA) COM ADIÇÃO DE IMPERMEABILIZANTE, PREPARO MECÂNICO COM MISTURADOR DE EIXO HORIZONTAL DE 160 KG. AF_08/2019</v>
          </cell>
          <cell r="C6059" t="str">
            <v>M3</v>
          </cell>
          <cell r="D6059">
            <v>614.14</v>
          </cell>
          <cell r="E6059" t="str">
            <v>Sinapi-Maio/21</v>
          </cell>
        </row>
        <row r="6060">
          <cell r="A6060">
            <v>100478</v>
          </cell>
          <cell r="B6060" t="str">
            <v>ARGAMASSA TRAÇO 1:3 (EM VOLUME DE CIMENTO E AREIA MÉDIA ÚMIDA) COM ADIÇÃO DE IMPERMEABILIZANTE, PREPARO MECÂNICO COM MISTURADOR DE EIXO HORIZONTAL DE 300 KG. AF_08/2019</v>
          </cell>
          <cell r="C6060" t="str">
            <v>M3</v>
          </cell>
          <cell r="D6060">
            <v>533.92999999999995</v>
          </cell>
          <cell r="E6060" t="str">
            <v>Sinapi-Maio/21</v>
          </cell>
        </row>
        <row r="6061">
          <cell r="A6061">
            <v>100479</v>
          </cell>
          <cell r="B6061" t="str">
            <v>ARGAMASSA TRAÇO 1:3 (EM VOLUME DE CIMENTO E AREIA MÉDIA ÚMIDA) COM ADIÇÃO DE IMPERMEABILIZANTE, PREPARO MECÂNICO COM MISTURADOR DE EIXO HORIZONTAL DE 600 KG. AF_08/2019</v>
          </cell>
          <cell r="C6061" t="str">
            <v>M3</v>
          </cell>
          <cell r="D6061">
            <v>515.41</v>
          </cell>
          <cell r="E6061" t="str">
            <v>Sinapi-Maio/21</v>
          </cell>
        </row>
        <row r="6062">
          <cell r="A6062">
            <v>100480</v>
          </cell>
          <cell r="B6062" t="str">
            <v>ARGAMASSA TRAÇO 1:3 (EM VOLUME DE CIMENTO E AREIA MÉDIA ÚMIDA) COM ADIÇÃO DE IMPERMEABILIZANTE, PREPARO MANUAL. AF_08/2019</v>
          </cell>
          <cell r="C6062" t="str">
            <v>M3</v>
          </cell>
          <cell r="D6062">
            <v>638.9</v>
          </cell>
          <cell r="E6062" t="str">
            <v>Sinapi-Maio/21</v>
          </cell>
        </row>
        <row r="6063">
          <cell r="A6063">
            <v>100481</v>
          </cell>
          <cell r="B6063" t="str">
            <v>ARGAMASSA TRAÇO 1:4 (EM VOLUME DE CIMENTO E AREIA MÉDIA ÚMIDA) COM ADIÇÃO DE IMPERMEABILIZANTE, PREPARO MECÂNICO COM BETONEIRA 400 L. AF_08/2019</v>
          </cell>
          <cell r="C6063" t="str">
            <v>M3</v>
          </cell>
          <cell r="D6063">
            <v>466.83</v>
          </cell>
          <cell r="E6063" t="str">
            <v>Sinapi-Maio/21</v>
          </cell>
        </row>
        <row r="6064">
          <cell r="A6064">
            <v>100483</v>
          </cell>
          <cell r="B6064" t="str">
            <v>ARGAMASSA TRAÇO 1:4 (EM VOLUME DE CIMENTO E AREIA MÉDIA ÚMIDA) COM ADIÇÃO DE IMPERMEABILIZANTE, PREPARO MECÂNICO COM MISTURADOR DE EIXO HORIZONTAL DE 160 KG. AF_08/2019</v>
          </cell>
          <cell r="C6064" t="str">
            <v>M3</v>
          </cell>
          <cell r="D6064">
            <v>518.83000000000004</v>
          </cell>
          <cell r="E6064" t="str">
            <v>Sinapi-Maio/21</v>
          </cell>
        </row>
        <row r="6065">
          <cell r="A6065">
            <v>100484</v>
          </cell>
          <cell r="B6065" t="str">
            <v>ARGAMASSA TRAÇO 1:4 (EM VOLUME DE CIMENTO E AREIA MÉDIA ÚMIDA) COM ADIÇÃO DE IMPERMEABILIZANTE, PREPARO MECÂNICO COM MISTURADOR DE EIXO HORIZONTAL DE 300 KG. AF_08/2019</v>
          </cell>
          <cell r="C6065" t="str">
            <v>M3</v>
          </cell>
          <cell r="D6065">
            <v>468.29</v>
          </cell>
          <cell r="E6065" t="str">
            <v>Sinapi-Maio/21</v>
          </cell>
        </row>
        <row r="6066">
          <cell r="A6066">
            <v>100485</v>
          </cell>
          <cell r="B6066" t="str">
            <v>ARGAMASSA TRAÇO 1:4 (EM VOLUME DE CIMENTO E AREIA MÉDIA ÚMIDA) COM ADIÇÃO DE IMPERMEABILIZANTE, PREPARO MECÂNICO COM MISTURADOR DE EIXO HORIZONTAL DE 600 KG. AF_08/2019</v>
          </cell>
          <cell r="C6066" t="str">
            <v>M3</v>
          </cell>
          <cell r="D6066">
            <v>445.64</v>
          </cell>
          <cell r="E6066" t="str">
            <v>Sinapi-Maio/21</v>
          </cell>
        </row>
        <row r="6067">
          <cell r="A6067">
            <v>100486</v>
          </cell>
          <cell r="B6067" t="str">
            <v>ARGAMASSA TRAÇO 1:4 (EM VOLUME DE CIMENTO E AREIA MÉDIA ÚMIDA) COM ADIÇÃO DE IMPERMEABILIZANTE, PREPARO MANUAL. AF_08/2019</v>
          </cell>
          <cell r="C6067" t="str">
            <v>M3</v>
          </cell>
          <cell r="D6067">
            <v>564.46</v>
          </cell>
          <cell r="E6067" t="str">
            <v>Sinapi-Maio/21</v>
          </cell>
        </row>
        <row r="6068">
          <cell r="A6068">
            <v>100487</v>
          </cell>
          <cell r="B6068" t="str">
            <v>ARGAMASSA TRAÇO 1:2:9 (EM VOLUME DE CIMENTO, CAL E AREIA MÉDIA ÚMIDA) PARA EMBOÇO/MASSA ÚNICA/ASSENTAMENTO DE ALVENARIA DE VEDAÇÃO, PREPARO MECÂNICO COM MISTURADOR DE EIXO HORIZONTAL DE 600 KG. AF_08/2019</v>
          </cell>
          <cell r="C6068" t="str">
            <v>M3</v>
          </cell>
          <cell r="D6068">
            <v>341.01</v>
          </cell>
          <cell r="E6068" t="str">
            <v>Sinapi-Maio/21</v>
          </cell>
        </row>
        <row r="6069">
          <cell r="A6069">
            <v>100488</v>
          </cell>
          <cell r="B6069" t="str">
            <v>ARGAMASSA TRAÇO 1:0,5:4,5 (EM VOLUME DE CIMENTO, CAL E AREIA MÉDIA ÚMIDA), PREPARO MECÂNICO COM BETONEIRA 600 L. AF_08/2019</v>
          </cell>
          <cell r="C6069" t="str">
            <v>M3</v>
          </cell>
          <cell r="D6069">
            <v>381.11</v>
          </cell>
          <cell r="E6069" t="str">
            <v>Sinapi-Maio/21</v>
          </cell>
        </row>
        <row r="6070">
          <cell r="A6070">
            <v>100489</v>
          </cell>
          <cell r="B6070" t="str">
            <v>ARGAMASSA TRAÇO 1:3 (EM VOLUME DE CIMENTO E AREIA MÉDIA ÚMIDA), PREPARO MECÂNICO COM BETONEIRA 600 L. AF_08/2019</v>
          </cell>
          <cell r="C6070" t="str">
            <v>M3</v>
          </cell>
          <cell r="D6070">
            <v>410.8</v>
          </cell>
          <cell r="E6070" t="str">
            <v>Sinapi-Maio/21</v>
          </cell>
        </row>
        <row r="6071">
          <cell r="A6071">
            <v>100490</v>
          </cell>
          <cell r="B6071" t="str">
            <v>ARGAMASSA TRAÇO 1:4 (EM VOLUME DE CIMENTO E AREIA MÉDIA ÚMIDA), PREPARO MECÂNICO COM BETONEIRA 600 L. AF_08/2019</v>
          </cell>
          <cell r="C6071" t="str">
            <v>M3</v>
          </cell>
          <cell r="D6071">
            <v>359.4</v>
          </cell>
          <cell r="E6071" t="str">
            <v>Sinapi-Maio/21</v>
          </cell>
        </row>
        <row r="6072">
          <cell r="A6072">
            <v>100491</v>
          </cell>
          <cell r="B6072" t="str">
            <v>ARGAMASSA TRAÇO 1:3 (EM VOLUME DE CIMENTO E AREIA MÉDIA ÚMIDA) COM ADIÇÃO DE IMPERMEABILIZANTE, PREPARO MECÂNICO COM BETONEIRA 600 L. AF_08/2019</v>
          </cell>
          <cell r="C6072" t="str">
            <v>M3</v>
          </cell>
          <cell r="D6072">
            <v>541.08000000000004</v>
          </cell>
          <cell r="E6072" t="str">
            <v>Sinapi-Maio/21</v>
          </cell>
        </row>
        <row r="6073">
          <cell r="A6073">
            <v>100492</v>
          </cell>
          <cell r="B6073" t="str">
            <v>ARGAMASSA TRAÇO 1:4 (EM VOLUME DE CIMENTO E AREIA MÉDIA ÚMIDA) COM ADIÇÃO DE IMPERMEABILIZANTE, PREPARO MECÂNICO COM BETONEIRA 600 L. AF_08/2019</v>
          </cell>
          <cell r="C6073" t="str">
            <v>M3</v>
          </cell>
          <cell r="D6073">
            <v>463.55</v>
          </cell>
          <cell r="E6073" t="str">
            <v>Sinapi-Maio/21</v>
          </cell>
        </row>
        <row r="6074">
          <cell r="A6074">
            <v>92121</v>
          </cell>
          <cell r="B6074" t="str">
            <v>PENEIRAMENTO DE AREIA COM PENEIRA ELÉTRICA. AF_11/2015</v>
          </cell>
          <cell r="C6074" t="str">
            <v>M3</v>
          </cell>
          <cell r="D6074">
            <v>29.04</v>
          </cell>
          <cell r="E6074" t="str">
            <v>Sinapi-Maio/21</v>
          </cell>
        </row>
        <row r="6075">
          <cell r="A6075">
            <v>92122</v>
          </cell>
          <cell r="B6075" t="str">
            <v>PENEIRAMENTO DE AREIA COM PENEIRA MANUAL. AF_11/2015</v>
          </cell>
          <cell r="C6075" t="str">
            <v>M3</v>
          </cell>
          <cell r="D6075">
            <v>49.59</v>
          </cell>
          <cell r="E6075" t="str">
            <v>Sinapi-Maio/21</v>
          </cell>
        </row>
        <row r="6076">
          <cell r="A6076">
            <v>92123</v>
          </cell>
          <cell r="B6076" t="str">
            <v>ENSACAMENTO DE AREIA. AF_11/2015</v>
          </cell>
          <cell r="C6076" t="str">
            <v>M3</v>
          </cell>
          <cell r="D6076">
            <v>48.7</v>
          </cell>
          <cell r="E6076" t="str">
            <v>Sinapi-Maio/21</v>
          </cell>
        </row>
        <row r="6077">
          <cell r="A6077">
            <v>100195</v>
          </cell>
          <cell r="B6077" t="str">
            <v>TRANSPORTE HORIZONTAL MANUAL, DE SACOS DE 50 KG (UNIDADE: KGXKM). AF_07/2019</v>
          </cell>
          <cell r="C6077" t="str">
            <v>KGXKM</v>
          </cell>
          <cell r="D6077">
            <v>0.75</v>
          </cell>
          <cell r="E6077" t="str">
            <v>Sinapi-Maio/21</v>
          </cell>
        </row>
        <row r="6078">
          <cell r="A6078">
            <v>100196</v>
          </cell>
          <cell r="B6078" t="str">
            <v>TRANSPORTE HORIZONTAL MANUAL, DE SACOS DE 30 KG (UNIDADE: KGXKM). AF_07/2019</v>
          </cell>
          <cell r="C6078" t="str">
            <v>KGXKM</v>
          </cell>
          <cell r="D6078">
            <v>1.26</v>
          </cell>
          <cell r="E6078" t="str">
            <v>Sinapi-Maio/21</v>
          </cell>
        </row>
        <row r="6079">
          <cell r="A6079">
            <v>100197</v>
          </cell>
          <cell r="B6079" t="str">
            <v>TRANSPORTE HORIZONTAL MANUAL, DE SACOS DE 20 KG (UNIDADE: KGXKM). AF_07/2019</v>
          </cell>
          <cell r="C6079" t="str">
            <v>KGXKM</v>
          </cell>
          <cell r="D6079">
            <v>1.89</v>
          </cell>
          <cell r="E6079" t="str">
            <v>Sinapi-Maio/21</v>
          </cell>
        </row>
        <row r="6080">
          <cell r="A6080">
            <v>100198</v>
          </cell>
          <cell r="B6080" t="str">
            <v>TRANSPORTE HORIZONTAL COM CARRINHO PLATAFORMA, DE SACOS DE 50 KG (UNIDADE: KGXKM). AF_07/2019</v>
          </cell>
          <cell r="C6080" t="str">
            <v>KGXKM</v>
          </cell>
          <cell r="D6080">
            <v>0.26</v>
          </cell>
          <cell r="E6080" t="str">
            <v>Sinapi-Maio/21</v>
          </cell>
        </row>
        <row r="6081">
          <cell r="A6081">
            <v>100199</v>
          </cell>
          <cell r="B6081" t="str">
            <v>TRANSPORTE HORIZONTAL COM CARRINHO PLATAFORMA, DE SACOS DE 30 KG (UNIDADE: KGXKM). AF_07/2019</v>
          </cell>
          <cell r="C6081" t="str">
            <v>KGXKM</v>
          </cell>
          <cell r="D6081">
            <v>0.31</v>
          </cell>
          <cell r="E6081" t="str">
            <v>Sinapi-Maio/21</v>
          </cell>
        </row>
        <row r="6082">
          <cell r="A6082">
            <v>100200</v>
          </cell>
          <cell r="B6082" t="str">
            <v>TRANSPORTE HORIZONTAL COM CARRINHO PLATAFORMA, DE SACOS DE 20 KG (UNIDADE: KGXKM). AF_07/2019</v>
          </cell>
          <cell r="C6082" t="str">
            <v>KGXKM</v>
          </cell>
          <cell r="D6082">
            <v>0.38</v>
          </cell>
          <cell r="E6082" t="str">
            <v>Sinapi-Maio/21</v>
          </cell>
        </row>
        <row r="6083">
          <cell r="A6083">
            <v>100201</v>
          </cell>
          <cell r="B6083" t="str">
            <v>TRANSPORTE HORIZONTAL COM CARRINHO DE MÃO, DE SACOS DE 50 KG (UNIDADE: KGXKM). AF_07/2019</v>
          </cell>
          <cell r="C6083" t="str">
            <v>KGXKM</v>
          </cell>
          <cell r="D6083">
            <v>0.77</v>
          </cell>
          <cell r="E6083" t="str">
            <v>Sinapi-Maio/21</v>
          </cell>
        </row>
        <row r="6084">
          <cell r="A6084">
            <v>100202</v>
          </cell>
          <cell r="B6084" t="str">
            <v>TRANSPORTE HORIZONTAL COM CARRINHO DE MÃO, DE SACOS DE 30 KG (UNIDADE: KGXKM). AF_07/2019</v>
          </cell>
          <cell r="C6084" t="str">
            <v>KGXKM</v>
          </cell>
          <cell r="D6084">
            <v>0.9</v>
          </cell>
          <cell r="E6084" t="str">
            <v>Sinapi-Maio/21</v>
          </cell>
        </row>
        <row r="6085">
          <cell r="A6085">
            <v>100203</v>
          </cell>
          <cell r="B6085" t="str">
            <v>TRANSPORTE HORIZONTAL COM CARRINHO DE MÃO, DE SACOS DE 20 KG (UNIDADE: KGXKM). AF_07/2019</v>
          </cell>
          <cell r="C6085" t="str">
            <v>KGXKM</v>
          </cell>
          <cell r="D6085">
            <v>1.06</v>
          </cell>
          <cell r="E6085" t="str">
            <v>Sinapi-Maio/21</v>
          </cell>
        </row>
        <row r="6086">
          <cell r="A6086">
            <v>100204</v>
          </cell>
          <cell r="B6086" t="str">
            <v>TRANSPORTE HORIZONTAL COM MANIPULADOR TELESCÓPICO, DE PÁLETE DE SACOS (UNIDADE: KGXKM). AF_07/2019</v>
          </cell>
          <cell r="C6086" t="str">
            <v>KGXKM</v>
          </cell>
          <cell r="D6086">
            <v>0.08</v>
          </cell>
          <cell r="E6086" t="str">
            <v>Sinapi-Maio/21</v>
          </cell>
        </row>
        <row r="6087">
          <cell r="A6087">
            <v>100205</v>
          </cell>
          <cell r="B6087" t="str">
            <v>TRANSPORTE HORIZONTAL COM JERICA DE 60 L, DE MASSA/ GRANEL (UNIDADE: M3XKM). AF_07/2019</v>
          </cell>
          <cell r="C6087" t="str">
            <v>M3XKM</v>
          </cell>
          <cell r="D6087">
            <v>1412.57</v>
          </cell>
          <cell r="E6087" t="str">
            <v>Sinapi-Maio/21</v>
          </cell>
        </row>
        <row r="6088">
          <cell r="A6088">
            <v>100206</v>
          </cell>
          <cell r="B6088" t="str">
            <v>TRANSPORTE HORIZONTAL COM JERICA DE 90 L, DE MASSA/ GRANEL (UNIDADE: M3XKM). AF_07/2019</v>
          </cell>
          <cell r="C6088" t="str">
            <v>M3XKM</v>
          </cell>
          <cell r="D6088">
            <v>1021.05</v>
          </cell>
          <cell r="E6088" t="str">
            <v>Sinapi-Maio/21</v>
          </cell>
        </row>
        <row r="6089">
          <cell r="A6089">
            <v>100207</v>
          </cell>
          <cell r="B6089" t="str">
            <v>TRANSPORTE HORIZONTAL COM CARREGADEIRA, DE MASSA/ GRANEL (UNIDADE: M3XKM). AF_07/2019</v>
          </cell>
          <cell r="C6089" t="str">
            <v>M3XKM</v>
          </cell>
          <cell r="D6089">
            <v>360.43</v>
          </cell>
          <cell r="E6089" t="str">
            <v>Sinapi-Maio/21</v>
          </cell>
        </row>
        <row r="6090">
          <cell r="A6090">
            <v>100208</v>
          </cell>
          <cell r="B6090" t="str">
            <v>TRANSPORTE HORIZONTAL MANUAL, DE BLOCOS VAZADOS DE CONCRETO OU CERÂMICO DE 19X19X39CM (UNIDADE: BLOCOXKM). AF_07/2019</v>
          </cell>
          <cell r="C6090" t="str">
            <v>UNXKM</v>
          </cell>
          <cell r="D6090">
            <v>18.68</v>
          </cell>
          <cell r="E6090" t="str">
            <v>Sinapi-Maio/21</v>
          </cell>
        </row>
        <row r="6091">
          <cell r="A6091">
            <v>100209</v>
          </cell>
          <cell r="B6091" t="str">
            <v>TRANSPORTE HORIZONTAL MANUAL, DE BLOCOS CERÂMICOS FURADOS NA HORIZONTAL DE 9X19X19CM (UNIDADE: BLOCOXKM). AF_07/2019</v>
          </cell>
          <cell r="C6091" t="str">
            <v>UNXKM</v>
          </cell>
          <cell r="D6091">
            <v>9.34</v>
          </cell>
          <cell r="E6091" t="str">
            <v>Sinapi-Maio/21</v>
          </cell>
        </row>
        <row r="6092">
          <cell r="A6092">
            <v>100210</v>
          </cell>
          <cell r="B6092" t="str">
            <v>TRANSPORTE HORIZONTAL COM CARRINHO DE MÃO, DE BLOCOS VAZADOS DE CONCRETO OU CERÂMICO DE 19X19X39CM (UNIDADE: BLOCOXKM). AF_07/2019</v>
          </cell>
          <cell r="C6092" t="str">
            <v>UNXKM</v>
          </cell>
          <cell r="D6092">
            <v>17.21</v>
          </cell>
          <cell r="E6092" t="str">
            <v>Sinapi-Maio/21</v>
          </cell>
        </row>
        <row r="6093">
          <cell r="A6093">
            <v>100211</v>
          </cell>
          <cell r="B6093" t="str">
            <v>TRANSPORTE HORIZONTAL COM CARRINHO DE MÃO, DE BLOCOS CERÂMICOS FURADOS NA HORIZONTAL DE 9X19X19CM (UNIDADE: BLOCOXKM). AF_07/2019</v>
          </cell>
          <cell r="C6093" t="str">
            <v>UNXKM</v>
          </cell>
          <cell r="D6093">
            <v>6.64</v>
          </cell>
          <cell r="E6093" t="str">
            <v>Sinapi-Maio/21</v>
          </cell>
        </row>
        <row r="6094">
          <cell r="A6094">
            <v>100212</v>
          </cell>
          <cell r="B6094" t="str">
            <v>TRANSPORTE HORIZONTAL COM CARRINHO PLATAFORMA, DE BLOCOS VAZADOS DE CONCRETO OU CERÂMICO DE 19X19X39CM (UNIDADE: BLOCOXKM). AF_07/2019</v>
          </cell>
          <cell r="C6094" t="str">
            <v>UNXKM</v>
          </cell>
          <cell r="D6094">
            <v>7.33</v>
          </cell>
          <cell r="E6094" t="str">
            <v>Sinapi-Maio/21</v>
          </cell>
        </row>
        <row r="6095">
          <cell r="A6095">
            <v>100213</v>
          </cell>
          <cell r="B6095" t="str">
            <v>TRANSPORTE HORIZONTAL COM CARRINHO PLATAFORMA, DE BLOCOS CERÂMICOS FURADOS NA HORIZONTAL DE 9X19X19CM (UNIDADE: BLOCOXKM). AF_07/2019</v>
          </cell>
          <cell r="C6095" t="str">
            <v>UNXKM</v>
          </cell>
          <cell r="D6095">
            <v>2.63</v>
          </cell>
          <cell r="E6095" t="str">
            <v>Sinapi-Maio/21</v>
          </cell>
        </row>
        <row r="6096">
          <cell r="A6096">
            <v>100214</v>
          </cell>
          <cell r="B6096" t="str">
            <v>TRANSPORTE HORIZONTAL COM CARRINHO MINI PÁLETES, DE BLOCOS VAZADOS DE CONCRETO DE 19X19X39CM (UNIDADE: BLOCOXKM). AF_07/2019</v>
          </cell>
          <cell r="C6096" t="str">
            <v>UNXKM</v>
          </cell>
          <cell r="D6096">
            <v>4.04</v>
          </cell>
          <cell r="E6096" t="str">
            <v>Sinapi-Maio/21</v>
          </cell>
        </row>
        <row r="6097">
          <cell r="A6097">
            <v>100215</v>
          </cell>
          <cell r="B6097" t="str">
            <v>TRANSPORTE HORIZONTAL COM CARRINHO MINI PÁLETES, DE BLOCOS CERÂMICOS FURADOS NA VERTICAL DE 19X19X39CM (UNIDADE: BLOCOXKM). AF_07/2019</v>
          </cell>
          <cell r="C6097" t="str">
            <v>UNXKM</v>
          </cell>
          <cell r="D6097">
            <v>3.46</v>
          </cell>
          <cell r="E6097" t="str">
            <v>Sinapi-Maio/21</v>
          </cell>
        </row>
        <row r="6098">
          <cell r="A6098">
            <v>100216</v>
          </cell>
          <cell r="B6098" t="str">
            <v>TRANSPORTE HORIZONTAL COM CARRINHO MINI PÁLETES, DE BLOCOS CERÂMICOS FURADOS NA HORIZONTAL DE 9X19X19CM (UNIDADE: BLOCOXKM). AF_07/2019</v>
          </cell>
          <cell r="C6098" t="str">
            <v>UNXKM</v>
          </cell>
          <cell r="D6098">
            <v>0.93</v>
          </cell>
          <cell r="E6098" t="str">
            <v>Sinapi-Maio/21</v>
          </cell>
        </row>
        <row r="6099">
          <cell r="A6099">
            <v>100217</v>
          </cell>
          <cell r="B6099" t="str">
            <v>TRANSPORTE HORIZONTAL COM MANIPULADOR TELESCÓPICO, DE BLOCOS VAZADOS DE CONCRETO DE 19X19X39CM (UNIDADE: BLOCOXKM). AF_07/2019</v>
          </cell>
          <cell r="C6099" t="str">
            <v>UNXKM</v>
          </cell>
          <cell r="D6099">
            <v>2.5</v>
          </cell>
          <cell r="E6099" t="str">
            <v>Sinapi-Maio/21</v>
          </cell>
        </row>
        <row r="6100">
          <cell r="A6100">
            <v>100218</v>
          </cell>
          <cell r="B6100" t="str">
            <v>TRANSPORTE HORIZONTAL COM MANIPULADOR TELESCÓPICO, DE BLOCOS CERÂMICOS FURADOS NA VERTICAL DE 19X19X39CM (UNIDADE: BLOCOXKM). AF_07/2019</v>
          </cell>
          <cell r="C6100" t="str">
            <v>UNXKM</v>
          </cell>
          <cell r="D6100">
            <v>1.7</v>
          </cell>
          <cell r="E6100" t="str">
            <v>Sinapi-Maio/21</v>
          </cell>
        </row>
        <row r="6101">
          <cell r="A6101">
            <v>100219</v>
          </cell>
          <cell r="B6101" t="str">
            <v>TRANSPORTE HORIZONTAL COM MANIPULADOR TELESCÓPICO, DE BLOCOS CERÂMICOS FURADOS NA HORIZONTAL DE 9X19X19CM (UNIDADE: BLOCOXKM). AF_07/2019</v>
          </cell>
          <cell r="C6101" t="str">
            <v>UNXKM</v>
          </cell>
          <cell r="D6101">
            <v>0.37</v>
          </cell>
          <cell r="E6101" t="str">
            <v>Sinapi-Maio/21</v>
          </cell>
        </row>
        <row r="6102">
          <cell r="A6102">
            <v>100220</v>
          </cell>
          <cell r="B6102" t="str">
            <v>TRANSPORTE HORIZONTAL MANUAL, DE CAIXA COM REVESTIMENTO CERÂMICO (UNIDADE: M2XKM). AF_07/2019</v>
          </cell>
          <cell r="C6102" t="str">
            <v>M2XKM</v>
          </cell>
          <cell r="D6102">
            <v>26.84</v>
          </cell>
          <cell r="E6102" t="str">
            <v>Sinapi-Maio/21</v>
          </cell>
        </row>
        <row r="6103">
          <cell r="A6103">
            <v>100221</v>
          </cell>
          <cell r="B6103" t="str">
            <v>TRANSPORTE HORIZONTAL COM CARRINHO DE MÃO, DE CAIXA COM REVESTIMENTO CERÂMICO (UNIDADE: M2XKM). AF_07/2019</v>
          </cell>
          <cell r="C6103" t="str">
            <v>M2XKM</v>
          </cell>
          <cell r="D6103">
            <v>30.43</v>
          </cell>
          <cell r="E6103" t="str">
            <v>Sinapi-Maio/21</v>
          </cell>
        </row>
        <row r="6104">
          <cell r="A6104">
            <v>100222</v>
          </cell>
          <cell r="B6104" t="str">
            <v>TRANSPORTE HORIZONTAL COM CARRINHO PLATAFORMA, DE CAIXA COM REVESTIMENTO CERÂMICO (UNIDADE: M2XKM). AF_07/2019</v>
          </cell>
          <cell r="C6104" t="str">
            <v>M2XKM</v>
          </cell>
          <cell r="D6104">
            <v>11.52</v>
          </cell>
          <cell r="E6104" t="str">
            <v>Sinapi-Maio/21</v>
          </cell>
        </row>
        <row r="6105">
          <cell r="A6105">
            <v>100223</v>
          </cell>
          <cell r="B6105" t="str">
            <v>TRANSPORTE HORIZONTAL COM CARRINHO MINI PÁLETES, DE CAIXA COM REVESTIMENTO CERÂMICO (UNIDADE: M2XKM). AF_07/2019</v>
          </cell>
          <cell r="C6105" t="str">
            <v>M2XKM</v>
          </cell>
          <cell r="D6105">
            <v>5.39</v>
          </cell>
          <cell r="E6105" t="str">
            <v>Sinapi-Maio/21</v>
          </cell>
        </row>
        <row r="6106">
          <cell r="A6106">
            <v>100224</v>
          </cell>
          <cell r="B6106" t="str">
            <v>TRANSPORTE HORIZONTAL COM MANIPULADOR TELESCÓPICO, DE CAIXA COM REVESTIMENTO CERÂMICO (UNIDADE: M2XKM). AF_07/2019</v>
          </cell>
          <cell r="C6106" t="str">
            <v>M2XKM</v>
          </cell>
          <cell r="D6106">
            <v>2.5</v>
          </cell>
          <cell r="E6106" t="str">
            <v>Sinapi-Maio/21</v>
          </cell>
        </row>
        <row r="6107">
          <cell r="A6107">
            <v>100225</v>
          </cell>
          <cell r="B6107" t="str">
            <v>TRANSPORTE HORIZONTAL MANUAL, DE LATA DE 18 LITROS (UNIDADE: LXKM). AF_07/2019</v>
          </cell>
          <cell r="C6107" t="str">
            <v>LXKM</v>
          </cell>
          <cell r="D6107">
            <v>2.1</v>
          </cell>
          <cell r="E6107" t="str">
            <v>Sinapi-Maio/21</v>
          </cell>
        </row>
        <row r="6108">
          <cell r="A6108">
            <v>100226</v>
          </cell>
          <cell r="B6108" t="str">
            <v>TRANSPORTE HORIZONTAL COM CARRINHO PLATAFORMA, DE LATA DE 18 LITROS (UNIDADE: LXKM). AF_07/2019</v>
          </cell>
          <cell r="C6108" t="str">
            <v>LXKM</v>
          </cell>
          <cell r="D6108">
            <v>0.66</v>
          </cell>
          <cell r="E6108" t="str">
            <v>Sinapi-Maio/21</v>
          </cell>
        </row>
        <row r="6109">
          <cell r="A6109">
            <v>100227</v>
          </cell>
          <cell r="B6109" t="str">
            <v>TRANSPORTE HORIZONTAL COM CARRINHO RACIONAL, DE LATA DE 18 LITROS (UNIDADE: LXKM). AF_07/2019</v>
          </cell>
          <cell r="C6109" t="str">
            <v>LXKM</v>
          </cell>
          <cell r="D6109">
            <v>0.98</v>
          </cell>
          <cell r="E6109" t="str">
            <v>Sinapi-Maio/21</v>
          </cell>
        </row>
        <row r="6110">
          <cell r="A6110">
            <v>100228</v>
          </cell>
          <cell r="B6110" t="str">
            <v>TRANSPORTE HORIZONTAL COM MANIPULADOR TELESCÓPICO, DE LATA DE 18 LITROS (UNIDADE: LXKM). AF_07/2019</v>
          </cell>
          <cell r="C6110" t="str">
            <v>LXKM</v>
          </cell>
          <cell r="D6110">
            <v>0.24</v>
          </cell>
          <cell r="E6110" t="str">
            <v>Sinapi-Maio/21</v>
          </cell>
        </row>
        <row r="6111">
          <cell r="A6111">
            <v>100229</v>
          </cell>
          <cell r="B6111" t="str">
            <v>TRANSPORTE VERTICAL MANUAL, 1 PAVIMENTO, DE SACOS DE 50 KG (UNIDADE: KG). AF_07/2019</v>
          </cell>
          <cell r="C6111" t="str">
            <v>KG</v>
          </cell>
          <cell r="D6111">
            <v>0.01</v>
          </cell>
          <cell r="E6111" t="str">
            <v>Sinapi-Maio/21</v>
          </cell>
        </row>
        <row r="6112">
          <cell r="A6112">
            <v>100230</v>
          </cell>
          <cell r="B6112" t="str">
            <v>TRANSPORTE VERTICAL MANUAL, 1 PAVIMENTO, DE SACOS DE 30 KG (UNIDADE: KG). AF_07/2019</v>
          </cell>
          <cell r="C6112" t="str">
            <v>KG</v>
          </cell>
          <cell r="D6112">
            <v>0.02</v>
          </cell>
          <cell r="E6112" t="str">
            <v>Sinapi-Maio/21</v>
          </cell>
        </row>
        <row r="6113">
          <cell r="A6113">
            <v>100231</v>
          </cell>
          <cell r="B6113" t="str">
            <v>TRANSPORTE VERTICAL MANUAL, 1 PAVIMENTO, DE SACOS DE 20 KG (UNIDADE: KG). AF_07/2019</v>
          </cell>
          <cell r="C6113" t="str">
            <v>KG</v>
          </cell>
          <cell r="D6113">
            <v>0.03</v>
          </cell>
          <cell r="E6113" t="str">
            <v>Sinapi-Maio/21</v>
          </cell>
        </row>
        <row r="6114">
          <cell r="A6114">
            <v>100232</v>
          </cell>
          <cell r="B6114" t="str">
            <v>TRANSPORTE VERTICAL MANUAL, 1 PAVIMENTO, DE BLOCOS VAZADOS DE CONCRETO OU CERÂMICO DE 19X19X39CM (UNIDADE: BLOCO). AF_07/2019</v>
          </cell>
          <cell r="C6114" t="str">
            <v>UN</v>
          </cell>
          <cell r="D6114">
            <v>0.35</v>
          </cell>
          <cell r="E6114" t="str">
            <v>Sinapi-Maio/21</v>
          </cell>
        </row>
        <row r="6115">
          <cell r="A6115">
            <v>100233</v>
          </cell>
          <cell r="B6115" t="str">
            <v>TRANSPORTE VERTICAL MANUAL, 1 PAVIMENTO, DE BLOCOS CERÂMICOS FURADOS NA HORIZONTAL DE 9X19X19CM (UNIDADE: BLOCO). AF_07/2019</v>
          </cell>
          <cell r="C6115" t="str">
            <v>UN</v>
          </cell>
          <cell r="D6115">
            <v>0.17</v>
          </cell>
          <cell r="E6115" t="str">
            <v>Sinapi-Maio/21</v>
          </cell>
        </row>
        <row r="6116">
          <cell r="A6116">
            <v>100234</v>
          </cell>
          <cell r="B6116" t="str">
            <v>TRANSPORTE VERTICAL MANUAL, 1 PAVIMENTO, DE CAIXA COM REVESTIMENTO CERÂMICO (UNIDADE: M2). AF_07/2019</v>
          </cell>
          <cell r="C6116" t="str">
            <v>M2</v>
          </cell>
          <cell r="D6116">
            <v>0.53</v>
          </cell>
          <cell r="E6116" t="str">
            <v>Sinapi-Maio/21</v>
          </cell>
        </row>
        <row r="6117">
          <cell r="A6117">
            <v>100235</v>
          </cell>
          <cell r="B6117" t="str">
            <v>TRANSPORTE VERTICAL MANUAL, 1 PAVIMENTO, DE LATA DE 18 LITROS (UNIDADE: L). AF_07/2019</v>
          </cell>
          <cell r="C6117" t="str">
            <v>L</v>
          </cell>
          <cell r="D6117">
            <v>0.04</v>
          </cell>
          <cell r="E6117" t="str">
            <v>Sinapi-Maio/21</v>
          </cell>
        </row>
        <row r="6118">
          <cell r="A6118">
            <v>100236</v>
          </cell>
          <cell r="B6118" t="str">
            <v>TRANSPORTE HORIZONTAL MANUAL, DE TUBO DE PVC SOLDÁVEL COM DIÂMETRO MENOR OU IGUAL A 60 MM (UNIDADE: MXKM). AF_07/2019</v>
          </cell>
          <cell r="C6118" t="str">
            <v>MXKM</v>
          </cell>
          <cell r="D6118">
            <v>2.67</v>
          </cell>
          <cell r="E6118" t="str">
            <v>Sinapi-Maio/21</v>
          </cell>
        </row>
        <row r="6119">
          <cell r="A6119">
            <v>100237</v>
          </cell>
          <cell r="B6119" t="str">
            <v>TRANSPORTE HORIZONTAL MANUAL, DE TUBO DE PVC SOLDÁVEL COM DIÂMETRO MAIOR QUE 60 MM E MENOR OU IGUAL A 85 MM (UNIDADE: MXKM). AF_07/2019</v>
          </cell>
          <cell r="C6119" t="str">
            <v>MXKM</v>
          </cell>
          <cell r="D6119">
            <v>3.21</v>
          </cell>
          <cell r="E6119" t="str">
            <v>Sinapi-Maio/21</v>
          </cell>
        </row>
        <row r="6120">
          <cell r="A6120">
            <v>100238</v>
          </cell>
          <cell r="B6120" t="str">
            <v>TRANSPORTE HORIZONTAL MANUAL, DE TUBO DE CPVC COM DIÂMETRO MENOR OU IGUAL A 73 MM (UNIDADE: MXKM). AF_07/2019</v>
          </cell>
          <cell r="C6120" t="str">
            <v>MXKM</v>
          </cell>
          <cell r="D6120">
            <v>5.13</v>
          </cell>
          <cell r="E6120" t="str">
            <v>Sinapi-Maio/21</v>
          </cell>
        </row>
        <row r="6121">
          <cell r="A6121">
            <v>100239</v>
          </cell>
          <cell r="B6121" t="str">
            <v>TRANSPORTE HORIZONTAL MANUAL, DE TUBO DE CPVC COM DIÂMETRO MAIOR QUE 73 MM E MENOR OU IGUAL A 89 MM (UNIDADE: MXKM). AF_07/2019</v>
          </cell>
          <cell r="C6121" t="str">
            <v>MXKM</v>
          </cell>
          <cell r="D6121">
            <v>6.42</v>
          </cell>
          <cell r="E6121" t="str">
            <v>Sinapi-Maio/21</v>
          </cell>
        </row>
        <row r="6122">
          <cell r="A6122">
            <v>100240</v>
          </cell>
          <cell r="B6122" t="str">
            <v>TRANSPORTE HORIZONTAL MANUAL, DE TUBO DE PPR - PN12 OU PN25 - COM DIÂMETRO MENOR OU IGUAL A 50 MM (UNIDADE: MXKM). AF_07/2019</v>
          </cell>
          <cell r="C6122" t="str">
            <v>MXKM</v>
          </cell>
          <cell r="D6122">
            <v>3.85</v>
          </cell>
          <cell r="E6122" t="str">
            <v>Sinapi-Maio/21</v>
          </cell>
        </row>
        <row r="6123">
          <cell r="A6123">
            <v>100241</v>
          </cell>
          <cell r="B6123" t="str">
            <v>TRANSPORTE HORIZONTAL MANUAL, DE TUBO DE PPR - PN12 OU PN25 - COM DIÂMETRO MAIOR QUE 50 MM E MENOR OU IGUAL A 75 MM (UNIDADE: MXKM). AF_07/2019</v>
          </cell>
          <cell r="C6123" t="str">
            <v>MXKM</v>
          </cell>
          <cell r="D6123">
            <v>6.42</v>
          </cell>
          <cell r="E6123" t="str">
            <v>Sinapi-Maio/21</v>
          </cell>
        </row>
        <row r="6124">
          <cell r="A6124">
            <v>100242</v>
          </cell>
          <cell r="B6124" t="str">
            <v>TRANSPORTE HORIZONTAL MANUAL, DE TUBO DE PPR - PN12 OU PN25 - COM DIÂMETRO MAIOR QUE 75 MM E MENOR OU IGUAL A 110 MM (UNIDADE: MXKM). AF_07/2019</v>
          </cell>
          <cell r="C6124" t="str">
            <v>MXKM</v>
          </cell>
          <cell r="D6124">
            <v>18.97</v>
          </cell>
          <cell r="E6124" t="str">
            <v>Sinapi-Maio/21</v>
          </cell>
        </row>
        <row r="6125">
          <cell r="A6125">
            <v>100243</v>
          </cell>
          <cell r="B6125" t="str">
            <v>TRANSPORTE HORIZONTAL MANUAL, DE TUBO DE COBRE - CLASSE E - COM DIÂMETRO MENOR OU IGUAL A 54 MM (UNIDADE: MXKM). AF_07/2019</v>
          </cell>
          <cell r="C6125" t="str">
            <v>MXKM</v>
          </cell>
          <cell r="D6125">
            <v>3.08</v>
          </cell>
          <cell r="E6125" t="str">
            <v>Sinapi-Maio/21</v>
          </cell>
        </row>
        <row r="6126">
          <cell r="A6126">
            <v>100244</v>
          </cell>
          <cell r="B6126" t="str">
            <v>TRANSPORTE HORIZONTAL MANUAL, DE TUBO DE COBRE - CLASSE E - COM DIÂMETRO MAIOR QUE 54 MM E MENOR OU IGUAL A 79 MM (UNIDADE: MXKM). AF_07/2019</v>
          </cell>
          <cell r="C6126" t="str">
            <v>MXKM</v>
          </cell>
          <cell r="D6126">
            <v>3.85</v>
          </cell>
          <cell r="E6126" t="str">
            <v>Sinapi-Maio/21</v>
          </cell>
        </row>
        <row r="6127">
          <cell r="A6127">
            <v>100245</v>
          </cell>
          <cell r="B6127" t="str">
            <v>TRANSPORTE HORIZONTAL MANUAL, DE TUBO DE COBRE - CLASSE E - COM DIÂMETRO MAIOR QUE 79 MM E MENOR OU IGUAL A 104 MM (UNIDADE: MXKM). AF_07/2019</v>
          </cell>
          <cell r="C6127" t="str">
            <v>MXKM</v>
          </cell>
          <cell r="D6127">
            <v>7.7</v>
          </cell>
          <cell r="E6127" t="str">
            <v>Sinapi-Maio/21</v>
          </cell>
        </row>
        <row r="6128">
          <cell r="A6128">
            <v>100246</v>
          </cell>
          <cell r="B6128" t="str">
            <v>TRANSPORTE HORIZONTAL MANUAL, DE TUBO DE PVC SÉRIE NORMAL - ESGOTO PREDIAL, OU REFORÇADO PARA ESGOTO OU ÁGUAS PLUVIAIS PREDIAL, COM DIÂMETRO MENOR OU IGUAL A 75 MM (UNIDADE: MXKM). AF_07/2019</v>
          </cell>
          <cell r="C6128" t="str">
            <v>MXKM</v>
          </cell>
          <cell r="D6128">
            <v>2.56</v>
          </cell>
          <cell r="E6128" t="str">
            <v>Sinapi-Maio/21</v>
          </cell>
        </row>
        <row r="6129">
          <cell r="A6129">
            <v>100247</v>
          </cell>
          <cell r="B6129" t="str">
            <v>TRANSPORTE HORIZONTAL MANUAL, DE TUBO DE PVC SÉRIE NORMAL - ESGOTO PREDIAL, OU REFORÇADO PARA ESGOTO OU ÁGUAS PLUVIAIS PREDIAL, COM DIÂMETRO MAIOR QUE 75 MM E MENOR OU IGUAL A 100 MM (UNIDADE: MXKM). AF_07/2019</v>
          </cell>
          <cell r="C6129" t="str">
            <v>MXKM</v>
          </cell>
          <cell r="D6129">
            <v>3.21</v>
          </cell>
          <cell r="E6129" t="str">
            <v>Sinapi-Maio/21</v>
          </cell>
        </row>
        <row r="6130">
          <cell r="A6130">
            <v>100248</v>
          </cell>
          <cell r="B6130" t="str">
            <v>TRANSPORTE HORIZONTAL MANUAL, DE TUBO DE PVC SÉRIE NORMAL - ESGOTO PREDIAL, OU REFORÇADO PARA ESGOTO OU ÁGUAS PLUVIAIS PREDIAL, COM DIÂMETRO MAIOR QUE 100 MM E MENOR OU IGUAL A 150 MM (UNIDADE: MXKM). AF_07/2019</v>
          </cell>
          <cell r="C6130" t="str">
            <v>MXKM</v>
          </cell>
          <cell r="D6130">
            <v>12.65</v>
          </cell>
          <cell r="E6130" t="str">
            <v>Sinapi-Maio/21</v>
          </cell>
        </row>
        <row r="6131">
          <cell r="A6131">
            <v>100249</v>
          </cell>
          <cell r="B6131" t="str">
            <v>TRANSPORTE HORIZONTAL MANUAL, DE TUBO DE AÇO CARBONO LEVE OU MÉDIO, PRETO OU GALVANIZADO, COM DIÂMETRO MENOR OU IGUAL A 20 MM (UNIDADE: MXKM). AF_07/2019</v>
          </cell>
          <cell r="C6131" t="str">
            <v>MXKM</v>
          </cell>
          <cell r="D6131">
            <v>2.56</v>
          </cell>
          <cell r="E6131" t="str">
            <v>Sinapi-Maio/21</v>
          </cell>
        </row>
        <row r="6132">
          <cell r="A6132">
            <v>100250</v>
          </cell>
          <cell r="B6132" t="str">
            <v>TRANSPORTE HORIZONTAL MANUAL, DE TUBO DE AÇO CARBONO LEVE OU MÉDIO, PRETO OU GALVANIZADO, COM DIÂMETRO MAIOR QUE 20 MM E MENOR OU IGUAL A 32 MM (UNIDADE: MXKM). AF_07/2019</v>
          </cell>
          <cell r="C6132" t="str">
            <v>MXKM</v>
          </cell>
          <cell r="D6132">
            <v>4.28</v>
          </cell>
          <cell r="E6132" t="str">
            <v>Sinapi-Maio/21</v>
          </cell>
        </row>
        <row r="6133">
          <cell r="A6133">
            <v>100251</v>
          </cell>
          <cell r="B6133" t="str">
            <v>TRANSPORTE HORIZONTAL MANUAL, DE TUBO DE AÇO CARBONO LEVE OU MÉDIO, PRETO OU GALVANIZADO, COM DIÂMETRO MAIOR QUE 32 MM E MENOR OU IGUAL A 65 MM (UNIDADE: MXKM). AF_07/2019</v>
          </cell>
          <cell r="C6133" t="str">
            <v>MXKM</v>
          </cell>
          <cell r="D6133">
            <v>12.65</v>
          </cell>
          <cell r="E6133" t="str">
            <v>Sinapi-Maio/21</v>
          </cell>
        </row>
        <row r="6134">
          <cell r="A6134">
            <v>100252</v>
          </cell>
          <cell r="B6134" t="str">
            <v>TRANSPORTE HORIZONTAL MANUAL, DE TUBO DE AÇO CARBONO LEVE OU MÉDIO, PRETO OU GALVANIZADO, COM DIÂMETRO MAIOR QUE 65 MM E MENOR OU IGUAL A 90 MM (UNIDADE: MXKM). AF_07/2019</v>
          </cell>
          <cell r="C6134" t="str">
            <v>MXKM</v>
          </cell>
          <cell r="D6134">
            <v>18.97</v>
          </cell>
          <cell r="E6134" t="str">
            <v>Sinapi-Maio/21</v>
          </cell>
        </row>
        <row r="6135">
          <cell r="A6135">
            <v>100253</v>
          </cell>
          <cell r="B6135" t="str">
            <v>TRANSPORTE HORIZONTAL MANUAL, DE TUBO DE AÇO CARBONO LEVE OU MÉDIO, PRETO OU GALVANIZADO, COM DIÂMETRO MAIOR QUE 90 MM E MENOR OU IGUAL A 125 MM (UNIDADE: MXKM). AF_07/2019</v>
          </cell>
          <cell r="C6135" t="str">
            <v>MXKM</v>
          </cell>
          <cell r="D6135">
            <v>25.3</v>
          </cell>
          <cell r="E6135" t="str">
            <v>Sinapi-Maio/21</v>
          </cell>
        </row>
        <row r="6136">
          <cell r="A6136">
            <v>100254</v>
          </cell>
          <cell r="B6136" t="str">
            <v>TRANSPORTE HORIZONTAL MANUAL, DE TUBO DE AÇO CARBONO LEVE OU MÉDIO, PRETO OU GALVANIZADO, COM DIÂMETRO MAIOR QUE 125 MM E MENOR OU IGUAL A 150 MM (UNIDADE: MXKM). AF_07/2019</v>
          </cell>
          <cell r="C6136" t="str">
            <v>MXKM</v>
          </cell>
          <cell r="D6136">
            <v>37.950000000000003</v>
          </cell>
          <cell r="E6136" t="str">
            <v>Sinapi-Maio/21</v>
          </cell>
        </row>
        <row r="6137">
          <cell r="A6137">
            <v>100255</v>
          </cell>
          <cell r="B6137" t="str">
            <v>TRANSPORTE HORIZONTAL MANUAL, DE TÁBUAS DE MADEIRA COM SEÇÃO TRANSVERSAL DE 2,5 X 25 CM E 2,5 X 30 CM (UNIDADE: MXKM). AF_07/2019</v>
          </cell>
          <cell r="C6137" t="str">
            <v>MXKM</v>
          </cell>
          <cell r="D6137">
            <v>12.84</v>
          </cell>
          <cell r="E6137" t="str">
            <v>Sinapi-Maio/21</v>
          </cell>
        </row>
        <row r="6138">
          <cell r="A6138">
            <v>100256</v>
          </cell>
          <cell r="B6138" t="str">
            <v>TRANSPORTE HORIZONTAL MANUAL, DE CAIBROS DE MADEIRA COM SEÇÃO TRANSVERSAL DE 7,5 X 6 CM E 6 X 8 CM (UNIDADE: MXKM). AF_07/2019</v>
          </cell>
          <cell r="C6138" t="str">
            <v>MXKM</v>
          </cell>
          <cell r="D6138">
            <v>8.56</v>
          </cell>
          <cell r="E6138" t="str">
            <v>Sinapi-Maio/21</v>
          </cell>
        </row>
        <row r="6139">
          <cell r="A6139">
            <v>100257</v>
          </cell>
          <cell r="B6139" t="str">
            <v>TRANSPORTE HORIZONTAL MANUAL, DE RIPAS DE MADEIRA COM SEÇÃO TRANSVERSAL DE 1 X 5 CM E 2 X 5 CM (UNIDADE: MXKM). AF_07/2019</v>
          </cell>
          <cell r="C6139" t="str">
            <v>MXKM</v>
          </cell>
          <cell r="D6139">
            <v>5.13</v>
          </cell>
          <cell r="E6139" t="str">
            <v>Sinapi-Maio/21</v>
          </cell>
        </row>
        <row r="6140">
          <cell r="A6140">
            <v>100258</v>
          </cell>
          <cell r="B6140" t="str">
            <v>TRANSPORTE HORIZONTAL MANUAL, DE VIGAS DE MADEIRA COM SEÇÃO TRANSVERSAL DE 5 X 12 CM (UNIDADE: MXKM). AF_07/2019</v>
          </cell>
          <cell r="C6140" t="str">
            <v>MXKM</v>
          </cell>
          <cell r="D6140">
            <v>12.84</v>
          </cell>
          <cell r="E6140" t="str">
            <v>Sinapi-Maio/21</v>
          </cell>
        </row>
        <row r="6141">
          <cell r="A6141">
            <v>100259</v>
          </cell>
          <cell r="B6141" t="str">
            <v>TRANSPORTE HORIZONTAL MANUAL, DE VIGAS DE MADEIRA COM SEÇÃO TRANSVERSAL DE 6 X 16 CM (UNIDADE: MXKM). AF_07/2019</v>
          </cell>
          <cell r="C6141" t="str">
            <v>MXKM</v>
          </cell>
          <cell r="D6141">
            <v>25.3</v>
          </cell>
          <cell r="E6141" t="str">
            <v>Sinapi-Maio/21</v>
          </cell>
        </row>
        <row r="6142">
          <cell r="A6142">
            <v>100260</v>
          </cell>
          <cell r="B6142" t="str">
            <v>TRANSPORTE HORIZONTAL MANUAL, DE VERGALHÕES DE AÇO COM DIÂMETRO DE 5 MM (UNIDADE: KGXKM). AF_07/2019</v>
          </cell>
          <cell r="C6142" t="str">
            <v>KGXKM</v>
          </cell>
          <cell r="D6142">
            <v>8.34</v>
          </cell>
          <cell r="E6142" t="str">
            <v>Sinapi-Maio/21</v>
          </cell>
        </row>
        <row r="6143">
          <cell r="A6143">
            <v>100261</v>
          </cell>
          <cell r="B6143" t="str">
            <v>TRANSPORTE HORIZONTAL MANUAL, DE VERGALHÕES DE AÇO COM DIÂMETRO DE 6,3 MM (UNIDADE: KGXKM). AF_07/2019</v>
          </cell>
          <cell r="C6143" t="str">
            <v>KGXKM</v>
          </cell>
          <cell r="D6143">
            <v>5.24</v>
          </cell>
          <cell r="E6143" t="str">
            <v>Sinapi-Maio/21</v>
          </cell>
        </row>
        <row r="6144">
          <cell r="A6144">
            <v>100262</v>
          </cell>
          <cell r="B6144" t="str">
            <v>TRANSPORTE HORIZONTAL MANUAL, DE VERGALHÕES DE AÇO COM DIÂMETRO DE 8 MM (UNIDADE: KGXKM). AF_07/2019</v>
          </cell>
          <cell r="C6144" t="str">
            <v>KGXKM</v>
          </cell>
          <cell r="D6144">
            <v>3.25</v>
          </cell>
          <cell r="E6144" t="str">
            <v>Sinapi-Maio/21</v>
          </cell>
        </row>
        <row r="6145">
          <cell r="A6145">
            <v>100263</v>
          </cell>
          <cell r="B6145" t="str">
            <v>TRANSPORTE HORIZONTAL MANUAL, DE VERGALHÕES DE AÇO COM DIÂMETRO DE 10 MM; 12,5 MM; 16 MM; 20 MM; 25 MM OU 32 MM (UNIDADE: KGXKM). AF_07/2019</v>
          </cell>
          <cell r="C6145" t="str">
            <v>KGXKM</v>
          </cell>
          <cell r="D6145">
            <v>2.08</v>
          </cell>
          <cell r="E6145" t="str">
            <v>Sinapi-Maio/21</v>
          </cell>
        </row>
        <row r="6146">
          <cell r="A6146">
            <v>100264</v>
          </cell>
          <cell r="B6146" t="str">
            <v>TRANSPORTE HORIZONTAL MANUAL, DE JANELA (UNIDADE: M2XKM). AF_07/2019</v>
          </cell>
          <cell r="C6146" t="str">
            <v>M2XKM</v>
          </cell>
          <cell r="D6146">
            <v>37.89</v>
          </cell>
          <cell r="E6146" t="str">
            <v>Sinapi-Maio/21</v>
          </cell>
        </row>
        <row r="6147">
          <cell r="A6147">
            <v>100265</v>
          </cell>
          <cell r="B6147" t="str">
            <v>TRANSPORTE VERTICAL MANUAL, 1 PAVIMENTO, DE JANELA (UNIDADE: M2). AF_07/2019</v>
          </cell>
          <cell r="C6147" t="str">
            <v>M2</v>
          </cell>
          <cell r="D6147">
            <v>0.79</v>
          </cell>
          <cell r="E6147" t="str">
            <v>Sinapi-Maio/21</v>
          </cell>
        </row>
        <row r="6148">
          <cell r="A6148">
            <v>100266</v>
          </cell>
          <cell r="B6148" t="str">
            <v>TRANSPORTE HORIZONTAL MANUAL, DE PORTA (UNIDADE: UNIDXKM). AF_07/2019</v>
          </cell>
          <cell r="C6148" t="str">
            <v>UNXKM</v>
          </cell>
          <cell r="D6148">
            <v>80.540000000000006</v>
          </cell>
          <cell r="E6148" t="str">
            <v>Sinapi-Maio/21</v>
          </cell>
        </row>
        <row r="6149">
          <cell r="A6149">
            <v>100267</v>
          </cell>
          <cell r="B6149" t="str">
            <v>TRANSPORTE VERTICAL MANUAL, 1 PAVIMENTO, DE PORTA (UNIDADE: UNID). AF_07/2019</v>
          </cell>
          <cell r="C6149" t="str">
            <v>UN</v>
          </cell>
          <cell r="D6149">
            <v>1.59</v>
          </cell>
          <cell r="E6149" t="str">
            <v>Sinapi-Maio/21</v>
          </cell>
        </row>
        <row r="6150">
          <cell r="A6150">
            <v>100268</v>
          </cell>
          <cell r="B6150" t="str">
            <v>TRANSPORTE HORIZONTAL MANUAL, DE BANCADA DE MÁRMORE OU GRANITO PARA COZINHA/LAVATÓRIO OU MÁRMORE SINTÉTICO COM CUBA INTEGRADA (UNIDADE: UNIDXKM). AF_07/2019</v>
          </cell>
          <cell r="C6150" t="str">
            <v>UNXKM</v>
          </cell>
          <cell r="D6150">
            <v>80.540000000000006</v>
          </cell>
          <cell r="E6150" t="str">
            <v>Sinapi-Maio/21</v>
          </cell>
        </row>
        <row r="6151">
          <cell r="A6151">
            <v>100269</v>
          </cell>
          <cell r="B6151" t="str">
            <v>TRANSPORTE VERTICAL, BANCADA DE MÁRMORE OU GRANITO PARA COZINHA/LAVATÓRIO OU MÁRMORE SINTÉTICO COM CUBA INTEGRADA, MANUAL, 1 PAVIMENTO, (UNIDADE: UNID). AF_07/2019</v>
          </cell>
          <cell r="C6151" t="str">
            <v>UN</v>
          </cell>
          <cell r="D6151">
            <v>1.59</v>
          </cell>
          <cell r="E6151" t="str">
            <v>Sinapi-Maio/21</v>
          </cell>
        </row>
        <row r="6152">
          <cell r="A6152">
            <v>100270</v>
          </cell>
          <cell r="B6152" t="str">
            <v>TRANSPORTE HORIZONTAL COM CARRINHO PLATAFORMA, DE BANCADA DE MÁRMORE OU GRANITO PARA COZINHA/LAVATÓRIO OU MÁRMORE SINTÉTICO COM CUBA INTEGRADA (UNIDADE: UNIDXKM). AF_07/2019</v>
          </cell>
          <cell r="C6152" t="str">
            <v>UNXKM</v>
          </cell>
          <cell r="D6152">
            <v>60.37</v>
          </cell>
          <cell r="E6152" t="str">
            <v>Sinapi-Maio/21</v>
          </cell>
        </row>
        <row r="6153">
          <cell r="A6153">
            <v>100271</v>
          </cell>
          <cell r="B6153" t="str">
            <v>TRANSPORTE HORIZONTAL MANUAL, DE VIDRO (UNIDADE: M2XKM). AF_07/2019</v>
          </cell>
          <cell r="C6153" t="str">
            <v>M2XKM</v>
          </cell>
          <cell r="D6153">
            <v>60.4</v>
          </cell>
          <cell r="E6153" t="str">
            <v>Sinapi-Maio/21</v>
          </cell>
        </row>
        <row r="6154">
          <cell r="A6154">
            <v>100272</v>
          </cell>
          <cell r="B6154" t="str">
            <v>TRANSPORTE VERTICAL MANUAL, 1 PAVIMENTO, DE VIDRO (UNIDADE: M2). AF_07/2019</v>
          </cell>
          <cell r="C6154" t="str">
            <v>M2</v>
          </cell>
          <cell r="D6154">
            <v>1.19</v>
          </cell>
          <cell r="E6154" t="str">
            <v>Sinapi-Maio/21</v>
          </cell>
        </row>
        <row r="6155">
          <cell r="A6155">
            <v>100273</v>
          </cell>
          <cell r="B6155" t="str">
            <v>TRANSPORTE HORIZONTAL MANUAL, DE TELA DE AÇO (UNIDADE: KGXKM). AF_07/2019</v>
          </cell>
          <cell r="C6155" t="str">
            <v>KGXKM</v>
          </cell>
          <cell r="D6155">
            <v>3.15</v>
          </cell>
          <cell r="E6155" t="str">
            <v>Sinapi-Maio/21</v>
          </cell>
        </row>
        <row r="6156">
          <cell r="A6156">
            <v>100274</v>
          </cell>
          <cell r="B6156" t="str">
            <v>TRANSPORTE HORIZONTAL MANUAL, DE COMPENSADO DE MADEIRA (UNIDADE: M2XKM). AF_07/2019</v>
          </cell>
          <cell r="C6156" t="str">
            <v>M2XKM</v>
          </cell>
          <cell r="D6156">
            <v>26.86</v>
          </cell>
          <cell r="E6156" t="str">
            <v>Sinapi-Maio/21</v>
          </cell>
        </row>
        <row r="6157">
          <cell r="A6157">
            <v>100275</v>
          </cell>
          <cell r="B6157" t="str">
            <v>TRANSPORTE HORIZONTAL MANUAL, DE TELHA TERMOACÚSTICA OU TELHA DE AÇO ZINCADO (UNIDADE: M2XKM). AF_07/2019</v>
          </cell>
          <cell r="C6157" t="str">
            <v>M2XKM</v>
          </cell>
          <cell r="D6157">
            <v>17.36</v>
          </cell>
          <cell r="E6157" t="str">
            <v>Sinapi-Maio/21</v>
          </cell>
        </row>
        <row r="6158">
          <cell r="A6158">
            <v>100276</v>
          </cell>
          <cell r="B6158" t="str">
            <v>TRANSPORTE HORIZONTAL MANUAL, DE TELHA DE FIBROCIMENTO OU TELHA ESTRUTURAL DE FIBROCIMENTO, CANALETE 90 OU KALHETÃO (UNIDADE: M2XKM). AF_07/2019</v>
          </cell>
          <cell r="C6158" t="str">
            <v>M2XKM</v>
          </cell>
          <cell r="D6158">
            <v>31.69</v>
          </cell>
          <cell r="E6158" t="str">
            <v>Sinapi-Maio/21</v>
          </cell>
        </row>
        <row r="6159">
          <cell r="A6159">
            <v>100277</v>
          </cell>
          <cell r="B6159" t="str">
            <v>TRANSPORTE HORIZONTAL COM MANIPULADOR TELESCÓPICO, DE TELHAS TERMOACÚSTICAS, FIBROCIMENTO, AÇO ZINCADO, FIBROCIMENTO ESTRUTURAL, CANALETE 90 OU KALHETÃO (UNIDADE: M2XKM). AF_07/2019</v>
          </cell>
          <cell r="C6159" t="str">
            <v>M2XKM</v>
          </cell>
          <cell r="D6159">
            <v>1.59</v>
          </cell>
          <cell r="E6159" t="str">
            <v>Sinapi-Maio/21</v>
          </cell>
        </row>
        <row r="6160">
          <cell r="A6160">
            <v>100278</v>
          </cell>
          <cell r="B6160" t="str">
            <v>TRANSPORTE HORIZONTAL MANUAL, DE BACIA SANITÁRIA, CAIXA ACOPLADA, TANQUE OU PIA (UNIDADE: UNIDXKM). AF_07/2019</v>
          </cell>
          <cell r="C6160" t="str">
            <v>UNXKM</v>
          </cell>
          <cell r="D6160">
            <v>38.53</v>
          </cell>
          <cell r="E6160" t="str">
            <v>Sinapi-Maio/21</v>
          </cell>
        </row>
        <row r="6161">
          <cell r="A6161">
            <v>100279</v>
          </cell>
          <cell r="B6161" t="str">
            <v>TRANSPORTE VERTICAL MANUAL, 1 PAVIMENTO, DE BACIA SANITÁRIA, CAIXA ACOPLADA, TANQUE OU PIA (UNIDADE: UNID). AF_07/2019</v>
          </cell>
          <cell r="C6161" t="str">
            <v>UN</v>
          </cell>
          <cell r="D6161">
            <v>0.74</v>
          </cell>
          <cell r="E6161" t="str">
            <v>Sinapi-Maio/21</v>
          </cell>
        </row>
        <row r="6162">
          <cell r="A6162">
            <v>100280</v>
          </cell>
          <cell r="B6162" t="str">
            <v>TRANSPORTE HORIZONTAL COM CARRINHO PLATAFORMA, DE BACIA SANITÁRIA, CAIXA ACOPLADA, TANQUE OU PIA (UNIDADE: UNIDXKM). AF_07/2019</v>
          </cell>
          <cell r="C6162" t="str">
            <v>UNXKM</v>
          </cell>
          <cell r="D6162">
            <v>17.690000000000001</v>
          </cell>
          <cell r="E6162" t="str">
            <v>Sinapi-Maio/21</v>
          </cell>
        </row>
        <row r="6163">
          <cell r="A6163">
            <v>100281</v>
          </cell>
          <cell r="B6163" t="str">
            <v>TRANSPORTE HORIZONTAL COM MANIPULADOR TELESCÓPICO, DE BACIA SANITÁRIA, CAIXA ACOPLADA, TANQUE OU PIA (UNIDADE: UNIDXKM). AF_07/2019</v>
          </cell>
          <cell r="C6163" t="str">
            <v>UNXKM</v>
          </cell>
          <cell r="D6163">
            <v>3.05</v>
          </cell>
          <cell r="E6163" t="str">
            <v>Sinapi-Maio/21</v>
          </cell>
        </row>
        <row r="6164">
          <cell r="A6164">
            <v>100282</v>
          </cell>
          <cell r="B6164" t="str">
            <v>TRANSPORTE HORIZONTAL MANUAL, DE TELHA DE CONCRETO OU CERÂMICA (UNIDADE: M2XKM). AF_07/2019</v>
          </cell>
          <cell r="C6164" t="str">
            <v>M2XKM</v>
          </cell>
          <cell r="D6164">
            <v>150.88999999999999</v>
          </cell>
          <cell r="E6164" t="str">
            <v>Sinapi-Maio/21</v>
          </cell>
        </row>
        <row r="6165">
          <cell r="A6165">
            <v>100283</v>
          </cell>
          <cell r="B6165" t="str">
            <v>TRANSPORTE HORIZONTAL COM CARRINHO PLATAFORMA, DE TELHA DE CONCRETO OU CERÂMICA (UNIDADE: M2XKM). AF_07/2019</v>
          </cell>
          <cell r="C6165" t="str">
            <v>M2XKM</v>
          </cell>
          <cell r="D6165">
            <v>24.37</v>
          </cell>
          <cell r="E6165" t="str">
            <v>Sinapi-Maio/21</v>
          </cell>
        </row>
        <row r="6166">
          <cell r="A6166">
            <v>100284</v>
          </cell>
          <cell r="B6166" t="str">
            <v>TRANSPORTE HORIZONTAL COM MANIPULADOR TELESCÓPICO, DE TELHA DE CONCRETO OU CERÂMICA (UNIDADE: M2XKM). AF_07/2019</v>
          </cell>
          <cell r="C6166" t="str">
            <v>M2XKM</v>
          </cell>
          <cell r="D6166">
            <v>8.94</v>
          </cell>
          <cell r="E6166" t="str">
            <v>Sinapi-Maio/21</v>
          </cell>
        </row>
        <row r="6167">
          <cell r="A6167">
            <v>100285</v>
          </cell>
          <cell r="B6167" t="str">
            <v>TRANSPORTE HORIZONTAL MANUAL, DE BARRAMENTO BLINDADO (UNIDADE: MXKM). AF_07/2019</v>
          </cell>
          <cell r="C6167" t="str">
            <v>MXKM</v>
          </cell>
          <cell r="D6167">
            <v>40.54</v>
          </cell>
          <cell r="E6167" t="str">
            <v>Sinapi-Maio/21</v>
          </cell>
        </row>
        <row r="6168">
          <cell r="A6168">
            <v>100286</v>
          </cell>
          <cell r="B6168" t="str">
            <v>TRANSPORTE HORIZONTAL COM CARRINHO PLATAFORMA, DE BARRAMENTO BLINDADO (UNIDADE: MXKM). AF_07/2019</v>
          </cell>
          <cell r="C6168" t="str">
            <v>MXKM</v>
          </cell>
          <cell r="D6168">
            <v>13.21</v>
          </cell>
          <cell r="E6168" t="str">
            <v>Sinapi-Maio/21</v>
          </cell>
        </row>
        <row r="6169">
          <cell r="A6169">
            <v>100287</v>
          </cell>
          <cell r="B6169" t="str">
            <v>TRANSPORTE HORIZONTAL MANUAL, DE CALHA QUADRADA NÚMERO 24  CORTE 33 (UNIDADE: MXKM). AF_07/2019</v>
          </cell>
          <cell r="C6169" t="str">
            <v>MXKM</v>
          </cell>
          <cell r="D6169">
            <v>12.65</v>
          </cell>
          <cell r="E6169" t="str">
            <v>Sinapi-Maio/21</v>
          </cell>
        </row>
        <row r="6170">
          <cell r="A6170">
            <v>99802</v>
          </cell>
          <cell r="B6170" t="str">
            <v>LIMPEZA DE PISO CERÂMICO OU PORCELANATO COM VASSOURA A SECO. AF_04/2019</v>
          </cell>
          <cell r="C6170" t="str">
            <v>M2</v>
          </cell>
          <cell r="D6170">
            <v>0.51</v>
          </cell>
          <cell r="E6170" t="str">
            <v>Sinapi-Maio/21</v>
          </cell>
        </row>
        <row r="6171">
          <cell r="A6171">
            <v>99803</v>
          </cell>
          <cell r="B6171" t="str">
            <v>LIMPEZA DE PISO CERÂMICO OU PORCELANATO COM PANO ÚMIDO. AF_04/2019</v>
          </cell>
          <cell r="C6171" t="str">
            <v>M2</v>
          </cell>
          <cell r="D6171">
            <v>2</v>
          </cell>
          <cell r="E6171" t="str">
            <v>Sinapi-Maio/21</v>
          </cell>
        </row>
        <row r="6172">
          <cell r="A6172">
            <v>99805</v>
          </cell>
          <cell r="B6172" t="str">
            <v>LIMPEZA DE PISO CERÂMICO OU COM PEDRAS RÚSTICAS UTILIZANDO ÁCIDO MURIÁTICO. AF_04/2019</v>
          </cell>
          <cell r="C6172" t="str">
            <v>M2</v>
          </cell>
          <cell r="D6172">
            <v>10.43</v>
          </cell>
          <cell r="E6172" t="str">
            <v>Sinapi-Maio/21</v>
          </cell>
        </row>
        <row r="6173">
          <cell r="A6173">
            <v>99806</v>
          </cell>
          <cell r="B6173" t="str">
            <v>LIMPEZA DE REVESTIMENTO CERÂMICO EM PAREDE COM PANO ÚMIDO AF_04/2019</v>
          </cell>
          <cell r="C6173" t="str">
            <v>M2</v>
          </cell>
          <cell r="D6173">
            <v>0.82</v>
          </cell>
          <cell r="E6173" t="str">
            <v>Sinapi-Maio/21</v>
          </cell>
        </row>
        <row r="6174">
          <cell r="A6174">
            <v>99808</v>
          </cell>
          <cell r="B6174" t="str">
            <v>LIMPEZA DE REVESTIMENTO CERÂMICO EM PAREDE UTILIZANDO ÁCIDO MURIÁTICO. AF_04/2019</v>
          </cell>
          <cell r="C6174" t="str">
            <v>M2</v>
          </cell>
          <cell r="D6174">
            <v>3.4</v>
          </cell>
          <cell r="E6174" t="str">
            <v>Sinapi-Maio/21</v>
          </cell>
        </row>
        <row r="6175">
          <cell r="A6175">
            <v>99809</v>
          </cell>
          <cell r="B6175" t="str">
            <v>LIMPEZA DE PISO DE LADRILHO HIDRÁULICO COM PANO ÚMIDO. AF_04/2019</v>
          </cell>
          <cell r="C6175" t="str">
            <v>M2</v>
          </cell>
          <cell r="D6175">
            <v>5.7</v>
          </cell>
          <cell r="E6175" t="str">
            <v>Sinapi-Maio/21</v>
          </cell>
        </row>
        <row r="6176">
          <cell r="A6176">
            <v>99811</v>
          </cell>
          <cell r="B6176" t="str">
            <v>LIMPEZA DE CONTRAPISO COM VASSOURA A SECO. AF_04/2019</v>
          </cell>
          <cell r="C6176" t="str">
            <v>M2</v>
          </cell>
          <cell r="D6176">
            <v>3.41</v>
          </cell>
          <cell r="E6176" t="str">
            <v>Sinapi-Maio/21</v>
          </cell>
        </row>
        <row r="6177">
          <cell r="A6177">
            <v>99812</v>
          </cell>
          <cell r="B6177" t="str">
            <v>LIMPEZA DE LADRILHO HIDRÁULICO EM PAREDE COM PANO ÚMIDO. AF_04/2019</v>
          </cell>
          <cell r="C6177" t="str">
            <v>M2</v>
          </cell>
          <cell r="D6177">
            <v>1.0900000000000001</v>
          </cell>
          <cell r="E6177" t="str">
            <v>Sinapi-Maio/21</v>
          </cell>
        </row>
        <row r="6178">
          <cell r="A6178">
            <v>99814</v>
          </cell>
          <cell r="B6178" t="str">
            <v>LIMPEZA DE SUPERFÍCIE COM JATO DE ALTA PRESSÃO. AF_04/2019</v>
          </cell>
          <cell r="C6178" t="str">
            <v>M2</v>
          </cell>
          <cell r="D6178">
            <v>1.85</v>
          </cell>
          <cell r="E6178" t="str">
            <v>Sinapi-Maio/21</v>
          </cell>
        </row>
        <row r="6179">
          <cell r="A6179">
            <v>99822</v>
          </cell>
          <cell r="B6179" t="str">
            <v>LIMPEZA DE PORTA DE MADEIRA. AF_04/2019</v>
          </cell>
          <cell r="C6179" t="str">
            <v>M2</v>
          </cell>
          <cell r="D6179">
            <v>0.97</v>
          </cell>
          <cell r="E6179" t="str">
            <v>Sinapi-Maio/21</v>
          </cell>
        </row>
        <row r="6180">
          <cell r="A6180">
            <v>99826</v>
          </cell>
          <cell r="B6180" t="str">
            <v>LIMPEZA DE FORRO REMOVÍVEL COM PANO ÚMIDO. AF_04/2019</v>
          </cell>
          <cell r="C6180" t="str">
            <v>M2</v>
          </cell>
          <cell r="D6180">
            <v>1.48</v>
          </cell>
          <cell r="E6180" t="str">
            <v>Sinapi-Maio/21</v>
          </cell>
        </row>
        <row r="6181">
          <cell r="A6181">
            <v>97010</v>
          </cell>
          <cell r="B6181" t="str">
            <v>GUARDA-CORPO FIXADO EM FÔRMA DE MADEIRA COM TRAVESSÕES EM MADEIRA PREGADA E FECHAMENTO EM TELA DE POLIPROPILENO PARA EDIFICAÇÕES COM ATÉ 2 PAVIMENTOS. AF_11/2017</v>
          </cell>
          <cell r="C6181" t="str">
            <v>M</v>
          </cell>
          <cell r="D6181">
            <v>37.44</v>
          </cell>
          <cell r="E6181" t="str">
            <v>Sinapi-Maio/21</v>
          </cell>
        </row>
        <row r="6182">
          <cell r="A6182">
            <v>97011</v>
          </cell>
          <cell r="B6182" t="str">
            <v>GUARDA-CORPO FIXADO EM FÔRMA DE MADEIRA COM TRAVESSÕES EM MADEIRA PREGADA E FECHAMENTO EM TELA DE POLIPROPILENO PARA EDIFICAÇÕES COM  3 PAVIMENTOS. AF_11/2017</v>
          </cell>
          <cell r="C6182" t="str">
            <v>M</v>
          </cell>
          <cell r="D6182">
            <v>30.65</v>
          </cell>
          <cell r="E6182" t="str">
            <v>Sinapi-Maio/21</v>
          </cell>
        </row>
        <row r="6183">
          <cell r="A6183">
            <v>97012</v>
          </cell>
          <cell r="B6183" t="str">
            <v>GUARDA-CORPO FIXADO EM FÔRMA DE MADEIRA COM TRAVESSÕES EM MADEIRA PREGADA E FECHAMENTO EM TELA DE POLIPROPILENO PARA EDIFICAÇÕES COM ALTURA IGUAL OU SUPERIOR A 4 PAVIMENTOS. AF_11/2017</v>
          </cell>
          <cell r="C6183" t="str">
            <v>M</v>
          </cell>
          <cell r="D6183">
            <v>27.25</v>
          </cell>
          <cell r="E6183" t="str">
            <v>Sinapi-Maio/21</v>
          </cell>
        </row>
        <row r="6184">
          <cell r="A6184">
            <v>97013</v>
          </cell>
          <cell r="B6184" t="str">
            <v>GUARDA-CORPO FIXADO EM FÔRMA DE MADEIRA COM TRAVESSÕES EM MADEIRA PREGADA E FECHAMENTO EM PAINEL COMPENSADO PARA EDIFICAÇÕES COM ATÉ 2 PAVIMENTOS. AF_11/2017</v>
          </cell>
          <cell r="C6184" t="str">
            <v>M</v>
          </cell>
          <cell r="D6184">
            <v>66.2</v>
          </cell>
          <cell r="E6184" t="str">
            <v>Sinapi-Maio/21</v>
          </cell>
        </row>
        <row r="6185">
          <cell r="A6185">
            <v>97014</v>
          </cell>
          <cell r="B6185" t="str">
            <v>GUARDA-CORPO FIXADO EM FÔRMA DE MADEIRA COM TRAVESSÕES EM MADEIRA PREGADA E FECHAMENTO EM PAINEL COMPENSADO PARA EDIFICAÇÕES COM 3 PAVIMENTOS. AF_11/2017</v>
          </cell>
          <cell r="C6185" t="str">
            <v>M</v>
          </cell>
          <cell r="D6185">
            <v>50.08</v>
          </cell>
          <cell r="E6185" t="str">
            <v>Sinapi-Maio/21</v>
          </cell>
        </row>
        <row r="6186">
          <cell r="A6186">
            <v>97015</v>
          </cell>
          <cell r="B6186" t="str">
            <v>GUARDA-CORPO FIXADO EM FÔRMA DE MADEIRA COM TRAVESSÕES EM MADEIRA PREGADA E FECHAMENTO EM PAINEL COMPENSADO PARA EDIFICAÇÕES COM ALTURA IGUAL OU SUPERIOR A 4 PAVIMENTOS. AF_11/2017</v>
          </cell>
          <cell r="C6186" t="str">
            <v>M</v>
          </cell>
          <cell r="D6186">
            <v>42.02</v>
          </cell>
          <cell r="E6186" t="str">
            <v>Sinapi-Maio/21</v>
          </cell>
        </row>
        <row r="6187">
          <cell r="A6187">
            <v>97016</v>
          </cell>
          <cell r="B6187" t="str">
            <v>GUARDA-CORPO FIXADO EM FÔRMA DE MADEIRA COM TRAVESSÕES EM MADEIRA PREGADA PRÉ-MONTADA E ENCAIXE NA FÔRMA. PARA EDIFICAÇÕES COM ATÉ 2 PAVIMENTOS. AF_11/2017</v>
          </cell>
          <cell r="C6187" t="str">
            <v>M</v>
          </cell>
          <cell r="D6187">
            <v>31.51</v>
          </cell>
          <cell r="E6187" t="str">
            <v>Sinapi-Maio/21</v>
          </cell>
        </row>
        <row r="6188">
          <cell r="A6188">
            <v>97017</v>
          </cell>
          <cell r="B6188" t="str">
            <v>GUARDA-CORPO FIXADO EM FÔRMA DE MADEIRA COM TRAVESSÕES EM MADEIRA PREGADA PRÉ-MONTADA E ENCAIXE NA FÔRMA PARA EDIFICAÇÕES COM 3 PAVIMENTOS. AF_11/2017</v>
          </cell>
          <cell r="C6188" t="str">
            <v>M</v>
          </cell>
          <cell r="D6188">
            <v>24.81</v>
          </cell>
          <cell r="E6188" t="str">
            <v>Sinapi-Maio/21</v>
          </cell>
        </row>
        <row r="6189">
          <cell r="A6189">
            <v>97018</v>
          </cell>
          <cell r="B6189" t="str">
            <v>GUARDA-CORPO FIXADO EM FÔRMA DE MADEIRA COM TRAVESSÕES EM MADEIRA PREGADA PRÉ-MONTADA E ENCAIXE NA FÔRMA. PARA EDIFICAÇÕES COM ALTURA IGUAL OU SUPERIOR A 4 PAVIMENTOS. AF_11/2017</v>
          </cell>
          <cell r="C6189" t="str">
            <v>M</v>
          </cell>
          <cell r="D6189">
            <v>21.42</v>
          </cell>
          <cell r="E6189" t="str">
            <v>Sinapi-Maio/21</v>
          </cell>
        </row>
        <row r="6190">
          <cell r="A6190">
            <v>97031</v>
          </cell>
          <cell r="B6190" t="str">
            <v>GUARDA-CORPO EM LAJE PÓS-DESFÔRMA, PARA ESTRUTURAS EM CONCRETO, COM ESCORAS DE MADEIRA ESTRONCADAS NA ESTRUTURA, TRAVESSÕES DE MADEIRA PREGADOS E FECHAMENTO EM TELA DE POLIPROPILENO PARA EDIFICAÇÕES COM ALTURA ATÉ 4 PAVIMENTOS (1 MONTAGEM POR OBRA). AF_11/2017</v>
          </cell>
          <cell r="C6190" t="str">
            <v>M</v>
          </cell>
          <cell r="D6190">
            <v>37.71</v>
          </cell>
          <cell r="E6190" t="str">
            <v>Sinapi-Maio/21</v>
          </cell>
        </row>
        <row r="6191">
          <cell r="A6191">
            <v>97032</v>
          </cell>
          <cell r="B6191" t="str">
            <v>GUARDA-CORPO EM LAJE PÓS-DESFÔRMA, PARA ESTRUTURAS EM CONCRETO, COM ESCORAS DE MADEIRA ESTRONCADAS NA ESTRUTURA, TRAVESSÕES DE MADEIRA PREGADOS E FECHAMENTO EM TELA DE POLIPROPILENO PARA EDIFICAÇÕES ACIMA DE 4 PAV. (2 MONTAGENS POR OBRA). AF_11/2017</v>
          </cell>
          <cell r="C6191" t="str">
            <v>M</v>
          </cell>
          <cell r="D6191">
            <v>27.52</v>
          </cell>
          <cell r="E6191" t="str">
            <v>Sinapi-Maio/21</v>
          </cell>
        </row>
        <row r="6192">
          <cell r="A6192">
            <v>97033</v>
          </cell>
          <cell r="B6192" t="str">
            <v>GUARDA-CORPO EM LAJE PÓS-DESFORMA, PARA ESTRUTURAS EM CONCRETO, COM ESCORAS METÁLICAS ESTRONCADAS NA ESTRUTURA, TRAVESSÕES DE MADEIRA E FECHAMENTO EM TELA DE POLIPROPILENO PARA EDIFICAÇÕES COM ALTURA ATÉ 4 PAVIMENTOS (1 MONTAGEM POR OBRA). AF_11/2017</v>
          </cell>
          <cell r="C6192" t="str">
            <v>M</v>
          </cell>
          <cell r="D6192">
            <v>46.6</v>
          </cell>
          <cell r="E6192" t="str">
            <v>Sinapi-Maio/21</v>
          </cell>
        </row>
        <row r="6193">
          <cell r="A6193">
            <v>97034</v>
          </cell>
          <cell r="B6193" t="str">
            <v>GUARDA-CORPO EM LAJE PÓS-DESFORMA, PARA ESTRUTURAS EM CONCRETO, COM ESCORAS METÁLICAS ESTRONCADAS NA ESTRUTURA, TRAVESSÕES DE MADEIRA E FECHAMENTO EM TELA DE POLIPROPILENO PARA EDIFICAÇÕES ACIMA DE 4 PAVIMENTOS (2 MONTAGENS POR OBRA). AF_11/2017</v>
          </cell>
          <cell r="C6193" t="str">
            <v>M</v>
          </cell>
          <cell r="D6193">
            <v>31.02</v>
          </cell>
          <cell r="E6193" t="str">
            <v>Sinapi-Maio/21</v>
          </cell>
        </row>
        <row r="6194">
          <cell r="A6194">
            <v>97039</v>
          </cell>
          <cell r="B6194" t="str">
            <v>FECHAMENTO REMOVÍVEL DE VÃO DE PORTAS, EM MADEIRA (VÃO DO ELEVADOR)  1 MONTAGEM EM OBRA. AF_11/2017</v>
          </cell>
          <cell r="C6194" t="str">
            <v>M2</v>
          </cell>
          <cell r="D6194">
            <v>38.07</v>
          </cell>
          <cell r="E6194" t="str">
            <v>Sinapi-Maio/21</v>
          </cell>
        </row>
        <row r="6195">
          <cell r="A6195">
            <v>97040</v>
          </cell>
          <cell r="B6195" t="str">
            <v>FECHAMENTO REMOVÍVEL DE ABERTURA DE CAIXILHO, EM MADEIRA  4 MONTAGENS EM OBRA. AF_11/2017</v>
          </cell>
          <cell r="C6195" t="str">
            <v>M2</v>
          </cell>
          <cell r="D6195">
            <v>13.96</v>
          </cell>
          <cell r="E6195" t="str">
            <v>Sinapi-Maio/21</v>
          </cell>
        </row>
        <row r="6196">
          <cell r="A6196">
            <v>97041</v>
          </cell>
          <cell r="B6196" t="str">
            <v>FECHAMENTO REMOVÍVEL DE ABERTURA NO PISO, EM MADEIRA  1 MONTAGEM EM OBRA. AF_11/2017</v>
          </cell>
          <cell r="C6196" t="str">
            <v>M2</v>
          </cell>
          <cell r="D6196">
            <v>235.84</v>
          </cell>
          <cell r="E6196" t="str">
            <v>Sinapi-Maio/21</v>
          </cell>
        </row>
        <row r="6197">
          <cell r="A6197">
            <v>97046</v>
          </cell>
          <cell r="B6197" t="str">
            <v>PONTEIRAS DE PROTEÇÃO DE VERGALHÕES EXPOSTOS EM FUNDAÇÕES. AF_11/2017</v>
          </cell>
          <cell r="C6197" t="str">
            <v>M2</v>
          </cell>
          <cell r="D6197">
            <v>0.35</v>
          </cell>
          <cell r="E6197" t="str">
            <v>Sinapi-Maio/21</v>
          </cell>
        </row>
        <row r="6198">
          <cell r="A6198">
            <v>97047</v>
          </cell>
          <cell r="B6198" t="str">
            <v>PONTEIRAS DE PROTEÇÃO DE VERGALHÕES EXPOSTOS EM ESTRUTURAS DE CONCRETO ARMADO CONVENCIONAL. AF_11/2017</v>
          </cell>
          <cell r="C6198" t="str">
            <v>M2</v>
          </cell>
          <cell r="D6198">
            <v>0.13</v>
          </cell>
          <cell r="E6198" t="str">
            <v>Sinapi-Maio/21</v>
          </cell>
        </row>
        <row r="6199">
          <cell r="A6199">
            <v>97048</v>
          </cell>
          <cell r="B6199" t="str">
            <v>PONTEIRAS DE PROTEÇÃO DE VERGALHÕES EXPOSTOS EM ALVENARIA ESTRUTURAL. AF_11/2017</v>
          </cell>
          <cell r="C6199" t="str">
            <v>M2</v>
          </cell>
          <cell r="D6199">
            <v>0.1</v>
          </cell>
          <cell r="E6199" t="str">
            <v>Sinapi-Maio/21</v>
          </cell>
        </row>
        <row r="6200">
          <cell r="A6200">
            <v>97051</v>
          </cell>
          <cell r="B6200" t="str">
            <v>SINALIZAÇÃO COM FITA FIXADA NA ESTRUTURA. AF_11/2017</v>
          </cell>
          <cell r="C6200" t="str">
            <v>M</v>
          </cell>
          <cell r="D6200">
            <v>3.31</v>
          </cell>
          <cell r="E6200" t="str">
            <v>Sinapi-Maio/21</v>
          </cell>
        </row>
        <row r="6201">
          <cell r="A6201">
            <v>97053</v>
          </cell>
          <cell r="B6201" t="str">
            <v>SINALIZAÇÃO COM FITA FIXADA EM CONE PLÁSTICO, INCLUINDO CONE. AF_11/2017</v>
          </cell>
          <cell r="C6201" t="str">
            <v>M</v>
          </cell>
          <cell r="D6201">
            <v>11.04</v>
          </cell>
          <cell r="E6201" t="str">
            <v>Sinapi-Maio/21</v>
          </cell>
        </row>
        <row r="6202">
          <cell r="A6202">
            <v>97054</v>
          </cell>
          <cell r="B6202" t="str">
            <v>INSTALAÇÃO DE SINALIZADOR NOTURNO LED. AF_11/2017</v>
          </cell>
          <cell r="C6202" t="str">
            <v>UN</v>
          </cell>
          <cell r="D6202">
            <v>31.96</v>
          </cell>
          <cell r="E6202" t="str">
            <v>Sinapi-Maio/21</v>
          </cell>
        </row>
        <row r="6203">
          <cell r="A6203">
            <v>97062</v>
          </cell>
          <cell r="B6203" t="str">
            <v>COLOCAÇÃO DE TELA EM ANDAIME FACHADEIRO. AF_11/2017</v>
          </cell>
          <cell r="C6203" t="str">
            <v>M2</v>
          </cell>
          <cell r="D6203">
            <v>5.39</v>
          </cell>
          <cell r="E6203" t="str">
            <v>Sinapi-Maio/21</v>
          </cell>
        </row>
        <row r="6204">
          <cell r="A6204">
            <v>97063</v>
          </cell>
          <cell r="B6204" t="str">
            <v>MONTAGEM E DESMONTAGEM DE ANDAIME MODULAR FACHADEIRO, COM PISO METÁLICO, PARA EDIFICAÇÕES COM MÚLTIPLOS PAVIMENTOS (EXCLUSIVE ANDAIME E LIMPEZA). AF_11/2017</v>
          </cell>
          <cell r="C6204" t="str">
            <v>M2</v>
          </cell>
          <cell r="D6204">
            <v>9.7899999999999991</v>
          </cell>
          <cell r="E6204" t="str">
            <v>Sinapi-Maio/21</v>
          </cell>
        </row>
        <row r="6205">
          <cell r="A6205">
            <v>97064</v>
          </cell>
          <cell r="B6205" t="str">
            <v>MONTAGEM E DESMONTAGEM DE ANDAIME TUBULAR TIPO TORRE (EXCLUSIVE ANDAIME E LIMPEZA). AF_11/2017</v>
          </cell>
          <cell r="C6205" t="str">
            <v>M</v>
          </cell>
          <cell r="D6205">
            <v>18.09</v>
          </cell>
          <cell r="E6205" t="str">
            <v>Sinapi-Maio/21</v>
          </cell>
        </row>
        <row r="6206">
          <cell r="A6206">
            <v>97065</v>
          </cell>
          <cell r="B6206" t="str">
            <v>MONTAGEM E DESMONTAGEM DE ANDAIME MULTIDIRECIONAL (EXCLUSIVE ANDAIME E LIMPEZA). AF_11/2017</v>
          </cell>
          <cell r="C6206" t="str">
            <v>M3</v>
          </cell>
          <cell r="D6206">
            <v>6.32</v>
          </cell>
          <cell r="E6206" t="str">
            <v>Sinapi-Maio/21</v>
          </cell>
        </row>
        <row r="6207">
          <cell r="A6207">
            <v>97066</v>
          </cell>
          <cell r="B6207" t="str">
            <v>COBERTURA PARA PROTEÇÃO DE PEDESTRES SOBRE ESTRUTURA DE ANDAIME, INCLUSIVE MONTAGEM E DESMONTAGEM. AF_11/2017</v>
          </cell>
          <cell r="C6207" t="str">
            <v>M2</v>
          </cell>
          <cell r="D6207">
            <v>76.099999999999994</v>
          </cell>
          <cell r="E6207" t="str">
            <v>Sinapi-Maio/21</v>
          </cell>
        </row>
        <row r="6208">
          <cell r="A6208">
            <v>97067</v>
          </cell>
          <cell r="B6208" t="str">
            <v>PLATAFORMA DE PROTEÇÃO PRINCIPAL PARA ALVENARIA ESTRUTURAL PARA SER APOIADA EM ANDAIME, INCLUSIVE MONTAGEM E DESMONTAGEM. AF_11/2017</v>
          </cell>
          <cell r="C6208" t="str">
            <v>M</v>
          </cell>
          <cell r="D6208">
            <v>633.76</v>
          </cell>
          <cell r="E6208" t="str">
            <v>Sinapi-Maio/21</v>
          </cell>
        </row>
        <row r="6209">
          <cell r="A6209">
            <v>97621</v>
          </cell>
          <cell r="B6209" t="str">
            <v>DEMOLIÇÃO DE ALVENARIA DE BLOCO FURADO, DE FORMA MANUAL, COM REAPROVEITAMENTO. AF_12/2017</v>
          </cell>
          <cell r="C6209" t="str">
            <v>M3</v>
          </cell>
          <cell r="D6209">
            <v>109.92</v>
          </cell>
          <cell r="E6209" t="str">
            <v>Sinapi-Maio/21</v>
          </cell>
        </row>
        <row r="6210">
          <cell r="A6210">
            <v>97622</v>
          </cell>
          <cell r="B6210" t="str">
            <v>DEMOLIÇÃO DE ALVENARIA DE BLOCO FURADO, DE FORMA MANUAL, SEM REAPROVEITAMENTO. AF_12/2017</v>
          </cell>
          <cell r="C6210" t="str">
            <v>M3</v>
          </cell>
          <cell r="D6210">
            <v>53.57</v>
          </cell>
          <cell r="E6210" t="str">
            <v>Sinapi-Maio/21</v>
          </cell>
        </row>
        <row r="6211">
          <cell r="A6211">
            <v>97623</v>
          </cell>
          <cell r="B6211" t="str">
            <v>DEMOLIÇÃO DE ALVENARIA DE TIJOLO MACIÇO, DE FORMA MANUAL, COM REAPROVEITAMENTO. AF_12/2017</v>
          </cell>
          <cell r="C6211" t="str">
            <v>M3</v>
          </cell>
          <cell r="D6211">
            <v>164.12</v>
          </cell>
          <cell r="E6211" t="str">
            <v>Sinapi-Maio/21</v>
          </cell>
        </row>
        <row r="6212">
          <cell r="A6212">
            <v>97624</v>
          </cell>
          <cell r="B6212" t="str">
            <v>DEMOLIÇÃO DE ALVENARIA DE TIJOLO MACIÇO, DE FORMA MANUAL, SEM REAPROVEITAMENTO. AF_12/2017</v>
          </cell>
          <cell r="C6212" t="str">
            <v>M3</v>
          </cell>
          <cell r="D6212">
            <v>100.73</v>
          </cell>
          <cell r="E6212" t="str">
            <v>Sinapi-Maio/21</v>
          </cell>
        </row>
        <row r="6213">
          <cell r="A6213">
            <v>97625</v>
          </cell>
          <cell r="B6213" t="str">
            <v>DEMOLIÇÃO DE ALVENARIA PARA QUALQUER TIPO DE BLOCO, DE FORMA MECANIZADA, SEM REAPROVEITAMENTO. AF_12/2017</v>
          </cell>
          <cell r="C6213" t="str">
            <v>M3</v>
          </cell>
          <cell r="D6213">
            <v>41.13</v>
          </cell>
          <cell r="E6213" t="str">
            <v>Sinapi-Maio/21</v>
          </cell>
        </row>
        <row r="6214">
          <cell r="A6214">
            <v>97626</v>
          </cell>
          <cell r="B6214" t="str">
            <v>DEMOLIÇÃO DE PILARES E VIGAS EM CONCRETO ARMADO, DE FORMA MANUAL, SEM REAPROVEITAMENTO. AF_12/2017</v>
          </cell>
          <cell r="C6214" t="str">
            <v>M3</v>
          </cell>
          <cell r="D6214">
            <v>568.15</v>
          </cell>
          <cell r="E6214" t="str">
            <v>Sinapi-Maio/21</v>
          </cell>
        </row>
        <row r="6215">
          <cell r="A6215">
            <v>97627</v>
          </cell>
          <cell r="B6215" t="str">
            <v>DEMOLIÇÃO DE PILARES E VIGAS EM CONCRETO ARMADO, DE FORMA MECANIZADA COM MARTELETE, SEM REAPROVEITAMENTO. AF_12/2017</v>
          </cell>
          <cell r="C6215" t="str">
            <v>M3</v>
          </cell>
          <cell r="D6215">
            <v>271.14</v>
          </cell>
          <cell r="E6215" t="str">
            <v>Sinapi-Maio/21</v>
          </cell>
        </row>
        <row r="6216">
          <cell r="A6216">
            <v>97628</v>
          </cell>
          <cell r="B6216" t="str">
            <v>DEMOLIÇÃO DE LAJES, DE FORMA MANUAL, SEM REAPROVEITAMENTO. AF_12/2017</v>
          </cell>
          <cell r="C6216" t="str">
            <v>M3</v>
          </cell>
          <cell r="D6216">
            <v>264.77999999999997</v>
          </cell>
          <cell r="E6216" t="str">
            <v>Sinapi-Maio/21</v>
          </cell>
        </row>
        <row r="6217">
          <cell r="A6217">
            <v>97629</v>
          </cell>
          <cell r="B6217" t="str">
            <v>DEMOLIÇÃO DE LAJES, DE FORMA MECANIZADA COM MARTELETE, SEM REAPROVEITAMENTO. AF_12/2017</v>
          </cell>
          <cell r="C6217" t="str">
            <v>M3</v>
          </cell>
          <cell r="D6217">
            <v>122.42</v>
          </cell>
          <cell r="E6217" t="str">
            <v>Sinapi-Maio/21</v>
          </cell>
        </row>
        <row r="6218">
          <cell r="A6218">
            <v>97631</v>
          </cell>
          <cell r="B6218" t="str">
            <v>DEMOLIÇÃO DE ARGAMASSAS, DE FORMA MANUAL, SEM REAPROVEITAMENTO. AF_12/2017</v>
          </cell>
          <cell r="C6218" t="str">
            <v>M2</v>
          </cell>
          <cell r="D6218">
            <v>3.08</v>
          </cell>
          <cell r="E6218" t="str">
            <v>Sinapi-Maio/21</v>
          </cell>
        </row>
        <row r="6219">
          <cell r="A6219">
            <v>97632</v>
          </cell>
          <cell r="B6219" t="str">
            <v>DEMOLIÇÃO DE RODAPÉ CERÂMICO, DE FORMA MANUAL, SEM REAPROVEITAMENTO. AF_12/2017</v>
          </cell>
          <cell r="C6219" t="str">
            <v>M</v>
          </cell>
          <cell r="D6219">
            <v>2.41</v>
          </cell>
          <cell r="E6219" t="str">
            <v>Sinapi-Maio/21</v>
          </cell>
        </row>
        <row r="6220">
          <cell r="A6220">
            <v>97633</v>
          </cell>
          <cell r="B6220" t="str">
            <v>DEMOLIÇÃO DE REVESTIMENTO CERÂMICO, DE FORMA MANUAL, SEM REAPROVEITAMENTO. AF_12/2017</v>
          </cell>
          <cell r="C6220" t="str">
            <v>M2</v>
          </cell>
          <cell r="D6220">
            <v>21.09</v>
          </cell>
          <cell r="E6220" t="str">
            <v>Sinapi-Maio/21</v>
          </cell>
        </row>
        <row r="6221">
          <cell r="A6221">
            <v>97634</v>
          </cell>
          <cell r="B6221" t="str">
            <v>DEMOLIÇÃO DE REVESTIMENTO CERÂMICO, DE FORMA MECANIZADA COM MARTELETE, SEM REAPROVEITAMENTO. AF_12/2017</v>
          </cell>
          <cell r="C6221" t="str">
            <v>M2</v>
          </cell>
          <cell r="D6221">
            <v>11.61</v>
          </cell>
          <cell r="E6221" t="str">
            <v>Sinapi-Maio/21</v>
          </cell>
        </row>
        <row r="6222">
          <cell r="A6222">
            <v>97635</v>
          </cell>
          <cell r="B6222" t="str">
            <v>DEMOLIÇÃO DE PAVIMENTO INTERTRAVADO, DE FORMA MANUAL, COM REAPROVEITAMENTO. AF_12/2017</v>
          </cell>
          <cell r="C6222" t="str">
            <v>M2</v>
          </cell>
          <cell r="D6222">
            <v>14.44</v>
          </cell>
          <cell r="E6222" t="str">
            <v>Sinapi-Maio/21</v>
          </cell>
        </row>
        <row r="6223">
          <cell r="A6223">
            <v>97636</v>
          </cell>
          <cell r="B6223" t="str">
            <v>DEMOLIÇÃO PARCIAL DE PAVIMENTO ASFÁLTICO, DE FORMA MECANIZADA, SEM REAPROVEITAMENTO. AF_12/2017</v>
          </cell>
          <cell r="C6223" t="str">
            <v>M2</v>
          </cell>
          <cell r="D6223">
            <v>15.47</v>
          </cell>
          <cell r="E6223" t="str">
            <v>Sinapi-Maio/21</v>
          </cell>
        </row>
        <row r="6224">
          <cell r="A6224">
            <v>97637</v>
          </cell>
          <cell r="B6224" t="str">
            <v>REMOÇÃO DE TAPUME/ CHAPAS METÁLICAS E DE MADEIRA, DE FORMA MANUAL, SEM REAPROVEITAMENTO. AF_12/2017</v>
          </cell>
          <cell r="C6224" t="str">
            <v>M2</v>
          </cell>
          <cell r="D6224">
            <v>2.54</v>
          </cell>
          <cell r="E6224" t="str">
            <v>Sinapi-Maio/21</v>
          </cell>
        </row>
        <row r="6225">
          <cell r="A6225">
            <v>97638</v>
          </cell>
          <cell r="B6225" t="str">
            <v>REMOÇÃO DE CHAPAS E PERFIS DE DRYWALL, DE FORMA MANUAL, SEM REAPROVEITAMENTO. AF_12/2017</v>
          </cell>
          <cell r="C6225" t="str">
            <v>M2</v>
          </cell>
          <cell r="D6225">
            <v>7.4</v>
          </cell>
          <cell r="E6225" t="str">
            <v>Sinapi-Maio/21</v>
          </cell>
        </row>
        <row r="6226">
          <cell r="A6226">
            <v>97639</v>
          </cell>
          <cell r="B6226" t="str">
            <v>REMOÇÃO DE PLACAS E PILARETES DE CONCRETO, DE FORMA MANUAL, SEM REAPROVEITAMENTO. AF_12/2017</v>
          </cell>
          <cell r="C6226" t="str">
            <v>M2</v>
          </cell>
          <cell r="D6226">
            <v>18.510000000000002</v>
          </cell>
          <cell r="E6226" t="str">
            <v>Sinapi-Maio/21</v>
          </cell>
        </row>
        <row r="6227">
          <cell r="A6227">
            <v>97640</v>
          </cell>
          <cell r="B6227" t="str">
            <v>REMOÇÃO DE FORROS DE DRYWALL, PVC E FIBROMINERAL, DE FORMA MANUAL, SEM REAPROVEITAMENTO. AF_12/2017</v>
          </cell>
          <cell r="C6227" t="str">
            <v>M2</v>
          </cell>
          <cell r="D6227">
            <v>1.6</v>
          </cell>
          <cell r="E6227" t="str">
            <v>Sinapi-Maio/21</v>
          </cell>
        </row>
        <row r="6228">
          <cell r="A6228">
            <v>97641</v>
          </cell>
          <cell r="B6228" t="str">
            <v>REMOÇÃO DE FORRO DE GESSO, DE FORMA MANUAL, SEM REAPROVEITAMENTO. AF_12/2017</v>
          </cell>
          <cell r="C6228" t="str">
            <v>M2</v>
          </cell>
          <cell r="D6228">
            <v>4.62</v>
          </cell>
          <cell r="E6228" t="str">
            <v>Sinapi-Maio/21</v>
          </cell>
        </row>
        <row r="6229">
          <cell r="A6229">
            <v>97642</v>
          </cell>
          <cell r="B6229" t="str">
            <v>REMOÇÃO DE TRAMA METÁLICA OU DE MADEIRA PARA FORRO, DE FORMA MANUAL, SEM REAPROVEITAMENTO. AF_12/2017</v>
          </cell>
          <cell r="C6229" t="str">
            <v>M2</v>
          </cell>
          <cell r="D6229">
            <v>2.88</v>
          </cell>
          <cell r="E6229" t="str">
            <v>Sinapi-Maio/21</v>
          </cell>
        </row>
        <row r="6230">
          <cell r="A6230">
            <v>97643</v>
          </cell>
          <cell r="B6230" t="str">
            <v>REMOÇÃO DE PISO DE MADEIRA (ASSOALHO E BARROTE), DE FORMA MANUAL, SEM REAPROVEITAMENTO. AF_12/2017</v>
          </cell>
          <cell r="C6230" t="str">
            <v>M2</v>
          </cell>
          <cell r="D6230">
            <v>22.58</v>
          </cell>
          <cell r="E6230" t="str">
            <v>Sinapi-Maio/21</v>
          </cell>
        </row>
        <row r="6231">
          <cell r="A6231">
            <v>97644</v>
          </cell>
          <cell r="B6231" t="str">
            <v>REMOÇÃO DE PORTAS, DE FORMA MANUAL, SEM REAPROVEITAMENTO. AF_12/2017</v>
          </cell>
          <cell r="C6231" t="str">
            <v>M2</v>
          </cell>
          <cell r="D6231">
            <v>8.5399999999999991</v>
          </cell>
          <cell r="E6231" t="str">
            <v>Sinapi-Maio/21</v>
          </cell>
        </row>
        <row r="6232">
          <cell r="A6232">
            <v>97645</v>
          </cell>
          <cell r="B6232" t="str">
            <v>REMOÇÃO DE JANELAS, DE FORMA MANUAL, SEM REAPROVEITAMENTO. AF_12/2017</v>
          </cell>
          <cell r="C6232" t="str">
            <v>M2</v>
          </cell>
          <cell r="D6232">
            <v>29.14</v>
          </cell>
          <cell r="E6232" t="str">
            <v>Sinapi-Maio/21</v>
          </cell>
        </row>
        <row r="6233">
          <cell r="A6233">
            <v>97647</v>
          </cell>
          <cell r="B6233" t="str">
            <v>REMOÇÃO DE TELHAS, DE FIBROCIMENTO, METÁLICA E CERÂMICA, DE FORMA MANUAL, SEM REAPROVEITAMENTO. AF_12/2017</v>
          </cell>
          <cell r="C6233" t="str">
            <v>M2</v>
          </cell>
          <cell r="D6233">
            <v>3.17</v>
          </cell>
          <cell r="E6233" t="str">
            <v>Sinapi-Maio/21</v>
          </cell>
        </row>
        <row r="6234">
          <cell r="A6234">
            <v>97648</v>
          </cell>
          <cell r="B6234" t="str">
            <v>REMOÇÃO DE PROTEÇÃO TÉRMICA PARA COBERTURA EM EPS, DE FORMA MANUAL, SEM REAPROVEITAMENTO. AF_12/2017</v>
          </cell>
          <cell r="C6234" t="str">
            <v>M2</v>
          </cell>
          <cell r="D6234">
            <v>1.83</v>
          </cell>
          <cell r="E6234" t="str">
            <v>Sinapi-Maio/21</v>
          </cell>
        </row>
        <row r="6235">
          <cell r="A6235">
            <v>97649</v>
          </cell>
          <cell r="B6235" t="str">
            <v>REMOÇÃO DE TELHAS DE FIBROCIMENTO, METÁLICA E CERÂMICA, DE FORMA MECANIZADA, COM USO DE GUINDASTE, SEM REAPROVEITAMENTO. AF_12/2017</v>
          </cell>
          <cell r="C6235" t="str">
            <v>M2</v>
          </cell>
          <cell r="D6235">
            <v>3.89</v>
          </cell>
          <cell r="E6235" t="str">
            <v>Sinapi-Maio/21</v>
          </cell>
        </row>
        <row r="6236">
          <cell r="A6236">
            <v>97650</v>
          </cell>
          <cell r="B6236" t="str">
            <v>REMOÇÃO DE TRAMA DE MADEIRA PARA COBERTURA, DE FORMA MANUAL, SEM REAPROVEITAMENTO. AF_12/2017</v>
          </cell>
          <cell r="C6236" t="str">
            <v>M2</v>
          </cell>
          <cell r="D6236">
            <v>6.84</v>
          </cell>
          <cell r="E6236" t="str">
            <v>Sinapi-Maio/21</v>
          </cell>
        </row>
        <row r="6237">
          <cell r="A6237">
            <v>97651</v>
          </cell>
          <cell r="B6237" t="str">
            <v>REMOÇÃO DE TESOURAS DE MADEIRA, COM VÃO MENOR QUE 8M, DE FORMA MANUAL, SEM REAPROVEITAMENTO. AF_12/2017</v>
          </cell>
          <cell r="C6237" t="str">
            <v>UN</v>
          </cell>
          <cell r="D6237">
            <v>75.73</v>
          </cell>
          <cell r="E6237" t="str">
            <v>Sinapi-Maio/21</v>
          </cell>
        </row>
        <row r="6238">
          <cell r="A6238">
            <v>97652</v>
          </cell>
          <cell r="B6238" t="str">
            <v>REMOÇÃO DE TESOURAS DE MADEIRA, COM VÃO MAIOR OU IGUAL A 8M, DE FORMA MANUAL, SEM REAPROVEITAMENTO. AF_12/2017</v>
          </cell>
          <cell r="C6238" t="str">
            <v>UN</v>
          </cell>
          <cell r="D6238">
            <v>171.69</v>
          </cell>
          <cell r="E6238" t="str">
            <v>Sinapi-Maio/21</v>
          </cell>
        </row>
        <row r="6239">
          <cell r="A6239">
            <v>97653</v>
          </cell>
          <cell r="B6239" t="str">
            <v>REMOÇÃO DE TESOURAS DE MADEIRA, COM VÃO MENOR QUE 8M, DE FORMA MECANIZADA, COM REAPROVEITAMENTO. AF_12/2017</v>
          </cell>
          <cell r="C6239" t="str">
            <v>UN</v>
          </cell>
          <cell r="D6239">
            <v>100.6</v>
          </cell>
          <cell r="E6239" t="str">
            <v>Sinapi-Maio/21</v>
          </cell>
        </row>
        <row r="6240">
          <cell r="A6240">
            <v>97654</v>
          </cell>
          <cell r="B6240" t="str">
            <v>REMOÇÃO DE TESOURAS DE MADEIRA, COM VÃO MAIOR OU IGUAL A 8M, DE FORMA MECANIZADA, COM REAPROVEITAMENTO. AF_12/2017</v>
          </cell>
          <cell r="C6240" t="str">
            <v>UN</v>
          </cell>
          <cell r="D6240">
            <v>126.87</v>
          </cell>
          <cell r="E6240" t="str">
            <v>Sinapi-Maio/21</v>
          </cell>
        </row>
        <row r="6241">
          <cell r="A6241">
            <v>97655</v>
          </cell>
          <cell r="B6241" t="str">
            <v>REMOÇÃO DE TRAMA METÁLICA PARA COBERTURA, DE FORMA MANUAL, SEM REAPROVEITAMENTO. AF_12/2017</v>
          </cell>
          <cell r="C6241" t="str">
            <v>M2</v>
          </cell>
          <cell r="D6241">
            <v>19.329999999999998</v>
          </cell>
          <cell r="E6241" t="str">
            <v>Sinapi-Maio/21</v>
          </cell>
        </row>
        <row r="6242">
          <cell r="A6242">
            <v>97656</v>
          </cell>
          <cell r="B6242" t="str">
            <v>REMOÇÃO DE TESOURAS METÁLICAS, COM VÃO MENOR QUE 8M, DE FORMA MANUAL, SEM REAPROVEITAMENTO. AF_12/2017</v>
          </cell>
          <cell r="C6242" t="str">
            <v>UN</v>
          </cell>
          <cell r="D6242">
            <v>194.67</v>
          </cell>
          <cell r="E6242" t="str">
            <v>Sinapi-Maio/21</v>
          </cell>
        </row>
        <row r="6243">
          <cell r="A6243">
            <v>97657</v>
          </cell>
          <cell r="B6243" t="str">
            <v>REMOÇÃO DE TESOURAS METÁLICAS, COM VÃO MAIOR OU IGUAL A 8M, DE FORMA MANUAL, SEM REAPROVEITAMENTO. AF_12/2017</v>
          </cell>
          <cell r="C6243" t="str">
            <v>UN</v>
          </cell>
          <cell r="D6243">
            <v>385.85</v>
          </cell>
          <cell r="E6243" t="str">
            <v>Sinapi-Maio/21</v>
          </cell>
        </row>
        <row r="6244">
          <cell r="A6244">
            <v>97658</v>
          </cell>
          <cell r="B6244" t="str">
            <v>REMOÇÃO DE TESOURAS METÁLICAS, COM VÃO MENOR QUE 8M, DE FORMA MECANIZADA, COM REAPROVEITAMENTO. AF_12/2017</v>
          </cell>
          <cell r="C6244" t="str">
            <v>UN</v>
          </cell>
          <cell r="D6244">
            <v>147.82</v>
          </cell>
          <cell r="E6244" t="str">
            <v>Sinapi-Maio/21</v>
          </cell>
        </row>
        <row r="6245">
          <cell r="A6245">
            <v>97659</v>
          </cell>
          <cell r="B6245" t="str">
            <v>REMOÇÃO DE TESOURAS METÁLICAS, COM VÃO MAIOR OU IGUAL A 8M, DE FORMA MECANIZADA, COM REAPROVEITAMENTO. AF_12/2017</v>
          </cell>
          <cell r="C6245" t="str">
            <v>UN</v>
          </cell>
          <cell r="D6245">
            <v>202.95</v>
          </cell>
          <cell r="E6245" t="str">
            <v>Sinapi-Maio/21</v>
          </cell>
        </row>
        <row r="6246">
          <cell r="A6246">
            <v>97660</v>
          </cell>
          <cell r="B6246" t="str">
            <v>REMOÇÃO DE INTERRUPTORES/TOMADAS ELÉTRICAS, DE FORMA MANUAL, SEM REAPROVEITAMENTO. AF_12/2017</v>
          </cell>
          <cell r="C6246" t="str">
            <v>UN</v>
          </cell>
          <cell r="D6246">
            <v>0.63</v>
          </cell>
          <cell r="E6246" t="str">
            <v>Sinapi-Maio/21</v>
          </cell>
        </row>
        <row r="6247">
          <cell r="A6247">
            <v>97661</v>
          </cell>
          <cell r="B6247" t="str">
            <v>REMOÇÃO DE CABOS ELÉTRICOS, DE FORMA MANUAL, SEM REAPROVEITAMENTO. AF_12/2017</v>
          </cell>
          <cell r="C6247" t="str">
            <v>M</v>
          </cell>
          <cell r="D6247">
            <v>0.63</v>
          </cell>
          <cell r="E6247" t="str">
            <v>Sinapi-Maio/21</v>
          </cell>
        </row>
        <row r="6248">
          <cell r="A6248">
            <v>97662</v>
          </cell>
          <cell r="B6248" t="str">
            <v>REMOÇÃO DE TUBULAÇÕES (TUBOS E CONEXÕES) DE ÁGUA FRIA, DE FORMA MANUAL, SEM REAPROVEITAMENTO. AF_12/2017</v>
          </cell>
          <cell r="C6248" t="str">
            <v>M</v>
          </cell>
          <cell r="D6248">
            <v>0.46</v>
          </cell>
          <cell r="E6248" t="str">
            <v>Sinapi-Maio/21</v>
          </cell>
        </row>
        <row r="6249">
          <cell r="A6249">
            <v>97663</v>
          </cell>
          <cell r="B6249" t="str">
            <v>REMOÇÃO DE LOUÇAS, DE FORMA MANUAL, SEM REAPROVEITAMENTO. AF_12/2017</v>
          </cell>
          <cell r="C6249" t="str">
            <v>UN</v>
          </cell>
          <cell r="D6249">
            <v>11.59</v>
          </cell>
          <cell r="E6249" t="str">
            <v>Sinapi-Maio/21</v>
          </cell>
        </row>
        <row r="6250">
          <cell r="A6250">
            <v>97664</v>
          </cell>
          <cell r="B6250" t="str">
            <v>REMOÇÃO DE ACESSÓRIOS, DE FORMA MANUAL, SEM REAPROVEITAMENTO. AF_12/2017</v>
          </cell>
          <cell r="C6250" t="str">
            <v>UN</v>
          </cell>
          <cell r="D6250">
            <v>1.44</v>
          </cell>
          <cell r="E6250" t="str">
            <v>Sinapi-Maio/21</v>
          </cell>
        </row>
        <row r="6251">
          <cell r="A6251">
            <v>97665</v>
          </cell>
          <cell r="B6251" t="str">
            <v>REMOÇÃO DE LUMINÁRIAS, DE FORMA MANUAL, SEM REAPROVEITAMENTO. AF_12/2017</v>
          </cell>
          <cell r="C6251" t="str">
            <v>UN</v>
          </cell>
          <cell r="D6251">
            <v>1.22</v>
          </cell>
          <cell r="E6251" t="str">
            <v>Sinapi-Maio/21</v>
          </cell>
        </row>
        <row r="6252">
          <cell r="A6252">
            <v>97666</v>
          </cell>
          <cell r="B6252" t="str">
            <v>REMOÇÃO DE METAIS SANITÁRIOS, DE FORMA MANUAL, SEM REAPROVEITAMENTO. AF_12/2017</v>
          </cell>
          <cell r="C6252" t="str">
            <v>UN</v>
          </cell>
          <cell r="D6252">
            <v>8.44</v>
          </cell>
          <cell r="E6252" t="str">
            <v>Sinapi-Maio/21</v>
          </cell>
        </row>
        <row r="6253">
          <cell r="A6253">
            <v>95967</v>
          </cell>
          <cell r="B6253" t="str">
            <v>SERVIÇOS TÉCNICOS ESPECIALIZADOS PARA ACOMPANHAMENTO DE EXECUÇÃO DE FUNDAÇÕES PROFUNDAS E ESTRUTURAS DE CONTENÇÃO</v>
          </cell>
          <cell r="C6253" t="str">
            <v>H</v>
          </cell>
          <cell r="D6253">
            <v>141.65</v>
          </cell>
          <cell r="E6253" t="str">
            <v>Sinapi-Maio/21</v>
          </cell>
        </row>
        <row r="6254">
          <cell r="A6254">
            <v>99058</v>
          </cell>
          <cell r="B6254" t="str">
            <v>LOCAÇÃO DE PONTO PARA REFERÊNCIA TOPOGRÁFICA. AF_10/2018</v>
          </cell>
          <cell r="C6254" t="str">
            <v>UN</v>
          </cell>
          <cell r="D6254">
            <v>15.95</v>
          </cell>
          <cell r="E6254" t="str">
            <v>Sinapi-Maio/21</v>
          </cell>
        </row>
        <row r="6255">
          <cell r="A6255">
            <v>99059</v>
          </cell>
          <cell r="B6255" t="str">
            <v>LOCACAO CONVENCIONAL DE OBRA, UTILIZANDO GABARITO DE TÁBUAS CORRIDAS PONTALETADAS A CADA 2,00M -  2 UTILIZAÇÕES. AF_10/2018</v>
          </cell>
          <cell r="C6255" t="str">
            <v>M</v>
          </cell>
          <cell r="D6255">
            <v>49.96</v>
          </cell>
          <cell r="E6255" t="str">
            <v>Sinapi-Maio/21</v>
          </cell>
        </row>
        <row r="6256">
          <cell r="A6256">
            <v>99060</v>
          </cell>
          <cell r="B6256" t="str">
            <v>LOCAÇÃO COM CAVALETE COM ALTURA DE 1,00 M - 2 UTILIZAÇÕES. AF_10/2018</v>
          </cell>
          <cell r="C6256" t="str">
            <v>UN</v>
          </cell>
          <cell r="D6256">
            <v>136.04</v>
          </cell>
          <cell r="E6256" t="str">
            <v>Sinapi-Maio/21</v>
          </cell>
        </row>
        <row r="6257">
          <cell r="A6257">
            <v>99061</v>
          </cell>
          <cell r="B6257" t="str">
            <v>LOCAÇÃO COM CAVALETE COM ALTURA DE 0,50 M - 2 UTILIZAÇÕES. AF_10/2018</v>
          </cell>
          <cell r="C6257" t="str">
            <v>UN</v>
          </cell>
          <cell r="D6257">
            <v>90.44</v>
          </cell>
          <cell r="E6257" t="str">
            <v>Sinapi-Maio/21</v>
          </cell>
        </row>
        <row r="6258">
          <cell r="A6258">
            <v>99062</v>
          </cell>
          <cell r="B6258" t="str">
            <v>MARCAÇÃO DE PONTOS EM GABARITO OU CAVALETE. AF_10/2018</v>
          </cell>
          <cell r="C6258" t="str">
            <v>UN</v>
          </cell>
          <cell r="D6258">
            <v>2.2200000000000002</v>
          </cell>
          <cell r="E6258" t="str">
            <v>Sinapi-Maio/21</v>
          </cell>
        </row>
        <row r="6259">
          <cell r="A6259">
            <v>99063</v>
          </cell>
          <cell r="B6259" t="str">
            <v>LOCAÇÃO DE REDE DE ÁGUA OU ESGOTO. AF_10/2018</v>
          </cell>
          <cell r="C6259" t="str">
            <v>M</v>
          </cell>
          <cell r="D6259">
            <v>4.5199999999999996</v>
          </cell>
          <cell r="E6259" t="str">
            <v>Sinapi-Maio/21</v>
          </cell>
        </row>
        <row r="6260">
          <cell r="A6260">
            <v>99064</v>
          </cell>
          <cell r="B6260" t="str">
            <v>LOCAÇÃO DE PAVIMENTAÇÃO. AF_10/2018</v>
          </cell>
          <cell r="C6260" t="str">
            <v>M</v>
          </cell>
          <cell r="D6260">
            <v>0.79</v>
          </cell>
          <cell r="E6260" t="str">
            <v>Sinapi-Maio/21</v>
          </cell>
        </row>
        <row r="6261">
          <cell r="A6261">
            <v>93588</v>
          </cell>
          <cell r="B6261" t="str">
            <v>TRANSPORTE COM CAMINHÃO BASCULANTE DE 10 M³, EM VIA URBANA EM LEITO NATURAL (UNIDADE: M3XKM). AF_07/2020</v>
          </cell>
          <cell r="C6261" t="str">
            <v>M3XKM</v>
          </cell>
          <cell r="D6261">
            <v>2.17</v>
          </cell>
          <cell r="E6261" t="str">
            <v>Sinapi-Maio/21</v>
          </cell>
        </row>
        <row r="6262">
          <cell r="A6262">
            <v>93589</v>
          </cell>
          <cell r="B6262" t="str">
            <v>TRANSPORTE COM CAMINHÃO BASCULANTE DE 10 M³, EM VIA URBANA EM REVESTIMENTO PRIMÁRIO (UNIDADE: M3XKM). AF_07/2020</v>
          </cell>
          <cell r="C6262" t="str">
            <v>M3XKM</v>
          </cell>
          <cell r="D6262">
            <v>1.86</v>
          </cell>
          <cell r="E6262" t="str">
            <v>Sinapi-Maio/21</v>
          </cell>
        </row>
        <row r="6263">
          <cell r="A6263">
            <v>93590</v>
          </cell>
          <cell r="B6263" t="str">
            <v>TRANSPORTE COM CAMINHÃO BASCULANTE DE 10 M³, EM VIA URBANA PAVIMENTADA, ADICIONAL PARA DMT EXCEDENTE A 30 KM (UNIDADE: M3XKM). AF_07/2020</v>
          </cell>
          <cell r="C6263" t="str">
            <v>M3XKM</v>
          </cell>
          <cell r="D6263">
            <v>0.67</v>
          </cell>
          <cell r="E6263" t="str">
            <v>Sinapi-Maio/21</v>
          </cell>
        </row>
        <row r="6264">
          <cell r="A6264">
            <v>93591</v>
          </cell>
          <cell r="B6264" t="str">
            <v>TRANSPORTE COM CAMINHÃO BASCULANTE DE 14 M³, EM VIA URBANA EM LEITO NATURAL (UNIDADE: M3XKM). AF_07/2020</v>
          </cell>
          <cell r="C6264" t="str">
            <v>M3XKM</v>
          </cell>
          <cell r="D6264">
            <v>1.96</v>
          </cell>
          <cell r="E6264" t="str">
            <v>Sinapi-Maio/21</v>
          </cell>
        </row>
        <row r="6265">
          <cell r="A6265">
            <v>93592</v>
          </cell>
          <cell r="B6265" t="str">
            <v>TRANSPORTE COM CAMINHÃO BASCULANTE DE 14 M³, EM VIA URBANA EM REVESTIMENTO PRIMÁRIO (UNIDADE: M3XKM). AF_07/2020</v>
          </cell>
          <cell r="C6265" t="str">
            <v>M3XKM</v>
          </cell>
          <cell r="D6265">
            <v>1.7</v>
          </cell>
          <cell r="E6265" t="str">
            <v>Sinapi-Maio/21</v>
          </cell>
        </row>
        <row r="6266">
          <cell r="A6266">
            <v>93593</v>
          </cell>
          <cell r="B6266" t="str">
            <v>TRANSPORTE COM CAMINHÃO BASCULANTE DE 14 M³, EM VIA URBANA PAVIMENTADA, ADICIONAL PARA DMT EXCEDENTE A 30 KM (UNIDADE: M3XKM). AF_07/2020</v>
          </cell>
          <cell r="C6266" t="str">
            <v>M3XKM</v>
          </cell>
          <cell r="D6266">
            <v>0.62</v>
          </cell>
          <cell r="E6266" t="str">
            <v>Sinapi-Maio/21</v>
          </cell>
        </row>
        <row r="6267">
          <cell r="A6267">
            <v>93594</v>
          </cell>
          <cell r="B6267" t="str">
            <v>TRANSPORTE COM CAMINHÃO BASCULANTE DE 10 M³, EM VIA URBANA EM LEITO NATURAL (UNIDADE: TXKM). AF_07/2020</v>
          </cell>
          <cell r="C6267" t="str">
            <v>TXKM</v>
          </cell>
          <cell r="D6267">
            <v>1.45</v>
          </cell>
          <cell r="E6267" t="str">
            <v>Sinapi-Maio/21</v>
          </cell>
        </row>
        <row r="6268">
          <cell r="A6268">
            <v>93595</v>
          </cell>
          <cell r="B6268" t="str">
            <v>TRANSPORTE COM CAMINHÃO BASCULANTE DE 10 M³, EM VIA URBANA EM REVESTIMENTO PRIMÁRIO (UNIDADE: TXKM). AF_07/2020</v>
          </cell>
          <cell r="C6268" t="str">
            <v>TXKM</v>
          </cell>
          <cell r="D6268">
            <v>1.26</v>
          </cell>
          <cell r="E6268" t="str">
            <v>Sinapi-Maio/21</v>
          </cell>
        </row>
        <row r="6269">
          <cell r="A6269">
            <v>93596</v>
          </cell>
          <cell r="B6269" t="str">
            <v>TRANSPORTE COM CAMINHÃO BASCULANTE DE 10 M³, EM VIA URBANA PAVIMENTADA, ADICIONAL PARA DMT EXCEDENTE A 30 KM (UNIDADE: TXKM). AF_07/2020</v>
          </cell>
          <cell r="C6269" t="str">
            <v>TXKM</v>
          </cell>
          <cell r="D6269">
            <v>0.45</v>
          </cell>
          <cell r="E6269" t="str">
            <v>Sinapi-Maio/21</v>
          </cell>
        </row>
        <row r="6270">
          <cell r="A6270">
            <v>93597</v>
          </cell>
          <cell r="B6270" t="str">
            <v>TRANSPORTE COM CAMINHÃO BASCULANTE DE 14 M³, EM VIA URBANA EM LEITO NATURAL (UNIDADE: TXKM). AF_07/2020</v>
          </cell>
          <cell r="C6270" t="str">
            <v>TXKM</v>
          </cell>
          <cell r="D6270">
            <v>1.31</v>
          </cell>
          <cell r="E6270" t="str">
            <v>Sinapi-Maio/21</v>
          </cell>
        </row>
        <row r="6271">
          <cell r="A6271">
            <v>93598</v>
          </cell>
          <cell r="B6271" t="str">
            <v>TRANSPORTE COM CAMINHÃO BASCULANTE DE 14 M³, EM VIA URBANA EM REVESTIMENTO PRIMÁRIO (UNIDADE: TXKM). AF_07/2020</v>
          </cell>
          <cell r="C6271" t="str">
            <v>TXKM</v>
          </cell>
          <cell r="D6271">
            <v>1.1299999999999999</v>
          </cell>
          <cell r="E6271" t="str">
            <v>Sinapi-Maio/21</v>
          </cell>
        </row>
        <row r="6272">
          <cell r="A6272">
            <v>93599</v>
          </cell>
          <cell r="B6272" t="str">
            <v>TRANSPORTE COM CAMINHÃO BASCULANTE DE 14 M³, EM VIA URBANA PAVIMENTADA, ADICIONAL PARA DMT EXCEDENTE A 30 KM (UNIDADE: TXKM). AF_07/2020</v>
          </cell>
          <cell r="C6272" t="str">
            <v>TXKM</v>
          </cell>
          <cell r="D6272">
            <v>0.42</v>
          </cell>
          <cell r="E6272" t="str">
            <v>Sinapi-Maio/21</v>
          </cell>
        </row>
        <row r="6273">
          <cell r="A6273">
            <v>95425</v>
          </cell>
          <cell r="B6273" t="str">
            <v>TRANSPORTE COM CAMINHÃO BASCULANTE DE 18 M³, EM VIA URBANA EM LEITO NATURAL (UNIDADE: M3XKM). AF_07/2020</v>
          </cell>
          <cell r="C6273" t="str">
            <v>M3XKM</v>
          </cell>
          <cell r="D6273">
            <v>1.67</v>
          </cell>
          <cell r="E6273" t="str">
            <v>Sinapi-Maio/21</v>
          </cell>
        </row>
        <row r="6274">
          <cell r="A6274">
            <v>95426</v>
          </cell>
          <cell r="B6274" t="str">
            <v>TRANSPORTE COM CAMINHÃO BASCULANTE DE 18 M³, EM VIA URBANA EM REVESTIMENTO PRIMÁRIO (UNIDADE: M3XKM). AF_07/2020</v>
          </cell>
          <cell r="C6274" t="str">
            <v>M3XKM</v>
          </cell>
          <cell r="D6274">
            <v>1.44</v>
          </cell>
          <cell r="E6274" t="str">
            <v>Sinapi-Maio/21</v>
          </cell>
        </row>
        <row r="6275">
          <cell r="A6275">
            <v>95427</v>
          </cell>
          <cell r="B6275" t="str">
            <v>TRANSPORTE COM CAMINHÃO BASCULANTE DE 18 M³, EM VIA URBANA PAVIMENTADA, ADICIONAL PARA DMT EXCEDENTE A 30 KM (UNIDADE: M3XKM). AF_07/2020</v>
          </cell>
          <cell r="C6275" t="str">
            <v>M3XKM</v>
          </cell>
          <cell r="D6275">
            <v>0.54</v>
          </cell>
          <cell r="E6275" t="str">
            <v>Sinapi-Maio/21</v>
          </cell>
        </row>
        <row r="6276">
          <cell r="A6276">
            <v>95428</v>
          </cell>
          <cell r="B6276" t="str">
            <v>TRANSPORTE COM CAMINHÃO BASCULANTE DE 18 M³, EM VIA URBANA EM LEITO NATURAL (UNIDADE: TXKM). AF_07/2020</v>
          </cell>
          <cell r="C6276" t="str">
            <v>TXKM</v>
          </cell>
          <cell r="D6276">
            <v>1.1200000000000001</v>
          </cell>
          <cell r="E6276" t="str">
            <v>Sinapi-Maio/21</v>
          </cell>
        </row>
        <row r="6277">
          <cell r="A6277">
            <v>95429</v>
          </cell>
          <cell r="B6277" t="str">
            <v>TRANSPORTE COM CAMINHÃO BASCULANTE DE 18 M³, EM VIA URBANA EM REVESTIMENTO PRIMÁRIO (UNIDADE: TXKM). AF_07/2020</v>
          </cell>
          <cell r="C6277" t="str">
            <v>TXKM</v>
          </cell>
          <cell r="D6277">
            <v>0.97</v>
          </cell>
          <cell r="E6277" t="str">
            <v>Sinapi-Maio/21</v>
          </cell>
        </row>
        <row r="6278">
          <cell r="A6278">
            <v>95430</v>
          </cell>
          <cell r="B6278" t="str">
            <v>TRANSPORTE COM CAMINHÃO BASCULANTE DE 18 M³, EM VIA URBANA PAVIMENTADA, ADICIONAL PARA DMT EXCEDENTE A 30 KM (UNIDADE: TXKM). AF_07/2020</v>
          </cell>
          <cell r="C6278" t="str">
            <v>TXKM</v>
          </cell>
          <cell r="D6278">
            <v>0.34</v>
          </cell>
          <cell r="E6278" t="str">
            <v>Sinapi-Maio/21</v>
          </cell>
        </row>
        <row r="6279">
          <cell r="A6279">
            <v>95875</v>
          </cell>
          <cell r="B6279" t="str">
            <v>TRANSPORTE COM CAMINHÃO BASCULANTE DE 10 M³, EM VIA URBANA PAVIMENTADA, DMT ATÉ 30 KM (UNIDADE: M3XKM). AF_07/2020</v>
          </cell>
          <cell r="C6279" t="str">
            <v>M3XKM</v>
          </cell>
          <cell r="D6279">
            <v>1.72</v>
          </cell>
          <cell r="E6279" t="str">
            <v>Sinapi-Maio/21</v>
          </cell>
        </row>
        <row r="6280">
          <cell r="A6280">
            <v>95876</v>
          </cell>
          <cell r="B6280" t="str">
            <v>TRANSPORTE COM CAMINHÃO BASCULANTE DE 14 M³, EM VIA URBANA PAVIMENTADA, DMT ATÉ 30 KM (UNIDADE: M3XKM). AF_07/2020</v>
          </cell>
          <cell r="C6280" t="str">
            <v>M3XKM</v>
          </cell>
          <cell r="D6280">
            <v>1.54</v>
          </cell>
          <cell r="E6280" t="str">
            <v>Sinapi-Maio/21</v>
          </cell>
        </row>
        <row r="6281">
          <cell r="A6281">
            <v>95877</v>
          </cell>
          <cell r="B6281" t="str">
            <v>TRANSPORTE COM CAMINHÃO BASCULANTE DE 18 M³, EM VIA URBANA PAVIMENTADA, DMT ATÉ 30 KM (UNIDADE: M3XKM). AF_07/2020</v>
          </cell>
          <cell r="C6281" t="str">
            <v>M3XKM</v>
          </cell>
          <cell r="D6281">
            <v>1.33</v>
          </cell>
          <cell r="E6281" t="str">
            <v>Sinapi-Maio/21</v>
          </cell>
        </row>
        <row r="6282">
          <cell r="A6282">
            <v>95878</v>
          </cell>
          <cell r="B6282" t="str">
            <v>TRANSPORTE COM CAMINHÃO BASCULANTE DE 10 M³, EM VIA URBANA PAVIMENTADA, DMT ATÉ 30 KM (UNIDADE: TXKM). AF_07/2020</v>
          </cell>
          <cell r="C6282" t="str">
            <v>TXKM</v>
          </cell>
          <cell r="D6282">
            <v>1.1499999999999999</v>
          </cell>
          <cell r="E6282" t="str">
            <v>Sinapi-Maio/21</v>
          </cell>
        </row>
        <row r="6283">
          <cell r="A6283">
            <v>95879</v>
          </cell>
          <cell r="B6283" t="str">
            <v>TRANSPORTE COM CAMINHÃO BASCULANTE DE 14 M³, EM VIA URBANA PAVIMENTADA, DMT ATÉ 30 KM (UNIDADE: TXKM). AF_07/2020</v>
          </cell>
          <cell r="C6283" t="str">
            <v>TXKM</v>
          </cell>
          <cell r="D6283">
            <v>1.04</v>
          </cell>
          <cell r="E6283" t="str">
            <v>Sinapi-Maio/21</v>
          </cell>
        </row>
        <row r="6284">
          <cell r="A6284">
            <v>95880</v>
          </cell>
          <cell r="B6284" t="str">
            <v>TRANSPORTE COM CAMINHÃO BASCULANTE DE 18 M³, EM VIA URBANA PAVIMENTADA, DMT ATÉ 30 KM (UNIDADE: TXKM). AF_07/2020</v>
          </cell>
          <cell r="C6284" t="str">
            <v>TXKM</v>
          </cell>
          <cell r="D6284">
            <v>0.88</v>
          </cell>
          <cell r="E6284" t="str">
            <v>Sinapi-Maio/21</v>
          </cell>
        </row>
        <row r="6285">
          <cell r="A6285">
            <v>97912</v>
          </cell>
          <cell r="B6285" t="str">
            <v>TRANSPORTE COM CAMINHÃO BASCULANTE DE 6 M³, EM VIA URBANA EM LEITO NATURAL (UNIDADE: M3XKM). AF_07/2020</v>
          </cell>
          <cell r="C6285" t="str">
            <v>M3XKM</v>
          </cell>
          <cell r="D6285">
            <v>2.66</v>
          </cell>
          <cell r="E6285" t="str">
            <v>Sinapi-Maio/21</v>
          </cell>
        </row>
        <row r="6286">
          <cell r="A6286">
            <v>97913</v>
          </cell>
          <cell r="B6286" t="str">
            <v>TRANSPORTE COM CAMINHÃO BASCULANTE DE 6 M³, EM VIA URBANA EM REVESTIMENTO PRIMÁRIO (UNIDADE: M3XKM). AF_07/2020</v>
          </cell>
          <cell r="C6286" t="str">
            <v>M3XKM</v>
          </cell>
          <cell r="D6286">
            <v>2.2999999999999998</v>
          </cell>
          <cell r="E6286" t="str">
            <v>Sinapi-Maio/21</v>
          </cell>
        </row>
        <row r="6287">
          <cell r="A6287">
            <v>97914</v>
          </cell>
          <cell r="B6287" t="str">
            <v>TRANSPORTE COM CAMINHÃO BASCULANTE DE 6 M³, EM VIA URBANA PAVIMENTADA, DMT ATÉ 30 KM (UNIDADE: M3XKM). AF_07/2020</v>
          </cell>
          <cell r="C6287" t="str">
            <v>M3XKM</v>
          </cell>
          <cell r="D6287">
            <v>2.11</v>
          </cell>
          <cell r="E6287" t="str">
            <v>Sinapi-Maio/21</v>
          </cell>
        </row>
        <row r="6288">
          <cell r="A6288">
            <v>97915</v>
          </cell>
          <cell r="B6288" t="str">
            <v>TRANSPORTE COM CAMINHÃO BASCULANTE DE 6 M³, EM VIA URBANA PAVIMENTADA, ADICIONAL PARA DMT EXCEDENTE A 30 KM (UNIDADE: M3XKM). AF_07/2020</v>
          </cell>
          <cell r="C6288" t="str">
            <v>M3XKM</v>
          </cell>
          <cell r="D6288">
            <v>0.84</v>
          </cell>
          <cell r="E6288" t="str">
            <v>Sinapi-Maio/21</v>
          </cell>
        </row>
        <row r="6289">
          <cell r="A6289">
            <v>100937</v>
          </cell>
          <cell r="B6289" t="str">
            <v>TRANSPORTE COM CAMINHÃO BASCULANTE DE 6 M³, EM VIA INTERNA (DENTRO DO CANTEIRO - UNIDADE: M3XKM). AF_07/2020</v>
          </cell>
          <cell r="C6289" t="str">
            <v>M3XKM</v>
          </cell>
          <cell r="D6289">
            <v>6.35</v>
          </cell>
          <cell r="E6289" t="str">
            <v>Sinapi-Maio/21</v>
          </cell>
        </row>
        <row r="6290">
          <cell r="A6290">
            <v>100938</v>
          </cell>
          <cell r="B6290" t="str">
            <v>TRANSPORTE COM CAMINHÃO BASCULANTE DE 10 M³, EM VIA INTERNA (DENTRO DO CANTEIRO - UNIDADE: M3XKM). AF_07/2020</v>
          </cell>
          <cell r="C6290" t="str">
            <v>M3XKM</v>
          </cell>
          <cell r="D6290">
            <v>5.18</v>
          </cell>
          <cell r="E6290" t="str">
            <v>Sinapi-Maio/21</v>
          </cell>
        </row>
        <row r="6291">
          <cell r="A6291">
            <v>100939</v>
          </cell>
          <cell r="B6291" t="str">
            <v>TRANSPORTE COM CAMINHÃO BASCULANTE DE 14 M³, EM VIA INTERNA (DENTRO DO CANTEIRO - UNIDADE:M3XKM). AF_07/2020</v>
          </cell>
          <cell r="C6291" t="str">
            <v>M3XKM</v>
          </cell>
          <cell r="D6291">
            <v>4.7</v>
          </cell>
          <cell r="E6291" t="str">
            <v>Sinapi-Maio/21</v>
          </cell>
        </row>
        <row r="6292">
          <cell r="A6292">
            <v>100940</v>
          </cell>
          <cell r="B6292" t="str">
            <v>TRANSPORTE COM CAMINHÃO BASCULANTE DE 18 M³, EM VIA INTERNA (DENTRO DO CANTEIRO - UNIDADE: M3XKM). AF_07/2020</v>
          </cell>
          <cell r="C6292" t="str">
            <v>M3XKM</v>
          </cell>
          <cell r="D6292">
            <v>4.01</v>
          </cell>
          <cell r="E6292" t="str">
            <v>Sinapi-Maio/21</v>
          </cell>
        </row>
        <row r="6293">
          <cell r="A6293">
            <v>100941</v>
          </cell>
          <cell r="B6293" t="str">
            <v>TRANSPORTE COM CAMINHÃO BASCULANTE DE 6 M³, EM VIA INTERNA (DENTRO DO CANTEIRO - UNIDADE: TXKM). AF_07/2020</v>
          </cell>
          <cell r="C6293" t="str">
            <v>TXKM</v>
          </cell>
          <cell r="D6293">
            <v>4.2300000000000004</v>
          </cell>
          <cell r="E6293" t="str">
            <v>Sinapi-Maio/21</v>
          </cell>
        </row>
        <row r="6294">
          <cell r="A6294">
            <v>100942</v>
          </cell>
          <cell r="B6294" t="str">
            <v>TRANSPORTE COM CAMINHÃO BASCULANTE DE 10 M³, EM VIA INTERNA A OBRA (UNIDADE: TXKM). AF_07/2020</v>
          </cell>
          <cell r="C6294" t="str">
            <v>TXKM</v>
          </cell>
          <cell r="D6294">
            <v>3.45</v>
          </cell>
          <cell r="E6294" t="str">
            <v>Sinapi-Maio/21</v>
          </cell>
        </row>
        <row r="6295">
          <cell r="A6295">
            <v>100943</v>
          </cell>
          <cell r="B6295" t="str">
            <v>TRANSPORTE COM CAMINHÃO BASCULANTE DE 14 M³, EM VIA INTERNA (DENTRO DO CANTEIRO - UNIDADE: TXKM). AF_07/2020</v>
          </cell>
          <cell r="C6295" t="str">
            <v>TXKM</v>
          </cell>
          <cell r="D6295">
            <v>3.12</v>
          </cell>
          <cell r="E6295" t="str">
            <v>Sinapi-Maio/21</v>
          </cell>
        </row>
        <row r="6296">
          <cell r="A6296">
            <v>100944</v>
          </cell>
          <cell r="B6296" t="str">
            <v>TRANSPORTE COM CAMINHÃO BASCULANTE DE 18 M³, EM VIA INTERNA (DENTRO DO CANTEIRO - UNIDADE: TXKM). AF_07/2020</v>
          </cell>
          <cell r="C6296" t="str">
            <v>TXKM</v>
          </cell>
          <cell r="D6296">
            <v>2.68</v>
          </cell>
          <cell r="E6296" t="str">
            <v>Sinapi-Maio/21</v>
          </cell>
        </row>
        <row r="6297">
          <cell r="A6297">
            <v>100945</v>
          </cell>
          <cell r="B6297" t="str">
            <v>TRANSPORTE COM CAMINHÃO CARROCERIA 9T, EM VIA URBANA EM LEITO NATURAL (UNIDADE: TXKM). AF_07/2020</v>
          </cell>
          <cell r="C6297" t="str">
            <v>TXKM</v>
          </cell>
          <cell r="D6297">
            <v>1.87</v>
          </cell>
          <cell r="E6297" t="str">
            <v>Sinapi-Maio/21</v>
          </cell>
        </row>
        <row r="6298">
          <cell r="A6298">
            <v>100946</v>
          </cell>
          <cell r="B6298" t="str">
            <v>TRANSPORTE COM CAMINHÃO CARROCERIA 9T, EM VIA URBANA EM REVESTIMENTO PRIMÁRIO (UNIDADE: TXKM). AF_07/2020</v>
          </cell>
          <cell r="C6298" t="str">
            <v>TXKM</v>
          </cell>
          <cell r="D6298">
            <v>1.61</v>
          </cell>
          <cell r="E6298" t="str">
            <v>Sinapi-Maio/21</v>
          </cell>
        </row>
        <row r="6299">
          <cell r="A6299">
            <v>100947</v>
          </cell>
          <cell r="B6299" t="str">
            <v>TRANSPORTE COM CAMINHÃO CARROCERIA 9T, EM VIA URBANA PAVIMENTADA, DMT ATÉ 30KM (UNIDADE: TXKM). AF_07/2020</v>
          </cell>
          <cell r="C6299" t="str">
            <v>TXKM</v>
          </cell>
          <cell r="D6299">
            <v>1.48</v>
          </cell>
          <cell r="E6299" t="str">
            <v>Sinapi-Maio/21</v>
          </cell>
        </row>
        <row r="6300">
          <cell r="A6300">
            <v>100948</v>
          </cell>
          <cell r="B6300" t="str">
            <v>TRANSPORTE COM CAMINHÃO CARROCERIA 9T, EM VIA URBANA PAVIMENTADA, ADICIONAL PARA DMT EXCEDENTE A 30 KM (UNIDADE: TXKM). AF_07/2020</v>
          </cell>
          <cell r="C6300" t="str">
            <v>TXKM</v>
          </cell>
          <cell r="D6300">
            <v>0.59</v>
          </cell>
          <cell r="E6300" t="str">
            <v>Sinapi-Maio/21</v>
          </cell>
        </row>
        <row r="6301">
          <cell r="A6301">
            <v>100949</v>
          </cell>
          <cell r="B6301" t="str">
            <v>TRANSPORTE COM CAMINHÃO CARROCERIA 9T, EM VIA INTERNA (DENTRO DO CANTEIRO - UNIDADE: TXKM). AF_07/2020</v>
          </cell>
          <cell r="C6301" t="str">
            <v>TXKM</v>
          </cell>
          <cell r="D6301">
            <v>4.45</v>
          </cell>
          <cell r="E6301" t="str">
            <v>Sinapi-Maio/21</v>
          </cell>
        </row>
        <row r="6302">
          <cell r="A6302">
            <v>100950</v>
          </cell>
          <cell r="B6302" t="str">
            <v>TRANSPORTE COM CAMINHÃO CARROCERIA COM GUINDAUTO (MUNCK),  MOMENTO MÁXIMO DE CARGA 11,7 TM, EM VIA URBANA EM LEITO NATURAL (UNIDADE: TXKM). AF_07/2020</v>
          </cell>
          <cell r="C6302" t="str">
            <v>TXKM</v>
          </cell>
          <cell r="D6302">
            <v>2.2999999999999998</v>
          </cell>
          <cell r="E6302" t="str">
            <v>Sinapi-Maio/21</v>
          </cell>
        </row>
        <row r="6303">
          <cell r="A6303">
            <v>100951</v>
          </cell>
          <cell r="B6303" t="str">
            <v>TRANSPORTE COM CAMINHÃO CARROCERIA COM GUINDAUTO (MUNCK),  MOMENTO MÁXIMO DE CARGA 11,7 TM, EM VIA URBANA EM REVESTIMENTO PRIMÁRIO (UNIDADE: TXKM). AF_07/2020</v>
          </cell>
          <cell r="C6303" t="str">
            <v>TXKM</v>
          </cell>
          <cell r="D6303">
            <v>1.98</v>
          </cell>
          <cell r="E6303" t="str">
            <v>Sinapi-Maio/21</v>
          </cell>
        </row>
        <row r="6304">
          <cell r="A6304">
            <v>100952</v>
          </cell>
          <cell r="B6304" t="str">
            <v>TRANSPORTE COM CAMINHÃO CARROCERIA COM GUINDAUTO (MUNCK),  MOMENTO MÁXIMO DE CARGA 11,7 TM, EM VIA URBANA PAVIMENTADA, DMT ATÉ 30KM (UNIDADE: TXKM). AF_07/2020</v>
          </cell>
          <cell r="C6304" t="str">
            <v>TXKM</v>
          </cell>
          <cell r="D6304">
            <v>1.83</v>
          </cell>
          <cell r="E6304" t="str">
            <v>Sinapi-Maio/21</v>
          </cell>
        </row>
        <row r="6305">
          <cell r="A6305">
            <v>100953</v>
          </cell>
          <cell r="B6305" t="str">
            <v>TRANSPORTE COM CAMINHÃO CARROCERIA COM GUINDAUTO (MUNCK),  MOMENTO MÁXIMO DE CARGA 11,7 TM, EM VIA URBANA PAVIMENTADA, ADICIONAL PARA DMT EXCEDENTE A 30 KM (UNIDADE: TXKM). AF_07/2020</v>
          </cell>
          <cell r="C6305" t="str">
            <v>TXKM</v>
          </cell>
          <cell r="D6305">
            <v>0.72</v>
          </cell>
          <cell r="E6305" t="str">
            <v>Sinapi-Maio/21</v>
          </cell>
        </row>
        <row r="6306">
          <cell r="A6306">
            <v>100954</v>
          </cell>
          <cell r="B6306" t="str">
            <v>TRANSPORTE COM CAMINHÃO CARROCERIA COM GUINDAUTO (MUNCK),  MOMENTO MÁXIMO DE CARGA 11,7 TM, EM VIA INTERNA (DENTRO DO CANTEIRO - UNIDADE: TXKM). AF_07/2020</v>
          </cell>
          <cell r="C6306" t="str">
            <v>TXKM</v>
          </cell>
          <cell r="D6306">
            <v>5.47</v>
          </cell>
          <cell r="E6306" t="str">
            <v>Sinapi-Maio/21</v>
          </cell>
        </row>
        <row r="6307">
          <cell r="A6307">
            <v>100955</v>
          </cell>
          <cell r="B6307" t="str">
            <v>TRANSPORTE COM CAMINHÃO PIPA DE 6 M³, EM VIA URBANA EM LEITO NATURAL (UNIDADE: M3XKM). AF_07/2020</v>
          </cell>
          <cell r="C6307" t="str">
            <v>M3XKM</v>
          </cell>
          <cell r="D6307">
            <v>3.49</v>
          </cell>
          <cell r="E6307" t="str">
            <v>Sinapi-Maio/21</v>
          </cell>
        </row>
        <row r="6308">
          <cell r="A6308">
            <v>100956</v>
          </cell>
          <cell r="B6308" t="str">
            <v>TRANSPORTE COM CAMINHÃO PIPA DE 6 M³, EM VIA URBANA EM REVESTIMENTO PRIMÁRIO (UNIDADE: M3XKM). AF_07/2020</v>
          </cell>
          <cell r="C6308" t="str">
            <v>M3XKM</v>
          </cell>
          <cell r="D6308">
            <v>3.03</v>
          </cell>
          <cell r="E6308" t="str">
            <v>Sinapi-Maio/21</v>
          </cell>
        </row>
        <row r="6309">
          <cell r="A6309">
            <v>100957</v>
          </cell>
          <cell r="B6309" t="str">
            <v>TRANSPORTE COM CAMINHÃO PIPA DE 6 M³, EM VIA URBANA PAVIMENTADA, DMT ATÉ 30KM (UNIDADE: M3XKM). AF_07/2020</v>
          </cell>
          <cell r="C6309" t="str">
            <v>M3XKM</v>
          </cell>
          <cell r="D6309">
            <v>2.78</v>
          </cell>
          <cell r="E6309" t="str">
            <v>Sinapi-Maio/21</v>
          </cell>
        </row>
        <row r="6310">
          <cell r="A6310">
            <v>100958</v>
          </cell>
          <cell r="B6310" t="str">
            <v>TRANSPORTE COM CAMINHÃO PIPA DE 6 M³, EM VIA URBANA PAVIMENTADA, ADICIONAL PARA DMT EXCEDENTE A 30 KM (UNIDADE: M3XKM). AF_07/2020</v>
          </cell>
          <cell r="C6310" t="str">
            <v>M3XKM</v>
          </cell>
          <cell r="D6310">
            <v>1.1200000000000001</v>
          </cell>
          <cell r="E6310" t="str">
            <v>Sinapi-Maio/21</v>
          </cell>
        </row>
        <row r="6311">
          <cell r="A6311">
            <v>100959</v>
          </cell>
          <cell r="B6311" t="str">
            <v>TRANSPORTE COM CAMINHÃO PIPA DE 6 M³, EM VIA INTERNA (DENTRO DO CANTEIRO - UNIDADE: M3XKM). AF_07/2020</v>
          </cell>
          <cell r="C6311" t="str">
            <v>M3XKM</v>
          </cell>
          <cell r="D6311">
            <v>8.34</v>
          </cell>
          <cell r="E6311" t="str">
            <v>Sinapi-Maio/21</v>
          </cell>
        </row>
        <row r="6312">
          <cell r="A6312">
            <v>100960</v>
          </cell>
          <cell r="B6312" t="str">
            <v>TRANSPORTE COM CAMINHÃO PIPA DE 10 M³, EM VIA URBANA EM LEITO NATURAL (UNIDADE: M3XKM). AF_07/2020</v>
          </cell>
          <cell r="C6312" t="str">
            <v>M3XKM</v>
          </cell>
          <cell r="D6312">
            <v>2.4900000000000002</v>
          </cell>
          <cell r="E6312" t="str">
            <v>Sinapi-Maio/21</v>
          </cell>
        </row>
        <row r="6313">
          <cell r="A6313">
            <v>100961</v>
          </cell>
          <cell r="B6313" t="str">
            <v>TRANSPORTE COM CAMINHÃO PIPA DE 10 M³, EM VIA URBANA EM REVESTIMENTO PRIMÁRIO (UNIDADE: M3XKM). AF_07/2020</v>
          </cell>
          <cell r="C6313" t="str">
            <v>M3XKM</v>
          </cell>
          <cell r="D6313">
            <v>2.17</v>
          </cell>
          <cell r="E6313" t="str">
            <v>Sinapi-Maio/21</v>
          </cell>
        </row>
        <row r="6314">
          <cell r="A6314">
            <v>100962</v>
          </cell>
          <cell r="B6314" t="str">
            <v>TRANSPORTE COM CAMINHÃO PIPA DE 10 M³, EM VIA URBANA PAVIMENTADA, DMT ATÉ 30KM (UNIDADE: M3XKM). AF_07/2020</v>
          </cell>
          <cell r="C6314" t="str">
            <v>M3XKM</v>
          </cell>
          <cell r="D6314">
            <v>1.97</v>
          </cell>
          <cell r="E6314" t="str">
            <v>Sinapi-Maio/21</v>
          </cell>
        </row>
        <row r="6315">
          <cell r="A6315">
            <v>100963</v>
          </cell>
          <cell r="B6315" t="str">
            <v>TRANSPORTE COM CAMINHÃO PIPA DE 10 M³, EM VIA URBANA PAVIMENTADA, ADICIONAL PARA DMT EXCEDENTE A 30 KM (UNIDADE: M3XKM). AF_07/2020</v>
          </cell>
          <cell r="C6315" t="str">
            <v>M3XKM</v>
          </cell>
          <cell r="D6315">
            <v>0.78</v>
          </cell>
          <cell r="E6315" t="str">
            <v>Sinapi-Maio/21</v>
          </cell>
        </row>
        <row r="6316">
          <cell r="A6316">
            <v>100964</v>
          </cell>
          <cell r="B6316" t="str">
            <v>TRANSPORTE COM CAMINHÃO PIPA DE 10 M³, EM VIA INTERNA (DENTRO DO CANTEIRO - UNIDADE: M3XKM). AF_07/2020</v>
          </cell>
          <cell r="C6316" t="str">
            <v>M3XKM</v>
          </cell>
          <cell r="D6316">
            <v>6</v>
          </cell>
          <cell r="E6316" t="str">
            <v>Sinapi-Maio/21</v>
          </cell>
        </row>
        <row r="6317">
          <cell r="A6317">
            <v>100973</v>
          </cell>
          <cell r="B6317" t="str">
            <v>CARGA, MANOBRA E DESCARGA DE SOLOS E MATERIAIS GRANULARES EM CAMINHÃO BASCULANTE 6 M³ - CARGA COM PÁ CARREGADEIRA (CAÇAMBA DE 1,7 A 2,8 M³ / 128 HP) E DESCARGA LIVRE (UNIDADE: M3). AF_07/2020</v>
          </cell>
          <cell r="C6317" t="str">
            <v>M3</v>
          </cell>
          <cell r="D6317">
            <v>6.4</v>
          </cell>
          <cell r="E6317" t="str">
            <v>Sinapi-Maio/21</v>
          </cell>
        </row>
        <row r="6318">
          <cell r="A6318">
            <v>100974</v>
          </cell>
          <cell r="B6318" t="str">
            <v>CARGA, MANOBRA E DESCARGA DE SOLOS E MATERIAIS GRANULARES EM CAMINHÃO BASCULANTE 10 M³ - CARGA COM PÁ CARREGADEIRA (CAÇAMBA DE 1,7 A 2,8 M³ / 128 HP) E DESCARGA LIVRE (UNIDADE: M3). AF_07/2020</v>
          </cell>
          <cell r="C6318" t="str">
            <v>M3</v>
          </cell>
          <cell r="D6318">
            <v>6.07</v>
          </cell>
          <cell r="E6318" t="str">
            <v>Sinapi-Maio/21</v>
          </cell>
        </row>
        <row r="6319">
          <cell r="A6319">
            <v>100975</v>
          </cell>
          <cell r="B6319" t="str">
            <v>CARGA, MANOBRA E DESCARGA DE SOLOS E MATERIAIS GRANULARES EM CAMINHÃO BASCULANTE 14 M³ - CARGA COM PÁ CARREGADEIRA (CAÇAMBA DE 1,7 A 2,8 M³ / 128 HP) E DESCARGA LIVRE (UNIDADE: M3). AF_07/2020</v>
          </cell>
          <cell r="C6319" t="str">
            <v>M3</v>
          </cell>
          <cell r="D6319">
            <v>6.25</v>
          </cell>
          <cell r="E6319" t="str">
            <v>Sinapi-Maio/21</v>
          </cell>
        </row>
        <row r="6320">
          <cell r="A6320">
            <v>100965</v>
          </cell>
          <cell r="B6320" t="str">
            <v>TRANSPORTE COM CAMINHÃO TANQUE DE TRANSPORTE DE MATERIAL ASFÁLTICO DE 30000 L, EM VIA URBANA EM  LEITO NATURAL (UNIDADE: TXKM). AF_07/2020</v>
          </cell>
          <cell r="C6320" t="str">
            <v>TXKM</v>
          </cell>
          <cell r="D6320">
            <v>1.29</v>
          </cell>
          <cell r="E6320" t="str">
            <v>Sinapi-Maio/21</v>
          </cell>
        </row>
        <row r="6321">
          <cell r="A6321">
            <v>100966</v>
          </cell>
          <cell r="B6321" t="str">
            <v>TRANSPORTE COM CAMINHÃO TANQUE DE TRANSPORTE DE MATERIAL ASFÁLTICO DE 30000 L, EM VIA URBANA EM  REVESTIMENTO PRIMÁRIO (UNIDADE: TXKM). AF_07/2020</v>
          </cell>
          <cell r="C6321" t="str">
            <v>TXKM</v>
          </cell>
          <cell r="D6321">
            <v>1.1000000000000001</v>
          </cell>
          <cell r="E6321" t="str">
            <v>Sinapi-Maio/21</v>
          </cell>
        </row>
        <row r="6322">
          <cell r="A6322">
            <v>100969</v>
          </cell>
          <cell r="B6322" t="str">
            <v>TRANSPORTE COM CAMINHÃO TANQUE DE TRANSPORTE DE MATERIAL ASFÁLTICO DE 20000 L, EM VIA URBANA EM LEITO NATURAL (UNIDADE: TXKM). AF_07/2020</v>
          </cell>
          <cell r="C6322" t="str">
            <v>TXKM</v>
          </cell>
          <cell r="D6322">
            <v>1.71</v>
          </cell>
          <cell r="E6322" t="str">
            <v>Sinapi-Maio/21</v>
          </cell>
        </row>
        <row r="6323">
          <cell r="A6323">
            <v>100970</v>
          </cell>
          <cell r="B6323" t="str">
            <v>TRANSPORTE COM CAMINHÃO TANQUE DE TRANSPORTE DE MATERIAL ASFÁLTICO DE 20000 L, EM VIA URBANA EM  REVESTIMENTO PRIMÁRIO (UNIDADE: TXKM). AF_07/2020</v>
          </cell>
          <cell r="C6323" t="str">
            <v>TXKM</v>
          </cell>
          <cell r="D6323">
            <v>1.45</v>
          </cell>
          <cell r="E6323" t="str">
            <v>Sinapi-Maio/21</v>
          </cell>
        </row>
        <row r="6324">
          <cell r="A6324">
            <v>102330</v>
          </cell>
          <cell r="B6324" t="str">
            <v>TRANSPORTE COM CAMINHÃO TANQUE DE TRANSPORTE DE MATERIAL ASFÁLTICO DE 30000 L, EM VIA URBANA PAVIMENTADA, DMT ATÉ 30KM (UNIDADE: TXKM). AF_07/2020</v>
          </cell>
          <cell r="C6324" t="str">
            <v>TXKM</v>
          </cell>
          <cell r="D6324">
            <v>1.03</v>
          </cell>
          <cell r="E6324" t="str">
            <v>Sinapi-Maio/21</v>
          </cell>
        </row>
        <row r="6325">
          <cell r="A6325">
            <v>102331</v>
          </cell>
          <cell r="B6325" t="str">
            <v>TRANSPORTE COM CAMINHÃO TANQUE DE TRANSPORTE DE MATERIAL ASFÁLTICO DE 30000 L, EM VIA URBANA PAVIMENTADA, ADICIONAL PARA DMT EXCEDENTE A 30 KM (UNIDADE: TXKM). AF_07/2020</v>
          </cell>
          <cell r="C6325" t="str">
            <v>TXKM</v>
          </cell>
          <cell r="D6325">
            <v>0.4</v>
          </cell>
          <cell r="E6325" t="str">
            <v>Sinapi-Maio/21</v>
          </cell>
        </row>
        <row r="6326">
          <cell r="A6326">
            <v>102332</v>
          </cell>
          <cell r="B6326" t="str">
            <v>TRANSPORTE COM CAMINHÃO TANQUE DE TRANSPORTE DE MATERIAL ASFÁLTICO DE 20000 L, EM VIA URBANA PAVIMENTADA, DMT ATÉ 30KM (UNIDADE: TXKM). AF_07/2020</v>
          </cell>
          <cell r="C6326" t="str">
            <v>TXKM</v>
          </cell>
          <cell r="D6326">
            <v>1.35</v>
          </cell>
          <cell r="E6326" t="str">
            <v>Sinapi-Maio/21</v>
          </cell>
        </row>
        <row r="6327">
          <cell r="A6327">
            <v>102333</v>
          </cell>
          <cell r="B6327" t="str">
            <v>TRANSPORTE COM CAMINHÃO TANQUE DE TRANSPORTE DE MATERIAL ASFÁLTICO DE 20000 L, EM VIA URBANA PAVIMENTADA, ADICIONAL PARA DMT EXCEDENTE A 30 KM (UNIDADE: TXKM). AF_07/2020</v>
          </cell>
          <cell r="C6327" t="str">
            <v>TXKM</v>
          </cell>
          <cell r="D6327">
            <v>0.54</v>
          </cell>
          <cell r="E6327" t="str">
            <v>Sinapi-Maio/21</v>
          </cell>
        </row>
        <row r="6328">
          <cell r="A6328">
            <v>101019</v>
          </cell>
          <cell r="B6328" t="str">
            <v>CARGA, MANOBRA E DESCARGA MANUAL DE TUBOS PLÁSTICOS, DN MENOR OU IGUAL A 100 MM, EM CAMINHÃO CARROCERIA 9T. AF_07/2020</v>
          </cell>
          <cell r="C6328" t="str">
            <v>T</v>
          </cell>
          <cell r="D6328">
            <v>623.75</v>
          </cell>
          <cell r="E6328" t="str">
            <v>Sinapi-Maio/21</v>
          </cell>
        </row>
        <row r="6329">
          <cell r="A6329">
            <v>101479</v>
          </cell>
          <cell r="B6329" t="str">
            <v>CARGA, MANOBRA E DESCARGA MANUAL DE TUBOS PLÁSTICOS, DN 200 MM, EM CAMINHÃO CARROCERIA 9T. AF_07/2020</v>
          </cell>
          <cell r="C6329" t="str">
            <v>T</v>
          </cell>
          <cell r="D6329">
            <v>124.51</v>
          </cell>
          <cell r="E6329" t="str">
            <v>Sinapi-Maio/21</v>
          </cell>
        </row>
        <row r="6330">
          <cell r="A6330">
            <v>100976</v>
          </cell>
          <cell r="B6330" t="str">
            <v>CARGA, MANOBRA E DESCARGA DE SOLOS E MATERIAIS GRANULARES EM CAMINHÃO BASCULANTE 18 M³ - CARGA COM PÁ CARREGADEIRA (CAÇAMBA DE 1,7 A 2,8 M³ / 128 HP) E DESCARGA LIVRE (UNIDADE: M3). AF_07/2020</v>
          </cell>
          <cell r="C6330" t="str">
            <v>M3</v>
          </cell>
          <cell r="D6330">
            <v>6.13</v>
          </cell>
          <cell r="E6330" t="str">
            <v>Sinapi-Maio/21</v>
          </cell>
        </row>
        <row r="6331">
          <cell r="A6331">
            <v>100977</v>
          </cell>
          <cell r="B6331" t="str">
            <v>CARGA, MANOBRA E DESCARGA DE SOLOS E MATERIAIS GRANULARES EM CAMINHÃO BASCULANTE 6 M³ - CARGA COM ESCAVADEIRA HIDRÁULICA (CAÇAMBA DE 1,20 M³ / 155 HP) E DESCARGA LIVRE (UNIDADE: M3). AF_07/2020</v>
          </cell>
          <cell r="C6331" t="str">
            <v>M3</v>
          </cell>
          <cell r="D6331">
            <v>5.48</v>
          </cell>
          <cell r="E6331" t="str">
            <v>Sinapi-Maio/21</v>
          </cell>
        </row>
        <row r="6332">
          <cell r="A6332">
            <v>100978</v>
          </cell>
          <cell r="B6332" t="str">
            <v>CARGA, MANOBRA E DESCARGA DE SOLOS E MATERIAIS GRANULARES EM CAMINHÃO BASCULANTE 10 M³ - CARGA COM ESCAVADEIRA HIDRÁULICA (CAÇAMBA DE 1,20 M³ / 155 HP) E DESCARGA LIVRE (UNIDADE: M3). AF_07/2020</v>
          </cell>
          <cell r="C6332" t="str">
            <v>M3</v>
          </cell>
          <cell r="D6332">
            <v>4.8499999999999996</v>
          </cell>
          <cell r="E6332" t="str">
            <v>Sinapi-Maio/21</v>
          </cell>
        </row>
        <row r="6333">
          <cell r="A6333">
            <v>100979</v>
          </cell>
          <cell r="B6333" t="str">
            <v>CARGA, MANOBRA E DESCARGA DE SOLOS E MATERIAIS GRANULARES EM CAMINHÃO BASCULANTE 14 M³ - CARGA COM ESCAVADEIRA HIDRÁULICA (CAÇAMBA DE 1,20 M³ / 155 HP) E DESCARGA LIVRE (UNIDADE: M3). AF_07/2020</v>
          </cell>
          <cell r="C6333" t="str">
            <v>M3</v>
          </cell>
          <cell r="D6333">
            <v>4.7699999999999996</v>
          </cell>
          <cell r="E6333" t="str">
            <v>Sinapi-Maio/21</v>
          </cell>
        </row>
        <row r="6334">
          <cell r="A6334">
            <v>100980</v>
          </cell>
          <cell r="B6334" t="str">
            <v>CARGA, MANOBRA E DESCARGA DE SOLOS E MATERIAIS GRANULARES EM CAMINHÃO BASCULANTE 18 M³ - CARGA COM ESCAVADEIRA HIDRÁULICA (CAÇAMBA DE 1,20 M³ / 155 HP) E DESCARGA LIVRE (UNIDADE: M3). AF_07/2020</v>
          </cell>
          <cell r="C6334" t="str">
            <v>M3</v>
          </cell>
          <cell r="D6334">
            <v>4.51</v>
          </cell>
          <cell r="E6334" t="str">
            <v>Sinapi-Maio/21</v>
          </cell>
        </row>
        <row r="6335">
          <cell r="A6335">
            <v>100981</v>
          </cell>
          <cell r="B6335" t="str">
            <v>CARGA, MANOBRA E DESCARGA DE ENTULHO EM CAMINHÃO BASCULANTE 6 M³ - CARGA COM ESCAVADEIRA HIDRÁULICA  (CAÇAMBA DE 0,80 M³ / 111 HP) E DESCARGA LIVRE (UNIDADE: M3). AF_07/2020</v>
          </cell>
          <cell r="C6335" t="str">
            <v>M3</v>
          </cell>
          <cell r="D6335">
            <v>6.69</v>
          </cell>
          <cell r="E6335" t="str">
            <v>Sinapi-Maio/21</v>
          </cell>
        </row>
        <row r="6336">
          <cell r="A6336">
            <v>100982</v>
          </cell>
          <cell r="B6336" t="str">
            <v>CARGA, MANOBRA E DESCARGA DE ENTULHO EM CAMINHÃO BASCULANTE 10 M³ - CARGA COM ESCAVADEIRA HIDRÁULICA  (CAÇAMBA DE 0,80 M³ / 111 HP) E DESCARGA LIVRE (UNIDADE: M3). AF_07/2020</v>
          </cell>
          <cell r="C6336" t="str">
            <v>M3</v>
          </cell>
          <cell r="D6336">
            <v>6.29</v>
          </cell>
          <cell r="E6336" t="str">
            <v>Sinapi-Maio/21</v>
          </cell>
        </row>
        <row r="6337">
          <cell r="A6337">
            <v>100983</v>
          </cell>
          <cell r="B6337" t="str">
            <v>CARGA, MANOBRA E DESCARGA DE ENTULHO EM CAMINHÃO BASCULANTE 14 M³ - CARGA COM ESCAVADEIRA HIDRÁULICA  (CAÇAMBA DE 0,80 M³ / 111 HP) E DESCARGA LIVRE (UNIDADE: M3). AF_07/2020</v>
          </cell>
          <cell r="C6337" t="str">
            <v>M3</v>
          </cell>
          <cell r="D6337">
            <v>6.45</v>
          </cell>
          <cell r="E6337" t="str">
            <v>Sinapi-Maio/21</v>
          </cell>
        </row>
        <row r="6338">
          <cell r="A6338">
            <v>100984</v>
          </cell>
          <cell r="B6338" t="str">
            <v>CARGA, MANOBRA E DESCARGA DE ENTULHO EM CAMINHÃO BASCULANTE 18 M³ - CARGA COM ESCAVADEIRA HIDRÁULICA  (CAÇAMBA DE 0,80 M³ / 111 HP) E DESCARGA LIVRE (UNIDADE: M3). AF_07/2020</v>
          </cell>
          <cell r="C6338" t="str">
            <v>M3</v>
          </cell>
          <cell r="D6338">
            <v>6.32</v>
          </cell>
          <cell r="E6338" t="str">
            <v>Sinapi-Maio/21</v>
          </cell>
        </row>
        <row r="6339">
          <cell r="A6339">
            <v>100985</v>
          </cell>
          <cell r="B6339" t="str">
            <v>CARGA DE MISTURA ASFÁLTICA EM CAMINHÃO BASCULANTE 6 M³ (UNIDADE: M3). AF_07/2020</v>
          </cell>
          <cell r="C6339" t="str">
            <v>M3</v>
          </cell>
          <cell r="D6339">
            <v>5.34</v>
          </cell>
          <cell r="E6339" t="str">
            <v>Sinapi-Maio/21</v>
          </cell>
        </row>
        <row r="6340">
          <cell r="A6340">
            <v>100986</v>
          </cell>
          <cell r="B6340" t="str">
            <v>CARGA DE MISTURA ASFÁLTICA EM CAMINHÃO BASCULANTE 10 M³ (UNIDADE: M3). AF_07/2020</v>
          </cell>
          <cell r="C6340" t="str">
            <v>M3</v>
          </cell>
          <cell r="D6340">
            <v>6.26</v>
          </cell>
          <cell r="E6340" t="str">
            <v>Sinapi-Maio/21</v>
          </cell>
        </row>
        <row r="6341">
          <cell r="A6341">
            <v>100987</v>
          </cell>
          <cell r="B6341" t="str">
            <v>CARGA DE MISTURA ASFÁLTICA EM CAMINHÃO BASCULANTE 14 M³ (UNIDADE: M3). AF_07/2020</v>
          </cell>
          <cell r="C6341" t="str">
            <v>M3</v>
          </cell>
          <cell r="D6341">
            <v>7.45</v>
          </cell>
          <cell r="E6341" t="str">
            <v>Sinapi-Maio/21</v>
          </cell>
        </row>
        <row r="6342">
          <cell r="A6342">
            <v>100988</v>
          </cell>
          <cell r="B6342" t="str">
            <v>CARGA DE MISTURA ASFÁLTICA EM CAMINHÃO BASCULANTE 18 M³ (UNIDADE: M3). AF_07/2020</v>
          </cell>
          <cell r="C6342" t="str">
            <v>M3</v>
          </cell>
          <cell r="D6342">
            <v>7.88</v>
          </cell>
          <cell r="E6342" t="str">
            <v>Sinapi-Maio/21</v>
          </cell>
        </row>
        <row r="6343">
          <cell r="A6343">
            <v>100989</v>
          </cell>
          <cell r="B6343" t="str">
            <v>CARGA, MANOBRA E DESCARGA DE SOLOS E MATERIAIS GRANULARES EM CAMINHÃO BASCULANTE 6 M³ - CARGA COM PÁ CARREGADEIRA (CAÇAMBA DE 1,7 A 2,8 M³ / 128 HP) E DESCARGA LIVRE (UNIDADE: T). AF_07/2020</v>
          </cell>
          <cell r="C6343" t="str">
            <v>T</v>
          </cell>
          <cell r="D6343">
            <v>4.2699999999999996</v>
          </cell>
          <cell r="E6343" t="str">
            <v>Sinapi-Maio/21</v>
          </cell>
        </row>
        <row r="6344">
          <cell r="A6344">
            <v>100990</v>
          </cell>
          <cell r="B6344" t="str">
            <v>CARGA, MANOBRA E DESCARGA DE SOLOS E MATERIAIS GRANULARES EM CAMINHÃO BASCULANTE 10 M³ - CARGA COM PÁ CARREGADEIRA (CAÇAMBA DE 1,7 A 2,8 M³ / 128 HP) E DESCARGA LIVRE (UNIDADE: T). AF_07/2020</v>
          </cell>
          <cell r="C6344" t="str">
            <v>T</v>
          </cell>
          <cell r="D6344">
            <v>4.05</v>
          </cell>
          <cell r="E6344" t="str">
            <v>Sinapi-Maio/21</v>
          </cell>
        </row>
        <row r="6345">
          <cell r="A6345">
            <v>100991</v>
          </cell>
          <cell r="B6345" t="str">
            <v>CARGA, MANOBRA E DESCARGA DE SOLOS E MATERIAIS GRANULARES EM CAMINHÃO BASCULANTE 14 M³ - CARGA COM PÁ CARREGADEIRA (CAÇAMBA DE 1,7 A 2,8 M³ / 128 HP) E DESCARGA LIVRE (UNIDADE: T). AF_07/2020</v>
          </cell>
          <cell r="C6345" t="str">
            <v>T</v>
          </cell>
          <cell r="D6345">
            <v>4.18</v>
          </cell>
          <cell r="E6345" t="str">
            <v>Sinapi-Maio/21</v>
          </cell>
        </row>
        <row r="6346">
          <cell r="A6346">
            <v>100992</v>
          </cell>
          <cell r="B6346" t="str">
            <v>CARGA, MANOBRA E DESCARGA DE SOLOS E MATERIAIS GRANULARES EM CAMINHÃO BASCULANTE 18 M³ - CARGA COM PÁ CARREGADEIRA (CAÇAMBA DE 1,7 A 2,8 M³ / 128 HP) E DESCARGA LIVRE (UNIDADE: T). AF_07/2020</v>
          </cell>
          <cell r="C6346" t="str">
            <v>T</v>
          </cell>
          <cell r="D6346">
            <v>4.08</v>
          </cell>
          <cell r="E6346" t="str">
            <v>Sinapi-Maio/21</v>
          </cell>
        </row>
        <row r="6347">
          <cell r="A6347">
            <v>100993</v>
          </cell>
          <cell r="B6347" t="str">
            <v>CARGA, MANOBRA E DESCARGA DE SOLOS E MATERIAIS GRANULARES EM CAMINHÃO BASCULANTE 6 M³ - CARGA COM ESCAVADEIRA HIDRÁULICA (CAÇAMBA DE 1,20 M³ / 155 HP) E DESCARGA LIVRE (UNIDADE: T). AF_07/2020</v>
          </cell>
          <cell r="C6347" t="str">
            <v>T</v>
          </cell>
          <cell r="D6347">
            <v>3.65</v>
          </cell>
          <cell r="E6347" t="str">
            <v>Sinapi-Maio/21</v>
          </cell>
        </row>
        <row r="6348">
          <cell r="A6348">
            <v>100994</v>
          </cell>
          <cell r="B6348" t="str">
            <v>CARGA, MANOBRA E DESCARGA DE SOLOS E MATERIAIS GRANULARES EM CAMINHÃO BASCULANTE 10 M³ - CARGA COM ESCAVADEIRA HIDRÁULICA (CAÇAMBA DE 1,20 M³ / 155 HP) E DESCARGA LIVRE (UNIDADE: T). AF_07/2020</v>
          </cell>
          <cell r="C6348" t="str">
            <v>T</v>
          </cell>
          <cell r="D6348">
            <v>3.22</v>
          </cell>
          <cell r="E6348" t="str">
            <v>Sinapi-Maio/21</v>
          </cell>
        </row>
        <row r="6349">
          <cell r="A6349">
            <v>100995</v>
          </cell>
          <cell r="B6349" t="str">
            <v>CARGA, MANOBRA E DESCARGA DE SOLOS E MATERIAIS GRANULARES EM CAMINHÃO BASCULANTE 14 M³ - CARGA COM ESCAVADEIRA HIDRÁULICA (CAÇAMBA DE 1,20 M³ / 155 HP) E DESCARGA LIVRE (UNIDADE: T). AF_07/2020</v>
          </cell>
          <cell r="C6349" t="str">
            <v>T</v>
          </cell>
          <cell r="D6349">
            <v>3.19</v>
          </cell>
          <cell r="E6349" t="str">
            <v>Sinapi-Maio/21</v>
          </cell>
        </row>
        <row r="6350">
          <cell r="A6350">
            <v>100996</v>
          </cell>
          <cell r="B6350" t="str">
            <v>CARGA, MANOBRA E DESCARGA DE SOLOS E MATERIAIS GRANULARES EM CAMINHÃO BASCULANTE 18 M³ - CARGA COM ESCAVADEIRA HIDRÁULICA (CAÇAMBA DE 1,20 M³ / 155 HP) E DESCARGA LIVRE (UNIDADE: T). AF_07/2020</v>
          </cell>
          <cell r="C6350" t="str">
            <v>T</v>
          </cell>
          <cell r="D6350">
            <v>2.99</v>
          </cell>
          <cell r="E6350" t="str">
            <v>Sinapi-Maio/21</v>
          </cell>
        </row>
        <row r="6351">
          <cell r="A6351">
            <v>100997</v>
          </cell>
          <cell r="B6351" t="str">
            <v>CARGA, MANOBRA E DESCARGA DE ENTULHO EM CAMINHÃO BASCULANTE 6 M³ - CARGA COM ESCAVADEIRA HIDRÁULICA  (CAÇAMBA DE 0,80 M³ / 111 HP) E DESCARGA LIVRE (UNIDADE: T). AF_07/2020</v>
          </cell>
          <cell r="C6351" t="str">
            <v>T</v>
          </cell>
          <cell r="D6351">
            <v>4.46</v>
          </cell>
          <cell r="E6351" t="str">
            <v>Sinapi-Maio/21</v>
          </cell>
        </row>
        <row r="6352">
          <cell r="A6352">
            <v>100998</v>
          </cell>
          <cell r="B6352" t="str">
            <v>CARGA, MANOBRA E DESCARGA DE ENTULHO EM CAMINHÃO BASCULANTE 10 M³ - CARGA COM ESCAVADEIRA HIDRÁULICA  (CAÇAMBA DE 0,80 M³ / 111 HP) E DESCARGA LIVRE (UNIDADE: T). AF_07/2020</v>
          </cell>
          <cell r="C6352" t="str">
            <v>T</v>
          </cell>
          <cell r="D6352">
            <v>4.2</v>
          </cell>
          <cell r="E6352" t="str">
            <v>Sinapi-Maio/21</v>
          </cell>
        </row>
        <row r="6353">
          <cell r="A6353">
            <v>100999</v>
          </cell>
          <cell r="B6353" t="str">
            <v>CARGA, MANOBRA E DESCARGA DE ENTULHO EM CAMINHÃO BASCULANTE 14 M³ - CARGA COM ESCAVADEIRA HIDRÁULICA  (CAÇAMBA DE 0,80 M³ / 111 HP) E DESCARGA LIVRE (UNIDADE: T). AF_07/2020</v>
          </cell>
          <cell r="C6353" t="str">
            <v>T</v>
          </cell>
          <cell r="D6353">
            <v>4.32</v>
          </cell>
          <cell r="E6353" t="str">
            <v>Sinapi-Maio/21</v>
          </cell>
        </row>
        <row r="6354">
          <cell r="A6354">
            <v>101000</v>
          </cell>
          <cell r="B6354" t="str">
            <v>CARGA, MANOBRA E DESCARGA DE ENTULHO EM CAMINHÃO BASCULANTE 18 M³ - CARGA COM ESCAVADEIRA HIDRÁULICA  (CAÇAMBA DE 0,80 M³ / 111 HP) E DESCARGA LIVRE (UNIDADE: T). AF_07/2020</v>
          </cell>
          <cell r="C6354" t="str">
            <v>T</v>
          </cell>
          <cell r="D6354">
            <v>4.21</v>
          </cell>
          <cell r="E6354" t="str">
            <v>Sinapi-Maio/21</v>
          </cell>
        </row>
        <row r="6355">
          <cell r="A6355">
            <v>101001</v>
          </cell>
          <cell r="B6355" t="str">
            <v>CARGA DE MISTURA ASFÁLTICA EM CAMINHÃO BASCULANTE 6 M³ (UNIDADE: T). AF_07/2020</v>
          </cell>
          <cell r="C6355" t="str">
            <v>T</v>
          </cell>
          <cell r="D6355">
            <v>3.56</v>
          </cell>
          <cell r="E6355" t="str">
            <v>Sinapi-Maio/21</v>
          </cell>
        </row>
        <row r="6356">
          <cell r="A6356">
            <v>101002</v>
          </cell>
          <cell r="B6356" t="str">
            <v>CARGA DE MISTURA ASFÁLTICA EM CAMINHÃO BASCULANTE 10 M³ (UNIDADE: T). AF_07/2020</v>
          </cell>
          <cell r="C6356" t="str">
            <v>T</v>
          </cell>
          <cell r="D6356">
            <v>4.17</v>
          </cell>
          <cell r="E6356" t="str">
            <v>Sinapi-Maio/21</v>
          </cell>
        </row>
        <row r="6357">
          <cell r="A6357">
            <v>101003</v>
          </cell>
          <cell r="B6357" t="str">
            <v>CARGA DE MISTURA ASFÁLTICA EM CAMINHÃO BASCULANTE 14 M³ (UNIDADE: T). AF_07/2020</v>
          </cell>
          <cell r="C6357" t="str">
            <v>T</v>
          </cell>
          <cell r="D6357">
            <v>4.95</v>
          </cell>
          <cell r="E6357" t="str">
            <v>Sinapi-Maio/21</v>
          </cell>
        </row>
        <row r="6358">
          <cell r="A6358">
            <v>101004</v>
          </cell>
          <cell r="B6358" t="str">
            <v>CARGA DE MISTURA ASFÁLTICA EM CAMINHÃO BASCULANTE 18 M³ (UNIDADE: T). AF_07/2020</v>
          </cell>
          <cell r="C6358" t="str">
            <v>T</v>
          </cell>
          <cell r="D6358">
            <v>5.25</v>
          </cell>
          <cell r="E6358" t="str">
            <v>Sinapi-Maio/21</v>
          </cell>
        </row>
        <row r="6359">
          <cell r="A6359">
            <v>101005</v>
          </cell>
          <cell r="B6359" t="str">
            <v>CARGA, MANOBRA E DESCARGA DE ÁGUA EM CAMINHÃO PIPA 6 M³. AF_07/2020</v>
          </cell>
          <cell r="C6359" t="str">
            <v>M3</v>
          </cell>
          <cell r="D6359">
            <v>13.3</v>
          </cell>
          <cell r="E6359" t="str">
            <v>Sinapi-Maio/21</v>
          </cell>
        </row>
        <row r="6360">
          <cell r="A6360">
            <v>101006</v>
          </cell>
          <cell r="B6360" t="str">
            <v>CARGA, MANOBRA E DESCARGA DE ÁGUA EM CAMINHÃO PIPA 10 M³. AF_07/2020</v>
          </cell>
          <cell r="C6360" t="str">
            <v>M3</v>
          </cell>
          <cell r="D6360">
            <v>14.24</v>
          </cell>
          <cell r="E6360" t="str">
            <v>Sinapi-Maio/21</v>
          </cell>
        </row>
        <row r="6361">
          <cell r="A6361">
            <v>101007</v>
          </cell>
          <cell r="B6361" t="str">
            <v>CARGA DE ÁGUA EM CAMINHÃO PIPA 6 M³. AF_07/2020</v>
          </cell>
          <cell r="C6361" t="str">
            <v>M3</v>
          </cell>
          <cell r="D6361">
            <v>3.85</v>
          </cell>
          <cell r="E6361" t="str">
            <v>Sinapi-Maio/21</v>
          </cell>
        </row>
        <row r="6362">
          <cell r="A6362">
            <v>101008</v>
          </cell>
          <cell r="B6362" t="str">
            <v>CARGA DE ÁGUA EM CAMINHÃO PIPA 10 M³. AF_07/2020</v>
          </cell>
          <cell r="C6362" t="str">
            <v>M3</v>
          </cell>
          <cell r="D6362">
            <v>3.76</v>
          </cell>
          <cell r="E6362" t="str">
            <v>Sinapi-Maio/21</v>
          </cell>
        </row>
        <row r="6363">
          <cell r="A6363">
            <v>101009</v>
          </cell>
          <cell r="B6363" t="str">
            <v>CARGA, MANOBRA E DESCARGA DE POSTE DE CONCRETO EM CAMINHÃO CARROCERIA COM GUINDAUTO (MUNCK) 11,7 TM. AF_07/2020</v>
          </cell>
          <cell r="C6363" t="str">
            <v>T</v>
          </cell>
          <cell r="D6363">
            <v>27.75</v>
          </cell>
          <cell r="E6363" t="str">
            <v>Sinapi-Maio/21</v>
          </cell>
        </row>
        <row r="6364">
          <cell r="A6364">
            <v>101010</v>
          </cell>
          <cell r="B6364" t="str">
            <v>CARGA, MANOBRA E DESCARGA DE PERFIL METÁLICO EM CAMINHÃO CARROCERIA COM GUINDAUTO (MUNCK) 11,7 TM. AF_07/2020</v>
          </cell>
          <cell r="C6364" t="str">
            <v>T</v>
          </cell>
          <cell r="D6364">
            <v>17.47</v>
          </cell>
          <cell r="E6364" t="str">
            <v>Sinapi-Maio/21</v>
          </cell>
        </row>
        <row r="6365">
          <cell r="A6365">
            <v>101013</v>
          </cell>
          <cell r="B6365" t="str">
            <v>CARGA, MANOBRA E DESCARGA DE TUBOS DE CONCRETO, DN MENOR OU IGUAL A 300 MM, EM CAMINHÃO CARROCERIA COM GUINDAUTO (MUNCK) 11,7 TM. AF_07/2020</v>
          </cell>
          <cell r="C6365" t="str">
            <v>T</v>
          </cell>
          <cell r="D6365">
            <v>31.5</v>
          </cell>
          <cell r="E6365" t="str">
            <v>Sinapi-Maio/21</v>
          </cell>
        </row>
        <row r="6366">
          <cell r="A6366">
            <v>101014</v>
          </cell>
          <cell r="B6366" t="str">
            <v>CARGA, MANOBRA E DESCARGA DE TUBOS DE CONCRETO, DN 400 MM, EM CAMINHÃO CARROCERIA COM GUINDAUTO (MUNCK) 11,7 TM. AF_07/2020</v>
          </cell>
          <cell r="C6366" t="str">
            <v>T</v>
          </cell>
          <cell r="D6366">
            <v>28.86</v>
          </cell>
          <cell r="E6366" t="str">
            <v>Sinapi-Maio/21</v>
          </cell>
        </row>
        <row r="6367">
          <cell r="A6367">
            <v>101015</v>
          </cell>
          <cell r="B6367" t="str">
            <v>CARGA, MANOBRA E DESCARGA DE TUBOS DE CONCRETO, DN 500 MM, EM CAMINHÃO CARROCERIA COM GUINDAUTO (MUNCK) 11,7 TM. AF_07/2020</v>
          </cell>
          <cell r="C6367" t="str">
            <v>T</v>
          </cell>
          <cell r="D6367">
            <v>23.7</v>
          </cell>
          <cell r="E6367" t="str">
            <v>Sinapi-Maio/21</v>
          </cell>
        </row>
        <row r="6368">
          <cell r="A6368">
            <v>101016</v>
          </cell>
          <cell r="B6368" t="str">
            <v>CARGA, MANOBRA E DESCARGA DE TUBOS METÁLICOS, DN MENOR OU IGUAL A 150 MM, EM CAMINHÃO CARROCERIA COM GUINDAUTO (MUNCK) 11,7 TM. AF_07/2020</v>
          </cell>
          <cell r="C6368" t="str">
            <v>T</v>
          </cell>
          <cell r="D6368">
            <v>27.44</v>
          </cell>
          <cell r="E6368" t="str">
            <v>Sinapi-Maio/21</v>
          </cell>
        </row>
        <row r="6369">
          <cell r="A6369">
            <v>101017</v>
          </cell>
          <cell r="B6369" t="str">
            <v>CARGA, MANOBRA E DESCARGA DE TUBOS METÁLICOS, DN 200 MM, EM CAMINHÃO CARROCERIA COM GUINDAUTO (MUNCK) 11,7 TM. AF_07/2020</v>
          </cell>
          <cell r="C6369" t="str">
            <v>T</v>
          </cell>
          <cell r="D6369">
            <v>20.81</v>
          </cell>
          <cell r="E6369" t="str">
            <v>Sinapi-Maio/21</v>
          </cell>
        </row>
        <row r="6370">
          <cell r="A6370">
            <v>101018</v>
          </cell>
          <cell r="B6370" t="str">
            <v>CARGA, MANOBRA E DESCARGA DE TUBOS METÁLICOS, DN 250 MM, EM CAMINHÃO CARROCERIA COM GUINDAUTO (MUNCK) 11,7 TM. AF_07/2020</v>
          </cell>
          <cell r="C6370" t="str">
            <v>T</v>
          </cell>
          <cell r="D6370">
            <v>17.09</v>
          </cell>
          <cell r="E6370" t="str">
            <v>Sinapi-Maio/21</v>
          </cell>
        </row>
        <row r="6371">
          <cell r="A6371">
            <v>101463</v>
          </cell>
          <cell r="B6371" t="str">
            <v>CARGA, MANOBRA E DESCARGA DE TUBOS DE CONCRETO, DN 600 MM, EM CAMINHÃO CARROCERIA COM GUINDAUTO (MUNCK) 11,7 TM. AF_07/2020</v>
          </cell>
          <cell r="C6371" t="str">
            <v>T</v>
          </cell>
          <cell r="D6371">
            <v>31.6</v>
          </cell>
          <cell r="E6371" t="str">
            <v>Sinapi-Maio/21</v>
          </cell>
        </row>
        <row r="6372">
          <cell r="A6372">
            <v>101464</v>
          </cell>
          <cell r="B6372" t="str">
            <v>CARGA, MANOBRA E DESCARGA DE TUBOS DE CONCRETO, DN 700 MM, EM CAMINHÃO CARROCERIA COM GUINDAUTO (MUNCK) 11,7 TM. AF_07/2020</v>
          </cell>
          <cell r="C6372" t="str">
            <v>T</v>
          </cell>
          <cell r="D6372">
            <v>24.27</v>
          </cell>
          <cell r="E6372" t="str">
            <v>Sinapi-Maio/21</v>
          </cell>
        </row>
        <row r="6373">
          <cell r="A6373">
            <v>101465</v>
          </cell>
          <cell r="B6373" t="str">
            <v>CARGA, MANOBRA E DESCARGA DE TUBOS DE CONCRETO, DN 800 MM, EM CAMINHÃO CARROCERIA COM GUINDAUTO (MUNCK) 11,7 TM. AF_07/2020</v>
          </cell>
          <cell r="C6373" t="str">
            <v>T</v>
          </cell>
          <cell r="D6373">
            <v>18.54</v>
          </cell>
          <cell r="E6373" t="str">
            <v>Sinapi-Maio/21</v>
          </cell>
        </row>
        <row r="6374">
          <cell r="A6374">
            <v>101466</v>
          </cell>
          <cell r="B6374" t="str">
            <v>CARGA, MANOBRA E DESCARGA DE TUBOS DE CONCRETO, DN 900 MM, EM CAMINHÃO CARROCERIA COM GUINDAUTO (MUNCK) 11,7 TM. AF_07/2020</v>
          </cell>
          <cell r="C6374" t="str">
            <v>T</v>
          </cell>
          <cell r="D6374">
            <v>15.09</v>
          </cell>
          <cell r="E6374" t="str">
            <v>Sinapi-Maio/21</v>
          </cell>
        </row>
        <row r="6375">
          <cell r="A6375">
            <v>101467</v>
          </cell>
          <cell r="B6375" t="str">
            <v>CARGA, MANOBRA E DESCARGA DE TUBOS DE CONCRETO, DN 1000 MM, EM CAMINHÃO CARROCERIA COM GUINDAUTO (MUNCK) 11,7 TM. AF_07/2020</v>
          </cell>
          <cell r="C6375" t="str">
            <v>T</v>
          </cell>
          <cell r="D6375">
            <v>12.62</v>
          </cell>
          <cell r="E6375" t="str">
            <v>Sinapi-Maio/21</v>
          </cell>
        </row>
        <row r="6376">
          <cell r="A6376">
            <v>101468</v>
          </cell>
          <cell r="B6376" t="str">
            <v>CARGA, MANOBRA E DESCARGA DE TUBOS DE CONCRETO, DN 1200 MM, EM CAMINHÃO CARROCERIA COM GUINDAUTO (MUNCK) 11,7 TM. AF_07/2020</v>
          </cell>
          <cell r="C6376" t="str">
            <v>T</v>
          </cell>
          <cell r="D6376">
            <v>11.55</v>
          </cell>
          <cell r="E6376" t="str">
            <v>Sinapi-Maio/21</v>
          </cell>
        </row>
        <row r="6377">
          <cell r="A6377">
            <v>101469</v>
          </cell>
          <cell r="B6377" t="str">
            <v>CARGA, MANOBRA E DESCARGA DE TUBOS METÁLICOS, DN 300 MM, EM CAMINHÃO CARROCERIA COM GUINDAUTO (MUNCK) 11,7 TM. AF_07/2020</v>
          </cell>
          <cell r="C6377" t="str">
            <v>T</v>
          </cell>
          <cell r="D6377">
            <v>25.85</v>
          </cell>
          <cell r="E6377" t="str">
            <v>Sinapi-Maio/21</v>
          </cell>
        </row>
        <row r="6378">
          <cell r="A6378">
            <v>101470</v>
          </cell>
          <cell r="B6378" t="str">
            <v>CARGA, MANOBRA E DESCARGA DE TUBOS METÁLICOS, DN 350 MM, EM CAMINHÃO CARROCERIA COM GUINDAUTO (MUNCK) 11,7 TM. AF_07/2020</v>
          </cell>
          <cell r="C6378" t="str">
            <v>T</v>
          </cell>
          <cell r="D6378">
            <v>20.52</v>
          </cell>
          <cell r="E6378" t="str">
            <v>Sinapi-Maio/21</v>
          </cell>
        </row>
        <row r="6379">
          <cell r="A6379">
            <v>101471</v>
          </cell>
          <cell r="B6379" t="str">
            <v>CARGA, MANOBRA E DESCARGA DE TUBOS METÁLICOS, DN 400 MM, EM CAMINHÃO CARROCERIA COM GUINDAUTO (MUNCK) 11,7 TM. AF_07/2020</v>
          </cell>
          <cell r="C6379" t="str">
            <v>T</v>
          </cell>
          <cell r="D6379">
            <v>17.600000000000001</v>
          </cell>
          <cell r="E6379" t="str">
            <v>Sinapi-Maio/21</v>
          </cell>
        </row>
        <row r="6380">
          <cell r="A6380">
            <v>101472</v>
          </cell>
          <cell r="B6380" t="str">
            <v>CARGA, MANOBRA E DESCARGA DE TUBOS METÁLICOS, DN 500 MM, EM CAMINHÃO CARROCERIA COM GUINDAUTO (MUNCK) 11,7 TM. AF_07/2020</v>
          </cell>
          <cell r="C6380" t="str">
            <v>T</v>
          </cell>
          <cell r="D6380">
            <v>13.71</v>
          </cell>
          <cell r="E6380" t="str">
            <v>Sinapi-Maio/21</v>
          </cell>
        </row>
        <row r="6381">
          <cell r="A6381">
            <v>101473</v>
          </cell>
          <cell r="B6381" t="str">
            <v>CARGA, MANOBRA E DESCARGA DE TUBOS METÁLICOS, DN 600 MM, EM CAMINHÃO CARROCERIA COM GUINDAUTO (MUNCK) 11,7 TM. AF_07/2020</v>
          </cell>
          <cell r="C6381" t="str">
            <v>T</v>
          </cell>
          <cell r="D6381">
            <v>19.72</v>
          </cell>
          <cell r="E6381" t="str">
            <v>Sinapi-Maio/21</v>
          </cell>
        </row>
        <row r="6382">
          <cell r="A6382">
            <v>101474</v>
          </cell>
          <cell r="B6382" t="str">
            <v>CARGA, MANOBRA E DESCARGA DE TUBOS METÁLICOS, DN 700 MM, EM CAMINHÃO CARROCERIA COM GUINDAUTO (MUNCK) 11,7 TM. AF_07/2020</v>
          </cell>
          <cell r="C6382" t="str">
            <v>T</v>
          </cell>
          <cell r="D6382">
            <v>14.11</v>
          </cell>
          <cell r="E6382" t="str">
            <v>Sinapi-Maio/21</v>
          </cell>
        </row>
        <row r="6383">
          <cell r="A6383">
            <v>101475</v>
          </cell>
          <cell r="B6383" t="str">
            <v>CARGA, MANOBRA E DESCARGA DE TUBOS METÁLICOS, DN 800 MM, EM CAMINHÃO CARROCERIA COM GUINDAUTO (MUNCK) 11,7 TM. AF_07/2020</v>
          </cell>
          <cell r="C6383" t="str">
            <v>T</v>
          </cell>
          <cell r="D6383">
            <v>12.52</v>
          </cell>
          <cell r="E6383" t="str">
            <v>Sinapi-Maio/21</v>
          </cell>
        </row>
        <row r="6384">
          <cell r="A6384">
            <v>101476</v>
          </cell>
          <cell r="B6384" t="str">
            <v>CARGA, MANOBRA E DESCARGA DE TUBOS METÁLICOS, DN 900 MM, EM CAMINHÃO CARROCERIA COM GUINDAUTO (MUNCK) 11,7 TM. AF_07/2020</v>
          </cell>
          <cell r="C6384" t="str">
            <v>T</v>
          </cell>
          <cell r="D6384">
            <v>11.17</v>
          </cell>
          <cell r="E6384" t="str">
            <v>Sinapi-Maio/21</v>
          </cell>
        </row>
        <row r="6385">
          <cell r="A6385">
            <v>101477</v>
          </cell>
          <cell r="B6385" t="str">
            <v>CARGA, MANOBRA E DESCARGA DE TUBOS METÁLICOS, DN 1000 MM, EM CAMINHÃO CARROCERIA COM GUINDAUTO (MUNCK) 11,7 TM. AF_07/2020</v>
          </cell>
          <cell r="C6385" t="str">
            <v>T</v>
          </cell>
          <cell r="D6385">
            <v>9.14</v>
          </cell>
          <cell r="E6385" t="str">
            <v>Sinapi-Maio/21</v>
          </cell>
        </row>
        <row r="6386">
          <cell r="A6386">
            <v>101478</v>
          </cell>
          <cell r="B6386" t="str">
            <v>CARGA, MANOBRA E DESCARGA DE TUBOS METÁLICOS, DN 1200 MM, EM CAMINHÃO CARROCERIA COM GUINDAUTO (MUNCK) 11,7 TM. AF_07/2020</v>
          </cell>
          <cell r="C6386" t="str">
            <v>T</v>
          </cell>
          <cell r="D6386">
            <v>7.78</v>
          </cell>
          <cell r="E6386" t="str">
            <v>Sinapi-Maio/21</v>
          </cell>
        </row>
        <row r="6387">
          <cell r="A6387">
            <v>101480</v>
          </cell>
          <cell r="B6387" t="str">
            <v>CARGA, MANOBRA E DESCARGA DE TUBOS PLÁSTICOS, DN 250 MM, EM CAMINHÃO CARROCERIA COM GUINDAUTO (MUNCK) 11,7 TM. AF_07/2020</v>
          </cell>
          <cell r="C6387" t="str">
            <v>T</v>
          </cell>
          <cell r="D6387">
            <v>46.24</v>
          </cell>
          <cell r="E6387" t="str">
            <v>Sinapi-Maio/21</v>
          </cell>
        </row>
        <row r="6388">
          <cell r="A6388">
            <v>101481</v>
          </cell>
          <cell r="B6388" t="str">
            <v>CARGA, MANOBRA E DESCARGA DE TUBOS PLÁSTICOS, DN 300 MM, EM CAMINHÃO CARROCERIA COM GUINDAUTO (MUNCK) 11,7 TM. AF_07/2020</v>
          </cell>
          <cell r="C6388" t="str">
            <v>T</v>
          </cell>
          <cell r="D6388">
            <v>33.4</v>
          </cell>
          <cell r="E6388" t="str">
            <v>Sinapi-Maio/21</v>
          </cell>
        </row>
        <row r="6389">
          <cell r="A6389">
            <v>101482</v>
          </cell>
          <cell r="B6389" t="str">
            <v>CARGA, MANOBRA E DESCARGA DE TUBOS PLÁSTICOS, DN 400 MM, EM CAMINHÃO CARROCERIA COM GUINDAUTO (MUNCK) 11,7 TM. AF_07/20</v>
          </cell>
          <cell r="C6389" t="str">
            <v>T</v>
          </cell>
          <cell r="D6389">
            <v>24.96</v>
          </cell>
          <cell r="E6389" t="str">
            <v>Sinapi-Maio/21</v>
          </cell>
        </row>
        <row r="6390">
          <cell r="A6390">
            <v>101483</v>
          </cell>
          <cell r="B6390" t="str">
            <v>CARGA, MANOBRA E DESCARGA DE TUBOS PLÁSTICOS, DN 500 MM, EM CAMINHÃO CARROCERIA COM GUINDAUTO (MUNCK) 11,7 TM. AF_07/2020</v>
          </cell>
          <cell r="C6390" t="str">
            <v>T</v>
          </cell>
          <cell r="D6390">
            <v>25.91</v>
          </cell>
          <cell r="E6390" t="str">
            <v>Sinapi-Maio/21</v>
          </cell>
        </row>
        <row r="6391">
          <cell r="A6391">
            <v>101484</v>
          </cell>
          <cell r="B6391" t="str">
            <v>CARGA, MANOBRA E DESCARGA DE TUBOS PLÁSTICOS, DN 600 MM, EM CAMINHÃO CARROCERIA COM GUINDAUTO (MUNCK) 11,7 TM. AF_07/2020</v>
          </cell>
          <cell r="C6391" t="str">
            <v>T</v>
          </cell>
          <cell r="D6391">
            <v>134.28</v>
          </cell>
          <cell r="E6391" t="str">
            <v>Sinapi-Maio/21</v>
          </cell>
        </row>
        <row r="6392">
          <cell r="A6392">
            <v>101485</v>
          </cell>
          <cell r="B6392" t="str">
            <v>CARGA, MANOBRA E DESCARGA DE TUBOS PLÁSTICOS, DN 750 MM, EM CAMINHÃO CARROCERIA COM GUINDAUTO (MUNCK) 11,7 TM. AF_07/2020</v>
          </cell>
          <cell r="C6392" t="str">
            <v>T</v>
          </cell>
          <cell r="D6392">
            <v>103.07</v>
          </cell>
          <cell r="E6392" t="str">
            <v>Sinapi-Maio/21</v>
          </cell>
        </row>
        <row r="6393">
          <cell r="A6393">
            <v>101486</v>
          </cell>
          <cell r="B6393" t="str">
            <v>CARGA, MANOBRA E DESCARGA DE TUBOS PLÁSTICOS, DN 900 MM, EM CAMINHÃO CARROCERIA COM GUINDAUTO (MUNCK) 11,7 TM. AF_07/2020</v>
          </cell>
          <cell r="C6393" t="str">
            <v>T</v>
          </cell>
          <cell r="D6393">
            <v>92.85</v>
          </cell>
          <cell r="E6393" t="str">
            <v>Sinapi-Maio/21</v>
          </cell>
        </row>
        <row r="6394">
          <cell r="A6394">
            <v>101487</v>
          </cell>
          <cell r="B6394" t="str">
            <v>CARGA, MANOBRA E DESCARGA DE TUBOS PLÁSTICOS, DN 1000 MM, EM CAMINHÃO CARROCERIA COM GUINDAUTO (MUNCK) 11,7 TM. AF_07/2020</v>
          </cell>
          <cell r="C6394" t="str">
            <v>T</v>
          </cell>
          <cell r="D6394">
            <v>67.97</v>
          </cell>
          <cell r="E6394" t="str">
            <v>Sinapi-Maio/21</v>
          </cell>
        </row>
        <row r="6395">
          <cell r="A6395">
            <v>101488</v>
          </cell>
          <cell r="B6395" t="str">
            <v>CARGA, MANOBRA E DESCARGA DE TUBOS PLÁSTICOS, DN 1200 MM, EM CAMINHÃO CARROCERIA COM GUINDAUTO (MUNCK) 11,7 TM. AF_07/2020</v>
          </cell>
          <cell r="C6395" t="str">
            <v>T</v>
          </cell>
          <cell r="D6395">
            <v>58.82</v>
          </cell>
          <cell r="E6395" t="str">
            <v>Sinapi-Maio/21</v>
          </cell>
        </row>
        <row r="6396">
          <cell r="A6396">
            <v>101188</v>
          </cell>
          <cell r="B6396" t="str">
            <v>RECOMPOSIÇÃO PARCIAL DE ARAME FARPADO Nº 14 CLASSE 250, FIXADO EM CERCA COM MOURÕES DE CONCRETO - FORNECIMENTO E INSTALAÇÃO. AF_05/2020</v>
          </cell>
          <cell r="C6396" t="str">
            <v>M</v>
          </cell>
          <cell r="D6396">
            <v>5.36</v>
          </cell>
          <cell r="E6396" t="str">
            <v>Sinapi-Maio/21</v>
          </cell>
        </row>
        <row r="6397">
          <cell r="A6397">
            <v>101189</v>
          </cell>
          <cell r="B6397" t="str">
            <v>CERCA COM MOURÕES DE CONCRETO, RETO, H=3,00 M, ESPAÇAMENTO DE 2,5 M, CRAVADOS 0,5 M, COM 4 FIOS DE ARAME FARPADO Nº 14 CLASSE 250 - FORNECIMENTO E INSTALAÇÃO. AF_05/2020</v>
          </cell>
          <cell r="C6397" t="str">
            <v>M</v>
          </cell>
          <cell r="D6397">
            <v>51.36</v>
          </cell>
          <cell r="E6397" t="str">
            <v>Sinapi-Maio/21</v>
          </cell>
        </row>
        <row r="6398">
          <cell r="A6398">
            <v>101190</v>
          </cell>
          <cell r="B6398" t="str">
            <v>CERCA COM MOURÕES DE CONCRETO, RETO, H=3,00 M, ESPAÇAMENTO DE 2,5 M, CRAVADOS 0,5 M, COM 4 FIOS DE ARAME DE AÇO OVALADO 15X17 - FORNECIMENTO E INSTALAÇÃO. AF_05/2020</v>
          </cell>
          <cell r="C6398" t="str">
            <v>M</v>
          </cell>
          <cell r="D6398">
            <v>50.81</v>
          </cell>
          <cell r="E6398" t="str">
            <v>Sinapi-Maio/21</v>
          </cell>
        </row>
        <row r="6399">
          <cell r="A6399">
            <v>101191</v>
          </cell>
          <cell r="B6399" t="str">
            <v>CERCA COM MOURÕES DE CONCRETO, RETO, H=3,00 M, ESPAÇAMENTO DE 2,5 M, CRAVADOS 0,5 M, COM 4 FIOS DE ARAME MISTO - FORNECIMENTO E INSTALAÇÃO. AF_05/2020</v>
          </cell>
          <cell r="C6399" t="str">
            <v>M</v>
          </cell>
          <cell r="D6399">
            <v>51.08</v>
          </cell>
          <cell r="E6399" t="str">
            <v>Sinapi-Maio/21</v>
          </cell>
        </row>
        <row r="6400">
          <cell r="A6400">
            <v>101192</v>
          </cell>
          <cell r="B6400" t="str">
            <v>CERCA COM MOURÕES DE CONCRETO, RETO, H=2,30 M, ESPAÇAMENTO DE 2,5 M, CRAVADOS 0,5 M, COM 4 FIOS DE ARAME FARPADO Nº 14 CLASSE 250 - FORNECIMENTO E INSTALAÇÃO. AF_05/2020</v>
          </cell>
          <cell r="C6400" t="str">
            <v>M</v>
          </cell>
          <cell r="D6400">
            <v>52.23</v>
          </cell>
          <cell r="E6400" t="str">
            <v>Sinapi-Maio/21</v>
          </cell>
        </row>
        <row r="6401">
          <cell r="A6401">
            <v>101193</v>
          </cell>
          <cell r="B6401" t="str">
            <v>CERCA COM MOURÕES DE CONCRETO, RETO, H=2,30 M, ESPAÇAMENTO DE 2,5 M, CRAVADOS 0,5 M, COM 4 FIOS DE ARAME DE AÇO OVALADO 15X17 - FORNECIMENTO E INSTALAÇÃO. AF_05/2020</v>
          </cell>
          <cell r="C6401" t="str">
            <v>M</v>
          </cell>
          <cell r="D6401">
            <v>47.16</v>
          </cell>
          <cell r="E6401" t="str">
            <v>Sinapi-Maio/21</v>
          </cell>
        </row>
        <row r="6402">
          <cell r="A6402">
            <v>101194</v>
          </cell>
          <cell r="B6402" t="str">
            <v>CERCA COM MOURÕES DE CONCRETO, RETO, H=2,30 M, ESPAÇAMENTO DE 2,5 M, CRAVADOS 0,5 M, COM 4 FIOS DE ARAME MISTO - FORNECIMENTO E INSTALAÇÃO. AF_05/2020</v>
          </cell>
          <cell r="C6402" t="str">
            <v>M</v>
          </cell>
          <cell r="D6402">
            <v>47.43</v>
          </cell>
          <cell r="E6402" t="str">
            <v>Sinapi-Maio/21</v>
          </cell>
        </row>
        <row r="6403">
          <cell r="A6403">
            <v>101197</v>
          </cell>
          <cell r="B6403" t="str">
            <v>CERCA COM MOURÕES DE CONCRETO, SEÇÃO "T" PONTA INCLINADA, 10X10 CM, ESPAÇAMENTO DE 2,5 M, CRAVADOS 0,5 M, COM 11 FIOS DE ARAME FARPADO Nº 14 - FORNECIMENTO E INSTALAÇÃO. AF_05/2020</v>
          </cell>
          <cell r="C6403" t="str">
            <v>M</v>
          </cell>
          <cell r="D6403">
            <v>97.06</v>
          </cell>
          <cell r="E6403" t="str">
            <v>Sinapi-Maio/21</v>
          </cell>
        </row>
        <row r="6404">
          <cell r="A6404">
            <v>101198</v>
          </cell>
          <cell r="B6404" t="str">
            <v>CERCA COM MOURÕES DE CONCRETO, SEÇÃO "T" PONTA INCLINADA, 10X10 CM, ESPAÇAMENTO DE 2,5 M, CRAVADOS 0,5 M, COM 11 FIOS DE ARAME DE AÇO OVALADO 15X17 - FORNECIMENTO E INSTALAÇÃO. AF_05/2020</v>
          </cell>
          <cell r="C6404" t="str">
            <v>M</v>
          </cell>
          <cell r="D6404">
            <v>72.36</v>
          </cell>
          <cell r="E6404" t="str">
            <v>Sinapi-Maio/21</v>
          </cell>
        </row>
        <row r="6405">
          <cell r="A6405">
            <v>101199</v>
          </cell>
          <cell r="B6405" t="str">
            <v>CERCA COM MOURÕES DE CONCRETO, SEÇÃO "T" PONTA INCLINADA, 10X10CM, ESPAÇAMENTO DE 2,5M, CRAVADOS 0,5M, COM 11 FIOS DE ARAME MISTO - FORNECIMENTO E INSTALAÇÃO. AF_05/2020</v>
          </cell>
          <cell r="C6405" t="str">
            <v>M</v>
          </cell>
          <cell r="D6405">
            <v>73.040000000000006</v>
          </cell>
          <cell r="E6405" t="str">
            <v>Sinapi-Maio/21</v>
          </cell>
        </row>
        <row r="6406">
          <cell r="A6406">
            <v>101200</v>
          </cell>
          <cell r="B6406" t="str">
            <v>CERCA COM MOURÕES DE MADEIRA, 7,5X7,5 CM, ESPAÇAMENTO DE 2,5 M, ALTURA LIVRE DE 2 M, CRAVADOS 0,5 M, COM 4 FIOS DE ARAME FARPADO Nº 14 CLASSE 250 - FORNECIMENTO E INSTALAÇÃO. AF_05/2020</v>
          </cell>
          <cell r="C6406" t="str">
            <v>M</v>
          </cell>
          <cell r="D6406">
            <v>49.69</v>
          </cell>
          <cell r="E6406" t="str">
            <v>Sinapi-Maio/21</v>
          </cell>
        </row>
        <row r="6407">
          <cell r="A6407">
            <v>101201</v>
          </cell>
          <cell r="B6407" t="str">
            <v>CERCA COM MOURÕES DE MADEIRA, 7,5X7,5 CM, ESPAÇAMENTO DE 2,5 M, ALTURA LIVRE DE 2 M, CRAVADOS 0,5 M, COM 8 FIOS DE ARAME FARPADO Nº 14 CLASSE 250 - FORNECIMENTO E INSTALAÇÃO. AF_05/2020</v>
          </cell>
          <cell r="C6407" t="str">
            <v>M</v>
          </cell>
          <cell r="D6407">
            <v>60.58</v>
          </cell>
          <cell r="E6407" t="str">
            <v>Sinapi-Maio/21</v>
          </cell>
        </row>
        <row r="6408">
          <cell r="A6408">
            <v>101202</v>
          </cell>
          <cell r="B6408" t="str">
            <v>CERCA COM MOURÕES DE MADEIRA ROLIÇA, DIÂMETRO 11 CM, ESPAÇAMENTO DE 2,5 M, ALTURA LIVRE DE 1,7 M, CRAVADOS 0,5 M, COM 5 FIOS DE ARAME FARPADO Nº 14 CLASSE 250 - FORNECIMENTO E INSTALAÇÃO. AF_05/2020</v>
          </cell>
          <cell r="C6408" t="str">
            <v>M</v>
          </cell>
          <cell r="D6408">
            <v>34.590000000000003</v>
          </cell>
          <cell r="E6408" t="str">
            <v>Sinapi-Maio/21</v>
          </cell>
        </row>
        <row r="6409">
          <cell r="A6409">
            <v>101203</v>
          </cell>
          <cell r="B6409" t="str">
            <v>CERCA COM MOURÕES DE MADEIRA ROLIÇA, DIÂMETRO 11 CM, ESPAÇAMENTO DE 2,5 M, ALTURA LIVRE DE 1,7 M, CRAVADOS 0,5 M, COM 5 FIOS DE ARAME DE AÇO OVALADO 15X17 - FORNECIMENTO E INSTALAÇÃO. AF_05/2020</v>
          </cell>
          <cell r="C6409" t="str">
            <v>M</v>
          </cell>
          <cell r="D6409">
            <v>33.9</v>
          </cell>
          <cell r="E6409" t="str">
            <v>Sinapi-Maio/21</v>
          </cell>
        </row>
        <row r="6410">
          <cell r="A6410">
            <v>101204</v>
          </cell>
          <cell r="B6410" t="str">
            <v>CERCA COM MOURÕES DE MADEIRA ROLIÇA, DIÂMETRO 11 CM, ESPAÇAMENTO DE 2,5 M, ALTURA LIVRE DE 1,7 M, CRAVADOS 0,5 M, COM 5 FIOS DE ARAME MISTO - FORNECIMENTO E INSTALAÇÃO. AF_05/2020</v>
          </cell>
          <cell r="C6410" t="str">
            <v>M</v>
          </cell>
          <cell r="D6410">
            <v>34.17</v>
          </cell>
          <cell r="E6410" t="str">
            <v>Sinapi-Maio/21</v>
          </cell>
        </row>
        <row r="6411">
          <cell r="A6411">
            <v>101205</v>
          </cell>
          <cell r="B6411" t="str">
            <v>PORTÃO COM MOURÕES DE MADEIRA ROLIÇA, DIÂMETRO 11 CM, COM 5 FIOS DE ARAME FARPADO Nº 14 CLASSE 250, SEM DOBRADIÇAS - FORNECIMENTO E INSTALAÇÃO. AF_05/2020</v>
          </cell>
          <cell r="C6411" t="str">
            <v>M</v>
          </cell>
          <cell r="D6411">
            <v>34.590000000000003</v>
          </cell>
          <cell r="E6411" t="str">
            <v>Sinapi-Maio/21</v>
          </cell>
        </row>
        <row r="6412">
          <cell r="A6412">
            <v>102362</v>
          </cell>
          <cell r="B6412" t="str">
            <v>ALAMBRADO PARA QUADRA POLIESPORTIVA, ESTRUTURADO POR TUBOS DE ACO GALVANIZADO, (MONTANTES COM DIAMETRO 2", TRAVESSAS E ESCORAS COM DIÂMETRO 1 ¼), COM TELA DE ARAME GALVANIZADO, FIO 14 BWG E MALHA QUADRADA 5X5CM (EXCETO MURETA). AF_03/2021</v>
          </cell>
          <cell r="C6412" t="str">
            <v>M2</v>
          </cell>
          <cell r="D6412">
            <v>170.75</v>
          </cell>
          <cell r="E6412" t="str">
            <v>Sinapi-Maio/21</v>
          </cell>
        </row>
        <row r="6413">
          <cell r="A6413">
            <v>102363</v>
          </cell>
          <cell r="B6413" t="str">
            <v>ALAMBRADO PARA QUADRA POLIESPORTIVA, ESTRUTURADO POR TUBOS DE ACO GALVANIZADO, (MONTANTES COM DIAMETRO 2", TRAVESSAS E ESCORAS COM DIÂMETRO 1 ¼), COM TELA DE ARAME GALVANIZADO, FIO 12 BWG E MALHA QUADRADA 5X5CM (EXCETO MURETA). AF_03/2021</v>
          </cell>
          <cell r="C6413" t="str">
            <v>M2</v>
          </cell>
          <cell r="D6413">
            <v>180.97</v>
          </cell>
          <cell r="E6413" t="str">
            <v>Sinapi-Maio/21</v>
          </cell>
        </row>
        <row r="6414">
          <cell r="A6414">
            <v>102364</v>
          </cell>
          <cell r="B6414" t="str">
            <v>ALAMBRADO PARA QUADRA POLIESPORTIVA, ESTRUTURADO POR TUBOS DE ACO GALVANIZADO, (MONTANTES COM DIAMETRO 2", TRAVESSAS E ESCORAS COM DIÂMETRO 1 ¼), COM TELA DE ARAME GALVANIZADO, FIO 10 BWG E MALHA QUADRADA 5X5CM (EXCETO MURETA). AF_03/2021</v>
          </cell>
          <cell r="C6414" t="str">
            <v>M2</v>
          </cell>
          <cell r="D6414">
            <v>199.75</v>
          </cell>
          <cell r="E6414" t="str">
            <v>Sinapi-Maio/21</v>
          </cell>
        </row>
        <row r="6415">
          <cell r="A6415">
            <v>98509</v>
          </cell>
          <cell r="B6415" t="str">
            <v>PLANTIO DE ARBUSTO OU  CERCA VIVA. AF_05/2018</v>
          </cell>
          <cell r="C6415" t="str">
            <v>UN</v>
          </cell>
          <cell r="D6415">
            <v>38.33</v>
          </cell>
          <cell r="E6415" t="str">
            <v>Sinapi-Maio/21</v>
          </cell>
        </row>
        <row r="6416">
          <cell r="A6416">
            <v>98510</v>
          </cell>
          <cell r="B6416" t="str">
            <v>PLANTIO DE ÁRVORE ORNAMENTAL COM ALTURA DE MUDA MENOR OU IGUAL A 2,00 M. AF_05/2018</v>
          </cell>
          <cell r="C6416" t="str">
            <v>UN</v>
          </cell>
          <cell r="D6416">
            <v>61.84</v>
          </cell>
          <cell r="E6416" t="str">
            <v>Sinapi-Maio/21</v>
          </cell>
        </row>
        <row r="6417">
          <cell r="A6417">
            <v>98511</v>
          </cell>
          <cell r="B6417" t="str">
            <v>PLANTIO DE ÁRVORE ORNAMENTAL COM ALTURA DE MUDA MAIOR QUE 2,00 M E MENOR OU IGUAL A 4,00 M. AF_05/2018</v>
          </cell>
          <cell r="C6417" t="str">
            <v>UN</v>
          </cell>
          <cell r="D6417">
            <v>114.99</v>
          </cell>
          <cell r="E6417" t="str">
            <v>Sinapi-Maio/21</v>
          </cell>
        </row>
        <row r="6418">
          <cell r="A6418">
            <v>98516</v>
          </cell>
          <cell r="B6418" t="str">
            <v>PLANTIO DE PALMEIRA COM ALTURA DE MUDA MENOR OU IGUAL A 2,00 M. AF_05/2018</v>
          </cell>
          <cell r="C6418" t="str">
            <v>UN</v>
          </cell>
          <cell r="D6418">
            <v>297.77999999999997</v>
          </cell>
          <cell r="E6418" t="str">
            <v>Sinapi-Maio/21</v>
          </cell>
        </row>
        <row r="6419">
          <cell r="A6419">
            <v>98519</v>
          </cell>
          <cell r="B6419" t="str">
            <v>REVOLVIMENTO E LIMPEZA MANUAL DE SOLO. AF_05/2018</v>
          </cell>
          <cell r="C6419" t="str">
            <v>M2</v>
          </cell>
          <cell r="D6419">
            <v>2</v>
          </cell>
          <cell r="E6419" t="str">
            <v>Sinapi-Maio/21</v>
          </cell>
        </row>
        <row r="6420">
          <cell r="A6420">
            <v>98520</v>
          </cell>
          <cell r="B6420" t="str">
            <v>APLICAÇÃO DE ADUBO EM SOLO. AF_05/2018</v>
          </cell>
          <cell r="C6420" t="str">
            <v>M2</v>
          </cell>
          <cell r="D6420">
            <v>4.2300000000000004</v>
          </cell>
          <cell r="E6420" t="str">
            <v>Sinapi-Maio/21</v>
          </cell>
        </row>
        <row r="6421">
          <cell r="A6421">
            <v>98521</v>
          </cell>
          <cell r="B6421" t="str">
            <v>APLICAÇÃO DE CALCÁRIO PARA CORREÇÃO DO PH DO SOLO. AF_05/2018</v>
          </cell>
          <cell r="C6421" t="str">
            <v>M2</v>
          </cell>
          <cell r="D6421">
            <v>0.35</v>
          </cell>
          <cell r="E6421" t="str">
            <v>Sinapi-Maio/21</v>
          </cell>
        </row>
        <row r="6422">
          <cell r="A6422">
            <v>98522</v>
          </cell>
          <cell r="B6422" t="str">
            <v>ALAMBRADO EM MOURÕES DE CONCRETO, COM TELA DE ARAME GALVANIZADO (INCLUSIVE MURETA EM CONCRETO). AF_05/2018</v>
          </cell>
          <cell r="C6422" t="str">
            <v>M</v>
          </cell>
          <cell r="D6422">
            <v>135.69</v>
          </cell>
          <cell r="E6422" t="str">
            <v>Sinapi-Maio/21</v>
          </cell>
        </row>
        <row r="6423">
          <cell r="A6423">
            <v>98524</v>
          </cell>
          <cell r="B6423" t="str">
            <v>LIMPEZA MANUAL DE VEGETAÇÃO EM TERRENO COM ENXADA.AF_05/2018</v>
          </cell>
          <cell r="C6423" t="str">
            <v>M2</v>
          </cell>
          <cell r="D6423">
            <v>3.17</v>
          </cell>
          <cell r="E6423" t="str">
            <v>Sinapi-Maio/21</v>
          </cell>
        </row>
        <row r="6424">
          <cell r="A6424">
            <v>98503</v>
          </cell>
          <cell r="B6424" t="str">
            <v>PLANTIO DE GRAMA EM PAVIMENTO CONCREGRAMA. AF_05/2018</v>
          </cell>
          <cell r="C6424" t="str">
            <v>M2</v>
          </cell>
          <cell r="D6424">
            <v>17.23</v>
          </cell>
          <cell r="E6424" t="str">
            <v>Sinapi-Maio/21</v>
          </cell>
        </row>
        <row r="6425">
          <cell r="A6425">
            <v>98504</v>
          </cell>
          <cell r="B6425" t="str">
            <v>PLANTIO DE GRAMA EM PLACAS. AF_05/2018</v>
          </cell>
          <cell r="C6425" t="str">
            <v>M2</v>
          </cell>
          <cell r="D6425">
            <v>11.86</v>
          </cell>
          <cell r="E6425" t="str">
            <v>Sinapi-Maio/21</v>
          </cell>
        </row>
        <row r="6426">
          <cell r="A6426">
            <v>98505</v>
          </cell>
          <cell r="B6426" t="str">
            <v>PLANTIO DE FORRAÇÃO. AF_05/2018</v>
          </cell>
          <cell r="C6426" t="str">
            <v>M2</v>
          </cell>
          <cell r="D6426">
            <v>55.6</v>
          </cell>
          <cell r="E6426" t="str">
            <v>Sinapi-Maio/21</v>
          </cell>
        </row>
        <row r="6427">
          <cell r="A6427">
            <v>98525</v>
          </cell>
          <cell r="B6427" t="str">
            <v>LIMPEZA MECANIZADA DE CAMADA VEGETAL, VEGETAÇÃO E PEQUENAS ÁRVORES (DIÂMETRO DE TRONCO MENOR QUE 0,20 M), COM TRATOR DE ESTEIRAS.AF_05/2018</v>
          </cell>
          <cell r="C6427" t="str">
            <v>M2</v>
          </cell>
          <cell r="D6427">
            <v>0.34</v>
          </cell>
          <cell r="E6427" t="str">
            <v>Sinapi-Maio/21</v>
          </cell>
        </row>
        <row r="6428">
          <cell r="A6428">
            <v>98526</v>
          </cell>
          <cell r="B6428" t="str">
            <v>REMOÇÃO DE RAÍZES REMANESCENTES DE TRONCO DE ÁRVORE COM DIÂMETRO MAIOR OU IGUAL A 0,20 M E MENOR QUE 0,40 M.AF_05/2018</v>
          </cell>
          <cell r="C6428" t="str">
            <v>UN</v>
          </cell>
          <cell r="D6428">
            <v>70.84</v>
          </cell>
          <cell r="E6428" t="str">
            <v>Sinapi-Maio/21</v>
          </cell>
        </row>
        <row r="6429">
          <cell r="A6429">
            <v>98527</v>
          </cell>
          <cell r="B6429" t="str">
            <v>REMOÇÃO DE RAÍZES REMANESCENTES DE TRONCO DE ÁRVORE COM DIÂMETRO MAIOR OU IGUAL A 0,40 M E MENOR QUE 0,60 M.AF_05/2018</v>
          </cell>
          <cell r="C6429" t="str">
            <v>UN</v>
          </cell>
          <cell r="D6429">
            <v>152.5</v>
          </cell>
          <cell r="E6429" t="str">
            <v>Sinapi-Maio/21</v>
          </cell>
        </row>
        <row r="6430">
          <cell r="A6430">
            <v>98528</v>
          </cell>
          <cell r="B6430" t="str">
            <v>REMOÇÃO DE RAÍZES REMANESCENTES DE TRONCO DE ÁRVORE COM DIÂMETRO MAIOR OU IGUAL A 0,60 M.AF_05/2018</v>
          </cell>
          <cell r="C6430" t="str">
            <v>UN</v>
          </cell>
          <cell r="D6430">
            <v>223.02</v>
          </cell>
          <cell r="E6430" t="str">
            <v>Sinapi-Maio/21</v>
          </cell>
        </row>
        <row r="6431">
          <cell r="A6431">
            <v>98529</v>
          </cell>
          <cell r="B6431" t="str">
            <v>CORTE RASO E RECORTE DE ÁRVORE COM DIÂMETRO DE TRONCO MAIOR OU IGUAL A 0,20 M E MENOR QUE 0,40 M.AF_05/2018</v>
          </cell>
          <cell r="C6431" t="str">
            <v>UN</v>
          </cell>
          <cell r="D6431">
            <v>68.430000000000007</v>
          </cell>
          <cell r="E6431" t="str">
            <v>Sinapi-Maio/21</v>
          </cell>
        </row>
        <row r="6432">
          <cell r="A6432">
            <v>98530</v>
          </cell>
          <cell r="B6432" t="str">
            <v>CORTE RASO E RECORTE DE ÁRVORE COM DIÂMETRO DE TRONCO MAIOR OU IGUAL A 0,40 M E MENOR QUE 0,60 M.AF_05/2018</v>
          </cell>
          <cell r="C6432" t="str">
            <v>UN</v>
          </cell>
          <cell r="D6432">
            <v>121.92</v>
          </cell>
          <cell r="E6432" t="str">
            <v>Sinapi-Maio/21</v>
          </cell>
        </row>
        <row r="6433">
          <cell r="A6433">
            <v>98531</v>
          </cell>
          <cell r="B6433" t="str">
            <v>CORTE RASO E RECORTE DE ÁRVORE COM DIÂMETRO DE TRONCO MAIOR OU IGUAL A 0,60 M.AF_05/2018</v>
          </cell>
          <cell r="C6433" t="str">
            <v>UN</v>
          </cell>
          <cell r="D6433">
            <v>240.43</v>
          </cell>
          <cell r="E6433" t="str">
            <v>Sinapi-Maio/21</v>
          </cell>
        </row>
        <row r="6434">
          <cell r="A6434">
            <v>98532</v>
          </cell>
          <cell r="B6434" t="str">
            <v>PODA EM ALTURA DE ÁRVORE COM DIÂMETRO DE TRONCO MENOR QUE 0,20 M.AF_05/2018</v>
          </cell>
          <cell r="C6434" t="str">
            <v>UN</v>
          </cell>
          <cell r="D6434">
            <v>87.14</v>
          </cell>
          <cell r="E6434" t="str">
            <v>Sinapi-Maio/21</v>
          </cell>
        </row>
        <row r="6435">
          <cell r="A6435">
            <v>98533</v>
          </cell>
          <cell r="B6435" t="str">
            <v>PODA EM ALTURA DE ÁRVORE COM DIÂMETRO DE TRONCO MAIOR OU IGUAL A 0,20 M E MENOR QUE 0,40 M.AF_05/2018</v>
          </cell>
          <cell r="C6435" t="str">
            <v>UN</v>
          </cell>
          <cell r="D6435">
            <v>239.86</v>
          </cell>
          <cell r="E6435" t="str">
            <v>Sinapi-Maio/21</v>
          </cell>
        </row>
        <row r="6436">
          <cell r="A6436">
            <v>98534</v>
          </cell>
          <cell r="B6436" t="str">
            <v>PODA EM ALTURA DE ÁRVORE COM DIÂMETRO DE TRONCO MAIOR OU IGUAL A 0,40 M E MENOR QUE 0,60 M.AF_05/2018</v>
          </cell>
          <cell r="C6436" t="str">
            <v>UN</v>
          </cell>
          <cell r="D6436">
            <v>613.04999999999995</v>
          </cell>
          <cell r="E6436" t="str">
            <v>Sinapi-Maio/21</v>
          </cell>
        </row>
        <row r="6437">
          <cell r="A6437">
            <v>98535</v>
          </cell>
          <cell r="B6437" t="str">
            <v>PODA EM ALTURA DE ÁRVORE COM DIÂMETRO DE TRONCO MAIOR OU IGUAL A 0,60 M.AF_05/2018</v>
          </cell>
          <cell r="C6437" t="str">
            <v>UN</v>
          </cell>
          <cell r="D6437">
            <v>972.81</v>
          </cell>
          <cell r="E6437" t="str">
            <v>Sinapi-Maio/21</v>
          </cell>
        </row>
        <row r="6438">
          <cell r="A6438">
            <v>88238</v>
          </cell>
          <cell r="B6438" t="str">
            <v>AJUDANTE DE ARMADOR COM ENCARGOS COMPLEMENTARES</v>
          </cell>
          <cell r="C6438" t="str">
            <v>H</v>
          </cell>
          <cell r="D6438">
            <v>18.63</v>
          </cell>
          <cell r="E6438" t="str">
            <v>Sinapi-Maio/21</v>
          </cell>
        </row>
        <row r="6439">
          <cell r="A6439">
            <v>88239</v>
          </cell>
          <cell r="B6439" t="str">
            <v>AJUDANTE DE CARPINTEIRO COM ENCARGOS COMPLEMENTARES</v>
          </cell>
          <cell r="C6439" t="str">
            <v>H</v>
          </cell>
          <cell r="D6439">
            <v>19.98</v>
          </cell>
          <cell r="E6439" t="str">
            <v>Sinapi-Maio/21</v>
          </cell>
        </row>
        <row r="6440">
          <cell r="A6440">
            <v>88240</v>
          </cell>
          <cell r="B6440" t="str">
            <v>AJUDANTE DE ESTRUTURA METÁLICA COM ENCARGOS COMPLEMENTARES</v>
          </cell>
          <cell r="C6440" t="str">
            <v>H</v>
          </cell>
          <cell r="D6440">
            <v>18.670000000000002</v>
          </cell>
          <cell r="E6440" t="str">
            <v>Sinapi-Maio/21</v>
          </cell>
        </row>
        <row r="6441">
          <cell r="A6441">
            <v>88241</v>
          </cell>
          <cell r="B6441" t="str">
            <v>AJUDANTE DE OPERAÇÃO EM GERAL COM ENCARGOS COMPLEMENTARES</v>
          </cell>
          <cell r="C6441" t="str">
            <v>H</v>
          </cell>
          <cell r="D6441">
            <v>19.09</v>
          </cell>
          <cell r="E6441" t="str">
            <v>Sinapi-Maio/21</v>
          </cell>
        </row>
        <row r="6442">
          <cell r="A6442">
            <v>88242</v>
          </cell>
          <cell r="B6442" t="str">
            <v>AJUDANTE DE PEDREIRO COM ENCARGOS COMPLEMENTARES</v>
          </cell>
          <cell r="C6442" t="str">
            <v>H</v>
          </cell>
          <cell r="D6442">
            <v>21.03</v>
          </cell>
          <cell r="E6442" t="str">
            <v>Sinapi-Maio/21</v>
          </cell>
        </row>
        <row r="6443">
          <cell r="A6443">
            <v>88243</v>
          </cell>
          <cell r="B6443" t="str">
            <v>AJUDANTE ESPECIALIZADO COM ENCARGOS COMPLEMENTARES</v>
          </cell>
          <cell r="C6443" t="str">
            <v>H</v>
          </cell>
          <cell r="D6443">
            <v>25.09</v>
          </cell>
          <cell r="E6443" t="str">
            <v>Sinapi-Maio/21</v>
          </cell>
        </row>
        <row r="6444">
          <cell r="A6444">
            <v>88245</v>
          </cell>
          <cell r="B6444" t="str">
            <v>ARMADOR COM ENCARGOS COMPLEMENTARES</v>
          </cell>
          <cell r="C6444" t="str">
            <v>H</v>
          </cell>
          <cell r="D6444">
            <v>24.35</v>
          </cell>
          <cell r="E6444" t="str">
            <v>Sinapi-Maio/21</v>
          </cell>
        </row>
        <row r="6445">
          <cell r="A6445">
            <v>88246</v>
          </cell>
          <cell r="B6445" t="str">
            <v>ASSENTADOR DE TUBOS COM ENCARGOS COMPLEMENTARES</v>
          </cell>
          <cell r="C6445" t="str">
            <v>H</v>
          </cell>
          <cell r="D6445">
            <v>23.65</v>
          </cell>
          <cell r="E6445" t="str">
            <v>Sinapi-Maio/21</v>
          </cell>
        </row>
        <row r="6446">
          <cell r="A6446">
            <v>88247</v>
          </cell>
          <cell r="B6446" t="str">
            <v>AUXILIAR DE ELETRICISTA COM ENCARGOS COMPLEMENTARES</v>
          </cell>
          <cell r="C6446" t="str">
            <v>H</v>
          </cell>
          <cell r="D6446">
            <v>20.2</v>
          </cell>
          <cell r="E6446" t="str">
            <v>Sinapi-Maio/21</v>
          </cell>
        </row>
        <row r="6447">
          <cell r="A6447">
            <v>88248</v>
          </cell>
          <cell r="B6447" t="str">
            <v>AUXILIAR DE ENCANADOR OU BOMBEIRO HIDRÁULICO COM ENCARGOS COMPLEMENTARES</v>
          </cell>
          <cell r="C6447" t="str">
            <v>H</v>
          </cell>
          <cell r="D6447">
            <v>19.48</v>
          </cell>
          <cell r="E6447" t="str">
            <v>Sinapi-Maio/21</v>
          </cell>
        </row>
        <row r="6448">
          <cell r="A6448">
            <v>88249</v>
          </cell>
          <cell r="B6448" t="str">
            <v>AUXILIAR DE LABORATÓRIO COM ENCARGOS COMPLEMENTARES</v>
          </cell>
          <cell r="C6448" t="str">
            <v>H</v>
          </cell>
          <cell r="D6448">
            <v>27.41</v>
          </cell>
          <cell r="E6448" t="str">
            <v>Sinapi-Maio/21</v>
          </cell>
        </row>
        <row r="6449">
          <cell r="A6449">
            <v>88250</v>
          </cell>
          <cell r="B6449" t="str">
            <v>AUXILIAR DE MECÂNICO COM ENCARGOS COMPLEMENTARES</v>
          </cell>
          <cell r="C6449" t="str">
            <v>H</v>
          </cell>
          <cell r="D6449">
            <v>21.43</v>
          </cell>
          <cell r="E6449" t="str">
            <v>Sinapi-Maio/21</v>
          </cell>
        </row>
        <row r="6450">
          <cell r="A6450">
            <v>88251</v>
          </cell>
          <cell r="B6450" t="str">
            <v>AUXILIAR DE SERRALHEIRO COM ENCARGOS COMPLEMENTARES</v>
          </cell>
          <cell r="C6450" t="str">
            <v>H</v>
          </cell>
          <cell r="D6450">
            <v>19.59</v>
          </cell>
          <cell r="E6450" t="str">
            <v>Sinapi-Maio/21</v>
          </cell>
        </row>
        <row r="6451">
          <cell r="A6451">
            <v>88252</v>
          </cell>
          <cell r="B6451" t="str">
            <v>AUXILIAR DE SERVIÇOS GERAIS COM ENCARGOS COMPLEMENTARES</v>
          </cell>
          <cell r="C6451" t="str">
            <v>H</v>
          </cell>
          <cell r="D6451">
            <v>21.72</v>
          </cell>
          <cell r="E6451" t="str">
            <v>Sinapi-Maio/21</v>
          </cell>
        </row>
        <row r="6452">
          <cell r="A6452">
            <v>88253</v>
          </cell>
          <cell r="B6452" t="str">
            <v>AUXILIAR DE TOPÓGRAFO COM ENCARGOS COMPLEMENTARES</v>
          </cell>
          <cell r="C6452" t="str">
            <v>H</v>
          </cell>
          <cell r="D6452">
            <v>21.86</v>
          </cell>
          <cell r="E6452" t="str">
            <v>Sinapi-Maio/21</v>
          </cell>
        </row>
        <row r="6453">
          <cell r="A6453">
            <v>88255</v>
          </cell>
          <cell r="B6453" t="str">
            <v>AUXILIAR TÉCNICO DE ENGENHARIA COM ENCARGOS COMPLEMENTARES</v>
          </cell>
          <cell r="C6453" t="str">
            <v>H</v>
          </cell>
          <cell r="D6453">
            <v>36.19</v>
          </cell>
          <cell r="E6453" t="str">
            <v>Sinapi-Maio/21</v>
          </cell>
        </row>
        <row r="6454">
          <cell r="A6454">
            <v>88256</v>
          </cell>
          <cell r="B6454" t="str">
            <v>AZULEJISTA OU LADRILHISTA COM ENCARGOS COMPLEMENTARES</v>
          </cell>
          <cell r="C6454" t="str">
            <v>H</v>
          </cell>
          <cell r="D6454">
            <v>24.39</v>
          </cell>
          <cell r="E6454" t="str">
            <v>Sinapi-Maio/21</v>
          </cell>
        </row>
        <row r="6455">
          <cell r="A6455">
            <v>88257</v>
          </cell>
          <cell r="B6455" t="str">
            <v>BLASTER, DINAMITADOR OU CABO DE FOGO COM ENCARGOS COMPLEMENTARES</v>
          </cell>
          <cell r="C6455" t="str">
            <v>H</v>
          </cell>
          <cell r="D6455">
            <v>21.96</v>
          </cell>
          <cell r="E6455" t="str">
            <v>Sinapi-Maio/21</v>
          </cell>
        </row>
        <row r="6456">
          <cell r="A6456">
            <v>88258</v>
          </cell>
          <cell r="B6456" t="str">
            <v>CADASTRISTA DE REDES DE AGUA E ESGOTO COM ENCARGOS COMPLEMENTARES</v>
          </cell>
          <cell r="C6456" t="str">
            <v>H</v>
          </cell>
          <cell r="D6456">
            <v>15.18</v>
          </cell>
          <cell r="E6456" t="str">
            <v>Sinapi-Maio/21</v>
          </cell>
        </row>
        <row r="6457">
          <cell r="A6457">
            <v>88260</v>
          </cell>
          <cell r="B6457" t="str">
            <v>CALCETEIRO COM ENCARGOS COMPLEMENTARES</v>
          </cell>
          <cell r="C6457" t="str">
            <v>H</v>
          </cell>
          <cell r="D6457">
            <v>24.35</v>
          </cell>
          <cell r="E6457" t="str">
            <v>Sinapi-Maio/21</v>
          </cell>
        </row>
        <row r="6458">
          <cell r="A6458">
            <v>88261</v>
          </cell>
          <cell r="B6458" t="str">
            <v>CARPINTEIRO DE ESQUADRIA COM ENCARGOS COMPLEMENTARES</v>
          </cell>
          <cell r="C6458" t="str">
            <v>H</v>
          </cell>
          <cell r="D6458">
            <v>23.91</v>
          </cell>
          <cell r="E6458" t="str">
            <v>Sinapi-Maio/21</v>
          </cell>
        </row>
        <row r="6459">
          <cell r="A6459">
            <v>88262</v>
          </cell>
          <cell r="B6459" t="str">
            <v>CARPINTEIRO DE FORMAS COM ENCARGOS COMPLEMENTARES</v>
          </cell>
          <cell r="C6459" t="str">
            <v>H</v>
          </cell>
          <cell r="D6459">
            <v>23.87</v>
          </cell>
          <cell r="E6459" t="str">
            <v>Sinapi-Maio/21</v>
          </cell>
        </row>
        <row r="6460">
          <cell r="A6460">
            <v>88263</v>
          </cell>
          <cell r="B6460" t="str">
            <v>CAVOUQUEIRO OU OPERADOR PERFURATRIZ/ROMPEDOR COM ENCARGOS COMPLEMENTARES</v>
          </cell>
          <cell r="C6460" t="str">
            <v>H</v>
          </cell>
          <cell r="D6460">
            <v>17.23</v>
          </cell>
          <cell r="E6460" t="str">
            <v>Sinapi-Maio/21</v>
          </cell>
        </row>
        <row r="6461">
          <cell r="A6461">
            <v>88264</v>
          </cell>
          <cell r="B6461" t="str">
            <v>ELETRICISTA COM ENCARGOS COMPLEMENTARES</v>
          </cell>
          <cell r="C6461" t="str">
            <v>H</v>
          </cell>
          <cell r="D6461">
            <v>26.41</v>
          </cell>
          <cell r="E6461" t="str">
            <v>Sinapi-Maio/21</v>
          </cell>
        </row>
        <row r="6462">
          <cell r="A6462">
            <v>88265</v>
          </cell>
          <cell r="B6462" t="str">
            <v>ELETRICISTA INDUSTRIAL COM ENCARGOS COMPLEMENTARES</v>
          </cell>
          <cell r="C6462" t="str">
            <v>H</v>
          </cell>
          <cell r="D6462">
            <v>27.46</v>
          </cell>
          <cell r="E6462" t="str">
            <v>Sinapi-Maio/21</v>
          </cell>
        </row>
        <row r="6463">
          <cell r="A6463">
            <v>88266</v>
          </cell>
          <cell r="B6463" t="str">
            <v>ELETROTÉCNICO COM ENCARGOS COMPLEMENTARES</v>
          </cell>
          <cell r="C6463" t="str">
            <v>H</v>
          </cell>
          <cell r="D6463">
            <v>35.21</v>
          </cell>
          <cell r="E6463" t="str">
            <v>Sinapi-Maio/21</v>
          </cell>
        </row>
        <row r="6464">
          <cell r="A6464">
            <v>88267</v>
          </cell>
          <cell r="B6464" t="str">
            <v>ENCANADOR OU BOMBEIRO HIDRÁULICO COM ENCARGOS COMPLEMENTARES</v>
          </cell>
          <cell r="C6464" t="str">
            <v>H</v>
          </cell>
          <cell r="D6464">
            <v>25.44</v>
          </cell>
          <cell r="E6464" t="str">
            <v>Sinapi-Maio/21</v>
          </cell>
        </row>
        <row r="6465">
          <cell r="A6465">
            <v>88269</v>
          </cell>
          <cell r="B6465" t="str">
            <v>GESSEIRO COM ENCARGOS COMPLEMENTARES</v>
          </cell>
          <cell r="C6465" t="str">
            <v>H</v>
          </cell>
          <cell r="D6465">
            <v>24.35</v>
          </cell>
          <cell r="E6465" t="str">
            <v>Sinapi-Maio/21</v>
          </cell>
        </row>
        <row r="6466">
          <cell r="A6466">
            <v>88270</v>
          </cell>
          <cell r="B6466" t="str">
            <v>IMPERMEABILIZADOR COM ENCARGOS COMPLEMENTARES</v>
          </cell>
          <cell r="C6466" t="str">
            <v>H</v>
          </cell>
          <cell r="D6466">
            <v>24.48</v>
          </cell>
          <cell r="E6466" t="str">
            <v>Sinapi-Maio/21</v>
          </cell>
        </row>
        <row r="6467">
          <cell r="A6467">
            <v>88272</v>
          </cell>
          <cell r="B6467" t="str">
            <v>MACARIQUEIRO COM ENCARGOS COMPLEMENTARES</v>
          </cell>
          <cell r="C6467" t="str">
            <v>H</v>
          </cell>
          <cell r="D6467">
            <v>25.53</v>
          </cell>
          <cell r="E6467" t="str">
            <v>Sinapi-Maio/21</v>
          </cell>
        </row>
        <row r="6468">
          <cell r="A6468">
            <v>88273</v>
          </cell>
          <cell r="B6468" t="str">
            <v>MARCENEIRO COM ENCARGOS COMPLEMENTARES</v>
          </cell>
          <cell r="C6468" t="str">
            <v>H</v>
          </cell>
          <cell r="D6468">
            <v>24.29</v>
          </cell>
          <cell r="E6468" t="str">
            <v>Sinapi-Maio/21</v>
          </cell>
        </row>
        <row r="6469">
          <cell r="A6469">
            <v>88274</v>
          </cell>
          <cell r="B6469" t="str">
            <v>MARMORISTA/GRANITEIRO COM ENCARGOS COMPLEMENTARES</v>
          </cell>
          <cell r="C6469" t="str">
            <v>H</v>
          </cell>
          <cell r="D6469">
            <v>24.39</v>
          </cell>
          <cell r="E6469" t="str">
            <v>Sinapi-Maio/21</v>
          </cell>
        </row>
        <row r="6470">
          <cell r="A6470">
            <v>88275</v>
          </cell>
          <cell r="B6470" t="str">
            <v>MECÃNICO DE EQUIPAMENTOS PESADOS COM ENCARGOS COMPLEMENTARES</v>
          </cell>
          <cell r="C6470" t="str">
            <v>H</v>
          </cell>
          <cell r="D6470">
            <v>33.99</v>
          </cell>
          <cell r="E6470" t="str">
            <v>Sinapi-Maio/21</v>
          </cell>
        </row>
        <row r="6471">
          <cell r="A6471">
            <v>88277</v>
          </cell>
          <cell r="B6471" t="str">
            <v>MONTADOR (TUBO AÇO/EQUIPAMENTOS) COM ENCARGOS COMPLEMENTARES</v>
          </cell>
          <cell r="C6471" t="str">
            <v>H</v>
          </cell>
          <cell r="D6471">
            <v>26.29</v>
          </cell>
          <cell r="E6471" t="str">
            <v>Sinapi-Maio/21</v>
          </cell>
        </row>
        <row r="6472">
          <cell r="A6472">
            <v>88278</v>
          </cell>
          <cell r="B6472" t="str">
            <v>MONTADOR DE ESTRUTURA METÁLICA COM ENCARGOS COMPLEMENTARES</v>
          </cell>
          <cell r="C6472" t="str">
            <v>H</v>
          </cell>
          <cell r="D6472">
            <v>21.91</v>
          </cell>
          <cell r="E6472" t="str">
            <v>Sinapi-Maio/21</v>
          </cell>
        </row>
        <row r="6473">
          <cell r="A6473">
            <v>88279</v>
          </cell>
          <cell r="B6473" t="str">
            <v>MONTADOR ELETROMECÃNICO COM ENCARGOS COMPLEMENTARES</v>
          </cell>
          <cell r="C6473" t="str">
            <v>H</v>
          </cell>
          <cell r="D6473">
            <v>26.14</v>
          </cell>
          <cell r="E6473" t="str">
            <v>Sinapi-Maio/21</v>
          </cell>
        </row>
        <row r="6474">
          <cell r="A6474">
            <v>88281</v>
          </cell>
          <cell r="B6474" t="str">
            <v>MOTORISTA DE BASCULANTE COM ENCARGOS COMPLEMENTARES</v>
          </cell>
          <cell r="C6474" t="str">
            <v>H</v>
          </cell>
          <cell r="D6474">
            <v>24.67</v>
          </cell>
          <cell r="E6474" t="str">
            <v>Sinapi-Maio/21</v>
          </cell>
        </row>
        <row r="6475">
          <cell r="A6475">
            <v>88282</v>
          </cell>
          <cell r="B6475" t="str">
            <v>MOTORISTA DE CAMINHÃO COM ENCARGOS COMPLEMENTARES</v>
          </cell>
          <cell r="C6475" t="str">
            <v>H</v>
          </cell>
          <cell r="D6475">
            <v>25.89</v>
          </cell>
          <cell r="E6475" t="str">
            <v>Sinapi-Maio/21</v>
          </cell>
        </row>
        <row r="6476">
          <cell r="A6476">
            <v>88283</v>
          </cell>
          <cell r="B6476" t="str">
            <v>MOTORISTA DE CAMINHÃO E CARRETA COM ENCARGOS COMPLEMENTARES</v>
          </cell>
          <cell r="C6476" t="str">
            <v>H</v>
          </cell>
          <cell r="D6476">
            <v>33.020000000000003</v>
          </cell>
          <cell r="E6476" t="str">
            <v>Sinapi-Maio/21</v>
          </cell>
        </row>
        <row r="6477">
          <cell r="A6477">
            <v>88284</v>
          </cell>
          <cell r="B6477" t="str">
            <v>MOTORISTA DE VEIÍCULO LEVE COM ENCARGOS COMPLEMENTARES</v>
          </cell>
          <cell r="C6477" t="str">
            <v>H</v>
          </cell>
          <cell r="D6477">
            <v>23.14</v>
          </cell>
          <cell r="E6477" t="str">
            <v>Sinapi-Maio/21</v>
          </cell>
        </row>
        <row r="6478">
          <cell r="A6478">
            <v>88285</v>
          </cell>
          <cell r="B6478" t="str">
            <v>MOTORISTA DE VEÍCULO PESADO COM ENCARGOS COMPLEMENTARES</v>
          </cell>
          <cell r="C6478" t="str">
            <v>H</v>
          </cell>
          <cell r="D6478">
            <v>23.65</v>
          </cell>
          <cell r="E6478" t="str">
            <v>Sinapi-Maio/21</v>
          </cell>
        </row>
        <row r="6479">
          <cell r="A6479">
            <v>88286</v>
          </cell>
          <cell r="B6479" t="str">
            <v>MOTORISTA OPERADOR DE MUNCK COM ENCARGOS COMPLEMENTARES</v>
          </cell>
          <cell r="C6479" t="str">
            <v>H</v>
          </cell>
          <cell r="D6479">
            <v>24.41</v>
          </cell>
          <cell r="E6479" t="str">
            <v>Sinapi-Maio/21</v>
          </cell>
        </row>
        <row r="6480">
          <cell r="A6480">
            <v>88288</v>
          </cell>
          <cell r="B6480" t="str">
            <v>NIVELADOR COM ENCARGOS COMPLEMENTARES</v>
          </cell>
          <cell r="C6480" t="str">
            <v>H</v>
          </cell>
          <cell r="D6480">
            <v>27.24</v>
          </cell>
          <cell r="E6480" t="str">
            <v>Sinapi-Maio/21</v>
          </cell>
        </row>
        <row r="6481">
          <cell r="A6481">
            <v>88291</v>
          </cell>
          <cell r="B6481" t="str">
            <v>OPERADOR DE BETONEIRA (CAMINHÃO) COM ENCARGOS COMPLEMENTARES</v>
          </cell>
          <cell r="C6481" t="str">
            <v>H</v>
          </cell>
          <cell r="D6481">
            <v>23.83</v>
          </cell>
          <cell r="E6481" t="str">
            <v>Sinapi-Maio/21</v>
          </cell>
        </row>
        <row r="6482">
          <cell r="A6482">
            <v>88292</v>
          </cell>
          <cell r="B6482" t="str">
            <v>OPERADOR DE COMPRESSOR OU COMPRESSORISTA COM ENCARGOS COMPLEMENTARES</v>
          </cell>
          <cell r="C6482" t="str">
            <v>H</v>
          </cell>
          <cell r="D6482">
            <v>22.69</v>
          </cell>
          <cell r="E6482" t="str">
            <v>Sinapi-Maio/21</v>
          </cell>
        </row>
        <row r="6483">
          <cell r="A6483">
            <v>88293</v>
          </cell>
          <cell r="B6483" t="str">
            <v>OPERADOR DE DEMARCADORA DE FAIXAS COM ENCARGOS COMPLEMENTARES</v>
          </cell>
          <cell r="C6483" t="str">
            <v>H</v>
          </cell>
          <cell r="D6483">
            <v>28.26</v>
          </cell>
          <cell r="E6483" t="str">
            <v>Sinapi-Maio/21</v>
          </cell>
        </row>
        <row r="6484">
          <cell r="A6484">
            <v>88294</v>
          </cell>
          <cell r="B6484" t="str">
            <v>OPERADOR DE ESCAVADEIRA COM ENCARGOS COMPLEMENTARES</v>
          </cell>
          <cell r="C6484" t="str">
            <v>H</v>
          </cell>
          <cell r="D6484">
            <v>30.6</v>
          </cell>
          <cell r="E6484" t="str">
            <v>Sinapi-Maio/21</v>
          </cell>
        </row>
        <row r="6485">
          <cell r="A6485">
            <v>88295</v>
          </cell>
          <cell r="B6485" t="str">
            <v>OPERADOR DE GUINCHO COM ENCARGOS COMPLEMENTARES</v>
          </cell>
          <cell r="C6485" t="str">
            <v>H</v>
          </cell>
          <cell r="D6485">
            <v>21.95</v>
          </cell>
          <cell r="E6485" t="str">
            <v>Sinapi-Maio/21</v>
          </cell>
        </row>
        <row r="6486">
          <cell r="A6486">
            <v>88296</v>
          </cell>
          <cell r="B6486" t="str">
            <v>OPERADOR DE GUINDASTE COM ENCARGOS COMPLEMENTARES</v>
          </cell>
          <cell r="C6486" t="str">
            <v>H</v>
          </cell>
          <cell r="D6486">
            <v>23.42</v>
          </cell>
          <cell r="E6486" t="str">
            <v>Sinapi-Maio/21</v>
          </cell>
        </row>
        <row r="6487">
          <cell r="A6487">
            <v>88297</v>
          </cell>
          <cell r="B6487" t="str">
            <v>OPERADOR DE MÁQUINAS E EQUIPAMENTOS COM ENCARGOS COMPLEMENTARES</v>
          </cell>
          <cell r="C6487" t="str">
            <v>H</v>
          </cell>
          <cell r="D6487">
            <v>26.26</v>
          </cell>
          <cell r="E6487" t="str">
            <v>Sinapi-Maio/21</v>
          </cell>
        </row>
        <row r="6488">
          <cell r="A6488">
            <v>88298</v>
          </cell>
          <cell r="B6488" t="str">
            <v>OPERADOR DE MARTELETE OU MARTELETEIRO COM ENCARGOS COMPLEMENTARES</v>
          </cell>
          <cell r="C6488" t="str">
            <v>H</v>
          </cell>
          <cell r="D6488">
            <v>22.41</v>
          </cell>
          <cell r="E6488" t="str">
            <v>Sinapi-Maio/21</v>
          </cell>
        </row>
        <row r="6489">
          <cell r="A6489">
            <v>88299</v>
          </cell>
          <cell r="B6489" t="str">
            <v>OPERADOR DE MOTO-ESCREIPER COM ENCARGOS COMPLEMENTARES</v>
          </cell>
          <cell r="C6489" t="str">
            <v>H</v>
          </cell>
          <cell r="D6489">
            <v>28.67</v>
          </cell>
          <cell r="E6489" t="str">
            <v>Sinapi-Maio/21</v>
          </cell>
        </row>
        <row r="6490">
          <cell r="A6490">
            <v>88300</v>
          </cell>
          <cell r="B6490" t="str">
            <v>OPERADOR DE MOTONIVELADORA COM ENCARGOS COMPLEMENTARES</v>
          </cell>
          <cell r="C6490" t="str">
            <v>H</v>
          </cell>
          <cell r="D6490">
            <v>34.14</v>
          </cell>
          <cell r="E6490" t="str">
            <v>Sinapi-Maio/21</v>
          </cell>
        </row>
        <row r="6491">
          <cell r="A6491">
            <v>88301</v>
          </cell>
          <cell r="B6491" t="str">
            <v>OPERADOR DE PÁ CARREGADEIRA COM ENCARGOS COMPLEMENTARES</v>
          </cell>
          <cell r="C6491" t="str">
            <v>H</v>
          </cell>
          <cell r="D6491">
            <v>25.96</v>
          </cell>
          <cell r="E6491" t="str">
            <v>Sinapi-Maio/21</v>
          </cell>
        </row>
        <row r="6492">
          <cell r="A6492">
            <v>88302</v>
          </cell>
          <cell r="B6492" t="str">
            <v>OPERADOR DE PAVIMENTADORA COM ENCARGOS COMPLEMENTARES</v>
          </cell>
          <cell r="C6492" t="str">
            <v>H</v>
          </cell>
          <cell r="D6492">
            <v>29.44</v>
          </cell>
          <cell r="E6492" t="str">
            <v>Sinapi-Maio/21</v>
          </cell>
        </row>
        <row r="6493">
          <cell r="A6493">
            <v>88303</v>
          </cell>
          <cell r="B6493" t="str">
            <v>OPERADOR DE ROLO COMPACTADOR COM ENCARGOS COMPLEMENTARES</v>
          </cell>
          <cell r="C6493" t="str">
            <v>H</v>
          </cell>
          <cell r="D6493">
            <v>24.34</v>
          </cell>
          <cell r="E6493" t="str">
            <v>Sinapi-Maio/21</v>
          </cell>
        </row>
        <row r="6494">
          <cell r="A6494">
            <v>88304</v>
          </cell>
          <cell r="B6494" t="str">
            <v>OPERADOR DE USINA DE ASFALTO, DE SOLOS OU DE CONCRETO COM ENCARGOS COMPLEMENTARES</v>
          </cell>
          <cell r="C6494" t="str">
            <v>H</v>
          </cell>
          <cell r="D6494">
            <v>25.94</v>
          </cell>
          <cell r="E6494" t="str">
            <v>Sinapi-Maio/21</v>
          </cell>
        </row>
        <row r="6495">
          <cell r="A6495">
            <v>88306</v>
          </cell>
          <cell r="B6495" t="str">
            <v>OPERADOR JATO DE AREIA OU JATISTA COM ENCARGOS COMPLEMENTARES</v>
          </cell>
          <cell r="C6495" t="str">
            <v>H</v>
          </cell>
          <cell r="D6495">
            <v>27.86</v>
          </cell>
          <cell r="E6495" t="str">
            <v>Sinapi-Maio/21</v>
          </cell>
        </row>
        <row r="6496">
          <cell r="A6496">
            <v>88307</v>
          </cell>
          <cell r="B6496" t="str">
            <v>OPERADOR PARA BATE ESTACAS COM ENCARGOS COMPLEMENTARES</v>
          </cell>
          <cell r="C6496" t="str">
            <v>H</v>
          </cell>
          <cell r="D6496">
            <v>25.77</v>
          </cell>
          <cell r="E6496" t="str">
            <v>Sinapi-Maio/21</v>
          </cell>
        </row>
        <row r="6497">
          <cell r="A6497">
            <v>88308</v>
          </cell>
          <cell r="B6497" t="str">
            <v>PASTILHEIRO COM ENCARGOS COMPLEMENTARES</v>
          </cell>
          <cell r="C6497" t="str">
            <v>H</v>
          </cell>
          <cell r="D6497">
            <v>24.39</v>
          </cell>
          <cell r="E6497" t="str">
            <v>Sinapi-Maio/21</v>
          </cell>
        </row>
        <row r="6498">
          <cell r="A6498">
            <v>88309</v>
          </cell>
          <cell r="B6498" t="str">
            <v>PEDREIRO COM ENCARGOS COMPLEMENTARES</v>
          </cell>
          <cell r="C6498" t="str">
            <v>H</v>
          </cell>
          <cell r="D6498">
            <v>24.48</v>
          </cell>
          <cell r="E6498" t="str">
            <v>Sinapi-Maio/21</v>
          </cell>
        </row>
        <row r="6499">
          <cell r="A6499">
            <v>88310</v>
          </cell>
          <cell r="B6499" t="str">
            <v>PINTOR COM ENCARGOS COMPLEMENTARES</v>
          </cell>
          <cell r="C6499" t="str">
            <v>H</v>
          </cell>
          <cell r="D6499">
            <v>28.17</v>
          </cell>
          <cell r="E6499" t="str">
            <v>Sinapi-Maio/21</v>
          </cell>
        </row>
        <row r="6500">
          <cell r="A6500">
            <v>88311</v>
          </cell>
          <cell r="B6500" t="str">
            <v>PINTOR DE LETREIROS COM ENCARGOS COMPLEMENTARES</v>
          </cell>
          <cell r="C6500" t="str">
            <v>H</v>
          </cell>
          <cell r="D6500">
            <v>33.64</v>
          </cell>
          <cell r="E6500" t="str">
            <v>Sinapi-Maio/21</v>
          </cell>
        </row>
        <row r="6501">
          <cell r="A6501">
            <v>88312</v>
          </cell>
          <cell r="B6501" t="str">
            <v>PINTOR PARA TINTA EPÓXI COM ENCARGOS COMPLEMENTARES</v>
          </cell>
          <cell r="C6501" t="str">
            <v>H</v>
          </cell>
          <cell r="D6501">
            <v>29.79</v>
          </cell>
          <cell r="E6501" t="str">
            <v>Sinapi-Maio/21</v>
          </cell>
        </row>
        <row r="6502">
          <cell r="A6502">
            <v>88313</v>
          </cell>
          <cell r="B6502" t="str">
            <v>POCEIRO COM ENCARGOS COMPLEMENTARES</v>
          </cell>
          <cell r="C6502" t="str">
            <v>H</v>
          </cell>
          <cell r="D6502">
            <v>22</v>
          </cell>
          <cell r="E6502" t="str">
            <v>Sinapi-Maio/21</v>
          </cell>
        </row>
        <row r="6503">
          <cell r="A6503">
            <v>88314</v>
          </cell>
          <cell r="B6503" t="str">
            <v>RASTELEIRO COM ENCARGOS COMPLEMENTARES</v>
          </cell>
          <cell r="C6503" t="str">
            <v>H</v>
          </cell>
          <cell r="D6503">
            <v>21.36</v>
          </cell>
          <cell r="E6503" t="str">
            <v>Sinapi-Maio/21</v>
          </cell>
        </row>
        <row r="6504">
          <cell r="A6504">
            <v>88315</v>
          </cell>
          <cell r="B6504" t="str">
            <v>SERRALHEIRO COM ENCARGOS COMPLEMENTARES</v>
          </cell>
          <cell r="C6504" t="str">
            <v>H</v>
          </cell>
          <cell r="D6504">
            <v>24.35</v>
          </cell>
          <cell r="E6504" t="str">
            <v>Sinapi-Maio/21</v>
          </cell>
        </row>
        <row r="6505">
          <cell r="A6505">
            <v>88316</v>
          </cell>
          <cell r="B6505" t="str">
            <v>SERVENTE COM ENCARGOS COMPLEMENTARES</v>
          </cell>
          <cell r="C6505" t="str">
            <v>H</v>
          </cell>
          <cell r="D6505">
            <v>20.68</v>
          </cell>
          <cell r="E6505" t="str">
            <v>Sinapi-Maio/21</v>
          </cell>
        </row>
        <row r="6506">
          <cell r="A6506">
            <v>88317</v>
          </cell>
          <cell r="B6506" t="str">
            <v>SOLDADOR COM ENCARGOS COMPLEMENTARES</v>
          </cell>
          <cell r="C6506" t="str">
            <v>H</v>
          </cell>
          <cell r="D6506">
            <v>28.55</v>
          </cell>
          <cell r="E6506" t="str">
            <v>Sinapi-Maio/21</v>
          </cell>
        </row>
        <row r="6507">
          <cell r="A6507">
            <v>88318</v>
          </cell>
          <cell r="B6507" t="str">
            <v>SOLDADOR A (PARA SOLDA A SER TESTADA COM RAIOS "X") COM ENCARGOS COMPLEMENTARES</v>
          </cell>
          <cell r="C6507" t="str">
            <v>H</v>
          </cell>
          <cell r="D6507">
            <v>28.22</v>
          </cell>
          <cell r="E6507" t="str">
            <v>Sinapi-Maio/21</v>
          </cell>
        </row>
        <row r="6508">
          <cell r="A6508">
            <v>88320</v>
          </cell>
          <cell r="B6508" t="str">
            <v>TAQUEADOR OU TAQUEIRO COM ENCARGOS COMPLEMENTARES</v>
          </cell>
          <cell r="C6508" t="str">
            <v>H</v>
          </cell>
          <cell r="D6508">
            <v>28.05</v>
          </cell>
          <cell r="E6508" t="str">
            <v>Sinapi-Maio/21</v>
          </cell>
        </row>
        <row r="6509">
          <cell r="A6509">
            <v>88321</v>
          </cell>
          <cell r="B6509" t="str">
            <v>TÉCNICO DE LABORATÓRIO COM ENCARGOS COMPLEMENTARES</v>
          </cell>
          <cell r="C6509" t="str">
            <v>H</v>
          </cell>
          <cell r="D6509">
            <v>39.46</v>
          </cell>
          <cell r="E6509" t="str">
            <v>Sinapi-Maio/21</v>
          </cell>
        </row>
        <row r="6510">
          <cell r="A6510">
            <v>88322</v>
          </cell>
          <cell r="B6510" t="str">
            <v>TÉCNICO DE SONDAGEM COM ENCARGOS COMPLEMENTARES</v>
          </cell>
          <cell r="C6510" t="str">
            <v>H</v>
          </cell>
          <cell r="D6510">
            <v>28.2</v>
          </cell>
          <cell r="E6510" t="str">
            <v>Sinapi-Maio/21</v>
          </cell>
        </row>
        <row r="6511">
          <cell r="A6511">
            <v>88323</v>
          </cell>
          <cell r="B6511" t="str">
            <v>TELHADISTA COM ENCARGOS COMPLEMENTARES</v>
          </cell>
          <cell r="C6511" t="str">
            <v>H</v>
          </cell>
          <cell r="D6511">
            <v>23.87</v>
          </cell>
          <cell r="E6511" t="str">
            <v>Sinapi-Maio/21</v>
          </cell>
        </row>
        <row r="6512">
          <cell r="A6512">
            <v>88324</v>
          </cell>
          <cell r="B6512" t="str">
            <v>TRATORISTA COM ENCARGOS COMPLEMENTARES</v>
          </cell>
          <cell r="C6512" t="str">
            <v>H</v>
          </cell>
          <cell r="D6512">
            <v>27.84</v>
          </cell>
          <cell r="E6512" t="str">
            <v>Sinapi-Maio/21</v>
          </cell>
        </row>
        <row r="6513">
          <cell r="A6513">
            <v>88325</v>
          </cell>
          <cell r="B6513" t="str">
            <v>VIDRACEIRO COM ENCARGOS COMPLEMENTARES</v>
          </cell>
          <cell r="C6513" t="str">
            <v>H</v>
          </cell>
          <cell r="D6513">
            <v>22.64</v>
          </cell>
          <cell r="E6513" t="str">
            <v>Sinapi-Maio/21</v>
          </cell>
        </row>
        <row r="6514">
          <cell r="A6514">
            <v>88326</v>
          </cell>
          <cell r="B6514" t="str">
            <v>VIGIA NOTURNO COM ENCARGOS COMPLEMENTARES</v>
          </cell>
          <cell r="C6514" t="str">
            <v>H</v>
          </cell>
          <cell r="D6514">
            <v>26.97</v>
          </cell>
          <cell r="E6514" t="str">
            <v>Sinapi-Maio/21</v>
          </cell>
        </row>
        <row r="6515">
          <cell r="A6515">
            <v>88377</v>
          </cell>
          <cell r="B6515" t="str">
            <v>OPERADOR DE BETONEIRA ESTACIONÁRIA/MISTURADOR COM ENCARGOS COMPLEMENTARES</v>
          </cell>
          <cell r="C6515" t="str">
            <v>H</v>
          </cell>
          <cell r="D6515">
            <v>23.16</v>
          </cell>
          <cell r="E6515" t="str">
            <v>Sinapi-Maio/21</v>
          </cell>
        </row>
        <row r="6516">
          <cell r="A6516">
            <v>88441</v>
          </cell>
          <cell r="B6516" t="str">
            <v>JARDINEIRO COM ENCARGOS COMPLEMENTARES</v>
          </cell>
          <cell r="C6516" t="str">
            <v>H</v>
          </cell>
          <cell r="D6516">
            <v>23.64</v>
          </cell>
          <cell r="E6516" t="str">
            <v>Sinapi-Maio/21</v>
          </cell>
        </row>
        <row r="6517">
          <cell r="A6517">
            <v>88597</v>
          </cell>
          <cell r="B6517" t="str">
            <v>DESENHISTA DETALHISTA COM ENCARGOS COMPLEMENTARES</v>
          </cell>
          <cell r="C6517" t="str">
            <v>H</v>
          </cell>
          <cell r="D6517">
            <v>85.5</v>
          </cell>
          <cell r="E6517" t="str">
            <v>Sinapi-Maio/21</v>
          </cell>
        </row>
        <row r="6518">
          <cell r="A6518">
            <v>90766</v>
          </cell>
          <cell r="B6518" t="str">
            <v>ALMOXARIFE COM ENCARGOS COMPLEMENTARES</v>
          </cell>
          <cell r="C6518" t="str">
            <v>H</v>
          </cell>
          <cell r="D6518">
            <v>23.12</v>
          </cell>
          <cell r="E6518" t="str">
            <v>Sinapi-Maio/21</v>
          </cell>
        </row>
        <row r="6519">
          <cell r="A6519">
            <v>90767</v>
          </cell>
          <cell r="B6519" t="str">
            <v>APONTADOR OU APROPRIADOR COM ENCARGOS COMPLEMENTARES</v>
          </cell>
          <cell r="C6519" t="str">
            <v>H</v>
          </cell>
          <cell r="D6519">
            <v>23.28</v>
          </cell>
          <cell r="E6519" t="str">
            <v>Sinapi-Maio/21</v>
          </cell>
        </row>
        <row r="6520">
          <cell r="A6520">
            <v>90768</v>
          </cell>
          <cell r="B6520" t="str">
            <v>ARQUITETO DE OBRA JUNIOR COM ENCARGOS COMPLEMENTARES</v>
          </cell>
          <cell r="C6520" t="str">
            <v>H</v>
          </cell>
          <cell r="D6520">
            <v>69.33</v>
          </cell>
          <cell r="E6520" t="str">
            <v>Sinapi-Maio/21</v>
          </cell>
        </row>
        <row r="6521">
          <cell r="A6521">
            <v>90769</v>
          </cell>
          <cell r="B6521" t="str">
            <v>ARQUITETO DE OBRA PLENO COM ENCARGOS COMPLEMENTARES</v>
          </cell>
          <cell r="C6521" t="str">
            <v>H</v>
          </cell>
          <cell r="D6521">
            <v>97.97</v>
          </cell>
          <cell r="E6521" t="str">
            <v>Sinapi-Maio/21</v>
          </cell>
        </row>
        <row r="6522">
          <cell r="A6522">
            <v>90770</v>
          </cell>
          <cell r="B6522" t="str">
            <v>ARQUITETO DE OBRA SENIOR COM ENCARGOS COMPLEMENTARES</v>
          </cell>
          <cell r="C6522" t="str">
            <v>H</v>
          </cell>
          <cell r="D6522">
            <v>129.18</v>
          </cell>
          <cell r="E6522" t="str">
            <v>Sinapi-Maio/21</v>
          </cell>
        </row>
        <row r="6523">
          <cell r="A6523">
            <v>90771</v>
          </cell>
          <cell r="B6523" t="str">
            <v>AUXILIAR DE DESENHISTA COM ENCARGOS COMPLEMENTARES</v>
          </cell>
          <cell r="C6523" t="str">
            <v>H</v>
          </cell>
          <cell r="D6523">
            <v>77.27</v>
          </cell>
          <cell r="E6523" t="str">
            <v>Sinapi-Maio/21</v>
          </cell>
        </row>
        <row r="6524">
          <cell r="A6524">
            <v>90772</v>
          </cell>
          <cell r="B6524" t="str">
            <v>AUXILIAR DE ESCRITORIO COM ENCARGOS COMPLEMENTARES</v>
          </cell>
          <cell r="C6524" t="str">
            <v>H</v>
          </cell>
          <cell r="D6524">
            <v>21.36</v>
          </cell>
          <cell r="E6524" t="str">
            <v>Sinapi-Maio/21</v>
          </cell>
        </row>
        <row r="6525">
          <cell r="A6525">
            <v>90773</v>
          </cell>
          <cell r="B6525" t="str">
            <v>DESENHISTA COPISTA COM ENCARGOS COMPLEMENTARES</v>
          </cell>
          <cell r="C6525" t="str">
            <v>H</v>
          </cell>
          <cell r="D6525">
            <v>57.28</v>
          </cell>
          <cell r="E6525" t="str">
            <v>Sinapi-Maio/21</v>
          </cell>
        </row>
        <row r="6526">
          <cell r="A6526">
            <v>90775</v>
          </cell>
          <cell r="B6526" t="str">
            <v>DESENHISTA PROJETISTA COM ENCARGOS COMPLEMENTARES</v>
          </cell>
          <cell r="C6526" t="str">
            <v>H</v>
          </cell>
          <cell r="D6526">
            <v>91.55</v>
          </cell>
          <cell r="E6526" t="str">
            <v>Sinapi-Maio/21</v>
          </cell>
        </row>
        <row r="6527">
          <cell r="A6527">
            <v>90776</v>
          </cell>
          <cell r="B6527" t="str">
            <v>ENCARREGADO GERAL COM ENCARGOS COMPLEMENTARES</v>
          </cell>
          <cell r="C6527" t="str">
            <v>H</v>
          </cell>
          <cell r="D6527">
            <v>34.74</v>
          </cell>
          <cell r="E6527" t="str">
            <v>Sinapi-Maio/21</v>
          </cell>
        </row>
        <row r="6528">
          <cell r="A6528">
            <v>90777</v>
          </cell>
          <cell r="B6528" t="str">
            <v>ENGENHEIRO CIVIL DE OBRA JUNIOR COM ENCARGOS COMPLEMENTARES</v>
          </cell>
          <cell r="C6528" t="str">
            <v>H</v>
          </cell>
          <cell r="D6528">
            <v>94.07</v>
          </cell>
          <cell r="E6528" t="str">
            <v>Sinapi-Maio/21</v>
          </cell>
        </row>
        <row r="6529">
          <cell r="A6529">
            <v>90778</v>
          </cell>
          <cell r="B6529" t="str">
            <v>ENGENHEIRO CIVIL DE OBRA PLENO COM ENCARGOS COMPLEMENTARES</v>
          </cell>
          <cell r="C6529" t="str">
            <v>H</v>
          </cell>
          <cell r="D6529">
            <v>106.91</v>
          </cell>
          <cell r="E6529" t="str">
            <v>Sinapi-Maio/21</v>
          </cell>
        </row>
        <row r="6530">
          <cell r="A6530">
            <v>90779</v>
          </cell>
          <cell r="B6530" t="str">
            <v>ENGENHEIRO CIVIL DE OBRA SENIOR COM ENCARGOS COMPLEMENTARES</v>
          </cell>
          <cell r="C6530" t="str">
            <v>H</v>
          </cell>
          <cell r="D6530">
            <v>145.72</v>
          </cell>
          <cell r="E6530" t="str">
            <v>Sinapi-Maio/21</v>
          </cell>
        </row>
        <row r="6531">
          <cell r="A6531">
            <v>90780</v>
          </cell>
          <cell r="B6531" t="str">
            <v>MESTRE DE OBRAS COM ENCARGOS COMPLEMENTARES</v>
          </cell>
          <cell r="C6531" t="str">
            <v>H</v>
          </cell>
          <cell r="D6531">
            <v>51.87</v>
          </cell>
          <cell r="E6531" t="str">
            <v>Sinapi-Maio/21</v>
          </cell>
        </row>
        <row r="6532">
          <cell r="A6532">
            <v>90781</v>
          </cell>
          <cell r="B6532" t="str">
            <v>TOPOGRAFO COM ENCARGOS COMPLEMENTARES</v>
          </cell>
          <cell r="C6532" t="str">
            <v>H</v>
          </cell>
          <cell r="D6532">
            <v>51.83</v>
          </cell>
          <cell r="E6532" t="str">
            <v>Sinapi-Maio/21</v>
          </cell>
        </row>
        <row r="6533">
          <cell r="A6533">
            <v>91677</v>
          </cell>
          <cell r="B6533" t="str">
            <v>ENGENHEIRO ELETRICISTA COM ENCARGOS COMPLEMENTARES</v>
          </cell>
          <cell r="C6533" t="str">
            <v>H</v>
          </cell>
          <cell r="D6533">
            <v>93.8</v>
          </cell>
          <cell r="E6533" t="str">
            <v>Sinapi-Maio/21</v>
          </cell>
        </row>
        <row r="6534">
          <cell r="A6534">
            <v>91678</v>
          </cell>
          <cell r="B6534" t="str">
            <v>ENGENHEIRO SANITARISTA COM ENCARGOS COMPLEMENTARES</v>
          </cell>
          <cell r="C6534" t="str">
            <v>H</v>
          </cell>
          <cell r="D6534">
            <v>90.36</v>
          </cell>
          <cell r="E6534" t="str">
            <v>Sinapi-Maio/21</v>
          </cell>
        </row>
        <row r="6535">
          <cell r="A6535">
            <v>93558</v>
          </cell>
          <cell r="B6535" t="str">
            <v>MOTORISTA DE CAMINHAO COM ENCARGOS COMPLEMENTARES</v>
          </cell>
          <cell r="C6535" t="str">
            <v>MES</v>
          </cell>
          <cell r="D6535">
            <v>4832.04</v>
          </cell>
          <cell r="E6535" t="str">
            <v>Sinapi-Maio/21</v>
          </cell>
        </row>
        <row r="6536">
          <cell r="A6536">
            <v>93559</v>
          </cell>
          <cell r="B6536" t="str">
            <v>DESENHISTA DETALHISTA COM ENCARGOS COMPLEMENTARES</v>
          </cell>
          <cell r="C6536" t="str">
            <v>MES</v>
          </cell>
          <cell r="D6536">
            <v>15041.69</v>
          </cell>
          <cell r="E6536" t="str">
            <v>Sinapi-Maio/21</v>
          </cell>
        </row>
        <row r="6537">
          <cell r="A6537">
            <v>93560</v>
          </cell>
          <cell r="B6537" t="str">
            <v>DESENHISTA COPISTA COM ENCARGOS COMPLEMENTARES</v>
          </cell>
          <cell r="C6537" t="str">
            <v>MES</v>
          </cell>
          <cell r="D6537">
            <v>10084.200000000001</v>
          </cell>
          <cell r="E6537" t="str">
            <v>Sinapi-Maio/21</v>
          </cell>
        </row>
        <row r="6538">
          <cell r="A6538">
            <v>93561</v>
          </cell>
          <cell r="B6538" t="str">
            <v>DESENHISTA PROJETISTA COM ENCARGOS COMPLEMENTARES</v>
          </cell>
          <cell r="C6538" t="str">
            <v>MES</v>
          </cell>
          <cell r="D6538">
            <v>16104.25</v>
          </cell>
          <cell r="E6538" t="str">
            <v>Sinapi-Maio/21</v>
          </cell>
        </row>
        <row r="6539">
          <cell r="A6539">
            <v>93562</v>
          </cell>
          <cell r="B6539" t="str">
            <v>AUXILIAR DE DESENHISTA COM ENCARGOS COMPLEMENTARES</v>
          </cell>
          <cell r="C6539" t="str">
            <v>MES</v>
          </cell>
          <cell r="D6539">
            <v>13595.24</v>
          </cell>
          <cell r="E6539" t="str">
            <v>Sinapi-Maio/21</v>
          </cell>
        </row>
        <row r="6540">
          <cell r="A6540">
            <v>93563</v>
          </cell>
          <cell r="B6540" t="str">
            <v>ALMOXARIFE COM ENCARGOS COMPLEMENTARES</v>
          </cell>
          <cell r="C6540" t="str">
            <v>MES</v>
          </cell>
          <cell r="D6540">
            <v>4079.73</v>
          </cell>
          <cell r="E6540" t="str">
            <v>Sinapi-Maio/21</v>
          </cell>
        </row>
        <row r="6541">
          <cell r="A6541">
            <v>93564</v>
          </cell>
          <cell r="B6541" t="str">
            <v>APONTADOR OU APROPRIADOR COM ENCARGOS COMPLEMENTARES</v>
          </cell>
          <cell r="C6541" t="str">
            <v>MES</v>
          </cell>
          <cell r="D6541">
            <v>4101.96</v>
          </cell>
          <cell r="E6541" t="str">
            <v>Sinapi-Maio/21</v>
          </cell>
        </row>
        <row r="6542">
          <cell r="A6542">
            <v>93565</v>
          </cell>
          <cell r="B6542" t="str">
            <v>ENGENHEIRO CIVIL DE OBRA JUNIOR COM ENCARGOS COMPLEMENTARES</v>
          </cell>
          <cell r="C6542" t="str">
            <v>MES</v>
          </cell>
          <cell r="D6542">
            <v>16520.64</v>
          </cell>
          <cell r="E6542" t="str">
            <v>Sinapi-Maio/21</v>
          </cell>
        </row>
        <row r="6543">
          <cell r="A6543">
            <v>93566</v>
          </cell>
          <cell r="B6543" t="str">
            <v>AUXILIAR DE ESCRITORIO COM ENCARGOS COMPLEMENTARES</v>
          </cell>
          <cell r="C6543" t="str">
            <v>MES</v>
          </cell>
          <cell r="D6543">
            <v>3770.91</v>
          </cell>
          <cell r="E6543" t="str">
            <v>Sinapi-Maio/21</v>
          </cell>
        </row>
        <row r="6544">
          <cell r="A6544">
            <v>93567</v>
          </cell>
          <cell r="B6544" t="str">
            <v>ENGENHEIRO CIVIL DE OBRA PLENO COM ENCARGOS COMPLEMENTARES</v>
          </cell>
          <cell r="C6544" t="str">
            <v>MES</v>
          </cell>
          <cell r="D6544">
            <v>18773.53</v>
          </cell>
          <cell r="E6544" t="str">
            <v>Sinapi-Maio/21</v>
          </cell>
        </row>
        <row r="6545">
          <cell r="A6545">
            <v>93568</v>
          </cell>
          <cell r="B6545" t="str">
            <v>ENGENHEIRO CIVIL DE OBRA SENIOR COM ENCARGOS COMPLEMENTARES</v>
          </cell>
          <cell r="C6545" t="str">
            <v>MES</v>
          </cell>
          <cell r="D6545">
            <v>25582.3</v>
          </cell>
          <cell r="E6545" t="str">
            <v>Sinapi-Maio/21</v>
          </cell>
        </row>
        <row r="6546">
          <cell r="A6546">
            <v>93569</v>
          </cell>
          <cell r="B6546" t="str">
            <v>ARQUITETO JUNIOR COM ENCARGOS COMPLEMENTARES</v>
          </cell>
          <cell r="C6546" t="str">
            <v>MES</v>
          </cell>
          <cell r="D6546">
            <v>12193.38</v>
          </cell>
          <cell r="E6546" t="str">
            <v>Sinapi-Maio/21</v>
          </cell>
        </row>
        <row r="6547">
          <cell r="A6547">
            <v>93570</v>
          </cell>
          <cell r="B6547" t="str">
            <v>ARQUITETO PLENO COM ENCARGOS COMPLEMENTARES</v>
          </cell>
          <cell r="C6547" t="str">
            <v>MES</v>
          </cell>
          <cell r="D6547">
            <v>17227.37</v>
          </cell>
          <cell r="E6547" t="str">
            <v>Sinapi-Maio/21</v>
          </cell>
        </row>
        <row r="6548">
          <cell r="A6548">
            <v>93571</v>
          </cell>
          <cell r="B6548" t="str">
            <v>ARQUITETO SENIOR COM ENCARGOS COMPLEMENTARES</v>
          </cell>
          <cell r="C6548" t="str">
            <v>MES</v>
          </cell>
          <cell r="D6548">
            <v>22705.37</v>
          </cell>
          <cell r="E6548" t="str">
            <v>Sinapi-Maio/21</v>
          </cell>
        </row>
        <row r="6549">
          <cell r="A6549">
            <v>93572</v>
          </cell>
          <cell r="B6549" t="str">
            <v>ENCARREGADO GERAL DE OBRAS COM ENCARGOS COMPLEMENTARES</v>
          </cell>
          <cell r="C6549" t="str">
            <v>MES</v>
          </cell>
          <cell r="D6549">
            <v>6110.97</v>
          </cell>
          <cell r="E6549" t="str">
            <v>Sinapi-Maio/21</v>
          </cell>
        </row>
        <row r="6550">
          <cell r="A6550">
            <v>94295</v>
          </cell>
          <cell r="B6550" t="str">
            <v>MESTRE DE OBRAS COM ENCARGOS COMPLEMENTARES</v>
          </cell>
          <cell r="C6550" t="str">
            <v>MES</v>
          </cell>
          <cell r="D6550">
            <v>9115.94</v>
          </cell>
          <cell r="E6550" t="str">
            <v>Sinapi-Maio/21</v>
          </cell>
        </row>
        <row r="6551">
          <cell r="A6551">
            <v>94296</v>
          </cell>
          <cell r="B6551" t="str">
            <v>TOPOGRAFO COM ENCARGOS COMPLEMENTARES</v>
          </cell>
          <cell r="C6551" t="str">
            <v>MES</v>
          </cell>
          <cell r="D6551">
            <v>9120.61</v>
          </cell>
          <cell r="E6551" t="str">
            <v>Sinapi-Maio/21</v>
          </cell>
        </row>
        <row r="6552">
          <cell r="A6552">
            <v>95308</v>
          </cell>
          <cell r="B6552" t="str">
            <v>CURSO DE CAPACITAÇÃO PARA AJUDANTE DE ARMADOR (ENCARGOS COMPLEMENTARES) - HORISTA</v>
          </cell>
          <cell r="C6552" t="str">
            <v>H</v>
          </cell>
          <cell r="D6552">
            <v>0.1</v>
          </cell>
          <cell r="E6552" t="str">
            <v>Sinapi-Maio/21</v>
          </cell>
        </row>
        <row r="6553">
          <cell r="A6553">
            <v>95309</v>
          </cell>
          <cell r="B6553" t="str">
            <v>CURSO DE CAPACITAÇÃO PARA AJUDANTE DE CARPINTEIRO (ENCARGOS COMPLEMENTARES) - HORISTA</v>
          </cell>
          <cell r="C6553" t="str">
            <v>H</v>
          </cell>
          <cell r="D6553">
            <v>0.15</v>
          </cell>
          <cell r="E6553" t="str">
            <v>Sinapi-Maio/21</v>
          </cell>
        </row>
        <row r="6554">
          <cell r="A6554">
            <v>95310</v>
          </cell>
          <cell r="B6554" t="str">
            <v>CURSO DE CAPACITAÇÃO PARA AJUDANTE DE ESTRUTURA METÁLICA (ENCARGOS COMPLEMENTARES) - HORISTA</v>
          </cell>
          <cell r="C6554" t="str">
            <v>H</v>
          </cell>
          <cell r="D6554">
            <v>0.11</v>
          </cell>
          <cell r="E6554" t="str">
            <v>Sinapi-Maio/21</v>
          </cell>
        </row>
        <row r="6555">
          <cell r="A6555">
            <v>95311</v>
          </cell>
          <cell r="B6555" t="str">
            <v>CURSO DE CAPACITAÇÃO PARA AJUDANTE DE OPERAÇÃO EM GERAL (ENCARGOS COMPLEMENTARES) - HORISTA</v>
          </cell>
          <cell r="C6555" t="str">
            <v>H</v>
          </cell>
          <cell r="D6555">
            <v>0.11</v>
          </cell>
          <cell r="E6555" t="str">
            <v>Sinapi-Maio/21</v>
          </cell>
        </row>
        <row r="6556">
          <cell r="A6556">
            <v>95312</v>
          </cell>
          <cell r="B6556" t="str">
            <v>CURSO DE CAPACITAÇÃO PARA AJUDANTE DE PEDREIRO (ENCARGOS COMPLEMENTARES) - HORISTA</v>
          </cell>
          <cell r="C6556" t="str">
            <v>H</v>
          </cell>
          <cell r="D6556">
            <v>0.16</v>
          </cell>
          <cell r="E6556" t="str">
            <v>Sinapi-Maio/21</v>
          </cell>
        </row>
        <row r="6557">
          <cell r="A6557">
            <v>95313</v>
          </cell>
          <cell r="B6557" t="str">
            <v>CURSO DE CAPACITAÇÃO PARA AJUDANTE ESPECIALIZADO (ENCARGOS COMPLEMENTARES) - HORISTA</v>
          </cell>
          <cell r="C6557" t="str">
            <v>H</v>
          </cell>
          <cell r="D6557">
            <v>0.16</v>
          </cell>
          <cell r="E6557" t="str">
            <v>Sinapi-Maio/21</v>
          </cell>
        </row>
        <row r="6558">
          <cell r="A6558">
            <v>95314</v>
          </cell>
          <cell r="B6558" t="str">
            <v>CURSO DE CAPACITAÇÃO PARA ARMADOR (ENCARGOS COMPLEMENTARES) - HORISTA</v>
          </cell>
          <cell r="C6558" t="str">
            <v>H</v>
          </cell>
          <cell r="D6558">
            <v>0.15</v>
          </cell>
          <cell r="E6558" t="str">
            <v>Sinapi-Maio/21</v>
          </cell>
        </row>
        <row r="6559">
          <cell r="A6559">
            <v>95315</v>
          </cell>
          <cell r="B6559" t="str">
            <v>CURSO DE CAPACITAÇÃO PARA ASSENTADOR DE TUBOS (ENCARGOS COMPLEMENTARES) - HORISTA</v>
          </cell>
          <cell r="C6559" t="str">
            <v>H</v>
          </cell>
          <cell r="D6559">
            <v>0.19</v>
          </cell>
          <cell r="E6559" t="str">
            <v>Sinapi-Maio/21</v>
          </cell>
        </row>
        <row r="6560">
          <cell r="A6560">
            <v>95316</v>
          </cell>
          <cell r="B6560" t="str">
            <v>CURSO DE CAPACITAÇÃO PARA AUXILIAR DE ELETRICISTA (ENCARGOS COMPLEMENTARES) - HORISTA</v>
          </cell>
          <cell r="C6560" t="str">
            <v>H</v>
          </cell>
          <cell r="D6560">
            <v>0.38</v>
          </cell>
          <cell r="E6560" t="str">
            <v>Sinapi-Maio/21</v>
          </cell>
        </row>
        <row r="6561">
          <cell r="A6561">
            <v>95317</v>
          </cell>
          <cell r="B6561" t="str">
            <v>CURSO DE CAPACITAÇÃO PARA AUXILIAR DE ENCANADOR OU BOMBEIRO HIDRÁULICO (ENCARGOS COMPLEMENTARES) - HORISTA</v>
          </cell>
          <cell r="C6561" t="str">
            <v>H</v>
          </cell>
          <cell r="D6561">
            <v>0.18</v>
          </cell>
          <cell r="E6561" t="str">
            <v>Sinapi-Maio/21</v>
          </cell>
        </row>
        <row r="6562">
          <cell r="A6562">
            <v>95318</v>
          </cell>
          <cell r="B6562" t="str">
            <v>CURSO DE CAPACITAÇÃO PARA AUXILIAR DE LABORATÓRIO (ENCARGOS COMPLEMENTARES) - HORISTA</v>
          </cell>
          <cell r="C6562" t="str">
            <v>H</v>
          </cell>
          <cell r="D6562">
            <v>0.15</v>
          </cell>
          <cell r="E6562" t="str">
            <v>Sinapi-Maio/21</v>
          </cell>
        </row>
        <row r="6563">
          <cell r="A6563">
            <v>95319</v>
          </cell>
          <cell r="B6563" t="str">
            <v>CURSO DE CAPACITAÇÃO PARA AUXILIAR DE MECÂNICO (ENCARGOS COMPLEMENTARES) - HORISTA</v>
          </cell>
          <cell r="C6563" t="str">
            <v>H</v>
          </cell>
          <cell r="D6563">
            <v>0.13</v>
          </cell>
          <cell r="E6563" t="str">
            <v>Sinapi-Maio/21</v>
          </cell>
        </row>
        <row r="6564">
          <cell r="A6564">
            <v>95320</v>
          </cell>
          <cell r="B6564" t="str">
            <v>CURSO DE CAPACITAÇÃO PARA AUXILIAR DE SERRALHEIRO (ENCARGOS COMPLEMENTARES) - HORISTA</v>
          </cell>
          <cell r="C6564" t="str">
            <v>H</v>
          </cell>
          <cell r="D6564">
            <v>0.11</v>
          </cell>
          <cell r="E6564" t="str">
            <v>Sinapi-Maio/21</v>
          </cell>
        </row>
        <row r="6565">
          <cell r="A6565">
            <v>95321</v>
          </cell>
          <cell r="B6565" t="str">
            <v>CURSO DE CAPACITAÇÃO PARA AUXILIAR DE SERVIÇOS GERAIS (ENCARGOS COMPLEMENTARES) - HORISTA</v>
          </cell>
          <cell r="C6565" t="str">
            <v>H</v>
          </cell>
          <cell r="D6565">
            <v>0.13</v>
          </cell>
          <cell r="E6565" t="str">
            <v>Sinapi-Maio/21</v>
          </cell>
        </row>
        <row r="6566">
          <cell r="A6566">
            <v>95322</v>
          </cell>
          <cell r="B6566" t="str">
            <v>CURSO DE CAPACITAÇÃO PARA AUXILIAR DE TOPÓGRAFO (ENCARGOS COMPLEMENTARES) - HORISTA</v>
          </cell>
          <cell r="C6566" t="str">
            <v>H</v>
          </cell>
          <cell r="D6566">
            <v>0.12</v>
          </cell>
          <cell r="E6566" t="str">
            <v>Sinapi-Maio/21</v>
          </cell>
        </row>
        <row r="6567">
          <cell r="A6567">
            <v>95323</v>
          </cell>
          <cell r="B6567" t="str">
            <v>CURSO DE CAPACITAÇÃO PARA AUXILIAR TÉCNICO DE ENGENHARIA (ENCARGOS COMPLEMENTARES) - HORISTA</v>
          </cell>
          <cell r="C6567" t="str">
            <v>H</v>
          </cell>
          <cell r="D6567">
            <v>0.2</v>
          </cell>
          <cell r="E6567" t="str">
            <v>Sinapi-Maio/21</v>
          </cell>
        </row>
        <row r="6568">
          <cell r="A6568">
            <v>95324</v>
          </cell>
          <cell r="B6568" t="str">
            <v>CURSO DE CAPACITAÇÃO PARA AZULEJISTA OU LADRILHISTA (ENCARGOS COMPLEMENTARES) - HORISTA</v>
          </cell>
          <cell r="C6568" t="str">
            <v>H</v>
          </cell>
          <cell r="D6568">
            <v>0.19</v>
          </cell>
          <cell r="E6568" t="str">
            <v>Sinapi-Maio/21</v>
          </cell>
        </row>
        <row r="6569">
          <cell r="A6569">
            <v>95325</v>
          </cell>
          <cell r="B6569" t="str">
            <v>CURSO DE CAPACITAÇÃO PARA BLASTER, DINAMITADOR OU CABO DE FOGO (ENCARGOS COMPLEMENTARES) - HORISTA</v>
          </cell>
          <cell r="C6569" t="str">
            <v>H</v>
          </cell>
          <cell r="D6569">
            <v>0.21</v>
          </cell>
          <cell r="E6569" t="str">
            <v>Sinapi-Maio/21</v>
          </cell>
        </row>
        <row r="6570">
          <cell r="A6570">
            <v>95326</v>
          </cell>
          <cell r="B6570" t="str">
            <v>CURSO DE CAPACITAÇÃO PARA CADASTRISTA DE REDES DE AGUA E ESGOTO (ENCARGOS COMPLEMENTARES) - HORISTA</v>
          </cell>
          <cell r="C6570" t="str">
            <v>H</v>
          </cell>
          <cell r="D6570">
            <v>0.05</v>
          </cell>
          <cell r="E6570" t="str">
            <v>Sinapi-Maio/21</v>
          </cell>
        </row>
        <row r="6571">
          <cell r="A6571">
            <v>95328</v>
          </cell>
          <cell r="B6571" t="str">
            <v>CURSO DE CAPACITAÇÃO PARA CALCETEIRO (ENCARGOS COMPLEMENTARES) - HORISTA</v>
          </cell>
          <cell r="C6571" t="str">
            <v>H</v>
          </cell>
          <cell r="D6571">
            <v>0.15</v>
          </cell>
          <cell r="E6571" t="str">
            <v>Sinapi-Maio/21</v>
          </cell>
        </row>
        <row r="6572">
          <cell r="A6572">
            <v>95329</v>
          </cell>
          <cell r="B6572" t="str">
            <v>CURSO DE CAPACITAÇÃO PARA CARPINTEIRO DE ESQUADRIA (ENCARGOS COMPLEMENTARES) - HORISTA</v>
          </cell>
          <cell r="C6572" t="str">
            <v>H</v>
          </cell>
          <cell r="D6572">
            <v>0.19</v>
          </cell>
          <cell r="E6572" t="str">
            <v>Sinapi-Maio/21</v>
          </cell>
        </row>
        <row r="6573">
          <cell r="A6573">
            <v>95330</v>
          </cell>
          <cell r="B6573" t="str">
            <v>CURSO DE CAPACITAÇÃO PARA CARPINTEIRO DE FÔRMAS (ENCARGOS COMPLEMENTARES) - HORISTA</v>
          </cell>
          <cell r="C6573" t="str">
            <v>H</v>
          </cell>
          <cell r="D6573">
            <v>0.15</v>
          </cell>
          <cell r="E6573" t="str">
            <v>Sinapi-Maio/21</v>
          </cell>
        </row>
        <row r="6574">
          <cell r="A6574">
            <v>95331</v>
          </cell>
          <cell r="B6574" t="str">
            <v>CURSO DE CAPACITAÇÃO PARA CAVOUQUEIRO OU OPERADOR PERFURATRIZ/ROMPEDOR (ENCARGOS COMPLEMENTARES) - HORISTA</v>
          </cell>
          <cell r="C6574" t="str">
            <v>H</v>
          </cell>
          <cell r="D6574">
            <v>0.1</v>
          </cell>
          <cell r="E6574" t="str">
            <v>Sinapi-Maio/21</v>
          </cell>
        </row>
        <row r="6575">
          <cell r="A6575">
            <v>95332</v>
          </cell>
          <cell r="B6575" t="str">
            <v>CURSO DE CAPACITAÇÃO PARA ELETRICISTA (ENCARGOS COMPLEMENTARES) - HORISTA</v>
          </cell>
          <cell r="C6575" t="str">
            <v>H</v>
          </cell>
          <cell r="D6575">
            <v>0.54</v>
          </cell>
          <cell r="E6575" t="str">
            <v>Sinapi-Maio/21</v>
          </cell>
        </row>
        <row r="6576">
          <cell r="A6576">
            <v>95333</v>
          </cell>
          <cell r="B6576" t="str">
            <v>CURSO DE CAPACITAÇÃO PARA ELETRICISTA INDUSTRIAL (ENCARGOS COMPLEMENTARES) - HORISTA</v>
          </cell>
          <cell r="C6576" t="str">
            <v>H</v>
          </cell>
          <cell r="D6576">
            <v>0.56000000000000005</v>
          </cell>
          <cell r="E6576" t="str">
            <v>Sinapi-Maio/21</v>
          </cell>
        </row>
        <row r="6577">
          <cell r="A6577">
            <v>95334</v>
          </cell>
          <cell r="B6577" t="str">
            <v>CURSO DE CAPACITAÇÃO PARA ELETROTÉCNICO (ENCARGOS COMPLEMENTARES) - HORISTA</v>
          </cell>
          <cell r="C6577" t="str">
            <v>H</v>
          </cell>
          <cell r="D6577">
            <v>0.63</v>
          </cell>
          <cell r="E6577" t="str">
            <v>Sinapi-Maio/21</v>
          </cell>
        </row>
        <row r="6578">
          <cell r="A6578">
            <v>95335</v>
          </cell>
          <cell r="B6578" t="str">
            <v>CURSO DE CAPACITAÇÃO PARA ENCANADOR OU BOMBEIRO HIDRÁULICO (ENCARGOS COMPLEMENTARES) - HORISTA</v>
          </cell>
          <cell r="C6578" t="str">
            <v>H</v>
          </cell>
          <cell r="D6578">
            <v>0.25</v>
          </cell>
          <cell r="E6578" t="str">
            <v>Sinapi-Maio/21</v>
          </cell>
        </row>
        <row r="6579">
          <cell r="A6579">
            <v>95337</v>
          </cell>
          <cell r="B6579" t="str">
            <v>CURSO DE CAPACITAÇÃO PARA GESSEIRO (ENCARGOS COMPLEMENTARES) - HORISTA</v>
          </cell>
          <cell r="C6579" t="str">
            <v>H</v>
          </cell>
          <cell r="D6579">
            <v>0.15</v>
          </cell>
          <cell r="E6579" t="str">
            <v>Sinapi-Maio/21</v>
          </cell>
        </row>
        <row r="6580">
          <cell r="A6580">
            <v>95338</v>
          </cell>
          <cell r="B6580" t="str">
            <v>CURSO DE CAPACITAÇÃO PARA IMPERMEABILIZADOR (ENCARGOS COMPLEMENTARES) - HORISTA</v>
          </cell>
          <cell r="C6580" t="str">
            <v>H</v>
          </cell>
          <cell r="D6580">
            <v>0.28000000000000003</v>
          </cell>
          <cell r="E6580" t="str">
            <v>Sinapi-Maio/21</v>
          </cell>
        </row>
        <row r="6581">
          <cell r="A6581">
            <v>95339</v>
          </cell>
          <cell r="B6581" t="str">
            <v>CURSO DE CAPACITAÇÃO PARA MAÇARIQUEIRO (ENCARGOS COMPLEMENTARES) - HORISTA</v>
          </cell>
          <cell r="C6581" t="str">
            <v>H</v>
          </cell>
          <cell r="D6581">
            <v>0.24</v>
          </cell>
          <cell r="E6581" t="str">
            <v>Sinapi-Maio/21</v>
          </cell>
        </row>
        <row r="6582">
          <cell r="A6582">
            <v>95340</v>
          </cell>
          <cell r="B6582" t="str">
            <v>CURSO DE CAPACITAÇÃO PARA MARCENEIRO (ENCARGOS COMPLEMENTARES) - HORISTA</v>
          </cell>
          <cell r="C6582" t="str">
            <v>H</v>
          </cell>
          <cell r="D6582">
            <v>0.19</v>
          </cell>
          <cell r="E6582" t="str">
            <v>Sinapi-Maio/21</v>
          </cell>
        </row>
        <row r="6583">
          <cell r="A6583">
            <v>95341</v>
          </cell>
          <cell r="B6583" t="str">
            <v>CURSO DE CAPACITAÇÃO PARA MARMORISTA/GRANITEIRO (ENCARGOS COMPLEMENTARES) - HORISTA</v>
          </cell>
          <cell r="C6583" t="str">
            <v>H</v>
          </cell>
          <cell r="D6583">
            <v>0.19</v>
          </cell>
          <cell r="E6583" t="str">
            <v>Sinapi-Maio/21</v>
          </cell>
        </row>
        <row r="6584">
          <cell r="A6584">
            <v>95342</v>
          </cell>
          <cell r="B6584" t="str">
            <v>CURSO DE CAPACITAÇÃO PARA MECÂNICO DE EQUIPAMENTOS PESADOS (ENCARGOS COMPLEMENTARES) - HORISTA</v>
          </cell>
          <cell r="C6584" t="str">
            <v>H</v>
          </cell>
          <cell r="D6584">
            <v>0.17</v>
          </cell>
          <cell r="E6584" t="str">
            <v>Sinapi-Maio/21</v>
          </cell>
        </row>
        <row r="6585">
          <cell r="A6585">
            <v>95343</v>
          </cell>
          <cell r="B6585" t="str">
            <v>CURSO DE CAPACITAÇÃO PARA MONTADOR  DE TUBO AÇO/EQUIPAMENTOS (ENCARGOS COMPLEMENTARES) - HORISTA</v>
          </cell>
          <cell r="C6585" t="str">
            <v>H</v>
          </cell>
          <cell r="D6585">
            <v>0.22</v>
          </cell>
          <cell r="E6585" t="str">
            <v>Sinapi-Maio/21</v>
          </cell>
        </row>
        <row r="6586">
          <cell r="A6586">
            <v>95344</v>
          </cell>
          <cell r="B6586" t="str">
            <v>CURSO DE CAPACITAÇÃO PARA MONTADOR DE ESTRUTURA METÁLICA (ENCARGOS COMPLEMENTARES) - HORISTA</v>
          </cell>
          <cell r="C6586" t="str">
            <v>H</v>
          </cell>
          <cell r="D6586">
            <v>0.14000000000000001</v>
          </cell>
          <cell r="E6586" t="str">
            <v>Sinapi-Maio/21</v>
          </cell>
        </row>
        <row r="6587">
          <cell r="A6587">
            <v>95345</v>
          </cell>
          <cell r="B6587" t="str">
            <v>CURSO DE CAPACITAÇÃO PARA MONTADOR ELETROMECÂNICO (ENCARGOS COMPLEMENTARES) - HORISTA</v>
          </cell>
          <cell r="C6587" t="str">
            <v>H</v>
          </cell>
          <cell r="D6587">
            <v>0.44</v>
          </cell>
          <cell r="E6587" t="str">
            <v>Sinapi-Maio/21</v>
          </cell>
        </row>
        <row r="6588">
          <cell r="A6588">
            <v>95346</v>
          </cell>
          <cell r="B6588" t="str">
            <v>CURSO DE CAPACITAÇÃO PARA MOTORISTA DE BASCULANTE (ENCARGOS COMPLEMENTARES) - HORISTA</v>
          </cell>
          <cell r="C6588" t="str">
            <v>H</v>
          </cell>
          <cell r="D6588">
            <v>7.0000000000000007E-2</v>
          </cell>
          <cell r="E6588" t="str">
            <v>Sinapi-Maio/21</v>
          </cell>
        </row>
        <row r="6589">
          <cell r="A6589">
            <v>95347</v>
          </cell>
          <cell r="B6589" t="str">
            <v>CURSO DE CAPACITAÇÃO PARA MOTORISTA DE CAMINHÃO (ENCARGOS COMPLEMENTARES) - HORISTA</v>
          </cell>
          <cell r="C6589" t="str">
            <v>H</v>
          </cell>
          <cell r="D6589">
            <v>7.0000000000000007E-2</v>
          </cell>
          <cell r="E6589" t="str">
            <v>Sinapi-Maio/21</v>
          </cell>
        </row>
        <row r="6590">
          <cell r="A6590">
            <v>95348</v>
          </cell>
          <cell r="B6590" t="str">
            <v>CURSO DE CAPACITAÇÃO PARA MOTORISTA DE CAMINHÃO E CARRETA (ENCARGOS COMPLEMENTARES) - HORISTA</v>
          </cell>
          <cell r="C6590" t="str">
            <v>H</v>
          </cell>
          <cell r="D6590">
            <v>0.1</v>
          </cell>
          <cell r="E6590" t="str">
            <v>Sinapi-Maio/21</v>
          </cell>
        </row>
        <row r="6591">
          <cell r="A6591">
            <v>95349</v>
          </cell>
          <cell r="B6591" t="str">
            <v>CURSO DE CAPACITAÇÃO PARA MOTORISTA DE VEÍCULO LEVE (ENCARGOS COMPLEMENTARES) - HORISTA</v>
          </cell>
          <cell r="C6591" t="str">
            <v>H</v>
          </cell>
          <cell r="D6591">
            <v>0.06</v>
          </cell>
          <cell r="E6591" t="str">
            <v>Sinapi-Maio/21</v>
          </cell>
        </row>
        <row r="6592">
          <cell r="A6592">
            <v>95350</v>
          </cell>
          <cell r="B6592" t="str">
            <v>CURSO DE CAPACITAÇÃO PARA MOTORISTA DE VEÍCULO PESADO (ENCARGOS COMPLEMENTARES) - HORISTA</v>
          </cell>
          <cell r="C6592" t="str">
            <v>H</v>
          </cell>
          <cell r="D6592">
            <v>0.06</v>
          </cell>
          <cell r="E6592" t="str">
            <v>Sinapi-Maio/21</v>
          </cell>
        </row>
        <row r="6593">
          <cell r="A6593">
            <v>95351</v>
          </cell>
          <cell r="B6593" t="str">
            <v>CURSO DE CAPACITAÇÃO PARA MOTORISTA OPERADOR DE MUNCK (ENCARGOS COMPLEMENTARES) - HORISTA</v>
          </cell>
          <cell r="C6593" t="str">
            <v>H</v>
          </cell>
          <cell r="D6593">
            <v>0.22</v>
          </cell>
          <cell r="E6593" t="str">
            <v>Sinapi-Maio/21</v>
          </cell>
        </row>
        <row r="6594">
          <cell r="A6594">
            <v>95352</v>
          </cell>
          <cell r="B6594" t="str">
            <v>CURSO DE CAPACITAÇÃO PARA NIVELADOR (ENCARGOS COMPLEMENTARES) - HORISTA</v>
          </cell>
          <cell r="C6594" t="str">
            <v>H</v>
          </cell>
          <cell r="D6594">
            <v>0.15</v>
          </cell>
          <cell r="E6594" t="str">
            <v>Sinapi-Maio/21</v>
          </cell>
        </row>
        <row r="6595">
          <cell r="A6595">
            <v>95354</v>
          </cell>
          <cell r="B6595" t="str">
            <v>CURSO DE CAPACITAÇÃO PARA OPERADOR DE BETONEIRA (CAMINHÃO) (ENCARGOS COMPLEMENTARES) - HORISTA</v>
          </cell>
          <cell r="C6595" t="str">
            <v>H</v>
          </cell>
          <cell r="D6595">
            <v>0.11</v>
          </cell>
          <cell r="E6595" t="str">
            <v>Sinapi-Maio/21</v>
          </cell>
        </row>
        <row r="6596">
          <cell r="A6596">
            <v>95355</v>
          </cell>
          <cell r="B6596" t="str">
            <v>CURSO DE CAPACITAÇÃO PARA OPERADOR DE COMPRESSOR OU COMPRESSORISTA (ENCARGOS COMPLEMENTARES) - HORISTA</v>
          </cell>
          <cell r="C6596" t="str">
            <v>H</v>
          </cell>
          <cell r="D6596">
            <v>0.1</v>
          </cell>
          <cell r="E6596" t="str">
            <v>Sinapi-Maio/21</v>
          </cell>
        </row>
        <row r="6597">
          <cell r="A6597">
            <v>95356</v>
          </cell>
          <cell r="B6597" t="str">
            <v>CURSO DE CAPACITAÇÃO PARA OPERADOR DE DEMARCADORA DE FAIXAS (ENCARGOS COMPLEMENTARES) - HORISTA</v>
          </cell>
          <cell r="C6597" t="str">
            <v>H</v>
          </cell>
          <cell r="D6597">
            <v>0.13</v>
          </cell>
          <cell r="E6597" t="str">
            <v>Sinapi-Maio/21</v>
          </cell>
        </row>
        <row r="6598">
          <cell r="A6598">
            <v>95357</v>
          </cell>
          <cell r="B6598" t="str">
            <v>CURSO DE CAPACITAÇÃO PARA OPERADOR DE ESCAVADEIRA (ENCARGOS COMPLEMENTARES) - HORISTA</v>
          </cell>
          <cell r="C6598" t="str">
            <v>H</v>
          </cell>
          <cell r="D6598">
            <v>0.21</v>
          </cell>
          <cell r="E6598" t="str">
            <v>Sinapi-Maio/21</v>
          </cell>
        </row>
        <row r="6599">
          <cell r="A6599">
            <v>95358</v>
          </cell>
          <cell r="B6599" t="str">
            <v>CURSO DE CAPACITAÇÃO PARA OPERADOR DE GUINCHO (ENCARGOS COMPLEMENTARES) - HORISTA</v>
          </cell>
          <cell r="C6599" t="str">
            <v>H</v>
          </cell>
          <cell r="D6599">
            <v>0.2</v>
          </cell>
          <cell r="E6599" t="str">
            <v>Sinapi-Maio/21</v>
          </cell>
        </row>
        <row r="6600">
          <cell r="A6600">
            <v>95359</v>
          </cell>
          <cell r="B6600" t="str">
            <v>CURSO DE CAPACITAÇÃO PARA OPERADOR DE GUINDASTE (ENCARGOS COMPLEMENTARES) - HORISTA</v>
          </cell>
          <cell r="C6600" t="str">
            <v>H</v>
          </cell>
          <cell r="D6600">
            <v>0.21</v>
          </cell>
          <cell r="E6600" t="str">
            <v>Sinapi-Maio/21</v>
          </cell>
        </row>
        <row r="6601">
          <cell r="A6601">
            <v>95360</v>
          </cell>
          <cell r="B6601" t="str">
            <v>CURSO DE CAPACITAÇÃO PARA OPERADOR DE MÁQUINAS E EQUIPAMENTOS (ENCARGOS COMPLEMENTARES) - HORISTA</v>
          </cell>
          <cell r="C6601" t="str">
            <v>H</v>
          </cell>
          <cell r="D6601">
            <v>0.17</v>
          </cell>
          <cell r="E6601" t="str">
            <v>Sinapi-Maio/21</v>
          </cell>
        </row>
        <row r="6602">
          <cell r="A6602">
            <v>95361</v>
          </cell>
          <cell r="B6602" t="str">
            <v>CURSO DE CAPACITAÇÃO PARA OPERADOR DE MARTELETE OU MARTELETEIRO (ENCARGOS COMPLEMENTARES) - HORISTA</v>
          </cell>
          <cell r="C6602" t="str">
            <v>H</v>
          </cell>
          <cell r="D6602">
            <v>0.1</v>
          </cell>
          <cell r="E6602" t="str">
            <v>Sinapi-Maio/21</v>
          </cell>
        </row>
        <row r="6603">
          <cell r="A6603">
            <v>95362</v>
          </cell>
          <cell r="B6603" t="str">
            <v>CURSO DE CAPACITAÇÃO PARA OPERADOR DE MOTO-ESCREIPER (ENCARGOS COMPLEMENTARES) - HORISTA</v>
          </cell>
          <cell r="C6603" t="str">
            <v>H</v>
          </cell>
          <cell r="D6603">
            <v>0.14000000000000001</v>
          </cell>
          <cell r="E6603" t="str">
            <v>Sinapi-Maio/21</v>
          </cell>
        </row>
        <row r="6604">
          <cell r="A6604">
            <v>95363</v>
          </cell>
          <cell r="B6604" t="str">
            <v>CURSO DE CAPACITAÇÃO PARA OPERADOR DE MOTONIVELADORA (ENCARGOS COMPLEMENTARES) - HORISTA</v>
          </cell>
          <cell r="C6604" t="str">
            <v>H</v>
          </cell>
          <cell r="D6604">
            <v>0.17</v>
          </cell>
          <cell r="E6604" t="str">
            <v>Sinapi-Maio/21</v>
          </cell>
        </row>
        <row r="6605">
          <cell r="A6605">
            <v>95364</v>
          </cell>
          <cell r="B6605" t="str">
            <v>CURSO DE CAPACITAÇÃO PARA OPERADOR DE PÁ CARREGADEIRA (ENCARGOS COMPLEMENTARES) - HORISTA</v>
          </cell>
          <cell r="C6605" t="str">
            <v>H</v>
          </cell>
          <cell r="D6605">
            <v>0.12</v>
          </cell>
          <cell r="E6605" t="str">
            <v>Sinapi-Maio/21</v>
          </cell>
        </row>
        <row r="6606">
          <cell r="A6606">
            <v>95365</v>
          </cell>
          <cell r="B6606" t="str">
            <v>CURSO DE CAPACITAÇÃO PARA OPERADOR DE PAVIMENTADORA (ENCARGOS COMPLEMENTARES) - HORISTA</v>
          </cell>
          <cell r="C6606" t="str">
            <v>H</v>
          </cell>
          <cell r="D6606">
            <v>0.14000000000000001</v>
          </cell>
          <cell r="E6606" t="str">
            <v>Sinapi-Maio/21</v>
          </cell>
        </row>
        <row r="6607">
          <cell r="A6607">
            <v>95366</v>
          </cell>
          <cell r="B6607" t="str">
            <v>CURSO DE CAPACITAÇÃO PARA OPERADOR DE ROLO COMPACTADOR (ENCARGOS COMPLEMENTARES) - HORISTA</v>
          </cell>
          <cell r="C6607" t="str">
            <v>H</v>
          </cell>
          <cell r="D6607">
            <v>0.11</v>
          </cell>
          <cell r="E6607" t="str">
            <v>Sinapi-Maio/21</v>
          </cell>
        </row>
        <row r="6608">
          <cell r="A6608">
            <v>95367</v>
          </cell>
          <cell r="B6608" t="str">
            <v>CURSO DE CAPACITAÇÃO PARA OPERADOR DE USINA DE ASFALTO, DE SOLOS OU DE CONCRETO (ENCARGOS COMPLEMENTARES) - HORISTA</v>
          </cell>
          <cell r="C6608" t="str">
            <v>H</v>
          </cell>
          <cell r="D6608">
            <v>0.12</v>
          </cell>
          <cell r="E6608" t="str">
            <v>Sinapi-Maio/21</v>
          </cell>
        </row>
        <row r="6609">
          <cell r="A6609">
            <v>95368</v>
          </cell>
          <cell r="B6609" t="str">
            <v>CURSO DE CAPACITAÇÃO PARA OPERADOR JATO DE AREIA OU JATISTA (ENCARGOS COMPLEMENTARES) - HORISTA</v>
          </cell>
          <cell r="C6609" t="str">
            <v>H</v>
          </cell>
          <cell r="D6609">
            <v>0.18</v>
          </cell>
          <cell r="E6609" t="str">
            <v>Sinapi-Maio/21</v>
          </cell>
        </row>
        <row r="6610">
          <cell r="A6610">
            <v>95369</v>
          </cell>
          <cell r="B6610" t="str">
            <v>CURSO DE CAPACITAÇÃO PARA OPERADOR PARA BATE ESTACAS (ENCARGOS COMPLEMENTARES) - HORISTA</v>
          </cell>
          <cell r="C6610" t="str">
            <v>H</v>
          </cell>
          <cell r="D6610">
            <v>0.12</v>
          </cell>
          <cell r="E6610" t="str">
            <v>Sinapi-Maio/21</v>
          </cell>
        </row>
        <row r="6611">
          <cell r="A6611">
            <v>95370</v>
          </cell>
          <cell r="B6611" t="str">
            <v>CURSO DE CAPACITAÇÃO PARA PASTILHEIRO (ENCARGOS COMPLEMENTARES) - HORISTA</v>
          </cell>
          <cell r="C6611" t="str">
            <v>H</v>
          </cell>
          <cell r="D6611">
            <v>0.19</v>
          </cell>
          <cell r="E6611" t="str">
            <v>Sinapi-Maio/21</v>
          </cell>
        </row>
        <row r="6612">
          <cell r="A6612">
            <v>95371</v>
          </cell>
          <cell r="B6612" t="str">
            <v>CURSO DE CAPACITAÇÃO PARA PEDREIRO (ENCARGOS COMPLEMENTARES) - HORISTA</v>
          </cell>
          <cell r="C6612" t="str">
            <v>H</v>
          </cell>
          <cell r="D6612">
            <v>0.28000000000000003</v>
          </cell>
          <cell r="E6612" t="str">
            <v>Sinapi-Maio/21</v>
          </cell>
        </row>
        <row r="6613">
          <cell r="A6613">
            <v>95372</v>
          </cell>
          <cell r="B6613" t="str">
            <v>CURSO DE CAPACITAÇÃO PARA PINTOR (ENCARGOS COMPLEMENTARES) - HORISTA</v>
          </cell>
          <cell r="C6613" t="str">
            <v>H</v>
          </cell>
          <cell r="D6613">
            <v>0.22</v>
          </cell>
          <cell r="E6613" t="str">
            <v>Sinapi-Maio/21</v>
          </cell>
        </row>
        <row r="6614">
          <cell r="A6614">
            <v>95373</v>
          </cell>
          <cell r="B6614" t="str">
            <v>CURSO DE CAPACITAÇÃO PARA PINTOR DE LETREIROS (ENCARGOS COMPLEMENTARES) - HORISTA</v>
          </cell>
          <cell r="C6614" t="str">
            <v>H</v>
          </cell>
          <cell r="D6614">
            <v>0.28000000000000003</v>
          </cell>
          <cell r="E6614" t="str">
            <v>Sinapi-Maio/21</v>
          </cell>
        </row>
        <row r="6615">
          <cell r="A6615">
            <v>95374</v>
          </cell>
          <cell r="B6615" t="str">
            <v>CURSO DE CAPACITAÇÃO PARA PINTOR PARA TINTA EPÓXI (ENCARGOS COMPLEMENTARES) - HORISTA</v>
          </cell>
          <cell r="C6615" t="str">
            <v>H</v>
          </cell>
          <cell r="D6615">
            <v>0.24</v>
          </cell>
          <cell r="E6615" t="str">
            <v>Sinapi-Maio/21</v>
          </cell>
        </row>
        <row r="6616">
          <cell r="A6616">
            <v>95375</v>
          </cell>
          <cell r="B6616" t="str">
            <v>CURSO DE CAPACITAÇÃO PARA POCEIRO (ENCARGOS COMPLEMENTARES) - HORISTA</v>
          </cell>
          <cell r="C6616" t="str">
            <v>H</v>
          </cell>
          <cell r="D6616">
            <v>0.25</v>
          </cell>
          <cell r="E6616" t="str">
            <v>Sinapi-Maio/21</v>
          </cell>
        </row>
        <row r="6617">
          <cell r="A6617">
            <v>95376</v>
          </cell>
          <cell r="B6617" t="str">
            <v>CURSO DE CAPACITAÇÃO PARA RASTELEIRO (ENCARGOS COMPLEMENTARES) - HORISTA</v>
          </cell>
          <cell r="C6617" t="str">
            <v>H</v>
          </cell>
          <cell r="D6617">
            <v>0.06</v>
          </cell>
          <cell r="E6617" t="str">
            <v>Sinapi-Maio/21</v>
          </cell>
        </row>
        <row r="6618">
          <cell r="A6618">
            <v>95377</v>
          </cell>
          <cell r="B6618" t="str">
            <v>CURSO DE CAPACITAÇÃO PARA SERRALHEIRO (ENCARGOS COMPLEMENTARES) - HORISTA</v>
          </cell>
          <cell r="C6618" t="str">
            <v>H</v>
          </cell>
          <cell r="D6618">
            <v>0.15</v>
          </cell>
          <cell r="E6618" t="str">
            <v>Sinapi-Maio/21</v>
          </cell>
        </row>
        <row r="6619">
          <cell r="A6619">
            <v>95378</v>
          </cell>
          <cell r="B6619" t="str">
            <v>CURSO DE CAPACITAÇÃO PARA SERVENTE (ENCARGOS COMPLEMENTARES) - HORISTA</v>
          </cell>
          <cell r="C6619" t="str">
            <v>H</v>
          </cell>
          <cell r="D6619">
            <v>0.22</v>
          </cell>
          <cell r="E6619" t="str">
            <v>Sinapi-Maio/21</v>
          </cell>
        </row>
        <row r="6620">
          <cell r="A6620">
            <v>95379</v>
          </cell>
          <cell r="B6620" t="str">
            <v>CURSO DE CAPACITAÇÃO PARA SOLDADOR (ENCARGOS COMPLEMENTARES) - HORISTA</v>
          </cell>
          <cell r="C6620" t="str">
            <v>H</v>
          </cell>
          <cell r="D6620">
            <v>0.18</v>
          </cell>
          <cell r="E6620" t="str">
            <v>Sinapi-Maio/21</v>
          </cell>
        </row>
        <row r="6621">
          <cell r="A6621">
            <v>95380</v>
          </cell>
          <cell r="B6621" t="str">
            <v>CURSO DE CAPACITAÇÃO PARA SOLDADOR A (PARA SOLDA A SER TESTADA COM RAIOS  X ) (ENCARGOS COMPLEMENTARES) - HORISTA</v>
          </cell>
          <cell r="C6621" t="str">
            <v>H</v>
          </cell>
          <cell r="D6621">
            <v>0.17</v>
          </cell>
          <cell r="E6621" t="str">
            <v>Sinapi-Maio/21</v>
          </cell>
        </row>
        <row r="6622">
          <cell r="A6622">
            <v>95382</v>
          </cell>
          <cell r="B6622" t="str">
            <v>CURSO DE CAPACITAÇÃO PARA TAQUEADOR OU TAQUEIRO (ENCARGOS COMPLEMENTARES) - HORISTA</v>
          </cell>
          <cell r="C6622" t="str">
            <v>H</v>
          </cell>
          <cell r="D6622">
            <v>0.18</v>
          </cell>
          <cell r="E6622" t="str">
            <v>Sinapi-Maio/21</v>
          </cell>
        </row>
        <row r="6623">
          <cell r="A6623">
            <v>95383</v>
          </cell>
          <cell r="B6623" t="str">
            <v>CURSO DE CAPACITAÇÃO PARA TÉCNICO DE LABORATÓRIO (ENCARGOS COMPLEMENTARES) - HORISTA</v>
          </cell>
          <cell r="C6623" t="str">
            <v>H</v>
          </cell>
          <cell r="D6623">
            <v>0.22</v>
          </cell>
          <cell r="E6623" t="str">
            <v>Sinapi-Maio/21</v>
          </cell>
        </row>
        <row r="6624">
          <cell r="A6624">
            <v>95384</v>
          </cell>
          <cell r="B6624" t="str">
            <v>CURSO DE CAPACITAÇÃO PARA TÉCNICO DE SONDAGEM (ENCARGOS COMPLEMENTARES) - HORISTA</v>
          </cell>
          <cell r="C6624" t="str">
            <v>H</v>
          </cell>
          <cell r="D6624">
            <v>0.21</v>
          </cell>
          <cell r="E6624" t="str">
            <v>Sinapi-Maio/21</v>
          </cell>
        </row>
        <row r="6625">
          <cell r="A6625">
            <v>95385</v>
          </cell>
          <cell r="B6625" t="str">
            <v>CURSO DE CAPACITAÇÃO PARA TELHADISTA (ENCARGOS COMPLEMENTARES) - HORISTA</v>
          </cell>
          <cell r="C6625" t="str">
            <v>H</v>
          </cell>
          <cell r="D6625">
            <v>0.15</v>
          </cell>
          <cell r="E6625" t="str">
            <v>Sinapi-Maio/21</v>
          </cell>
        </row>
        <row r="6626">
          <cell r="A6626">
            <v>95386</v>
          </cell>
          <cell r="B6626" t="str">
            <v>CURSO DE CAPACITAÇÃO PARA TRATORISTA (ENCARGOS COMPLEMENTARES) - HORISTA</v>
          </cell>
          <cell r="C6626" t="str">
            <v>H</v>
          </cell>
          <cell r="D6626">
            <v>0.18</v>
          </cell>
          <cell r="E6626" t="str">
            <v>Sinapi-Maio/21</v>
          </cell>
        </row>
        <row r="6627">
          <cell r="A6627">
            <v>95387</v>
          </cell>
          <cell r="B6627" t="str">
            <v>CURSO DE CAPACITAÇÃO PARA VIDRACEIRO (ENCARGOS COMPLEMENTARES) - HORISTA</v>
          </cell>
          <cell r="C6627" t="str">
            <v>H</v>
          </cell>
          <cell r="D6627">
            <v>0.17</v>
          </cell>
          <cell r="E6627" t="str">
            <v>Sinapi-Maio/21</v>
          </cell>
        </row>
        <row r="6628">
          <cell r="A6628">
            <v>95388</v>
          </cell>
          <cell r="B6628" t="str">
            <v>CURSO DE CAPACITAÇÃO PARA VIGIA NOTURNO (ENCARGOS COMPLEMENTARES) - HORISTA</v>
          </cell>
          <cell r="C6628" t="str">
            <v>H</v>
          </cell>
          <cell r="D6628">
            <v>7.0000000000000007E-2</v>
          </cell>
          <cell r="E6628" t="str">
            <v>Sinapi-Maio/21</v>
          </cell>
        </row>
        <row r="6629">
          <cell r="A6629">
            <v>95389</v>
          </cell>
          <cell r="B6629" t="str">
            <v>CURSO DE CAPACITAÇÃO PARA OPERADOR DE BETONEIRA ESTACIONÁRIA/MISTURADOR (ENCARGOS COMPLEMENTARES) - HORISTA</v>
          </cell>
          <cell r="C6629" t="str">
            <v>H</v>
          </cell>
          <cell r="D6629">
            <v>0.1</v>
          </cell>
          <cell r="E6629" t="str">
            <v>Sinapi-Maio/21</v>
          </cell>
        </row>
        <row r="6630">
          <cell r="A6630">
            <v>95390</v>
          </cell>
          <cell r="B6630" t="str">
            <v>CURSO DE CAPACITAÇÃO PARA JARDINEIRO (ENCARGOS COMPLEMENTARES) - HORISTA</v>
          </cell>
          <cell r="C6630" t="str">
            <v>H</v>
          </cell>
          <cell r="D6630">
            <v>0.06</v>
          </cell>
          <cell r="E6630" t="str">
            <v>Sinapi-Maio/21</v>
          </cell>
        </row>
        <row r="6631">
          <cell r="A6631">
            <v>95391</v>
          </cell>
          <cell r="B6631" t="str">
            <v>CURSO DE CAPACITAÇÃO PARA DESENHISTA DETALHISTA (ENCARGOS COMPLEMENTARES) - HORISTA</v>
          </cell>
          <cell r="C6631" t="str">
            <v>H</v>
          </cell>
          <cell r="D6631">
            <v>0.3</v>
          </cell>
          <cell r="E6631" t="str">
            <v>Sinapi-Maio/21</v>
          </cell>
        </row>
        <row r="6632">
          <cell r="A6632">
            <v>95392</v>
          </cell>
          <cell r="B6632" t="str">
            <v>CURSO DE CAPACITAÇÃO PARA ALMOXARIFE (ENCARGOS COMPLEMENTARES) - HORISTA</v>
          </cell>
          <cell r="C6632" t="str">
            <v>H</v>
          </cell>
          <cell r="D6632">
            <v>7.0000000000000007E-2</v>
          </cell>
          <cell r="E6632" t="str">
            <v>Sinapi-Maio/21</v>
          </cell>
        </row>
        <row r="6633">
          <cell r="A6633">
            <v>95393</v>
          </cell>
          <cell r="B6633" t="str">
            <v>CURSO DE CAPACITAÇÃO PARA APONTADOR OU APROPRIADOR (ENCARGOS COMPLEMENTARES) - HORISTA</v>
          </cell>
          <cell r="C6633" t="str">
            <v>H</v>
          </cell>
          <cell r="D6633">
            <v>0.32</v>
          </cell>
          <cell r="E6633" t="str">
            <v>Sinapi-Maio/21</v>
          </cell>
        </row>
        <row r="6634">
          <cell r="A6634">
            <v>95394</v>
          </cell>
          <cell r="B6634" t="str">
            <v>CURSO DE CAPACITAÇÃO PARA ARQUITETO DE OBRA JÚNIOR (ENCARGOS COMPLEMENTARES) - HORISTA</v>
          </cell>
          <cell r="C6634" t="str">
            <v>H</v>
          </cell>
          <cell r="D6634">
            <v>0.39</v>
          </cell>
          <cell r="E6634" t="str">
            <v>Sinapi-Maio/21</v>
          </cell>
        </row>
        <row r="6635">
          <cell r="A6635">
            <v>95395</v>
          </cell>
          <cell r="B6635" t="str">
            <v>CURSO DE CAPACITAÇÃO PARA ARQUITETO DE OBRA PLENO (ENCARGOS COMPLEMENTARES) - HORISTA</v>
          </cell>
          <cell r="C6635" t="str">
            <v>H</v>
          </cell>
          <cell r="D6635">
            <v>0.56000000000000005</v>
          </cell>
          <cell r="E6635" t="str">
            <v>Sinapi-Maio/21</v>
          </cell>
        </row>
        <row r="6636">
          <cell r="A6636">
            <v>95396</v>
          </cell>
          <cell r="B6636" t="str">
            <v>CURSO DE CAPACITAÇÃO PARA ARQUITETO DE OBRA SÊNIOR (ENCARGOS COMPLEMENTARES) - HORISTA</v>
          </cell>
          <cell r="C6636" t="str">
            <v>H</v>
          </cell>
          <cell r="D6636">
            <v>0.75</v>
          </cell>
          <cell r="E6636" t="str">
            <v>Sinapi-Maio/21</v>
          </cell>
        </row>
        <row r="6637">
          <cell r="A6637">
            <v>95397</v>
          </cell>
          <cell r="B6637" t="str">
            <v>CURSO DE CAPACITAÇÃO PARA AUXILIAR DE DESENHISTA (ENCARGOS COMPLEMENTARES) - HORISTA</v>
          </cell>
          <cell r="C6637" t="str">
            <v>H</v>
          </cell>
          <cell r="D6637">
            <v>0.27</v>
          </cell>
          <cell r="E6637" t="str">
            <v>Sinapi-Maio/21</v>
          </cell>
        </row>
        <row r="6638">
          <cell r="A6638">
            <v>95398</v>
          </cell>
          <cell r="B6638" t="str">
            <v>CURSO DE CAPACITAÇÃO PARA AUXILIAR DE ESCRITÓRIO (ENCARGOS COMPLEMENTARES) - HORISTA</v>
          </cell>
          <cell r="C6638" t="str">
            <v>H</v>
          </cell>
          <cell r="D6638">
            <v>7.0000000000000007E-2</v>
          </cell>
          <cell r="E6638" t="str">
            <v>Sinapi-Maio/21</v>
          </cell>
        </row>
        <row r="6639">
          <cell r="A6639">
            <v>95399</v>
          </cell>
          <cell r="B6639" t="str">
            <v>CURSO DE CAPACITAÇÃO PARA DESENHISTA COPISTA (ENCARGOS COMPLEMENTARES) - HORISTA</v>
          </cell>
          <cell r="C6639" t="str">
            <v>H</v>
          </cell>
          <cell r="D6639">
            <v>0.2</v>
          </cell>
          <cell r="E6639" t="str">
            <v>Sinapi-Maio/21</v>
          </cell>
        </row>
        <row r="6640">
          <cell r="A6640">
            <v>95400</v>
          </cell>
          <cell r="B6640" t="str">
            <v>CURSO DE CAPACITAÇÃO PARA DESENHISTA PROJETISTA (ENCARGOS COMPLEMENTARES) - HORISTA</v>
          </cell>
          <cell r="C6640" t="str">
            <v>H</v>
          </cell>
          <cell r="D6640">
            <v>0.32</v>
          </cell>
          <cell r="E6640" t="str">
            <v>Sinapi-Maio/21</v>
          </cell>
        </row>
        <row r="6641">
          <cell r="A6641">
            <v>95401</v>
          </cell>
          <cell r="B6641" t="str">
            <v>CURSO DE CAPACITAÇÃO PARA ENCARREGADO GERAL (ENCARGOS COMPLEMENTARES) - HORISTA</v>
          </cell>
          <cell r="C6641" t="str">
            <v>H</v>
          </cell>
          <cell r="D6641">
            <v>0.49</v>
          </cell>
          <cell r="E6641" t="str">
            <v>Sinapi-Maio/21</v>
          </cell>
        </row>
        <row r="6642">
          <cell r="A6642">
            <v>95402</v>
          </cell>
          <cell r="B6642" t="str">
            <v>CURSO DE CAPACITAÇÃO PARA ENGENHEIRO CIVIL DE OBRA JÚNIOR (ENCARGOS COMPLEMENTARES) - HORISTA</v>
          </cell>
          <cell r="C6642" t="str">
            <v>H</v>
          </cell>
          <cell r="D6642">
            <v>0.96</v>
          </cell>
          <cell r="E6642" t="str">
            <v>Sinapi-Maio/21</v>
          </cell>
        </row>
        <row r="6643">
          <cell r="A6643">
            <v>95403</v>
          </cell>
          <cell r="B6643" t="str">
            <v>CURSO DE CAPACITAÇÃO PARA ENGENHEIRO CIVIL DE OBRA PLENO (ENCARGOS COMPLEMENTARES) - HORISTA</v>
          </cell>
          <cell r="C6643" t="str">
            <v>H</v>
          </cell>
          <cell r="D6643">
            <v>1.0900000000000001</v>
          </cell>
          <cell r="E6643" t="str">
            <v>Sinapi-Maio/21</v>
          </cell>
        </row>
        <row r="6644">
          <cell r="A6644">
            <v>95404</v>
          </cell>
          <cell r="B6644" t="str">
            <v>CURSO DE CAPACITAÇÃO PARA ENGENHEIRO CIVIL DE OBRA SÊNIOR (ENCARGOS COMPLEMENTARES) - HORISTA</v>
          </cell>
          <cell r="C6644" t="str">
            <v>H</v>
          </cell>
          <cell r="D6644">
            <v>1.5</v>
          </cell>
          <cell r="E6644" t="str">
            <v>Sinapi-Maio/21</v>
          </cell>
        </row>
        <row r="6645">
          <cell r="A6645">
            <v>95405</v>
          </cell>
          <cell r="B6645" t="str">
            <v>CURSO DE CAPACITAÇÃO PARA MESTRE DE OBRAS (ENCARGOS COMPLEMENTARES) - HORISTA</v>
          </cell>
          <cell r="C6645" t="str">
            <v>H</v>
          </cell>
          <cell r="D6645">
            <v>0.74</v>
          </cell>
          <cell r="E6645" t="str">
            <v>Sinapi-Maio/21</v>
          </cell>
        </row>
        <row r="6646">
          <cell r="A6646">
            <v>95406</v>
          </cell>
          <cell r="B6646" t="str">
            <v>CURSO DE CAPACITAÇÃO PARA TOPÓGRAFO (ENCARGOS COMPLEMENTARES) - HORISTA</v>
          </cell>
          <cell r="C6646" t="str">
            <v>H</v>
          </cell>
          <cell r="D6646">
            <v>0.28999999999999998</v>
          </cell>
          <cell r="E6646" t="str">
            <v>Sinapi-Maio/21</v>
          </cell>
        </row>
        <row r="6647">
          <cell r="A6647">
            <v>95407</v>
          </cell>
          <cell r="B6647" t="str">
            <v>CURSO DE CAPACITAÇÃO PARA ENGENHEIRO ELETRICISTA (ENCARGOS COMPLEMENTARES) - HORISTA</v>
          </cell>
          <cell r="C6647" t="str">
            <v>H</v>
          </cell>
          <cell r="D6647">
            <v>2.19</v>
          </cell>
          <cell r="E6647" t="str">
            <v>Sinapi-Maio/21</v>
          </cell>
        </row>
        <row r="6648">
          <cell r="A6648">
            <v>95408</v>
          </cell>
          <cell r="B6648" t="str">
            <v>CURSO DE CAPACITAÇÃO  PARA MOTORISTA DE CAMINHÃO (ENCARGOS COMPLEMENTARES) - MENSALISTA</v>
          </cell>
          <cell r="C6648" t="str">
            <v>MES</v>
          </cell>
          <cell r="D6648">
            <v>10.45</v>
          </cell>
          <cell r="E6648" t="str">
            <v>Sinapi-Maio/21</v>
          </cell>
        </row>
        <row r="6649">
          <cell r="A6649">
            <v>95409</v>
          </cell>
          <cell r="B6649" t="str">
            <v>CURSO DE CAPACITAÇÃO PARA DESENHISTA DETALHISTA (ENCARGOS COMPLEMENTARES) - MENSALISTA</v>
          </cell>
          <cell r="C6649" t="str">
            <v>MES</v>
          </cell>
          <cell r="D6649">
            <v>41.37</v>
          </cell>
          <cell r="E6649" t="str">
            <v>Sinapi-Maio/21</v>
          </cell>
        </row>
        <row r="6650">
          <cell r="A6650">
            <v>95410</v>
          </cell>
          <cell r="B6650" t="str">
            <v>CURSO DE CAPACITAÇÃO PARA DESENHISTA COPISTA (ENCARGOS COMPLEMENTARES) - MENSALISTA</v>
          </cell>
          <cell r="C6650" t="str">
            <v>MES</v>
          </cell>
          <cell r="D6650">
            <v>27.53</v>
          </cell>
          <cell r="E6650" t="str">
            <v>Sinapi-Maio/21</v>
          </cell>
        </row>
        <row r="6651">
          <cell r="A6651">
            <v>95411</v>
          </cell>
          <cell r="B6651" t="str">
            <v>CURSO DE CAPACITAÇÃO PARA DESENHISTA PROJETISTA (ENCARGOS COMPLEMENTARES) - MENSALISTA</v>
          </cell>
          <cell r="C6651" t="str">
            <v>MES</v>
          </cell>
          <cell r="D6651">
            <v>44.34</v>
          </cell>
          <cell r="E6651" t="str">
            <v>Sinapi-Maio/21</v>
          </cell>
        </row>
        <row r="6652">
          <cell r="A6652">
            <v>95412</v>
          </cell>
          <cell r="B6652" t="str">
            <v>CURSO DE CAPACITAÇÃO PARA AUXILIAR DE DESENHISTA (ENCARGOS COMPLEMENTARES) - MENSALISTA</v>
          </cell>
          <cell r="C6652" t="str">
            <v>MES</v>
          </cell>
          <cell r="D6652">
            <v>37.33</v>
          </cell>
          <cell r="E6652" t="str">
            <v>Sinapi-Maio/21</v>
          </cell>
        </row>
        <row r="6653">
          <cell r="A6653">
            <v>95413</v>
          </cell>
          <cell r="B6653" t="str">
            <v>CURSO DE CAPACITAÇÃO PARA ALMOXARIFE (ENCARGOS COMPLEMENTARES) - MENSALISTA</v>
          </cell>
          <cell r="C6653" t="str">
            <v>MES</v>
          </cell>
          <cell r="D6653">
            <v>10.74</v>
          </cell>
          <cell r="E6653" t="str">
            <v>Sinapi-Maio/21</v>
          </cell>
        </row>
        <row r="6654">
          <cell r="A6654">
            <v>95414</v>
          </cell>
          <cell r="B6654" t="str">
            <v>CURSO DE CAPACITAÇÃO PARA APONTADOR OU APROPRIADOR (ENCARGOS COMPLEMENTARES) - MENSALISTA</v>
          </cell>
          <cell r="C6654" t="str">
            <v>MES</v>
          </cell>
          <cell r="D6654">
            <v>44.38</v>
          </cell>
          <cell r="E6654" t="str">
            <v>Sinapi-Maio/21</v>
          </cell>
        </row>
        <row r="6655">
          <cell r="A6655">
            <v>95415</v>
          </cell>
          <cell r="B6655" t="str">
            <v>CURSO DE CAPACITAÇÃO PARA ENGENHEIRO CIVIL DE OBRA JÚNIOR (ENCARGOS COMPLEMENTARES) - MENSALISTA</v>
          </cell>
          <cell r="C6655" t="str">
            <v>MES</v>
          </cell>
          <cell r="D6655">
            <v>130.97</v>
          </cell>
          <cell r="E6655" t="str">
            <v>Sinapi-Maio/21</v>
          </cell>
        </row>
        <row r="6656">
          <cell r="A6656">
            <v>95416</v>
          </cell>
          <cell r="B6656" t="str">
            <v>CURSO DE CAPACITAÇÃO PARA AUXILIAR DE ESCRITÓRIO (ENCARGOS COMPLEMENTARES) - MENSALISTA</v>
          </cell>
          <cell r="C6656" t="str">
            <v>MES</v>
          </cell>
          <cell r="D6656">
            <v>9.8800000000000008</v>
          </cell>
          <cell r="E6656" t="str">
            <v>Sinapi-Maio/21</v>
          </cell>
        </row>
        <row r="6657">
          <cell r="A6657">
            <v>95417</v>
          </cell>
          <cell r="B6657" t="str">
            <v>CURSO DE CAPACITAÇÃO PARA ENGENHEIRO CIVIL DE OBRA PLENO (ENCARGOS COMPLEMENTARES) - MENSALISTA</v>
          </cell>
          <cell r="C6657" t="str">
            <v>MES</v>
          </cell>
          <cell r="D6657">
            <v>149.07</v>
          </cell>
          <cell r="E6657" t="str">
            <v>Sinapi-Maio/21</v>
          </cell>
        </row>
        <row r="6658">
          <cell r="A6658">
            <v>95418</v>
          </cell>
          <cell r="B6658" t="str">
            <v>CURSO DE CAPACITAÇÃO PARA ENGENHEIRO CIVIL DE OBRA SÊNIOR (ENCARGOS COMPLEMENTARES) - MENSALISTA</v>
          </cell>
          <cell r="C6658" t="str">
            <v>MES</v>
          </cell>
          <cell r="D6658">
            <v>203.78</v>
          </cell>
          <cell r="E6658" t="str">
            <v>Sinapi-Maio/21</v>
          </cell>
        </row>
        <row r="6659">
          <cell r="A6659">
            <v>95419</v>
          </cell>
          <cell r="B6659" t="str">
            <v>CURSO DE CAPACITAÇÃO PARA ARQUITETO JÚNIOR (ENCARGOS COMPLEMENTARES) - MENSALISTA</v>
          </cell>
          <cell r="C6659" t="str">
            <v>MES</v>
          </cell>
          <cell r="D6659">
            <v>54.82</v>
          </cell>
          <cell r="E6659" t="str">
            <v>Sinapi-Maio/21</v>
          </cell>
        </row>
        <row r="6660">
          <cell r="A6660">
            <v>95420</v>
          </cell>
          <cell r="B6660" t="str">
            <v>CURSO DE CAPACITAÇÃO PARA ARQUITETO PLENO (ENCARGOS COMPLEMENTARES) - MENSALISTA</v>
          </cell>
          <cell r="C6660" t="str">
            <v>MES</v>
          </cell>
          <cell r="D6660">
            <v>77.87</v>
          </cell>
          <cell r="E6660" t="str">
            <v>Sinapi-Maio/21</v>
          </cell>
        </row>
        <row r="6661">
          <cell r="A6661">
            <v>95421</v>
          </cell>
          <cell r="B6661" t="str">
            <v>CURSO DE CAPACITAÇÃO PARA ARQUITETO SÊNIOR (ENCARGOS COMPLEMENTARES) - MENSALISTA</v>
          </cell>
          <cell r="C6661" t="str">
            <v>MES</v>
          </cell>
          <cell r="D6661">
            <v>102.96</v>
          </cell>
          <cell r="E6661" t="str">
            <v>Sinapi-Maio/21</v>
          </cell>
        </row>
        <row r="6662">
          <cell r="A6662">
            <v>95422</v>
          </cell>
          <cell r="B6662" t="str">
            <v>CURSO DE CAPACITAÇÃO PARA ENCARREGADO GERAL DE OBRAS (ENCARGOS COMPLEMENTARES) - MENSALISTA</v>
          </cell>
          <cell r="C6662" t="str">
            <v>MES</v>
          </cell>
          <cell r="D6662">
            <v>66.55</v>
          </cell>
          <cell r="E6662" t="str">
            <v>Sinapi-Maio/21</v>
          </cell>
        </row>
        <row r="6663">
          <cell r="A6663">
            <v>95423</v>
          </cell>
          <cell r="B6663" t="str">
            <v>CURSO DE CAPACITAÇÃO PARA MESTRE DE OBRAS (ENCARGOS COMPLEMENTARES) - MENSALISTA</v>
          </cell>
          <cell r="C6663" t="str">
            <v>MES</v>
          </cell>
          <cell r="D6663">
            <v>101.01</v>
          </cell>
          <cell r="E6663" t="str">
            <v>Sinapi-Maio/21</v>
          </cell>
        </row>
        <row r="6664">
          <cell r="A6664">
            <v>95424</v>
          </cell>
          <cell r="B6664" t="str">
            <v>CURSO DE CAPACITAÇÃO PARA TOPÓGRAFO (ENCARGOS COMPLEMENTARES) - MENSALISTA</v>
          </cell>
          <cell r="C6664" t="str">
            <v>MES</v>
          </cell>
          <cell r="D6664">
            <v>40.729999999999997</v>
          </cell>
          <cell r="E6664" t="str">
            <v>Sinapi-Maio/21</v>
          </cell>
        </row>
        <row r="6665">
          <cell r="A6665">
            <v>100288</v>
          </cell>
          <cell r="B6665" t="str">
            <v>CURSO DE CAPACITAÇÃO PARA VIGIA DIURNO (ENCARGOS COMPLEMENTARES) - HORISTA</v>
          </cell>
          <cell r="C6665" t="str">
            <v>H</v>
          </cell>
          <cell r="D6665">
            <v>0.05</v>
          </cell>
          <cell r="E6665" t="str">
            <v>Sinapi-Maio/21</v>
          </cell>
        </row>
        <row r="6666">
          <cell r="A6666">
            <v>100289</v>
          </cell>
          <cell r="B6666" t="str">
            <v>VIGIA DIURNO COM ENCARGOS COMPLEMENTARES</v>
          </cell>
          <cell r="C6666" t="str">
            <v>H</v>
          </cell>
          <cell r="D6666">
            <v>21.13</v>
          </cell>
          <cell r="E6666" t="str">
            <v>Sinapi-Maio/21</v>
          </cell>
        </row>
        <row r="6667">
          <cell r="A6667">
            <v>100290</v>
          </cell>
          <cell r="B6667" t="str">
            <v>CURSO DE CAPACITAÇÃO PARA AUXILIAR DE ALMOXARIFE (ENCARGOS COMPLEMENTARES) - HORISTA</v>
          </cell>
          <cell r="C6667" t="str">
            <v>H</v>
          </cell>
          <cell r="D6667">
            <v>0.06</v>
          </cell>
          <cell r="E6667" t="str">
            <v>Sinapi-Maio/21</v>
          </cell>
        </row>
        <row r="6668">
          <cell r="A6668">
            <v>100291</v>
          </cell>
          <cell r="B6668" t="str">
            <v>CURSO DE CAPACITAÇÃO PARA AJUDANTE DE PINTOR (ENCARGOS COMPLEMENTARES) - HORISTA</v>
          </cell>
          <cell r="C6668" t="str">
            <v>H</v>
          </cell>
          <cell r="D6668">
            <v>0.16</v>
          </cell>
          <cell r="E6668" t="str">
            <v>Sinapi-Maio/21</v>
          </cell>
        </row>
        <row r="6669">
          <cell r="A6669">
            <v>100292</v>
          </cell>
          <cell r="B6669" t="str">
            <v>CURSO DE CAPACITAÇÃO PARA COORDENADOR/GERENTE DE OBRA (ENCARGOS COMPLEMENTARES) - HORISTA</v>
          </cell>
          <cell r="C6669" t="str">
            <v>H</v>
          </cell>
          <cell r="D6669">
            <v>0.48</v>
          </cell>
          <cell r="E6669" t="str">
            <v>Sinapi-Maio/21</v>
          </cell>
        </row>
        <row r="6670">
          <cell r="A6670">
            <v>100293</v>
          </cell>
          <cell r="B6670" t="str">
            <v>CURSO DE CAPACITAÇÃO PARA AUXILIAR DE AZULEJISTA (ENCARGOS COMPLEMENTARES) - HORISTA</v>
          </cell>
          <cell r="C6670" t="str">
            <v>H</v>
          </cell>
          <cell r="D6670">
            <v>0.14000000000000001</v>
          </cell>
          <cell r="E6670" t="str">
            <v>Sinapi-Maio/21</v>
          </cell>
        </row>
        <row r="6671">
          <cell r="A6671">
            <v>100294</v>
          </cell>
          <cell r="B6671" t="str">
            <v>CURSO DE CAPACITAÇÃO PARA ARQUITETO PAISAGISTA (ENCARGOS COMPLEMENTARES) - HORISTA</v>
          </cell>
          <cell r="C6671" t="str">
            <v>H</v>
          </cell>
          <cell r="D6671">
            <v>0.23</v>
          </cell>
          <cell r="E6671" t="str">
            <v>Sinapi-Maio/21</v>
          </cell>
        </row>
        <row r="6672">
          <cell r="A6672">
            <v>100295</v>
          </cell>
          <cell r="B6672" t="str">
            <v>CURSO DE CAPACITAÇÃO PARA MONTADOR DE ELETROELETRONICOS (ENCARGOS COMPLEMENTARES) - HORISTA</v>
          </cell>
          <cell r="C6672" t="str">
            <v>H</v>
          </cell>
          <cell r="D6672">
            <v>0.35</v>
          </cell>
          <cell r="E6672" t="str">
            <v>Sinapi-Maio/21</v>
          </cell>
        </row>
        <row r="6673">
          <cell r="A6673">
            <v>100296</v>
          </cell>
          <cell r="B6673" t="str">
            <v>CURSO DE CAPACITAÇÃO PARA ENGENHEIRO CIVIL JUNIOR (ENCARGOS COMPLEMENTARES) - HORISTA</v>
          </cell>
          <cell r="C6673" t="str">
            <v>H</v>
          </cell>
          <cell r="D6673">
            <v>0.76</v>
          </cell>
          <cell r="E6673" t="str">
            <v>Sinapi-Maio/21</v>
          </cell>
        </row>
        <row r="6674">
          <cell r="A6674">
            <v>100297</v>
          </cell>
          <cell r="B6674" t="str">
            <v>CURSO DE CAPACITAÇÃO PARA ENGENHEIRO CIVIL PLENO (ENCARGOS COMPLEMENTARES) - HORISTA</v>
          </cell>
          <cell r="C6674" t="str">
            <v>H</v>
          </cell>
          <cell r="D6674">
            <v>0.86</v>
          </cell>
          <cell r="E6674" t="str">
            <v>Sinapi-Maio/21</v>
          </cell>
        </row>
        <row r="6675">
          <cell r="A6675">
            <v>100298</v>
          </cell>
          <cell r="B6675" t="str">
            <v>CURSO DE CAPACITAÇÃO PARA MECÂNICO DE REFRIGERAÇÃO (ENCARGOS COMPLEMENTARES) - HORISTA</v>
          </cell>
          <cell r="C6675" t="str">
            <v>H</v>
          </cell>
          <cell r="D6675">
            <v>0.43</v>
          </cell>
          <cell r="E6675" t="str">
            <v>Sinapi-Maio/21</v>
          </cell>
        </row>
        <row r="6676">
          <cell r="A6676">
            <v>100299</v>
          </cell>
          <cell r="B6676" t="str">
            <v>CURSO DE CAPACITAÇÃO PARA TÉCNICO EM SEGURANÇA DO TRABALHO (ENCARGOS COMPLEMENTARES) - HORISTA</v>
          </cell>
          <cell r="C6676" t="str">
            <v>H</v>
          </cell>
          <cell r="D6676">
            <v>0.53</v>
          </cell>
          <cell r="E6676" t="str">
            <v>Sinapi-Maio/21</v>
          </cell>
        </row>
        <row r="6677">
          <cell r="A6677">
            <v>100300</v>
          </cell>
          <cell r="B6677" t="str">
            <v>AUXILIAR DE ALMOXARIFE COM ENCARGOS COMPLEMENTARES</v>
          </cell>
          <cell r="C6677" t="str">
            <v>H</v>
          </cell>
          <cell r="D6677">
            <v>17.989999999999998</v>
          </cell>
          <cell r="E6677" t="str">
            <v>Sinapi-Maio/21</v>
          </cell>
        </row>
        <row r="6678">
          <cell r="A6678">
            <v>100301</v>
          </cell>
          <cell r="B6678" t="str">
            <v>AJUDANTE DE PINTOR COM ENCARGOS COMPLEMENTARES</v>
          </cell>
          <cell r="C6678" t="str">
            <v>H</v>
          </cell>
          <cell r="D6678">
            <v>22.14</v>
          </cell>
          <cell r="E6678" t="str">
            <v>Sinapi-Maio/21</v>
          </cell>
        </row>
        <row r="6679">
          <cell r="A6679">
            <v>100302</v>
          </cell>
          <cell r="B6679" t="str">
            <v>COORDENADOR/GERENTE DE OBRA COM ENCARGOS COMPLEMENTARES</v>
          </cell>
          <cell r="C6679" t="str">
            <v>H</v>
          </cell>
          <cell r="D6679">
            <v>136.41999999999999</v>
          </cell>
          <cell r="E6679" t="str">
            <v>Sinapi-Maio/21</v>
          </cell>
        </row>
        <row r="6680">
          <cell r="A6680">
            <v>100303</v>
          </cell>
          <cell r="B6680" t="str">
            <v>AUXILIAR DE AZULEJISTA COM ENCARGOS COMPLEMENTARES</v>
          </cell>
          <cell r="C6680" t="str">
            <v>H</v>
          </cell>
          <cell r="D6680">
            <v>19.25</v>
          </cell>
          <cell r="E6680" t="str">
            <v>Sinapi-Maio/21</v>
          </cell>
        </row>
        <row r="6681">
          <cell r="A6681">
            <v>100304</v>
          </cell>
          <cell r="B6681" t="str">
            <v>ARQUITETO PAISAGISTA COM ENCARGOS COMPLEMENTARES</v>
          </cell>
          <cell r="C6681" t="str">
            <v>H</v>
          </cell>
          <cell r="D6681">
            <v>65.75</v>
          </cell>
          <cell r="E6681" t="str">
            <v>Sinapi-Maio/21</v>
          </cell>
        </row>
        <row r="6682">
          <cell r="A6682">
            <v>100305</v>
          </cell>
          <cell r="B6682" t="str">
            <v>ENGENHEIRO CIVIL JUNIOR COM ENCARGOS COMPLEMENTARES</v>
          </cell>
          <cell r="C6682" t="str">
            <v>H</v>
          </cell>
          <cell r="D6682">
            <v>95.2</v>
          </cell>
          <cell r="E6682" t="str">
            <v>Sinapi-Maio/21</v>
          </cell>
        </row>
        <row r="6683">
          <cell r="A6683">
            <v>100306</v>
          </cell>
          <cell r="B6683" t="str">
            <v>ENGENHEIRO CIVIL PLENO COM ENCARGOS COMPLEMENTARES</v>
          </cell>
          <cell r="C6683" t="str">
            <v>H</v>
          </cell>
          <cell r="D6683">
            <v>107.26</v>
          </cell>
          <cell r="E6683" t="str">
            <v>Sinapi-Maio/21</v>
          </cell>
        </row>
        <row r="6684">
          <cell r="A6684">
            <v>100307</v>
          </cell>
          <cell r="B6684" t="str">
            <v>MONTADOR DE ELETROELETRÔNICOS COM ENCARGOS COMPLEMENTARES</v>
          </cell>
          <cell r="C6684" t="str">
            <v>H</v>
          </cell>
          <cell r="D6684">
            <v>22.05</v>
          </cell>
          <cell r="E6684" t="str">
            <v>Sinapi-Maio/21</v>
          </cell>
        </row>
        <row r="6685">
          <cell r="A6685">
            <v>100308</v>
          </cell>
          <cell r="B6685" t="str">
            <v>MECÂNICO DE REFRIGERAÇÃO COM ENCARGOS COMPLEMENTARES</v>
          </cell>
          <cell r="C6685" t="str">
            <v>H</v>
          </cell>
          <cell r="D6685">
            <v>27.97</v>
          </cell>
          <cell r="E6685" t="str">
            <v>Sinapi-Maio/21</v>
          </cell>
        </row>
        <row r="6686">
          <cell r="A6686">
            <v>100309</v>
          </cell>
          <cell r="B6686" t="str">
            <v>TÉCNICO EM SEGURANÇA DO TRABALHO COM ENCARGOS COMPLEMENTARES</v>
          </cell>
          <cell r="C6686" t="str">
            <v>H</v>
          </cell>
          <cell r="D6686">
            <v>43.54</v>
          </cell>
          <cell r="E6686" t="str">
            <v>Sinapi-Maio/21</v>
          </cell>
        </row>
        <row r="6687">
          <cell r="A6687">
            <v>100310</v>
          </cell>
          <cell r="B6687" t="str">
            <v>CURSO DE CAPACITAÇÃO PARA AUXILIAR DE ALMOXARIFE (ENCARGOS COMPLEMENTARES) - MENSALISTA</v>
          </cell>
          <cell r="C6687" t="str">
            <v>MES</v>
          </cell>
          <cell r="D6687">
            <v>8.23</v>
          </cell>
          <cell r="E6687" t="str">
            <v>Sinapi-Maio/21</v>
          </cell>
        </row>
        <row r="6688">
          <cell r="A6688">
            <v>100311</v>
          </cell>
          <cell r="B6688" t="str">
            <v>CURSO DE CAPACITAÇÃO PARA COORDENADOR/GERENTE DE OBRA (ENCARGOS COMPLEMENTARES) - MENSALISTA</v>
          </cell>
          <cell r="C6688" t="str">
            <v>MES</v>
          </cell>
          <cell r="D6688">
            <v>66.37</v>
          </cell>
          <cell r="E6688" t="str">
            <v>Sinapi-Maio/21</v>
          </cell>
        </row>
        <row r="6689">
          <cell r="A6689">
            <v>100312</v>
          </cell>
          <cell r="B6689" t="str">
            <v>CURSO DE CAPACITAÇÃO PARA ARQUITETO PAISAGISTA (ENCARGOS COMPLEMENTARES) - MENSALISTA</v>
          </cell>
          <cell r="C6689" t="str">
            <v>MES</v>
          </cell>
          <cell r="D6689">
            <v>81.5</v>
          </cell>
          <cell r="E6689" t="str">
            <v>Sinapi-Maio/21</v>
          </cell>
        </row>
        <row r="6690">
          <cell r="A6690">
            <v>100313</v>
          </cell>
          <cell r="B6690" t="str">
            <v>CURSO DE CAPACITAÇÃO PARA ENGENHEIRO CIVIL JUNIOR (ENCARGOS COMPLEMENTARES) - MENSALISTA</v>
          </cell>
          <cell r="C6690" t="str">
            <v>MES</v>
          </cell>
          <cell r="D6690">
            <v>103.35</v>
          </cell>
          <cell r="E6690" t="str">
            <v>Sinapi-Maio/21</v>
          </cell>
        </row>
        <row r="6691">
          <cell r="A6691">
            <v>100314</v>
          </cell>
          <cell r="B6691" t="str">
            <v>CURSO DE CAPACITAÇÃO PARA ENGENHEIRO CIVIL PLENO (ENCARGOS COMPLEMENTARES) - MENSALISTA</v>
          </cell>
          <cell r="C6691" t="str">
            <v>MES</v>
          </cell>
          <cell r="D6691">
            <v>116.6</v>
          </cell>
          <cell r="E6691" t="str">
            <v>Sinapi-Maio/21</v>
          </cell>
        </row>
        <row r="6692">
          <cell r="A6692">
            <v>100315</v>
          </cell>
          <cell r="B6692" t="str">
            <v>CURSO DE CAPACITAÇÃO PARA TÉCNICO EM SEGURANÇA DO TRABALHO (ENCARGOS COMPLEMENTARES) - MENSALISTA</v>
          </cell>
          <cell r="C6692" t="str">
            <v>MES</v>
          </cell>
          <cell r="D6692">
            <v>72.03</v>
          </cell>
          <cell r="E6692" t="str">
            <v>Sinapi-Maio/21</v>
          </cell>
        </row>
        <row r="6693">
          <cell r="A6693">
            <v>100316</v>
          </cell>
          <cell r="B6693" t="str">
            <v>AUXILIAR DE ALMOXARIFE COM ENCARGOS COMPLEMENTARES</v>
          </cell>
          <cell r="C6693" t="str">
            <v>MES</v>
          </cell>
          <cell r="D6693">
            <v>3180.2</v>
          </cell>
          <cell r="E6693" t="str">
            <v>Sinapi-Maio/21</v>
          </cell>
        </row>
        <row r="6694">
          <cell r="A6694">
            <v>100317</v>
          </cell>
          <cell r="B6694" t="str">
            <v>COORDENADOR / GERENTE DE OBRA COM ENCARGOS COMPLEMENTARES</v>
          </cell>
          <cell r="C6694" t="str">
            <v>MES</v>
          </cell>
          <cell r="D6694">
            <v>23989.8</v>
          </cell>
          <cell r="E6694" t="str">
            <v>Sinapi-Maio/21</v>
          </cell>
        </row>
        <row r="6695">
          <cell r="A6695">
            <v>100318</v>
          </cell>
          <cell r="B6695" t="str">
            <v>ARQUITETO PAISAGISTA COM ENCARGOS COMPLEMENTARES</v>
          </cell>
          <cell r="C6695" t="str">
            <v>MES</v>
          </cell>
          <cell r="D6695">
            <v>11621.17</v>
          </cell>
          <cell r="E6695" t="str">
            <v>Sinapi-Maio/21</v>
          </cell>
        </row>
        <row r="6696">
          <cell r="A6696">
            <v>100319</v>
          </cell>
          <cell r="B6696" t="str">
            <v>ENGENHEIRO CIVIL JUNIOR COM ENCARGOS COMPLEMENTARES</v>
          </cell>
          <cell r="C6696" t="str">
            <v>MES</v>
          </cell>
          <cell r="D6696">
            <v>16728.91</v>
          </cell>
          <cell r="E6696" t="str">
            <v>Sinapi-Maio/21</v>
          </cell>
        </row>
        <row r="6697">
          <cell r="A6697">
            <v>100320</v>
          </cell>
          <cell r="B6697" t="str">
            <v>ENGENHEIRO CIVIL PLENO COM ENCARGOS COMPLEMENTARES</v>
          </cell>
          <cell r="C6697" t="str">
            <v>MES</v>
          </cell>
          <cell r="D6697">
            <v>18845.34</v>
          </cell>
          <cell r="E6697" t="str">
            <v>Sinapi-Maio/21</v>
          </cell>
        </row>
        <row r="6698">
          <cell r="A6698">
            <v>100321</v>
          </cell>
          <cell r="B6698" t="str">
            <v>TÉCNICO EM SEGURANÇA DO TRABALHO COM ENCARGOS COMPLEMENTARES</v>
          </cell>
          <cell r="C6698" t="str">
            <v>MES</v>
          </cell>
          <cell r="D6698">
            <v>7653.63</v>
          </cell>
          <cell r="E6698" t="str">
            <v>Sinapi-Maio/21</v>
          </cell>
        </row>
        <row r="6699">
          <cell r="A6699">
            <v>100533</v>
          </cell>
          <cell r="B6699" t="str">
            <v>TECNICO DE EDIFICACOES COM ENCARGOS COMPLEMENTARES</v>
          </cell>
          <cell r="C6699" t="str">
            <v>H</v>
          </cell>
          <cell r="D6699">
            <v>49.82</v>
          </cell>
          <cell r="E6699" t="str">
            <v>Sinapi-Maio/21</v>
          </cell>
        </row>
        <row r="6700">
          <cell r="A6700">
            <v>100534</v>
          </cell>
          <cell r="B6700" t="str">
            <v>TECNICO DE EDIFICACOES COM ENCARGOS COMPLEMENTARES</v>
          </cell>
          <cell r="C6700" t="str">
            <v>MES</v>
          </cell>
          <cell r="D6700">
            <v>8762.41</v>
          </cell>
          <cell r="E6700" t="str">
            <v>Sinapi-Maio/21</v>
          </cell>
        </row>
        <row r="6701">
          <cell r="A6701">
            <v>100535</v>
          </cell>
          <cell r="B6701" t="str">
            <v>CURSO DE CAPACITAÇÃO PARA TECNICO DE EDIFICACOES (ENCARGOS COMPLEMENTARES) - HORISTA</v>
          </cell>
          <cell r="C6701" t="str">
            <v>H</v>
          </cell>
          <cell r="D6701">
            <v>0.61</v>
          </cell>
          <cell r="E6701" t="str">
            <v>Sinapi-Maio/21</v>
          </cell>
        </row>
        <row r="6702">
          <cell r="A6702">
            <v>100536</v>
          </cell>
          <cell r="B6702" t="str">
            <v>CURSO DE CAPACITAÇÃO PARA TECNICO DE EDIFICACOES (ENCARGOS COMPLEMENTARES) - MENSALISTA</v>
          </cell>
          <cell r="C6702" t="str">
            <v>MES</v>
          </cell>
          <cell r="D6702">
            <v>82.79</v>
          </cell>
          <cell r="E6702" t="str">
            <v>Sinapi-Maio/21</v>
          </cell>
        </row>
        <row r="6703">
          <cell r="A6703">
            <v>101284</v>
          </cell>
          <cell r="B6703" t="str">
            <v>CURSO DE CAPACITAÇÃO PARA ENGENHEIRO CIVIL SENIOR (ENCARGOS COMPLEMENTARES) - HORISTA</v>
          </cell>
          <cell r="C6703" t="str">
            <v>H</v>
          </cell>
          <cell r="D6703">
            <v>1.18</v>
          </cell>
          <cell r="E6703" t="str">
            <v>Sinapi-Maio/21</v>
          </cell>
        </row>
        <row r="6704">
          <cell r="A6704">
            <v>101285</v>
          </cell>
          <cell r="B6704" t="str">
            <v>CURSO DE CAPACITAÇÃO PARA ENGENHEIRO SANITARISTA (ENCARGOS COMPLEMENTARES) - HORISTA</v>
          </cell>
          <cell r="C6704" t="str">
            <v>H</v>
          </cell>
          <cell r="D6704">
            <v>0.31</v>
          </cell>
          <cell r="E6704" t="str">
            <v>Sinapi-Maio/21</v>
          </cell>
        </row>
        <row r="6705">
          <cell r="A6705">
            <v>101286</v>
          </cell>
          <cell r="B6705" t="str">
            <v>CURSO DE CAPACITAÇÃO PARA AJUDANTE DE ARMADOR (ENCARGOS COMPLEMENTARES) - MENSALISTA</v>
          </cell>
          <cell r="C6705" t="str">
            <v>MES</v>
          </cell>
          <cell r="D6705">
            <v>14.46</v>
          </cell>
          <cell r="E6705" t="str">
            <v>Sinapi-Maio/21</v>
          </cell>
        </row>
        <row r="6706">
          <cell r="A6706">
            <v>101287</v>
          </cell>
          <cell r="B6706" t="str">
            <v>CURSO DE CAPACITAÇÃO PARA AJUDANTE DE ELETRICISTA (ENCARGOS COMPLEMENTARES) - MENSALISTA</v>
          </cell>
          <cell r="C6706" t="str">
            <v>MES</v>
          </cell>
          <cell r="D6706">
            <v>51.45</v>
          </cell>
          <cell r="E6706" t="str">
            <v>Sinapi-Maio/21</v>
          </cell>
        </row>
        <row r="6707">
          <cell r="A6707">
            <v>101288</v>
          </cell>
          <cell r="B6707" t="str">
            <v>CURSO DE CAPACITAÇÃO PARA AJUDANTE DE ESTRUTURAS METÁLICAS(ENCARGOS COMPLEMENTARES) - MENSALISTA</v>
          </cell>
          <cell r="C6707" t="str">
            <v>MES</v>
          </cell>
          <cell r="D6707">
            <v>15.5</v>
          </cell>
          <cell r="E6707" t="str">
            <v>Sinapi-Maio/21</v>
          </cell>
        </row>
        <row r="6708">
          <cell r="A6708">
            <v>101289</v>
          </cell>
          <cell r="B6708" t="str">
            <v>CURSO DE CAPACITAÇÃO PARA AJUDANTE DE OPERAÇÃO EM GERAL (ENCARGOS COMPLEMENTARES) - MENSALISTA</v>
          </cell>
          <cell r="C6708" t="str">
            <v>MES</v>
          </cell>
          <cell r="D6708">
            <v>14.97</v>
          </cell>
          <cell r="E6708" t="str">
            <v>Sinapi-Maio/21</v>
          </cell>
        </row>
        <row r="6709">
          <cell r="A6709">
            <v>101290</v>
          </cell>
          <cell r="B6709" t="str">
            <v>CURSO DE CAPACITAÇÃO PARA AJUDANTE DE PINTOR (ENCARGOS COMPLEMENTARES) - MENSALISTA</v>
          </cell>
          <cell r="C6709" t="str">
            <v>MES</v>
          </cell>
          <cell r="D6709">
            <v>21.99</v>
          </cell>
          <cell r="E6709" t="str">
            <v>Sinapi-Maio/21</v>
          </cell>
        </row>
        <row r="6710">
          <cell r="A6710">
            <v>101291</v>
          </cell>
          <cell r="B6710" t="str">
            <v>CURSO DE CAPACITAÇÃO PARA AJUDANTE DE SERRALHEIRO (ENCARGOS COMPLEMENTARES) - MENSALISTA</v>
          </cell>
          <cell r="C6710" t="str">
            <v>MES</v>
          </cell>
          <cell r="D6710">
            <v>15.51</v>
          </cell>
          <cell r="E6710" t="str">
            <v>Sinapi-Maio/21</v>
          </cell>
        </row>
        <row r="6711">
          <cell r="A6711">
            <v>101292</v>
          </cell>
          <cell r="B6711" t="str">
            <v>CURSO DE CAPACITAÇÃO PARA AJUDANTE ESPECIALIZADO (ENCARGOS COMPLEMENTARES) - MENSALISTA</v>
          </cell>
          <cell r="C6711" t="str">
            <v>MES</v>
          </cell>
          <cell r="D6711">
            <v>21.68</v>
          </cell>
          <cell r="E6711" t="str">
            <v>Sinapi-Maio/21</v>
          </cell>
        </row>
        <row r="6712">
          <cell r="A6712">
            <v>101293</v>
          </cell>
          <cell r="B6712" t="str">
            <v>CURSO DE CAPACITAÇÃO PARA ARMADOR (ENCARGOS COMPLEMENTARES) - MENSALISTA</v>
          </cell>
          <cell r="C6712" t="str">
            <v>MES</v>
          </cell>
          <cell r="D6712">
            <v>20.75</v>
          </cell>
          <cell r="E6712" t="str">
            <v>Sinapi-Maio/21</v>
          </cell>
        </row>
        <row r="6713">
          <cell r="A6713">
            <v>101294</v>
          </cell>
          <cell r="B6713" t="str">
            <v>CURSO DE CAPACITAÇÃO PARA ASSENTADOR DE MANILHA (ENCARGOS COMPLEMENTARES) - MENSALISTA</v>
          </cell>
          <cell r="C6713" t="str">
            <v>MES</v>
          </cell>
          <cell r="D6713">
            <v>26.9</v>
          </cell>
          <cell r="E6713" t="str">
            <v>Sinapi-Maio/21</v>
          </cell>
        </row>
        <row r="6714">
          <cell r="A6714">
            <v>101295</v>
          </cell>
          <cell r="B6714" t="str">
            <v>CURSO DE CAPACITAÇÃO PARA AUXILIAR DE AZULEJISTA (ENCARGOS COMPLEMENTARES) - MENSALISTA</v>
          </cell>
          <cell r="C6714" t="str">
            <v>MES</v>
          </cell>
          <cell r="D6714">
            <v>19.43</v>
          </cell>
          <cell r="E6714" t="str">
            <v>Sinapi-Maio/21</v>
          </cell>
        </row>
        <row r="6715">
          <cell r="A6715">
            <v>101296</v>
          </cell>
          <cell r="B6715" t="str">
            <v>CURSO DE CAPACITAÇÃO PARA AUXILIAR DE ENCANADOR OU BOMBEIRO HIDRÁULICO (ENCARGOS COMPLEMENTARES) - MENSALISTA</v>
          </cell>
          <cell r="C6715" t="str">
            <v>MES</v>
          </cell>
          <cell r="D6715">
            <v>24.62</v>
          </cell>
          <cell r="E6715" t="str">
            <v>Sinapi-Maio/21</v>
          </cell>
        </row>
        <row r="6716">
          <cell r="A6716">
            <v>101297</v>
          </cell>
          <cell r="B6716" t="str">
            <v>CURSO DE CAPACITAÇÃO PARA AUXILIAR DE LABORATORISTA (ENCARGOS COMPLEMENTARES) - MENSALISTA</v>
          </cell>
          <cell r="C6716" t="str">
            <v>MES</v>
          </cell>
          <cell r="D6716">
            <v>21.06</v>
          </cell>
          <cell r="E6716" t="str">
            <v>Sinapi-Maio/21</v>
          </cell>
        </row>
        <row r="6717">
          <cell r="A6717">
            <v>101298</v>
          </cell>
          <cell r="B6717" t="str">
            <v>CURSO DE CAPACITAÇÃO PARA AUXILIAR DE MECANICO (ENCARGOS COMPLEMENTARES) - MENSALISTA</v>
          </cell>
          <cell r="C6717" t="str">
            <v>MES</v>
          </cell>
          <cell r="D6717">
            <v>18.53</v>
          </cell>
          <cell r="E6717" t="str">
            <v>Sinapi-Maio/21</v>
          </cell>
        </row>
        <row r="6718">
          <cell r="A6718">
            <v>101299</v>
          </cell>
          <cell r="B6718" t="str">
            <v>CURSO DE CAPACITAÇÃO PARA AUXILIAR DE PEDREIRO (ENCARGOS COMPLEMENTARES) - MENSALISTA</v>
          </cell>
          <cell r="C6718" t="str">
            <v>MES</v>
          </cell>
          <cell r="D6718">
            <v>21.91</v>
          </cell>
          <cell r="E6718" t="str">
            <v>Sinapi-Maio/21</v>
          </cell>
        </row>
        <row r="6719">
          <cell r="A6719">
            <v>101300</v>
          </cell>
          <cell r="B6719" t="str">
            <v>CURSO DE CAPACITAÇÃO PARA AUXILIAR DE SERVIÇOS GERAIS (ENCARGOS COMPLEMENTARES) - MENSALISTA</v>
          </cell>
          <cell r="C6719" t="str">
            <v>MES</v>
          </cell>
          <cell r="D6719">
            <v>17.98</v>
          </cell>
          <cell r="E6719" t="str">
            <v>Sinapi-Maio/21</v>
          </cell>
        </row>
        <row r="6720">
          <cell r="A6720">
            <v>101301</v>
          </cell>
          <cell r="B6720" t="str">
            <v>CURSO DE CAPACITAÇÃO PARA AUXILIAR DE TOPÓGRAFO (ENCARGOS COMPLEMENTARES) - MENSALISTA</v>
          </cell>
          <cell r="C6720" t="str">
            <v>MES</v>
          </cell>
          <cell r="D6720">
            <v>16.64</v>
          </cell>
          <cell r="E6720" t="str">
            <v>Sinapi-Maio/21</v>
          </cell>
        </row>
        <row r="6721">
          <cell r="A6721">
            <v>101302</v>
          </cell>
          <cell r="B6721" t="str">
            <v>CURSO DE CAPACITAÇÃO PARA AUXILIAR TÉCNICO DE ENGENHARIA (ENCARGOS COMPLEMENTARES) - MENSALISTA</v>
          </cell>
          <cell r="C6721" t="str">
            <v>MES</v>
          </cell>
          <cell r="D6721">
            <v>28.17</v>
          </cell>
          <cell r="E6721" t="str">
            <v>Sinapi-Maio/21</v>
          </cell>
        </row>
        <row r="6722">
          <cell r="A6722">
            <v>101303</v>
          </cell>
          <cell r="B6722" t="str">
            <v>CURSO DE CAPACITAÇÃO PARA MONTADOR DE ELETROELETRONICOS(ENCARGOS COMPLEMENTARES) - MENSALISTA</v>
          </cell>
          <cell r="C6722" t="str">
            <v>MES</v>
          </cell>
          <cell r="D6722">
            <v>48.2</v>
          </cell>
          <cell r="E6722" t="str">
            <v>Sinapi-Maio/21</v>
          </cell>
        </row>
        <row r="6723">
          <cell r="A6723">
            <v>101304</v>
          </cell>
          <cell r="B6723" t="str">
            <v>CURSO DE CAPACITAÇÃO PARA AZULEJISTA OU LADRILHISTA (ENCARGOS COMPLEMENTARES) - MENSALISTA</v>
          </cell>
          <cell r="C6723" t="str">
            <v>MES</v>
          </cell>
          <cell r="D6723">
            <v>26.66</v>
          </cell>
          <cell r="E6723" t="str">
            <v>Sinapi-Maio/21</v>
          </cell>
        </row>
        <row r="6724">
          <cell r="A6724">
            <v>101305</v>
          </cell>
          <cell r="B6724" t="str">
            <v>CURSO DE CAPACITAÇÃO PARA BLASTER, DINAMITADOR OU CABO DE FORÇA (ENCARGOS COMPLEMENTARES) - MENSALISTA</v>
          </cell>
          <cell r="C6724" t="str">
            <v>MES</v>
          </cell>
          <cell r="D6724">
            <v>29.58</v>
          </cell>
          <cell r="E6724" t="str">
            <v>Sinapi-Maio/21</v>
          </cell>
        </row>
        <row r="6725">
          <cell r="A6725">
            <v>101307</v>
          </cell>
          <cell r="B6725" t="str">
            <v>CURSO DE CAPACITAÇÃO PARA CALCETEIRO (ENCARGOS COMPLEMENTARES) - MENSALISTA</v>
          </cell>
          <cell r="C6725" t="str">
            <v>MES</v>
          </cell>
          <cell r="D6725">
            <v>20.73</v>
          </cell>
          <cell r="E6725" t="str">
            <v>Sinapi-Maio/21</v>
          </cell>
        </row>
        <row r="6726">
          <cell r="A6726">
            <v>101308</v>
          </cell>
          <cell r="B6726" t="str">
            <v>CURSO DE CAPACITAÇÃO PARA MONTADOR DE ESTRUTURAS METALICAS (ENCARGOS COMPLEMENTARES) - MENSALISTA</v>
          </cell>
          <cell r="C6726" t="str">
            <v>MES</v>
          </cell>
          <cell r="D6726">
            <v>19.03</v>
          </cell>
          <cell r="E6726" t="str">
            <v>Sinapi-Maio/21</v>
          </cell>
        </row>
        <row r="6727">
          <cell r="A6727">
            <v>101309</v>
          </cell>
          <cell r="B6727" t="str">
            <v>CURSO DE CAPACITAÇÃO PARA CARPINTEIRO AUXILIAR (ENCARGOS COMPLEMENTARES) - MENSALISTA</v>
          </cell>
          <cell r="C6727" t="str">
            <v>MES</v>
          </cell>
          <cell r="D6727">
            <v>20.57</v>
          </cell>
          <cell r="E6727" t="str">
            <v>Sinapi-Maio/21</v>
          </cell>
        </row>
        <row r="6728">
          <cell r="A6728">
            <v>101310</v>
          </cell>
          <cell r="B6728" t="str">
            <v>CURSO DE CAPACITAÇÃO PARA CARPINTEIRO DE ESQUADRIAS (ENCARGOS COMPLEMENTARES) - MENSALISTA</v>
          </cell>
          <cell r="C6728" t="str">
            <v>MES</v>
          </cell>
          <cell r="D6728">
            <v>26.13</v>
          </cell>
          <cell r="E6728" t="str">
            <v>Sinapi-Maio/21</v>
          </cell>
        </row>
        <row r="6729">
          <cell r="A6729">
            <v>101311</v>
          </cell>
          <cell r="B6729" t="str">
            <v>CURSO DE CAPACITAÇÃO PARA CARPINTEIRO DE FORMAS (ENCARGOS COMPLEMENTARES) - MENSALISTA</v>
          </cell>
          <cell r="C6729" t="str">
            <v>MES</v>
          </cell>
          <cell r="D6729">
            <v>20.309999999999999</v>
          </cell>
          <cell r="E6729" t="str">
            <v>Sinapi-Maio/21</v>
          </cell>
        </row>
        <row r="6730">
          <cell r="A6730">
            <v>101312</v>
          </cell>
          <cell r="B6730" t="str">
            <v>CURSO DE CAPACITAÇÃO PARA CAVOUQUEIRO OU OPERADOR DE PERFURATRIZ (ENCARGOS COMPLEMENTARES) - MENSALISTA</v>
          </cell>
          <cell r="C6730" t="str">
            <v>MES</v>
          </cell>
          <cell r="D6730">
            <v>13.9</v>
          </cell>
          <cell r="E6730" t="str">
            <v>Sinapi-Maio/21</v>
          </cell>
        </row>
        <row r="6731">
          <cell r="A6731">
            <v>101313</v>
          </cell>
          <cell r="B6731" t="str">
            <v>CURSO DE CAPACITAÇÃO PARA ELETRICISTA (ENCARGOS COMPLEMENTARES) - MENSALISTA</v>
          </cell>
          <cell r="C6731" t="str">
            <v>MES</v>
          </cell>
          <cell r="D6731">
            <v>73.14</v>
          </cell>
          <cell r="E6731" t="str">
            <v>Sinapi-Maio/21</v>
          </cell>
        </row>
        <row r="6732">
          <cell r="A6732">
            <v>101314</v>
          </cell>
          <cell r="B6732" t="str">
            <v>CURSO DE CAPACITAÇÃO PARA ELETRICISTA DE MANUTENÇÃO INDUSTRIAL (ENCARGOS COMPLEMENTARES) - MENSALISTA</v>
          </cell>
          <cell r="C6732" t="str">
            <v>MES</v>
          </cell>
          <cell r="D6732">
            <v>76.87</v>
          </cell>
          <cell r="E6732" t="str">
            <v>Sinapi-Maio/21</v>
          </cell>
        </row>
        <row r="6733">
          <cell r="A6733">
            <v>101315</v>
          </cell>
          <cell r="B6733" t="str">
            <v>CURSO DE CAPACITAÇÃO PARA ELETROTÉCNICO (ENCARGOS COMPLEMENTARES) - MENSALISTA</v>
          </cell>
          <cell r="C6733" t="str">
            <v>MES</v>
          </cell>
          <cell r="D6733">
            <v>86.53</v>
          </cell>
          <cell r="E6733" t="str">
            <v>Sinapi-Maio/21</v>
          </cell>
        </row>
        <row r="6734">
          <cell r="A6734">
            <v>101316</v>
          </cell>
          <cell r="B6734" t="str">
            <v>CURSO DE CAPACITAÇÃO PARA ENCANADOR OU BOMBEIRO HIDRÁULICO (ENCARGOS COMPLEMENTARES) - MENSALISTA</v>
          </cell>
          <cell r="C6734" t="str">
            <v>MES</v>
          </cell>
          <cell r="D6734">
            <v>34.729999999999997</v>
          </cell>
          <cell r="E6734" t="str">
            <v>Sinapi-Maio/21</v>
          </cell>
        </row>
        <row r="6735">
          <cell r="A6735">
            <v>101317</v>
          </cell>
          <cell r="B6735" t="str">
            <v>CURSO DE CAPACITAÇÃO PARA ENGENHEIRO CIVIL SENIOR (ENCARGOS COMPLEMENTARES) - MENSALISTA</v>
          </cell>
          <cell r="C6735" t="str">
            <v>MES</v>
          </cell>
          <cell r="D6735">
            <v>159.79</v>
          </cell>
          <cell r="E6735" t="str">
            <v>Sinapi-Maio/21</v>
          </cell>
        </row>
        <row r="6736">
          <cell r="A6736">
            <v>101318</v>
          </cell>
          <cell r="B6736" t="str">
            <v>CURSO DE CAPACITAÇÃO PARA ENGENHEIRO ELETRICISTA (ENCARGOS COMPLEMENTARES) - MENSALISTA</v>
          </cell>
          <cell r="C6736" t="str">
            <v>MES</v>
          </cell>
          <cell r="D6736">
            <v>297.48</v>
          </cell>
          <cell r="E6736" t="str">
            <v>Sinapi-Maio/21</v>
          </cell>
        </row>
        <row r="6737">
          <cell r="A6737">
            <v>101319</v>
          </cell>
          <cell r="B6737" t="str">
            <v>CURSO DE CAPACITAÇÃO PARA ENGENHEIRO SANITARISTA (ENCARGOS COMPLEMENTARES) - MENSALISTA</v>
          </cell>
          <cell r="C6737" t="str">
            <v>MES</v>
          </cell>
          <cell r="D6737">
            <v>43.77</v>
          </cell>
          <cell r="E6737" t="str">
            <v>Sinapi-Maio/21</v>
          </cell>
        </row>
        <row r="6738">
          <cell r="A6738">
            <v>101320</v>
          </cell>
          <cell r="B6738" t="str">
            <v>CURSO DE CAPACITAÇÃO PARA MONTADOR DE MAQUINAS (ENCARGOS COMPLEMENTARES) - MENSALISTA</v>
          </cell>
          <cell r="C6738" t="str">
            <v>MES</v>
          </cell>
          <cell r="D6738">
            <v>16.350000000000001</v>
          </cell>
          <cell r="E6738" t="str">
            <v>Sinapi-Maio/21</v>
          </cell>
        </row>
        <row r="6739">
          <cell r="A6739">
            <v>101322</v>
          </cell>
          <cell r="B6739" t="str">
            <v>CURSO DE CAPACITAÇÃO PARA GESSEIRO (ENCARGOS COMPLEMENTARES) - MENSALISTA</v>
          </cell>
          <cell r="C6739" t="str">
            <v>MES</v>
          </cell>
          <cell r="D6739">
            <v>20.73</v>
          </cell>
          <cell r="E6739" t="str">
            <v>Sinapi-Maio/21</v>
          </cell>
        </row>
        <row r="6740">
          <cell r="A6740">
            <v>101323</v>
          </cell>
          <cell r="B6740" t="str">
            <v>CURSO DE CAPACITAÇÃO PARA IMPERMEABILIZADOR (ENCARGOS COMPLEMENTARES) - MENSALISTA</v>
          </cell>
          <cell r="C6740" t="str">
            <v>MES</v>
          </cell>
          <cell r="D6740">
            <v>38.18</v>
          </cell>
          <cell r="E6740" t="str">
            <v>Sinapi-Maio/21</v>
          </cell>
        </row>
        <row r="6741">
          <cell r="A6741">
            <v>101324</v>
          </cell>
          <cell r="B6741" t="str">
            <v>CURSO DE CAPACITAÇÃO PARA MOTORISTA DE CAMINHAO-BASCULANTE (ENCARGOS COMPLEMENTARES) - MENSALISTA</v>
          </cell>
          <cell r="C6741" t="str">
            <v>MES</v>
          </cell>
          <cell r="D6741">
            <v>9.85</v>
          </cell>
          <cell r="E6741" t="str">
            <v>Sinapi-Maio/21</v>
          </cell>
        </row>
        <row r="6742">
          <cell r="A6742">
            <v>101325</v>
          </cell>
          <cell r="B6742" t="str">
            <v>CURSO DE CAPACITAÇÃO PARA INSTALADOR DE TUBULAÇÕES (ENCARGOS COMPLEMENTARES) - MENSALISTA</v>
          </cell>
          <cell r="C6742" t="str">
            <v>MES</v>
          </cell>
          <cell r="D6742">
            <v>30.6</v>
          </cell>
          <cell r="E6742" t="str">
            <v>Sinapi-Maio/21</v>
          </cell>
        </row>
        <row r="6743">
          <cell r="A6743">
            <v>101326</v>
          </cell>
          <cell r="B6743" t="str">
            <v>CURSO DE CAPACITAÇÃO PARA JARDINEIRO (ENCARGOS COMPLEMENTARES) - MENSALISTA</v>
          </cell>
          <cell r="C6743" t="str">
            <v>MES</v>
          </cell>
          <cell r="D6743">
            <v>8.92</v>
          </cell>
          <cell r="E6743" t="str">
            <v>Sinapi-Maio/21</v>
          </cell>
        </row>
        <row r="6744">
          <cell r="A6744">
            <v>101327</v>
          </cell>
          <cell r="B6744" t="str">
            <v>CURSO DE CAPACITAÇÃO PARA LEITURISTA OU CADASTRISTA DE REDES DE ÁGUA (ENCARGOS COMPLEMENTARES) - MENSALISTA</v>
          </cell>
          <cell r="C6744" t="str">
            <v>MES</v>
          </cell>
          <cell r="D6744">
            <v>6.85</v>
          </cell>
          <cell r="E6744" t="str">
            <v>Sinapi-Maio/21</v>
          </cell>
        </row>
        <row r="6745">
          <cell r="A6745">
            <v>101328</v>
          </cell>
          <cell r="B6745" t="str">
            <v>CURSO DE CAPACITAÇÃO PARA MOTORISTA DE CAMINHAO-CARRETA (ENCARGOS COMPLEMENTARES) - MENSALISTA</v>
          </cell>
          <cell r="C6745" t="str">
            <v>MES</v>
          </cell>
          <cell r="D6745">
            <v>13.95</v>
          </cell>
          <cell r="E6745" t="str">
            <v>Sinapi-Maio/21</v>
          </cell>
        </row>
        <row r="6746">
          <cell r="A6746">
            <v>101329</v>
          </cell>
          <cell r="B6746" t="str">
            <v>CURSO DE CAPACITAÇÃO PARA MAÇARIQUEIRO (ENCARGOS COMPLEMENTARES) - MENSALISTA</v>
          </cell>
          <cell r="C6746" t="str">
            <v>MES</v>
          </cell>
          <cell r="D6746">
            <v>33.01</v>
          </cell>
          <cell r="E6746" t="str">
            <v>Sinapi-Maio/21</v>
          </cell>
        </row>
        <row r="6747">
          <cell r="A6747">
            <v>101330</v>
          </cell>
          <cell r="B6747" t="str">
            <v>CURSO DE CAPACITAÇÃO PARA MARCENEIRO (ENCARGOS COMPLEMENTARES) - MENSALISTA</v>
          </cell>
          <cell r="C6747" t="str">
            <v>MES</v>
          </cell>
          <cell r="D6747">
            <v>26.69</v>
          </cell>
          <cell r="E6747" t="str">
            <v>Sinapi-Maio/21</v>
          </cell>
        </row>
        <row r="6748">
          <cell r="A6748">
            <v>101331</v>
          </cell>
          <cell r="B6748" t="str">
            <v>CURSO DE CAPACITAÇÃO PARA MARMORISTA / GRANITEIRO (ENCARGOS COMPLEMENTARES) - MENSALISTA</v>
          </cell>
          <cell r="C6748" t="str">
            <v>MES</v>
          </cell>
          <cell r="D6748">
            <v>25.67</v>
          </cell>
          <cell r="E6748" t="str">
            <v>Sinapi-Maio/21</v>
          </cell>
        </row>
        <row r="6749">
          <cell r="A6749">
            <v>101332</v>
          </cell>
          <cell r="B6749" t="str">
            <v>CURSO DE CAPACITAÇÃO PARA MOTORISTA DE CARRO DE PASSEIO (ENCARGOS COMPLEMENTARES) - MENSALISTA</v>
          </cell>
          <cell r="C6749" t="str">
            <v>MES</v>
          </cell>
          <cell r="D6749">
            <v>9.1</v>
          </cell>
          <cell r="E6749" t="str">
            <v>Sinapi-Maio/21</v>
          </cell>
        </row>
        <row r="6750">
          <cell r="A6750">
            <v>101333</v>
          </cell>
          <cell r="B6750" t="str">
            <v>CURSO DE CAPACITAÇÃO PARA MECÂNICO DE EQUIPAMENTOS PESADOS (ENCARGOS COMPLEMENTARES) - MENSALISTA</v>
          </cell>
          <cell r="C6750" t="str">
            <v>MES</v>
          </cell>
          <cell r="D6750">
            <v>23.65</v>
          </cell>
          <cell r="E6750" t="str">
            <v>Sinapi-Maio/21</v>
          </cell>
        </row>
        <row r="6751">
          <cell r="A6751">
            <v>101334</v>
          </cell>
          <cell r="B6751" t="str">
            <v>CURSO DE CAPACITAÇÃO PARA MECÂNICO DE REFRIGERAÇÃO (ENCARGOS COMPLEMENTARES) - MENSALISTA</v>
          </cell>
          <cell r="C6751" t="str">
            <v>MES</v>
          </cell>
          <cell r="D6751">
            <v>58.61</v>
          </cell>
          <cell r="E6751" t="str">
            <v>Sinapi-Maio/21</v>
          </cell>
        </row>
        <row r="6752">
          <cell r="A6752">
            <v>101335</v>
          </cell>
          <cell r="B6752" t="str">
            <v>CURSO DE CAPACITAÇÃO PARA MOTORISTA DE ONIBUS / MICRO-ONIBUS (ENCARGOS COMPLEMENTARES) - MENSALISTA</v>
          </cell>
          <cell r="C6752" t="str">
            <v>MES</v>
          </cell>
          <cell r="D6752">
            <v>9.35</v>
          </cell>
          <cell r="E6752" t="str">
            <v>Sinapi-Maio/21</v>
          </cell>
        </row>
        <row r="6753">
          <cell r="A6753">
            <v>101336</v>
          </cell>
          <cell r="B6753" t="str">
            <v>CURSO DE CAPACITAÇÃO PARA MOTORISTA OPERADOR DE CAMINHAO COM MUNCK (ENCARGOS COMPLEMENTARES) - MENSALISTA</v>
          </cell>
          <cell r="C6753" t="str">
            <v>MES</v>
          </cell>
          <cell r="D6753">
            <v>31.04</v>
          </cell>
          <cell r="E6753" t="str">
            <v>Sinapi-Maio/21</v>
          </cell>
        </row>
        <row r="6754">
          <cell r="A6754">
            <v>101337</v>
          </cell>
          <cell r="B6754" t="str">
            <v>CURSO DE CAPACITAÇÃO PARA NIVELADOR (ENCARGOS COMPLEMENTARES) - MENSALISTA</v>
          </cell>
          <cell r="C6754" t="str">
            <v>MES</v>
          </cell>
          <cell r="D6754">
            <v>20.96</v>
          </cell>
          <cell r="E6754" t="str">
            <v>Sinapi-Maio/21</v>
          </cell>
        </row>
        <row r="6755">
          <cell r="A6755">
            <v>101338</v>
          </cell>
          <cell r="B6755" t="str">
            <v>CURSO DE CAPACITAÇÃO PARA OPERADOR DE BATE-ESTACAS (ENCARGOS COMPLEMENTARES) - MENSALISTA</v>
          </cell>
          <cell r="C6755" t="str">
            <v>MES</v>
          </cell>
          <cell r="D6755">
            <v>17.04</v>
          </cell>
          <cell r="E6755" t="str">
            <v>Sinapi-Maio/21</v>
          </cell>
        </row>
        <row r="6756">
          <cell r="A6756">
            <v>101339</v>
          </cell>
          <cell r="B6756" t="str">
            <v>CURSO DE CAPACITAÇÃO PARA OPERADOR DE BETONEIRA (ENCARGOS COMPLEMENTARES) - MENSALISTA</v>
          </cell>
          <cell r="C6756" t="str">
            <v>MES</v>
          </cell>
          <cell r="D6756">
            <v>15.48</v>
          </cell>
          <cell r="E6756" t="str">
            <v>Sinapi-Maio/21</v>
          </cell>
        </row>
        <row r="6757">
          <cell r="A6757">
            <v>101340</v>
          </cell>
          <cell r="B6757" t="str">
            <v>CURSO DE CAPACITAÇÃO PARA OPERADOR DE BETONEIRA ESTACIONARIA / MISTURADOR (ENCARGOS COMPLEMENTARES) - MENSALISTA</v>
          </cell>
          <cell r="C6757" t="str">
            <v>MES</v>
          </cell>
          <cell r="D6757">
            <v>14.93</v>
          </cell>
          <cell r="E6757" t="str">
            <v>Sinapi-Maio/21</v>
          </cell>
        </row>
        <row r="6758">
          <cell r="A6758">
            <v>101341</v>
          </cell>
          <cell r="B6758" t="str">
            <v>CURSO DE CAPACITAÇÃO PARA OPERADOR DE COMPRESSOR DE AR OU COMPRESSORISTA (ENCARGOS COMPLEMENTARES) - MENSALISTA</v>
          </cell>
          <cell r="C6758" t="str">
            <v>MES</v>
          </cell>
          <cell r="D6758">
            <v>14.57</v>
          </cell>
          <cell r="E6758" t="str">
            <v>Sinapi-Maio/21</v>
          </cell>
        </row>
        <row r="6759">
          <cell r="A6759">
            <v>101342</v>
          </cell>
          <cell r="B6759" t="str">
            <v>CURSO DE CAPACITAÇÃO PARA OPERADOR DE DEMARCADORA DE FAIXAS DE TRAFEGO (ENCARGOS COMPLEMENTARES) - MENSALISTA</v>
          </cell>
          <cell r="C6759" t="str">
            <v>MES</v>
          </cell>
          <cell r="D6759">
            <v>19.05</v>
          </cell>
          <cell r="E6759" t="str">
            <v>Sinapi-Maio/21</v>
          </cell>
        </row>
        <row r="6760">
          <cell r="A6760">
            <v>101343</v>
          </cell>
          <cell r="B6760" t="str">
            <v>CURSO DE CAPACITAÇÃO PARA OPERADOR DE ESCAVADEIRA (ENCARGOS COMPLEMENTARES) - MENSALISTA</v>
          </cell>
          <cell r="C6760" t="str">
            <v>MES</v>
          </cell>
          <cell r="D6760">
            <v>28.58</v>
          </cell>
          <cell r="E6760" t="str">
            <v>Sinapi-Maio/21</v>
          </cell>
        </row>
        <row r="6761">
          <cell r="A6761">
            <v>101344</v>
          </cell>
          <cell r="B6761" t="str">
            <v>CURSO DE CAPACITAÇÃO PARA OPERADOR DE GUINCHO OU GUINCHEIRO (ENCARGOS COMPLEMENTARES) - MENSALISTA</v>
          </cell>
          <cell r="C6761" t="str">
            <v>MES</v>
          </cell>
          <cell r="D6761">
            <v>27.17</v>
          </cell>
          <cell r="E6761" t="str">
            <v>Sinapi-Maio/21</v>
          </cell>
        </row>
        <row r="6762">
          <cell r="A6762">
            <v>101345</v>
          </cell>
          <cell r="B6762" t="str">
            <v>CURSO DE CAPACITAÇÃO PARA OPERADOR DE GUINDASTE (ENCARGOS COMPLEMENTARES) - MENSALISTA</v>
          </cell>
          <cell r="C6762" t="str">
            <v>MES</v>
          </cell>
          <cell r="D6762">
            <v>29.45</v>
          </cell>
          <cell r="E6762" t="str">
            <v>Sinapi-Maio/21</v>
          </cell>
        </row>
        <row r="6763">
          <cell r="A6763">
            <v>101346</v>
          </cell>
          <cell r="B6763" t="str">
            <v>CURSO DE CAPACITAÇÃO PARA OPERADOR DE JATO ABRASIVO OU JATISTA (ENCARGOS COMPLEMENTARES) - MENSALISTA</v>
          </cell>
          <cell r="C6763" t="str">
            <v>MES</v>
          </cell>
          <cell r="D6763">
            <v>25.58</v>
          </cell>
          <cell r="E6763" t="str">
            <v>Sinapi-Maio/21</v>
          </cell>
        </row>
        <row r="6764">
          <cell r="A6764">
            <v>101347</v>
          </cell>
          <cell r="B6764" t="str">
            <v>CURSO DE CAPACITAÇÃO PARA OPERADOR DE MAQUINAS E TRATORES DIVERSOS (ENCARGOS COMPLEMENTARES) - MENSALISTA</v>
          </cell>
          <cell r="C6764" t="str">
            <v>MES</v>
          </cell>
          <cell r="D6764">
            <v>23.83</v>
          </cell>
          <cell r="E6764" t="str">
            <v>Sinapi-Maio/21</v>
          </cell>
        </row>
        <row r="6765">
          <cell r="A6765">
            <v>101348</v>
          </cell>
          <cell r="B6765" t="str">
            <v>CURSO DE CAPACITAÇÃO PARA OPERADOR DE MARTELETE OU MARTELETEIRO (ENCARGOS COMPLEMENTARES) - MENSALISTA</v>
          </cell>
          <cell r="C6765" t="str">
            <v>MES</v>
          </cell>
          <cell r="D6765">
            <v>14.33</v>
          </cell>
          <cell r="E6765" t="str">
            <v>Sinapi-Maio/21</v>
          </cell>
        </row>
        <row r="6766">
          <cell r="A6766">
            <v>101349</v>
          </cell>
          <cell r="B6766" t="str">
            <v>CURSO DE CAPACITAÇÃO PARA OPERADOR DE MOTO SCRAPER (ENCARGOS COMPLEMENTARES) - MENSALISTA</v>
          </cell>
          <cell r="C6766" t="str">
            <v>MES</v>
          </cell>
          <cell r="D6766">
            <v>19.37</v>
          </cell>
          <cell r="E6766" t="str">
            <v>Sinapi-Maio/21</v>
          </cell>
        </row>
        <row r="6767">
          <cell r="A6767">
            <v>101350</v>
          </cell>
          <cell r="B6767" t="str">
            <v>CURSO DE CAPACITAÇÃO PARA OPERADOR DE MOTONIVELADORA (ENCARGOS COMPLEMENTARES) - MENSALISTA</v>
          </cell>
          <cell r="C6767" t="str">
            <v>MES</v>
          </cell>
          <cell r="D6767">
            <v>23.77</v>
          </cell>
          <cell r="E6767" t="str">
            <v>Sinapi-Maio/21</v>
          </cell>
        </row>
        <row r="6768">
          <cell r="A6768">
            <v>101351</v>
          </cell>
          <cell r="B6768" t="str">
            <v>CURSO DE CAPACITAÇÃO PARA OPERADOR DE PA CARREGADEIRA (ENCARGOS COMPLEMENTARES) - MENSALISTA</v>
          </cell>
          <cell r="C6768" t="str">
            <v>MES</v>
          </cell>
          <cell r="D6768">
            <v>17.190000000000001</v>
          </cell>
          <cell r="E6768" t="str">
            <v>Sinapi-Maio/21</v>
          </cell>
        </row>
        <row r="6769">
          <cell r="A6769">
            <v>101352</v>
          </cell>
          <cell r="B6769" t="str">
            <v>CURSO DE CAPACITAÇÃO PARA OPERADOR DE PAVIMENTADORA / MESA VIBROACABADORA (ENCARGOS COMPLEMENTARES) - MENSALISTA</v>
          </cell>
          <cell r="C6769" t="str">
            <v>MES</v>
          </cell>
          <cell r="D6769">
            <v>20</v>
          </cell>
          <cell r="E6769" t="str">
            <v>Sinapi-Maio/21</v>
          </cell>
        </row>
        <row r="6770">
          <cell r="A6770">
            <v>101353</v>
          </cell>
          <cell r="B6770" t="str">
            <v>CURSO DE CAPACITAÇÃO PARA OPERADOR DE ROLO COMPACTADOR (ENCARGOS COMPLEMENTARES) - MENSALISTA</v>
          </cell>
          <cell r="C6770" t="str">
            <v>MES</v>
          </cell>
          <cell r="D6770">
            <v>15.88</v>
          </cell>
          <cell r="E6770" t="str">
            <v>Sinapi-Maio/21</v>
          </cell>
        </row>
        <row r="6771">
          <cell r="A6771">
            <v>101354</v>
          </cell>
          <cell r="B6771" t="str">
            <v>CURSO DE CAPACITAÇÃO PARA OPERADOR DE TRATOR - EXCLUSIVE AGROPECUARIA (ENCARGOS COMPLEMENTARES) - MENSALISTA</v>
          </cell>
          <cell r="C6771" t="str">
            <v>MES</v>
          </cell>
          <cell r="D6771">
            <v>25.57</v>
          </cell>
          <cell r="E6771" t="str">
            <v>Sinapi-Maio/21</v>
          </cell>
        </row>
        <row r="6772">
          <cell r="A6772">
            <v>101355</v>
          </cell>
          <cell r="B6772" t="str">
            <v>CURSO DE CAPACITAÇÃO PARA OPERADOR DE USINA DE ASFALTO, DE SOLOS OU DE CONCRETO (ENCARGOS COMPLEMENTARES) - MENSALISTA</v>
          </cell>
          <cell r="C6772" t="str">
            <v>MES</v>
          </cell>
          <cell r="D6772">
            <v>17.170000000000002</v>
          </cell>
          <cell r="E6772" t="str">
            <v>Sinapi-Maio/21</v>
          </cell>
        </row>
        <row r="6773">
          <cell r="A6773">
            <v>101356</v>
          </cell>
          <cell r="B6773" t="str">
            <v>CURSO DE CAPACITAÇÃO PARA PASTILHEIRO (ENCARGOS COMPLEMENTARES) - MENSALISTA</v>
          </cell>
          <cell r="C6773" t="str">
            <v>MES</v>
          </cell>
          <cell r="D6773">
            <v>26.66</v>
          </cell>
          <cell r="E6773" t="str">
            <v>Sinapi-Maio/21</v>
          </cell>
        </row>
        <row r="6774">
          <cell r="A6774">
            <v>101357</v>
          </cell>
          <cell r="B6774" t="str">
            <v>CURSO DE CAPACITAÇÃO PARA PEDREIRO (ENCARGOS COMPLEMENTARES) - MENSALISTA</v>
          </cell>
          <cell r="C6774" t="str">
            <v>MES</v>
          </cell>
          <cell r="D6774">
            <v>38.18</v>
          </cell>
          <cell r="E6774" t="str">
            <v>Sinapi-Maio/21</v>
          </cell>
        </row>
        <row r="6775">
          <cell r="A6775">
            <v>101358</v>
          </cell>
          <cell r="B6775" t="str">
            <v>CURSO DE CAPACITAÇÃO PARA PINTOR (ENCARGOS COMPLEMENTARES) - MENSALISTA</v>
          </cell>
          <cell r="C6775" t="str">
            <v>MES</v>
          </cell>
          <cell r="D6775">
            <v>30.47</v>
          </cell>
          <cell r="E6775" t="str">
            <v>Sinapi-Maio/21</v>
          </cell>
        </row>
        <row r="6776">
          <cell r="A6776">
            <v>101359</v>
          </cell>
          <cell r="B6776" t="str">
            <v>CURSO DE CAPACITAÇÃO PARA PINTOR DE LETREIROS (ENCARGOS COMPLEMENTARES) - MENSALISTA</v>
          </cell>
          <cell r="C6776" t="str">
            <v>MES</v>
          </cell>
          <cell r="D6776">
            <v>38.21</v>
          </cell>
          <cell r="E6776" t="str">
            <v>Sinapi-Maio/21</v>
          </cell>
        </row>
        <row r="6777">
          <cell r="A6777">
            <v>101360</v>
          </cell>
          <cell r="B6777" t="str">
            <v>CURSO DE CAPACITAÇÃO PARA PINTOR PARA TINTA EPOXI (ENCARGOS COMPLEMENTARES) - MENSALISTA</v>
          </cell>
          <cell r="C6777" t="str">
            <v>MES</v>
          </cell>
          <cell r="D6777">
            <v>32.770000000000003</v>
          </cell>
          <cell r="E6777" t="str">
            <v>Sinapi-Maio/21</v>
          </cell>
        </row>
        <row r="6778">
          <cell r="A6778">
            <v>101361</v>
          </cell>
          <cell r="B6778" t="str">
            <v>CURSO DE CAPACITAÇÃO PARA POCEIRO / ESCAVADOR DE VALAS E TUBULOES (ENCARGOS COMPLEMENTARES) - MENSALISTA</v>
          </cell>
          <cell r="C6778" t="str">
            <v>MES</v>
          </cell>
          <cell r="D6778">
            <v>35.020000000000003</v>
          </cell>
          <cell r="E6778" t="str">
            <v>Sinapi-Maio/21</v>
          </cell>
        </row>
        <row r="6779">
          <cell r="A6779">
            <v>101362</v>
          </cell>
          <cell r="B6779" t="str">
            <v>CURSO DE CAPACITAÇÃO PARA RASTELEIRO (ENCARGOS COMPLEMENTARES) - MENSALISTA</v>
          </cell>
          <cell r="C6779" t="str">
            <v>MES</v>
          </cell>
          <cell r="D6779">
            <v>8.23</v>
          </cell>
          <cell r="E6779" t="str">
            <v>Sinapi-Maio/21</v>
          </cell>
        </row>
        <row r="6780">
          <cell r="A6780">
            <v>101363</v>
          </cell>
          <cell r="B6780" t="str">
            <v>CURSO DE CAPACITAÇÃO PARA SERRALHEIRO (ENCARGOS COMPLEMENTARES) - MENSALISTA</v>
          </cell>
          <cell r="C6780" t="str">
            <v>MES</v>
          </cell>
          <cell r="D6780">
            <v>20.73</v>
          </cell>
          <cell r="E6780" t="str">
            <v>Sinapi-Maio/21</v>
          </cell>
        </row>
        <row r="6781">
          <cell r="A6781">
            <v>101364</v>
          </cell>
          <cell r="B6781" t="str">
            <v>CURSO DE CAPACITAÇÃO PARA SERVENTE DE OBRAS (ENCARGOS COMPLEMENTARES) - MENSALISTA</v>
          </cell>
          <cell r="C6781" t="str">
            <v>MES</v>
          </cell>
          <cell r="D6781">
            <v>30.76</v>
          </cell>
          <cell r="E6781" t="str">
            <v>Sinapi-Maio/21</v>
          </cell>
        </row>
        <row r="6782">
          <cell r="A6782">
            <v>101365</v>
          </cell>
          <cell r="B6782" t="str">
            <v>CURSO DE CAPACITAÇÃO PARA SOLDADOR (ENCARGOS COMPLEMENTARES) - MENSALISTA</v>
          </cell>
          <cell r="C6782" t="str">
            <v>MES</v>
          </cell>
          <cell r="D6782">
            <v>24.62</v>
          </cell>
          <cell r="E6782" t="str">
            <v>Sinapi-Maio/21</v>
          </cell>
        </row>
        <row r="6783">
          <cell r="A6783">
            <v>101366</v>
          </cell>
          <cell r="B6783" t="str">
            <v>CURSO DE CAPACITAÇÃO PARA SOLDADOR ELETRICO (ENCARGOS COMPLEMENTARES) - MENSALISTA</v>
          </cell>
          <cell r="C6783" t="str">
            <v>MES</v>
          </cell>
          <cell r="D6783">
            <v>24.28</v>
          </cell>
          <cell r="E6783" t="str">
            <v>Sinapi-Maio/21</v>
          </cell>
        </row>
        <row r="6784">
          <cell r="A6784">
            <v>101367</v>
          </cell>
          <cell r="B6784" t="str">
            <v>CURSO DE CAPACITAÇÃO PARA TAQUEADOR OU TAQUEIRO (ENCARGOS COMPLEMENTARES) - MENSALISTA</v>
          </cell>
          <cell r="C6784" t="str">
            <v>MES</v>
          </cell>
          <cell r="D6784">
            <v>24.92</v>
          </cell>
          <cell r="E6784" t="str">
            <v>Sinapi-Maio/21</v>
          </cell>
        </row>
        <row r="6785">
          <cell r="A6785">
            <v>101368</v>
          </cell>
          <cell r="B6785" t="str">
            <v>CURSO DE CAPACITAÇÃO PARA TECNICO EM LABORATORIO E CAMPO DE CONSTRUCAO CIVIL (ENCARGOS COMPLEMENTARES) - MENSALISTA</v>
          </cell>
          <cell r="C6785" t="str">
            <v>MES</v>
          </cell>
          <cell r="D6785">
            <v>30.76</v>
          </cell>
          <cell r="E6785" t="str">
            <v>Sinapi-Maio/21</v>
          </cell>
        </row>
        <row r="6786">
          <cell r="A6786">
            <v>101369</v>
          </cell>
          <cell r="B6786" t="str">
            <v>CURSO DE CAPACITAÇÃO PARA TECNICO EM SONDAGEM (ENCARGOS COMPLEMENTARES) - MENSALISTA</v>
          </cell>
          <cell r="C6786" t="str">
            <v>MES</v>
          </cell>
          <cell r="D6786">
            <v>29.63</v>
          </cell>
          <cell r="E6786" t="str">
            <v>Sinapi-Maio/21</v>
          </cell>
        </row>
        <row r="6787">
          <cell r="A6787">
            <v>101370</v>
          </cell>
          <cell r="B6787" t="str">
            <v>CURSO DE CAPACITAÇÃO PARA TELHADOR (ENCARGOS COMPLEMENTARES) - MENSALISTA</v>
          </cell>
          <cell r="C6787" t="str">
            <v>MES</v>
          </cell>
          <cell r="D6787">
            <v>20.32</v>
          </cell>
          <cell r="E6787" t="str">
            <v>Sinapi-Maio/21</v>
          </cell>
        </row>
        <row r="6788">
          <cell r="A6788">
            <v>101371</v>
          </cell>
          <cell r="B6788" t="str">
            <v>CURSO DE CAPACITAÇÃO PARA VIDRACEIRO (ENCARGOS COMPLEMENTARES) - MENSALISTA</v>
          </cell>
          <cell r="C6788" t="str">
            <v>MES</v>
          </cell>
          <cell r="D6788">
            <v>24.21</v>
          </cell>
          <cell r="E6788" t="str">
            <v>Sinapi-Maio/21</v>
          </cell>
        </row>
        <row r="6789">
          <cell r="A6789">
            <v>101372</v>
          </cell>
          <cell r="B6789" t="str">
            <v>CURSO DE CAPACITAÇÃO PARA VIGIA DIURNO (ENCARGOS COMPLEMENTARES) - MENSALISTA</v>
          </cell>
          <cell r="C6789" t="str">
            <v>MES</v>
          </cell>
          <cell r="D6789">
            <v>7.74</v>
          </cell>
          <cell r="E6789" t="str">
            <v>Sinapi-Maio/21</v>
          </cell>
        </row>
        <row r="6790">
          <cell r="A6790">
            <v>101373</v>
          </cell>
          <cell r="B6790" t="str">
            <v>ENGENHEIRO CIVIL SENIOR COM ENCARGOS COMPLEMENTARES</v>
          </cell>
          <cell r="C6790" t="str">
            <v>H</v>
          </cell>
          <cell r="D6790">
            <v>146.58000000000001</v>
          </cell>
          <cell r="E6790" t="str">
            <v>Sinapi-Maio/21</v>
          </cell>
        </row>
        <row r="6791">
          <cell r="A6791">
            <v>101374</v>
          </cell>
          <cell r="B6791" t="str">
            <v>AJUDANTE DE ARMADOR COM ENCARGOS COMPLEMENTARES</v>
          </cell>
          <cell r="C6791" t="str">
            <v>MES</v>
          </cell>
          <cell r="D6791">
            <v>3569.21</v>
          </cell>
          <cell r="E6791" t="str">
            <v>Sinapi-Maio/21</v>
          </cell>
        </row>
        <row r="6792">
          <cell r="A6792">
            <v>101375</v>
          </cell>
          <cell r="B6792" t="str">
            <v>AJUDANTE DE ELETRICISTA COM ENCARGOS COMPLEMENTARES</v>
          </cell>
          <cell r="C6792" t="str">
            <v>MES</v>
          </cell>
          <cell r="D6792">
            <v>3832.54</v>
          </cell>
          <cell r="E6792" t="str">
            <v>Sinapi-Maio/21</v>
          </cell>
        </row>
        <row r="6793">
          <cell r="A6793">
            <v>101376</v>
          </cell>
          <cell r="B6793" t="str">
            <v>AJUDANTE DE ESTRUTURAS METÁLICAS COM ENCARGOS COMPLEMENTARES</v>
          </cell>
          <cell r="C6793" t="str">
            <v>MES</v>
          </cell>
          <cell r="D6793">
            <v>3565.17</v>
          </cell>
          <cell r="E6793" t="str">
            <v>Sinapi-Maio/21</v>
          </cell>
        </row>
        <row r="6794">
          <cell r="A6794">
            <v>101377</v>
          </cell>
          <cell r="B6794" t="str">
            <v>AJUDANTE DE OPERAÇÃO EM GERAL COM ENCARGOS COMPLEMENTARES</v>
          </cell>
          <cell r="C6794" t="str">
            <v>MES</v>
          </cell>
          <cell r="D6794">
            <v>3649.55</v>
          </cell>
          <cell r="E6794" t="str">
            <v>Sinapi-Maio/21</v>
          </cell>
        </row>
        <row r="6795">
          <cell r="A6795">
            <v>101378</v>
          </cell>
          <cell r="B6795" t="str">
            <v>AJUDANTE DE PINTOR COM ENCARGOS COMPLEMENTARES</v>
          </cell>
          <cell r="C6795" t="str">
            <v>MES</v>
          </cell>
          <cell r="D6795">
            <v>4197.72</v>
          </cell>
          <cell r="E6795" t="str">
            <v>Sinapi-Maio/21</v>
          </cell>
        </row>
        <row r="6796">
          <cell r="A6796">
            <v>101379</v>
          </cell>
          <cell r="B6796" t="str">
            <v>AJUDANTE DE SERRALHEIRO COM ENCARGOS COMPLEMENTARES</v>
          </cell>
          <cell r="C6796" t="str">
            <v>MES</v>
          </cell>
          <cell r="D6796">
            <v>3736.96</v>
          </cell>
          <cell r="E6796" t="str">
            <v>Sinapi-Maio/21</v>
          </cell>
        </row>
        <row r="6797">
          <cell r="A6797">
            <v>101380</v>
          </cell>
          <cell r="B6797" t="str">
            <v>AJUDANTE ESPECIALIZADO COM ENCARGOS COMPLEMENTARES</v>
          </cell>
          <cell r="C6797" t="str">
            <v>MES</v>
          </cell>
          <cell r="D6797">
            <v>4702.03</v>
          </cell>
          <cell r="E6797" t="str">
            <v>Sinapi-Maio/21</v>
          </cell>
        </row>
        <row r="6798">
          <cell r="A6798">
            <v>101381</v>
          </cell>
          <cell r="B6798" t="str">
            <v>ARMADOR COM ENCARGOS COMPLEMENTARES</v>
          </cell>
          <cell r="C6798" t="str">
            <v>MES</v>
          </cell>
          <cell r="D6798">
            <v>4573.58</v>
          </cell>
          <cell r="E6798" t="str">
            <v>Sinapi-Maio/21</v>
          </cell>
        </row>
        <row r="6799">
          <cell r="A6799">
            <v>101382</v>
          </cell>
          <cell r="B6799" t="str">
            <v>ASSENTADOR DE MANILHAS COM ENCARGOS COMPLEMENTARES</v>
          </cell>
          <cell r="C6799" t="str">
            <v>MES</v>
          </cell>
          <cell r="D6799">
            <v>4438.1400000000003</v>
          </cell>
          <cell r="E6799" t="str">
            <v>Sinapi-Maio/21</v>
          </cell>
        </row>
        <row r="6800">
          <cell r="A6800">
            <v>101383</v>
          </cell>
          <cell r="B6800" t="str">
            <v>AUXILIAR DE AZULEJISTA COM ENCARGOS COMPLEMENTARES</v>
          </cell>
          <cell r="C6800" t="str">
            <v>MES</v>
          </cell>
          <cell r="D6800">
            <v>3677.49</v>
          </cell>
          <cell r="E6800" t="str">
            <v>Sinapi-Maio/21</v>
          </cell>
        </row>
        <row r="6801">
          <cell r="A6801">
            <v>101384</v>
          </cell>
          <cell r="B6801" t="str">
            <v>AUXILIAR DE ENCANADOR OU BOMBEIRO HIDRÁULICO COM ENCARGOS COMPLEMENTARES</v>
          </cell>
          <cell r="C6801" t="str">
            <v>MES</v>
          </cell>
          <cell r="D6801">
            <v>3711.63</v>
          </cell>
          <cell r="E6801" t="str">
            <v>Sinapi-Maio/21</v>
          </cell>
        </row>
        <row r="6802">
          <cell r="A6802">
            <v>101385</v>
          </cell>
          <cell r="B6802" t="str">
            <v>AUXILIAR DE LABORATORISTA DE SOLOS E DE CONCRETO COM ENCARGOS COMPLEMENTARES</v>
          </cell>
          <cell r="C6802" t="str">
            <v>MES</v>
          </cell>
          <cell r="D6802">
            <v>4832.7299999999996</v>
          </cell>
          <cell r="E6802" t="str">
            <v>Sinapi-Maio/21</v>
          </cell>
        </row>
        <row r="6803">
          <cell r="A6803">
            <v>101386</v>
          </cell>
          <cell r="B6803" t="str">
            <v>AUXILIAR DE MECÂNICO COM ENCARGOS COMPLEMENTARES</v>
          </cell>
          <cell r="C6803" t="str">
            <v>MES</v>
          </cell>
          <cell r="D6803">
            <v>4049.41</v>
          </cell>
          <cell r="E6803" t="str">
            <v>Sinapi-Maio/21</v>
          </cell>
        </row>
        <row r="6804">
          <cell r="A6804">
            <v>101387</v>
          </cell>
          <cell r="B6804" t="str">
            <v>AUXILIAR DE PEDREIRO COM ENCARGOS COMPLEMENTARES</v>
          </cell>
          <cell r="C6804" t="str">
            <v>MES</v>
          </cell>
          <cell r="D6804">
            <v>3986.38</v>
          </cell>
          <cell r="E6804" t="str">
            <v>Sinapi-Maio/21</v>
          </cell>
        </row>
        <row r="6805">
          <cell r="A6805">
            <v>101388</v>
          </cell>
          <cell r="B6805" t="str">
            <v>AUXILIAR DE SERVIÇOS GERAIS COM ENCARGOS COMPLEMENTARES</v>
          </cell>
          <cell r="C6805" t="str">
            <v>MES</v>
          </cell>
          <cell r="D6805">
            <v>4111.42</v>
          </cell>
          <cell r="E6805" t="str">
            <v>Sinapi-Maio/21</v>
          </cell>
        </row>
        <row r="6806">
          <cell r="A6806">
            <v>101389</v>
          </cell>
          <cell r="B6806" t="str">
            <v>AUXILIAR DE TOPÓGRAFO COM ENCARGOS COMPLEMENTARES</v>
          </cell>
          <cell r="C6806" t="str">
            <v>MES</v>
          </cell>
          <cell r="D6806">
            <v>3857.92</v>
          </cell>
          <cell r="E6806" t="str">
            <v>Sinapi-Maio/21</v>
          </cell>
        </row>
        <row r="6807">
          <cell r="A6807">
            <v>101390</v>
          </cell>
          <cell r="B6807" t="str">
            <v>AUXILIAR TÉCNICO / ASSISTENTE DE ENGENHARIA COM ENCARGOS COMPLEMENTARES</v>
          </cell>
          <cell r="C6807" t="str">
            <v>MES</v>
          </cell>
          <cell r="D6807">
            <v>6372.81</v>
          </cell>
          <cell r="E6807" t="str">
            <v>Sinapi-Maio/21</v>
          </cell>
        </row>
        <row r="6808">
          <cell r="A6808">
            <v>101391</v>
          </cell>
          <cell r="B6808" t="str">
            <v>AZULEJISTA OU LADRILHEIRO COM ENCARGOS COMPLEMENTARES</v>
          </cell>
          <cell r="C6808" t="str">
            <v>MES</v>
          </cell>
          <cell r="D6808">
            <v>4576.9799999999996</v>
          </cell>
          <cell r="E6808" t="str">
            <v>Sinapi-Maio/21</v>
          </cell>
        </row>
        <row r="6809">
          <cell r="A6809">
            <v>101392</v>
          </cell>
          <cell r="B6809" t="str">
            <v>BLASTER, DINAMITADOR OU CABO DE FORÇA COM ENCARGOS COMPLEMENTARES</v>
          </cell>
          <cell r="C6809" t="str">
            <v>MES</v>
          </cell>
          <cell r="D6809">
            <v>4137.96</v>
          </cell>
          <cell r="E6809" t="str">
            <v>Sinapi-Maio/21</v>
          </cell>
        </row>
        <row r="6810">
          <cell r="A6810">
            <v>101394</v>
          </cell>
          <cell r="B6810" t="str">
            <v>CALCETEIRO COM ENCARGOS COMPLEMENTARES</v>
          </cell>
          <cell r="C6810" t="str">
            <v>MES</v>
          </cell>
          <cell r="D6810">
            <v>4571.0600000000004</v>
          </cell>
          <cell r="E6810" t="str">
            <v>Sinapi-Maio/21</v>
          </cell>
        </row>
        <row r="6811">
          <cell r="A6811">
            <v>101395</v>
          </cell>
          <cell r="B6811" t="str">
            <v>CARPINTEIRO AUXILIAR COM ENCARGOS COMPLEMENTARES</v>
          </cell>
          <cell r="C6811" t="str">
            <v>MES</v>
          </cell>
          <cell r="D6811">
            <v>3799.08</v>
          </cell>
          <cell r="E6811" t="str">
            <v>Sinapi-Maio/21</v>
          </cell>
        </row>
        <row r="6812">
          <cell r="A6812">
            <v>101396</v>
          </cell>
          <cell r="B6812" t="str">
            <v>CARPINTEIRO DE ESQUADRIAS COM ENCARGOS COMPLEMENTARES</v>
          </cell>
          <cell r="C6812" t="str">
            <v>MES</v>
          </cell>
          <cell r="D6812">
            <v>4490.4399999999996</v>
          </cell>
          <cell r="E6812" t="str">
            <v>Sinapi-Maio/21</v>
          </cell>
        </row>
        <row r="6813">
          <cell r="A6813">
            <v>101397</v>
          </cell>
          <cell r="B6813" t="str">
            <v>CARPINTEIRO DE FORMAS COM ENCARGOS COMPLEMENTARES</v>
          </cell>
          <cell r="C6813" t="str">
            <v>MES</v>
          </cell>
          <cell r="D6813">
            <v>4482.83</v>
          </cell>
          <cell r="E6813" t="str">
            <v>Sinapi-Maio/21</v>
          </cell>
        </row>
        <row r="6814">
          <cell r="A6814">
            <v>101398</v>
          </cell>
          <cell r="B6814" t="str">
            <v>CAVOUQUEIRO OU OPERADOR DE PERFURATRIZ COM ENCARGOS COMPLEMENTARES</v>
          </cell>
          <cell r="C6814" t="str">
            <v>MES</v>
          </cell>
          <cell r="D6814">
            <v>3310.75</v>
          </cell>
          <cell r="E6814" t="str">
            <v>Sinapi-Maio/21</v>
          </cell>
        </row>
        <row r="6815">
          <cell r="A6815">
            <v>101399</v>
          </cell>
          <cell r="B6815" t="str">
            <v>ELETRICISTA COM ENCARGOS COMPLEMENTARES</v>
          </cell>
          <cell r="C6815" t="str">
            <v>MES</v>
          </cell>
          <cell r="D6815">
            <v>4917.5</v>
          </cell>
          <cell r="E6815" t="str">
            <v>Sinapi-Maio/21</v>
          </cell>
        </row>
        <row r="6816">
          <cell r="A6816">
            <v>101400</v>
          </cell>
          <cell r="B6816" t="str">
            <v>ELETRICISTA DE MANUTENÇÃO INDUSTRIAL COM ENCARGOS COMPLEMENTARES</v>
          </cell>
          <cell r="C6816" t="str">
            <v>MES</v>
          </cell>
          <cell r="D6816">
            <v>5104.21</v>
          </cell>
          <cell r="E6816" t="str">
            <v>Sinapi-Maio/21</v>
          </cell>
        </row>
        <row r="6817">
          <cell r="A6817">
            <v>101401</v>
          </cell>
          <cell r="B6817" t="str">
            <v>ELETROTÉCNICO COM ENCARGOS COMPLEMENTARES</v>
          </cell>
          <cell r="C6817" t="str">
            <v>MES</v>
          </cell>
          <cell r="D6817">
            <v>6465.65</v>
          </cell>
          <cell r="E6817" t="str">
            <v>Sinapi-Maio/21</v>
          </cell>
        </row>
        <row r="6818">
          <cell r="A6818">
            <v>101402</v>
          </cell>
          <cell r="B6818" t="str">
            <v>ENCANADOR OU BOMBEIRO HIDRÁULICO COM ENCARGOS COMPLEMENTARES</v>
          </cell>
          <cell r="C6818" t="str">
            <v>MES</v>
          </cell>
          <cell r="D6818">
            <v>4753.1099999999997</v>
          </cell>
          <cell r="E6818" t="str">
            <v>Sinapi-Maio/21</v>
          </cell>
        </row>
        <row r="6819">
          <cell r="A6819">
            <v>101403</v>
          </cell>
          <cell r="B6819" t="str">
            <v>ENGENHEIRO CIVIL SENIOR COM ENCARGOS COMPLEMENTARES</v>
          </cell>
          <cell r="C6819" t="str">
            <v>MES</v>
          </cell>
          <cell r="D6819">
            <v>25744.41</v>
          </cell>
          <cell r="E6819" t="str">
            <v>Sinapi-Maio/21</v>
          </cell>
        </row>
        <row r="6820">
          <cell r="A6820">
            <v>101404</v>
          </cell>
          <cell r="B6820" t="str">
            <v>ENGENHEIRO ELETRICISTA COM ENCARGOS COMPLEMENTARES</v>
          </cell>
          <cell r="C6820" t="str">
            <v>MES</v>
          </cell>
          <cell r="D6820">
            <v>16425.599999999999</v>
          </cell>
          <cell r="E6820" t="str">
            <v>Sinapi-Maio/21</v>
          </cell>
        </row>
        <row r="6821">
          <cell r="A6821">
            <v>101405</v>
          </cell>
          <cell r="B6821" t="str">
            <v>ENGENHEIRO SANITARISTA COM ENCARGOS COMPLEMENTARES</v>
          </cell>
          <cell r="C6821" t="str">
            <v>MES</v>
          </cell>
          <cell r="D6821">
            <v>15898.52</v>
          </cell>
          <cell r="E6821" t="str">
            <v>Sinapi-Maio/21</v>
          </cell>
        </row>
        <row r="6822">
          <cell r="A6822">
            <v>101407</v>
          </cell>
          <cell r="B6822" t="str">
            <v>GESSEIRO COM ENCARGOS COMPLEMENTARES</v>
          </cell>
          <cell r="C6822" t="str">
            <v>MES</v>
          </cell>
          <cell r="D6822">
            <v>4571.05</v>
          </cell>
          <cell r="E6822" t="str">
            <v>Sinapi-Maio/21</v>
          </cell>
        </row>
        <row r="6823">
          <cell r="A6823">
            <v>101408</v>
          </cell>
          <cell r="B6823" t="str">
            <v>IMPERMEABILIZADOR COM ENCARGOS COMPLEMENTARES</v>
          </cell>
          <cell r="C6823" t="str">
            <v>MES</v>
          </cell>
          <cell r="D6823">
            <v>4588.51</v>
          </cell>
          <cell r="E6823" t="str">
            <v>Sinapi-Maio/21</v>
          </cell>
        </row>
        <row r="6824">
          <cell r="A6824">
            <v>101409</v>
          </cell>
          <cell r="B6824" t="str">
            <v>INSTALADOR DE TUBULAÇÕES COM ENCARGOS COMPLEMENTARES</v>
          </cell>
          <cell r="C6824" t="str">
            <v>MES</v>
          </cell>
          <cell r="D6824">
            <v>4898.67</v>
          </cell>
          <cell r="E6824" t="str">
            <v>Sinapi-Maio/21</v>
          </cell>
        </row>
        <row r="6825">
          <cell r="A6825">
            <v>101410</v>
          </cell>
          <cell r="B6825" t="str">
            <v>JARDINEIRO COM ENCARGOS COMPLEMENTARES</v>
          </cell>
          <cell r="C6825" t="str">
            <v>MES</v>
          </cell>
          <cell r="D6825">
            <v>4453.57</v>
          </cell>
          <cell r="E6825" t="str">
            <v>Sinapi-Maio/21</v>
          </cell>
        </row>
        <row r="6826">
          <cell r="A6826">
            <v>101411</v>
          </cell>
          <cell r="B6826" t="str">
            <v>LEITURISTA OU CADASTRISTA DE REDES DE ÁGUA COM ENCARGOS COMPLEMENTARES</v>
          </cell>
          <cell r="C6826" t="str">
            <v>MES</v>
          </cell>
          <cell r="D6826">
            <v>2686.5</v>
          </cell>
          <cell r="E6826" t="str">
            <v>Sinapi-Maio/21</v>
          </cell>
        </row>
        <row r="6827">
          <cell r="A6827">
            <v>101412</v>
          </cell>
          <cell r="B6827" t="str">
            <v>MAÇARIQUEIRO COM ENCARGOS COMPLEMENTARES</v>
          </cell>
          <cell r="C6827" t="str">
            <v>MES</v>
          </cell>
          <cell r="D6827">
            <v>4783.22</v>
          </cell>
          <cell r="E6827" t="str">
            <v>Sinapi-Maio/21</v>
          </cell>
        </row>
        <row r="6828">
          <cell r="A6828">
            <v>101413</v>
          </cell>
          <cell r="B6828" t="str">
            <v>MARCENEIRO COM ENCARGOS COMPLEMENTARES</v>
          </cell>
          <cell r="C6828" t="str">
            <v>MES</v>
          </cell>
          <cell r="D6828">
            <v>4560.59</v>
          </cell>
          <cell r="E6828" t="str">
            <v>Sinapi-Maio/21</v>
          </cell>
        </row>
        <row r="6829">
          <cell r="A6829">
            <v>101414</v>
          </cell>
          <cell r="B6829" t="str">
            <v>MARMORISTA / GRANITEIRO COM ENCARGOS COMPLEMENTARES</v>
          </cell>
          <cell r="C6829" t="str">
            <v>MES</v>
          </cell>
          <cell r="D6829">
            <v>4575.99</v>
          </cell>
          <cell r="E6829" t="str">
            <v>Sinapi-Maio/21</v>
          </cell>
        </row>
        <row r="6830">
          <cell r="A6830">
            <v>101415</v>
          </cell>
          <cell r="B6830" t="str">
            <v>MECÂNICO DE EQUIPAMENTOS PESADOS COM ENCARGOS COMPLEMENTARES</v>
          </cell>
          <cell r="C6830" t="str">
            <v>MES</v>
          </cell>
          <cell r="D6830">
            <v>6254.9</v>
          </cell>
          <cell r="E6830" t="str">
            <v>Sinapi-Maio/21</v>
          </cell>
        </row>
        <row r="6831">
          <cell r="A6831">
            <v>101416</v>
          </cell>
          <cell r="B6831" t="str">
            <v>MECÂNICO DE REFRIGERAÇÃO COM ENCARGOS COMPLEMENTARES</v>
          </cell>
          <cell r="C6831" t="str">
            <v>MES</v>
          </cell>
          <cell r="D6831">
            <v>5199.42</v>
          </cell>
          <cell r="E6831" t="str">
            <v>Sinapi-Maio/21</v>
          </cell>
        </row>
        <row r="6832">
          <cell r="A6832">
            <v>101417</v>
          </cell>
          <cell r="B6832" t="str">
            <v>MONTADOR DE ELETROELETRÔNICO COM ENCARGOS COMPLEMENTARES</v>
          </cell>
          <cell r="C6832" t="str">
            <v>MES</v>
          </cell>
          <cell r="D6832">
            <v>4159.46</v>
          </cell>
          <cell r="E6832" t="str">
            <v>Sinapi-Maio/21</v>
          </cell>
        </row>
        <row r="6833">
          <cell r="A6833">
            <v>101418</v>
          </cell>
          <cell r="B6833" t="str">
            <v>MONTADOR DE ESTRUTURAS METÁLICAS COM ENCARGOS COMPLEMENTARES</v>
          </cell>
          <cell r="C6833" t="str">
            <v>MES</v>
          </cell>
          <cell r="D6833">
            <v>4129.72</v>
          </cell>
          <cell r="E6833" t="str">
            <v>Sinapi-Maio/21</v>
          </cell>
        </row>
        <row r="6834">
          <cell r="A6834">
            <v>101419</v>
          </cell>
          <cell r="B6834" t="str">
            <v>MONTADOR DE MÁQUINAS COM ENCARGOS COMPLEMENTARES</v>
          </cell>
          <cell r="C6834" t="str">
            <v>MES</v>
          </cell>
          <cell r="D6834">
            <v>4831.67</v>
          </cell>
          <cell r="E6834" t="str">
            <v>Sinapi-Maio/21</v>
          </cell>
        </row>
        <row r="6835">
          <cell r="A6835">
            <v>101420</v>
          </cell>
          <cell r="B6835" t="str">
            <v>MOTORISTA DE CAMINHÃO BASCULANTE COM ENCARGOS COMPLEMENTARES</v>
          </cell>
          <cell r="C6835" t="str">
            <v>MES</v>
          </cell>
          <cell r="D6835">
            <v>4619.6499999999996</v>
          </cell>
          <cell r="E6835" t="str">
            <v>Sinapi-Maio/21</v>
          </cell>
        </row>
        <row r="6836">
          <cell r="A6836">
            <v>101421</v>
          </cell>
          <cell r="B6836" t="str">
            <v>MOTORISTA DE CAMINHÃO CARRETA COM ENCARGOS COMPLEMENTARES</v>
          </cell>
          <cell r="C6836" t="str">
            <v>MES</v>
          </cell>
          <cell r="D6836">
            <v>6087.53</v>
          </cell>
          <cell r="E6836" t="str">
            <v>Sinapi-Maio/21</v>
          </cell>
        </row>
        <row r="6837">
          <cell r="A6837">
            <v>101422</v>
          </cell>
          <cell r="B6837" t="str">
            <v>MOTORISTA DE CARRO DE PASSEIO COM ENCARGOS COMPLEMENTARES</v>
          </cell>
          <cell r="C6837" t="str">
            <v>MES</v>
          </cell>
          <cell r="D6837">
            <v>4350.04</v>
          </cell>
          <cell r="E6837" t="str">
            <v>Sinapi-Maio/21</v>
          </cell>
        </row>
        <row r="6838">
          <cell r="A6838">
            <v>101423</v>
          </cell>
          <cell r="B6838" t="str">
            <v>MOTORISTA DE ÔNIBUS / MICRO-ÔNIBUS COM ENCARGOS COMPLEMENTARES</v>
          </cell>
          <cell r="C6838" t="str">
            <v>MES</v>
          </cell>
          <cell r="D6838">
            <v>4440.63</v>
          </cell>
          <cell r="E6838" t="str">
            <v>Sinapi-Maio/21</v>
          </cell>
        </row>
        <row r="6839">
          <cell r="A6839">
            <v>101424</v>
          </cell>
          <cell r="B6839" t="str">
            <v>MOTORISTA OPERADOR DE CAMINHÃO COM MUNCK COM ENCARGOS COMPLEMENTARES</v>
          </cell>
          <cell r="C6839" t="str">
            <v>MES</v>
          </cell>
          <cell r="D6839">
            <v>4569.92</v>
          </cell>
          <cell r="E6839" t="str">
            <v>Sinapi-Maio/21</v>
          </cell>
        </row>
        <row r="6840">
          <cell r="A6840">
            <v>101425</v>
          </cell>
          <cell r="B6840" t="str">
            <v>NIVELADOR  COM ENCARGOS COMPLEMENTARES</v>
          </cell>
          <cell r="C6840" t="str">
            <v>MES</v>
          </cell>
          <cell r="D6840">
            <v>4801.91</v>
          </cell>
          <cell r="E6840" t="str">
            <v>Sinapi-Maio/21</v>
          </cell>
        </row>
        <row r="6841">
          <cell r="A6841">
            <v>101426</v>
          </cell>
          <cell r="B6841" t="str">
            <v>OPERADOR DE BATE-ESTACA COM ENCARGOS COMPLEMENTARES</v>
          </cell>
          <cell r="C6841" t="str">
            <v>MES</v>
          </cell>
          <cell r="D6841">
            <v>4810.79</v>
          </cell>
          <cell r="E6841" t="str">
            <v>Sinapi-Maio/21</v>
          </cell>
        </row>
        <row r="6842">
          <cell r="A6842">
            <v>101427</v>
          </cell>
          <cell r="B6842" t="str">
            <v>OPERADOR DE BETONEIRA (CAMINHÃO) COM ENCARGOS COMPLEMENTARES</v>
          </cell>
          <cell r="C6842" t="str">
            <v>MES</v>
          </cell>
          <cell r="D6842">
            <v>4469.97</v>
          </cell>
          <cell r="E6842" t="str">
            <v>Sinapi-Maio/21</v>
          </cell>
        </row>
        <row r="6843">
          <cell r="A6843">
            <v>101428</v>
          </cell>
          <cell r="B6843" t="str">
            <v>OPERADOR DE BETONEIRA ESTACIONÁRIA COM ENCARGOS COMPLEMENTARES</v>
          </cell>
          <cell r="C6843" t="str">
            <v>MES</v>
          </cell>
          <cell r="D6843">
            <v>4351.74</v>
          </cell>
          <cell r="E6843" t="str">
            <v>Sinapi-Maio/21</v>
          </cell>
        </row>
        <row r="6844">
          <cell r="A6844">
            <v>101429</v>
          </cell>
          <cell r="B6844" t="str">
            <v>OPERADOR DE COMPRESSOR DE AR OU COMPRESSORISTA COM ENCARGOS COMPLEMENTARES</v>
          </cell>
          <cell r="C6844" t="str">
            <v>MES</v>
          </cell>
          <cell r="D6844">
            <v>4271.28</v>
          </cell>
          <cell r="E6844" t="str">
            <v>Sinapi-Maio/21</v>
          </cell>
        </row>
        <row r="6845">
          <cell r="A6845">
            <v>101430</v>
          </cell>
          <cell r="B6845" t="str">
            <v>OPERADOR DE DEMARCADORA DE FAIXAS DE TRÁFEGO COM ENCARGOS COMPLEMENTARES</v>
          </cell>
          <cell r="C6845" t="str">
            <v>MES</v>
          </cell>
          <cell r="D6845">
            <v>5250.13</v>
          </cell>
          <cell r="E6845" t="str">
            <v>Sinapi-Maio/21</v>
          </cell>
        </row>
        <row r="6846">
          <cell r="A6846">
            <v>101431</v>
          </cell>
          <cell r="B6846" t="str">
            <v>OPERADOR DE ESCAVADEIRA COM ENCARGOS COMPLEMENTARES</v>
          </cell>
          <cell r="C6846" t="str">
            <v>MES</v>
          </cell>
          <cell r="D6846">
            <v>5655.03</v>
          </cell>
          <cell r="E6846" t="str">
            <v>Sinapi-Maio/21</v>
          </cell>
        </row>
        <row r="6847">
          <cell r="A6847">
            <v>101432</v>
          </cell>
          <cell r="B6847" t="str">
            <v>OPERADOR DE GUINCHO OU GUINCHEIRO COM ENCARGOS COMPLEMENTARES</v>
          </cell>
          <cell r="C6847" t="str">
            <v>MES</v>
          </cell>
          <cell r="D6847">
            <v>4135.55</v>
          </cell>
          <cell r="E6847" t="str">
            <v>Sinapi-Maio/21</v>
          </cell>
        </row>
        <row r="6848">
          <cell r="A6848">
            <v>101433</v>
          </cell>
          <cell r="B6848" t="str">
            <v>OPERADOR DE GUINDASTE COM ENCARGOS COMPLEMENTARES</v>
          </cell>
          <cell r="C6848" t="str">
            <v>MES</v>
          </cell>
          <cell r="D6848">
            <v>4391.8599999999997</v>
          </cell>
          <cell r="E6848" t="str">
            <v>Sinapi-Maio/21</v>
          </cell>
        </row>
        <row r="6849">
          <cell r="A6849">
            <v>101434</v>
          </cell>
          <cell r="B6849" t="str">
            <v>OPERADOR DE JATO ABRASIVO OU JATISTA COM ENCARGOS COMPLEMENTARES</v>
          </cell>
          <cell r="C6849" t="str">
            <v>MES</v>
          </cell>
          <cell r="D6849">
            <v>5176.6400000000003</v>
          </cell>
          <cell r="E6849" t="str">
            <v>Sinapi-Maio/21</v>
          </cell>
        </row>
        <row r="6850">
          <cell r="A6850">
            <v>101435</v>
          </cell>
          <cell r="B6850" t="str">
            <v>OPERADOR DE MÁQUINAS E TRATORES DIVERSOS COM ENCARGOS COMPLEMENTARES</v>
          </cell>
          <cell r="C6850" t="str">
            <v>MES</v>
          </cell>
          <cell r="D6850">
            <v>4896.2700000000004</v>
          </cell>
          <cell r="E6850" t="str">
            <v>Sinapi-Maio/21</v>
          </cell>
        </row>
        <row r="6851">
          <cell r="A6851">
            <v>101436</v>
          </cell>
          <cell r="B6851" t="str">
            <v>OPERADOR DE MARTELETE OU MARTELETEIRO COM ENCARGOS COMPLEMENTARES</v>
          </cell>
          <cell r="C6851" t="str">
            <v>MES</v>
          </cell>
          <cell r="D6851">
            <v>4220.63</v>
          </cell>
          <cell r="E6851" t="str">
            <v>Sinapi-Maio/21</v>
          </cell>
        </row>
        <row r="6852">
          <cell r="A6852">
            <v>101437</v>
          </cell>
          <cell r="B6852" t="str">
            <v>OPERADOR DE MOTO SCRAPER COM ENCARGOS COMPLEMENTARES</v>
          </cell>
          <cell r="C6852" t="str">
            <v>MES</v>
          </cell>
          <cell r="D6852">
            <v>5321.06</v>
          </cell>
          <cell r="E6852" t="str">
            <v>Sinapi-Maio/21</v>
          </cell>
        </row>
        <row r="6853">
          <cell r="A6853">
            <v>101438</v>
          </cell>
          <cell r="B6853" t="str">
            <v>OPERADOR DE MOTONIVELADORA COM ENCARGOS COMPLEMENTARES</v>
          </cell>
          <cell r="C6853" t="str">
            <v>MES</v>
          </cell>
          <cell r="D6853">
            <v>6280.91</v>
          </cell>
          <cell r="E6853" t="str">
            <v>Sinapi-Maio/21</v>
          </cell>
        </row>
        <row r="6854">
          <cell r="A6854">
            <v>101439</v>
          </cell>
          <cell r="B6854" t="str">
            <v>OPERADOR DE PÁ CARREGADEIRA COM ENCARGOS COMPLEMENTARES</v>
          </cell>
          <cell r="C6854" t="str">
            <v>MES</v>
          </cell>
          <cell r="D6854">
            <v>4844.09</v>
          </cell>
          <cell r="E6854" t="str">
            <v>Sinapi-Maio/21</v>
          </cell>
        </row>
        <row r="6855">
          <cell r="A6855">
            <v>101440</v>
          </cell>
          <cell r="B6855" t="str">
            <v>OPERADOR DE PAVIMENTADORA / MESA VIBROACABADORA COM ENCARGOS COMPLEMENTARES</v>
          </cell>
          <cell r="C6855" t="str">
            <v>MES</v>
          </cell>
          <cell r="D6855">
            <v>5458.17</v>
          </cell>
          <cell r="E6855" t="str">
            <v>Sinapi-Maio/21</v>
          </cell>
        </row>
        <row r="6856">
          <cell r="A6856">
            <v>101441</v>
          </cell>
          <cell r="B6856" t="str">
            <v>OPERADOR DE ROLO COMPACTADOR COM ENCARGOS COMPLEMENTARES</v>
          </cell>
          <cell r="C6856" t="str">
            <v>MES</v>
          </cell>
          <cell r="D6856">
            <v>4559.3599999999997</v>
          </cell>
          <cell r="E6856" t="str">
            <v>Sinapi-Maio/21</v>
          </cell>
        </row>
        <row r="6857">
          <cell r="A6857">
            <v>101442</v>
          </cell>
          <cell r="B6857" t="str">
            <v>OPERADOR DE TRATOR - EXCLUSIVE AGROPECUÁRIA COM ENCARGOS COMPLEMENTARES</v>
          </cell>
          <cell r="C6857" t="str">
            <v>MES</v>
          </cell>
          <cell r="D6857">
            <v>5174.1499999999996</v>
          </cell>
          <cell r="E6857" t="str">
            <v>Sinapi-Maio/21</v>
          </cell>
        </row>
        <row r="6858">
          <cell r="A6858">
            <v>101443</v>
          </cell>
          <cell r="B6858" t="str">
            <v>OPERADOR DE USINA DE ASFALTO, DE SOLOS OU DE CONCRETO COM ENCARGOS COMPLEMENTARES</v>
          </cell>
          <cell r="C6858" t="str">
            <v>MES</v>
          </cell>
          <cell r="D6858">
            <v>4841.12</v>
          </cell>
          <cell r="E6858" t="str">
            <v>Sinapi-Maio/21</v>
          </cell>
        </row>
        <row r="6859">
          <cell r="A6859">
            <v>101444</v>
          </cell>
          <cell r="B6859" t="str">
            <v>PASTILHEIRO COM ENCARGOS COMPLEMENTARES</v>
          </cell>
          <cell r="C6859" t="str">
            <v>MES</v>
          </cell>
          <cell r="D6859">
            <v>4576.9799999999996</v>
          </cell>
          <cell r="E6859" t="str">
            <v>Sinapi-Maio/21</v>
          </cell>
        </row>
        <row r="6860">
          <cell r="A6860">
            <v>101445</v>
          </cell>
          <cell r="B6860" t="str">
            <v>PEDREIRO COM ENCARGOS COMPLEMENTARES</v>
          </cell>
          <cell r="C6860" t="str">
            <v>MES</v>
          </cell>
          <cell r="D6860">
            <v>4588.5</v>
          </cell>
          <cell r="E6860" t="str">
            <v>Sinapi-Maio/21</v>
          </cell>
        </row>
        <row r="6861">
          <cell r="A6861">
            <v>101446</v>
          </cell>
          <cell r="B6861" t="str">
            <v>PINTOR COM ENCARGOS COMPLEMENTARES</v>
          </cell>
          <cell r="C6861" t="str">
            <v>MES</v>
          </cell>
          <cell r="D6861">
            <v>5252.77</v>
          </cell>
          <cell r="E6861" t="str">
            <v>Sinapi-Maio/21</v>
          </cell>
        </row>
        <row r="6862">
          <cell r="A6862">
            <v>101447</v>
          </cell>
          <cell r="B6862" t="str">
            <v>PINTOR DE LETREIROS COM ENCARGOS COMPLEMENTARES</v>
          </cell>
          <cell r="C6862" t="str">
            <v>MES</v>
          </cell>
          <cell r="D6862">
            <v>6215.77</v>
          </cell>
          <cell r="E6862" t="str">
            <v>Sinapi-Maio/21</v>
          </cell>
        </row>
        <row r="6863">
          <cell r="A6863">
            <v>101448</v>
          </cell>
          <cell r="B6863" t="str">
            <v>PINTOR PARA TINTA EPÓXI COM ENCARGOS COMPLEMENTARES</v>
          </cell>
          <cell r="C6863" t="str">
            <v>MES</v>
          </cell>
          <cell r="D6863">
            <v>5539.51</v>
          </cell>
          <cell r="E6863" t="str">
            <v>Sinapi-Maio/21</v>
          </cell>
        </row>
        <row r="6864">
          <cell r="A6864">
            <v>101449</v>
          </cell>
          <cell r="B6864" t="str">
            <v>POCEIRO / ESCAVADOR DE VALAS COM ENCARGOS COMPLEMENTARES</v>
          </cell>
          <cell r="C6864" t="str">
            <v>MES</v>
          </cell>
          <cell r="D6864">
            <v>4143.3999999999996</v>
          </cell>
          <cell r="E6864" t="str">
            <v>Sinapi-Maio/21</v>
          </cell>
        </row>
        <row r="6865">
          <cell r="A6865">
            <v>101450</v>
          </cell>
          <cell r="B6865" t="str">
            <v>RASTELEIRO COM ENCARGOS COMPLEMENTARES</v>
          </cell>
          <cell r="C6865" t="str">
            <v>MES</v>
          </cell>
          <cell r="D6865">
            <v>4039.11</v>
          </cell>
          <cell r="E6865" t="str">
            <v>Sinapi-Maio/21</v>
          </cell>
        </row>
        <row r="6866">
          <cell r="A6866">
            <v>101451</v>
          </cell>
          <cell r="B6866" t="str">
            <v>SERRALHEIRO COM ENCARGOS COMPLEMENTARES</v>
          </cell>
          <cell r="C6866" t="str">
            <v>MES</v>
          </cell>
          <cell r="D6866">
            <v>4571.05</v>
          </cell>
          <cell r="E6866" t="str">
            <v>Sinapi-Maio/21</v>
          </cell>
        </row>
        <row r="6867">
          <cell r="A6867">
            <v>101452</v>
          </cell>
          <cell r="B6867" t="str">
            <v>SERVENTE DE OBRAS COM ENCARGOS COMPLEMENTARES</v>
          </cell>
          <cell r="C6867" t="str">
            <v>MES</v>
          </cell>
          <cell r="D6867">
            <v>3921.06</v>
          </cell>
          <cell r="E6867" t="str">
            <v>Sinapi-Maio/21</v>
          </cell>
        </row>
        <row r="6868">
          <cell r="A6868">
            <v>101453</v>
          </cell>
          <cell r="B6868" t="str">
            <v>SOLDADOR COM ENCARGOS COMPLEMENTARES</v>
          </cell>
          <cell r="C6868" t="str">
            <v>MES</v>
          </cell>
          <cell r="D6868">
            <v>5315.1</v>
          </cell>
          <cell r="E6868" t="str">
            <v>Sinapi-Maio/21</v>
          </cell>
        </row>
        <row r="6869">
          <cell r="A6869">
            <v>101454</v>
          </cell>
          <cell r="B6869" t="str">
            <v>SOLDADOR ELÉTRICO COM ENCARGOS COMPLEMENTARES</v>
          </cell>
          <cell r="C6869" t="str">
            <v>MES</v>
          </cell>
          <cell r="D6869">
            <v>5261.2</v>
          </cell>
          <cell r="E6869" t="str">
            <v>Sinapi-Maio/21</v>
          </cell>
        </row>
        <row r="6870">
          <cell r="A6870">
            <v>101455</v>
          </cell>
          <cell r="B6870" t="str">
            <v>TAQUEADOR OU TAQUEIRO COM ENCARGOS COMPLEMENTARES</v>
          </cell>
          <cell r="C6870" t="str">
            <v>MES</v>
          </cell>
          <cell r="D6870">
            <v>5219.79</v>
          </cell>
          <cell r="E6870" t="str">
            <v>Sinapi-Maio/21</v>
          </cell>
        </row>
        <row r="6871">
          <cell r="A6871">
            <v>101456</v>
          </cell>
          <cell r="B6871" t="str">
            <v>TÉCNICO DE LABORATÓRIO E CAMPO DE CONSTRUÇÃO COM ENCARGOS COMPLEMENTARES</v>
          </cell>
          <cell r="C6871" t="str">
            <v>MES</v>
          </cell>
          <cell r="D6871">
            <v>6951.19</v>
          </cell>
          <cell r="E6871" t="str">
            <v>Sinapi-Maio/21</v>
          </cell>
        </row>
        <row r="6872">
          <cell r="A6872">
            <v>101457</v>
          </cell>
          <cell r="B6872" t="str">
            <v>TÉCNICO EM SONDAGEM COM ENCARGOS COMPLEMENTARES</v>
          </cell>
          <cell r="C6872" t="str">
            <v>MES</v>
          </cell>
          <cell r="D6872">
            <v>5823.16</v>
          </cell>
          <cell r="E6872" t="str">
            <v>Sinapi-Maio/21</v>
          </cell>
        </row>
        <row r="6873">
          <cell r="A6873">
            <v>101458</v>
          </cell>
          <cell r="B6873" t="str">
            <v>TELHADOR COM ENCARGOS COMPLEMENTARES</v>
          </cell>
          <cell r="C6873" t="str">
            <v>MES</v>
          </cell>
          <cell r="D6873">
            <v>4485.5600000000004</v>
          </cell>
          <cell r="E6873" t="str">
            <v>Sinapi-Maio/21</v>
          </cell>
        </row>
        <row r="6874">
          <cell r="A6874">
            <v>101459</v>
          </cell>
          <cell r="B6874" t="str">
            <v>VIDRACEIRO COM ENCARGOS COMPLEMENTARES</v>
          </cell>
          <cell r="C6874" t="str">
            <v>MES</v>
          </cell>
          <cell r="D6874">
            <v>4272.18</v>
          </cell>
          <cell r="E6874" t="str">
            <v>Sinapi-Maio/21</v>
          </cell>
        </row>
        <row r="6875">
          <cell r="A6875">
            <v>101460</v>
          </cell>
          <cell r="B6875" t="str">
            <v>VIGIA DIURNO COM ENCARGOS COMPLEMENTARES</v>
          </cell>
          <cell r="C6875" t="str">
            <v>MES</v>
          </cell>
          <cell r="D6875">
            <v>4010.89</v>
          </cell>
          <cell r="E6875" t="str">
            <v>Sinapi-Maio/21</v>
          </cell>
        </row>
      </sheetData>
      <sheetData sheetId="10"/>
      <sheetData sheetId="11">
        <row r="9">
          <cell r="A9" t="str">
            <v>01</v>
          </cell>
          <cell r="B9" t="str">
            <v>SERVICO TECNICO ESPECIALIZADO</v>
          </cell>
          <cell r="C9" t="str">
            <v>SERVICO TECNICO ESPECIALIZADO</v>
          </cell>
        </row>
        <row r="10">
          <cell r="A10" t="str">
            <v>01.02</v>
          </cell>
          <cell r="B10" t="str">
            <v>Parecer tecnico</v>
          </cell>
          <cell r="C10" t="str">
            <v>Parecer tecnico</v>
          </cell>
        </row>
        <row r="11">
          <cell r="A11" t="str">
            <v>01.02.071</v>
          </cell>
          <cell r="C11" t="str">
            <v>Parecer técnico de fundações, contenções e recomendações gerais, para empreendimentos com área construída até 1.000 m²</v>
          </cell>
          <cell r="D11" t="str">
            <v>UN</v>
          </cell>
          <cell r="F11">
            <v>5529.27</v>
          </cell>
          <cell r="G11">
            <v>5529.27</v>
          </cell>
          <cell r="H11" t="str">
            <v>CDHU-182</v>
          </cell>
        </row>
        <row r="12">
          <cell r="A12" t="str">
            <v>01.02.081</v>
          </cell>
          <cell r="C12" t="str">
            <v>Parecer técnico de fundações, contenções e recomendações gerais, para empreendimentos com área construída de 1.001 a 2.000 m²</v>
          </cell>
          <cell r="D12" t="str">
            <v>UN</v>
          </cell>
          <cell r="F12">
            <v>7352.86</v>
          </cell>
          <cell r="G12">
            <v>7352.86</v>
          </cell>
          <cell r="H12" t="str">
            <v>CDHU-182</v>
          </cell>
        </row>
        <row r="13">
          <cell r="A13" t="str">
            <v>01.02.091</v>
          </cell>
          <cell r="C13" t="str">
            <v>Parecer técnico de fundações, contenções e recomendações gerais, para empreendimentos com área construída de 2.001 a 5.000 m²</v>
          </cell>
          <cell r="D13" t="str">
            <v>UN</v>
          </cell>
          <cell r="F13">
            <v>12560.31</v>
          </cell>
          <cell r="G13">
            <v>12560.31</v>
          </cell>
          <cell r="H13" t="str">
            <v>CDHU-182</v>
          </cell>
        </row>
        <row r="14">
          <cell r="A14" t="str">
            <v>01.02.101</v>
          </cell>
          <cell r="C14" t="str">
            <v>Parecer técnico de fundações, contenções e recomendações gerais, para empreendimentos com área construída de 5.001 a 10.000 m²</v>
          </cell>
          <cell r="D14" t="str">
            <v>UN</v>
          </cell>
          <cell r="F14">
            <v>17221.68</v>
          </cell>
          <cell r="G14">
            <v>17221.68</v>
          </cell>
          <cell r="H14" t="str">
            <v>CDHU-182</v>
          </cell>
        </row>
        <row r="15">
          <cell r="A15" t="str">
            <v>01.02.111</v>
          </cell>
          <cell r="C15" t="str">
            <v>Parecer técnico de fundações, contenções e recomendações gerais, para empreendimentos com área construída acima de 10.000 m²</v>
          </cell>
          <cell r="D15" t="str">
            <v>UN</v>
          </cell>
          <cell r="F15">
            <v>20069.2</v>
          </cell>
          <cell r="G15">
            <v>20069.2</v>
          </cell>
          <cell r="H15" t="str">
            <v>CDHU-182</v>
          </cell>
        </row>
        <row r="16">
          <cell r="A16" t="str">
            <v>01.06</v>
          </cell>
          <cell r="B16" t="str">
            <v>Projeto de instalacoes eletricas</v>
          </cell>
          <cell r="C16" t="str">
            <v>Projeto de instalacoes eletricas</v>
          </cell>
          <cell r="H16" t="str">
            <v>CDHU-182</v>
          </cell>
        </row>
        <row r="17">
          <cell r="A17" t="str">
            <v>01.06.021</v>
          </cell>
          <cell r="C17" t="str">
            <v>Elaboração de projeto de adequação de entrada de energia elétrica junto a concessionária, com medição em baixa tensão e demanda até 75 kVA</v>
          </cell>
          <cell r="D17" t="str">
            <v>UN</v>
          </cell>
          <cell r="F17">
            <v>7061.96</v>
          </cell>
          <cell r="G17">
            <v>7061.96</v>
          </cell>
          <cell r="H17" t="str">
            <v>CDHU-182</v>
          </cell>
        </row>
        <row r="18">
          <cell r="A18" t="str">
            <v>01.06.031</v>
          </cell>
          <cell r="C18" t="str">
            <v>Elaboração de projeto de adequação de entrada de energia elétrica junto a concessionária, com medição em média tensão, subestação simplificada e demanda de 75 kVA a 300 kVA</v>
          </cell>
          <cell r="D18" t="str">
            <v>UN</v>
          </cell>
          <cell r="F18">
            <v>11961.54</v>
          </cell>
          <cell r="G18">
            <v>11961.54</v>
          </cell>
          <cell r="H18" t="str">
            <v>CDHU-182</v>
          </cell>
        </row>
        <row r="19">
          <cell r="A19" t="str">
            <v>01.06.032</v>
          </cell>
          <cell r="C19" t="str">
            <v>Elaboração de projeto de adequação de entrada de energia elétrica junto a concessionária, com medição em média tensão e demanda de 75 kVA a 300 kVA</v>
          </cell>
          <cell r="D19" t="str">
            <v>UN</v>
          </cell>
          <cell r="F19">
            <v>16186.24</v>
          </cell>
          <cell r="G19">
            <v>16186.24</v>
          </cell>
          <cell r="H19" t="str">
            <v>CDHU-182</v>
          </cell>
        </row>
        <row r="20">
          <cell r="A20" t="str">
            <v>01.06.041</v>
          </cell>
          <cell r="C20" t="str">
            <v>Elaboração de projeto de adequação de entrada de energia elétrica junto a concessionária, com medição em média tensão e demanda acima de 300 kVA a 2 MVA</v>
          </cell>
          <cell r="D20" t="str">
            <v>UN</v>
          </cell>
          <cell r="F20">
            <v>21529.599999999999</v>
          </cell>
          <cell r="G20">
            <v>21529.599999999999</v>
          </cell>
          <cell r="H20" t="str">
            <v>CDHU-182</v>
          </cell>
        </row>
        <row r="21">
          <cell r="A21" t="str">
            <v>01.17</v>
          </cell>
          <cell r="B21" t="str">
            <v>Projeto executivo</v>
          </cell>
          <cell r="C21" t="str">
            <v>Projeto executivo</v>
          </cell>
          <cell r="H21" t="str">
            <v>CDHU-182</v>
          </cell>
        </row>
        <row r="22">
          <cell r="A22" t="str">
            <v>01.17.031</v>
          </cell>
          <cell r="C22" t="str">
            <v>Projeto executivo de arquitetura em formato A1</v>
          </cell>
          <cell r="D22" t="str">
            <v>UN</v>
          </cell>
          <cell r="F22">
            <v>2781.82</v>
          </cell>
          <cell r="G22">
            <v>2781.82</v>
          </cell>
          <cell r="H22" t="str">
            <v>CDHU-182</v>
          </cell>
        </row>
        <row r="23">
          <cell r="A23" t="str">
            <v>01.17.041</v>
          </cell>
          <cell r="C23" t="str">
            <v>Projeto executivo de arquitetura em formato A0</v>
          </cell>
          <cell r="D23" t="str">
            <v>UN</v>
          </cell>
          <cell r="F23">
            <v>3760.72</v>
          </cell>
          <cell r="G23">
            <v>3760.72</v>
          </cell>
          <cell r="H23" t="str">
            <v>CDHU-182</v>
          </cell>
        </row>
        <row r="24">
          <cell r="A24" t="str">
            <v>01.17.051</v>
          </cell>
          <cell r="C24" t="str">
            <v>Projeto executivo de estrutura em formato A1</v>
          </cell>
          <cell r="D24" t="str">
            <v>UN</v>
          </cell>
          <cell r="F24">
            <v>2040.2</v>
          </cell>
          <cell r="G24">
            <v>2040.2</v>
          </cell>
          <cell r="H24" t="str">
            <v>CDHU-182</v>
          </cell>
        </row>
        <row r="25">
          <cell r="A25" t="str">
            <v>01.17.061</v>
          </cell>
          <cell r="C25" t="str">
            <v>Projeto executivo de estrutura em formato A0</v>
          </cell>
          <cell r="D25" t="str">
            <v>UN</v>
          </cell>
          <cell r="F25">
            <v>2791.38</v>
          </cell>
          <cell r="G25">
            <v>2791.38</v>
          </cell>
          <cell r="H25" t="str">
            <v>CDHU-182</v>
          </cell>
        </row>
        <row r="26">
          <cell r="A26" t="str">
            <v>01.17.071</v>
          </cell>
          <cell r="C26" t="str">
            <v>Projeto executivo de instalações hidráulicas em formato A1</v>
          </cell>
          <cell r="D26" t="str">
            <v>UN</v>
          </cell>
          <cell r="F26">
            <v>875.86</v>
          </cell>
          <cell r="G26">
            <v>875.86</v>
          </cell>
          <cell r="H26" t="str">
            <v>CDHU-182</v>
          </cell>
        </row>
        <row r="27">
          <cell r="A27" t="str">
            <v>01.17.081</v>
          </cell>
          <cell r="C27" t="str">
            <v>Projeto executivo de instalações hidráulicas em formato A0</v>
          </cell>
          <cell r="D27" t="str">
            <v>UN</v>
          </cell>
          <cell r="F27">
            <v>1165.8900000000001</v>
          </cell>
          <cell r="G27">
            <v>1165.8900000000001</v>
          </cell>
          <cell r="H27" t="str">
            <v>CDHU-182</v>
          </cell>
        </row>
        <row r="28">
          <cell r="A28" t="str">
            <v>01.17.111</v>
          </cell>
          <cell r="C28" t="str">
            <v>Projeto executivo de instalações elétricas em formato A1</v>
          </cell>
          <cell r="D28" t="str">
            <v>UN</v>
          </cell>
          <cell r="F28">
            <v>972.59</v>
          </cell>
          <cell r="G28">
            <v>972.59</v>
          </cell>
          <cell r="H28" t="str">
            <v>CDHU-182</v>
          </cell>
        </row>
        <row r="29">
          <cell r="A29" t="str">
            <v>01.17.121</v>
          </cell>
          <cell r="C29" t="str">
            <v>Projeto executivo de instalações elétricas em formato A0</v>
          </cell>
          <cell r="D29" t="str">
            <v>UN</v>
          </cell>
          <cell r="F29">
            <v>1348.55</v>
          </cell>
          <cell r="G29">
            <v>1348.55</v>
          </cell>
          <cell r="H29" t="str">
            <v>CDHU-182</v>
          </cell>
        </row>
        <row r="30">
          <cell r="A30" t="str">
            <v>01.17.151</v>
          </cell>
          <cell r="C30" t="str">
            <v>Projeto executivo de climatização em formato A1</v>
          </cell>
          <cell r="D30" t="str">
            <v>UN</v>
          </cell>
          <cell r="F30">
            <v>1872.07</v>
          </cell>
          <cell r="G30">
            <v>1872.07</v>
          </cell>
          <cell r="H30" t="str">
            <v>CDHU-182</v>
          </cell>
        </row>
        <row r="31">
          <cell r="A31" t="str">
            <v>01.17.161</v>
          </cell>
          <cell r="C31" t="str">
            <v>Projeto executivo de climatização em formato A0</v>
          </cell>
          <cell r="D31" t="str">
            <v>UN</v>
          </cell>
          <cell r="F31">
            <v>2551.83</v>
          </cell>
          <cell r="G31">
            <v>2551.83</v>
          </cell>
          <cell r="H31" t="str">
            <v>CDHU-182</v>
          </cell>
        </row>
        <row r="32">
          <cell r="A32" t="str">
            <v>01.17.171</v>
          </cell>
          <cell r="C32" t="str">
            <v>Projeto executivo de chuveiros automáticos em formato A1</v>
          </cell>
          <cell r="D32" t="str">
            <v>UN</v>
          </cell>
          <cell r="F32">
            <v>1616.15</v>
          </cell>
          <cell r="G32">
            <v>1616.15</v>
          </cell>
          <cell r="H32" t="str">
            <v>CDHU-182</v>
          </cell>
        </row>
        <row r="33">
          <cell r="A33" t="str">
            <v>01.17.181</v>
          </cell>
          <cell r="C33" t="str">
            <v>Projeto executivo de chuveiros automáticos em formato A0</v>
          </cell>
          <cell r="D33" t="str">
            <v>UN</v>
          </cell>
          <cell r="F33">
            <v>2088.92</v>
          </cell>
          <cell r="G33">
            <v>2088.92</v>
          </cell>
          <cell r="H33" t="str">
            <v>CDHU-182</v>
          </cell>
        </row>
        <row r="34">
          <cell r="A34" t="str">
            <v>01.20</v>
          </cell>
          <cell r="B34" t="str">
            <v>Levantamento topografico e geofisico</v>
          </cell>
          <cell r="C34" t="str">
            <v>Levantamento topografico e geofisico</v>
          </cell>
          <cell r="H34" t="str">
            <v>CDHU-182</v>
          </cell>
        </row>
        <row r="35">
          <cell r="A35" t="str">
            <v>01.20.010</v>
          </cell>
          <cell r="C35" t="str">
            <v>Taxa de mobilização e desmobilização de equipamentos para execução de levantamento topográfico</v>
          </cell>
          <cell r="D35" t="str">
            <v>TX</v>
          </cell>
          <cell r="E35">
            <v>1242.82</v>
          </cell>
          <cell r="G35">
            <v>1242.82</v>
          </cell>
          <cell r="H35" t="str">
            <v>CDHU-182</v>
          </cell>
        </row>
        <row r="36">
          <cell r="A36" t="str">
            <v>01.20.691</v>
          </cell>
          <cell r="C36" t="str">
            <v>Levantamento planimétrico cadastral com áreas ocupadas predominantemente por comunidades - área até 20.000 m² (mínimo de 3.500 m²)</v>
          </cell>
          <cell r="D36" t="str">
            <v>M2</v>
          </cell>
          <cell r="E36">
            <v>0.4</v>
          </cell>
          <cell r="F36">
            <v>0.44</v>
          </cell>
          <cell r="G36">
            <v>0.84</v>
          </cell>
          <cell r="H36" t="str">
            <v>CDHU-182</v>
          </cell>
        </row>
        <row r="37">
          <cell r="A37" t="str">
            <v>01.20.701</v>
          </cell>
          <cell r="C37" t="str">
            <v>Levantamento planimétrico cadastral com áreas ocupadas predominantemente por comunidades - área acima de 20.000 m² até 200.000 m²</v>
          </cell>
          <cell r="D37" t="str">
            <v>M2</v>
          </cell>
          <cell r="E37">
            <v>0.32</v>
          </cell>
          <cell r="F37">
            <v>0.35</v>
          </cell>
          <cell r="G37">
            <v>0.67</v>
          </cell>
          <cell r="H37" t="str">
            <v>CDHU-182</v>
          </cell>
        </row>
        <row r="38">
          <cell r="A38" t="str">
            <v>01.20.711</v>
          </cell>
          <cell r="C38" t="str">
            <v>Levantamento planimétrico cadastral com áreas ocupadas predominantemente por comunidades - área acima de 200.000 m²</v>
          </cell>
          <cell r="D38" t="str">
            <v>M2</v>
          </cell>
          <cell r="E38">
            <v>0.26</v>
          </cell>
          <cell r="F38">
            <v>0.28000000000000003</v>
          </cell>
          <cell r="G38">
            <v>0.54</v>
          </cell>
          <cell r="H38" t="str">
            <v>CDHU-182</v>
          </cell>
        </row>
        <row r="39">
          <cell r="A39" t="str">
            <v>01.20.721</v>
          </cell>
          <cell r="C39" t="str">
            <v>Levantamento planimétrico cadastral com áreas até 50% de ocupação - área até 20.000 m² (mínimo de 3.500 m²)</v>
          </cell>
          <cell r="D39" t="str">
            <v>M2</v>
          </cell>
          <cell r="E39">
            <v>0.35</v>
          </cell>
          <cell r="F39">
            <v>0.39</v>
          </cell>
          <cell r="G39">
            <v>0.74</v>
          </cell>
          <cell r="H39" t="str">
            <v>CDHU-182</v>
          </cell>
        </row>
        <row r="40">
          <cell r="A40" t="str">
            <v>01.20.731</v>
          </cell>
          <cell r="C40" t="str">
            <v>Levantamento planimétrico cadastral com áreas até 50% de ocupação - área acima de 20.000 m² até 200.000 m²</v>
          </cell>
          <cell r="D40" t="str">
            <v>M2</v>
          </cell>
          <cell r="E40">
            <v>0.16</v>
          </cell>
          <cell r="F40">
            <v>0.42</v>
          </cell>
          <cell r="G40">
            <v>0.57999999999999996</v>
          </cell>
          <cell r="H40" t="str">
            <v>CDHU-182</v>
          </cell>
        </row>
        <row r="41">
          <cell r="A41" t="str">
            <v>01.20.741</v>
          </cell>
          <cell r="C41" t="str">
            <v>Levantamento planimétrico cadastral com áreas até 50% de ocupação - área acima de 200.000 m²</v>
          </cell>
          <cell r="D41" t="str">
            <v>M2</v>
          </cell>
          <cell r="E41">
            <v>0.22</v>
          </cell>
          <cell r="F41">
            <v>0.25</v>
          </cell>
          <cell r="G41">
            <v>0.47</v>
          </cell>
          <cell r="H41" t="str">
            <v>CDHU-182</v>
          </cell>
        </row>
        <row r="42">
          <cell r="A42" t="str">
            <v>01.20.751</v>
          </cell>
          <cell r="C42" t="str">
            <v>Levantamento planimétrico cadastral com áreas acima de 50% de ocupação - área até 20.000 m² (mínimo de 4.000 m²)</v>
          </cell>
          <cell r="D42" t="str">
            <v>M2</v>
          </cell>
          <cell r="E42">
            <v>0.31</v>
          </cell>
          <cell r="F42">
            <v>0.35</v>
          </cell>
          <cell r="G42">
            <v>0.66</v>
          </cell>
          <cell r="H42" t="str">
            <v>CDHU-182</v>
          </cell>
        </row>
        <row r="43">
          <cell r="A43" t="str">
            <v>01.20.761</v>
          </cell>
          <cell r="C43" t="str">
            <v>Levantamento planimétrico cadastral com áreas acima de 50% de ocupação - área acima de 20.000 m² até 200.000 m²</v>
          </cell>
          <cell r="D43" t="str">
            <v>M2</v>
          </cell>
          <cell r="E43">
            <v>0.26</v>
          </cell>
          <cell r="F43">
            <v>0.28999999999999998</v>
          </cell>
          <cell r="G43">
            <v>0.55000000000000004</v>
          </cell>
          <cell r="H43" t="str">
            <v>CDHU-182</v>
          </cell>
        </row>
        <row r="44">
          <cell r="A44" t="str">
            <v>01.20.771</v>
          </cell>
          <cell r="C44" t="str">
            <v>Levantamento planimétrico cadastral com áreas acima de 50% de ocupação - área acima de 200.000 m²</v>
          </cell>
          <cell r="D44" t="str">
            <v>M2</v>
          </cell>
          <cell r="E44">
            <v>0.26</v>
          </cell>
          <cell r="F44">
            <v>0.28000000000000003</v>
          </cell>
          <cell r="G44">
            <v>0.54</v>
          </cell>
          <cell r="H44" t="str">
            <v>CDHU-182</v>
          </cell>
        </row>
        <row r="45">
          <cell r="A45" t="str">
            <v>01.20.781</v>
          </cell>
          <cell r="C45" t="str">
            <v>Levantamento planialtimétrico cadastral com áreas ocupadas predominantemente por comunidades - área até 20.000 m² (mínimo de 3.500 m²)</v>
          </cell>
          <cell r="D45" t="str">
            <v>M2</v>
          </cell>
          <cell r="E45">
            <v>0.43</v>
          </cell>
          <cell r="F45">
            <v>0.48</v>
          </cell>
          <cell r="G45">
            <v>0.91</v>
          </cell>
          <cell r="H45" t="str">
            <v>CDHU-182</v>
          </cell>
        </row>
        <row r="46">
          <cell r="A46" t="str">
            <v>01.20.791</v>
          </cell>
          <cell r="C46" t="str">
            <v>Levantamento planialtimétrico cadastral com áreas ocupadas predominantemente por comunidades - área acima de 20.000 m² até 200.000 m²</v>
          </cell>
          <cell r="D46" t="str">
            <v>M2</v>
          </cell>
          <cell r="E46">
            <v>0.34</v>
          </cell>
          <cell r="F46">
            <v>0.37</v>
          </cell>
          <cell r="G46">
            <v>0.71</v>
          </cell>
          <cell r="H46" t="str">
            <v>CDHU-182</v>
          </cell>
        </row>
        <row r="47">
          <cell r="A47" t="str">
            <v>01.20.801</v>
          </cell>
          <cell r="C47" t="str">
            <v>Levantamento planialtimétrico cadastral com áreas ocupadas predominantemente por comunidades - área acima de 200.000 m²</v>
          </cell>
          <cell r="D47" t="str">
            <v>M2</v>
          </cell>
          <cell r="E47">
            <v>0.26</v>
          </cell>
          <cell r="F47">
            <v>0.28999999999999998</v>
          </cell>
          <cell r="G47">
            <v>0.55000000000000004</v>
          </cell>
          <cell r="H47" t="str">
            <v>CDHU-182</v>
          </cell>
        </row>
        <row r="48">
          <cell r="A48" t="str">
            <v>01.20.811</v>
          </cell>
          <cell r="C48" t="str">
            <v>Levantamento planialtimétrico cadastral com áreas até 50% de ocupação - área até 20.000 m² (mínimo de 4.000 m²)</v>
          </cell>
          <cell r="D48" t="str">
            <v>M2</v>
          </cell>
          <cell r="E48">
            <v>0.36</v>
          </cell>
          <cell r="F48">
            <v>0.41</v>
          </cell>
          <cell r="G48">
            <v>0.77</v>
          </cell>
          <cell r="H48" t="str">
            <v>CDHU-182</v>
          </cell>
        </row>
        <row r="49">
          <cell r="A49" t="str">
            <v>01.20.821</v>
          </cell>
          <cell r="C49" t="str">
            <v>Levantamento planialtimétrico cadastral com áreas até 50% de ocupação - área acima de 20.000 m² até 200.000 m²</v>
          </cell>
          <cell r="D49" t="str">
            <v>M2</v>
          </cell>
          <cell r="E49">
            <v>0.3</v>
          </cell>
          <cell r="F49">
            <v>0.33</v>
          </cell>
          <cell r="G49">
            <v>0.63</v>
          </cell>
          <cell r="H49" t="str">
            <v>CDHU-182</v>
          </cell>
        </row>
        <row r="50">
          <cell r="A50" t="str">
            <v>01.20.831</v>
          </cell>
          <cell r="C50" t="str">
            <v>Levantamento planialtimétrico cadastral com áreas até 50% de ocupação - área acima de 200.000 m²</v>
          </cell>
          <cell r="D50" t="str">
            <v>M2</v>
          </cell>
          <cell r="E50">
            <v>0.25</v>
          </cell>
          <cell r="F50">
            <v>0.28000000000000003</v>
          </cell>
          <cell r="G50">
            <v>0.53</v>
          </cell>
          <cell r="H50" t="str">
            <v>CDHU-182</v>
          </cell>
        </row>
        <row r="51">
          <cell r="A51" t="str">
            <v>01.20.841</v>
          </cell>
          <cell r="C51" t="str">
            <v>Levantamento planialtimétrico cadastral com áreas acima de 50% de ocupação - área até 20.000 m² (mínimo de 3.500 m²)</v>
          </cell>
          <cell r="D51" t="str">
            <v>M2</v>
          </cell>
          <cell r="E51">
            <v>0.42</v>
          </cell>
          <cell r="F51">
            <v>0.47</v>
          </cell>
          <cell r="G51">
            <v>0.89</v>
          </cell>
          <cell r="H51" t="str">
            <v>CDHU-182</v>
          </cell>
        </row>
        <row r="52">
          <cell r="A52" t="str">
            <v>01.20.851</v>
          </cell>
          <cell r="C52" t="str">
            <v>Levantamento planialtimétrico cadastral com áreas acima de 50% de ocupação - área acima de 20.000 m² até 200.000 m²</v>
          </cell>
          <cell r="D52" t="str">
            <v>M2</v>
          </cell>
          <cell r="E52">
            <v>0.27</v>
          </cell>
          <cell r="F52">
            <v>0.3</v>
          </cell>
          <cell r="G52">
            <v>0.56999999999999995</v>
          </cell>
          <cell r="H52" t="str">
            <v>CDHU-182</v>
          </cell>
        </row>
        <row r="53">
          <cell r="A53" t="str">
            <v>01.20.861</v>
          </cell>
          <cell r="C53" t="str">
            <v>Levantamento planialtimétrico cadastral com áreas acima de 50% de ocupação - área acima de 200.000 m²</v>
          </cell>
          <cell r="D53" t="str">
            <v>M2</v>
          </cell>
          <cell r="E53">
            <v>0.17</v>
          </cell>
          <cell r="F53">
            <v>0.32</v>
          </cell>
          <cell r="G53">
            <v>0.49</v>
          </cell>
          <cell r="H53" t="str">
            <v>CDHU-182</v>
          </cell>
        </row>
        <row r="54">
          <cell r="A54" t="str">
            <v>01.20.871</v>
          </cell>
          <cell r="C54" t="str">
            <v>Levantamento planialtimétrico cadastral em área rural até 2 alqueires (mínimo de 10.000 m²)</v>
          </cell>
          <cell r="D54" t="str">
            <v>M2</v>
          </cell>
          <cell r="E54">
            <v>0.18</v>
          </cell>
          <cell r="F54">
            <v>0.2</v>
          </cell>
          <cell r="G54">
            <v>0.38</v>
          </cell>
          <cell r="H54" t="str">
            <v>CDHU-182</v>
          </cell>
        </row>
        <row r="55">
          <cell r="A55" t="str">
            <v>01.20.881</v>
          </cell>
          <cell r="C55" t="str">
            <v>Levantamento planialtimétrico cadastral em área rural acima de 2 até 5 alqueires</v>
          </cell>
          <cell r="D55" t="str">
            <v>M2</v>
          </cell>
          <cell r="E55">
            <v>0.13</v>
          </cell>
          <cell r="F55">
            <v>0.14000000000000001</v>
          </cell>
          <cell r="G55">
            <v>0.27</v>
          </cell>
          <cell r="H55" t="str">
            <v>CDHU-182</v>
          </cell>
        </row>
        <row r="56">
          <cell r="A56" t="str">
            <v>01.20.891</v>
          </cell>
          <cell r="C56" t="str">
            <v>Levantamento planialtimétrico cadastral em área rural acima de 5 até 10 alqueires</v>
          </cell>
          <cell r="D56" t="str">
            <v>M2</v>
          </cell>
          <cell r="E56">
            <v>0.09</v>
          </cell>
          <cell r="F56">
            <v>0.12</v>
          </cell>
          <cell r="G56">
            <v>0.21</v>
          </cell>
          <cell r="H56" t="str">
            <v>CDHU-182</v>
          </cell>
        </row>
        <row r="57">
          <cell r="A57" t="str">
            <v>01.20.901</v>
          </cell>
          <cell r="C57" t="str">
            <v>Levantamento planialtimétrico cadastral em área rural acima de 10 alqueires</v>
          </cell>
          <cell r="D57" t="str">
            <v>M2</v>
          </cell>
          <cell r="E57">
            <v>0.09</v>
          </cell>
          <cell r="F57">
            <v>0.09</v>
          </cell>
          <cell r="G57">
            <v>0.18</v>
          </cell>
          <cell r="H57" t="str">
            <v>CDHU-182</v>
          </cell>
        </row>
        <row r="58">
          <cell r="A58" t="str">
            <v>01.20.911</v>
          </cell>
          <cell r="C58" t="str">
            <v>Transporte de referência de nível (RN) - classe IIN (mínimo de 2 km)</v>
          </cell>
          <cell r="D58" t="str">
            <v>KM</v>
          </cell>
          <cell r="E58">
            <v>650.96</v>
          </cell>
          <cell r="F58">
            <v>568.74</v>
          </cell>
          <cell r="G58">
            <v>1219.7</v>
          </cell>
          <cell r="H58" t="str">
            <v>CDHU-182</v>
          </cell>
        </row>
        <row r="59">
          <cell r="A59" t="str">
            <v>01.20.921</v>
          </cell>
          <cell r="C59" t="str">
            <v>Implantação de marcos através de levantamento com GPS (mínimo de 3 marcos)</v>
          </cell>
          <cell r="D59" t="str">
            <v>UN</v>
          </cell>
          <cell r="E59">
            <v>703.59</v>
          </cell>
          <cell r="F59">
            <v>389.18</v>
          </cell>
          <cell r="G59">
            <v>1092.77</v>
          </cell>
          <cell r="H59" t="str">
            <v>CDHU-182</v>
          </cell>
        </row>
        <row r="60">
          <cell r="A60" t="str">
            <v>01.21</v>
          </cell>
          <cell r="B60" t="str">
            <v>Estudo geotecnico (sondagem)</v>
          </cell>
          <cell r="C60" t="str">
            <v>Estudo geotecnico (sondagem)</v>
          </cell>
          <cell r="H60" t="str">
            <v>CDHU-182</v>
          </cell>
        </row>
        <row r="61">
          <cell r="A61" t="str">
            <v>01.21.010</v>
          </cell>
          <cell r="C61" t="str">
            <v>Taxa de mobilização e desmobilização de equipamentos para execução de sondagem</v>
          </cell>
          <cell r="D61" t="str">
            <v>TX</v>
          </cell>
          <cell r="E61">
            <v>1007.42</v>
          </cell>
          <cell r="G61">
            <v>1007.42</v>
          </cell>
          <cell r="H61" t="str">
            <v>CDHU-182</v>
          </cell>
        </row>
        <row r="62">
          <cell r="A62" t="str">
            <v>01.21.090</v>
          </cell>
          <cell r="C62" t="str">
            <v>Taxa de mobilização e desmobilização de equipamentos para execução de sondagem rotativa</v>
          </cell>
          <cell r="D62" t="str">
            <v>TX</v>
          </cell>
          <cell r="E62">
            <v>5236.26</v>
          </cell>
          <cell r="G62">
            <v>5236.26</v>
          </cell>
          <cell r="H62" t="str">
            <v>CDHU-182</v>
          </cell>
        </row>
        <row r="63">
          <cell r="A63" t="str">
            <v>01.21.100</v>
          </cell>
          <cell r="C63" t="str">
            <v>Sondagem do terreno a trado</v>
          </cell>
          <cell r="D63" t="str">
            <v>M</v>
          </cell>
          <cell r="E63">
            <v>75.98</v>
          </cell>
          <cell r="G63">
            <v>75.98</v>
          </cell>
          <cell r="H63" t="str">
            <v>CDHU-182</v>
          </cell>
        </row>
        <row r="64">
          <cell r="A64" t="str">
            <v>01.21.110</v>
          </cell>
          <cell r="C64" t="str">
            <v>Sondagem do terreno à percussão (mínimo de 30 m)</v>
          </cell>
          <cell r="D64" t="str">
            <v>M</v>
          </cell>
          <cell r="E64">
            <v>86.62</v>
          </cell>
          <cell r="G64">
            <v>86.62</v>
          </cell>
          <cell r="H64" t="str">
            <v>CDHU-182</v>
          </cell>
        </row>
        <row r="65">
          <cell r="A65" t="str">
            <v>01.21.120</v>
          </cell>
          <cell r="C65" t="str">
            <v>Sondagem do terreno rotativa em solo</v>
          </cell>
          <cell r="D65" t="str">
            <v>M</v>
          </cell>
          <cell r="E65">
            <v>325.73</v>
          </cell>
          <cell r="G65">
            <v>325.73</v>
          </cell>
          <cell r="H65" t="str">
            <v>CDHU-182</v>
          </cell>
        </row>
        <row r="66">
          <cell r="A66" t="str">
            <v>01.21.130</v>
          </cell>
          <cell r="C66" t="str">
            <v>Sondagem do terreno rotativa em rocha</v>
          </cell>
          <cell r="D66" t="str">
            <v>M</v>
          </cell>
          <cell r="E66">
            <v>598</v>
          </cell>
          <cell r="G66">
            <v>598</v>
          </cell>
          <cell r="H66" t="str">
            <v>CDHU-182</v>
          </cell>
        </row>
        <row r="67">
          <cell r="A67" t="str">
            <v>01.21.140</v>
          </cell>
          <cell r="C67" t="str">
            <v>Sondagem do terreno à percussão com a utilização de torquímetro (mínimo de 30 m)</v>
          </cell>
          <cell r="D67" t="str">
            <v>M</v>
          </cell>
          <cell r="E67">
            <v>78.349999999999994</v>
          </cell>
          <cell r="G67">
            <v>78.349999999999994</v>
          </cell>
          <cell r="H67" t="str">
            <v>CDHU-182</v>
          </cell>
        </row>
        <row r="68">
          <cell r="A68" t="str">
            <v>01.23</v>
          </cell>
          <cell r="B68" t="str">
            <v>Tratamento, recuperacao e trabalhos especiais em concreto</v>
          </cell>
          <cell r="C68" t="str">
            <v>Tratamento, recuperacao e trabalhos especiais em concreto</v>
          </cell>
          <cell r="H68" t="str">
            <v>CDHU-182</v>
          </cell>
        </row>
        <row r="69">
          <cell r="A69" t="str">
            <v>01.23.010</v>
          </cell>
          <cell r="C69" t="str">
            <v>Taxa de mobilização e desmobilização de equipamentos para execução de corte em concreto armado</v>
          </cell>
          <cell r="D69" t="str">
            <v>TX</v>
          </cell>
          <cell r="E69">
            <v>291.52</v>
          </cell>
          <cell r="G69">
            <v>291.52</v>
          </cell>
          <cell r="H69" t="str">
            <v>CDHU-182</v>
          </cell>
        </row>
        <row r="70">
          <cell r="A70" t="str">
            <v>01.23.020</v>
          </cell>
          <cell r="C70" t="str">
            <v>Limpeza de armadura com escova de aço</v>
          </cell>
          <cell r="D70" t="str">
            <v>M2</v>
          </cell>
          <cell r="E70">
            <v>3.13</v>
          </cell>
          <cell r="F70">
            <v>5.03</v>
          </cell>
          <cell r="G70">
            <v>8.16</v>
          </cell>
          <cell r="H70" t="str">
            <v>CDHU-182</v>
          </cell>
        </row>
        <row r="71">
          <cell r="A71" t="str">
            <v>01.23.030</v>
          </cell>
          <cell r="C71" t="str">
            <v>Preparo de ponte de aderência com adesivo a base de epóxi</v>
          </cell>
          <cell r="D71" t="str">
            <v>M2</v>
          </cell>
          <cell r="E71">
            <v>87.43</v>
          </cell>
          <cell r="F71">
            <v>37.11</v>
          </cell>
          <cell r="G71">
            <v>124.54</v>
          </cell>
          <cell r="H71" t="str">
            <v>CDHU-182</v>
          </cell>
        </row>
        <row r="72">
          <cell r="A72" t="str">
            <v>01.23.040</v>
          </cell>
          <cell r="C72" t="str">
            <v>Tratamento de armadura com produto anticorrosivo a base de zinco</v>
          </cell>
          <cell r="D72" t="str">
            <v>M2</v>
          </cell>
          <cell r="E72">
            <v>15.85</v>
          </cell>
          <cell r="F72">
            <v>35.39</v>
          </cell>
          <cell r="G72">
            <v>51.24</v>
          </cell>
          <cell r="H72" t="str">
            <v>CDHU-182</v>
          </cell>
        </row>
        <row r="73">
          <cell r="A73" t="str">
            <v>01.23.060</v>
          </cell>
          <cell r="C73" t="str">
            <v>Corte de concreto deteriorado inclusive remoção dos detritos</v>
          </cell>
          <cell r="D73" t="str">
            <v>M2</v>
          </cell>
          <cell r="F73">
            <v>25.13</v>
          </cell>
          <cell r="G73">
            <v>25.13</v>
          </cell>
          <cell r="H73" t="str">
            <v>CDHU-182</v>
          </cell>
        </row>
        <row r="74">
          <cell r="A74" t="str">
            <v>01.23.070</v>
          </cell>
          <cell r="C74" t="str">
            <v>Demarcação de área com disco de corte diamantado</v>
          </cell>
          <cell r="D74" t="str">
            <v>M</v>
          </cell>
          <cell r="E74">
            <v>0.84</v>
          </cell>
          <cell r="F74">
            <v>3.72</v>
          </cell>
          <cell r="G74">
            <v>4.5599999999999996</v>
          </cell>
          <cell r="H74" t="str">
            <v>CDHU-182</v>
          </cell>
        </row>
        <row r="75">
          <cell r="A75" t="str">
            <v>01.23.100</v>
          </cell>
          <cell r="C75" t="str">
            <v>Demolição de concreto armado com preservação de armadura, para reforço e recuperação estrutural</v>
          </cell>
          <cell r="D75" t="str">
            <v>M3</v>
          </cell>
          <cell r="F75">
            <v>379.22</v>
          </cell>
          <cell r="G75">
            <v>379.22</v>
          </cell>
          <cell r="H75" t="str">
            <v>CDHU-182</v>
          </cell>
        </row>
        <row r="76">
          <cell r="A76" t="str">
            <v>01.23.140</v>
          </cell>
          <cell r="C76" t="str">
            <v>Furação de 1 1/4" em concreto armado</v>
          </cell>
          <cell r="D76" t="str">
            <v>M</v>
          </cell>
          <cell r="E76">
            <v>187.15</v>
          </cell>
          <cell r="G76">
            <v>187.15</v>
          </cell>
          <cell r="H76" t="str">
            <v>CDHU-182</v>
          </cell>
        </row>
        <row r="77">
          <cell r="A77" t="str">
            <v>01.23.150</v>
          </cell>
          <cell r="C77" t="str">
            <v>Furação de 1 1/2" em concreto armado</v>
          </cell>
          <cell r="D77" t="str">
            <v>M</v>
          </cell>
          <cell r="E77">
            <v>202.86</v>
          </cell>
          <cell r="G77">
            <v>202.86</v>
          </cell>
          <cell r="H77" t="str">
            <v>CDHU-182</v>
          </cell>
        </row>
        <row r="78">
          <cell r="A78" t="str">
            <v>01.23.160</v>
          </cell>
          <cell r="C78" t="str">
            <v>Furação de 2 1/4" em concreto armado</v>
          </cell>
          <cell r="D78" t="str">
            <v>M</v>
          </cell>
          <cell r="E78">
            <v>241.63</v>
          </cell>
          <cell r="G78">
            <v>241.63</v>
          </cell>
          <cell r="H78" t="str">
            <v>CDHU-182</v>
          </cell>
        </row>
        <row r="79">
          <cell r="A79" t="str">
            <v>01.23.190</v>
          </cell>
          <cell r="C79" t="str">
            <v>Furação de 2 1/2" em concreto armado</v>
          </cell>
          <cell r="D79" t="str">
            <v>M</v>
          </cell>
          <cell r="E79">
            <v>249.76</v>
          </cell>
          <cell r="G79">
            <v>249.76</v>
          </cell>
          <cell r="H79" t="str">
            <v>CDHU-182</v>
          </cell>
        </row>
        <row r="80">
          <cell r="A80" t="str">
            <v>01.23.200</v>
          </cell>
          <cell r="C80" t="str">
            <v>Taxa de mobilização e desmobilização de equipamentos para execução de perfuração em concreto</v>
          </cell>
          <cell r="D80" t="str">
            <v>TX</v>
          </cell>
          <cell r="E80">
            <v>226.05</v>
          </cell>
          <cell r="G80">
            <v>226.05</v>
          </cell>
          <cell r="H80" t="str">
            <v>CDHU-182</v>
          </cell>
        </row>
        <row r="81">
          <cell r="A81" t="str">
            <v>01.23.221</v>
          </cell>
          <cell r="C81" t="str">
            <v>Furação para até 10mm x 100mm em concreto armado, inclusive colagem de armadura (para até 8mm)</v>
          </cell>
          <cell r="D81" t="str">
            <v>UN</v>
          </cell>
          <cell r="E81">
            <v>7.39</v>
          </cell>
          <cell r="G81">
            <v>7.39</v>
          </cell>
          <cell r="H81" t="str">
            <v>CDHU-182</v>
          </cell>
        </row>
        <row r="82">
          <cell r="A82" t="str">
            <v>01.23.222</v>
          </cell>
          <cell r="C82" t="str">
            <v>Furação para 12,5mm x 100mm em concreto armado, inclusive colagem de armadura (para 10mm)</v>
          </cell>
          <cell r="D82" t="str">
            <v>UN</v>
          </cell>
          <cell r="E82">
            <v>8.25</v>
          </cell>
          <cell r="G82">
            <v>8.25</v>
          </cell>
          <cell r="H82" t="str">
            <v>CDHU-182</v>
          </cell>
        </row>
        <row r="83">
          <cell r="A83" t="str">
            <v>01.23.223</v>
          </cell>
          <cell r="C83" t="str">
            <v>Furação para 16mm x 100mm em concreto armado, inclusive colagem de armadura (para 12,5mm)</v>
          </cell>
          <cell r="D83" t="str">
            <v>UN</v>
          </cell>
          <cell r="E83">
            <v>10.42</v>
          </cell>
          <cell r="G83">
            <v>10.42</v>
          </cell>
          <cell r="H83" t="str">
            <v>CDHU-182</v>
          </cell>
        </row>
        <row r="84">
          <cell r="A84" t="str">
            <v>01.23.231</v>
          </cell>
          <cell r="C84" t="str">
            <v>Furação para até 10mm x 150mm em concreto armado, inclusive colagem de armadura (para até 8mm)</v>
          </cell>
          <cell r="D84" t="str">
            <v>UN</v>
          </cell>
          <cell r="E84">
            <v>10.68</v>
          </cell>
          <cell r="G84">
            <v>10.68</v>
          </cell>
          <cell r="H84" t="str">
            <v>CDHU-182</v>
          </cell>
        </row>
        <row r="85">
          <cell r="A85" t="str">
            <v>01.23.232</v>
          </cell>
          <cell r="C85" t="str">
            <v>Furação para 12,5mm x 150mm em concreto armado, inclusive colagem de armadura (para 10mm)</v>
          </cell>
          <cell r="D85" t="str">
            <v>UN</v>
          </cell>
          <cell r="E85">
            <v>12.59</v>
          </cell>
          <cell r="G85">
            <v>12.59</v>
          </cell>
          <cell r="H85" t="str">
            <v>CDHU-182</v>
          </cell>
        </row>
        <row r="86">
          <cell r="A86" t="str">
            <v>01.23.233</v>
          </cell>
          <cell r="C86" t="str">
            <v>Furação para 16mm x 150mm em concreto armado, inclusive colagem de armadura (para 12,5mm)</v>
          </cell>
          <cell r="D86" t="str">
            <v>UN</v>
          </cell>
          <cell r="E86">
            <v>16.350000000000001</v>
          </cell>
          <cell r="G86">
            <v>16.350000000000001</v>
          </cell>
          <cell r="H86" t="str">
            <v>CDHU-182</v>
          </cell>
        </row>
        <row r="87">
          <cell r="A87" t="str">
            <v>01.23.234</v>
          </cell>
          <cell r="C87" t="str">
            <v>Furação para 20mm x 150mm em concreto armado, inclusive colagem de armadura (para 16mm)</v>
          </cell>
          <cell r="D87" t="str">
            <v>UN</v>
          </cell>
          <cell r="E87">
            <v>18.559999999999999</v>
          </cell>
          <cell r="G87">
            <v>18.559999999999999</v>
          </cell>
          <cell r="H87" t="str">
            <v>CDHU-182</v>
          </cell>
        </row>
        <row r="88">
          <cell r="A88" t="str">
            <v>01.23.236</v>
          </cell>
          <cell r="C88" t="str">
            <v>Furação para até 10mm x 200mm em concreto armado, inclusive colagem de armadura (para 8mm)</v>
          </cell>
          <cell r="D88" t="str">
            <v>UN</v>
          </cell>
          <cell r="E88">
            <v>14.91</v>
          </cell>
          <cell r="G88">
            <v>14.91</v>
          </cell>
          <cell r="H88" t="str">
            <v>CDHU-182</v>
          </cell>
        </row>
        <row r="89">
          <cell r="A89" t="str">
            <v>01.23.237</v>
          </cell>
          <cell r="C89" t="str">
            <v>Furação para 12,5mm x 200mm em concreto armado, inclusive colagem de armadura (para 10mm)</v>
          </cell>
          <cell r="D89" t="str">
            <v>UN</v>
          </cell>
          <cell r="E89">
            <v>16.96</v>
          </cell>
          <cell r="G89">
            <v>16.96</v>
          </cell>
          <cell r="H89" t="str">
            <v>CDHU-182</v>
          </cell>
        </row>
        <row r="90">
          <cell r="A90" t="str">
            <v>01.23.238</v>
          </cell>
          <cell r="C90" t="str">
            <v>Furação para 16mm x 200mm em concreto armado, inclusive colagem de armadura (para 12,5mm)</v>
          </cell>
          <cell r="D90" t="str">
            <v>UN</v>
          </cell>
          <cell r="E90">
            <v>21.52</v>
          </cell>
          <cell r="G90">
            <v>21.52</v>
          </cell>
          <cell r="H90" t="str">
            <v>CDHU-182</v>
          </cell>
        </row>
        <row r="91">
          <cell r="A91" t="str">
            <v>01.23.239</v>
          </cell>
          <cell r="C91" t="str">
            <v>Furação para 20mm x 200mm em concreto armado, inclusive colagem de armadura (para 16mm)</v>
          </cell>
          <cell r="D91" t="str">
            <v>UN</v>
          </cell>
          <cell r="E91">
            <v>26.56</v>
          </cell>
          <cell r="G91">
            <v>26.56</v>
          </cell>
          <cell r="H91" t="str">
            <v>CDHU-182</v>
          </cell>
        </row>
        <row r="92">
          <cell r="A92" t="str">
            <v>01.23.254</v>
          </cell>
          <cell r="C92" t="str">
            <v>Furação de 1" em concreto armado</v>
          </cell>
          <cell r="D92" t="str">
            <v>M</v>
          </cell>
          <cell r="E92">
            <v>187.63</v>
          </cell>
          <cell r="G92">
            <v>187.63</v>
          </cell>
          <cell r="H92" t="str">
            <v>CDHU-182</v>
          </cell>
        </row>
        <row r="93">
          <cell r="A93" t="str">
            <v>01.23.260</v>
          </cell>
          <cell r="C93" t="str">
            <v>Furação de 2" em concreto armado</v>
          </cell>
          <cell r="D93" t="str">
            <v>M</v>
          </cell>
          <cell r="E93">
            <v>243.04</v>
          </cell>
          <cell r="G93">
            <v>243.04</v>
          </cell>
          <cell r="H93" t="str">
            <v>CDHU-182</v>
          </cell>
        </row>
        <row r="94">
          <cell r="A94" t="str">
            <v>01.23.264</v>
          </cell>
          <cell r="C94" t="str">
            <v>Furação de 3" em concreto armado</v>
          </cell>
          <cell r="D94" t="str">
            <v>M</v>
          </cell>
          <cell r="E94">
            <v>265.25</v>
          </cell>
          <cell r="G94">
            <v>265.25</v>
          </cell>
          <cell r="H94" t="str">
            <v>CDHU-182</v>
          </cell>
        </row>
        <row r="95">
          <cell r="A95" t="str">
            <v>01.23.270</v>
          </cell>
          <cell r="C95" t="str">
            <v>Furação de 4" em concreto armado</v>
          </cell>
          <cell r="D95" t="str">
            <v>M</v>
          </cell>
          <cell r="E95">
            <v>302.14999999999998</v>
          </cell>
          <cell r="G95">
            <v>302.14999999999998</v>
          </cell>
          <cell r="H95" t="str">
            <v>CDHU-182</v>
          </cell>
        </row>
        <row r="96">
          <cell r="A96" t="str">
            <v>01.23.274</v>
          </cell>
          <cell r="C96" t="str">
            <v>Furação de 5" em concreto armado</v>
          </cell>
          <cell r="D96" t="str">
            <v>M</v>
          </cell>
          <cell r="E96">
            <v>352.24</v>
          </cell>
          <cell r="G96">
            <v>352.24</v>
          </cell>
          <cell r="H96" t="str">
            <v>CDHU-182</v>
          </cell>
        </row>
        <row r="97">
          <cell r="A97" t="str">
            <v>01.23.280</v>
          </cell>
          <cell r="C97" t="str">
            <v>Furação de 6" em concreto armado</v>
          </cell>
          <cell r="D97" t="str">
            <v>M</v>
          </cell>
          <cell r="E97">
            <v>421.38</v>
          </cell>
          <cell r="G97">
            <v>421.38</v>
          </cell>
          <cell r="H97" t="str">
            <v>CDHU-182</v>
          </cell>
        </row>
        <row r="98">
          <cell r="A98" t="str">
            <v>01.23.510</v>
          </cell>
          <cell r="C98" t="str">
            <v>Corte vertical em concreto armado, espessura de 15 cm</v>
          </cell>
          <cell r="D98" t="str">
            <v>M</v>
          </cell>
          <cell r="E98">
            <v>192.02</v>
          </cell>
          <cell r="G98">
            <v>192.02</v>
          </cell>
          <cell r="H98" t="str">
            <v>CDHU-182</v>
          </cell>
        </row>
        <row r="99">
          <cell r="A99" t="str">
            <v>01.23.700</v>
          </cell>
          <cell r="C99" t="str">
            <v>Taxa de mobilização e desmobilização para reforço estrutural com fibra de carbono</v>
          </cell>
          <cell r="D99" t="str">
            <v>TX</v>
          </cell>
          <cell r="E99">
            <v>1216.48</v>
          </cell>
          <cell r="F99">
            <v>3436.91</v>
          </cell>
          <cell r="G99">
            <v>4653.3900000000003</v>
          </cell>
          <cell r="H99" t="str">
            <v>CDHU-182</v>
          </cell>
        </row>
        <row r="100">
          <cell r="A100" t="str">
            <v>01.23.701</v>
          </cell>
          <cell r="C100" t="str">
            <v>Preparação de substrato para colagem de fibra de carbono, mediante lixamento e/ou apicoamento e escovação</v>
          </cell>
          <cell r="D100" t="str">
            <v>M2</v>
          </cell>
          <cell r="E100">
            <v>6.39</v>
          </cell>
          <cell r="F100">
            <v>36.270000000000003</v>
          </cell>
          <cell r="G100">
            <v>42.66</v>
          </cell>
          <cell r="H100" t="str">
            <v>CDHU-182</v>
          </cell>
        </row>
        <row r="101">
          <cell r="A101" t="str">
            <v>01.23.702</v>
          </cell>
          <cell r="C101" t="str">
            <v>Fibra de carbono para reforço estrutural de alta resistência - 300 g/m²</v>
          </cell>
          <cell r="D101" t="str">
            <v>M2</v>
          </cell>
          <cell r="E101">
            <v>202.69</v>
          </cell>
          <cell r="F101">
            <v>262.42</v>
          </cell>
          <cell r="G101">
            <v>465.11</v>
          </cell>
          <cell r="H101" t="str">
            <v>CDHU-182</v>
          </cell>
        </row>
        <row r="102">
          <cell r="A102" t="str">
            <v>01.27</v>
          </cell>
          <cell r="B102" t="str">
            <v>Estudo e programa ambientais</v>
          </cell>
          <cell r="C102" t="str">
            <v>Estudo e programa ambientais</v>
          </cell>
          <cell r="H102" t="str">
            <v>CDHU-182</v>
          </cell>
        </row>
        <row r="103">
          <cell r="A103" t="str">
            <v>01.27.011</v>
          </cell>
          <cell r="C103" t="str">
            <v>Projeto e implementação de gerenciamento integrado de resíduos sólidos e gestão de perdas</v>
          </cell>
          <cell r="D103" t="str">
            <v>UN</v>
          </cell>
          <cell r="E103">
            <v>161.9</v>
          </cell>
          <cell r="F103">
            <v>7838.32</v>
          </cell>
          <cell r="G103">
            <v>8000.22</v>
          </cell>
          <cell r="H103" t="str">
            <v>CDHU-182</v>
          </cell>
        </row>
        <row r="104">
          <cell r="A104" t="str">
            <v>01.27.021</v>
          </cell>
          <cell r="C104" t="str">
            <v>Projeto e implementação de educação ambiental</v>
          </cell>
          <cell r="D104" t="str">
            <v>UN</v>
          </cell>
          <cell r="E104">
            <v>161.9</v>
          </cell>
          <cell r="F104">
            <v>10499.34</v>
          </cell>
          <cell r="G104">
            <v>10661.24</v>
          </cell>
          <cell r="H104" t="str">
            <v>CDHU-182</v>
          </cell>
        </row>
        <row r="105">
          <cell r="A105" t="str">
            <v>01.27.031</v>
          </cell>
          <cell r="C105" t="str">
            <v>Projeto e implementação de controle ambiental de obra</v>
          </cell>
          <cell r="D105" t="str">
            <v>UN</v>
          </cell>
          <cell r="E105">
            <v>161.9</v>
          </cell>
          <cell r="F105">
            <v>9290.2199999999993</v>
          </cell>
          <cell r="G105">
            <v>9452.1200000000008</v>
          </cell>
          <cell r="H105" t="str">
            <v>CDHU-182</v>
          </cell>
        </row>
        <row r="106">
          <cell r="A106" t="str">
            <v>01.27.041</v>
          </cell>
          <cell r="C106" t="str">
            <v>Laudo de caracterização de vegetação</v>
          </cell>
          <cell r="D106" t="str">
            <v>UN</v>
          </cell>
          <cell r="E106">
            <v>466.4</v>
          </cell>
          <cell r="F106">
            <v>21635.06</v>
          </cell>
          <cell r="G106">
            <v>22101.46</v>
          </cell>
          <cell r="H106" t="str">
            <v>CDHU-182</v>
          </cell>
        </row>
        <row r="107">
          <cell r="A107" t="str">
            <v>01.27.051</v>
          </cell>
          <cell r="C107" t="str">
            <v>Laudo de caracterização da fauna associada à flora</v>
          </cell>
          <cell r="D107" t="str">
            <v>UN</v>
          </cell>
          <cell r="E107">
            <v>466.4</v>
          </cell>
          <cell r="F107">
            <v>33198.480000000003</v>
          </cell>
          <cell r="G107">
            <v>33664.879999999997</v>
          </cell>
          <cell r="H107" t="str">
            <v>CDHU-182</v>
          </cell>
        </row>
        <row r="108">
          <cell r="A108" t="str">
            <v>01.27.061</v>
          </cell>
          <cell r="C108" t="str">
            <v>Projeto e implementação de monitoramento da fauna durante a obra</v>
          </cell>
          <cell r="D108" t="str">
            <v>UN</v>
          </cell>
          <cell r="E108">
            <v>466.4</v>
          </cell>
          <cell r="F108">
            <v>13160.66</v>
          </cell>
          <cell r="G108">
            <v>13627.06</v>
          </cell>
          <cell r="H108" t="str">
            <v>CDHU-182</v>
          </cell>
        </row>
        <row r="109">
          <cell r="A109" t="str">
            <v>01.27.071</v>
          </cell>
          <cell r="C109" t="str">
            <v>Laudo de autodepuração</v>
          </cell>
          <cell r="D109" t="str">
            <v>UN</v>
          </cell>
          <cell r="E109">
            <v>379.4</v>
          </cell>
          <cell r="F109">
            <v>15795.82</v>
          </cell>
          <cell r="G109">
            <v>16175.22</v>
          </cell>
          <cell r="H109" t="str">
            <v>CDHU-182</v>
          </cell>
        </row>
        <row r="110">
          <cell r="A110" t="str">
            <v>01.27.091</v>
          </cell>
          <cell r="C110" t="str">
            <v>Estudo de impacto de vizinhança, em área urbana até 10.000 m²</v>
          </cell>
          <cell r="D110" t="str">
            <v>UN</v>
          </cell>
          <cell r="E110">
            <v>231.5</v>
          </cell>
          <cell r="F110">
            <v>25584.5</v>
          </cell>
          <cell r="G110">
            <v>25816</v>
          </cell>
          <cell r="H110" t="str">
            <v>CDHU-182</v>
          </cell>
        </row>
        <row r="111">
          <cell r="A111" t="str">
            <v>01.28</v>
          </cell>
          <cell r="B111" t="str">
            <v>Poco profundo</v>
          </cell>
          <cell r="C111" t="str">
            <v>Poco profundo</v>
          </cell>
          <cell r="H111" t="str">
            <v>CDHU-182</v>
          </cell>
        </row>
        <row r="112">
          <cell r="A112" t="str">
            <v>01.28.010</v>
          </cell>
          <cell r="C112" t="str">
            <v>Taxa de mobilização e desmobilização de equipamentos para execução de perfuração para poço profundo - profundidade até 200 m</v>
          </cell>
          <cell r="D112" t="str">
            <v>TX</v>
          </cell>
          <cell r="E112">
            <v>8405.0300000000007</v>
          </cell>
          <cell r="G112">
            <v>8405.0300000000007</v>
          </cell>
          <cell r="H112" t="str">
            <v>CDHU-182</v>
          </cell>
        </row>
        <row r="113">
          <cell r="A113" t="str">
            <v>01.28.020</v>
          </cell>
          <cell r="C113" t="str">
            <v>Taxa de mobilização e desmobilização de equipamentos para execução de perfuração para poço profundo - profundidade acima de 200 m e até 300 m</v>
          </cell>
          <cell r="D113" t="str">
            <v>TX</v>
          </cell>
          <cell r="E113">
            <v>9791.9699999999993</v>
          </cell>
          <cell r="G113">
            <v>9791.9699999999993</v>
          </cell>
          <cell r="H113" t="str">
            <v>CDHU-182</v>
          </cell>
        </row>
        <row r="114">
          <cell r="A114" t="str">
            <v>01.28.030</v>
          </cell>
          <cell r="C114" t="str">
            <v>Taxa de mobilização e desmobilização de equipamentos para execução de perfuração para poço profundo - profundidade acima de 300 m</v>
          </cell>
          <cell r="D114" t="str">
            <v>TX</v>
          </cell>
          <cell r="E114">
            <v>13342.51</v>
          </cell>
          <cell r="G114">
            <v>13342.51</v>
          </cell>
          <cell r="H114" t="str">
            <v>CDHU-182</v>
          </cell>
        </row>
        <row r="115">
          <cell r="A115" t="str">
            <v>01.28.040</v>
          </cell>
          <cell r="C115" t="str">
            <v>Perfuração rotativa para poço profundo em camadas de solos sedimentares, diâmetro de 8 1/2" (215,90 mm)</v>
          </cell>
          <cell r="D115" t="str">
            <v>M</v>
          </cell>
          <cell r="E115">
            <v>350.7</v>
          </cell>
          <cell r="G115">
            <v>350.7</v>
          </cell>
          <cell r="H115" t="str">
            <v>CDHU-182</v>
          </cell>
        </row>
        <row r="116">
          <cell r="A116" t="str">
            <v>01.28.050</v>
          </cell>
          <cell r="C116" t="str">
            <v>Perfuração rotativa para poço profundo em aluvião, arenito, ou solos sedimentados em geral, diâmetro de 10" (250 mm)</v>
          </cell>
          <cell r="D116" t="str">
            <v>M</v>
          </cell>
          <cell r="E116">
            <v>373.73</v>
          </cell>
          <cell r="G116">
            <v>373.73</v>
          </cell>
          <cell r="H116" t="str">
            <v>CDHU-182</v>
          </cell>
        </row>
        <row r="117">
          <cell r="A117" t="str">
            <v>01.28.060</v>
          </cell>
          <cell r="C117" t="str">
            <v>Perfuração rotativa para poço profundo em aluvião, arenito, ou solos sedimentados em geral, diâmetro de 12" (300 mm)</v>
          </cell>
          <cell r="D117" t="str">
            <v>M</v>
          </cell>
          <cell r="E117">
            <v>537.14</v>
          </cell>
          <cell r="G117">
            <v>537.14</v>
          </cell>
          <cell r="H117" t="str">
            <v>CDHU-182</v>
          </cell>
        </row>
        <row r="118">
          <cell r="A118" t="str">
            <v>01.28.070</v>
          </cell>
          <cell r="C118" t="str">
            <v>Perfuração rotativa para poço profundo em aluvião, arenito, ou solos sedimentados em geral, diâmetro de 14" (350 mm)</v>
          </cell>
          <cell r="D118" t="str">
            <v>M</v>
          </cell>
          <cell r="E118">
            <v>787.6</v>
          </cell>
          <cell r="G118">
            <v>787.6</v>
          </cell>
          <cell r="H118" t="str">
            <v>CDHU-182</v>
          </cell>
        </row>
        <row r="119">
          <cell r="A119" t="str">
            <v>01.28.080</v>
          </cell>
          <cell r="C119" t="str">
            <v>Perfuração rotativa para poço profundo em aluvião, arenito, ou solos sedimentados em geral, diâmetro de 16" (400 mm)</v>
          </cell>
          <cell r="D119" t="str">
            <v>M</v>
          </cell>
          <cell r="E119">
            <v>971.59</v>
          </cell>
          <cell r="G119">
            <v>971.59</v>
          </cell>
          <cell r="H119" t="str">
            <v>CDHU-182</v>
          </cell>
        </row>
        <row r="120">
          <cell r="A120" t="str">
            <v>01.28.090</v>
          </cell>
          <cell r="C120" t="str">
            <v>Perfuração rotativa para poço profundo em aluvião, arenito, ou solos sedimentados em geral, diâmetro de 18" (450 mm)</v>
          </cell>
          <cell r="D120" t="str">
            <v>M</v>
          </cell>
          <cell r="E120">
            <v>1279.8599999999999</v>
          </cell>
          <cell r="G120">
            <v>1279.8599999999999</v>
          </cell>
          <cell r="H120" t="str">
            <v>CDHU-182</v>
          </cell>
        </row>
        <row r="121">
          <cell r="A121" t="str">
            <v>01.28.100</v>
          </cell>
          <cell r="C121" t="str">
            <v>Perfuração rotativa para poço profundo em aluvião, arenito, ou solos sedimentados em geral, diâmetro de 20" (500 mm)</v>
          </cell>
          <cell r="D121" t="str">
            <v>M</v>
          </cell>
          <cell r="E121">
            <v>1379.01</v>
          </cell>
          <cell r="G121">
            <v>1379.01</v>
          </cell>
          <cell r="H121" t="str">
            <v>CDHU-182</v>
          </cell>
        </row>
        <row r="122">
          <cell r="A122" t="str">
            <v>01.28.110</v>
          </cell>
          <cell r="C122" t="str">
            <v>Perfuração rotativa para poço profundo em aluvião, arenito, ou solos sedimentados em geral, diâmetro de 22" (550 mm)</v>
          </cell>
          <cell r="D122" t="str">
            <v>M</v>
          </cell>
          <cell r="E122">
            <v>1450.11</v>
          </cell>
          <cell r="G122">
            <v>1450.11</v>
          </cell>
          <cell r="H122" t="str">
            <v>CDHU-182</v>
          </cell>
        </row>
        <row r="123">
          <cell r="A123" t="str">
            <v>01.28.120</v>
          </cell>
          <cell r="C123" t="str">
            <v>Perfuração rotativa para poço profundo em aluvião, arenito, ou solos sedimentados em geral, diâmetro de 26" (650 mm)</v>
          </cell>
          <cell r="D123" t="str">
            <v>M</v>
          </cell>
          <cell r="E123">
            <v>1859.39</v>
          </cell>
          <cell r="G123">
            <v>1859.39</v>
          </cell>
          <cell r="H123" t="str">
            <v>CDHU-182</v>
          </cell>
        </row>
        <row r="124">
          <cell r="A124" t="str">
            <v>01.28.130</v>
          </cell>
          <cell r="C124" t="str">
            <v>Perfuração rotativa para poço profundo em solos e/ou rocha metassedimentar alterada em geral, diâmetro de 20" (508 mm)</v>
          </cell>
          <cell r="D124" t="str">
            <v>M</v>
          </cell>
          <cell r="E124">
            <v>592.09</v>
          </cell>
          <cell r="G124">
            <v>592.09</v>
          </cell>
          <cell r="H124" t="str">
            <v>CDHU-182</v>
          </cell>
        </row>
        <row r="125">
          <cell r="A125" t="str">
            <v>01.28.140</v>
          </cell>
          <cell r="C125" t="str">
            <v>Perfuração roto-pneumática para poço profundo em rocha metassedimentar em geral, diâmetro de 12 1/4" (311,15 mm)</v>
          </cell>
          <cell r="D125" t="str">
            <v>M</v>
          </cell>
          <cell r="E125">
            <v>911.25</v>
          </cell>
          <cell r="G125">
            <v>911.25</v>
          </cell>
          <cell r="H125" t="str">
            <v>CDHU-182</v>
          </cell>
        </row>
        <row r="126">
          <cell r="A126" t="str">
            <v>01.28.150</v>
          </cell>
          <cell r="C126" t="str">
            <v>Perfuração rotativa para poço profundo em rocha sã (basalto), diâmetro de 14" (350 mm)</v>
          </cell>
          <cell r="D126" t="str">
            <v>M</v>
          </cell>
          <cell r="E126">
            <v>3572.42</v>
          </cell>
          <cell r="G126">
            <v>3572.42</v>
          </cell>
          <cell r="H126" t="str">
            <v>CDHU-182</v>
          </cell>
        </row>
        <row r="127">
          <cell r="A127" t="str">
            <v>01.28.160</v>
          </cell>
          <cell r="C127" t="str">
            <v>Perfuração rotativa para poço profundo em rocha alterada (basalto alterado), diâmetro de 8" (200 mm)</v>
          </cell>
          <cell r="D127" t="str">
            <v>M</v>
          </cell>
          <cell r="E127">
            <v>285</v>
          </cell>
          <cell r="G127">
            <v>285</v>
          </cell>
          <cell r="H127" t="str">
            <v>CDHU-182</v>
          </cell>
        </row>
        <row r="128">
          <cell r="A128" t="str">
            <v>01.28.170</v>
          </cell>
          <cell r="C128" t="str">
            <v>Perfuração rotativa para poço profundo em rocha alterada (basalto alterado), diâmetro de 10" (250 mm)</v>
          </cell>
          <cell r="D128" t="str">
            <v>M</v>
          </cell>
          <cell r="E128">
            <v>384.69</v>
          </cell>
          <cell r="G128">
            <v>384.69</v>
          </cell>
          <cell r="H128" t="str">
            <v>CDHU-182</v>
          </cell>
        </row>
        <row r="129">
          <cell r="A129" t="str">
            <v>01.28.180</v>
          </cell>
          <cell r="C129" t="str">
            <v>Perfuração rotativa para poço profundo em rocha alterada (basalto alterado), diâmetro de 12" (300 mm)</v>
          </cell>
          <cell r="D129" t="str">
            <v>M</v>
          </cell>
          <cell r="E129">
            <v>470.76</v>
          </cell>
          <cell r="G129">
            <v>470.76</v>
          </cell>
          <cell r="H129" t="str">
            <v>CDHU-182</v>
          </cell>
        </row>
        <row r="130">
          <cell r="A130" t="str">
            <v>01.28.190</v>
          </cell>
          <cell r="C130" t="str">
            <v>Perfuração roto-pneumática para poço profundo em rocha sã (basalto), diâmetro de 6" (150 mm)</v>
          </cell>
          <cell r="D130" t="str">
            <v>M</v>
          </cell>
          <cell r="E130">
            <v>252.49</v>
          </cell>
          <cell r="G130">
            <v>252.49</v>
          </cell>
          <cell r="H130" t="str">
            <v>CDHU-182</v>
          </cell>
        </row>
        <row r="131">
          <cell r="A131" t="str">
            <v>01.28.200</v>
          </cell>
          <cell r="C131" t="str">
            <v>Perfuração roto-pneumática para poço profundo em rocha sã (basalto), diâmetro de 8" (200 mm)</v>
          </cell>
          <cell r="D131" t="str">
            <v>M</v>
          </cell>
          <cell r="E131">
            <v>376.66</v>
          </cell>
          <cell r="G131">
            <v>376.66</v>
          </cell>
          <cell r="H131" t="str">
            <v>CDHU-182</v>
          </cell>
        </row>
        <row r="132">
          <cell r="A132" t="str">
            <v>01.28.210</v>
          </cell>
          <cell r="C132" t="str">
            <v>Perfuração roto-pneumática para poço profundo em rocha sã (basalto), diâmetro de 10" (250 mm)</v>
          </cell>
          <cell r="D132" t="str">
            <v>M</v>
          </cell>
          <cell r="E132">
            <v>552.66</v>
          </cell>
          <cell r="G132">
            <v>552.66</v>
          </cell>
          <cell r="H132" t="str">
            <v>CDHU-182</v>
          </cell>
        </row>
        <row r="133">
          <cell r="A133" t="str">
            <v>01.28.220</v>
          </cell>
          <cell r="C133" t="str">
            <v>Perfuração roto-pneumática para poço profundo em rocha sã (basalto), diâmetro de 12" (300 mm)</v>
          </cell>
          <cell r="D133" t="str">
            <v>M</v>
          </cell>
          <cell r="E133">
            <v>1599.58</v>
          </cell>
          <cell r="G133">
            <v>1599.58</v>
          </cell>
          <cell r="H133" t="str">
            <v>CDHU-182</v>
          </cell>
        </row>
        <row r="134">
          <cell r="A134" t="str">
            <v>01.28.230</v>
          </cell>
          <cell r="C134" t="str">
            <v>Perfuração roto-pneumática para poço profundo em rocha sã (basalto), diâmetro de 14" (350 mm)</v>
          </cell>
          <cell r="D134" t="str">
            <v>M</v>
          </cell>
          <cell r="E134">
            <v>1884.63</v>
          </cell>
          <cell r="G134">
            <v>1884.63</v>
          </cell>
          <cell r="H134" t="str">
            <v>CDHU-182</v>
          </cell>
        </row>
        <row r="135">
          <cell r="A135" t="str">
            <v>01.28.240</v>
          </cell>
          <cell r="C135" t="str">
            <v>Perfuração roto-pneumática para poço profundo em rocha sã (basalto), diâmetro de 18" (450 mm)</v>
          </cell>
          <cell r="D135" t="str">
            <v>M</v>
          </cell>
          <cell r="E135">
            <v>2546.4899999999998</v>
          </cell>
          <cell r="G135">
            <v>2546.4899999999998</v>
          </cell>
          <cell r="H135" t="str">
            <v>CDHU-182</v>
          </cell>
        </row>
        <row r="136">
          <cell r="A136" t="str">
            <v>01.28.250</v>
          </cell>
          <cell r="C136" t="str">
            <v>Revestimento interno de poço profundo tubo liso em aço galvanizado, diâmetro de 6" (152,40 mm) - união solda</v>
          </cell>
          <cell r="D136" t="str">
            <v>M</v>
          </cell>
          <cell r="E136">
            <v>426.86</v>
          </cell>
          <cell r="G136">
            <v>426.86</v>
          </cell>
          <cell r="H136" t="str">
            <v>CDHU-182</v>
          </cell>
        </row>
        <row r="137">
          <cell r="A137" t="str">
            <v>01.28.260</v>
          </cell>
          <cell r="C137" t="str">
            <v>Revestimento interno de poço profundo tubo PVC geomecânico nervurado standard, diâmetro de 6" (150 mm)</v>
          </cell>
          <cell r="D137" t="str">
            <v>M</v>
          </cell>
          <cell r="E137">
            <v>307.75</v>
          </cell>
          <cell r="G137">
            <v>307.75</v>
          </cell>
          <cell r="H137" t="str">
            <v>CDHU-182</v>
          </cell>
        </row>
        <row r="138">
          <cell r="A138" t="str">
            <v>01.28.270</v>
          </cell>
          <cell r="C138" t="str">
            <v>Revestimento interno de poço profundo tubo PVC geomecânico nervurado reforçado, diâmetro de 8" (200 mm)</v>
          </cell>
          <cell r="D138" t="str">
            <v>M</v>
          </cell>
          <cell r="E138">
            <v>588.48</v>
          </cell>
          <cell r="G138">
            <v>588.48</v>
          </cell>
          <cell r="H138" t="str">
            <v>CDHU-182</v>
          </cell>
        </row>
        <row r="139">
          <cell r="A139" t="str">
            <v>01.28.280</v>
          </cell>
          <cell r="C139" t="str">
            <v>Revestimento interno de poço profundo tubo de aço preto, diâmetro de 6" (152,40 mm)</v>
          </cell>
          <cell r="D139" t="str">
            <v>M</v>
          </cell>
          <cell r="E139">
            <v>453.6</v>
          </cell>
          <cell r="G139">
            <v>453.6</v>
          </cell>
          <cell r="H139" t="str">
            <v>CDHU-182</v>
          </cell>
        </row>
        <row r="140">
          <cell r="A140" t="str">
            <v>01.28.290</v>
          </cell>
          <cell r="C140" t="str">
            <v>Revestimento interno de poço profundo tubo preto DIN 2440, diâmetro de 6" (150 mm)</v>
          </cell>
          <cell r="D140" t="str">
            <v>M</v>
          </cell>
          <cell r="E140">
            <v>461.45</v>
          </cell>
          <cell r="G140">
            <v>461.45</v>
          </cell>
          <cell r="H140" t="str">
            <v>CDHU-182</v>
          </cell>
        </row>
        <row r="141">
          <cell r="A141" t="str">
            <v>01.28.300</v>
          </cell>
          <cell r="C141" t="str">
            <v>Revestimento interno de poço profundo tubo preto DIN 2440, diâmetro de 8" (200 mm)</v>
          </cell>
          <cell r="D141" t="str">
            <v>M</v>
          </cell>
          <cell r="E141">
            <v>674.32</v>
          </cell>
          <cell r="G141">
            <v>674.32</v>
          </cell>
          <cell r="H141" t="str">
            <v>CDHU-182</v>
          </cell>
        </row>
        <row r="142">
          <cell r="A142" t="str">
            <v>01.28.310</v>
          </cell>
          <cell r="C142" t="str">
            <v>Revestimento interno de poço profundo tubo de aço preto liso calandrado, diâmetro de 16" (406,40 mm)</v>
          </cell>
          <cell r="D142" t="str">
            <v>M</v>
          </cell>
          <cell r="E142">
            <v>1080.0899999999999</v>
          </cell>
          <cell r="G142">
            <v>1080.0899999999999</v>
          </cell>
          <cell r="H142" t="str">
            <v>CDHU-182</v>
          </cell>
        </row>
        <row r="143">
          <cell r="A143" t="str">
            <v>01.28.350</v>
          </cell>
          <cell r="C143" t="str">
            <v>Revestimento da boca de poço profundo tubo chapa 3/16", diâmetro de 12"</v>
          </cell>
          <cell r="D143" t="str">
            <v>M</v>
          </cell>
          <cell r="E143">
            <v>910.95</v>
          </cell>
          <cell r="G143">
            <v>910.95</v>
          </cell>
          <cell r="H143" t="str">
            <v>CDHU-182</v>
          </cell>
        </row>
        <row r="144">
          <cell r="A144" t="str">
            <v>01.28.360</v>
          </cell>
          <cell r="C144" t="str">
            <v>Revestimento da boca de poço profundo tubo chapa 3/16", diâmetro de 14"</v>
          </cell>
          <cell r="D144" t="str">
            <v>M</v>
          </cell>
          <cell r="E144">
            <v>981.88</v>
          </cell>
          <cell r="G144">
            <v>981.88</v>
          </cell>
          <cell r="H144" t="str">
            <v>CDHU-182</v>
          </cell>
        </row>
        <row r="145">
          <cell r="A145" t="str">
            <v>01.28.370</v>
          </cell>
          <cell r="C145" t="str">
            <v>Revestimento da boca de poço profundo tubo chapa 3/16", diâmetro de 16"</v>
          </cell>
          <cell r="D145" t="str">
            <v>M</v>
          </cell>
          <cell r="E145">
            <v>1144.1300000000001</v>
          </cell>
          <cell r="G145">
            <v>1144.1300000000001</v>
          </cell>
          <cell r="H145" t="str">
            <v>CDHU-182</v>
          </cell>
        </row>
        <row r="146">
          <cell r="A146" t="str">
            <v>01.28.380</v>
          </cell>
          <cell r="C146" t="str">
            <v>Revestimento da boca de poço profundo tubo chapa 3/16", diâmetro de 20"</v>
          </cell>
          <cell r="D146" t="str">
            <v>M</v>
          </cell>
          <cell r="E146">
            <v>1177.33</v>
          </cell>
          <cell r="G146">
            <v>1177.33</v>
          </cell>
          <cell r="H146" t="str">
            <v>CDHU-182</v>
          </cell>
        </row>
        <row r="147">
          <cell r="A147" t="str">
            <v>01.28.390</v>
          </cell>
          <cell r="C147" t="str">
            <v>Filtro PVC geomecânico nervurado tipo standard para poço profundo, diâmetro de 6" (150 mm)</v>
          </cell>
          <cell r="D147" t="str">
            <v>M</v>
          </cell>
          <cell r="E147">
            <v>409.43</v>
          </cell>
          <cell r="G147">
            <v>409.43</v>
          </cell>
          <cell r="H147" t="str">
            <v>CDHU-182</v>
          </cell>
        </row>
        <row r="148">
          <cell r="A148" t="str">
            <v>01.28.400</v>
          </cell>
          <cell r="C148" t="str">
            <v>Filtro PVC geomecânico nervurado tipo reforçado para poço profundo, diâmetro de 8" (200 mm)</v>
          </cell>
          <cell r="D148" t="str">
            <v>M</v>
          </cell>
          <cell r="E148">
            <v>742.55</v>
          </cell>
          <cell r="G148">
            <v>742.55</v>
          </cell>
          <cell r="H148" t="str">
            <v>CDHU-182</v>
          </cell>
        </row>
        <row r="149">
          <cell r="A149" t="str">
            <v>01.28.410</v>
          </cell>
          <cell r="C149" t="str">
            <v>Filtro espiralado galvanizado simples (standard) para poço profundo, diâmetro de 6" (152,40 mm)</v>
          </cell>
          <cell r="D149" t="str">
            <v>M</v>
          </cell>
          <cell r="E149">
            <v>861.16</v>
          </cell>
          <cell r="G149">
            <v>861.16</v>
          </cell>
          <cell r="H149" t="str">
            <v>CDHU-182</v>
          </cell>
        </row>
        <row r="150">
          <cell r="A150" t="str">
            <v>01.28.420</v>
          </cell>
          <cell r="C150" t="str">
            <v>Filtro espiralado galvanizado reforçado para poço profundo, diâmetro de 6" (152,40 mm)</v>
          </cell>
          <cell r="D150" t="str">
            <v>M</v>
          </cell>
          <cell r="E150">
            <v>1011.43</v>
          </cell>
          <cell r="G150">
            <v>1011.43</v>
          </cell>
          <cell r="H150" t="str">
            <v>CDHU-182</v>
          </cell>
        </row>
        <row r="151">
          <cell r="A151" t="str">
            <v>01.28.430</v>
          </cell>
          <cell r="C151" t="str">
            <v>Filtro espiralado em aço inoxidável reforçado para poço profundo, diâmetro de 6" (152,40 mm)</v>
          </cell>
          <cell r="D151" t="str">
            <v>M</v>
          </cell>
          <cell r="E151">
            <v>2038.71</v>
          </cell>
          <cell r="G151">
            <v>2038.71</v>
          </cell>
          <cell r="H151" t="str">
            <v>CDHU-182</v>
          </cell>
        </row>
        <row r="152">
          <cell r="A152" t="str">
            <v>01.28.440</v>
          </cell>
          <cell r="C152" t="str">
            <v>Filtro galvanizado tipo NOLD para poço profundo, diâmetro de 6" (150 mm)</v>
          </cell>
          <cell r="D152" t="str">
            <v>M</v>
          </cell>
          <cell r="E152">
            <v>704.23</v>
          </cell>
          <cell r="G152">
            <v>704.23</v>
          </cell>
          <cell r="H152" t="str">
            <v>CDHU-182</v>
          </cell>
        </row>
        <row r="153">
          <cell r="A153" t="str">
            <v>01.28.450</v>
          </cell>
          <cell r="C153" t="str">
            <v>Pré-filtro tipo pérola para poço profundo</v>
          </cell>
          <cell r="D153" t="str">
            <v>M3</v>
          </cell>
          <cell r="E153">
            <v>1344.09</v>
          </cell>
          <cell r="G153">
            <v>1344.09</v>
          </cell>
          <cell r="H153" t="str">
            <v>CDHU-182</v>
          </cell>
        </row>
        <row r="154">
          <cell r="A154" t="str">
            <v>01.28.460</v>
          </cell>
          <cell r="C154" t="str">
            <v>Pré-filtro tipo Jacareí para poço profundo</v>
          </cell>
          <cell r="D154" t="str">
            <v>M3</v>
          </cell>
          <cell r="E154">
            <v>1387.76</v>
          </cell>
          <cell r="G154">
            <v>1387.76</v>
          </cell>
          <cell r="H154" t="str">
            <v>CDHU-182</v>
          </cell>
        </row>
        <row r="155">
          <cell r="A155" t="str">
            <v>01.28.470</v>
          </cell>
          <cell r="C155" t="str">
            <v>Perfilagem ótica (filmagem / endoscopia) para poço profundo</v>
          </cell>
          <cell r="D155" t="str">
            <v>M</v>
          </cell>
          <cell r="E155">
            <v>73.77</v>
          </cell>
          <cell r="G155">
            <v>73.77</v>
          </cell>
          <cell r="H155" t="str">
            <v>CDHU-182</v>
          </cell>
        </row>
        <row r="156">
          <cell r="A156" t="str">
            <v>01.28.480</v>
          </cell>
          <cell r="C156" t="str">
            <v>Perfilagem elétrica de poço profundo</v>
          </cell>
          <cell r="D156" t="str">
            <v>M</v>
          </cell>
          <cell r="E156">
            <v>137.41</v>
          </cell>
          <cell r="G156">
            <v>137.41</v>
          </cell>
          <cell r="H156" t="str">
            <v>CDHU-182</v>
          </cell>
        </row>
        <row r="157">
          <cell r="A157" t="str">
            <v>01.28.490</v>
          </cell>
          <cell r="C157" t="str">
            <v>Taxa de mobilização e desmobilização de equipamentos para execução de bombeamento, limpeza, desenvolvimento e teste de vazão</v>
          </cell>
          <cell r="D157" t="str">
            <v>TX</v>
          </cell>
          <cell r="E157">
            <v>2755.61</v>
          </cell>
          <cell r="G157">
            <v>2755.61</v>
          </cell>
          <cell r="H157" t="str">
            <v>CDHU-182</v>
          </cell>
        </row>
        <row r="158">
          <cell r="A158" t="str">
            <v>01.28.500</v>
          </cell>
          <cell r="C158" t="str">
            <v>Limpeza e desenvolvimento do poço profundo</v>
          </cell>
          <cell r="D158" t="str">
            <v>H</v>
          </cell>
          <cell r="E158">
            <v>332.87</v>
          </cell>
          <cell r="G158">
            <v>332.87</v>
          </cell>
          <cell r="H158" t="str">
            <v>CDHU-182</v>
          </cell>
        </row>
        <row r="159">
          <cell r="A159" t="str">
            <v>01.28.510</v>
          </cell>
          <cell r="C159" t="str">
            <v>Ensaio de vazão (bombeamento) para poço profundo, com bomba submersa</v>
          </cell>
          <cell r="D159" t="str">
            <v>H</v>
          </cell>
          <cell r="E159">
            <v>292.63</v>
          </cell>
          <cell r="G159">
            <v>292.63</v>
          </cell>
          <cell r="H159" t="str">
            <v>CDHU-182</v>
          </cell>
        </row>
        <row r="160">
          <cell r="A160" t="str">
            <v>01.28.520</v>
          </cell>
          <cell r="C160" t="str">
            <v>Ensaio de vazão escalonado para poço profundo</v>
          </cell>
          <cell r="D160" t="str">
            <v>H</v>
          </cell>
          <cell r="E160">
            <v>305.62</v>
          </cell>
          <cell r="G160">
            <v>305.62</v>
          </cell>
          <cell r="H160" t="str">
            <v>CDHU-182</v>
          </cell>
        </row>
        <row r="161">
          <cell r="A161" t="str">
            <v>01.28.530</v>
          </cell>
          <cell r="C161" t="str">
            <v>Ensaio de recuperação de nível para poço profundo</v>
          </cell>
          <cell r="D161" t="str">
            <v>H</v>
          </cell>
          <cell r="E161">
            <v>290.94</v>
          </cell>
          <cell r="G161">
            <v>290.94</v>
          </cell>
          <cell r="H161" t="str">
            <v>CDHU-182</v>
          </cell>
        </row>
        <row r="162">
          <cell r="A162" t="str">
            <v>01.28.540</v>
          </cell>
          <cell r="C162" t="str">
            <v>Desinfecção de poço profundo</v>
          </cell>
          <cell r="D162" t="str">
            <v>UN</v>
          </cell>
          <cell r="E162">
            <v>1577.25</v>
          </cell>
          <cell r="G162">
            <v>1577.25</v>
          </cell>
          <cell r="H162" t="str">
            <v>CDHU-182</v>
          </cell>
        </row>
        <row r="163">
          <cell r="A163" t="str">
            <v>01.28.550</v>
          </cell>
          <cell r="C163" t="str">
            <v>Análise físico-química e bacteriológica da água para poço profundo</v>
          </cell>
          <cell r="D163" t="str">
            <v>CJ</v>
          </cell>
          <cell r="E163">
            <v>2769.92</v>
          </cell>
          <cell r="G163">
            <v>2769.92</v>
          </cell>
          <cell r="H163" t="str">
            <v>CDHU-182</v>
          </cell>
        </row>
        <row r="164">
          <cell r="A164" t="str">
            <v>01.28.560</v>
          </cell>
          <cell r="C164" t="str">
            <v>Centralizador de coluna para poço profundo, diâmetro de 4" ou 6"</v>
          </cell>
          <cell r="D164" t="str">
            <v>UN</v>
          </cell>
          <cell r="E164">
            <v>322.69</v>
          </cell>
          <cell r="G164">
            <v>322.69</v>
          </cell>
          <cell r="H164" t="str">
            <v>CDHU-182</v>
          </cell>
        </row>
        <row r="165">
          <cell r="A165" t="str">
            <v>01.28.570</v>
          </cell>
          <cell r="C165" t="str">
            <v>Cimentação de boca do poço profundo, entre perfuração de maior diâmetro (cimentação do espaço anular)</v>
          </cell>
          <cell r="D165" t="str">
            <v>M3</v>
          </cell>
          <cell r="E165">
            <v>1598.85</v>
          </cell>
          <cell r="G165">
            <v>1598.85</v>
          </cell>
          <cell r="H165" t="str">
            <v>CDHU-182</v>
          </cell>
        </row>
        <row r="166">
          <cell r="A166" t="str">
            <v>01.28.580</v>
          </cell>
          <cell r="C166" t="str">
            <v>Laje de proteção em concreto armado para poço profundo (área mínimo de 3,00 m²)</v>
          </cell>
          <cell r="D166" t="str">
            <v>UN</v>
          </cell>
          <cell r="E166">
            <v>1088.4000000000001</v>
          </cell>
          <cell r="F166">
            <v>435.86</v>
          </cell>
          <cell r="G166">
            <v>1524.26</v>
          </cell>
          <cell r="H166" t="str">
            <v>CDHU-182</v>
          </cell>
        </row>
        <row r="167">
          <cell r="A167" t="str">
            <v>01.28.590</v>
          </cell>
          <cell r="C167" t="str">
            <v>Lacre do poço profundo (tampa)</v>
          </cell>
          <cell r="D167" t="str">
            <v>UN</v>
          </cell>
          <cell r="E167">
            <v>744.14</v>
          </cell>
          <cell r="G167">
            <v>744.14</v>
          </cell>
          <cell r="H167" t="str">
            <v>CDHU-182</v>
          </cell>
        </row>
        <row r="168">
          <cell r="A168" t="str">
            <v>01.28.600</v>
          </cell>
          <cell r="C168" t="str">
            <v>Licença de perfuração para poço profundo</v>
          </cell>
          <cell r="D168" t="str">
            <v>UN</v>
          </cell>
          <cell r="E168">
            <v>5245.64</v>
          </cell>
          <cell r="G168">
            <v>5245.64</v>
          </cell>
          <cell r="H168" t="str">
            <v>CDHU-182</v>
          </cell>
        </row>
        <row r="169">
          <cell r="A169" t="str">
            <v>01.28.610</v>
          </cell>
          <cell r="C169" t="str">
            <v>Outorga de direito de uso para poço profundo</v>
          </cell>
          <cell r="D169" t="str">
            <v>UN</v>
          </cell>
          <cell r="E169">
            <v>3893.25</v>
          </cell>
          <cell r="G169">
            <v>3893.25</v>
          </cell>
          <cell r="H169" t="str">
            <v>CDHU-182</v>
          </cell>
        </row>
        <row r="170">
          <cell r="A170" t="str">
            <v>01.28.620</v>
          </cell>
          <cell r="C170" t="str">
            <v>Parecer técnico junto a CETESB</v>
          </cell>
          <cell r="D170" t="str">
            <v>UN</v>
          </cell>
          <cell r="E170">
            <v>5891.08</v>
          </cell>
          <cell r="G170">
            <v>5891.08</v>
          </cell>
          <cell r="H170" t="str">
            <v>CDHU-182</v>
          </cell>
        </row>
        <row r="171">
          <cell r="A171" t="str">
            <v>02</v>
          </cell>
          <cell r="B171" t="str">
            <v>INICIO, APOIO E ADMINISTRACAO DA OBRA</v>
          </cell>
          <cell r="C171" t="str">
            <v>INICIO, APOIO E ADMINISTRACAO DA OBRA</v>
          </cell>
          <cell r="H171" t="str">
            <v>CDHU-182</v>
          </cell>
        </row>
        <row r="172">
          <cell r="A172" t="str">
            <v>02.01</v>
          </cell>
          <cell r="B172" t="str">
            <v>Construcao provisoria</v>
          </cell>
          <cell r="C172" t="str">
            <v>Construcao provisoria</v>
          </cell>
          <cell r="H172" t="str">
            <v>CDHU-182</v>
          </cell>
        </row>
        <row r="173">
          <cell r="A173" t="str">
            <v>02.01.021</v>
          </cell>
          <cell r="C173" t="str">
            <v>Construção provisória em madeira - fornecimento e montagem</v>
          </cell>
          <cell r="D173" t="str">
            <v>M2</v>
          </cell>
          <cell r="E173">
            <v>277.35000000000002</v>
          </cell>
          <cell r="F173">
            <v>107.64</v>
          </cell>
          <cell r="G173">
            <v>384.99</v>
          </cell>
          <cell r="H173" t="str">
            <v>CDHU-182</v>
          </cell>
        </row>
        <row r="174">
          <cell r="A174" t="str">
            <v>02.01.171</v>
          </cell>
          <cell r="C174" t="str">
            <v>Sanitário/vestiário provisório em alvenaria</v>
          </cell>
          <cell r="D174" t="str">
            <v>M2</v>
          </cell>
          <cell r="E174">
            <v>461.35</v>
          </cell>
          <cell r="F174">
            <v>271.38</v>
          </cell>
          <cell r="G174">
            <v>732.73</v>
          </cell>
          <cell r="H174" t="str">
            <v>CDHU-182</v>
          </cell>
        </row>
        <row r="175">
          <cell r="A175" t="str">
            <v>02.01.180</v>
          </cell>
          <cell r="C175" t="str">
            <v>Banheiro químico modelo Standard, com manutenção conforme exigências da CETESB</v>
          </cell>
          <cell r="D175" t="str">
            <v>UNMES</v>
          </cell>
          <cell r="E175">
            <v>563.21</v>
          </cell>
          <cell r="G175">
            <v>563.21</v>
          </cell>
          <cell r="H175" t="str">
            <v>CDHU-182</v>
          </cell>
        </row>
        <row r="176">
          <cell r="A176" t="str">
            <v>02.01.200</v>
          </cell>
          <cell r="C176" t="str">
            <v>Desmobilização de construção provisória</v>
          </cell>
          <cell r="D176" t="str">
            <v>M2</v>
          </cell>
          <cell r="E176">
            <v>11.85</v>
          </cell>
          <cell r="F176">
            <v>5.91</v>
          </cell>
          <cell r="G176">
            <v>17.760000000000002</v>
          </cell>
          <cell r="H176" t="str">
            <v>CDHU-182</v>
          </cell>
        </row>
        <row r="177">
          <cell r="A177" t="str">
            <v>02.02</v>
          </cell>
          <cell r="B177" t="str">
            <v>Container</v>
          </cell>
          <cell r="C177" t="str">
            <v>Container</v>
          </cell>
          <cell r="H177" t="str">
            <v>CDHU-182</v>
          </cell>
        </row>
        <row r="178">
          <cell r="A178" t="str">
            <v>02.02.120</v>
          </cell>
          <cell r="C178" t="str">
            <v>Locação de container tipo alojamento - área mínima de 13,80 m²</v>
          </cell>
          <cell r="D178" t="str">
            <v>UNMES</v>
          </cell>
          <cell r="E178">
            <v>494.78</v>
          </cell>
          <cell r="F178">
            <v>69.209999999999994</v>
          </cell>
          <cell r="G178">
            <v>563.99</v>
          </cell>
          <cell r="H178" t="str">
            <v>CDHU-182</v>
          </cell>
        </row>
        <row r="179">
          <cell r="A179" t="str">
            <v>02.02.130</v>
          </cell>
          <cell r="C179" t="str">
            <v>Locação de container tipo escritório com 1 vaso sanitário, 1 lavatório e 1 ponto para chuveiro - área mínima de 13,80 m²</v>
          </cell>
          <cell r="D179" t="str">
            <v>UNMES</v>
          </cell>
          <cell r="E179">
            <v>811.06</v>
          </cell>
          <cell r="F179">
            <v>116.31</v>
          </cell>
          <cell r="G179">
            <v>927.37</v>
          </cell>
          <cell r="H179" t="str">
            <v>CDHU-182</v>
          </cell>
        </row>
        <row r="180">
          <cell r="A180" t="str">
            <v>02.02.140</v>
          </cell>
          <cell r="C180" t="str">
            <v>Locação de container tipo sanitário com 2 vasos sanitários, 2 lavatórios, 2 mictórios e 4 pontos para chuveiro - área mínima de 13,80 m²</v>
          </cell>
          <cell r="D180" t="str">
            <v>UNMES</v>
          </cell>
          <cell r="E180">
            <v>730.22</v>
          </cell>
          <cell r="F180">
            <v>116.31</v>
          </cell>
          <cell r="G180">
            <v>846.53</v>
          </cell>
          <cell r="H180" t="str">
            <v>CDHU-182</v>
          </cell>
        </row>
        <row r="181">
          <cell r="A181" t="str">
            <v>02.02.150</v>
          </cell>
          <cell r="C181" t="str">
            <v>Locação de container tipo depósito - área mínima de 13,80 m²</v>
          </cell>
          <cell r="D181" t="str">
            <v>UNMES</v>
          </cell>
          <cell r="E181">
            <v>478.94</v>
          </cell>
          <cell r="F181">
            <v>69.209999999999994</v>
          </cell>
          <cell r="G181">
            <v>548.15</v>
          </cell>
          <cell r="H181" t="str">
            <v>CDHU-182</v>
          </cell>
        </row>
        <row r="182">
          <cell r="A182" t="str">
            <v>02.02.160</v>
          </cell>
          <cell r="C182" t="str">
            <v>Locação de container tipo guarita - área mínima de 4,60 m²</v>
          </cell>
          <cell r="D182" t="str">
            <v>UNMES</v>
          </cell>
          <cell r="E182">
            <v>383.95</v>
          </cell>
          <cell r="F182">
            <v>23.07</v>
          </cell>
          <cell r="G182">
            <v>407.02</v>
          </cell>
          <cell r="H182" t="str">
            <v>CDHU-182</v>
          </cell>
        </row>
        <row r="183">
          <cell r="A183" t="str">
            <v>02.03</v>
          </cell>
          <cell r="B183" t="str">
            <v>Tapume, vedacao e protecoes diversas</v>
          </cell>
          <cell r="C183" t="str">
            <v>Tapume, vedacao e protecoes diversas</v>
          </cell>
          <cell r="H183" t="str">
            <v>CDHU-182</v>
          </cell>
        </row>
        <row r="184">
          <cell r="A184" t="str">
            <v>02.03.030</v>
          </cell>
          <cell r="C184" t="str">
            <v>Proteção de superfícies em geral com plástico bolha</v>
          </cell>
          <cell r="D184" t="str">
            <v>M2</v>
          </cell>
          <cell r="E184">
            <v>0.5</v>
          </cell>
          <cell r="F184">
            <v>1.68</v>
          </cell>
          <cell r="G184">
            <v>2.1800000000000002</v>
          </cell>
          <cell r="H184" t="str">
            <v>CDHU-182</v>
          </cell>
        </row>
        <row r="185">
          <cell r="A185" t="str">
            <v>02.03.060</v>
          </cell>
          <cell r="C185" t="str">
            <v>Proteção de fachada com tela de nylon</v>
          </cell>
          <cell r="D185" t="str">
            <v>M2</v>
          </cell>
          <cell r="E185">
            <v>4.24</v>
          </cell>
          <cell r="F185">
            <v>16.52</v>
          </cell>
          <cell r="G185">
            <v>20.76</v>
          </cell>
          <cell r="H185" t="str">
            <v>CDHU-182</v>
          </cell>
        </row>
        <row r="186">
          <cell r="A186" t="str">
            <v>02.03.080</v>
          </cell>
          <cell r="C186" t="str">
            <v>Fechamento provisório de vãos em chapa de madeira compensada</v>
          </cell>
          <cell r="D186" t="str">
            <v>M2</v>
          </cell>
          <cell r="E186">
            <v>12.8</v>
          </cell>
          <cell r="F186">
            <v>24.63</v>
          </cell>
          <cell r="G186">
            <v>37.43</v>
          </cell>
          <cell r="H186" t="str">
            <v>CDHU-182</v>
          </cell>
        </row>
        <row r="187">
          <cell r="A187" t="str">
            <v>02.03.110</v>
          </cell>
          <cell r="C187" t="str">
            <v>Tapume móvel para fechamento de áreas</v>
          </cell>
          <cell r="D187" t="str">
            <v>M2</v>
          </cell>
          <cell r="E187">
            <v>39.630000000000003</v>
          </cell>
          <cell r="F187">
            <v>44.64</v>
          </cell>
          <cell r="G187">
            <v>84.27</v>
          </cell>
          <cell r="H187" t="str">
            <v>CDHU-182</v>
          </cell>
        </row>
        <row r="188">
          <cell r="A188" t="str">
            <v>02.03.120</v>
          </cell>
          <cell r="C188" t="str">
            <v>Tapume fixo para fechamento de áreas, com portão</v>
          </cell>
          <cell r="D188" t="str">
            <v>M2</v>
          </cell>
          <cell r="E188">
            <v>39.630000000000003</v>
          </cell>
          <cell r="F188">
            <v>44.35</v>
          </cell>
          <cell r="G188">
            <v>83.98</v>
          </cell>
          <cell r="H188" t="str">
            <v>CDHU-182</v>
          </cell>
        </row>
        <row r="189">
          <cell r="A189" t="str">
            <v>02.03.200</v>
          </cell>
          <cell r="C189" t="str">
            <v>Locação de quadros metálicos para plataforma de proteção, inclusive o madeiramento</v>
          </cell>
          <cell r="D189" t="str">
            <v>M2MES</v>
          </cell>
          <cell r="E189">
            <v>29.03</v>
          </cell>
          <cell r="F189">
            <v>0.84</v>
          </cell>
          <cell r="G189">
            <v>29.87</v>
          </cell>
          <cell r="H189" t="str">
            <v>CDHU-182</v>
          </cell>
        </row>
        <row r="190">
          <cell r="A190" t="str">
            <v>02.03.240</v>
          </cell>
          <cell r="C190" t="str">
            <v>Proteção de piso com tecido de aniagem e gesso</v>
          </cell>
          <cell r="D190" t="str">
            <v>M2</v>
          </cell>
          <cell r="E190">
            <v>10.119999999999999</v>
          </cell>
          <cell r="F190">
            <v>3.35</v>
          </cell>
          <cell r="G190">
            <v>13.47</v>
          </cell>
          <cell r="H190" t="str">
            <v>CDHU-182</v>
          </cell>
        </row>
        <row r="191">
          <cell r="A191" t="str">
            <v>02.03.250</v>
          </cell>
          <cell r="C191" t="str">
            <v>Tapume fixo em painel OSB - espessura 8 mm</v>
          </cell>
          <cell r="D191" t="str">
            <v>M2</v>
          </cell>
          <cell r="E191">
            <v>56.2</v>
          </cell>
          <cell r="F191">
            <v>31.93</v>
          </cell>
          <cell r="G191">
            <v>88.13</v>
          </cell>
          <cell r="H191" t="str">
            <v>CDHU-182</v>
          </cell>
        </row>
        <row r="192">
          <cell r="A192" t="str">
            <v>02.03.260</v>
          </cell>
          <cell r="C192" t="str">
            <v>Tapume fixo em painel OSB - espessura 10 mm</v>
          </cell>
          <cell r="D192" t="str">
            <v>M2</v>
          </cell>
          <cell r="E192">
            <v>61.89</v>
          </cell>
          <cell r="F192">
            <v>31.93</v>
          </cell>
          <cell r="G192">
            <v>93.82</v>
          </cell>
          <cell r="H192" t="str">
            <v>CDHU-182</v>
          </cell>
        </row>
        <row r="193">
          <cell r="A193" t="str">
            <v>02.03.270</v>
          </cell>
          <cell r="C193" t="str">
            <v>Tapume fixo em painel OSB - espessura 12 mm</v>
          </cell>
          <cell r="D193" t="str">
            <v>M2</v>
          </cell>
          <cell r="E193">
            <v>67.739999999999995</v>
          </cell>
          <cell r="F193">
            <v>31.93</v>
          </cell>
          <cell r="G193">
            <v>99.67</v>
          </cell>
          <cell r="H193" t="str">
            <v>CDHU-182</v>
          </cell>
        </row>
        <row r="194">
          <cell r="A194" t="str">
            <v>02.03.500</v>
          </cell>
          <cell r="C194" t="str">
            <v>Proteção em madeira e lona plástica para equipamento mecânico ou informática - para obras de reforma</v>
          </cell>
          <cell r="D194" t="str">
            <v>M3</v>
          </cell>
          <cell r="E194">
            <v>39.630000000000003</v>
          </cell>
          <cell r="F194">
            <v>36.840000000000003</v>
          </cell>
          <cell r="G194">
            <v>76.47</v>
          </cell>
          <cell r="H194" t="str">
            <v>CDHU-182</v>
          </cell>
        </row>
        <row r="195">
          <cell r="A195" t="str">
            <v>02.05</v>
          </cell>
          <cell r="B195" t="str">
            <v>Andaime e balancim</v>
          </cell>
          <cell r="C195" t="str">
            <v>Andaime e balancim</v>
          </cell>
          <cell r="H195" t="str">
            <v>CDHU-182</v>
          </cell>
        </row>
        <row r="196">
          <cell r="A196" t="str">
            <v>02.05.060</v>
          </cell>
          <cell r="C196" t="str">
            <v>Montagem e desmontagem de andaime torre metálica com altura até 10 m</v>
          </cell>
          <cell r="D196" t="str">
            <v>M</v>
          </cell>
          <cell r="F196">
            <v>10.39</v>
          </cell>
          <cell r="G196">
            <v>10.39</v>
          </cell>
          <cell r="H196" t="str">
            <v>CDHU-182</v>
          </cell>
        </row>
        <row r="197">
          <cell r="A197" t="str">
            <v>02.05.080</v>
          </cell>
          <cell r="C197" t="str">
            <v>Montagem e desmontagem de andaime torre metálica com altura superior a 10 m</v>
          </cell>
          <cell r="D197" t="str">
            <v>M</v>
          </cell>
          <cell r="F197">
            <v>26.14</v>
          </cell>
          <cell r="G197">
            <v>26.14</v>
          </cell>
          <cell r="H197" t="str">
            <v>CDHU-182</v>
          </cell>
        </row>
        <row r="198">
          <cell r="A198" t="str">
            <v>02.05.090</v>
          </cell>
          <cell r="C198" t="str">
            <v>Montagem e desmontagem de andaime tubular fachadeiro com altura até 10 m</v>
          </cell>
          <cell r="D198" t="str">
            <v>M2</v>
          </cell>
          <cell r="F198">
            <v>10.39</v>
          </cell>
          <cell r="G198">
            <v>10.39</v>
          </cell>
          <cell r="H198" t="str">
            <v>CDHU-182</v>
          </cell>
        </row>
        <row r="199">
          <cell r="A199" t="str">
            <v>02.05.100</v>
          </cell>
          <cell r="C199" t="str">
            <v>Montagem e desmontagem de andaime tubular fachadeiro com altura superior a 10 m</v>
          </cell>
          <cell r="D199" t="str">
            <v>M2</v>
          </cell>
          <cell r="F199">
            <v>26.14</v>
          </cell>
          <cell r="G199">
            <v>26.14</v>
          </cell>
          <cell r="H199" t="str">
            <v>CDHU-182</v>
          </cell>
        </row>
        <row r="200">
          <cell r="A200" t="str">
            <v>02.05.195</v>
          </cell>
          <cell r="C200" t="str">
            <v>Balancim elétrico tipo plataforma para transporte vertical, com altura até 60 m</v>
          </cell>
          <cell r="D200" t="str">
            <v>UNMES</v>
          </cell>
          <cell r="E200">
            <v>1485.13</v>
          </cell>
          <cell r="G200">
            <v>1485.13</v>
          </cell>
          <cell r="H200" t="str">
            <v>CDHU-182</v>
          </cell>
        </row>
        <row r="201">
          <cell r="A201" t="str">
            <v>02.05.202</v>
          </cell>
          <cell r="C201" t="str">
            <v>Andaime torre metálico (1,5 x 1,5 m) com piso metálico</v>
          </cell>
          <cell r="D201" t="str">
            <v>MXMES</v>
          </cell>
          <cell r="E201">
            <v>15.7</v>
          </cell>
          <cell r="F201">
            <v>4.0199999999999996</v>
          </cell>
          <cell r="G201">
            <v>19.72</v>
          </cell>
          <cell r="H201" t="str">
            <v>CDHU-182</v>
          </cell>
        </row>
        <row r="202">
          <cell r="A202" t="str">
            <v>02.05.212</v>
          </cell>
          <cell r="C202" t="str">
            <v>Andaime tubular fachadeiro com piso metálico e sapatas ajustáveis</v>
          </cell>
          <cell r="D202" t="str">
            <v>M2MES</v>
          </cell>
          <cell r="E202">
            <v>6.86</v>
          </cell>
          <cell r="F202">
            <v>4.0199999999999996</v>
          </cell>
          <cell r="G202">
            <v>10.88</v>
          </cell>
          <cell r="H202" t="str">
            <v>CDHU-182</v>
          </cell>
        </row>
        <row r="203">
          <cell r="A203" t="str">
            <v>02.06</v>
          </cell>
          <cell r="B203" t="str">
            <v>Alocacao de equipe, equipamento e ferramental</v>
          </cell>
          <cell r="C203" t="str">
            <v>Alocacao de equipe, equipamento e ferramental</v>
          </cell>
          <cell r="H203" t="str">
            <v>CDHU-182</v>
          </cell>
        </row>
        <row r="204">
          <cell r="A204" t="str">
            <v>02.06.030</v>
          </cell>
          <cell r="C204" t="str">
            <v>Locação de plataforma elevatória articulada, com altura aproximada de 12,5m, capacidade de carga de 227 kg, elétrica</v>
          </cell>
          <cell r="D204" t="str">
            <v>UNMES</v>
          </cell>
          <cell r="E204">
            <v>6596.86</v>
          </cell>
          <cell r="F204">
            <v>2963.7</v>
          </cell>
          <cell r="G204">
            <v>9560.56</v>
          </cell>
          <cell r="H204" t="str">
            <v>CDHU-182</v>
          </cell>
        </row>
        <row r="205">
          <cell r="A205" t="str">
            <v>02.06.040</v>
          </cell>
          <cell r="C205" t="str">
            <v>Locação de plataforma elevatória articulada, com altura aproximada de 20 m, capacidade de carga de 227 kg, diesel</v>
          </cell>
          <cell r="D205" t="str">
            <v>UNMES</v>
          </cell>
          <cell r="E205">
            <v>12388.99</v>
          </cell>
          <cell r="F205">
            <v>2963.7</v>
          </cell>
          <cell r="G205">
            <v>15352.69</v>
          </cell>
          <cell r="H205" t="str">
            <v>CDHU-182</v>
          </cell>
        </row>
        <row r="206">
          <cell r="A206" t="str">
            <v>02.08</v>
          </cell>
          <cell r="B206" t="str">
            <v>Sinalizacao de obra</v>
          </cell>
          <cell r="C206" t="str">
            <v>Sinalizacao de obra</v>
          </cell>
          <cell r="H206" t="str">
            <v>CDHU-182</v>
          </cell>
        </row>
        <row r="207">
          <cell r="A207" t="str">
            <v>02.08.020</v>
          </cell>
          <cell r="C207" t="str">
            <v>Placa de identificação para obra</v>
          </cell>
          <cell r="D207" t="str">
            <v>M2</v>
          </cell>
          <cell r="E207">
            <v>545.89</v>
          </cell>
          <cell r="F207">
            <v>76.91</v>
          </cell>
          <cell r="G207">
            <v>622.79999999999995</v>
          </cell>
          <cell r="H207" t="str">
            <v>CDHU-182</v>
          </cell>
        </row>
        <row r="208">
          <cell r="A208" t="str">
            <v>02.08.040</v>
          </cell>
          <cell r="C208" t="str">
            <v>Placa em lona com impressão digital e requadro em metalon</v>
          </cell>
          <cell r="D208" t="str">
            <v>M2</v>
          </cell>
          <cell r="E208">
            <v>358.72</v>
          </cell>
          <cell r="F208">
            <v>22.22</v>
          </cell>
          <cell r="G208">
            <v>380.94</v>
          </cell>
          <cell r="H208" t="str">
            <v>CDHU-182</v>
          </cell>
        </row>
        <row r="209">
          <cell r="A209" t="str">
            <v>02.08.050</v>
          </cell>
          <cell r="C209" t="str">
            <v>Placa em lona com impressão digital e estrutura em madeira</v>
          </cell>
          <cell r="D209" t="str">
            <v>M2</v>
          </cell>
          <cell r="E209">
            <v>107.42</v>
          </cell>
          <cell r="F209">
            <v>43.91</v>
          </cell>
          <cell r="G209">
            <v>151.33000000000001</v>
          </cell>
          <cell r="H209" t="str">
            <v>CDHU-182</v>
          </cell>
        </row>
        <row r="210">
          <cell r="A210" t="str">
            <v>02.09</v>
          </cell>
          <cell r="B210" t="str">
            <v>Limpeza de terreno</v>
          </cell>
          <cell r="C210" t="str">
            <v>Limpeza de terreno</v>
          </cell>
          <cell r="H210" t="str">
            <v>CDHU-182</v>
          </cell>
        </row>
        <row r="211">
          <cell r="A211" t="str">
            <v>02.09.030</v>
          </cell>
          <cell r="C211" t="str">
            <v>Limpeza manual do terreno, inclusive troncos até 5 cm de diâmetro, com caminhão à disposição dentro da obra, até o raio de 1 km</v>
          </cell>
          <cell r="D211" t="str">
            <v>M2</v>
          </cell>
          <cell r="E211">
            <v>1.82</v>
          </cell>
          <cell r="F211">
            <v>4.1900000000000004</v>
          </cell>
          <cell r="G211">
            <v>6.01</v>
          </cell>
          <cell r="H211" t="str">
            <v>CDHU-182</v>
          </cell>
        </row>
        <row r="212">
          <cell r="A212" t="str">
            <v>02.09.040</v>
          </cell>
          <cell r="C212" t="str">
            <v>Limpeza mecanizada do terreno, inclusive troncos até 15 cm de diâmetro, com caminhão à disposição dentro e fora da obra, com transporte no raio de até 1 km</v>
          </cell>
          <cell r="D212" t="str">
            <v>M2</v>
          </cell>
          <cell r="E212">
            <v>2.79</v>
          </cell>
          <cell r="F212">
            <v>0.13</v>
          </cell>
          <cell r="G212">
            <v>2.92</v>
          </cell>
          <cell r="H212" t="str">
            <v>CDHU-182</v>
          </cell>
        </row>
        <row r="213">
          <cell r="A213" t="str">
            <v>02.09.130</v>
          </cell>
          <cell r="C213" t="str">
            <v>Limpeza mecanizada do terreno, inclusive troncos com diâmetro acima de 15 cm até 50 cm, com caminhão à disposição dentro da obra, até o raio de 1 km</v>
          </cell>
          <cell r="D213" t="str">
            <v>M2</v>
          </cell>
          <cell r="E213">
            <v>2.98</v>
          </cell>
          <cell r="F213">
            <v>0.13</v>
          </cell>
          <cell r="G213">
            <v>3.11</v>
          </cell>
          <cell r="H213" t="str">
            <v>CDHU-182</v>
          </cell>
        </row>
        <row r="214">
          <cell r="A214" t="str">
            <v>02.09.150</v>
          </cell>
          <cell r="C214" t="str">
            <v>Corte e derrubada de eucalipto (1° corte) - idade até 4 anos</v>
          </cell>
          <cell r="D214" t="str">
            <v>M3</v>
          </cell>
          <cell r="E214">
            <v>57.97</v>
          </cell>
          <cell r="F214">
            <v>7.54</v>
          </cell>
          <cell r="G214">
            <v>65.510000000000005</v>
          </cell>
          <cell r="H214" t="str">
            <v>CDHU-182</v>
          </cell>
        </row>
        <row r="215">
          <cell r="A215" t="str">
            <v>02.09.160</v>
          </cell>
          <cell r="C215" t="str">
            <v>Corte e derrubada de eucalipto (1° corte) - idade acima de 4 anos</v>
          </cell>
          <cell r="D215" t="str">
            <v>M3</v>
          </cell>
          <cell r="E215">
            <v>68.27</v>
          </cell>
          <cell r="F215">
            <v>8.8800000000000008</v>
          </cell>
          <cell r="G215">
            <v>77.150000000000006</v>
          </cell>
          <cell r="H215" t="str">
            <v>CDHU-182</v>
          </cell>
        </row>
        <row r="216">
          <cell r="A216" t="str">
            <v>02.10</v>
          </cell>
          <cell r="B216" t="str">
            <v>Locacao de obra</v>
          </cell>
          <cell r="C216" t="str">
            <v>Locacao de obra</v>
          </cell>
          <cell r="H216" t="str">
            <v>CDHU-182</v>
          </cell>
        </row>
        <row r="217">
          <cell r="A217" t="str">
            <v>02.10.020</v>
          </cell>
          <cell r="C217" t="str">
            <v>Locação de obra de edificação</v>
          </cell>
          <cell r="D217" t="str">
            <v>M2</v>
          </cell>
          <cell r="E217">
            <v>7.1</v>
          </cell>
          <cell r="F217">
            <v>4.83</v>
          </cell>
          <cell r="G217">
            <v>11.93</v>
          </cell>
          <cell r="H217" t="str">
            <v>CDHU-182</v>
          </cell>
        </row>
        <row r="218">
          <cell r="A218" t="str">
            <v>02.10.040</v>
          </cell>
          <cell r="C218" t="str">
            <v>Locação de rede de canalização</v>
          </cell>
          <cell r="D218" t="str">
            <v>M</v>
          </cell>
          <cell r="E218">
            <v>0.76</v>
          </cell>
          <cell r="F218">
            <v>0.35</v>
          </cell>
          <cell r="G218">
            <v>1.1100000000000001</v>
          </cell>
          <cell r="H218" t="str">
            <v>CDHU-182</v>
          </cell>
        </row>
        <row r="219">
          <cell r="A219" t="str">
            <v>02.10.050</v>
          </cell>
          <cell r="C219" t="str">
            <v>Locação para muros, cercas e alambrados</v>
          </cell>
          <cell r="D219" t="str">
            <v>M</v>
          </cell>
          <cell r="E219">
            <v>0.76</v>
          </cell>
          <cell r="F219">
            <v>0.35</v>
          </cell>
          <cell r="G219">
            <v>1.1100000000000001</v>
          </cell>
          <cell r="H219" t="str">
            <v>CDHU-182</v>
          </cell>
        </row>
        <row r="220">
          <cell r="A220" t="str">
            <v>02.10.060</v>
          </cell>
          <cell r="C220" t="str">
            <v>Locação de vias, calçadas, tanques e lagoas</v>
          </cell>
          <cell r="D220" t="str">
            <v>M2</v>
          </cell>
          <cell r="E220">
            <v>0.79</v>
          </cell>
          <cell r="F220">
            <v>0.69</v>
          </cell>
          <cell r="G220">
            <v>1.48</v>
          </cell>
          <cell r="H220" t="str">
            <v>CDHU-182</v>
          </cell>
        </row>
        <row r="221">
          <cell r="A221" t="str">
            <v>03</v>
          </cell>
          <cell r="B221" t="str">
            <v>DEMOLICAO SEM REAPROVEITAMENTO</v>
          </cell>
          <cell r="C221" t="str">
            <v>DEMOLICAO SEM REAPROVEITAMENTO</v>
          </cell>
          <cell r="H221" t="str">
            <v>CDHU-182</v>
          </cell>
        </row>
        <row r="222">
          <cell r="A222" t="str">
            <v>03.01</v>
          </cell>
          <cell r="B222" t="str">
            <v>Demolicao de concreto, lastro, mistura e afins</v>
          </cell>
          <cell r="C222" t="str">
            <v>Demolicao de concreto, lastro, mistura e afins</v>
          </cell>
          <cell r="H222" t="str">
            <v>CDHU-182</v>
          </cell>
        </row>
        <row r="223">
          <cell r="A223" t="str">
            <v>03.01.020</v>
          </cell>
          <cell r="C223" t="str">
            <v>Demolição manual de concreto simples</v>
          </cell>
          <cell r="D223" t="str">
            <v>M3</v>
          </cell>
          <cell r="F223">
            <v>184.25</v>
          </cell>
          <cell r="G223">
            <v>184.25</v>
          </cell>
          <cell r="H223" t="str">
            <v>CDHU-182</v>
          </cell>
        </row>
        <row r="224">
          <cell r="A224" t="str">
            <v>03.01.040</v>
          </cell>
          <cell r="C224" t="str">
            <v>Demolição manual de concreto armado</v>
          </cell>
          <cell r="D224" t="str">
            <v>M3</v>
          </cell>
          <cell r="F224">
            <v>335</v>
          </cell>
          <cell r="G224">
            <v>335</v>
          </cell>
          <cell r="H224" t="str">
            <v>CDHU-182</v>
          </cell>
        </row>
        <row r="225">
          <cell r="A225" t="str">
            <v>03.01.060</v>
          </cell>
          <cell r="C225" t="str">
            <v>Demolição manual de lajes pré-moldadas, incluindo revestimento</v>
          </cell>
          <cell r="D225" t="str">
            <v>M2</v>
          </cell>
          <cell r="F225">
            <v>25.13</v>
          </cell>
          <cell r="G225">
            <v>25.13</v>
          </cell>
          <cell r="H225" t="str">
            <v>CDHU-182</v>
          </cell>
        </row>
        <row r="226">
          <cell r="A226" t="str">
            <v>03.01.200</v>
          </cell>
          <cell r="C226" t="str">
            <v>Demolição mecanizada de concreto armado, inclusive fragmentação, carregamento, transporte até 1 quilômetro e descarregamento</v>
          </cell>
          <cell r="D226" t="str">
            <v>M3</v>
          </cell>
          <cell r="E226">
            <v>341.46</v>
          </cell>
          <cell r="F226">
            <v>100.5</v>
          </cell>
          <cell r="G226">
            <v>441.96</v>
          </cell>
          <cell r="H226" t="str">
            <v>CDHU-182</v>
          </cell>
        </row>
        <row r="227">
          <cell r="A227" t="str">
            <v>03.01.210</v>
          </cell>
          <cell r="C227" t="str">
            <v>Demolição mecanizada de concreto armado, inclusive fragmentação e acomodação do material</v>
          </cell>
          <cell r="D227" t="str">
            <v>M3</v>
          </cell>
          <cell r="E227">
            <v>326.66000000000003</v>
          </cell>
          <cell r="F227">
            <v>100.5</v>
          </cell>
          <cell r="G227">
            <v>427.16</v>
          </cell>
          <cell r="H227" t="str">
            <v>CDHU-182</v>
          </cell>
        </row>
        <row r="228">
          <cell r="A228" t="str">
            <v>03.01.220</v>
          </cell>
          <cell r="C228" t="str">
            <v>Demolição mecanizada de concreto simples, inclusive fragmentação, carregamento, transporte até 1 quilômetro e descarregamento</v>
          </cell>
          <cell r="D228" t="str">
            <v>M3</v>
          </cell>
          <cell r="E228">
            <v>178.13</v>
          </cell>
          <cell r="F228">
            <v>67</v>
          </cell>
          <cell r="G228">
            <v>245.13</v>
          </cell>
          <cell r="H228" t="str">
            <v>CDHU-182</v>
          </cell>
        </row>
        <row r="229">
          <cell r="A229" t="str">
            <v>03.01.230</v>
          </cell>
          <cell r="C229" t="str">
            <v>Demolição mecanizada de concreto simples, inclusive fragmentação e acomodação do material</v>
          </cell>
          <cell r="D229" t="str">
            <v>M3</v>
          </cell>
          <cell r="E229">
            <v>163.33000000000001</v>
          </cell>
          <cell r="F229">
            <v>67</v>
          </cell>
          <cell r="G229">
            <v>230.33</v>
          </cell>
          <cell r="H229" t="str">
            <v>CDHU-182</v>
          </cell>
        </row>
        <row r="230">
          <cell r="A230" t="str">
            <v>03.01.240</v>
          </cell>
          <cell r="C230" t="str">
            <v>Demolição mecanizada de pavimento ou piso em concreto, inclusive fragmentação, carregamento, transporte até 1 quilômetro e descarregamento</v>
          </cell>
          <cell r="D230" t="str">
            <v>M2</v>
          </cell>
          <cell r="E230">
            <v>17.5</v>
          </cell>
          <cell r="F230">
            <v>6.7</v>
          </cell>
          <cell r="G230">
            <v>24.2</v>
          </cell>
          <cell r="H230" t="str">
            <v>CDHU-182</v>
          </cell>
        </row>
        <row r="231">
          <cell r="A231" t="str">
            <v>03.01.250</v>
          </cell>
          <cell r="C231" t="str">
            <v>Demolição mecanizada de pavimento ou piso em concreto, inclusive fragmentação e acomodação do material</v>
          </cell>
          <cell r="D231" t="str">
            <v>M2</v>
          </cell>
          <cell r="E231">
            <v>16.34</v>
          </cell>
          <cell r="F231">
            <v>6.7</v>
          </cell>
          <cell r="G231">
            <v>23.04</v>
          </cell>
          <cell r="H231" t="str">
            <v>CDHU-182</v>
          </cell>
        </row>
        <row r="232">
          <cell r="A232" t="str">
            <v>03.01.260</v>
          </cell>
          <cell r="C232" t="str">
            <v>Demolição mecanizada de sarjeta ou sarjetão, inclusive fragmentação, carregamento, transporte até 1 quilômetro e descarregamento</v>
          </cell>
          <cell r="D232" t="str">
            <v>M3</v>
          </cell>
          <cell r="E232">
            <v>174.91</v>
          </cell>
          <cell r="F232">
            <v>67</v>
          </cell>
          <cell r="G232">
            <v>241.91</v>
          </cell>
          <cell r="H232" t="str">
            <v>CDHU-182</v>
          </cell>
        </row>
        <row r="233">
          <cell r="A233" t="str">
            <v>03.01.270</v>
          </cell>
          <cell r="C233" t="str">
            <v>Demolição mecanizada de sarjeta ou sarjetão, inclusive fragmentação e acomodação do material</v>
          </cell>
          <cell r="D233" t="str">
            <v>M3</v>
          </cell>
          <cell r="E233">
            <v>163.33000000000001</v>
          </cell>
          <cell r="F233">
            <v>67</v>
          </cell>
          <cell r="G233">
            <v>230.33</v>
          </cell>
          <cell r="H233" t="str">
            <v>CDHU-182</v>
          </cell>
        </row>
        <row r="234">
          <cell r="A234" t="str">
            <v>03.02</v>
          </cell>
          <cell r="B234" t="str">
            <v>Demolicao de alvenaria</v>
          </cell>
          <cell r="C234" t="str">
            <v>Demolicao de alvenaria</v>
          </cell>
          <cell r="H234" t="str">
            <v>CDHU-182</v>
          </cell>
        </row>
        <row r="235">
          <cell r="A235" t="str">
            <v>03.02.020</v>
          </cell>
          <cell r="C235" t="str">
            <v>Demolição manual de alvenaria de fundação/embasamento</v>
          </cell>
          <cell r="D235" t="str">
            <v>M3</v>
          </cell>
          <cell r="F235">
            <v>100.5</v>
          </cell>
          <cell r="G235">
            <v>100.5</v>
          </cell>
          <cell r="H235" t="str">
            <v>CDHU-182</v>
          </cell>
        </row>
        <row r="236">
          <cell r="A236" t="str">
            <v>03.02.040</v>
          </cell>
          <cell r="C236" t="str">
            <v>Demolição manual de alvenaria de elevação ou elemento vazado, incluindo revestimento</v>
          </cell>
          <cell r="D236" t="str">
            <v>M3</v>
          </cell>
          <cell r="F236">
            <v>67</v>
          </cell>
          <cell r="G236">
            <v>67</v>
          </cell>
          <cell r="H236" t="str">
            <v>CDHU-182</v>
          </cell>
        </row>
        <row r="237">
          <cell r="A237" t="str">
            <v>03.03</v>
          </cell>
          <cell r="B237" t="str">
            <v>Demolicao de revestimento em massa</v>
          </cell>
          <cell r="C237" t="str">
            <v>Demolicao de revestimento em massa</v>
          </cell>
          <cell r="H237" t="str">
            <v>CDHU-182</v>
          </cell>
        </row>
        <row r="238">
          <cell r="A238" t="str">
            <v>03.03.020</v>
          </cell>
          <cell r="C238" t="str">
            <v>Apicoamento manual de piso, parede ou teto</v>
          </cell>
          <cell r="D238" t="str">
            <v>M2</v>
          </cell>
          <cell r="F238">
            <v>2.5099999999999998</v>
          </cell>
          <cell r="G238">
            <v>2.5099999999999998</v>
          </cell>
          <cell r="H238" t="str">
            <v>CDHU-182</v>
          </cell>
        </row>
        <row r="239">
          <cell r="A239" t="str">
            <v>03.03.040</v>
          </cell>
          <cell r="C239" t="str">
            <v>Demolição manual de revestimento em massa de parede ou teto</v>
          </cell>
          <cell r="D239" t="str">
            <v>M2</v>
          </cell>
          <cell r="F239">
            <v>5.03</v>
          </cell>
          <cell r="G239">
            <v>5.03</v>
          </cell>
          <cell r="H239" t="str">
            <v>CDHU-182</v>
          </cell>
        </row>
        <row r="240">
          <cell r="A240" t="str">
            <v>03.03.060</v>
          </cell>
          <cell r="C240" t="str">
            <v>Demolição manual de revestimento em massa de piso</v>
          </cell>
          <cell r="D240" t="str">
            <v>M2</v>
          </cell>
          <cell r="F240">
            <v>8.3800000000000008</v>
          </cell>
          <cell r="G240">
            <v>8.3800000000000008</v>
          </cell>
          <cell r="H240" t="str">
            <v>CDHU-182</v>
          </cell>
        </row>
        <row r="241">
          <cell r="A241" t="str">
            <v>03.04</v>
          </cell>
          <cell r="B241" t="str">
            <v>Demolicao de revestimento ceramico e ladrilho hidraulico</v>
          </cell>
          <cell r="C241" t="str">
            <v>Demolicao de revestimento ceramico e ladrilho hidraulico</v>
          </cell>
          <cell r="H241" t="str">
            <v>CDHU-182</v>
          </cell>
        </row>
        <row r="242">
          <cell r="A242" t="str">
            <v>03.04.020</v>
          </cell>
          <cell r="C242" t="str">
            <v>Demolição manual de revestimento cerâmico, incluindo a base</v>
          </cell>
          <cell r="D242" t="str">
            <v>M2</v>
          </cell>
          <cell r="F242">
            <v>10.050000000000001</v>
          </cell>
          <cell r="G242">
            <v>10.050000000000001</v>
          </cell>
          <cell r="H242" t="str">
            <v>CDHU-182</v>
          </cell>
        </row>
        <row r="243">
          <cell r="A243" t="str">
            <v>03.04.030</v>
          </cell>
          <cell r="C243" t="str">
            <v>Demolição manual de revestimento em ladrilho hidráulico, incluindo a base</v>
          </cell>
          <cell r="D243" t="str">
            <v>M2</v>
          </cell>
          <cell r="F243">
            <v>8.3800000000000008</v>
          </cell>
          <cell r="G243">
            <v>8.3800000000000008</v>
          </cell>
          <cell r="H243" t="str">
            <v>CDHU-182</v>
          </cell>
        </row>
        <row r="244">
          <cell r="A244" t="str">
            <v>03.04.040</v>
          </cell>
          <cell r="C244" t="str">
            <v>Demolição manual de rodapé, soleira ou peitoril, em material cerâmico e/ou ladrilho hidráulico, incluindo a base</v>
          </cell>
          <cell r="D244" t="str">
            <v>M</v>
          </cell>
          <cell r="F244">
            <v>2.5099999999999998</v>
          </cell>
          <cell r="G244">
            <v>2.5099999999999998</v>
          </cell>
          <cell r="H244" t="str">
            <v>CDHU-182</v>
          </cell>
        </row>
        <row r="245">
          <cell r="A245" t="str">
            <v>03.05</v>
          </cell>
          <cell r="B245" t="str">
            <v>Demolicao de revestimento sintetico</v>
          </cell>
          <cell r="C245" t="str">
            <v>Demolicao de revestimento sintetico</v>
          </cell>
          <cell r="H245" t="str">
            <v>CDHU-182</v>
          </cell>
        </row>
        <row r="246">
          <cell r="A246" t="str">
            <v>03.05.020</v>
          </cell>
          <cell r="C246" t="str">
            <v>Demolição manual de revestimento sintético, incluindo a base</v>
          </cell>
          <cell r="D246" t="str">
            <v>M2</v>
          </cell>
          <cell r="F246">
            <v>6.7</v>
          </cell>
          <cell r="G246">
            <v>6.7</v>
          </cell>
          <cell r="H246" t="str">
            <v>CDHU-182</v>
          </cell>
        </row>
        <row r="247">
          <cell r="A247" t="str">
            <v>03.06</v>
          </cell>
          <cell r="B247" t="str">
            <v>Demolicao de revestimento em pedra e blocos macicos</v>
          </cell>
          <cell r="C247" t="str">
            <v>Demolicao de revestimento em pedra e blocos macicos</v>
          </cell>
          <cell r="H247" t="str">
            <v>CDHU-182</v>
          </cell>
        </row>
        <row r="248">
          <cell r="A248" t="str">
            <v>03.06.050</v>
          </cell>
          <cell r="C248" t="str">
            <v>Desmonte (levantamento) mecanizado de pavimento em paralelepípedo ou lajota de concreto, inclusive carregamento, transporte até 1 quilômetro e descarregamento</v>
          </cell>
          <cell r="D248" t="str">
            <v>M2</v>
          </cell>
          <cell r="E248">
            <v>11.87</v>
          </cell>
          <cell r="F248">
            <v>8.3800000000000008</v>
          </cell>
          <cell r="G248">
            <v>20.25</v>
          </cell>
          <cell r="H248" t="str">
            <v>CDHU-182</v>
          </cell>
        </row>
        <row r="249">
          <cell r="A249" t="str">
            <v>03.06.060</v>
          </cell>
          <cell r="C249" t="str">
            <v>Desmonte (levantamento) mecanizado de pavimento em paralelepípedo ou lajota de concreto, inclusive acomodação do material</v>
          </cell>
          <cell r="D249" t="str">
            <v>M2</v>
          </cell>
          <cell r="E249">
            <v>1.1000000000000001</v>
          </cell>
          <cell r="F249">
            <v>8.3800000000000008</v>
          </cell>
          <cell r="G249">
            <v>9.48</v>
          </cell>
          <cell r="H249" t="str">
            <v>CDHU-182</v>
          </cell>
        </row>
        <row r="250">
          <cell r="A250" t="str">
            <v>03.07</v>
          </cell>
          <cell r="B250" t="str">
            <v>Demolicao de revestimento asfaltico</v>
          </cell>
          <cell r="C250" t="str">
            <v>Demolicao de revestimento asfaltico</v>
          </cell>
          <cell r="H250" t="str">
            <v>CDHU-182</v>
          </cell>
        </row>
        <row r="251">
          <cell r="A251" t="str">
            <v>03.07.010</v>
          </cell>
          <cell r="C251" t="str">
            <v>Demolição (levantamento) mecanizada de pavimento asfáltico, inclusive carregamento, transporte até 1 quilômetro e descarregamento</v>
          </cell>
          <cell r="D251" t="str">
            <v>M2</v>
          </cell>
          <cell r="E251">
            <v>17.940000000000001</v>
          </cell>
          <cell r="F251">
            <v>3.35</v>
          </cell>
          <cell r="G251">
            <v>21.29</v>
          </cell>
          <cell r="H251" t="str">
            <v>CDHU-182</v>
          </cell>
        </row>
        <row r="252">
          <cell r="A252" t="str">
            <v>03.07.030</v>
          </cell>
          <cell r="C252" t="str">
            <v>Demolição (levantamento) mecanizada de pavimento asfáltico, inclusive fragmentação e acomodação do material</v>
          </cell>
          <cell r="D252" t="str">
            <v>M2</v>
          </cell>
          <cell r="E252">
            <v>16.34</v>
          </cell>
          <cell r="F252">
            <v>3.35</v>
          </cell>
          <cell r="G252">
            <v>19.690000000000001</v>
          </cell>
          <cell r="H252" t="str">
            <v>CDHU-182</v>
          </cell>
        </row>
        <row r="253">
          <cell r="A253" t="str">
            <v>03.07.050</v>
          </cell>
          <cell r="C253" t="str">
            <v>Fresagem de pavimento asfáltico com espessura até 5 cm, inclusive carregamento, transporte até 1 quilômetro e descarregamento</v>
          </cell>
          <cell r="D253" t="str">
            <v>M2</v>
          </cell>
          <cell r="E253">
            <v>6.97</v>
          </cell>
          <cell r="F253">
            <v>1.17</v>
          </cell>
          <cell r="G253">
            <v>8.14</v>
          </cell>
          <cell r="H253" t="str">
            <v>CDHU-182</v>
          </cell>
        </row>
        <row r="254">
          <cell r="A254" t="str">
            <v>03.07.070</v>
          </cell>
          <cell r="C254" t="str">
            <v>Fresagem de pavimento asfáltico com espessura até 5 cm, inclusive acomodação do material</v>
          </cell>
          <cell r="D254" t="str">
            <v>M2</v>
          </cell>
          <cell r="E254">
            <v>5.18</v>
          </cell>
          <cell r="F254">
            <v>1.17</v>
          </cell>
          <cell r="G254">
            <v>6.35</v>
          </cell>
          <cell r="H254" t="str">
            <v>CDHU-182</v>
          </cell>
        </row>
        <row r="255">
          <cell r="A255" t="str">
            <v>03.07.080</v>
          </cell>
          <cell r="C255" t="str">
            <v>Fresagem de pavimento asfáltico com espessura até 5 cm, inclusive remoção do material fresado até 10 quilômetros e varrição</v>
          </cell>
          <cell r="D255" t="str">
            <v>M2</v>
          </cell>
          <cell r="E255">
            <v>9.32</v>
          </cell>
          <cell r="F255">
            <v>0.5</v>
          </cell>
          <cell r="G255">
            <v>9.82</v>
          </cell>
          <cell r="H255" t="str">
            <v>CDHU-182</v>
          </cell>
        </row>
        <row r="256">
          <cell r="A256" t="str">
            <v>03.08</v>
          </cell>
          <cell r="B256" t="str">
            <v>Demolicao de forro / divisorias</v>
          </cell>
          <cell r="C256" t="str">
            <v>Demolicao de forro / divisorias</v>
          </cell>
          <cell r="H256" t="str">
            <v>CDHU-182</v>
          </cell>
        </row>
        <row r="257">
          <cell r="A257" t="str">
            <v>03.08.020</v>
          </cell>
          <cell r="C257" t="str">
            <v>Demolição manual de forro em estuque, inclusive sistema de fixação/tarugamento</v>
          </cell>
          <cell r="D257" t="str">
            <v>M2</v>
          </cell>
          <cell r="F257">
            <v>8.7100000000000009</v>
          </cell>
          <cell r="G257">
            <v>8.7100000000000009</v>
          </cell>
          <cell r="H257" t="str">
            <v>CDHU-182</v>
          </cell>
        </row>
        <row r="258">
          <cell r="A258" t="str">
            <v>03.08.040</v>
          </cell>
          <cell r="C258" t="str">
            <v>Demolição manual de forro qualquer, inclusive sistema de fixação/tarugamento</v>
          </cell>
          <cell r="D258" t="str">
            <v>M2</v>
          </cell>
          <cell r="F258">
            <v>5.03</v>
          </cell>
          <cell r="G258">
            <v>5.03</v>
          </cell>
          <cell r="H258" t="str">
            <v>CDHU-182</v>
          </cell>
        </row>
        <row r="259">
          <cell r="A259" t="str">
            <v>03.08.060</v>
          </cell>
          <cell r="C259" t="str">
            <v>Demolição manual de forro em gesso, inclusive sistema de fixação</v>
          </cell>
          <cell r="D259" t="str">
            <v>M2</v>
          </cell>
          <cell r="F259">
            <v>5.03</v>
          </cell>
          <cell r="G259">
            <v>5.03</v>
          </cell>
          <cell r="H259" t="str">
            <v>CDHU-182</v>
          </cell>
        </row>
        <row r="260">
          <cell r="A260" t="str">
            <v>03.08.200</v>
          </cell>
          <cell r="C260" t="str">
            <v>Demolição manual de painéis divisórias, inclusive montantes metálicos</v>
          </cell>
          <cell r="D260" t="str">
            <v>M2</v>
          </cell>
          <cell r="F260">
            <v>5.53</v>
          </cell>
          <cell r="G260">
            <v>5.53</v>
          </cell>
          <cell r="H260" t="str">
            <v>CDHU-182</v>
          </cell>
        </row>
        <row r="261">
          <cell r="A261" t="str">
            <v>03.09</v>
          </cell>
          <cell r="B261" t="str">
            <v>Demolicao de impermeabilizacao e afins</v>
          </cell>
          <cell r="C261" t="str">
            <v>Demolicao de impermeabilizacao e afins</v>
          </cell>
          <cell r="H261" t="str">
            <v>CDHU-182</v>
          </cell>
        </row>
        <row r="262">
          <cell r="A262" t="str">
            <v>03.09.020</v>
          </cell>
          <cell r="C262" t="str">
            <v>Demolição manual de camada impermeabilizante</v>
          </cell>
          <cell r="D262" t="str">
            <v>M2</v>
          </cell>
          <cell r="F262">
            <v>13.47</v>
          </cell>
          <cell r="G262">
            <v>13.47</v>
          </cell>
          <cell r="H262" t="str">
            <v>CDHU-182</v>
          </cell>
        </row>
        <row r="263">
          <cell r="A263" t="str">
            <v>03.09.040</v>
          </cell>
          <cell r="C263" t="str">
            <v>Demolição manual de argamassa regularizante, isolante ou protetora e papel Kraft</v>
          </cell>
          <cell r="D263" t="str">
            <v>M2</v>
          </cell>
          <cell r="F263">
            <v>16.16</v>
          </cell>
          <cell r="G263">
            <v>16.16</v>
          </cell>
          <cell r="H263" t="str">
            <v>CDHU-182</v>
          </cell>
        </row>
        <row r="264">
          <cell r="A264" t="str">
            <v>03.09.060</v>
          </cell>
          <cell r="C264" t="str">
            <v>Remoção manual de junta de dilatação ou retração, inclusive apoio</v>
          </cell>
          <cell r="D264" t="str">
            <v>M</v>
          </cell>
          <cell r="F264">
            <v>5.39</v>
          </cell>
          <cell r="G264">
            <v>5.39</v>
          </cell>
          <cell r="H264" t="str">
            <v>CDHU-182</v>
          </cell>
        </row>
        <row r="265">
          <cell r="A265" t="str">
            <v>03.10</v>
          </cell>
          <cell r="B265" t="str">
            <v>Remocao de pintura</v>
          </cell>
          <cell r="C265" t="str">
            <v>Remocao de pintura</v>
          </cell>
          <cell r="H265" t="str">
            <v>CDHU-182</v>
          </cell>
        </row>
        <row r="266">
          <cell r="A266" t="str">
            <v>03.10.020</v>
          </cell>
          <cell r="C266" t="str">
            <v>Remoção de pintura em rodapé, baguete ou moldura com lixa</v>
          </cell>
          <cell r="D266" t="str">
            <v>M</v>
          </cell>
          <cell r="E266">
            <v>7.0000000000000007E-2</v>
          </cell>
          <cell r="F266">
            <v>1.22</v>
          </cell>
          <cell r="G266">
            <v>1.29</v>
          </cell>
          <cell r="H266" t="str">
            <v>CDHU-182</v>
          </cell>
        </row>
        <row r="267">
          <cell r="A267" t="str">
            <v>03.10.040</v>
          </cell>
          <cell r="C267" t="str">
            <v>Remoção de pintura em rodapé, baguete ou moldura com produto químico</v>
          </cell>
          <cell r="D267" t="str">
            <v>M</v>
          </cell>
          <cell r="E267">
            <v>0.57999999999999996</v>
          </cell>
          <cell r="F267">
            <v>1.22</v>
          </cell>
          <cell r="G267">
            <v>1.8</v>
          </cell>
          <cell r="H267" t="str">
            <v>CDHU-182</v>
          </cell>
        </row>
        <row r="268">
          <cell r="A268" t="str">
            <v>03.10.080</v>
          </cell>
          <cell r="C268" t="str">
            <v>Remoção de pintura em superfícies de madeira e/ou metálicas com produtos químicos</v>
          </cell>
          <cell r="D268" t="str">
            <v>M2</v>
          </cell>
          <cell r="E268">
            <v>2.88</v>
          </cell>
          <cell r="F268">
            <v>9.76</v>
          </cell>
          <cell r="G268">
            <v>12.64</v>
          </cell>
          <cell r="H268" t="str">
            <v>CDHU-182</v>
          </cell>
        </row>
        <row r="269">
          <cell r="A269" t="str">
            <v>03.10.100</v>
          </cell>
          <cell r="C269" t="str">
            <v>Remoção de pintura em superfícies de madeira e/ou metálicas com lixamento</v>
          </cell>
          <cell r="D269" t="str">
            <v>M2</v>
          </cell>
          <cell r="E269">
            <v>0.37</v>
          </cell>
          <cell r="F269">
            <v>7.32</v>
          </cell>
          <cell r="G269">
            <v>7.69</v>
          </cell>
          <cell r="H269" t="str">
            <v>CDHU-182</v>
          </cell>
        </row>
        <row r="270">
          <cell r="A270" t="str">
            <v>03.10.120</v>
          </cell>
          <cell r="C270" t="str">
            <v>Remoção de pintura em massa com produtos químicos</v>
          </cell>
          <cell r="D270" t="str">
            <v>M2</v>
          </cell>
          <cell r="E270">
            <v>2.88</v>
          </cell>
          <cell r="F270">
            <v>7.32</v>
          </cell>
          <cell r="G270">
            <v>10.199999999999999</v>
          </cell>
          <cell r="H270" t="str">
            <v>CDHU-182</v>
          </cell>
        </row>
        <row r="271">
          <cell r="A271" t="str">
            <v>03.10.140</v>
          </cell>
          <cell r="C271" t="str">
            <v>Remoção de pintura em massa com lixamento</v>
          </cell>
          <cell r="D271" t="str">
            <v>M2</v>
          </cell>
          <cell r="E271">
            <v>0.37</v>
          </cell>
          <cell r="F271">
            <v>4.88</v>
          </cell>
          <cell r="G271">
            <v>5.25</v>
          </cell>
          <cell r="H271" t="str">
            <v>CDHU-182</v>
          </cell>
        </row>
        <row r="272">
          <cell r="A272" t="str">
            <v>03.16</v>
          </cell>
          <cell r="B272" t="str">
            <v>Remocao de sinalizacao horizontal</v>
          </cell>
          <cell r="C272" t="str">
            <v>Remocao de sinalizacao horizontal</v>
          </cell>
          <cell r="H272" t="str">
            <v>CDHU-182</v>
          </cell>
        </row>
        <row r="273">
          <cell r="A273" t="str">
            <v>03.16.010</v>
          </cell>
          <cell r="C273" t="str">
            <v>Remoção de sinalização horizontal existente</v>
          </cell>
          <cell r="D273" t="str">
            <v>M2</v>
          </cell>
          <cell r="E273">
            <v>87.71</v>
          </cell>
          <cell r="G273">
            <v>87.71</v>
          </cell>
          <cell r="H273" t="str">
            <v>CDHU-182</v>
          </cell>
        </row>
        <row r="274">
          <cell r="A274" t="str">
            <v>03.16.011</v>
          </cell>
          <cell r="C274" t="str">
            <v>Remoção de tacha/tachões</v>
          </cell>
          <cell r="D274" t="str">
            <v>UN</v>
          </cell>
          <cell r="E274">
            <v>2.04</v>
          </cell>
          <cell r="F274">
            <v>7.42</v>
          </cell>
          <cell r="G274">
            <v>9.4600000000000009</v>
          </cell>
          <cell r="H274" t="str">
            <v>CDHU-182</v>
          </cell>
        </row>
        <row r="275">
          <cell r="A275" t="str">
            <v>04</v>
          </cell>
          <cell r="B275" t="str">
            <v>RETIRADA COM PROVAVEL REAPROVEITAMENTO</v>
          </cell>
          <cell r="C275" t="str">
            <v>RETIRADA COM PROVAVEL REAPROVEITAMENTO</v>
          </cell>
          <cell r="H275" t="str">
            <v>CDHU-182</v>
          </cell>
        </row>
        <row r="276">
          <cell r="A276" t="str">
            <v>04.01</v>
          </cell>
          <cell r="B276" t="str">
            <v>Retirada de fechamento e elemento divisor</v>
          </cell>
          <cell r="C276" t="str">
            <v>Retirada de fechamento e elemento divisor</v>
          </cell>
          <cell r="H276" t="str">
            <v>CDHU-182</v>
          </cell>
        </row>
        <row r="277">
          <cell r="A277" t="str">
            <v>04.01.020</v>
          </cell>
          <cell r="C277" t="str">
            <v>Retirada de divisória em placa de madeira ou fibrocimento tarugada</v>
          </cell>
          <cell r="D277" t="str">
            <v>M2</v>
          </cell>
          <cell r="F277">
            <v>30.54</v>
          </cell>
          <cell r="G277">
            <v>30.54</v>
          </cell>
          <cell r="H277" t="str">
            <v>CDHU-182</v>
          </cell>
        </row>
        <row r="278">
          <cell r="A278" t="str">
            <v>04.01.040</v>
          </cell>
          <cell r="C278" t="str">
            <v>Retirada de divisória em placa de madeira ou fibrocimento com montantes metálicos</v>
          </cell>
          <cell r="D278" t="str">
            <v>M2</v>
          </cell>
          <cell r="F278">
            <v>26.47</v>
          </cell>
          <cell r="G278">
            <v>26.47</v>
          </cell>
          <cell r="H278" t="str">
            <v>CDHU-182</v>
          </cell>
        </row>
        <row r="279">
          <cell r="A279" t="str">
            <v>04.01.060</v>
          </cell>
          <cell r="C279" t="str">
            <v>Retirada de divisória em placa de concreto, granito, granilite ou mármore</v>
          </cell>
          <cell r="D279" t="str">
            <v>M2</v>
          </cell>
          <cell r="F279">
            <v>16.29</v>
          </cell>
          <cell r="G279">
            <v>16.29</v>
          </cell>
          <cell r="H279" t="str">
            <v>CDHU-182</v>
          </cell>
        </row>
        <row r="280">
          <cell r="A280" t="str">
            <v>04.01.080</v>
          </cell>
          <cell r="C280" t="str">
            <v>Retirada de fechamento em placas pré-moldadas, inclusive pilares</v>
          </cell>
          <cell r="D280" t="str">
            <v>M2</v>
          </cell>
          <cell r="E280">
            <v>1.87</v>
          </cell>
          <cell r="F280">
            <v>0.56999999999999995</v>
          </cell>
          <cell r="G280">
            <v>2.44</v>
          </cell>
          <cell r="H280" t="str">
            <v>CDHU-182</v>
          </cell>
        </row>
        <row r="281">
          <cell r="A281" t="str">
            <v>04.01.090</v>
          </cell>
          <cell r="C281" t="str">
            <v>Retirada de barreira de proteção com arame de alta segurança, simples ou duplo</v>
          </cell>
          <cell r="D281" t="str">
            <v>M</v>
          </cell>
          <cell r="F281">
            <v>3.53</v>
          </cell>
          <cell r="G281">
            <v>3.53</v>
          </cell>
          <cell r="H281" t="str">
            <v>CDHU-182</v>
          </cell>
        </row>
        <row r="282">
          <cell r="A282" t="str">
            <v>04.01.100</v>
          </cell>
          <cell r="C282" t="str">
            <v>Retirada de cerca</v>
          </cell>
          <cell r="D282" t="str">
            <v>M</v>
          </cell>
          <cell r="F282">
            <v>10.39</v>
          </cell>
          <cell r="G282">
            <v>10.39</v>
          </cell>
          <cell r="H282" t="str">
            <v>CDHU-182</v>
          </cell>
        </row>
        <row r="283">
          <cell r="A283" t="str">
            <v>04.02</v>
          </cell>
          <cell r="B283" t="str">
            <v>Retirada de elementos de estrutura (concreto, ferro, aluminio e madeira)</v>
          </cell>
          <cell r="C283" t="str">
            <v>Retirada de elementos de estrutura (concreto, ferro, aluminio e madeira)</v>
          </cell>
          <cell r="H283" t="str">
            <v>CDHU-182</v>
          </cell>
        </row>
        <row r="284">
          <cell r="A284" t="str">
            <v>04.02.020</v>
          </cell>
          <cell r="C284" t="str">
            <v>Retirada de peças lineares em madeira com seção até 60 cm²</v>
          </cell>
          <cell r="D284" t="str">
            <v>M</v>
          </cell>
          <cell r="F284">
            <v>1.1100000000000001</v>
          </cell>
          <cell r="G284">
            <v>1.1100000000000001</v>
          </cell>
          <cell r="H284" t="str">
            <v>CDHU-182</v>
          </cell>
        </row>
        <row r="285">
          <cell r="A285" t="str">
            <v>04.02.030</v>
          </cell>
          <cell r="C285" t="str">
            <v>Retirada de peças lineares em madeira com seção superior a 60 cm²</v>
          </cell>
          <cell r="D285" t="str">
            <v>M</v>
          </cell>
          <cell r="F285">
            <v>3.72</v>
          </cell>
          <cell r="G285">
            <v>3.72</v>
          </cell>
          <cell r="H285" t="str">
            <v>CDHU-182</v>
          </cell>
        </row>
        <row r="286">
          <cell r="A286" t="str">
            <v>04.02.050</v>
          </cell>
          <cell r="C286" t="str">
            <v>Retirada de estrutura em madeira tesoura - telhas de barro</v>
          </cell>
          <cell r="D286" t="str">
            <v>M2</v>
          </cell>
          <cell r="F286">
            <v>20.41</v>
          </cell>
          <cell r="G286">
            <v>20.41</v>
          </cell>
          <cell r="H286" t="str">
            <v>CDHU-182</v>
          </cell>
        </row>
        <row r="287">
          <cell r="A287" t="str">
            <v>04.02.070</v>
          </cell>
          <cell r="C287" t="str">
            <v>Retirada de estrutura em madeira tesoura - telhas perfil qualquer</v>
          </cell>
          <cell r="D287" t="str">
            <v>M2</v>
          </cell>
          <cell r="F287">
            <v>16.7</v>
          </cell>
          <cell r="G287">
            <v>16.7</v>
          </cell>
          <cell r="H287" t="str">
            <v>CDHU-182</v>
          </cell>
        </row>
        <row r="288">
          <cell r="A288" t="str">
            <v>04.02.090</v>
          </cell>
          <cell r="C288" t="str">
            <v>Retirada de estrutura em madeira pontaletada - telhas de barro</v>
          </cell>
          <cell r="D288" t="str">
            <v>M2</v>
          </cell>
          <cell r="F288">
            <v>14.84</v>
          </cell>
          <cell r="G288">
            <v>14.84</v>
          </cell>
          <cell r="H288" t="str">
            <v>CDHU-182</v>
          </cell>
        </row>
        <row r="289">
          <cell r="A289" t="str">
            <v>04.02.110</v>
          </cell>
          <cell r="C289" t="str">
            <v>Retirada de estrutura em madeira pontaletada - telhas perfil qualquer</v>
          </cell>
          <cell r="D289" t="str">
            <v>M2</v>
          </cell>
          <cell r="F289">
            <v>11.14</v>
          </cell>
          <cell r="G289">
            <v>11.14</v>
          </cell>
          <cell r="H289" t="str">
            <v>CDHU-182</v>
          </cell>
        </row>
        <row r="290">
          <cell r="A290" t="str">
            <v>04.02.140</v>
          </cell>
          <cell r="C290" t="str">
            <v>Retirada de estrutura metálica</v>
          </cell>
          <cell r="D290" t="str">
            <v>KG</v>
          </cell>
          <cell r="E290">
            <v>1.75</v>
          </cell>
          <cell r="G290">
            <v>1.75</v>
          </cell>
          <cell r="H290" t="str">
            <v>CDHU-182</v>
          </cell>
        </row>
        <row r="291">
          <cell r="A291" t="str">
            <v>04.03</v>
          </cell>
          <cell r="B291" t="str">
            <v>Retirada de telhamento e protecao</v>
          </cell>
          <cell r="C291" t="str">
            <v>Retirada de telhamento e protecao</v>
          </cell>
          <cell r="H291" t="str">
            <v>CDHU-182</v>
          </cell>
        </row>
        <row r="292">
          <cell r="A292" t="str">
            <v>04.03.020</v>
          </cell>
          <cell r="C292" t="str">
            <v>Retirada de telhamento em barro</v>
          </cell>
          <cell r="D292" t="str">
            <v>M2</v>
          </cell>
          <cell r="F292">
            <v>13.4</v>
          </cell>
          <cell r="G292">
            <v>13.4</v>
          </cell>
          <cell r="H292" t="str">
            <v>CDHU-182</v>
          </cell>
        </row>
        <row r="293">
          <cell r="A293" t="str">
            <v>04.03.040</v>
          </cell>
          <cell r="C293" t="str">
            <v>Retirada de telhamento perfil e material qualquer, exceto barro</v>
          </cell>
          <cell r="D293" t="str">
            <v>M2</v>
          </cell>
          <cell r="F293">
            <v>6.7</v>
          </cell>
          <cell r="G293">
            <v>6.7</v>
          </cell>
          <cell r="H293" t="str">
            <v>CDHU-182</v>
          </cell>
        </row>
        <row r="294">
          <cell r="A294" t="str">
            <v>04.03.060</v>
          </cell>
          <cell r="C294" t="str">
            <v>Retirada de cumeeira ou espigão em barro</v>
          </cell>
          <cell r="D294" t="str">
            <v>M</v>
          </cell>
          <cell r="F294">
            <v>5.03</v>
          </cell>
          <cell r="G294">
            <v>5.03</v>
          </cell>
          <cell r="H294" t="str">
            <v>CDHU-182</v>
          </cell>
        </row>
        <row r="295">
          <cell r="A295" t="str">
            <v>04.03.080</v>
          </cell>
          <cell r="C295" t="str">
            <v>Retirada de cumeeira, espigão ou rufo perfil qualquer</v>
          </cell>
          <cell r="D295" t="str">
            <v>M</v>
          </cell>
          <cell r="F295">
            <v>8.3800000000000008</v>
          </cell>
          <cell r="G295">
            <v>8.3800000000000008</v>
          </cell>
          <cell r="H295" t="str">
            <v>CDHU-182</v>
          </cell>
        </row>
        <row r="296">
          <cell r="A296" t="str">
            <v>04.03.090</v>
          </cell>
          <cell r="C296" t="str">
            <v>Retirada de domo de acrílico, inclusive perfis metálicos de fixação</v>
          </cell>
          <cell r="D296" t="str">
            <v>M2</v>
          </cell>
          <cell r="F296">
            <v>10.18</v>
          </cell>
          <cell r="G296">
            <v>10.18</v>
          </cell>
          <cell r="H296" t="str">
            <v>CDHU-182</v>
          </cell>
        </row>
        <row r="297">
          <cell r="A297" t="str">
            <v>04.04</v>
          </cell>
          <cell r="B297" t="str">
            <v>Retirada de revestimento em pedra e blocos macicos</v>
          </cell>
          <cell r="C297" t="str">
            <v>Retirada de revestimento em pedra e blocos macicos</v>
          </cell>
          <cell r="H297" t="str">
            <v>CDHU-182</v>
          </cell>
        </row>
        <row r="298">
          <cell r="A298" t="str">
            <v>04.04.010</v>
          </cell>
          <cell r="C298" t="str">
            <v>Retirada de revestimento em pedra, granito ou mármore, em parede ou fachada</v>
          </cell>
          <cell r="D298" t="str">
            <v>M2</v>
          </cell>
          <cell r="F298">
            <v>35.82</v>
          </cell>
          <cell r="G298">
            <v>35.82</v>
          </cell>
          <cell r="H298" t="str">
            <v>CDHU-182</v>
          </cell>
        </row>
        <row r="299">
          <cell r="A299" t="str">
            <v>04.04.020</v>
          </cell>
          <cell r="C299" t="str">
            <v>Retirada de revestimento em pedra, granito ou mármore, em piso</v>
          </cell>
          <cell r="D299" t="str">
            <v>M2</v>
          </cell>
          <cell r="F299">
            <v>21.78</v>
          </cell>
          <cell r="G299">
            <v>21.78</v>
          </cell>
          <cell r="H299" t="str">
            <v>CDHU-182</v>
          </cell>
        </row>
        <row r="300">
          <cell r="A300" t="str">
            <v>04.04.030</v>
          </cell>
          <cell r="C300" t="str">
            <v>Retirada de soleira ou peitoril em pedra, granito ou mármore</v>
          </cell>
          <cell r="D300" t="str">
            <v>M</v>
          </cell>
          <cell r="F300">
            <v>15.08</v>
          </cell>
          <cell r="G300">
            <v>15.08</v>
          </cell>
          <cell r="H300" t="str">
            <v>CDHU-182</v>
          </cell>
        </row>
        <row r="301">
          <cell r="A301" t="str">
            <v>04.04.040</v>
          </cell>
          <cell r="C301" t="str">
            <v>Retirada de degrau em pedra, granito ou mármore</v>
          </cell>
          <cell r="D301" t="str">
            <v>M</v>
          </cell>
          <cell r="F301">
            <v>16.75</v>
          </cell>
          <cell r="G301">
            <v>16.75</v>
          </cell>
          <cell r="H301" t="str">
            <v>CDHU-182</v>
          </cell>
        </row>
        <row r="302">
          <cell r="A302" t="str">
            <v>04.04.060</v>
          </cell>
          <cell r="C302" t="str">
            <v>Retirada de rodapé em pedra, granito ou mármore</v>
          </cell>
          <cell r="D302" t="str">
            <v>M</v>
          </cell>
          <cell r="F302">
            <v>13.4</v>
          </cell>
          <cell r="G302">
            <v>13.4</v>
          </cell>
          <cell r="H302" t="str">
            <v>CDHU-182</v>
          </cell>
        </row>
        <row r="303">
          <cell r="A303" t="str">
            <v>04.05</v>
          </cell>
          <cell r="B303" t="str">
            <v>Retirada de revestimentos em madeira</v>
          </cell>
          <cell r="C303" t="str">
            <v>Retirada de revestimentos em madeira</v>
          </cell>
          <cell r="H303" t="str">
            <v>CDHU-182</v>
          </cell>
        </row>
        <row r="304">
          <cell r="A304" t="str">
            <v>04.05.010</v>
          </cell>
          <cell r="C304" t="str">
            <v>Retirada de revestimento em lambris de madeira</v>
          </cell>
          <cell r="D304" t="str">
            <v>M2</v>
          </cell>
          <cell r="F304">
            <v>46.97</v>
          </cell>
          <cell r="G304">
            <v>46.97</v>
          </cell>
          <cell r="H304" t="str">
            <v>CDHU-182</v>
          </cell>
        </row>
        <row r="305">
          <cell r="A305" t="str">
            <v>04.05.020</v>
          </cell>
          <cell r="C305" t="str">
            <v>Retirada de piso em tacos de madeira</v>
          </cell>
          <cell r="D305" t="str">
            <v>M2</v>
          </cell>
          <cell r="F305">
            <v>10.050000000000001</v>
          </cell>
          <cell r="G305">
            <v>10.050000000000001</v>
          </cell>
          <cell r="H305" t="str">
            <v>CDHU-182</v>
          </cell>
        </row>
        <row r="306">
          <cell r="A306" t="str">
            <v>04.05.040</v>
          </cell>
          <cell r="C306" t="str">
            <v>Retirada de soalho somente o tablado</v>
          </cell>
          <cell r="D306" t="str">
            <v>M2</v>
          </cell>
          <cell r="F306">
            <v>12.99</v>
          </cell>
          <cell r="G306">
            <v>12.99</v>
          </cell>
          <cell r="H306" t="str">
            <v>CDHU-182</v>
          </cell>
        </row>
        <row r="307">
          <cell r="A307" t="str">
            <v>04.05.060</v>
          </cell>
          <cell r="C307" t="str">
            <v>Retirada de soalho inclusive vigamento</v>
          </cell>
          <cell r="D307" t="str">
            <v>M2</v>
          </cell>
          <cell r="F307">
            <v>22.27</v>
          </cell>
          <cell r="G307">
            <v>22.27</v>
          </cell>
          <cell r="H307" t="str">
            <v>CDHU-182</v>
          </cell>
        </row>
        <row r="308">
          <cell r="A308" t="str">
            <v>04.05.080</v>
          </cell>
          <cell r="C308" t="str">
            <v>Retirada de degrau em madeira</v>
          </cell>
          <cell r="D308" t="str">
            <v>M</v>
          </cell>
          <cell r="F308">
            <v>11.14</v>
          </cell>
          <cell r="G308">
            <v>11.14</v>
          </cell>
          <cell r="H308" t="str">
            <v>CDHU-182</v>
          </cell>
        </row>
        <row r="309">
          <cell r="A309" t="str">
            <v>04.05.100</v>
          </cell>
          <cell r="C309" t="str">
            <v>Retirada de rodapé inclusive cordão em madeira</v>
          </cell>
          <cell r="D309" t="str">
            <v>M</v>
          </cell>
          <cell r="F309">
            <v>2.5099999999999998</v>
          </cell>
          <cell r="G309">
            <v>2.5099999999999998</v>
          </cell>
          <cell r="H309" t="str">
            <v>CDHU-182</v>
          </cell>
        </row>
        <row r="310">
          <cell r="A310" t="str">
            <v>04.06</v>
          </cell>
          <cell r="B310" t="str">
            <v>Retirada de revestimentos sinteticos e metalicos</v>
          </cell>
          <cell r="C310" t="str">
            <v>Retirada de revestimentos sinteticos e metalicos</v>
          </cell>
          <cell r="H310" t="str">
            <v>CDHU-182</v>
          </cell>
        </row>
        <row r="311">
          <cell r="A311" t="str">
            <v>04.06.010</v>
          </cell>
          <cell r="C311" t="str">
            <v>Retirada de revestimento em lambris metálicos</v>
          </cell>
          <cell r="D311" t="str">
            <v>M2</v>
          </cell>
          <cell r="F311">
            <v>46.97</v>
          </cell>
          <cell r="G311">
            <v>46.97</v>
          </cell>
          <cell r="H311" t="str">
            <v>CDHU-182</v>
          </cell>
        </row>
        <row r="312">
          <cell r="A312" t="str">
            <v>04.06.020</v>
          </cell>
          <cell r="C312" t="str">
            <v>Retirada de piso em material sintético assentado a cola</v>
          </cell>
          <cell r="D312" t="str">
            <v>M2</v>
          </cell>
          <cell r="F312">
            <v>3.72</v>
          </cell>
          <cell r="G312">
            <v>3.72</v>
          </cell>
          <cell r="H312" t="str">
            <v>CDHU-182</v>
          </cell>
        </row>
        <row r="313">
          <cell r="A313" t="str">
            <v>04.06.040</v>
          </cell>
          <cell r="C313" t="str">
            <v>Retirada de degrau em material sintético assentado a cola</v>
          </cell>
          <cell r="D313" t="str">
            <v>M</v>
          </cell>
          <cell r="F313">
            <v>3.45</v>
          </cell>
          <cell r="G313">
            <v>3.45</v>
          </cell>
          <cell r="H313" t="str">
            <v>CDHU-182</v>
          </cell>
        </row>
        <row r="314">
          <cell r="A314" t="str">
            <v>04.06.060</v>
          </cell>
          <cell r="C314" t="str">
            <v>Retirada de rodapé inclusive cordão em material sintético</v>
          </cell>
          <cell r="D314" t="str">
            <v>M</v>
          </cell>
          <cell r="F314">
            <v>0.84</v>
          </cell>
          <cell r="G314">
            <v>0.84</v>
          </cell>
          <cell r="H314" t="str">
            <v>CDHU-182</v>
          </cell>
        </row>
        <row r="315">
          <cell r="A315" t="str">
            <v>04.06.100</v>
          </cell>
          <cell r="C315" t="str">
            <v>Retirada de piso elevado telescópico metálico, inclusive estrutura de sustentação</v>
          </cell>
          <cell r="D315" t="str">
            <v>M2</v>
          </cell>
          <cell r="F315">
            <v>41.66</v>
          </cell>
          <cell r="G315">
            <v>41.66</v>
          </cell>
          <cell r="H315" t="str">
            <v>CDHU-182</v>
          </cell>
        </row>
        <row r="316">
          <cell r="A316" t="str">
            <v>04.07</v>
          </cell>
          <cell r="B316" t="str">
            <v>Retirada de forro, brise e fachada</v>
          </cell>
          <cell r="C316" t="str">
            <v>Retirada de forro, brise e fachada</v>
          </cell>
          <cell r="H316" t="str">
            <v>CDHU-182</v>
          </cell>
        </row>
        <row r="317">
          <cell r="A317" t="str">
            <v>04.07.020</v>
          </cell>
          <cell r="C317" t="str">
            <v>Retirada de forro qualquer em placas ou tiras fixadas</v>
          </cell>
          <cell r="D317" t="str">
            <v>M2</v>
          </cell>
          <cell r="F317">
            <v>10.39</v>
          </cell>
          <cell r="G317">
            <v>10.39</v>
          </cell>
          <cell r="H317" t="str">
            <v>CDHU-182</v>
          </cell>
        </row>
        <row r="318">
          <cell r="A318" t="str">
            <v>04.07.040</v>
          </cell>
          <cell r="C318" t="str">
            <v>Retirada de forro qualquer em placas ou tiras apoiadas</v>
          </cell>
          <cell r="D318" t="str">
            <v>M2</v>
          </cell>
          <cell r="F318">
            <v>5.56</v>
          </cell>
          <cell r="G318">
            <v>5.56</v>
          </cell>
          <cell r="H318" t="str">
            <v>CDHU-182</v>
          </cell>
        </row>
        <row r="319">
          <cell r="A319" t="str">
            <v>04.07.060</v>
          </cell>
          <cell r="C319" t="str">
            <v>Retirada de sistema de fixação ou tarugamento de forro</v>
          </cell>
          <cell r="D319" t="str">
            <v>M2</v>
          </cell>
          <cell r="F319">
            <v>4.1900000000000004</v>
          </cell>
          <cell r="G319">
            <v>4.1900000000000004</v>
          </cell>
          <cell r="H319" t="str">
            <v>CDHU-182</v>
          </cell>
        </row>
        <row r="320">
          <cell r="A320" t="str">
            <v>04.08</v>
          </cell>
          <cell r="B320" t="str">
            <v>Retirada de esquadria e elemento de madeira</v>
          </cell>
          <cell r="C320" t="str">
            <v>Retirada de esquadria e elemento de madeira</v>
          </cell>
          <cell r="H320" t="str">
            <v>CDHU-182</v>
          </cell>
        </row>
        <row r="321">
          <cell r="A321" t="str">
            <v>04.08.020</v>
          </cell>
          <cell r="C321" t="str">
            <v>Retirada de folha de esquadria em madeira</v>
          </cell>
          <cell r="D321" t="str">
            <v>UN</v>
          </cell>
          <cell r="F321">
            <v>18.559999999999999</v>
          </cell>
          <cell r="G321">
            <v>18.559999999999999</v>
          </cell>
          <cell r="H321" t="str">
            <v>CDHU-182</v>
          </cell>
        </row>
        <row r="322">
          <cell r="A322" t="str">
            <v>04.08.040</v>
          </cell>
          <cell r="C322" t="str">
            <v>Retirada de guarnição, moldura e peças lineares em madeira, fixadas</v>
          </cell>
          <cell r="D322" t="str">
            <v>M</v>
          </cell>
          <cell r="F322">
            <v>1.43</v>
          </cell>
          <cell r="G322">
            <v>1.43</v>
          </cell>
          <cell r="H322" t="str">
            <v>CDHU-182</v>
          </cell>
        </row>
        <row r="323">
          <cell r="A323" t="str">
            <v>04.08.060</v>
          </cell>
          <cell r="C323" t="str">
            <v>Retirada de batente com guarnição e peças lineares em madeira, chumbados</v>
          </cell>
          <cell r="D323" t="str">
            <v>M</v>
          </cell>
          <cell r="F323">
            <v>11.14</v>
          </cell>
          <cell r="G323">
            <v>11.14</v>
          </cell>
          <cell r="H323" t="str">
            <v>CDHU-182</v>
          </cell>
        </row>
        <row r="324">
          <cell r="A324" t="str">
            <v>04.08.080</v>
          </cell>
          <cell r="C324" t="str">
            <v>Retirada de elemento em madeira e sistema de fixação tipo quadro, lousa, etc.</v>
          </cell>
          <cell r="D324" t="str">
            <v>M2</v>
          </cell>
          <cell r="F324">
            <v>5.03</v>
          </cell>
          <cell r="G324">
            <v>5.03</v>
          </cell>
          <cell r="H324" t="str">
            <v>CDHU-182</v>
          </cell>
        </row>
        <row r="325">
          <cell r="A325" t="str">
            <v>04.08.100</v>
          </cell>
          <cell r="C325" t="str">
            <v>Retirada de armário em madeira ou metal</v>
          </cell>
          <cell r="D325" t="str">
            <v>M2</v>
          </cell>
          <cell r="F325">
            <v>16.7</v>
          </cell>
          <cell r="G325">
            <v>16.7</v>
          </cell>
          <cell r="H325" t="str">
            <v>CDHU-182</v>
          </cell>
        </row>
        <row r="326">
          <cell r="A326" t="str">
            <v>04.09</v>
          </cell>
          <cell r="B326" t="str">
            <v>Retirada de esquadria e elementos metalicos</v>
          </cell>
          <cell r="C326" t="str">
            <v>Retirada de esquadria e elementos metalicos</v>
          </cell>
          <cell r="H326" t="str">
            <v>CDHU-182</v>
          </cell>
        </row>
        <row r="327">
          <cell r="A327" t="str">
            <v>04.09.020</v>
          </cell>
          <cell r="C327" t="str">
            <v>Retirada de esquadria metálica em geral</v>
          </cell>
          <cell r="D327" t="str">
            <v>M2</v>
          </cell>
          <cell r="F327">
            <v>25.98</v>
          </cell>
          <cell r="G327">
            <v>25.98</v>
          </cell>
          <cell r="H327" t="str">
            <v>CDHU-182</v>
          </cell>
        </row>
        <row r="328">
          <cell r="A328" t="str">
            <v>04.09.040</v>
          </cell>
          <cell r="C328" t="str">
            <v>Retirada de folha de esquadria metálica</v>
          </cell>
          <cell r="D328" t="str">
            <v>UN</v>
          </cell>
          <cell r="F328">
            <v>22.22</v>
          </cell>
          <cell r="G328">
            <v>22.22</v>
          </cell>
          <cell r="H328" t="str">
            <v>CDHU-182</v>
          </cell>
        </row>
        <row r="329">
          <cell r="A329" t="str">
            <v>04.09.060</v>
          </cell>
          <cell r="C329" t="str">
            <v>Retirada de batente, corrimão ou peças lineares metálicas, chumbados</v>
          </cell>
          <cell r="D329" t="str">
            <v>M</v>
          </cell>
          <cell r="F329">
            <v>8.91</v>
          </cell>
          <cell r="G329">
            <v>8.91</v>
          </cell>
          <cell r="H329" t="str">
            <v>CDHU-182</v>
          </cell>
        </row>
        <row r="330">
          <cell r="A330" t="str">
            <v>04.09.080</v>
          </cell>
          <cell r="C330" t="str">
            <v>Retirada de batente, corrimão ou peças lineares metálicas, fixados</v>
          </cell>
          <cell r="D330" t="str">
            <v>M</v>
          </cell>
          <cell r="F330">
            <v>6.11</v>
          </cell>
          <cell r="G330">
            <v>6.11</v>
          </cell>
          <cell r="H330" t="str">
            <v>CDHU-182</v>
          </cell>
        </row>
        <row r="331">
          <cell r="A331" t="str">
            <v>04.09.100</v>
          </cell>
          <cell r="C331" t="str">
            <v>Retirada de guarda-corpo ou gradil em geral</v>
          </cell>
          <cell r="D331" t="str">
            <v>M2</v>
          </cell>
          <cell r="F331">
            <v>25.98</v>
          </cell>
          <cell r="G331">
            <v>25.98</v>
          </cell>
          <cell r="H331" t="str">
            <v>CDHU-182</v>
          </cell>
        </row>
        <row r="332">
          <cell r="A332" t="str">
            <v>04.09.120</v>
          </cell>
          <cell r="C332" t="str">
            <v>Retirada de escada de marinheiro com ou sem guarda-corpo</v>
          </cell>
          <cell r="D332" t="str">
            <v>M</v>
          </cell>
          <cell r="F332">
            <v>29.69</v>
          </cell>
          <cell r="G332">
            <v>29.69</v>
          </cell>
          <cell r="H332" t="str">
            <v>CDHU-182</v>
          </cell>
        </row>
        <row r="333">
          <cell r="A333" t="str">
            <v>04.09.140</v>
          </cell>
          <cell r="C333" t="str">
            <v>Retirada de poste ou sistema de sustentação para alambrado ou fechamento</v>
          </cell>
          <cell r="D333" t="str">
            <v>UN</v>
          </cell>
          <cell r="F333">
            <v>21.78</v>
          </cell>
          <cell r="G333">
            <v>21.78</v>
          </cell>
          <cell r="H333" t="str">
            <v>CDHU-182</v>
          </cell>
        </row>
        <row r="334">
          <cell r="A334" t="str">
            <v>04.09.160</v>
          </cell>
          <cell r="C334" t="str">
            <v>Retirada de entelamento metálico em geral</v>
          </cell>
          <cell r="D334" t="str">
            <v>M2</v>
          </cell>
          <cell r="F334">
            <v>3.53</v>
          </cell>
          <cell r="G334">
            <v>3.53</v>
          </cell>
          <cell r="H334" t="str">
            <v>CDHU-182</v>
          </cell>
        </row>
        <row r="335">
          <cell r="A335" t="str">
            <v>04.10</v>
          </cell>
          <cell r="B335" t="str">
            <v>Retirada de ferragens e acessorios para esquadrias</v>
          </cell>
          <cell r="C335" t="str">
            <v>Retirada de ferragens e acessorios para esquadrias</v>
          </cell>
          <cell r="H335" t="str">
            <v>CDHU-182</v>
          </cell>
        </row>
        <row r="336">
          <cell r="A336" t="str">
            <v>04.10.020</v>
          </cell>
          <cell r="C336" t="str">
            <v>Retirada de fechadura ou fecho de embutir</v>
          </cell>
          <cell r="D336" t="str">
            <v>UN</v>
          </cell>
          <cell r="F336">
            <v>10.18</v>
          </cell>
          <cell r="G336">
            <v>10.18</v>
          </cell>
          <cell r="H336" t="str">
            <v>CDHU-182</v>
          </cell>
        </row>
        <row r="337">
          <cell r="A337" t="str">
            <v>04.10.040</v>
          </cell>
          <cell r="C337" t="str">
            <v>Retirada de fechadura ou fecho de sobrepor</v>
          </cell>
          <cell r="D337" t="str">
            <v>UN</v>
          </cell>
          <cell r="F337">
            <v>4.07</v>
          </cell>
          <cell r="G337">
            <v>4.07</v>
          </cell>
          <cell r="H337" t="str">
            <v>CDHU-182</v>
          </cell>
        </row>
        <row r="338">
          <cell r="A338" t="str">
            <v>04.10.060</v>
          </cell>
          <cell r="C338" t="str">
            <v>Retirada de dobradiça</v>
          </cell>
          <cell r="D338" t="str">
            <v>UN</v>
          </cell>
          <cell r="F338">
            <v>2.04</v>
          </cell>
          <cell r="G338">
            <v>2.04</v>
          </cell>
          <cell r="H338" t="str">
            <v>CDHU-182</v>
          </cell>
        </row>
        <row r="339">
          <cell r="A339" t="str">
            <v>04.10.080</v>
          </cell>
          <cell r="C339" t="str">
            <v>Retirada de peça ou acessório complementar em geral de esquadria</v>
          </cell>
          <cell r="D339" t="str">
            <v>UN</v>
          </cell>
          <cell r="F339">
            <v>16.61</v>
          </cell>
          <cell r="G339">
            <v>16.61</v>
          </cell>
          <cell r="H339" t="str">
            <v>CDHU-182</v>
          </cell>
        </row>
        <row r="340">
          <cell r="A340" t="str">
            <v>04.11</v>
          </cell>
          <cell r="B340" t="str">
            <v>Retirada de aparelhos, metais sanitarios e registro</v>
          </cell>
          <cell r="C340" t="str">
            <v>Retirada de aparelhos, metais sanitarios e registro</v>
          </cell>
          <cell r="H340" t="str">
            <v>CDHU-182</v>
          </cell>
        </row>
        <row r="341">
          <cell r="A341" t="str">
            <v>04.11.020</v>
          </cell>
          <cell r="C341" t="str">
            <v>Retirada de aparelho sanitário incluindo acessórios</v>
          </cell>
          <cell r="D341" t="str">
            <v>UN</v>
          </cell>
          <cell r="F341">
            <v>37.86</v>
          </cell>
          <cell r="G341">
            <v>37.86</v>
          </cell>
          <cell r="H341" t="str">
            <v>CDHU-182</v>
          </cell>
        </row>
        <row r="342">
          <cell r="A342" t="str">
            <v>04.11.030</v>
          </cell>
          <cell r="C342" t="str">
            <v>Retirada de bancada incluindo pertences</v>
          </cell>
          <cell r="D342" t="str">
            <v>M2</v>
          </cell>
          <cell r="F342">
            <v>51.95</v>
          </cell>
          <cell r="G342">
            <v>51.95</v>
          </cell>
          <cell r="H342" t="str">
            <v>CDHU-182</v>
          </cell>
        </row>
        <row r="343">
          <cell r="A343" t="str">
            <v>04.11.040</v>
          </cell>
          <cell r="C343" t="str">
            <v>Retirada de complemento sanitário chumbado</v>
          </cell>
          <cell r="D343" t="str">
            <v>UN</v>
          </cell>
          <cell r="F343">
            <v>12.22</v>
          </cell>
          <cell r="G343">
            <v>12.22</v>
          </cell>
          <cell r="H343" t="str">
            <v>CDHU-182</v>
          </cell>
        </row>
        <row r="344">
          <cell r="A344" t="str">
            <v>04.11.060</v>
          </cell>
          <cell r="C344" t="str">
            <v>Retirada de complemento sanitário fixado ou de sobrepor</v>
          </cell>
          <cell r="D344" t="str">
            <v>UN</v>
          </cell>
          <cell r="F344">
            <v>5.09</v>
          </cell>
          <cell r="G344">
            <v>5.09</v>
          </cell>
          <cell r="H344" t="str">
            <v>CDHU-182</v>
          </cell>
        </row>
        <row r="345">
          <cell r="A345" t="str">
            <v>04.11.080</v>
          </cell>
          <cell r="C345" t="str">
            <v>Retirada de registro ou válvula embutidos</v>
          </cell>
          <cell r="D345" t="str">
            <v>UN</v>
          </cell>
          <cell r="F345">
            <v>48.04</v>
          </cell>
          <cell r="G345">
            <v>48.04</v>
          </cell>
          <cell r="H345" t="str">
            <v>CDHU-182</v>
          </cell>
        </row>
        <row r="346">
          <cell r="A346" t="str">
            <v>04.11.100</v>
          </cell>
          <cell r="C346" t="str">
            <v>Retirada de registro ou válvula aparentes</v>
          </cell>
          <cell r="D346" t="str">
            <v>UN</v>
          </cell>
          <cell r="F346">
            <v>27.76</v>
          </cell>
          <cell r="G346">
            <v>27.76</v>
          </cell>
          <cell r="H346" t="str">
            <v>CDHU-182</v>
          </cell>
        </row>
        <row r="347">
          <cell r="A347" t="str">
            <v>04.11.110</v>
          </cell>
          <cell r="C347" t="str">
            <v>Retirada de purificador/bebedouro</v>
          </cell>
          <cell r="D347" t="str">
            <v>UN</v>
          </cell>
          <cell r="F347">
            <v>27.76</v>
          </cell>
          <cell r="G347">
            <v>27.76</v>
          </cell>
          <cell r="H347" t="str">
            <v>CDHU-182</v>
          </cell>
        </row>
        <row r="348">
          <cell r="A348" t="str">
            <v>04.11.120</v>
          </cell>
          <cell r="C348" t="str">
            <v>Retirada de torneira ou chuveiro</v>
          </cell>
          <cell r="D348" t="str">
            <v>UN</v>
          </cell>
          <cell r="F348">
            <v>6.56</v>
          </cell>
          <cell r="G348">
            <v>6.56</v>
          </cell>
          <cell r="H348" t="str">
            <v>CDHU-182</v>
          </cell>
        </row>
        <row r="349">
          <cell r="A349" t="str">
            <v>04.11.140</v>
          </cell>
          <cell r="C349" t="str">
            <v>Retirada de sifão ou metais sanitários diversos</v>
          </cell>
          <cell r="D349" t="str">
            <v>UN</v>
          </cell>
          <cell r="F349">
            <v>10.1</v>
          </cell>
          <cell r="G349">
            <v>10.1</v>
          </cell>
          <cell r="H349" t="str">
            <v>CDHU-182</v>
          </cell>
        </row>
        <row r="350">
          <cell r="A350" t="str">
            <v>04.11.160</v>
          </cell>
          <cell r="C350" t="str">
            <v>Retirada de caixa de descarga de sobrepor ou acoplada</v>
          </cell>
          <cell r="D350" t="str">
            <v>UN</v>
          </cell>
          <cell r="F350">
            <v>19.18</v>
          </cell>
          <cell r="G350">
            <v>19.18</v>
          </cell>
          <cell r="H350" t="str">
            <v>CDHU-182</v>
          </cell>
        </row>
        <row r="351">
          <cell r="A351" t="str">
            <v>04.12</v>
          </cell>
          <cell r="B351" t="str">
            <v>Retirada de aparelhos eletricos e hidraulicos</v>
          </cell>
          <cell r="C351" t="str">
            <v>Retirada de aparelhos eletricos e hidraulicos</v>
          </cell>
          <cell r="H351" t="str">
            <v>CDHU-182</v>
          </cell>
        </row>
        <row r="352">
          <cell r="A352" t="str">
            <v>04.12.020</v>
          </cell>
          <cell r="C352" t="str">
            <v>Retirada de conjunto motor-bomba</v>
          </cell>
          <cell r="D352" t="str">
            <v>UN</v>
          </cell>
          <cell r="F352">
            <v>79.849999999999994</v>
          </cell>
          <cell r="G352">
            <v>79.849999999999994</v>
          </cell>
          <cell r="H352" t="str">
            <v>CDHU-182</v>
          </cell>
        </row>
        <row r="353">
          <cell r="A353" t="str">
            <v>04.12.040</v>
          </cell>
          <cell r="C353" t="str">
            <v>Retirada de motor de bomba de recalque</v>
          </cell>
          <cell r="D353" t="str">
            <v>UN</v>
          </cell>
          <cell r="F353">
            <v>62.99</v>
          </cell>
          <cell r="G353">
            <v>62.99</v>
          </cell>
          <cell r="H353" t="str">
            <v>CDHU-182</v>
          </cell>
        </row>
        <row r="354">
          <cell r="A354" t="str">
            <v>04.13</v>
          </cell>
          <cell r="B354" t="str">
            <v>Retirada de impermeabilizacao e afins</v>
          </cell>
          <cell r="C354" t="str">
            <v>Retirada de impermeabilizacao e afins</v>
          </cell>
          <cell r="H354" t="str">
            <v>CDHU-182</v>
          </cell>
        </row>
        <row r="355">
          <cell r="A355" t="str">
            <v>04.13.020</v>
          </cell>
          <cell r="C355" t="str">
            <v>Retirada de isolamento térmico com material monolítico</v>
          </cell>
          <cell r="D355" t="str">
            <v>M2</v>
          </cell>
          <cell r="F355">
            <v>5.03</v>
          </cell>
          <cell r="G355">
            <v>5.03</v>
          </cell>
          <cell r="H355" t="str">
            <v>CDHU-182</v>
          </cell>
        </row>
        <row r="356">
          <cell r="A356" t="str">
            <v>04.13.060</v>
          </cell>
          <cell r="C356" t="str">
            <v>Retirada de isolamento térmico com material em panos</v>
          </cell>
          <cell r="D356" t="str">
            <v>M2</v>
          </cell>
          <cell r="F356">
            <v>0.84</v>
          </cell>
          <cell r="G356">
            <v>0.84</v>
          </cell>
          <cell r="H356" t="str">
            <v>CDHU-182</v>
          </cell>
        </row>
        <row r="357">
          <cell r="A357" t="str">
            <v>04.14</v>
          </cell>
          <cell r="B357" t="str">
            <v>Retirada de vidro</v>
          </cell>
          <cell r="C357" t="str">
            <v>Retirada de vidro</v>
          </cell>
          <cell r="H357" t="str">
            <v>CDHU-182</v>
          </cell>
        </row>
        <row r="358">
          <cell r="A358" t="str">
            <v>04.14.020</v>
          </cell>
          <cell r="C358" t="str">
            <v>Retirada de vidro ou espelho com raspagem da massa ou retirada de baguete</v>
          </cell>
          <cell r="D358" t="str">
            <v>M2</v>
          </cell>
          <cell r="F358">
            <v>12.62</v>
          </cell>
          <cell r="G358">
            <v>12.62</v>
          </cell>
          <cell r="H358" t="str">
            <v>CDHU-182</v>
          </cell>
        </row>
        <row r="359">
          <cell r="A359" t="str">
            <v>04.14.040</v>
          </cell>
          <cell r="C359" t="str">
            <v>Retirada de esquadria em vidro</v>
          </cell>
          <cell r="D359" t="str">
            <v>M2</v>
          </cell>
          <cell r="F359">
            <v>37.11</v>
          </cell>
          <cell r="G359">
            <v>37.11</v>
          </cell>
          <cell r="H359" t="str">
            <v>CDHU-182</v>
          </cell>
        </row>
        <row r="360">
          <cell r="A360" t="str">
            <v>04.17</v>
          </cell>
          <cell r="B360" t="str">
            <v>Retirada em instalacao eletrica - letra A ate B</v>
          </cell>
          <cell r="C360" t="str">
            <v>Retirada em instalacao eletrica - letra A ate B</v>
          </cell>
          <cell r="H360" t="str">
            <v>CDHU-182</v>
          </cell>
        </row>
        <row r="361">
          <cell r="A361" t="str">
            <v>04.17.020</v>
          </cell>
          <cell r="C361" t="str">
            <v>Remoção de aparelho de iluminação ou projetor fixo em teto, piso ou parede</v>
          </cell>
          <cell r="D361" t="str">
            <v>UN</v>
          </cell>
          <cell r="F361">
            <v>16.8</v>
          </cell>
          <cell r="G361">
            <v>16.8</v>
          </cell>
          <cell r="H361" t="str">
            <v>CDHU-182</v>
          </cell>
        </row>
        <row r="362">
          <cell r="A362" t="str">
            <v>04.17.040</v>
          </cell>
          <cell r="C362" t="str">
            <v>Remoção de aparelho de iluminação ou projetor fixo em poste ou braço</v>
          </cell>
          <cell r="D362" t="str">
            <v>UN</v>
          </cell>
          <cell r="F362">
            <v>62.99</v>
          </cell>
          <cell r="G362">
            <v>62.99</v>
          </cell>
          <cell r="H362" t="str">
            <v>CDHU-182</v>
          </cell>
        </row>
        <row r="363">
          <cell r="A363" t="str">
            <v>04.17.060</v>
          </cell>
          <cell r="C363" t="str">
            <v>Remoção de suporte tipo braquet</v>
          </cell>
          <cell r="D363" t="str">
            <v>UN</v>
          </cell>
          <cell r="F363">
            <v>21</v>
          </cell>
          <cell r="G363">
            <v>21</v>
          </cell>
          <cell r="H363" t="str">
            <v>CDHU-182</v>
          </cell>
        </row>
        <row r="364">
          <cell r="A364" t="str">
            <v>04.17.080</v>
          </cell>
          <cell r="C364" t="str">
            <v>Remoção de barramento de cobre</v>
          </cell>
          <cell r="D364" t="str">
            <v>M</v>
          </cell>
          <cell r="F364">
            <v>16.8</v>
          </cell>
          <cell r="G364">
            <v>16.8</v>
          </cell>
          <cell r="H364" t="str">
            <v>CDHU-182</v>
          </cell>
        </row>
        <row r="365">
          <cell r="A365" t="str">
            <v>04.17.100</v>
          </cell>
          <cell r="C365" t="str">
            <v>Remoção de base de disjuntor tipo QUIK-LAG</v>
          </cell>
          <cell r="D365" t="str">
            <v>UN</v>
          </cell>
          <cell r="F365">
            <v>6.3</v>
          </cell>
          <cell r="G365">
            <v>6.3</v>
          </cell>
          <cell r="H365" t="str">
            <v>CDHU-182</v>
          </cell>
        </row>
        <row r="366">
          <cell r="A366" t="str">
            <v>04.17.120</v>
          </cell>
          <cell r="C366" t="str">
            <v>Remoção de base de fusível tipo Diazed</v>
          </cell>
          <cell r="D366" t="str">
            <v>UN</v>
          </cell>
          <cell r="F366">
            <v>6.3</v>
          </cell>
          <cell r="G366">
            <v>6.3</v>
          </cell>
          <cell r="H366" t="str">
            <v>CDHU-182</v>
          </cell>
        </row>
        <row r="367">
          <cell r="A367" t="str">
            <v>04.17.140</v>
          </cell>
          <cell r="C367" t="str">
            <v>Remoção de base e haste de para-raios</v>
          </cell>
          <cell r="D367" t="str">
            <v>UN</v>
          </cell>
          <cell r="F367">
            <v>41.99</v>
          </cell>
          <cell r="G367">
            <v>41.99</v>
          </cell>
          <cell r="H367" t="str">
            <v>CDHU-182</v>
          </cell>
        </row>
        <row r="368">
          <cell r="A368" t="str">
            <v>04.17.160</v>
          </cell>
          <cell r="C368" t="str">
            <v>Remoção de base ou chave para fusível NH tipo tripolar</v>
          </cell>
          <cell r="D368" t="str">
            <v>UN</v>
          </cell>
          <cell r="F368">
            <v>21</v>
          </cell>
          <cell r="G368">
            <v>21</v>
          </cell>
          <cell r="H368" t="str">
            <v>CDHU-182</v>
          </cell>
        </row>
        <row r="369">
          <cell r="A369" t="str">
            <v>04.17.180</v>
          </cell>
          <cell r="C369" t="str">
            <v>Remoção de base ou chave para fusível NH tipo unipolar</v>
          </cell>
          <cell r="D369" t="str">
            <v>UN</v>
          </cell>
          <cell r="F369">
            <v>18.899999999999999</v>
          </cell>
          <cell r="G369">
            <v>18.899999999999999</v>
          </cell>
          <cell r="H369" t="str">
            <v>CDHU-182</v>
          </cell>
        </row>
        <row r="370">
          <cell r="A370" t="str">
            <v>04.17.200</v>
          </cell>
          <cell r="C370" t="str">
            <v>Remoção de braçadeira para passagem de cordoalha</v>
          </cell>
          <cell r="D370" t="str">
            <v>UN</v>
          </cell>
          <cell r="F370">
            <v>16.8</v>
          </cell>
          <cell r="G370">
            <v>16.8</v>
          </cell>
          <cell r="H370" t="str">
            <v>CDHU-182</v>
          </cell>
        </row>
        <row r="371">
          <cell r="A371" t="str">
            <v>04.17.220</v>
          </cell>
          <cell r="C371" t="str">
            <v>Remoção de bucha de passagem interna ou externa</v>
          </cell>
          <cell r="D371" t="str">
            <v>UN</v>
          </cell>
          <cell r="F371">
            <v>16.8</v>
          </cell>
          <cell r="G371">
            <v>16.8</v>
          </cell>
          <cell r="H371" t="str">
            <v>CDHU-182</v>
          </cell>
        </row>
        <row r="372">
          <cell r="A372" t="str">
            <v>04.17.240</v>
          </cell>
          <cell r="C372" t="str">
            <v>Remoção de bucha de passagem para neutro</v>
          </cell>
          <cell r="D372" t="str">
            <v>UN</v>
          </cell>
          <cell r="F372">
            <v>12.6</v>
          </cell>
          <cell r="G372">
            <v>12.6</v>
          </cell>
          <cell r="H372" t="str">
            <v>CDHU-182</v>
          </cell>
        </row>
        <row r="373">
          <cell r="A373" t="str">
            <v>04.18</v>
          </cell>
          <cell r="B373" t="str">
            <v>Retirada em instalacao eletrica - letra C</v>
          </cell>
          <cell r="C373" t="str">
            <v>Retirada em instalacao eletrica - letra C</v>
          </cell>
          <cell r="H373" t="str">
            <v>CDHU-182</v>
          </cell>
        </row>
        <row r="374">
          <cell r="A374" t="str">
            <v>04.18.020</v>
          </cell>
          <cell r="C374" t="str">
            <v>Remoção de cabeçote em rede de telefonia</v>
          </cell>
          <cell r="D374" t="str">
            <v>UN</v>
          </cell>
          <cell r="F374">
            <v>10.5</v>
          </cell>
          <cell r="G374">
            <v>10.5</v>
          </cell>
          <cell r="H374" t="str">
            <v>CDHU-182</v>
          </cell>
        </row>
        <row r="375">
          <cell r="A375" t="str">
            <v>04.18.040</v>
          </cell>
          <cell r="C375" t="str">
            <v>Remoção de cabo de aço e esticadores de para-raios</v>
          </cell>
          <cell r="D375" t="str">
            <v>M</v>
          </cell>
          <cell r="F375">
            <v>14.69</v>
          </cell>
          <cell r="G375">
            <v>14.69</v>
          </cell>
          <cell r="H375" t="str">
            <v>CDHU-182</v>
          </cell>
        </row>
        <row r="376">
          <cell r="A376" t="str">
            <v>04.18.060</v>
          </cell>
          <cell r="C376" t="str">
            <v>Remoção de caixa de entrada de energia padrão medição indireta completa</v>
          </cell>
          <cell r="D376" t="str">
            <v>UN</v>
          </cell>
          <cell r="F376">
            <v>209.95</v>
          </cell>
          <cell r="G376">
            <v>209.95</v>
          </cell>
          <cell r="H376" t="str">
            <v>CDHU-182</v>
          </cell>
        </row>
        <row r="377">
          <cell r="A377" t="str">
            <v>04.18.070</v>
          </cell>
          <cell r="C377" t="str">
            <v>Remoção de caixa de entrada de energia padrão residencial completa</v>
          </cell>
          <cell r="D377" t="str">
            <v>UN</v>
          </cell>
          <cell r="F377">
            <v>167.96</v>
          </cell>
          <cell r="G377">
            <v>167.96</v>
          </cell>
          <cell r="H377" t="str">
            <v>CDHU-182</v>
          </cell>
        </row>
        <row r="378">
          <cell r="A378" t="str">
            <v>04.18.080</v>
          </cell>
          <cell r="C378" t="str">
            <v>Remoção de caixa de entrada telefônica completa</v>
          </cell>
          <cell r="D378" t="str">
            <v>UN</v>
          </cell>
          <cell r="F378">
            <v>83.98</v>
          </cell>
          <cell r="G378">
            <v>83.98</v>
          </cell>
          <cell r="H378" t="str">
            <v>CDHU-182</v>
          </cell>
        </row>
        <row r="379">
          <cell r="A379" t="str">
            <v>04.18.090</v>
          </cell>
          <cell r="C379" t="str">
            <v>Remoção de caixa de medição padrão completa</v>
          </cell>
          <cell r="D379" t="str">
            <v>UN</v>
          </cell>
          <cell r="F379">
            <v>46.12</v>
          </cell>
          <cell r="G379">
            <v>46.12</v>
          </cell>
          <cell r="H379" t="str">
            <v>CDHU-182</v>
          </cell>
        </row>
        <row r="380">
          <cell r="A380" t="str">
            <v>04.18.120</v>
          </cell>
          <cell r="C380" t="str">
            <v>Remoção de caixa estampada</v>
          </cell>
          <cell r="D380" t="str">
            <v>UN</v>
          </cell>
          <cell r="F380">
            <v>6.31</v>
          </cell>
          <cell r="G380">
            <v>6.31</v>
          </cell>
          <cell r="H380" t="str">
            <v>CDHU-182</v>
          </cell>
        </row>
        <row r="381">
          <cell r="A381" t="str">
            <v>04.18.130</v>
          </cell>
          <cell r="C381" t="str">
            <v>Remoção de caixa para fusível ou tomada instalada em perfilado</v>
          </cell>
          <cell r="D381" t="str">
            <v>UN</v>
          </cell>
          <cell r="F381">
            <v>7.57</v>
          </cell>
          <cell r="G381">
            <v>7.57</v>
          </cell>
          <cell r="H381" t="str">
            <v>CDHU-182</v>
          </cell>
        </row>
        <row r="382">
          <cell r="A382" t="str">
            <v>04.18.140</v>
          </cell>
          <cell r="C382" t="str">
            <v>Remoção de caixa para transformador de corrente</v>
          </cell>
          <cell r="D382" t="str">
            <v>UN</v>
          </cell>
          <cell r="F382">
            <v>46.12</v>
          </cell>
          <cell r="G382">
            <v>46.12</v>
          </cell>
          <cell r="H382" t="str">
            <v>CDHU-182</v>
          </cell>
        </row>
        <row r="383">
          <cell r="A383" t="str">
            <v>04.18.180</v>
          </cell>
          <cell r="C383" t="str">
            <v>Remoção de cantoneira metálica</v>
          </cell>
          <cell r="D383" t="str">
            <v>M</v>
          </cell>
          <cell r="F383">
            <v>10.5</v>
          </cell>
          <cell r="G383">
            <v>10.5</v>
          </cell>
          <cell r="H383" t="str">
            <v>CDHU-182</v>
          </cell>
        </row>
        <row r="384">
          <cell r="A384" t="str">
            <v>04.18.200</v>
          </cell>
          <cell r="C384" t="str">
            <v>Remoção de captor de para-raios tipo Franklin</v>
          </cell>
          <cell r="D384" t="str">
            <v>UN</v>
          </cell>
          <cell r="F384">
            <v>21</v>
          </cell>
          <cell r="G384">
            <v>21</v>
          </cell>
          <cell r="H384" t="str">
            <v>CDHU-182</v>
          </cell>
        </row>
        <row r="385">
          <cell r="A385" t="str">
            <v>04.18.220</v>
          </cell>
          <cell r="C385" t="str">
            <v>Remoção de chapa de ferro para bucha de passagem</v>
          </cell>
          <cell r="D385" t="str">
            <v>UN</v>
          </cell>
          <cell r="F385">
            <v>16.8</v>
          </cell>
          <cell r="G385">
            <v>16.8</v>
          </cell>
          <cell r="H385" t="str">
            <v>CDHU-182</v>
          </cell>
        </row>
        <row r="386">
          <cell r="A386" t="str">
            <v>04.18.240</v>
          </cell>
          <cell r="C386" t="str">
            <v>Remoção de chave automática da boia</v>
          </cell>
          <cell r="D386" t="str">
            <v>UN</v>
          </cell>
          <cell r="F386">
            <v>25.19</v>
          </cell>
          <cell r="G386">
            <v>25.19</v>
          </cell>
          <cell r="H386" t="str">
            <v>CDHU-182</v>
          </cell>
        </row>
        <row r="387">
          <cell r="A387" t="str">
            <v>04.18.250</v>
          </cell>
          <cell r="C387" t="str">
            <v>Remoção de chave base de mármore ou ardósia</v>
          </cell>
          <cell r="D387" t="str">
            <v>UN</v>
          </cell>
          <cell r="F387">
            <v>21</v>
          </cell>
          <cell r="G387">
            <v>21</v>
          </cell>
          <cell r="H387" t="str">
            <v>CDHU-182</v>
          </cell>
        </row>
        <row r="388">
          <cell r="A388" t="str">
            <v>04.18.260</v>
          </cell>
          <cell r="C388" t="str">
            <v>Remoção de chave de ação rápida comando frontal montado em painel</v>
          </cell>
          <cell r="D388" t="str">
            <v>UN</v>
          </cell>
          <cell r="F388">
            <v>41.99</v>
          </cell>
          <cell r="G388">
            <v>41.99</v>
          </cell>
          <cell r="H388" t="str">
            <v>CDHU-182</v>
          </cell>
        </row>
        <row r="389">
          <cell r="A389" t="str">
            <v>04.18.270</v>
          </cell>
          <cell r="C389" t="str">
            <v>Remoção de chave fusível indicadora tipo Matheus</v>
          </cell>
          <cell r="D389" t="str">
            <v>UN</v>
          </cell>
          <cell r="F389">
            <v>62.99</v>
          </cell>
          <cell r="G389">
            <v>62.99</v>
          </cell>
          <cell r="H389" t="str">
            <v>CDHU-182</v>
          </cell>
        </row>
        <row r="390">
          <cell r="A390" t="str">
            <v>04.18.280</v>
          </cell>
          <cell r="C390" t="str">
            <v>Remoção de chave seccionadora tripolar seca mecanismo de manobra frontal</v>
          </cell>
          <cell r="D390" t="str">
            <v>UN</v>
          </cell>
          <cell r="F390">
            <v>117.48</v>
          </cell>
          <cell r="G390">
            <v>117.48</v>
          </cell>
          <cell r="H390" t="str">
            <v>CDHU-182</v>
          </cell>
        </row>
        <row r="391">
          <cell r="A391" t="str">
            <v>04.18.290</v>
          </cell>
          <cell r="C391" t="str">
            <v>Remoção de chave tipo Pacco rotativo</v>
          </cell>
          <cell r="D391" t="str">
            <v>UN</v>
          </cell>
          <cell r="F391">
            <v>31.49</v>
          </cell>
          <cell r="G391">
            <v>31.49</v>
          </cell>
          <cell r="H391" t="str">
            <v>CDHU-182</v>
          </cell>
        </row>
        <row r="392">
          <cell r="A392" t="str">
            <v>04.18.320</v>
          </cell>
          <cell r="C392" t="str">
            <v>Remoção de cinta de fixação de eletroduto ou sela para cruzeta em poste</v>
          </cell>
          <cell r="D392" t="str">
            <v>UN</v>
          </cell>
          <cell r="F392">
            <v>8.3800000000000008</v>
          </cell>
          <cell r="G392">
            <v>8.3800000000000008</v>
          </cell>
          <cell r="H392" t="str">
            <v>CDHU-182</v>
          </cell>
        </row>
        <row r="393">
          <cell r="A393" t="str">
            <v>04.18.340</v>
          </cell>
          <cell r="C393" t="str">
            <v>Remoção de condulete</v>
          </cell>
          <cell r="D393" t="str">
            <v>UN</v>
          </cell>
          <cell r="F393">
            <v>16.809999999999999</v>
          </cell>
          <cell r="G393">
            <v>16.809999999999999</v>
          </cell>
          <cell r="H393" t="str">
            <v>CDHU-182</v>
          </cell>
        </row>
        <row r="394">
          <cell r="A394" t="str">
            <v>04.18.360</v>
          </cell>
          <cell r="C394" t="str">
            <v>Remoção de condutor aparente diâmetro externo acima de 6,5 mm</v>
          </cell>
          <cell r="D394" t="str">
            <v>M</v>
          </cell>
          <cell r="F394">
            <v>5.04</v>
          </cell>
          <cell r="G394">
            <v>5.04</v>
          </cell>
          <cell r="H394" t="str">
            <v>CDHU-182</v>
          </cell>
        </row>
        <row r="395">
          <cell r="A395" t="str">
            <v>04.18.370</v>
          </cell>
          <cell r="C395" t="str">
            <v>Remoção de condutor aparente diâmetro externo até 6,5 mm</v>
          </cell>
          <cell r="D395" t="str">
            <v>M</v>
          </cell>
          <cell r="F395">
            <v>2.52</v>
          </cell>
          <cell r="G395">
            <v>2.52</v>
          </cell>
          <cell r="H395" t="str">
            <v>CDHU-182</v>
          </cell>
        </row>
        <row r="396">
          <cell r="A396" t="str">
            <v>04.18.380</v>
          </cell>
          <cell r="C396" t="str">
            <v>Remoção de condutor embutido diâmetro externo acima de 6,5 mm</v>
          </cell>
          <cell r="D396" t="str">
            <v>M</v>
          </cell>
          <cell r="F396">
            <v>4.2</v>
          </cell>
          <cell r="G396">
            <v>4.2</v>
          </cell>
          <cell r="H396" t="str">
            <v>CDHU-182</v>
          </cell>
        </row>
        <row r="397">
          <cell r="A397" t="str">
            <v>04.18.390</v>
          </cell>
          <cell r="C397" t="str">
            <v>Remoção de condutor embutido diâmetro externo até 6,5 mm</v>
          </cell>
          <cell r="D397" t="str">
            <v>M</v>
          </cell>
          <cell r="F397">
            <v>2.1</v>
          </cell>
          <cell r="G397">
            <v>2.1</v>
          </cell>
          <cell r="H397" t="str">
            <v>CDHU-182</v>
          </cell>
        </row>
        <row r="398">
          <cell r="A398" t="str">
            <v>04.18.400</v>
          </cell>
          <cell r="C398" t="str">
            <v>Remoção de condutor especial</v>
          </cell>
          <cell r="D398" t="str">
            <v>M</v>
          </cell>
          <cell r="F398">
            <v>29.37</v>
          </cell>
          <cell r="G398">
            <v>29.37</v>
          </cell>
          <cell r="H398" t="str">
            <v>CDHU-182</v>
          </cell>
        </row>
        <row r="399">
          <cell r="A399" t="str">
            <v>04.18.410</v>
          </cell>
          <cell r="C399" t="str">
            <v>Remoção de cordoalha ou cabo de cobre nu</v>
          </cell>
          <cell r="D399" t="str">
            <v>M</v>
          </cell>
          <cell r="F399">
            <v>8.4</v>
          </cell>
          <cell r="G399">
            <v>8.4</v>
          </cell>
          <cell r="H399" t="str">
            <v>CDHU-182</v>
          </cell>
        </row>
        <row r="400">
          <cell r="A400" t="str">
            <v>04.18.420</v>
          </cell>
          <cell r="C400" t="str">
            <v>Remoção de contator magnético para comando de bomba</v>
          </cell>
          <cell r="D400" t="str">
            <v>UN</v>
          </cell>
          <cell r="F400">
            <v>41.99</v>
          </cell>
          <cell r="G400">
            <v>41.99</v>
          </cell>
          <cell r="H400" t="str">
            <v>CDHU-182</v>
          </cell>
        </row>
        <row r="401">
          <cell r="A401" t="str">
            <v>04.18.440</v>
          </cell>
          <cell r="C401" t="str">
            <v>Remoção de corrente para pendentes</v>
          </cell>
          <cell r="D401" t="str">
            <v>UN</v>
          </cell>
          <cell r="F401">
            <v>8.4</v>
          </cell>
          <cell r="G401">
            <v>8.4</v>
          </cell>
          <cell r="H401" t="str">
            <v>CDHU-182</v>
          </cell>
        </row>
        <row r="402">
          <cell r="A402" t="str">
            <v>04.18.460</v>
          </cell>
          <cell r="C402" t="str">
            <v>Remoção de cruzeta de ferro para fixação de projetores</v>
          </cell>
          <cell r="D402" t="str">
            <v>UN</v>
          </cell>
          <cell r="F402">
            <v>62.99</v>
          </cell>
          <cell r="G402">
            <v>62.99</v>
          </cell>
          <cell r="H402" t="str">
            <v>CDHU-182</v>
          </cell>
        </row>
        <row r="403">
          <cell r="A403" t="str">
            <v>04.18.470</v>
          </cell>
          <cell r="C403" t="str">
            <v>Remoção de cruzeta de madeira</v>
          </cell>
          <cell r="D403" t="str">
            <v>UN</v>
          </cell>
          <cell r="F403">
            <v>88.11</v>
          </cell>
          <cell r="G403">
            <v>88.11</v>
          </cell>
          <cell r="H403" t="str">
            <v>CDHU-182</v>
          </cell>
        </row>
        <row r="404">
          <cell r="A404" t="str">
            <v>04.19</v>
          </cell>
          <cell r="B404" t="str">
            <v>Retirada em instalacao eletrica - letra D ate I</v>
          </cell>
          <cell r="C404" t="str">
            <v>Retirada em instalacao eletrica - letra D ate I</v>
          </cell>
          <cell r="H404" t="str">
            <v>CDHU-182</v>
          </cell>
        </row>
        <row r="405">
          <cell r="A405" t="str">
            <v>04.19.020</v>
          </cell>
          <cell r="C405" t="str">
            <v>Remoção de disjuntor de volume normal ou reduzido</v>
          </cell>
          <cell r="D405" t="str">
            <v>UN</v>
          </cell>
          <cell r="F405">
            <v>172.92</v>
          </cell>
          <cell r="G405">
            <v>172.92</v>
          </cell>
          <cell r="H405" t="str">
            <v>CDHU-182</v>
          </cell>
        </row>
        <row r="406">
          <cell r="A406" t="str">
            <v>04.19.030</v>
          </cell>
          <cell r="C406" t="str">
            <v>Remoção de disjuntor a seco aberto tripolar, 600 V de 800 A</v>
          </cell>
          <cell r="D406" t="str">
            <v>UN</v>
          </cell>
          <cell r="F406">
            <v>41.99</v>
          </cell>
          <cell r="G406">
            <v>41.99</v>
          </cell>
          <cell r="H406" t="str">
            <v>CDHU-182</v>
          </cell>
        </row>
        <row r="407">
          <cell r="A407" t="str">
            <v>04.19.060</v>
          </cell>
          <cell r="C407" t="str">
            <v>Remoção de disjuntor termomagnético</v>
          </cell>
          <cell r="D407" t="str">
            <v>UN</v>
          </cell>
          <cell r="F407">
            <v>10.5</v>
          </cell>
          <cell r="G407">
            <v>10.5</v>
          </cell>
          <cell r="H407" t="str">
            <v>CDHU-182</v>
          </cell>
        </row>
        <row r="408">
          <cell r="A408" t="str">
            <v>04.19.080</v>
          </cell>
          <cell r="C408" t="str">
            <v>Remoção de fundo de quadro de distribuição ou caixa de passagem</v>
          </cell>
          <cell r="D408" t="str">
            <v>M2</v>
          </cell>
          <cell r="F408">
            <v>41.99</v>
          </cell>
          <cell r="G408">
            <v>41.99</v>
          </cell>
          <cell r="H408" t="str">
            <v>CDHU-182</v>
          </cell>
        </row>
        <row r="409">
          <cell r="A409" t="str">
            <v>04.19.100</v>
          </cell>
          <cell r="C409" t="str">
            <v>Remoção de gancho de sustentação de luminária em perfilado</v>
          </cell>
          <cell r="D409" t="str">
            <v>UN</v>
          </cell>
          <cell r="F409">
            <v>8.4</v>
          </cell>
          <cell r="G409">
            <v>8.4</v>
          </cell>
          <cell r="H409" t="str">
            <v>CDHU-182</v>
          </cell>
        </row>
        <row r="410">
          <cell r="A410" t="str">
            <v>04.19.120</v>
          </cell>
          <cell r="C410" t="str">
            <v>Remoção de interruptores, tomadas, botão de campainha ou cigarra</v>
          </cell>
          <cell r="D410" t="str">
            <v>UN</v>
          </cell>
          <cell r="F410">
            <v>16.8</v>
          </cell>
          <cell r="G410">
            <v>16.8</v>
          </cell>
          <cell r="H410" t="str">
            <v>CDHU-182</v>
          </cell>
        </row>
        <row r="411">
          <cell r="A411" t="str">
            <v>04.19.140</v>
          </cell>
          <cell r="C411" t="str">
            <v>Remoção de isolador tipo castanha e gancho de sustentação</v>
          </cell>
          <cell r="D411" t="str">
            <v>UN</v>
          </cell>
          <cell r="F411">
            <v>4.2</v>
          </cell>
          <cell r="G411">
            <v>4.2</v>
          </cell>
          <cell r="H411" t="str">
            <v>CDHU-182</v>
          </cell>
        </row>
        <row r="412">
          <cell r="A412" t="str">
            <v>04.19.160</v>
          </cell>
          <cell r="C412" t="str">
            <v>Remoção de isolador tipo disco completo e gancho de suspensão</v>
          </cell>
          <cell r="D412" t="str">
            <v>UN</v>
          </cell>
          <cell r="F412">
            <v>6.3</v>
          </cell>
          <cell r="G412">
            <v>6.3</v>
          </cell>
          <cell r="H412" t="str">
            <v>CDHU-182</v>
          </cell>
        </row>
        <row r="413">
          <cell r="A413" t="str">
            <v>04.19.180</v>
          </cell>
          <cell r="C413" t="str">
            <v>Remoção de isolador tipo pino, inclusive o pino</v>
          </cell>
          <cell r="D413" t="str">
            <v>UN</v>
          </cell>
          <cell r="F413">
            <v>10.5</v>
          </cell>
          <cell r="G413">
            <v>10.5</v>
          </cell>
          <cell r="H413" t="str">
            <v>CDHU-182</v>
          </cell>
        </row>
        <row r="414">
          <cell r="A414" t="str">
            <v>04.19.190</v>
          </cell>
          <cell r="C414" t="str">
            <v>Remoção de isolador galvanizado uso geral</v>
          </cell>
          <cell r="D414" t="str">
            <v>UN</v>
          </cell>
          <cell r="F414">
            <v>10.5</v>
          </cell>
          <cell r="G414">
            <v>10.5</v>
          </cell>
          <cell r="H414" t="str">
            <v>CDHU-182</v>
          </cell>
        </row>
        <row r="415">
          <cell r="A415" t="str">
            <v>04.20</v>
          </cell>
          <cell r="B415" t="str">
            <v>Retirada em instalacao eletrica - letra J ate N</v>
          </cell>
          <cell r="C415" t="str">
            <v>Retirada em instalacao eletrica - letra J ate N</v>
          </cell>
          <cell r="H415" t="str">
            <v>CDHU-182</v>
          </cell>
        </row>
        <row r="416">
          <cell r="A416" t="str">
            <v>04.20.020</v>
          </cell>
          <cell r="C416" t="str">
            <v>Remoção de janela de ventilação, iluminação ou ventilação e iluminação padrão</v>
          </cell>
          <cell r="D416" t="str">
            <v>UN</v>
          </cell>
          <cell r="F416">
            <v>29.37</v>
          </cell>
          <cell r="G416">
            <v>29.37</v>
          </cell>
          <cell r="H416" t="str">
            <v>CDHU-182</v>
          </cell>
        </row>
        <row r="417">
          <cell r="A417" t="str">
            <v>04.20.040</v>
          </cell>
          <cell r="C417" t="str">
            <v>Remoção de lâmpada</v>
          </cell>
          <cell r="D417" t="str">
            <v>UN</v>
          </cell>
          <cell r="F417">
            <v>3.35</v>
          </cell>
          <cell r="G417">
            <v>3.35</v>
          </cell>
          <cell r="H417" t="str">
            <v>CDHU-182</v>
          </cell>
        </row>
        <row r="418">
          <cell r="A418" t="str">
            <v>04.20.060</v>
          </cell>
          <cell r="C418" t="str">
            <v>Remoção de luz de obstáculo</v>
          </cell>
          <cell r="D418" t="str">
            <v>UN</v>
          </cell>
          <cell r="F418">
            <v>41.99</v>
          </cell>
          <cell r="G418">
            <v>41.99</v>
          </cell>
          <cell r="H418" t="str">
            <v>CDHU-182</v>
          </cell>
        </row>
        <row r="419">
          <cell r="A419" t="str">
            <v>04.20.080</v>
          </cell>
          <cell r="C419" t="str">
            <v>Remoção de manopla de comando de disjuntor</v>
          </cell>
          <cell r="D419" t="str">
            <v>UN</v>
          </cell>
          <cell r="F419">
            <v>21</v>
          </cell>
          <cell r="G419">
            <v>21</v>
          </cell>
          <cell r="H419" t="str">
            <v>CDHU-182</v>
          </cell>
        </row>
        <row r="420">
          <cell r="A420" t="str">
            <v>04.20.100</v>
          </cell>
          <cell r="C420" t="str">
            <v>Remoção de mão francesa</v>
          </cell>
          <cell r="D420" t="str">
            <v>UN</v>
          </cell>
          <cell r="F420">
            <v>16.75</v>
          </cell>
          <cell r="G420">
            <v>16.75</v>
          </cell>
          <cell r="H420" t="str">
            <v>CDHU-182</v>
          </cell>
        </row>
        <row r="421">
          <cell r="A421" t="str">
            <v>04.20.120</v>
          </cell>
          <cell r="C421" t="str">
            <v>Remoção de terminal modular (mufla) tripolar ou unipolar</v>
          </cell>
          <cell r="D421" t="str">
            <v>UN</v>
          </cell>
          <cell r="F421">
            <v>58.74</v>
          </cell>
          <cell r="G421">
            <v>58.74</v>
          </cell>
          <cell r="H421" t="str">
            <v>CDHU-182</v>
          </cell>
        </row>
        <row r="422">
          <cell r="A422" t="str">
            <v>04.21</v>
          </cell>
          <cell r="B422" t="str">
            <v>Retirada em instalacao eletrica - letra O ate S</v>
          </cell>
          <cell r="C422" t="str">
            <v>Retirada em instalacao eletrica - letra O ate S</v>
          </cell>
          <cell r="H422" t="str">
            <v>CDHU-182</v>
          </cell>
        </row>
        <row r="423">
          <cell r="A423" t="str">
            <v>04.21.020</v>
          </cell>
          <cell r="C423" t="str">
            <v>Remoção de óleo de disjuntor ou transformador</v>
          </cell>
          <cell r="D423" t="str">
            <v>L</v>
          </cell>
          <cell r="F423">
            <v>0.67</v>
          </cell>
          <cell r="G423">
            <v>0.67</v>
          </cell>
          <cell r="H423" t="str">
            <v>CDHU-182</v>
          </cell>
        </row>
        <row r="424">
          <cell r="A424" t="str">
            <v>04.21.040</v>
          </cell>
          <cell r="C424" t="str">
            <v>Remoção de pára-raios tipo cristal-valve em cabine primária</v>
          </cell>
          <cell r="D424" t="str">
            <v>UN</v>
          </cell>
          <cell r="F424">
            <v>62.99</v>
          </cell>
          <cell r="G424">
            <v>62.99</v>
          </cell>
          <cell r="H424" t="str">
            <v>CDHU-182</v>
          </cell>
        </row>
        <row r="425">
          <cell r="A425" t="str">
            <v>04.21.050</v>
          </cell>
          <cell r="C425" t="str">
            <v>Remoção de pára-raios tipo cristal-valve em poste singelo ou estaleiro</v>
          </cell>
          <cell r="D425" t="str">
            <v>UN</v>
          </cell>
          <cell r="F425">
            <v>83.98</v>
          </cell>
          <cell r="G425">
            <v>83.98</v>
          </cell>
          <cell r="H425" t="str">
            <v>CDHU-182</v>
          </cell>
        </row>
        <row r="426">
          <cell r="A426" t="str">
            <v>04.21.060</v>
          </cell>
          <cell r="C426" t="str">
            <v>Remoção de perfilado</v>
          </cell>
          <cell r="D426" t="str">
            <v>M</v>
          </cell>
          <cell r="F426">
            <v>16.8</v>
          </cell>
          <cell r="G426">
            <v>16.8</v>
          </cell>
          <cell r="H426" t="str">
            <v>CDHU-182</v>
          </cell>
        </row>
        <row r="427">
          <cell r="A427" t="str">
            <v>04.21.100</v>
          </cell>
          <cell r="C427" t="str">
            <v>Remoção de porta de quadro ou painel</v>
          </cell>
          <cell r="D427" t="str">
            <v>M2</v>
          </cell>
          <cell r="F427">
            <v>41.99</v>
          </cell>
          <cell r="G427">
            <v>41.99</v>
          </cell>
          <cell r="H427" t="str">
            <v>CDHU-182</v>
          </cell>
        </row>
        <row r="428">
          <cell r="A428" t="str">
            <v>04.21.130</v>
          </cell>
          <cell r="C428" t="str">
            <v>Remoção de poste de concreto</v>
          </cell>
          <cell r="D428" t="str">
            <v>UN</v>
          </cell>
          <cell r="E428">
            <v>91.14</v>
          </cell>
          <cell r="F428">
            <v>117.48</v>
          </cell>
          <cell r="G428">
            <v>208.62</v>
          </cell>
          <cell r="H428" t="str">
            <v>CDHU-182</v>
          </cell>
        </row>
        <row r="429">
          <cell r="A429" t="str">
            <v>04.21.140</v>
          </cell>
          <cell r="C429" t="str">
            <v>Remoção de poste metálico</v>
          </cell>
          <cell r="D429" t="str">
            <v>UN</v>
          </cell>
          <cell r="E429">
            <v>91.14</v>
          </cell>
          <cell r="F429">
            <v>117.48</v>
          </cell>
          <cell r="G429">
            <v>208.62</v>
          </cell>
          <cell r="H429" t="str">
            <v>CDHU-182</v>
          </cell>
        </row>
        <row r="430">
          <cell r="A430" t="str">
            <v>04.21.150</v>
          </cell>
          <cell r="C430" t="str">
            <v>Remoção de poste de madeira</v>
          </cell>
          <cell r="D430" t="str">
            <v>UN</v>
          </cell>
          <cell r="F430">
            <v>131.78</v>
          </cell>
          <cell r="G430">
            <v>131.78</v>
          </cell>
          <cell r="H430" t="str">
            <v>CDHU-182</v>
          </cell>
        </row>
        <row r="431">
          <cell r="A431" t="str">
            <v>04.21.160</v>
          </cell>
          <cell r="C431" t="str">
            <v>Remoção de quadro de distribuição, chamada ou caixa de passagem</v>
          </cell>
          <cell r="D431" t="str">
            <v>M2</v>
          </cell>
          <cell r="F431">
            <v>83.98</v>
          </cell>
          <cell r="G431">
            <v>83.98</v>
          </cell>
          <cell r="H431" t="str">
            <v>CDHU-182</v>
          </cell>
        </row>
        <row r="432">
          <cell r="A432" t="str">
            <v>04.21.200</v>
          </cell>
          <cell r="C432" t="str">
            <v>Remoção de reator para lâmpada</v>
          </cell>
          <cell r="D432" t="str">
            <v>UN</v>
          </cell>
          <cell r="F432">
            <v>14.69</v>
          </cell>
          <cell r="G432">
            <v>14.69</v>
          </cell>
          <cell r="H432" t="str">
            <v>CDHU-182</v>
          </cell>
        </row>
        <row r="433">
          <cell r="A433" t="str">
            <v>04.21.210</v>
          </cell>
          <cell r="C433" t="str">
            <v>Remoção de reator para lâmpada fixo em poste</v>
          </cell>
          <cell r="D433" t="str">
            <v>UN</v>
          </cell>
          <cell r="F433">
            <v>83.98</v>
          </cell>
          <cell r="G433">
            <v>83.98</v>
          </cell>
          <cell r="H433" t="str">
            <v>CDHU-182</v>
          </cell>
        </row>
        <row r="434">
          <cell r="A434" t="str">
            <v>04.21.240</v>
          </cell>
          <cell r="C434" t="str">
            <v>Remoção de relé</v>
          </cell>
          <cell r="D434" t="str">
            <v>UN</v>
          </cell>
          <cell r="F434">
            <v>20.190000000000001</v>
          </cell>
          <cell r="G434">
            <v>20.190000000000001</v>
          </cell>
          <cell r="H434" t="str">
            <v>CDHU-182</v>
          </cell>
        </row>
        <row r="435">
          <cell r="A435" t="str">
            <v>04.21.260</v>
          </cell>
          <cell r="C435" t="str">
            <v>Remoção de roldana</v>
          </cell>
          <cell r="D435" t="str">
            <v>UN</v>
          </cell>
          <cell r="F435">
            <v>3.35</v>
          </cell>
          <cell r="G435">
            <v>3.35</v>
          </cell>
          <cell r="H435" t="str">
            <v>CDHU-182</v>
          </cell>
        </row>
        <row r="436">
          <cell r="A436" t="str">
            <v>04.21.280</v>
          </cell>
          <cell r="C436" t="str">
            <v>Remoção de soquete</v>
          </cell>
          <cell r="D436" t="str">
            <v>UN</v>
          </cell>
          <cell r="F436">
            <v>3.35</v>
          </cell>
          <cell r="G436">
            <v>3.35</v>
          </cell>
          <cell r="H436" t="str">
            <v>CDHU-182</v>
          </cell>
        </row>
        <row r="437">
          <cell r="A437" t="str">
            <v>04.21.300</v>
          </cell>
          <cell r="C437" t="str">
            <v>Remoção de suporte de transformador em poste singelo ou estaleiro</v>
          </cell>
          <cell r="D437" t="str">
            <v>UN</v>
          </cell>
          <cell r="F437">
            <v>26.8</v>
          </cell>
          <cell r="G437">
            <v>26.8</v>
          </cell>
          <cell r="H437" t="str">
            <v>CDHU-182</v>
          </cell>
        </row>
        <row r="438">
          <cell r="A438" t="str">
            <v>04.22</v>
          </cell>
          <cell r="B438" t="str">
            <v>Retirada em instalacao eletrica - letra T ate o final</v>
          </cell>
          <cell r="C438" t="str">
            <v>Retirada em instalacao eletrica - letra T ate o final</v>
          </cell>
          <cell r="H438" t="str">
            <v>CDHU-182</v>
          </cell>
        </row>
        <row r="439">
          <cell r="A439" t="str">
            <v>04.22.020</v>
          </cell>
          <cell r="C439" t="str">
            <v>Remoção de terminal ou conector para cabos</v>
          </cell>
          <cell r="D439" t="str">
            <v>UN</v>
          </cell>
          <cell r="F439">
            <v>4.1900000000000004</v>
          </cell>
          <cell r="G439">
            <v>4.1900000000000004</v>
          </cell>
          <cell r="H439" t="str">
            <v>CDHU-182</v>
          </cell>
        </row>
        <row r="440">
          <cell r="A440" t="str">
            <v>04.22.040</v>
          </cell>
          <cell r="C440" t="str">
            <v>Remoção de transformador de potência em cabine primária</v>
          </cell>
          <cell r="D440" t="str">
            <v>UN</v>
          </cell>
          <cell r="F440">
            <v>290.39999999999998</v>
          </cell>
          <cell r="G440">
            <v>290.39999999999998</v>
          </cell>
          <cell r="H440" t="str">
            <v>CDHU-182</v>
          </cell>
        </row>
        <row r="441">
          <cell r="A441" t="str">
            <v>04.22.050</v>
          </cell>
          <cell r="C441" t="str">
            <v>Remoção de transformador de potencial completo (pequeno)</v>
          </cell>
          <cell r="D441" t="str">
            <v>UN</v>
          </cell>
          <cell r="F441">
            <v>27.3</v>
          </cell>
          <cell r="G441">
            <v>27.3</v>
          </cell>
          <cell r="H441" t="str">
            <v>CDHU-182</v>
          </cell>
        </row>
        <row r="442">
          <cell r="A442" t="str">
            <v>04.22.060</v>
          </cell>
          <cell r="C442" t="str">
            <v>Remoção de transformador de potência trifásico até 225 kVA, a óleo, em poste singelo</v>
          </cell>
          <cell r="D442" t="str">
            <v>UN</v>
          </cell>
          <cell r="E442">
            <v>182.28</v>
          </cell>
          <cell r="F442">
            <v>335.92</v>
          </cell>
          <cell r="G442">
            <v>518.20000000000005</v>
          </cell>
          <cell r="H442" t="str">
            <v>CDHU-182</v>
          </cell>
        </row>
        <row r="443">
          <cell r="A443" t="str">
            <v>04.22.100</v>
          </cell>
          <cell r="C443" t="str">
            <v>Remoção de tubulação elétrica aparente com diâmetro externo acima de 50 mm</v>
          </cell>
          <cell r="D443" t="str">
            <v>M</v>
          </cell>
          <cell r="F443">
            <v>21</v>
          </cell>
          <cell r="G443">
            <v>21</v>
          </cell>
          <cell r="H443" t="str">
            <v>CDHU-182</v>
          </cell>
        </row>
        <row r="444">
          <cell r="A444" t="str">
            <v>04.22.110</v>
          </cell>
          <cell r="C444" t="str">
            <v>Remoção de tubulação elétrica aparente com diâmetro externo até 50 mm</v>
          </cell>
          <cell r="D444" t="str">
            <v>M</v>
          </cell>
          <cell r="F444">
            <v>10.5</v>
          </cell>
          <cell r="G444">
            <v>10.5</v>
          </cell>
          <cell r="H444" t="str">
            <v>CDHU-182</v>
          </cell>
        </row>
        <row r="445">
          <cell r="A445" t="str">
            <v>04.22.120</v>
          </cell>
          <cell r="C445" t="str">
            <v>Remoção de tubulação elétrica embutida com diâmetro externo acima de 50 mm</v>
          </cell>
          <cell r="D445" t="str">
            <v>M</v>
          </cell>
          <cell r="F445">
            <v>41.99</v>
          </cell>
          <cell r="G445">
            <v>41.99</v>
          </cell>
          <cell r="H445" t="str">
            <v>CDHU-182</v>
          </cell>
        </row>
        <row r="446">
          <cell r="A446" t="str">
            <v>04.22.130</v>
          </cell>
          <cell r="C446" t="str">
            <v>Remoção de tubulação elétrica embutida com diâmetro externo até 50 mm</v>
          </cell>
          <cell r="D446" t="str">
            <v>M</v>
          </cell>
          <cell r="F446">
            <v>21</v>
          </cell>
          <cell r="G446">
            <v>21</v>
          </cell>
          <cell r="H446" t="str">
            <v>CDHU-182</v>
          </cell>
        </row>
        <row r="447">
          <cell r="A447" t="str">
            <v>04.22.200</v>
          </cell>
          <cell r="C447" t="str">
            <v>Remoção de vergalhão</v>
          </cell>
          <cell r="D447" t="str">
            <v>M</v>
          </cell>
          <cell r="F447">
            <v>8.4</v>
          </cell>
          <cell r="G447">
            <v>8.4</v>
          </cell>
          <cell r="H447" t="str">
            <v>CDHU-182</v>
          </cell>
        </row>
        <row r="448">
          <cell r="A448" t="str">
            <v>04.30</v>
          </cell>
          <cell r="B448" t="str">
            <v>Retirada em instalacao hidraulica</v>
          </cell>
          <cell r="C448" t="str">
            <v>Retirada em instalacao hidraulica</v>
          </cell>
          <cell r="H448" t="str">
            <v>CDHU-182</v>
          </cell>
        </row>
        <row r="449">
          <cell r="A449" t="str">
            <v>04.30.020</v>
          </cell>
          <cell r="C449" t="str">
            <v>Remoção de calha ou rufo</v>
          </cell>
          <cell r="D449" t="str">
            <v>M</v>
          </cell>
          <cell r="F449">
            <v>3.85</v>
          </cell>
          <cell r="G449">
            <v>3.85</v>
          </cell>
          <cell r="H449" t="str">
            <v>CDHU-182</v>
          </cell>
        </row>
        <row r="450">
          <cell r="A450" t="str">
            <v>04.30.040</v>
          </cell>
          <cell r="C450" t="str">
            <v>Remoção de condutor aparente</v>
          </cell>
          <cell r="D450" t="str">
            <v>M</v>
          </cell>
          <cell r="F450">
            <v>2.5099999999999998</v>
          </cell>
          <cell r="G450">
            <v>2.5099999999999998</v>
          </cell>
          <cell r="H450" t="str">
            <v>CDHU-182</v>
          </cell>
        </row>
        <row r="451">
          <cell r="A451" t="str">
            <v>04.30.060</v>
          </cell>
          <cell r="C451" t="str">
            <v>Remoção de tubulação hidráulica em geral, incluindo conexões, caixas e ralos</v>
          </cell>
          <cell r="D451" t="str">
            <v>M</v>
          </cell>
          <cell r="F451">
            <v>6.7</v>
          </cell>
          <cell r="G451">
            <v>6.7</v>
          </cell>
          <cell r="H451" t="str">
            <v>CDHU-182</v>
          </cell>
        </row>
        <row r="452">
          <cell r="A452" t="str">
            <v>04.30.080</v>
          </cell>
          <cell r="C452" t="str">
            <v>Remoção de hidrante de parede completo</v>
          </cell>
          <cell r="D452" t="str">
            <v>UN</v>
          </cell>
          <cell r="F452">
            <v>75.72</v>
          </cell>
          <cell r="G452">
            <v>75.72</v>
          </cell>
          <cell r="H452" t="str">
            <v>CDHU-182</v>
          </cell>
        </row>
        <row r="453">
          <cell r="A453" t="str">
            <v>04.30.100</v>
          </cell>
          <cell r="C453" t="str">
            <v>Remoção de reservatório em fibrocimento até 1000 litros</v>
          </cell>
          <cell r="D453" t="str">
            <v>UN</v>
          </cell>
          <cell r="F453">
            <v>125.97</v>
          </cell>
          <cell r="G453">
            <v>125.97</v>
          </cell>
          <cell r="H453" t="str">
            <v>CDHU-182</v>
          </cell>
        </row>
        <row r="454">
          <cell r="A454" t="str">
            <v>04.31</v>
          </cell>
          <cell r="B454" t="str">
            <v>Retirada em instalacao de combate a incendio</v>
          </cell>
          <cell r="C454" t="str">
            <v>Retirada em instalacao de combate a incendio</v>
          </cell>
          <cell r="H454" t="str">
            <v>CDHU-182</v>
          </cell>
        </row>
        <row r="455">
          <cell r="A455" t="str">
            <v>04.31.010</v>
          </cell>
          <cell r="C455" t="str">
            <v>Retirada de bico de sprinkler</v>
          </cell>
          <cell r="D455" t="str">
            <v>UN</v>
          </cell>
          <cell r="F455">
            <v>11.75</v>
          </cell>
          <cell r="G455">
            <v>11.75</v>
          </cell>
          <cell r="H455" t="str">
            <v>CDHU-182</v>
          </cell>
        </row>
        <row r="456">
          <cell r="A456" t="str">
            <v>04.35</v>
          </cell>
          <cell r="B456" t="str">
            <v>Retirada de sistema e equipamento de conforto mecanico</v>
          </cell>
          <cell r="C456" t="str">
            <v>Retirada de sistema e equipamento de conforto mecanico</v>
          </cell>
          <cell r="H456" t="str">
            <v>CDHU-182</v>
          </cell>
        </row>
        <row r="457">
          <cell r="A457" t="str">
            <v>04.35.050</v>
          </cell>
          <cell r="C457" t="str">
            <v>Retirada de aparelho de ar condicionado portátil</v>
          </cell>
          <cell r="D457" t="str">
            <v>UN</v>
          </cell>
          <cell r="F457">
            <v>18.87</v>
          </cell>
          <cell r="G457">
            <v>18.87</v>
          </cell>
          <cell r="H457" t="str">
            <v>CDHU-182</v>
          </cell>
        </row>
        <row r="458">
          <cell r="A458" t="str">
            <v>04.40</v>
          </cell>
          <cell r="B458" t="str">
            <v>Retirada diversa de pecas pre-moldadas</v>
          </cell>
          <cell r="C458" t="str">
            <v>Retirada diversa de pecas pre-moldadas</v>
          </cell>
          <cell r="H458" t="str">
            <v>CDHU-182</v>
          </cell>
        </row>
        <row r="459">
          <cell r="A459" t="str">
            <v>04.40.010</v>
          </cell>
          <cell r="C459" t="str">
            <v>Retirada manual de guia pré-moldada, inclusive limpeza, carregamento, transporte até 1 quilômetro e descarregamento</v>
          </cell>
          <cell r="D459" t="str">
            <v>M</v>
          </cell>
          <cell r="E459">
            <v>0.61</v>
          </cell>
          <cell r="F459">
            <v>6.7</v>
          </cell>
          <cell r="G459">
            <v>7.31</v>
          </cell>
          <cell r="H459" t="str">
            <v>CDHU-182</v>
          </cell>
        </row>
        <row r="460">
          <cell r="A460" t="str">
            <v>04.40.020</v>
          </cell>
          <cell r="C460" t="str">
            <v>Retirada de soleira ou peitoril em geral</v>
          </cell>
          <cell r="D460" t="str">
            <v>M</v>
          </cell>
          <cell r="F460">
            <v>3.35</v>
          </cell>
          <cell r="G460">
            <v>3.35</v>
          </cell>
          <cell r="H460" t="str">
            <v>CDHU-182</v>
          </cell>
        </row>
        <row r="461">
          <cell r="A461" t="str">
            <v>04.40.030</v>
          </cell>
          <cell r="C461" t="str">
            <v>Retirada manual de guia pré-moldada, inclusive limpeza e empilhamento</v>
          </cell>
          <cell r="D461" t="str">
            <v>M</v>
          </cell>
          <cell r="F461">
            <v>6.7</v>
          </cell>
          <cell r="G461">
            <v>6.7</v>
          </cell>
          <cell r="H461" t="str">
            <v>CDHU-182</v>
          </cell>
        </row>
        <row r="462">
          <cell r="A462" t="str">
            <v>04.40.050</v>
          </cell>
          <cell r="C462" t="str">
            <v>Retirada manual de paralelepípedo ou lajota de concreto, inclusive limpeza, carregamento, transporte até 1 quilômetro e descarregamento</v>
          </cell>
          <cell r="D462" t="str">
            <v>M2</v>
          </cell>
          <cell r="E462">
            <v>4.92</v>
          </cell>
          <cell r="F462">
            <v>10.050000000000001</v>
          </cell>
          <cell r="G462">
            <v>14.97</v>
          </cell>
          <cell r="H462" t="str">
            <v>CDHU-182</v>
          </cell>
        </row>
        <row r="463">
          <cell r="A463" t="str">
            <v>04.40.070</v>
          </cell>
          <cell r="C463" t="str">
            <v>Retirada manual de paralelepípedo ou lajota de concreto, inclusive limpeza e empilhamento</v>
          </cell>
          <cell r="D463" t="str">
            <v>M2</v>
          </cell>
          <cell r="F463">
            <v>10.050000000000001</v>
          </cell>
          <cell r="G463">
            <v>10.050000000000001</v>
          </cell>
          <cell r="H463" t="str">
            <v>CDHU-182</v>
          </cell>
        </row>
        <row r="464">
          <cell r="A464" t="str">
            <v>04.41</v>
          </cell>
          <cell r="B464" t="str">
            <v>Retirada de dispositivos viarios</v>
          </cell>
          <cell r="C464" t="str">
            <v>Retirada de dispositivos viarios</v>
          </cell>
          <cell r="H464" t="str">
            <v>CDHU-182</v>
          </cell>
        </row>
        <row r="465">
          <cell r="A465" t="str">
            <v>04.41.001</v>
          </cell>
          <cell r="C465" t="str">
            <v>Retirada de placa de solo</v>
          </cell>
          <cell r="D465" t="str">
            <v>M2</v>
          </cell>
          <cell r="E465">
            <v>30.44</v>
          </cell>
          <cell r="F465">
            <v>14.84</v>
          </cell>
          <cell r="G465">
            <v>45.28</v>
          </cell>
          <cell r="H465" t="str">
            <v>CDHU-182</v>
          </cell>
        </row>
        <row r="466">
          <cell r="A466" t="str">
            <v>05</v>
          </cell>
          <cell r="B466" t="str">
            <v>TRANSPORTE E MOVIMENTACAO, DENTRO E FORA DA OBRA</v>
          </cell>
          <cell r="C466" t="str">
            <v>TRANSPORTE E MOVIMENTACAO, DENTRO E FORA DA OBRA</v>
          </cell>
          <cell r="H466" t="str">
            <v>CDHU-182</v>
          </cell>
        </row>
        <row r="467">
          <cell r="A467" t="str">
            <v>05.04</v>
          </cell>
          <cell r="B467" t="str">
            <v>Transporte de material solto</v>
          </cell>
          <cell r="C467" t="str">
            <v>Transporte de material solto</v>
          </cell>
          <cell r="H467" t="str">
            <v>CDHU-182</v>
          </cell>
        </row>
        <row r="468">
          <cell r="A468" t="str">
            <v>05.04.060</v>
          </cell>
          <cell r="C468" t="str">
            <v>Transporte manual horizontal e/ou vertical de entulho até o local de despejo - ensacado</v>
          </cell>
          <cell r="D468" t="str">
            <v>M3</v>
          </cell>
          <cell r="E468">
            <v>20.43</v>
          </cell>
          <cell r="F468">
            <v>90.45</v>
          </cell>
          <cell r="G468">
            <v>110.88</v>
          </cell>
          <cell r="H468" t="str">
            <v>CDHU-182</v>
          </cell>
        </row>
        <row r="469">
          <cell r="A469" t="str">
            <v>05.07</v>
          </cell>
          <cell r="B469" t="str">
            <v>Transporte comercial, carreteiro e aluguel</v>
          </cell>
          <cell r="C469" t="str">
            <v>Transporte comercial, carreteiro e aluguel</v>
          </cell>
          <cell r="H469" t="str">
            <v>CDHU-182</v>
          </cell>
        </row>
        <row r="470">
          <cell r="A470" t="str">
            <v>05.07.040</v>
          </cell>
          <cell r="C470" t="str">
            <v>Remoção de entulho separado de obra com caçamba metálica - terra, alvenaria, concreto, argamassa, madeira, papel, plástico ou metal</v>
          </cell>
          <cell r="D470" t="str">
            <v>M3</v>
          </cell>
          <cell r="E470">
            <v>77.5</v>
          </cell>
          <cell r="F470">
            <v>10.050000000000001</v>
          </cell>
          <cell r="G470">
            <v>87.55</v>
          </cell>
          <cell r="H470" t="str">
            <v>CDHU-182</v>
          </cell>
        </row>
        <row r="471">
          <cell r="A471" t="str">
            <v>05.07.050</v>
          </cell>
          <cell r="C471" t="str">
            <v>Remoção de entulho de obra com caçamba metálica - material volumoso e misturado por alvenaria, terra, madeira, papel, plástico e metal</v>
          </cell>
          <cell r="D471" t="str">
            <v>M3</v>
          </cell>
          <cell r="E471">
            <v>84.65</v>
          </cell>
          <cell r="F471">
            <v>10.050000000000001</v>
          </cell>
          <cell r="G471">
            <v>94.7</v>
          </cell>
          <cell r="H471" t="str">
            <v>CDHU-182</v>
          </cell>
        </row>
        <row r="472">
          <cell r="A472" t="str">
            <v>05.07.060</v>
          </cell>
          <cell r="C472" t="str">
            <v>Remoção de entulho de obra com caçamba metálica - material rejeitado e misturado por vegetação, isopor, manta asfáltica e lã de vidro</v>
          </cell>
          <cell r="D472" t="str">
            <v>M3</v>
          </cell>
          <cell r="E472">
            <v>96.28</v>
          </cell>
          <cell r="F472">
            <v>10.050000000000001</v>
          </cell>
          <cell r="G472">
            <v>106.33</v>
          </cell>
          <cell r="H472" t="str">
            <v>CDHU-182</v>
          </cell>
        </row>
        <row r="473">
          <cell r="A473" t="str">
            <v>05.07.070</v>
          </cell>
          <cell r="C473" t="str">
            <v>Remoção de entulho de obra com caçamba metálica - gesso e/ou drywall</v>
          </cell>
          <cell r="D473" t="str">
            <v>M3</v>
          </cell>
          <cell r="E473">
            <v>89.47</v>
          </cell>
          <cell r="F473">
            <v>10.050000000000001</v>
          </cell>
          <cell r="G473">
            <v>99.52</v>
          </cell>
          <cell r="H473" t="str">
            <v>CDHU-182</v>
          </cell>
        </row>
        <row r="474">
          <cell r="A474" t="str">
            <v>05.08</v>
          </cell>
          <cell r="B474" t="str">
            <v>Transporte mecanizado de material solto</v>
          </cell>
          <cell r="C474" t="str">
            <v>Transporte mecanizado de material solto</v>
          </cell>
          <cell r="H474" t="str">
            <v>CDHU-182</v>
          </cell>
        </row>
        <row r="475">
          <cell r="A475" t="str">
            <v>05.08.060</v>
          </cell>
          <cell r="C475" t="str">
            <v>Transporte de entulho, para distâncias superiores ao 3° km até o 5° km</v>
          </cell>
          <cell r="D475" t="str">
            <v>M3</v>
          </cell>
          <cell r="E475">
            <v>14.77</v>
          </cell>
          <cell r="G475">
            <v>14.77</v>
          </cell>
          <cell r="H475" t="str">
            <v>CDHU-182</v>
          </cell>
        </row>
        <row r="476">
          <cell r="A476" t="str">
            <v>05.08.080</v>
          </cell>
          <cell r="C476" t="str">
            <v>Transporte de entulho, para distâncias superiores ao 5° km até o 10° km</v>
          </cell>
          <cell r="D476" t="str">
            <v>M3</v>
          </cell>
          <cell r="E476">
            <v>27.69</v>
          </cell>
          <cell r="G476">
            <v>27.69</v>
          </cell>
          <cell r="H476" t="str">
            <v>CDHU-182</v>
          </cell>
        </row>
        <row r="477">
          <cell r="A477" t="str">
            <v>05.08.100</v>
          </cell>
          <cell r="C477" t="str">
            <v>Transporte de entulho, para distâncias superiores ao 10° km até o 15° km</v>
          </cell>
          <cell r="D477" t="str">
            <v>M3</v>
          </cell>
          <cell r="E477">
            <v>34.380000000000003</v>
          </cell>
          <cell r="G477">
            <v>34.380000000000003</v>
          </cell>
          <cell r="H477" t="str">
            <v>CDHU-182</v>
          </cell>
        </row>
        <row r="478">
          <cell r="A478" t="str">
            <v>05.08.120</v>
          </cell>
          <cell r="C478" t="str">
            <v>Transporte de entulho, para distâncias superiores ao 15° km até o 20° km</v>
          </cell>
          <cell r="D478" t="str">
            <v>M3</v>
          </cell>
          <cell r="E478">
            <v>39.1</v>
          </cell>
          <cell r="G478">
            <v>39.1</v>
          </cell>
          <cell r="H478" t="str">
            <v>CDHU-182</v>
          </cell>
        </row>
        <row r="479">
          <cell r="A479" t="str">
            <v>05.08.140</v>
          </cell>
          <cell r="C479" t="str">
            <v>Transporte de entulho, para distâncias superiores ao 20° km</v>
          </cell>
          <cell r="D479" t="str">
            <v>M3XKM</v>
          </cell>
          <cell r="E479">
            <v>1.96</v>
          </cell>
          <cell r="G479">
            <v>1.96</v>
          </cell>
          <cell r="H479" t="str">
            <v>CDHU-182</v>
          </cell>
        </row>
        <row r="480">
          <cell r="A480" t="str">
            <v>05.08.220</v>
          </cell>
          <cell r="C480" t="str">
            <v>Carregamento mecanizado de entulho fragmentado, com caminhão à disposição dentro da obra, até o raio de 1 km</v>
          </cell>
          <cell r="D480" t="str">
            <v>M3</v>
          </cell>
          <cell r="E480">
            <v>12.03</v>
          </cell>
          <cell r="G480">
            <v>12.03</v>
          </cell>
          <cell r="H480" t="str">
            <v>CDHU-182</v>
          </cell>
        </row>
        <row r="481">
          <cell r="A481" t="str">
            <v>05.09</v>
          </cell>
          <cell r="B481" t="str">
            <v>Taxas de recolhimento</v>
          </cell>
          <cell r="C481" t="str">
            <v>Taxas de recolhimento</v>
          </cell>
          <cell r="H481" t="str">
            <v>CDHU-182</v>
          </cell>
        </row>
        <row r="482">
          <cell r="A482" t="str">
            <v>05.09.006</v>
          </cell>
          <cell r="C482" t="str">
            <v>Taxa de destinação de resíduo sólido em aterro, tipo inerte</v>
          </cell>
          <cell r="D482" t="str">
            <v>T</v>
          </cell>
          <cell r="E482">
            <v>31.74</v>
          </cell>
          <cell r="G482">
            <v>31.74</v>
          </cell>
          <cell r="H482" t="str">
            <v>CDHU-182</v>
          </cell>
        </row>
        <row r="483">
          <cell r="A483" t="str">
            <v>05.09.007</v>
          </cell>
          <cell r="C483" t="str">
            <v>Taxa de destinação de resíduo sólido em aterro, tipo solo/terra</v>
          </cell>
          <cell r="D483" t="str">
            <v>M3</v>
          </cell>
          <cell r="E483">
            <v>24.32</v>
          </cell>
          <cell r="G483">
            <v>24.32</v>
          </cell>
          <cell r="H483" t="str">
            <v>CDHU-182</v>
          </cell>
        </row>
        <row r="484">
          <cell r="A484" t="str">
            <v>05.09.008</v>
          </cell>
          <cell r="C484" t="str">
            <v>Transporte e taxa de destinação de resíduo sólido em aterro, tipo telhas cimento amianto</v>
          </cell>
          <cell r="D484" t="str">
            <v>T</v>
          </cell>
          <cell r="E484">
            <v>941</v>
          </cell>
          <cell r="G484">
            <v>941</v>
          </cell>
          <cell r="H484" t="str">
            <v>CDHU-182</v>
          </cell>
        </row>
        <row r="485">
          <cell r="A485" t="str">
            <v>05.10</v>
          </cell>
          <cell r="B485" t="str">
            <v>Transporte mecanizado de solo</v>
          </cell>
          <cell r="C485" t="str">
            <v>Transporte mecanizado de solo</v>
          </cell>
          <cell r="H485" t="str">
            <v>CDHU-182</v>
          </cell>
        </row>
        <row r="486">
          <cell r="A486" t="str">
            <v>05.10.010</v>
          </cell>
          <cell r="C486" t="str">
            <v>Carregamento mecanizado de solo de 1ª e 2ª categoria</v>
          </cell>
          <cell r="D486" t="str">
            <v>M3</v>
          </cell>
          <cell r="E486">
            <v>3.92</v>
          </cell>
          <cell r="G486">
            <v>3.92</v>
          </cell>
          <cell r="H486" t="str">
            <v>CDHU-182</v>
          </cell>
        </row>
        <row r="487">
          <cell r="A487" t="str">
            <v>05.10.020</v>
          </cell>
          <cell r="C487" t="str">
            <v>Transporte de solo de 1ª e 2ª categoria por caminhão até o 2° km</v>
          </cell>
          <cell r="D487" t="str">
            <v>M3</v>
          </cell>
          <cell r="E487">
            <v>5.84</v>
          </cell>
          <cell r="G487">
            <v>5.84</v>
          </cell>
          <cell r="H487" t="str">
            <v>CDHU-182</v>
          </cell>
        </row>
        <row r="488">
          <cell r="A488" t="str">
            <v>05.10.021</v>
          </cell>
          <cell r="C488" t="str">
            <v>Transporte de solo de 1ª e 2ª categoria por caminhão para distâncias superiores ao 2° km até o 3° km</v>
          </cell>
          <cell r="D488" t="str">
            <v>M3</v>
          </cell>
          <cell r="E488">
            <v>8.7200000000000006</v>
          </cell>
          <cell r="G488">
            <v>8.7200000000000006</v>
          </cell>
          <cell r="H488" t="str">
            <v>CDHU-182</v>
          </cell>
        </row>
        <row r="489">
          <cell r="A489" t="str">
            <v>05.10.022</v>
          </cell>
          <cell r="C489" t="str">
            <v>Transporte de solo de 1ª e 2ª categoria por caminhão para distâncias superiores ao 3° km até o 5° km</v>
          </cell>
          <cell r="D489" t="str">
            <v>M3</v>
          </cell>
          <cell r="E489">
            <v>9.64</v>
          </cell>
          <cell r="G489">
            <v>9.64</v>
          </cell>
          <cell r="H489" t="str">
            <v>CDHU-182</v>
          </cell>
        </row>
        <row r="490">
          <cell r="A490" t="str">
            <v>05.10.023</v>
          </cell>
          <cell r="C490" t="str">
            <v>Transporte de solo de 1ª e 2ª categoria por caminhão para distâncias superiores ao 5° km até o 10° km</v>
          </cell>
          <cell r="D490" t="str">
            <v>M3</v>
          </cell>
          <cell r="E490">
            <v>12.89</v>
          </cell>
          <cell r="G490">
            <v>12.89</v>
          </cell>
          <cell r="H490" t="str">
            <v>CDHU-182</v>
          </cell>
        </row>
        <row r="491">
          <cell r="A491" t="str">
            <v>05.10.024</v>
          </cell>
          <cell r="C491" t="str">
            <v>Transporte de solo de 1ª e 2ª categoria por caminhão para distâncias superiores ao 10° km até o 15° km</v>
          </cell>
          <cell r="D491" t="str">
            <v>M3</v>
          </cell>
          <cell r="E491">
            <v>19.309999999999999</v>
          </cell>
          <cell r="G491">
            <v>19.309999999999999</v>
          </cell>
          <cell r="H491" t="str">
            <v>CDHU-182</v>
          </cell>
        </row>
        <row r="492">
          <cell r="A492" t="str">
            <v>05.10.025</v>
          </cell>
          <cell r="C492" t="str">
            <v>Transporte de solo de 1ª e 2ª categoria por caminhão para distâncias superiores ao 15° km até o 20° km</v>
          </cell>
          <cell r="D492" t="str">
            <v>M3</v>
          </cell>
          <cell r="E492">
            <v>25.72</v>
          </cell>
          <cell r="G492">
            <v>25.72</v>
          </cell>
          <cell r="H492" t="str">
            <v>CDHU-182</v>
          </cell>
        </row>
        <row r="493">
          <cell r="A493" t="str">
            <v>05.10.026</v>
          </cell>
          <cell r="C493" t="str">
            <v>Transporte de solo de 1ª e 2ª categoria por caminhão para distâncias superiores ao 20° km</v>
          </cell>
          <cell r="D493" t="str">
            <v>M3XKM</v>
          </cell>
          <cell r="E493">
            <v>1.24</v>
          </cell>
          <cell r="G493">
            <v>1.24</v>
          </cell>
          <cell r="H493" t="str">
            <v>CDHU-182</v>
          </cell>
        </row>
        <row r="494">
          <cell r="A494" t="str">
            <v>05.10.030</v>
          </cell>
          <cell r="C494" t="str">
            <v>Transporte de solo brejoso por caminhão até o 2° km</v>
          </cell>
          <cell r="D494" t="str">
            <v>M3</v>
          </cell>
          <cell r="E494">
            <v>10.050000000000001</v>
          </cell>
          <cell r="G494">
            <v>10.050000000000001</v>
          </cell>
          <cell r="H494" t="str">
            <v>CDHU-182</v>
          </cell>
        </row>
        <row r="495">
          <cell r="A495" t="str">
            <v>05.10.031</v>
          </cell>
          <cell r="C495" t="str">
            <v>Transporte de solo brejoso por caminhão para distâncias superiores ao 2° km até o 3° km</v>
          </cell>
          <cell r="D495" t="str">
            <v>M3</v>
          </cell>
          <cell r="E495">
            <v>13.86</v>
          </cell>
          <cell r="G495">
            <v>13.86</v>
          </cell>
          <cell r="H495" t="str">
            <v>CDHU-182</v>
          </cell>
        </row>
        <row r="496">
          <cell r="A496" t="str">
            <v>05.10.032</v>
          </cell>
          <cell r="C496" t="str">
            <v>Transporte de solo brejoso por caminhão para distâncias superiores ao 3° km até o 5° km</v>
          </cell>
          <cell r="D496" t="str">
            <v>M3</v>
          </cell>
          <cell r="E496">
            <v>14.47</v>
          </cell>
          <cell r="G496">
            <v>14.47</v>
          </cell>
          <cell r="H496" t="str">
            <v>CDHU-182</v>
          </cell>
        </row>
        <row r="497">
          <cell r="A497" t="str">
            <v>05.10.033</v>
          </cell>
          <cell r="C497" t="str">
            <v>Transporte de solo brejoso por caminhão para distâncias superiores ao 5° km até o 10° km</v>
          </cell>
          <cell r="D497" t="str">
            <v>M3</v>
          </cell>
          <cell r="E497">
            <v>18.489999999999998</v>
          </cell>
          <cell r="G497">
            <v>18.489999999999998</v>
          </cell>
          <cell r="H497" t="str">
            <v>CDHU-182</v>
          </cell>
        </row>
        <row r="498">
          <cell r="A498" t="str">
            <v>05.10.034</v>
          </cell>
          <cell r="C498" t="str">
            <v>Transporte de solo brejoso por caminhão para distâncias superiores ao 10° km até o 15° km</v>
          </cell>
          <cell r="D498" t="str">
            <v>M3</v>
          </cell>
          <cell r="E498">
            <v>27.73</v>
          </cell>
          <cell r="G498">
            <v>27.73</v>
          </cell>
          <cell r="H498" t="str">
            <v>CDHU-182</v>
          </cell>
        </row>
        <row r="499">
          <cell r="A499" t="str">
            <v>05.10.035</v>
          </cell>
          <cell r="C499" t="str">
            <v>Transporte de solo brejoso por caminhão para distâncias superiores ao 15° km até o 20° km</v>
          </cell>
          <cell r="D499" t="str">
            <v>M3</v>
          </cell>
          <cell r="E499">
            <v>36.96</v>
          </cell>
          <cell r="G499">
            <v>36.96</v>
          </cell>
          <cell r="H499" t="str">
            <v>CDHU-182</v>
          </cell>
        </row>
        <row r="500">
          <cell r="A500" t="str">
            <v>05.10.036</v>
          </cell>
          <cell r="C500" t="str">
            <v>Transporte de solo brejoso por caminhão para distâncias superiores ao 20° km</v>
          </cell>
          <cell r="D500" t="str">
            <v>M3XKM</v>
          </cell>
          <cell r="E500">
            <v>1.79</v>
          </cell>
          <cell r="G500">
            <v>1.79</v>
          </cell>
          <cell r="H500" t="str">
            <v>CDHU-182</v>
          </cell>
        </row>
        <row r="501">
          <cell r="A501" t="str">
            <v>06</v>
          </cell>
          <cell r="B501" t="str">
            <v>SERVICO EM SOLO E ROCHA, MANUAL</v>
          </cell>
          <cell r="C501" t="str">
            <v>SERVICO EM SOLO E ROCHA, MANUAL</v>
          </cell>
          <cell r="H501" t="str">
            <v>CDHU-182</v>
          </cell>
        </row>
        <row r="502">
          <cell r="A502" t="str">
            <v>06.01</v>
          </cell>
          <cell r="B502" t="str">
            <v>Escavacao manual em campo aberto de solo, exceto rocha</v>
          </cell>
          <cell r="C502" t="str">
            <v>Escavacao manual em campo aberto de solo, exceto rocha</v>
          </cell>
          <cell r="H502" t="str">
            <v>CDHU-182</v>
          </cell>
        </row>
        <row r="503">
          <cell r="A503" t="str">
            <v>06.01.020</v>
          </cell>
          <cell r="C503" t="str">
            <v>Escavação manual em solo de 1ª e 2ª categoria em campo aberto</v>
          </cell>
          <cell r="D503" t="str">
            <v>M3</v>
          </cell>
          <cell r="F503">
            <v>41.88</v>
          </cell>
          <cell r="G503">
            <v>41.88</v>
          </cell>
          <cell r="H503" t="str">
            <v>CDHU-182</v>
          </cell>
        </row>
        <row r="504">
          <cell r="A504" t="str">
            <v>06.01.040</v>
          </cell>
          <cell r="C504" t="str">
            <v>Escavação manual em solo brejoso em campo aberto</v>
          </cell>
          <cell r="D504" t="str">
            <v>M3</v>
          </cell>
          <cell r="F504">
            <v>52.26</v>
          </cell>
          <cell r="G504">
            <v>52.26</v>
          </cell>
          <cell r="H504" t="str">
            <v>CDHU-182</v>
          </cell>
        </row>
        <row r="505">
          <cell r="A505" t="str">
            <v>06.02</v>
          </cell>
          <cell r="B505" t="str">
            <v>Escavacao manual em valas e buracos de solo, exceto rocha</v>
          </cell>
          <cell r="C505" t="str">
            <v>Escavacao manual em valas e buracos de solo, exceto rocha</v>
          </cell>
          <cell r="H505" t="str">
            <v>CDHU-182</v>
          </cell>
        </row>
        <row r="506">
          <cell r="A506" t="str">
            <v>06.02.020</v>
          </cell>
          <cell r="C506" t="str">
            <v>Escavação manual em solo de 1ª e 2ª categoria em vala ou cava até 1,5 m</v>
          </cell>
          <cell r="D506" t="str">
            <v>M3</v>
          </cell>
          <cell r="F506">
            <v>50.25</v>
          </cell>
          <cell r="G506">
            <v>50.25</v>
          </cell>
          <cell r="H506" t="str">
            <v>CDHU-182</v>
          </cell>
        </row>
        <row r="507">
          <cell r="A507" t="str">
            <v>06.02.040</v>
          </cell>
          <cell r="C507" t="str">
            <v>Escavação manual em solo de 1ª e 2ª categoria em vala ou cava além de 1,5 m</v>
          </cell>
          <cell r="D507" t="str">
            <v>M3</v>
          </cell>
          <cell r="F507">
            <v>64.989999999999995</v>
          </cell>
          <cell r="G507">
            <v>64.989999999999995</v>
          </cell>
          <cell r="H507" t="str">
            <v>CDHU-182</v>
          </cell>
        </row>
        <row r="508">
          <cell r="A508" t="str">
            <v>06.11</v>
          </cell>
          <cell r="B508" t="str">
            <v>Reaterro manual sem fornecimento de material</v>
          </cell>
          <cell r="C508" t="str">
            <v>Reaterro manual sem fornecimento de material</v>
          </cell>
          <cell r="H508" t="str">
            <v>CDHU-182</v>
          </cell>
        </row>
        <row r="509">
          <cell r="A509" t="str">
            <v>06.11.020</v>
          </cell>
          <cell r="C509" t="str">
            <v>Reaterro manual para simples regularização sem compactação</v>
          </cell>
          <cell r="D509" t="str">
            <v>M3</v>
          </cell>
          <cell r="F509">
            <v>7.2</v>
          </cell>
          <cell r="G509">
            <v>7.2</v>
          </cell>
          <cell r="H509" t="str">
            <v>CDHU-182</v>
          </cell>
        </row>
        <row r="510">
          <cell r="A510" t="str">
            <v>06.11.040</v>
          </cell>
          <cell r="C510" t="str">
            <v>Reaterro manual apiloado sem controle de compactação</v>
          </cell>
          <cell r="D510" t="str">
            <v>M3</v>
          </cell>
          <cell r="F510">
            <v>15.63</v>
          </cell>
          <cell r="G510">
            <v>15.63</v>
          </cell>
          <cell r="H510" t="str">
            <v>CDHU-182</v>
          </cell>
        </row>
        <row r="511">
          <cell r="A511" t="str">
            <v>06.11.060</v>
          </cell>
          <cell r="C511" t="str">
            <v>Reaterro manual com adição de 2% de cimento</v>
          </cell>
          <cell r="D511" t="str">
            <v>M3</v>
          </cell>
          <cell r="E511">
            <v>15.62</v>
          </cell>
          <cell r="F511">
            <v>56.28</v>
          </cell>
          <cell r="G511">
            <v>71.900000000000006</v>
          </cell>
          <cell r="H511" t="str">
            <v>CDHU-182</v>
          </cell>
        </row>
        <row r="512">
          <cell r="A512" t="str">
            <v>06.12</v>
          </cell>
          <cell r="B512" t="str">
            <v>Aterro manual sem fornecimento de material</v>
          </cell>
          <cell r="C512" t="str">
            <v>Aterro manual sem fornecimento de material</v>
          </cell>
          <cell r="H512" t="str">
            <v>CDHU-182</v>
          </cell>
        </row>
        <row r="513">
          <cell r="A513" t="str">
            <v>06.12.020</v>
          </cell>
          <cell r="C513" t="str">
            <v>Aterro manual apiloado de área interna com maço de 30 kg</v>
          </cell>
          <cell r="D513" t="str">
            <v>M3</v>
          </cell>
          <cell r="F513">
            <v>51.74</v>
          </cell>
          <cell r="G513">
            <v>51.74</v>
          </cell>
          <cell r="H513" t="str">
            <v>CDHU-182</v>
          </cell>
        </row>
        <row r="514">
          <cell r="A514" t="str">
            <v>06.14</v>
          </cell>
          <cell r="B514" t="str">
            <v>Carga / carregamento e descarga manual</v>
          </cell>
          <cell r="C514" t="str">
            <v>Carga / carregamento e descarga manual</v>
          </cell>
          <cell r="H514" t="str">
            <v>CDHU-182</v>
          </cell>
        </row>
        <row r="515">
          <cell r="A515" t="str">
            <v>06.14.020</v>
          </cell>
          <cell r="C515" t="str">
            <v>Carga manual de solo</v>
          </cell>
          <cell r="D515" t="str">
            <v>M3</v>
          </cell>
          <cell r="F515">
            <v>10.050000000000001</v>
          </cell>
          <cell r="G515">
            <v>10.050000000000001</v>
          </cell>
          <cell r="H515" t="str">
            <v>CDHU-182</v>
          </cell>
        </row>
        <row r="516">
          <cell r="A516" t="str">
            <v>07</v>
          </cell>
          <cell r="B516" t="str">
            <v>SERVICO EM SOLO E ROCHA, MECANIZADO</v>
          </cell>
          <cell r="C516" t="str">
            <v>SERVICO EM SOLO E ROCHA, MECANIZADO</v>
          </cell>
          <cell r="H516" t="str">
            <v>CDHU-182</v>
          </cell>
        </row>
        <row r="517">
          <cell r="A517" t="str">
            <v>07.01</v>
          </cell>
          <cell r="B517" t="str">
            <v>Escavacao ou corte mecanizados em campo aberto de solo, exceto rocha</v>
          </cell>
          <cell r="C517" t="str">
            <v>Escavacao ou corte mecanizados em campo aberto de solo, exceto rocha</v>
          </cell>
          <cell r="H517" t="str">
            <v>CDHU-182</v>
          </cell>
        </row>
        <row r="518">
          <cell r="A518" t="str">
            <v>07.01.010</v>
          </cell>
          <cell r="C518" t="str">
            <v>Escavação e carga mecanizada para exploração de solo em jazida</v>
          </cell>
          <cell r="D518" t="str">
            <v>M3</v>
          </cell>
          <cell r="E518">
            <v>11.15</v>
          </cell>
          <cell r="F518">
            <v>0.23</v>
          </cell>
          <cell r="G518">
            <v>11.38</v>
          </cell>
          <cell r="H518" t="str">
            <v>CDHU-182</v>
          </cell>
        </row>
        <row r="519">
          <cell r="A519" t="str">
            <v>07.01.020</v>
          </cell>
          <cell r="C519" t="str">
            <v>Escavação e carga mecanizada em solo de 1ª categoria, em campo aberto</v>
          </cell>
          <cell r="D519" t="str">
            <v>M3</v>
          </cell>
          <cell r="E519">
            <v>11.44</v>
          </cell>
          <cell r="F519">
            <v>0.23</v>
          </cell>
          <cell r="G519">
            <v>11.67</v>
          </cell>
          <cell r="H519" t="str">
            <v>CDHU-182</v>
          </cell>
        </row>
        <row r="520">
          <cell r="A520" t="str">
            <v>07.01.060</v>
          </cell>
          <cell r="C520" t="str">
            <v>Escavação e carga mecanizada em solo de 2ª categoria, em campo aberto</v>
          </cell>
          <cell r="D520" t="str">
            <v>M3</v>
          </cell>
          <cell r="E520">
            <v>18.43</v>
          </cell>
          <cell r="F520">
            <v>0.78</v>
          </cell>
          <cell r="G520">
            <v>19.21</v>
          </cell>
          <cell r="H520" t="str">
            <v>CDHU-182</v>
          </cell>
        </row>
        <row r="521">
          <cell r="A521" t="str">
            <v>07.01.120</v>
          </cell>
          <cell r="C521" t="str">
            <v>Carga e remoção de terra até a distância média de 1 km</v>
          </cell>
          <cell r="D521" t="str">
            <v>M3</v>
          </cell>
          <cell r="E521">
            <v>10.56</v>
          </cell>
          <cell r="G521">
            <v>10.56</v>
          </cell>
          <cell r="H521" t="str">
            <v>CDHU-182</v>
          </cell>
        </row>
        <row r="522">
          <cell r="A522" t="str">
            <v>07.02</v>
          </cell>
          <cell r="B522" t="str">
            <v>Escavacao mecanizada de valas e buracos em solo, exceto rocha</v>
          </cell>
          <cell r="C522" t="str">
            <v>Escavacao mecanizada de valas e buracos em solo, exceto rocha</v>
          </cell>
          <cell r="H522" t="str">
            <v>CDHU-182</v>
          </cell>
        </row>
        <row r="523">
          <cell r="A523" t="str">
            <v>07.02.020</v>
          </cell>
          <cell r="C523" t="str">
            <v>Escavação mecanizada de valas ou cavas com profundidade de até 2 m</v>
          </cell>
          <cell r="D523" t="str">
            <v>M3</v>
          </cell>
          <cell r="E523">
            <v>7.08</v>
          </cell>
          <cell r="F523">
            <v>1.08</v>
          </cell>
          <cell r="G523">
            <v>8.16</v>
          </cell>
          <cell r="H523" t="str">
            <v>CDHU-182</v>
          </cell>
        </row>
        <row r="524">
          <cell r="A524" t="str">
            <v>07.02.040</v>
          </cell>
          <cell r="C524" t="str">
            <v>Escavação mecanizada de valas ou cavas com profundidade de até 3 m</v>
          </cell>
          <cell r="D524" t="str">
            <v>M3</v>
          </cell>
          <cell r="E524">
            <v>7.98</v>
          </cell>
          <cell r="F524">
            <v>1.22</v>
          </cell>
          <cell r="G524">
            <v>9.1999999999999993</v>
          </cell>
          <cell r="H524" t="str">
            <v>CDHU-182</v>
          </cell>
        </row>
        <row r="525">
          <cell r="A525" t="str">
            <v>07.02.060</v>
          </cell>
          <cell r="C525" t="str">
            <v>Escavação mecanizada de valas ou cavas com profundidade de até 4 m</v>
          </cell>
          <cell r="D525" t="str">
            <v>M3</v>
          </cell>
          <cell r="E525">
            <v>14.04</v>
          </cell>
          <cell r="F525">
            <v>0.7</v>
          </cell>
          <cell r="G525">
            <v>14.74</v>
          </cell>
          <cell r="H525" t="str">
            <v>CDHU-182</v>
          </cell>
        </row>
        <row r="526">
          <cell r="A526" t="str">
            <v>07.02.080</v>
          </cell>
          <cell r="C526" t="str">
            <v>Escavação mecanizada de valas ou cavas com profundidade acima de 4 m, com escavadeira hidráulica</v>
          </cell>
          <cell r="D526" t="str">
            <v>M3</v>
          </cell>
          <cell r="E526">
            <v>14.9</v>
          </cell>
          <cell r="F526">
            <v>0.66</v>
          </cell>
          <cell r="G526">
            <v>15.56</v>
          </cell>
          <cell r="H526" t="str">
            <v>CDHU-182</v>
          </cell>
        </row>
        <row r="527">
          <cell r="A527" t="str">
            <v>07.05</v>
          </cell>
          <cell r="B527" t="str">
            <v>Escavacao mecanizada em solo brejoso ou turfa</v>
          </cell>
          <cell r="C527" t="str">
            <v>Escavacao mecanizada em solo brejoso ou turfa</v>
          </cell>
          <cell r="H527" t="str">
            <v>CDHU-182</v>
          </cell>
        </row>
        <row r="528">
          <cell r="A528" t="str">
            <v>07.05.010</v>
          </cell>
          <cell r="C528" t="str">
            <v>Escavação e carga mecanizada em solo brejoso ou turfa</v>
          </cell>
          <cell r="D528" t="str">
            <v>M3</v>
          </cell>
          <cell r="E528">
            <v>32.64</v>
          </cell>
          <cell r="F528">
            <v>1.56</v>
          </cell>
          <cell r="G528">
            <v>34.200000000000003</v>
          </cell>
          <cell r="H528" t="str">
            <v>CDHU-182</v>
          </cell>
        </row>
        <row r="529">
          <cell r="A529" t="str">
            <v>07.05.020</v>
          </cell>
          <cell r="C529" t="str">
            <v>Escavação e carga mecanizada em solo vegetal superficial</v>
          </cell>
          <cell r="D529" t="str">
            <v>M3</v>
          </cell>
          <cell r="E529">
            <v>27.6</v>
          </cell>
          <cell r="F529">
            <v>1.26</v>
          </cell>
          <cell r="G529">
            <v>28.86</v>
          </cell>
          <cell r="H529" t="str">
            <v>CDHU-182</v>
          </cell>
        </row>
        <row r="530">
          <cell r="A530" t="str">
            <v>07.06</v>
          </cell>
          <cell r="B530" t="str">
            <v>Escavacao ou carga mecanizada em campo aberto</v>
          </cell>
          <cell r="C530" t="str">
            <v>Escavacao ou carga mecanizada em campo aberto</v>
          </cell>
          <cell r="H530" t="str">
            <v>CDHU-182</v>
          </cell>
        </row>
        <row r="531">
          <cell r="A531" t="str">
            <v>07.06.010</v>
          </cell>
          <cell r="C531" t="str">
            <v>Escavação e carga mecanizada em campo aberto, com rompedor hidráulico, em rocha</v>
          </cell>
          <cell r="D531" t="str">
            <v>M3</v>
          </cell>
          <cell r="E531">
            <v>282.70999999999998</v>
          </cell>
          <cell r="G531">
            <v>282.70999999999998</v>
          </cell>
          <cell r="H531" t="str">
            <v>CDHU-182</v>
          </cell>
        </row>
        <row r="532">
          <cell r="A532" t="str">
            <v>07.10</v>
          </cell>
          <cell r="B532" t="str">
            <v>Apiloamento e nivelamento mecanizado de solo</v>
          </cell>
          <cell r="C532" t="str">
            <v>Apiloamento e nivelamento mecanizado de solo</v>
          </cell>
          <cell r="H532" t="str">
            <v>CDHU-182</v>
          </cell>
        </row>
        <row r="533">
          <cell r="A533" t="str">
            <v>07.10.020</v>
          </cell>
          <cell r="C533" t="str">
            <v>Espalhamento de solo em bota-fora com compactação sem controle</v>
          </cell>
          <cell r="D533" t="str">
            <v>M3</v>
          </cell>
          <cell r="E533">
            <v>4.78</v>
          </cell>
          <cell r="F533">
            <v>0.1</v>
          </cell>
          <cell r="G533">
            <v>4.88</v>
          </cell>
          <cell r="H533" t="str">
            <v>CDHU-182</v>
          </cell>
        </row>
        <row r="534">
          <cell r="A534" t="str">
            <v>07.11</v>
          </cell>
          <cell r="B534" t="str">
            <v>Reaterro mecanizado sem fornecimento de material</v>
          </cell>
          <cell r="C534" t="str">
            <v>Reaterro mecanizado sem fornecimento de material</v>
          </cell>
          <cell r="H534" t="str">
            <v>CDHU-182</v>
          </cell>
        </row>
        <row r="535">
          <cell r="A535" t="str">
            <v>07.11.020</v>
          </cell>
          <cell r="C535" t="str">
            <v>Reaterro compactado mecanizado de vala ou cava com compactador</v>
          </cell>
          <cell r="D535" t="str">
            <v>M3</v>
          </cell>
          <cell r="E535">
            <v>3.15</v>
          </cell>
          <cell r="F535">
            <v>2.34</v>
          </cell>
          <cell r="G535">
            <v>5.49</v>
          </cell>
          <cell r="H535" t="str">
            <v>CDHU-182</v>
          </cell>
        </row>
        <row r="536">
          <cell r="A536" t="str">
            <v>07.11.040</v>
          </cell>
          <cell r="C536" t="str">
            <v>Reaterro compactado mecanizado de vala ou cava com rolo, mínimo de 95% PN</v>
          </cell>
          <cell r="D536" t="str">
            <v>M3</v>
          </cell>
          <cell r="E536">
            <v>14.77</v>
          </cell>
          <cell r="F536">
            <v>2.15</v>
          </cell>
          <cell r="G536">
            <v>16.920000000000002</v>
          </cell>
          <cell r="H536" t="str">
            <v>CDHU-182</v>
          </cell>
        </row>
        <row r="537">
          <cell r="A537" t="str">
            <v>07.12</v>
          </cell>
          <cell r="B537" t="str">
            <v>Aterro mecanizado sem fornecimento de material</v>
          </cell>
          <cell r="C537" t="str">
            <v>Aterro mecanizado sem fornecimento de material</v>
          </cell>
          <cell r="H537" t="str">
            <v>CDHU-182</v>
          </cell>
        </row>
        <row r="538">
          <cell r="A538" t="str">
            <v>07.12.010</v>
          </cell>
          <cell r="C538" t="str">
            <v>Compactação de aterro mecanizado mínimo de 95% PN, sem fornecimento de solo em áreas fechadas</v>
          </cell>
          <cell r="D538" t="str">
            <v>M3</v>
          </cell>
          <cell r="E538">
            <v>14.46</v>
          </cell>
          <cell r="F538">
            <v>0.35</v>
          </cell>
          <cell r="G538">
            <v>14.81</v>
          </cell>
          <cell r="H538" t="str">
            <v>CDHU-182</v>
          </cell>
        </row>
        <row r="539">
          <cell r="A539" t="str">
            <v>07.12.020</v>
          </cell>
          <cell r="C539" t="str">
            <v>Compactação de aterro mecanizado mínimo de 95% PN, sem fornecimento de solo em campo aberto</v>
          </cell>
          <cell r="D539" t="str">
            <v>M3</v>
          </cell>
          <cell r="E539">
            <v>10.29</v>
          </cell>
          <cell r="F539">
            <v>0.25</v>
          </cell>
          <cell r="G539">
            <v>10.54</v>
          </cell>
          <cell r="H539" t="str">
            <v>CDHU-182</v>
          </cell>
        </row>
        <row r="540">
          <cell r="A540" t="str">
            <v>07.12.030</v>
          </cell>
          <cell r="C540" t="str">
            <v>Compactação de aterro mecanizado a 100% PN, sem fornecimento de solo em campo aberto</v>
          </cell>
          <cell r="D540" t="str">
            <v>M3</v>
          </cell>
          <cell r="E540">
            <v>10.46</v>
          </cell>
          <cell r="F540">
            <v>0.11</v>
          </cell>
          <cell r="G540">
            <v>10.57</v>
          </cell>
          <cell r="H540" t="str">
            <v>CDHU-182</v>
          </cell>
        </row>
        <row r="541">
          <cell r="A541" t="str">
            <v>07.12.040</v>
          </cell>
          <cell r="C541" t="str">
            <v>Aterro mecanizado por compensação, solo de 1ª categoria em campo aberto, sem compactação do aterro</v>
          </cell>
          <cell r="D541" t="str">
            <v>M3</v>
          </cell>
          <cell r="E541">
            <v>14.71</v>
          </cell>
          <cell r="F541">
            <v>0.33</v>
          </cell>
          <cell r="G541">
            <v>15.04</v>
          </cell>
          <cell r="H541" t="str">
            <v>CDHU-182</v>
          </cell>
        </row>
        <row r="542">
          <cell r="A542" t="str">
            <v>08</v>
          </cell>
          <cell r="B542" t="str">
            <v>ESCORAMENTO, CONTENCAO E DRENAGEM</v>
          </cell>
          <cell r="C542" t="str">
            <v>ESCORAMENTO, CONTENCAO E DRENAGEM</v>
          </cell>
          <cell r="H542" t="str">
            <v>CDHU-182</v>
          </cell>
        </row>
        <row r="543">
          <cell r="A543" t="str">
            <v>08.01</v>
          </cell>
          <cell r="B543" t="str">
            <v>Escoramento</v>
          </cell>
          <cell r="C543" t="str">
            <v>Escoramento</v>
          </cell>
          <cell r="H543" t="str">
            <v>CDHU-182</v>
          </cell>
        </row>
        <row r="544">
          <cell r="A544" t="str">
            <v>08.01.020</v>
          </cell>
          <cell r="C544" t="str">
            <v>Escoramento de solo contínuo</v>
          </cell>
          <cell r="D544" t="str">
            <v>M2</v>
          </cell>
          <cell r="E544">
            <v>30.77</v>
          </cell>
          <cell r="F544">
            <v>49.36</v>
          </cell>
          <cell r="G544">
            <v>80.13</v>
          </cell>
          <cell r="H544" t="str">
            <v>CDHU-182</v>
          </cell>
        </row>
        <row r="545">
          <cell r="A545" t="str">
            <v>08.01.040</v>
          </cell>
          <cell r="C545" t="str">
            <v>Escoramento de solo descontínuo</v>
          </cell>
          <cell r="D545" t="str">
            <v>M2</v>
          </cell>
          <cell r="E545">
            <v>17.579999999999998</v>
          </cell>
          <cell r="F545">
            <v>29.69</v>
          </cell>
          <cell r="G545">
            <v>47.27</v>
          </cell>
          <cell r="H545" t="str">
            <v>CDHU-182</v>
          </cell>
        </row>
        <row r="546">
          <cell r="A546" t="str">
            <v>08.01.060</v>
          </cell>
          <cell r="C546" t="str">
            <v>Escoramento de solo pontaletado</v>
          </cell>
          <cell r="D546" t="str">
            <v>M2</v>
          </cell>
          <cell r="E546">
            <v>11.61</v>
          </cell>
          <cell r="F546">
            <v>7.18</v>
          </cell>
          <cell r="G546">
            <v>18.79</v>
          </cell>
          <cell r="H546" t="str">
            <v>CDHU-182</v>
          </cell>
        </row>
        <row r="547">
          <cell r="A547" t="str">
            <v>08.01.080</v>
          </cell>
          <cell r="C547" t="str">
            <v>Escoramento de solo especial</v>
          </cell>
          <cell r="D547" t="str">
            <v>M2</v>
          </cell>
          <cell r="E547">
            <v>37.840000000000003</v>
          </cell>
          <cell r="F547">
            <v>57.45</v>
          </cell>
          <cell r="G547">
            <v>95.29</v>
          </cell>
          <cell r="H547" t="str">
            <v>CDHU-182</v>
          </cell>
        </row>
        <row r="548">
          <cell r="A548" t="str">
            <v>08.01.100</v>
          </cell>
          <cell r="C548" t="str">
            <v>Escoramento com estacas pranchas metálicas - profundidade até 4 m</v>
          </cell>
          <cell r="D548" t="str">
            <v>M2</v>
          </cell>
          <cell r="E548">
            <v>180.05</v>
          </cell>
          <cell r="G548">
            <v>180.05</v>
          </cell>
          <cell r="H548" t="str">
            <v>CDHU-182</v>
          </cell>
        </row>
        <row r="549">
          <cell r="A549" t="str">
            <v>08.01.110</v>
          </cell>
          <cell r="C549" t="str">
            <v>Escoramento com estacas pranchas metálicas - profundidade até 6 m</v>
          </cell>
          <cell r="D549" t="str">
            <v>M2</v>
          </cell>
          <cell r="E549">
            <v>192.09</v>
          </cell>
          <cell r="G549">
            <v>192.09</v>
          </cell>
          <cell r="H549" t="str">
            <v>CDHU-182</v>
          </cell>
        </row>
        <row r="550">
          <cell r="A550" t="str">
            <v>08.01.120</v>
          </cell>
          <cell r="C550" t="str">
            <v>Escoramento com estacas pranchas metálicas - profundidade até 8 m</v>
          </cell>
          <cell r="D550" t="str">
            <v>M2</v>
          </cell>
          <cell r="E550">
            <v>208.55</v>
          </cell>
          <cell r="G550">
            <v>208.55</v>
          </cell>
          <cell r="H550" t="str">
            <v>CDHU-182</v>
          </cell>
        </row>
        <row r="551">
          <cell r="A551" t="str">
            <v>08.02</v>
          </cell>
          <cell r="B551" t="str">
            <v>Cimbramento</v>
          </cell>
          <cell r="C551" t="str">
            <v>Cimbramento</v>
          </cell>
          <cell r="H551" t="str">
            <v>CDHU-182</v>
          </cell>
        </row>
        <row r="552">
          <cell r="A552" t="str">
            <v>08.02.020</v>
          </cell>
          <cell r="C552" t="str">
            <v>Cimbramento em madeira com estroncas de eucalipto</v>
          </cell>
          <cell r="D552" t="str">
            <v>M3</v>
          </cell>
          <cell r="E552">
            <v>21.31</v>
          </cell>
          <cell r="F552">
            <v>26.93</v>
          </cell>
          <cell r="G552">
            <v>48.24</v>
          </cell>
          <cell r="H552" t="str">
            <v>CDHU-182</v>
          </cell>
        </row>
        <row r="553">
          <cell r="A553" t="str">
            <v>08.02.040</v>
          </cell>
          <cell r="C553" t="str">
            <v>Cimbramento em perfil metálico para obras de arte</v>
          </cell>
          <cell r="D553" t="str">
            <v>KG</v>
          </cell>
          <cell r="E553">
            <v>9.2899999999999991</v>
          </cell>
          <cell r="F553">
            <v>1.86</v>
          </cell>
          <cell r="G553">
            <v>11.15</v>
          </cell>
          <cell r="H553" t="str">
            <v>CDHU-182</v>
          </cell>
        </row>
        <row r="554">
          <cell r="A554" t="str">
            <v>08.02.050</v>
          </cell>
          <cell r="C554" t="str">
            <v>Cimbramento tubular metálico</v>
          </cell>
          <cell r="D554" t="str">
            <v>M3MES</v>
          </cell>
          <cell r="E554">
            <v>3.98</v>
          </cell>
          <cell r="F554">
            <v>1.68</v>
          </cell>
          <cell r="G554">
            <v>5.66</v>
          </cell>
          <cell r="H554" t="str">
            <v>CDHU-182</v>
          </cell>
        </row>
        <row r="555">
          <cell r="A555" t="str">
            <v>08.02.060</v>
          </cell>
          <cell r="C555" t="str">
            <v>Montagem e desmontagem de cimbramento tubular metálico</v>
          </cell>
          <cell r="D555" t="str">
            <v>M3</v>
          </cell>
          <cell r="F555">
            <v>12.74</v>
          </cell>
          <cell r="G555">
            <v>12.74</v>
          </cell>
          <cell r="H555" t="str">
            <v>CDHU-182</v>
          </cell>
        </row>
        <row r="556">
          <cell r="A556" t="str">
            <v>08.03</v>
          </cell>
          <cell r="B556" t="str">
            <v>Descimbramento</v>
          </cell>
          <cell r="C556" t="str">
            <v>Descimbramento</v>
          </cell>
          <cell r="H556" t="str">
            <v>CDHU-182</v>
          </cell>
        </row>
        <row r="557">
          <cell r="A557" t="str">
            <v>08.03.020</v>
          </cell>
          <cell r="C557" t="str">
            <v>Descimbramento em madeira</v>
          </cell>
          <cell r="D557" t="str">
            <v>M3</v>
          </cell>
          <cell r="F557">
            <v>7.42</v>
          </cell>
          <cell r="G557">
            <v>7.42</v>
          </cell>
          <cell r="H557" t="str">
            <v>CDHU-182</v>
          </cell>
        </row>
        <row r="558">
          <cell r="A558" t="str">
            <v>08.05</v>
          </cell>
          <cell r="B558" t="str">
            <v>Manta, filtro e dreno</v>
          </cell>
          <cell r="C558" t="str">
            <v>Manta, filtro e dreno</v>
          </cell>
          <cell r="H558" t="str">
            <v>CDHU-182</v>
          </cell>
        </row>
        <row r="559">
          <cell r="A559" t="str">
            <v>08.05.010</v>
          </cell>
          <cell r="C559" t="str">
            <v>Geomembrana em polietileno de alta densidade PEAD de 1 mm</v>
          </cell>
          <cell r="D559" t="str">
            <v>M2</v>
          </cell>
          <cell r="E559">
            <v>28.25</v>
          </cell>
          <cell r="F559">
            <v>0.63</v>
          </cell>
          <cell r="G559">
            <v>28.88</v>
          </cell>
          <cell r="H559" t="str">
            <v>CDHU-182</v>
          </cell>
        </row>
        <row r="560">
          <cell r="A560" t="str">
            <v>08.05.100</v>
          </cell>
          <cell r="C560" t="str">
            <v>Dreno com pedra britada</v>
          </cell>
          <cell r="D560" t="str">
            <v>M3</v>
          </cell>
          <cell r="E560">
            <v>82.61</v>
          </cell>
          <cell r="F560">
            <v>18.559999999999999</v>
          </cell>
          <cell r="G560">
            <v>101.17</v>
          </cell>
          <cell r="H560" t="str">
            <v>CDHU-182</v>
          </cell>
        </row>
        <row r="561">
          <cell r="A561" t="str">
            <v>08.05.110</v>
          </cell>
          <cell r="C561" t="str">
            <v>Dreno com areia grossa</v>
          </cell>
          <cell r="D561" t="str">
            <v>M3</v>
          </cell>
          <cell r="E561">
            <v>108.74</v>
          </cell>
          <cell r="F561">
            <v>11.14</v>
          </cell>
          <cell r="G561">
            <v>119.88</v>
          </cell>
          <cell r="H561" t="str">
            <v>CDHU-182</v>
          </cell>
        </row>
        <row r="562">
          <cell r="A562" t="str">
            <v>08.05.180</v>
          </cell>
          <cell r="C562" t="str">
            <v>Manta geotêxtil com resistência à tração longitudinal de 10kN/m e transversal de 9kN/m</v>
          </cell>
          <cell r="D562" t="str">
            <v>M2</v>
          </cell>
          <cell r="E562">
            <v>3.99</v>
          </cell>
          <cell r="F562">
            <v>11.14</v>
          </cell>
          <cell r="G562">
            <v>15.13</v>
          </cell>
          <cell r="H562" t="str">
            <v>CDHU-182</v>
          </cell>
        </row>
        <row r="563">
          <cell r="A563" t="str">
            <v>08.05.190</v>
          </cell>
          <cell r="C563" t="str">
            <v>Manta geotêxtil com resistência à tração longitudinal de 16kN/m e transversal de 14kN/m</v>
          </cell>
          <cell r="D563" t="str">
            <v>M2</v>
          </cell>
          <cell r="E563">
            <v>5.99</v>
          </cell>
          <cell r="F563">
            <v>11.14</v>
          </cell>
          <cell r="G563">
            <v>17.13</v>
          </cell>
          <cell r="H563" t="str">
            <v>CDHU-182</v>
          </cell>
        </row>
        <row r="564">
          <cell r="A564" t="str">
            <v>08.05.220</v>
          </cell>
          <cell r="C564" t="str">
            <v>Manta geotêxtil com resistência à tração longitudinal de 31kN/m e transversal de 27kN/m</v>
          </cell>
          <cell r="D564" t="str">
            <v>M2</v>
          </cell>
          <cell r="E564">
            <v>11.69</v>
          </cell>
          <cell r="F564">
            <v>11.14</v>
          </cell>
          <cell r="G564">
            <v>22.83</v>
          </cell>
          <cell r="H564" t="str">
            <v>CDHU-182</v>
          </cell>
        </row>
        <row r="565">
          <cell r="A565" t="str">
            <v>08.06</v>
          </cell>
          <cell r="B565" t="str">
            <v>Barbaca</v>
          </cell>
          <cell r="C565" t="str">
            <v>Barbaca</v>
          </cell>
          <cell r="H565" t="str">
            <v>CDHU-182</v>
          </cell>
        </row>
        <row r="566">
          <cell r="A566" t="str">
            <v>08.06.040</v>
          </cell>
          <cell r="C566" t="str">
            <v>Barbacã em tubo de PVC com diâmetro 50 mm</v>
          </cell>
          <cell r="D566" t="str">
            <v>M</v>
          </cell>
          <cell r="E566">
            <v>11.01</v>
          </cell>
          <cell r="F566">
            <v>12.99</v>
          </cell>
          <cell r="G566">
            <v>24</v>
          </cell>
          <cell r="H566" t="str">
            <v>CDHU-182</v>
          </cell>
        </row>
        <row r="567">
          <cell r="A567" t="str">
            <v>08.06.060</v>
          </cell>
          <cell r="C567" t="str">
            <v>Barbacã em tubo de PVC com diâmetro 75 mm</v>
          </cell>
          <cell r="D567" t="str">
            <v>M</v>
          </cell>
          <cell r="E567">
            <v>16.2</v>
          </cell>
          <cell r="F567">
            <v>14.84</v>
          </cell>
          <cell r="G567">
            <v>31.04</v>
          </cell>
          <cell r="H567" t="str">
            <v>CDHU-182</v>
          </cell>
        </row>
        <row r="568">
          <cell r="A568" t="str">
            <v>08.06.080</v>
          </cell>
          <cell r="C568" t="str">
            <v>Barbacã em tubo de PVC com diâmetro 100 mm</v>
          </cell>
          <cell r="D568" t="str">
            <v>M</v>
          </cell>
          <cell r="E568">
            <v>15.4</v>
          </cell>
          <cell r="F568">
            <v>18.559999999999999</v>
          </cell>
          <cell r="G568">
            <v>33.96</v>
          </cell>
          <cell r="H568" t="str">
            <v>CDHU-182</v>
          </cell>
        </row>
        <row r="569">
          <cell r="A569" t="str">
            <v>08.07</v>
          </cell>
          <cell r="B569" t="str">
            <v>Esgotamento</v>
          </cell>
          <cell r="C569" t="str">
            <v>Esgotamento</v>
          </cell>
          <cell r="H569" t="str">
            <v>CDHU-182</v>
          </cell>
        </row>
        <row r="570">
          <cell r="A570" t="str">
            <v>08.07.050</v>
          </cell>
          <cell r="C570" t="str">
            <v>Taxa de mobilização e desmobilização de equipamentos para execução de rebaixamento de lençol freático</v>
          </cell>
          <cell r="D570" t="str">
            <v>TX</v>
          </cell>
          <cell r="E570">
            <v>8598</v>
          </cell>
          <cell r="G570">
            <v>8598</v>
          </cell>
          <cell r="H570" t="str">
            <v>CDHU-182</v>
          </cell>
        </row>
        <row r="571">
          <cell r="A571" t="str">
            <v>08.07.060</v>
          </cell>
          <cell r="C571" t="str">
            <v>Locação de conjunto de bombeamento a vácuo para rebaixamento de lençol freático, com até 50 ponteiras e potência até 15 HP, mínimo 30 dias</v>
          </cell>
          <cell r="D571" t="str">
            <v>CJxDI</v>
          </cell>
          <cell r="E571">
            <v>569.25</v>
          </cell>
          <cell r="G571">
            <v>569.25</v>
          </cell>
          <cell r="H571" t="str">
            <v>CDHU-182</v>
          </cell>
        </row>
        <row r="572">
          <cell r="A572" t="str">
            <v>08.07.070</v>
          </cell>
          <cell r="C572" t="str">
            <v>Ponteiras filtrantes, profundidade até 5 m</v>
          </cell>
          <cell r="D572" t="str">
            <v>UN</v>
          </cell>
          <cell r="E572">
            <v>344</v>
          </cell>
          <cell r="G572">
            <v>344</v>
          </cell>
          <cell r="H572" t="str">
            <v>CDHU-182</v>
          </cell>
        </row>
        <row r="573">
          <cell r="A573" t="str">
            <v>08.07.090</v>
          </cell>
          <cell r="C573" t="str">
            <v>Esgotamento de águas superficiais com bomba de superfície ou submersa</v>
          </cell>
          <cell r="D573" t="str">
            <v>HPXh</v>
          </cell>
          <cell r="E573">
            <v>2.4</v>
          </cell>
          <cell r="F573">
            <v>3.35</v>
          </cell>
          <cell r="G573">
            <v>5.75</v>
          </cell>
          <cell r="H573" t="str">
            <v>CDHU-182</v>
          </cell>
        </row>
        <row r="574">
          <cell r="A574" t="str">
            <v>08.10</v>
          </cell>
          <cell r="B574" t="str">
            <v>Contencao</v>
          </cell>
          <cell r="C574" t="str">
            <v>Contencao</v>
          </cell>
          <cell r="H574" t="str">
            <v>CDHU-182</v>
          </cell>
        </row>
        <row r="575">
          <cell r="A575" t="str">
            <v>08.10.040</v>
          </cell>
          <cell r="C575" t="str">
            <v>Enrocamento com pedra arrumada</v>
          </cell>
          <cell r="D575" t="str">
            <v>M3</v>
          </cell>
          <cell r="E575">
            <v>95.24</v>
          </cell>
          <cell r="F575">
            <v>111.33</v>
          </cell>
          <cell r="G575">
            <v>206.57</v>
          </cell>
          <cell r="H575" t="str">
            <v>CDHU-182</v>
          </cell>
        </row>
        <row r="576">
          <cell r="A576" t="str">
            <v>08.10.060</v>
          </cell>
          <cell r="C576" t="str">
            <v>Enrocamento com pedra assentada</v>
          </cell>
          <cell r="D576" t="str">
            <v>M3</v>
          </cell>
          <cell r="E576">
            <v>202.47</v>
          </cell>
          <cell r="F576">
            <v>215.44</v>
          </cell>
          <cell r="G576">
            <v>417.91</v>
          </cell>
          <cell r="H576" t="str">
            <v>CDHU-182</v>
          </cell>
        </row>
        <row r="577">
          <cell r="A577" t="str">
            <v>08.10.108</v>
          </cell>
          <cell r="C577" t="str">
            <v>Gabião tipo caixa em tela metálica, altura de 0,5 m, com revestimento liga zinco/alumínio, malha hexagonal 8/10 cm, fio diâmetro 2,7 mm, independente do formato ou utilização</v>
          </cell>
          <cell r="D577" t="str">
            <v>M3</v>
          </cell>
          <cell r="E577">
            <v>786.63</v>
          </cell>
          <cell r="F577">
            <v>100.19</v>
          </cell>
          <cell r="G577">
            <v>886.82</v>
          </cell>
          <cell r="H577" t="str">
            <v>CDHU-182</v>
          </cell>
        </row>
        <row r="578">
          <cell r="A578" t="str">
            <v>08.10.109</v>
          </cell>
          <cell r="C578" t="str">
            <v>Gabião tipo caixa em tela metálica, altura de 1 m, com revestimento liga zinco/alumínio, malha hexagonal 8/10 cm, fio diâmetro 2,7 mm, independente do formato ou utilização</v>
          </cell>
          <cell r="D578" t="str">
            <v>M3</v>
          </cell>
          <cell r="E578">
            <v>572.80999999999995</v>
          </cell>
          <cell r="F578">
            <v>123.04</v>
          </cell>
          <cell r="G578">
            <v>695.85</v>
          </cell>
          <cell r="H578" t="str">
            <v>CDHU-182</v>
          </cell>
        </row>
        <row r="579">
          <cell r="A579" t="str">
            <v>09</v>
          </cell>
          <cell r="B579" t="str">
            <v>FORMA</v>
          </cell>
          <cell r="C579" t="str">
            <v>FORMA</v>
          </cell>
          <cell r="H579" t="str">
            <v>CDHU-182</v>
          </cell>
        </row>
        <row r="580">
          <cell r="A580" t="str">
            <v>09.01</v>
          </cell>
          <cell r="B580" t="str">
            <v>Forma em tabua</v>
          </cell>
          <cell r="C580" t="str">
            <v>Forma em tabua</v>
          </cell>
          <cell r="H580" t="str">
            <v>CDHU-182</v>
          </cell>
        </row>
        <row r="581">
          <cell r="A581" t="str">
            <v>09.01.020</v>
          </cell>
          <cell r="C581" t="str">
            <v>Forma em madeira comum para fundação</v>
          </cell>
          <cell r="D581" t="str">
            <v>M2</v>
          </cell>
          <cell r="E581">
            <v>28.52</v>
          </cell>
          <cell r="F581">
            <v>48.25</v>
          </cell>
          <cell r="G581">
            <v>76.77</v>
          </cell>
          <cell r="H581" t="str">
            <v>CDHU-182</v>
          </cell>
        </row>
        <row r="582">
          <cell r="A582" t="str">
            <v>09.01.030</v>
          </cell>
          <cell r="C582" t="str">
            <v>Forma em madeira comum para estrutura</v>
          </cell>
          <cell r="D582" t="str">
            <v>M2</v>
          </cell>
          <cell r="E582">
            <v>122.01</v>
          </cell>
          <cell r="F582">
            <v>55.67</v>
          </cell>
          <cell r="G582">
            <v>177.68</v>
          </cell>
          <cell r="H582" t="str">
            <v>CDHU-182</v>
          </cell>
        </row>
        <row r="583">
          <cell r="A583" t="str">
            <v>09.01.040</v>
          </cell>
          <cell r="C583" t="str">
            <v>Forma em madeira comum para caixão perdido</v>
          </cell>
          <cell r="D583" t="str">
            <v>M2</v>
          </cell>
          <cell r="E583">
            <v>42.6</v>
          </cell>
          <cell r="F583">
            <v>44.53</v>
          </cell>
          <cell r="G583">
            <v>87.13</v>
          </cell>
          <cell r="H583" t="str">
            <v>CDHU-182</v>
          </cell>
        </row>
        <row r="584">
          <cell r="A584" t="str">
            <v>09.01.150</v>
          </cell>
          <cell r="C584" t="str">
            <v>Desmontagem de forma em madeira para estrutura de laje, com tábuas</v>
          </cell>
          <cell r="D584" t="str">
            <v>M2</v>
          </cell>
          <cell r="F584">
            <v>5.71</v>
          </cell>
          <cell r="G584">
            <v>5.71</v>
          </cell>
          <cell r="H584" t="str">
            <v>CDHU-182</v>
          </cell>
        </row>
        <row r="585">
          <cell r="A585" t="str">
            <v>09.01.160</v>
          </cell>
          <cell r="C585" t="str">
            <v>Desmontagem de forma em madeira para estrutura de vigas, com tábuas</v>
          </cell>
          <cell r="D585" t="str">
            <v>M2</v>
          </cell>
          <cell r="F585">
            <v>6.8</v>
          </cell>
          <cell r="G585">
            <v>6.8</v>
          </cell>
          <cell r="H585" t="str">
            <v>CDHU-182</v>
          </cell>
        </row>
        <row r="586">
          <cell r="A586" t="str">
            <v>09.02</v>
          </cell>
          <cell r="B586" t="str">
            <v>Forma em madeira compensada</v>
          </cell>
          <cell r="C586" t="str">
            <v>Forma em madeira compensada</v>
          </cell>
          <cell r="H586" t="str">
            <v>CDHU-182</v>
          </cell>
        </row>
        <row r="587">
          <cell r="A587" t="str">
            <v>09.02.020</v>
          </cell>
          <cell r="C587" t="str">
            <v>Forma plana em compensado para estrutura convencional</v>
          </cell>
          <cell r="D587" t="str">
            <v>M2</v>
          </cell>
          <cell r="E587">
            <v>88.75</v>
          </cell>
          <cell r="F587">
            <v>51.95</v>
          </cell>
          <cell r="G587">
            <v>140.69999999999999</v>
          </cell>
          <cell r="H587" t="str">
            <v>CDHU-182</v>
          </cell>
        </row>
        <row r="588">
          <cell r="A588" t="str">
            <v>09.02.040</v>
          </cell>
          <cell r="C588" t="str">
            <v>Forma plana em compensado para estrutura aparente</v>
          </cell>
          <cell r="D588" t="str">
            <v>M2</v>
          </cell>
          <cell r="E588">
            <v>95.34</v>
          </cell>
          <cell r="F588">
            <v>51.95</v>
          </cell>
          <cell r="G588">
            <v>147.29</v>
          </cell>
          <cell r="H588" t="str">
            <v>CDHU-182</v>
          </cell>
        </row>
        <row r="589">
          <cell r="A589" t="str">
            <v>09.02.060</v>
          </cell>
          <cell r="C589" t="str">
            <v>Forma curva em compensado para estrutura aparente</v>
          </cell>
          <cell r="D589" t="str">
            <v>M2</v>
          </cell>
          <cell r="E589">
            <v>82.48</v>
          </cell>
          <cell r="F589">
            <v>92.78</v>
          </cell>
          <cell r="G589">
            <v>175.26</v>
          </cell>
          <cell r="H589" t="str">
            <v>CDHU-182</v>
          </cell>
        </row>
        <row r="590">
          <cell r="A590" t="str">
            <v>09.02.080</v>
          </cell>
          <cell r="C590" t="str">
            <v>Forma plana em compensado para obra de arte, sem cimbramento</v>
          </cell>
          <cell r="D590" t="str">
            <v>M2</v>
          </cell>
          <cell r="E590">
            <v>55.28</v>
          </cell>
          <cell r="F590">
            <v>50.1</v>
          </cell>
          <cell r="G590">
            <v>105.38</v>
          </cell>
          <cell r="H590" t="str">
            <v>CDHU-182</v>
          </cell>
        </row>
        <row r="591">
          <cell r="A591" t="str">
            <v>09.02.100</v>
          </cell>
          <cell r="C591" t="str">
            <v>Forma em compensado para encamisamento de tubulão</v>
          </cell>
          <cell r="D591" t="str">
            <v>M2</v>
          </cell>
          <cell r="E591">
            <v>32</v>
          </cell>
          <cell r="F591">
            <v>40.83</v>
          </cell>
          <cell r="G591">
            <v>72.83</v>
          </cell>
          <cell r="H591" t="str">
            <v>CDHU-182</v>
          </cell>
        </row>
        <row r="592">
          <cell r="A592" t="str">
            <v>09.02.120</v>
          </cell>
          <cell r="C592" t="str">
            <v>Forma ripada de 5 cm na vertical</v>
          </cell>
          <cell r="D592" t="str">
            <v>M2</v>
          </cell>
          <cell r="E592">
            <v>73.36</v>
          </cell>
          <cell r="F592">
            <v>81.180000000000007</v>
          </cell>
          <cell r="G592">
            <v>154.54</v>
          </cell>
          <cell r="H592" t="str">
            <v>CDHU-182</v>
          </cell>
        </row>
        <row r="593">
          <cell r="A593" t="str">
            <v>09.02.130</v>
          </cell>
          <cell r="C593" t="str">
            <v>Forma plana em compensado para estrutura convencional com cimbramento tubular metálico</v>
          </cell>
          <cell r="D593" t="str">
            <v>M2</v>
          </cell>
          <cell r="E593">
            <v>65.53</v>
          </cell>
          <cell r="F593">
            <v>31.96</v>
          </cell>
          <cell r="G593">
            <v>97.49</v>
          </cell>
          <cell r="H593" t="str">
            <v>CDHU-182</v>
          </cell>
        </row>
        <row r="594">
          <cell r="A594" t="str">
            <v>09.02.140</v>
          </cell>
          <cell r="C594" t="str">
            <v>Forma plana em compensado para estrutura aparente com cimbramento tubular metálico</v>
          </cell>
          <cell r="D594" t="str">
            <v>M2</v>
          </cell>
          <cell r="E594">
            <v>65.53</v>
          </cell>
          <cell r="F594">
            <v>56.98</v>
          </cell>
          <cell r="G594">
            <v>122.51</v>
          </cell>
          <cell r="H594" t="str">
            <v>CDHU-182</v>
          </cell>
        </row>
        <row r="595">
          <cell r="A595" t="str">
            <v>09.02.150</v>
          </cell>
          <cell r="C595" t="str">
            <v>Forma curva em compensado para estrutura convencional com cimbramento tubular metálico</v>
          </cell>
          <cell r="D595" t="str">
            <v>M2</v>
          </cell>
          <cell r="E595">
            <v>41.85</v>
          </cell>
          <cell r="F595">
            <v>97.81</v>
          </cell>
          <cell r="G595">
            <v>139.66</v>
          </cell>
          <cell r="H595" t="str">
            <v>CDHU-182</v>
          </cell>
        </row>
        <row r="596">
          <cell r="A596" t="str">
            <v>09.04</v>
          </cell>
          <cell r="B596" t="str">
            <v>Forma em papelao</v>
          </cell>
          <cell r="C596" t="str">
            <v>Forma em papelao</v>
          </cell>
          <cell r="H596" t="str">
            <v>CDHU-182</v>
          </cell>
        </row>
        <row r="597">
          <cell r="A597" t="str">
            <v>09.04.020</v>
          </cell>
          <cell r="C597" t="str">
            <v>Forma em tubo de papelão com diâmetro de 25 cm</v>
          </cell>
          <cell r="D597" t="str">
            <v>M</v>
          </cell>
          <cell r="E597">
            <v>74.63</v>
          </cell>
          <cell r="F597">
            <v>8.81</v>
          </cell>
          <cell r="G597">
            <v>83.44</v>
          </cell>
          <cell r="H597" t="str">
            <v>CDHU-182</v>
          </cell>
        </row>
        <row r="598">
          <cell r="A598" t="str">
            <v>09.04.030</v>
          </cell>
          <cell r="C598" t="str">
            <v>Forma em tubo de papelão com diâmetro de 30 cm</v>
          </cell>
          <cell r="D598" t="str">
            <v>M</v>
          </cell>
          <cell r="E598">
            <v>103.38</v>
          </cell>
          <cell r="F598">
            <v>8.81</v>
          </cell>
          <cell r="G598">
            <v>112.19</v>
          </cell>
          <cell r="H598" t="str">
            <v>CDHU-182</v>
          </cell>
        </row>
        <row r="599">
          <cell r="A599" t="str">
            <v>09.04.040</v>
          </cell>
          <cell r="C599" t="str">
            <v>Forma em tubo de papelão com diâmetro de 35 cm</v>
          </cell>
          <cell r="D599" t="str">
            <v>M</v>
          </cell>
          <cell r="E599">
            <v>125.6</v>
          </cell>
          <cell r="F599">
            <v>8.81</v>
          </cell>
          <cell r="G599">
            <v>134.41</v>
          </cell>
          <cell r="H599" t="str">
            <v>CDHU-182</v>
          </cell>
        </row>
        <row r="600">
          <cell r="A600" t="str">
            <v>09.04.050</v>
          </cell>
          <cell r="C600" t="str">
            <v>Forma em tubo de papelão com diâmetro de 40 cm</v>
          </cell>
          <cell r="D600" t="str">
            <v>M</v>
          </cell>
          <cell r="E600">
            <v>143.46</v>
          </cell>
          <cell r="F600">
            <v>8.81</v>
          </cell>
          <cell r="G600">
            <v>152.27000000000001</v>
          </cell>
          <cell r="H600" t="str">
            <v>CDHU-182</v>
          </cell>
        </row>
        <row r="601">
          <cell r="A601" t="str">
            <v>09.04.060</v>
          </cell>
          <cell r="C601" t="str">
            <v>Forma em tubo de papelão com diâmetro de 45 cm</v>
          </cell>
          <cell r="D601" t="str">
            <v>M</v>
          </cell>
          <cell r="E601">
            <v>174.25</v>
          </cell>
          <cell r="F601">
            <v>8.81</v>
          </cell>
          <cell r="G601">
            <v>183.06</v>
          </cell>
          <cell r="H601" t="str">
            <v>CDHU-182</v>
          </cell>
        </row>
        <row r="602">
          <cell r="A602" t="str">
            <v>09.07</v>
          </cell>
          <cell r="B602" t="str">
            <v>Forma em polipropileno</v>
          </cell>
          <cell r="C602" t="str">
            <v>Forma em polipropileno</v>
          </cell>
          <cell r="H602" t="str">
            <v>CDHU-182</v>
          </cell>
        </row>
        <row r="603">
          <cell r="A603" t="str">
            <v>09.07.060</v>
          </cell>
          <cell r="C603" t="str">
            <v>Forma em polipropileno (cubeta) e acessórios para laje nervurada com dimensões variáveis - locação</v>
          </cell>
          <cell r="D603" t="str">
            <v>M3</v>
          </cell>
          <cell r="E603">
            <v>330.7</v>
          </cell>
          <cell r="F603">
            <v>64.95</v>
          </cell>
          <cell r="G603">
            <v>395.65</v>
          </cell>
          <cell r="H603" t="str">
            <v>CDHU-182</v>
          </cell>
        </row>
        <row r="604">
          <cell r="A604" t="str">
            <v>10</v>
          </cell>
          <cell r="B604" t="str">
            <v>ARMADURA E CORDOALHA ESTRUTURAL</v>
          </cell>
          <cell r="C604" t="str">
            <v>ARMADURA E CORDOALHA ESTRUTURAL</v>
          </cell>
          <cell r="H604" t="str">
            <v>CDHU-182</v>
          </cell>
        </row>
        <row r="605">
          <cell r="A605" t="str">
            <v>10.01</v>
          </cell>
          <cell r="B605" t="str">
            <v>Armadura em barra</v>
          </cell>
          <cell r="C605" t="str">
            <v>Armadura em barra</v>
          </cell>
          <cell r="H605" t="str">
            <v>CDHU-182</v>
          </cell>
        </row>
        <row r="606">
          <cell r="A606" t="str">
            <v>10.01.020</v>
          </cell>
          <cell r="C606" t="str">
            <v>Armadura em barra de aço CA-25 fyk = 250 MPa</v>
          </cell>
          <cell r="D606" t="str">
            <v>KG</v>
          </cell>
          <cell r="E606">
            <v>10.72</v>
          </cell>
          <cell r="F606">
            <v>2.15</v>
          </cell>
          <cell r="G606">
            <v>12.87</v>
          </cell>
          <cell r="H606" t="str">
            <v>CDHU-182</v>
          </cell>
        </row>
        <row r="607">
          <cell r="A607" t="str">
            <v>10.01.040</v>
          </cell>
          <cell r="C607" t="str">
            <v>Armadura em barra de aço CA-50 (A ou B) fyk = 500 MPa</v>
          </cell>
          <cell r="D607" t="str">
            <v>KG</v>
          </cell>
          <cell r="E607">
            <v>9.5299999999999994</v>
          </cell>
          <cell r="F607">
            <v>2.15</v>
          </cell>
          <cell r="G607">
            <v>11.68</v>
          </cell>
          <cell r="H607" t="str">
            <v>CDHU-182</v>
          </cell>
        </row>
        <row r="608">
          <cell r="A608" t="str">
            <v>10.01.060</v>
          </cell>
          <cell r="C608" t="str">
            <v>Armadura em barra de aço CA-60 (A ou B) fyk = 600 MPa</v>
          </cell>
          <cell r="D608" t="str">
            <v>KG</v>
          </cell>
          <cell r="E608">
            <v>12.12</v>
          </cell>
          <cell r="F608">
            <v>2.15</v>
          </cell>
          <cell r="G608">
            <v>14.27</v>
          </cell>
          <cell r="H608" t="str">
            <v>CDHU-182</v>
          </cell>
        </row>
        <row r="609">
          <cell r="A609" t="str">
            <v>10.02</v>
          </cell>
          <cell r="B609" t="str">
            <v>Armadura em tela</v>
          </cell>
          <cell r="C609" t="str">
            <v>Armadura em tela</v>
          </cell>
          <cell r="H609" t="str">
            <v>CDHU-182</v>
          </cell>
        </row>
        <row r="610">
          <cell r="A610" t="str">
            <v>10.02.020</v>
          </cell>
          <cell r="C610" t="str">
            <v>Armadura em tela soldada de aço</v>
          </cell>
          <cell r="D610" t="str">
            <v>KG</v>
          </cell>
          <cell r="E610">
            <v>9.56</v>
          </cell>
          <cell r="F610">
            <v>1.08</v>
          </cell>
          <cell r="G610">
            <v>10.64</v>
          </cell>
          <cell r="H610" t="str">
            <v>CDHU-182</v>
          </cell>
        </row>
        <row r="611">
          <cell r="A611" t="str">
            <v>11</v>
          </cell>
          <cell r="B611" t="str">
            <v>CONCRETO, MASSA E LASTRO</v>
          </cell>
          <cell r="C611" t="str">
            <v>CONCRETO, MASSA E LASTRO</v>
          </cell>
          <cell r="H611" t="str">
            <v>CDHU-182</v>
          </cell>
        </row>
        <row r="612">
          <cell r="A612" t="str">
            <v>11.01</v>
          </cell>
          <cell r="B612" t="str">
            <v>Concreto usinado com controle fck - fornecimento do material</v>
          </cell>
          <cell r="C612" t="str">
            <v>Concreto usinado com controle fck - fornecimento do material</v>
          </cell>
          <cell r="H612" t="str">
            <v>CDHU-182</v>
          </cell>
        </row>
        <row r="613">
          <cell r="A613" t="str">
            <v>11.01.100</v>
          </cell>
          <cell r="C613" t="str">
            <v>Concreto usinado, fck = 20 MPa</v>
          </cell>
          <cell r="D613" t="str">
            <v>M3</v>
          </cell>
          <cell r="E613">
            <v>329.66</v>
          </cell>
          <cell r="G613">
            <v>329.66</v>
          </cell>
          <cell r="H613" t="str">
            <v>CDHU-182</v>
          </cell>
        </row>
        <row r="614">
          <cell r="A614" t="str">
            <v>11.01.130</v>
          </cell>
          <cell r="C614" t="str">
            <v>Concreto usinado, fck = 25 MPa</v>
          </cell>
          <cell r="D614" t="str">
            <v>M3</v>
          </cell>
          <cell r="E614">
            <v>342.59</v>
          </cell>
          <cell r="G614">
            <v>342.59</v>
          </cell>
          <cell r="H614" t="str">
            <v>CDHU-182</v>
          </cell>
        </row>
        <row r="615">
          <cell r="A615" t="str">
            <v>11.01.160</v>
          </cell>
          <cell r="C615" t="str">
            <v>Concreto usinado, fck = 30 MPa</v>
          </cell>
          <cell r="D615" t="str">
            <v>M3</v>
          </cell>
          <cell r="E615">
            <v>356.03</v>
          </cell>
          <cell r="G615">
            <v>356.03</v>
          </cell>
          <cell r="H615" t="str">
            <v>CDHU-182</v>
          </cell>
        </row>
        <row r="616">
          <cell r="A616" t="str">
            <v>11.01.170</v>
          </cell>
          <cell r="C616" t="str">
            <v>Concreto usinado, fck = 35 MPa</v>
          </cell>
          <cell r="D616" t="str">
            <v>M3</v>
          </cell>
          <cell r="E616">
            <v>370</v>
          </cell>
          <cell r="G616">
            <v>370</v>
          </cell>
          <cell r="H616" t="str">
            <v>CDHU-182</v>
          </cell>
        </row>
        <row r="617">
          <cell r="A617" t="str">
            <v>11.01.190</v>
          </cell>
          <cell r="C617" t="str">
            <v>Concreto usinado, fck = 40 MPa</v>
          </cell>
          <cell r="D617" t="str">
            <v>M3</v>
          </cell>
          <cell r="E617">
            <v>384.52</v>
          </cell>
          <cell r="G617">
            <v>384.52</v>
          </cell>
          <cell r="H617" t="str">
            <v>CDHU-182</v>
          </cell>
        </row>
        <row r="618">
          <cell r="A618" t="str">
            <v>11.01.260</v>
          </cell>
          <cell r="C618" t="str">
            <v>Concreto usinado, fck = 20 MPa - para bombeamento</v>
          </cell>
          <cell r="D618" t="str">
            <v>M3</v>
          </cell>
          <cell r="E618">
            <v>374.93</v>
          </cell>
          <cell r="G618">
            <v>374.93</v>
          </cell>
          <cell r="H618" t="str">
            <v>CDHU-182</v>
          </cell>
        </row>
        <row r="619">
          <cell r="A619" t="str">
            <v>11.01.290</v>
          </cell>
          <cell r="C619" t="str">
            <v>Concreto usinado, fck = 25 MPa - para bombeamento</v>
          </cell>
          <cell r="D619" t="str">
            <v>M3</v>
          </cell>
          <cell r="E619">
            <v>387</v>
          </cell>
          <cell r="G619">
            <v>387</v>
          </cell>
          <cell r="H619" t="str">
            <v>CDHU-182</v>
          </cell>
        </row>
        <row r="620">
          <cell r="A620" t="str">
            <v>11.01.320</v>
          </cell>
          <cell r="C620" t="str">
            <v>Concreto usinado, fck = 30 MPa - para bombeamento</v>
          </cell>
          <cell r="D620" t="str">
            <v>M3</v>
          </cell>
          <cell r="E620">
            <v>400.53</v>
          </cell>
          <cell r="G620">
            <v>400.53</v>
          </cell>
          <cell r="H620" t="str">
            <v>CDHU-182</v>
          </cell>
        </row>
        <row r="621">
          <cell r="A621" t="str">
            <v>11.01.321</v>
          </cell>
          <cell r="C621" t="str">
            <v>Concreto usinado, fck = 35 MPa - para bombeamento</v>
          </cell>
          <cell r="D621" t="str">
            <v>M3</v>
          </cell>
          <cell r="E621">
            <v>414.59</v>
          </cell>
          <cell r="G621">
            <v>414.59</v>
          </cell>
          <cell r="H621" t="str">
            <v>CDHU-182</v>
          </cell>
        </row>
        <row r="622">
          <cell r="A622" t="str">
            <v>11.01.350</v>
          </cell>
          <cell r="C622" t="str">
            <v>Concreto usinado, fck = 40 MPa - para bombeamento</v>
          </cell>
          <cell r="D622" t="str">
            <v>M3</v>
          </cell>
          <cell r="E622">
            <v>430.29</v>
          </cell>
          <cell r="G622">
            <v>430.29</v>
          </cell>
          <cell r="H622" t="str">
            <v>CDHU-182</v>
          </cell>
        </row>
        <row r="623">
          <cell r="A623" t="str">
            <v>11.01.510</v>
          </cell>
          <cell r="C623" t="str">
            <v>Concreto usinado, fck = 20 MPa - para bombeamento em estaca hélice contínua</v>
          </cell>
          <cell r="D623" t="str">
            <v>M3</v>
          </cell>
          <cell r="E623">
            <v>424.86</v>
          </cell>
          <cell r="G623">
            <v>424.86</v>
          </cell>
          <cell r="H623" t="str">
            <v>CDHU-182</v>
          </cell>
        </row>
        <row r="624">
          <cell r="A624" t="str">
            <v>11.01.630</v>
          </cell>
          <cell r="C624" t="str">
            <v>Concreto usinado, fck = 25 MPa - para perfil extrudado</v>
          </cell>
          <cell r="D624" t="str">
            <v>M3</v>
          </cell>
          <cell r="E624">
            <v>385.68</v>
          </cell>
          <cell r="G624">
            <v>385.68</v>
          </cell>
          <cell r="H624" t="str">
            <v>CDHU-182</v>
          </cell>
        </row>
        <row r="625">
          <cell r="A625" t="str">
            <v>11.02</v>
          </cell>
          <cell r="B625" t="str">
            <v>Concreto usinado nao estrutural - fornecimento do material</v>
          </cell>
          <cell r="C625" t="str">
            <v>Concreto usinado nao estrutural - fornecimento do material</v>
          </cell>
          <cell r="H625" t="str">
            <v>CDHU-182</v>
          </cell>
        </row>
        <row r="626">
          <cell r="A626" t="str">
            <v>11.02.020</v>
          </cell>
          <cell r="C626" t="str">
            <v>Concreto usinado não estrutural mínimo 150 kg cimento / m³</v>
          </cell>
          <cell r="D626" t="str">
            <v>M3</v>
          </cell>
          <cell r="E626">
            <v>371.94</v>
          </cell>
          <cell r="G626">
            <v>371.94</v>
          </cell>
          <cell r="H626" t="str">
            <v>CDHU-182</v>
          </cell>
        </row>
        <row r="627">
          <cell r="A627" t="str">
            <v>11.02.040</v>
          </cell>
          <cell r="C627" t="str">
            <v>Concreto usinado não estrutural mínimo 200 kg cimento / m³</v>
          </cell>
          <cell r="D627" t="str">
            <v>M3</v>
          </cell>
          <cell r="E627">
            <v>391.15</v>
          </cell>
          <cell r="G627">
            <v>391.15</v>
          </cell>
          <cell r="H627" t="str">
            <v>CDHU-182</v>
          </cell>
        </row>
        <row r="628">
          <cell r="A628" t="str">
            <v>11.02.060</v>
          </cell>
          <cell r="C628" t="str">
            <v>Concreto usinado não estrutural mínimo 300 kg cimento / m³</v>
          </cell>
          <cell r="D628" t="str">
            <v>M3</v>
          </cell>
          <cell r="E628">
            <v>342.9</v>
          </cell>
          <cell r="G628">
            <v>342.9</v>
          </cell>
          <cell r="H628" t="str">
            <v>CDHU-182</v>
          </cell>
        </row>
        <row r="629">
          <cell r="A629" t="str">
            <v>11.03</v>
          </cell>
          <cell r="B629" t="str">
            <v>Concreto executado no local com controle fck - fornecimento do material</v>
          </cell>
          <cell r="C629" t="str">
            <v>Concreto executado no local com controle fck - fornecimento do material</v>
          </cell>
          <cell r="H629" t="str">
            <v>CDHU-182</v>
          </cell>
        </row>
        <row r="630">
          <cell r="A630" t="str">
            <v>11.03.090</v>
          </cell>
          <cell r="C630" t="str">
            <v>Concreto preparado no local, fck = 20 MPa</v>
          </cell>
          <cell r="D630" t="str">
            <v>M3</v>
          </cell>
          <cell r="E630">
            <v>296.61</v>
          </cell>
          <cell r="F630">
            <v>100.5</v>
          </cell>
          <cell r="G630">
            <v>397.11</v>
          </cell>
          <cell r="H630" t="str">
            <v>CDHU-182</v>
          </cell>
        </row>
        <row r="631">
          <cell r="A631" t="str">
            <v>11.03.140</v>
          </cell>
          <cell r="C631" t="str">
            <v>Concreto preparado no local, fck = 30 MPa</v>
          </cell>
          <cell r="D631" t="str">
            <v>M3</v>
          </cell>
          <cell r="E631">
            <v>343.4</v>
          </cell>
          <cell r="F631">
            <v>100.5</v>
          </cell>
          <cell r="G631">
            <v>443.9</v>
          </cell>
          <cell r="H631" t="str">
            <v>CDHU-182</v>
          </cell>
        </row>
        <row r="632">
          <cell r="A632" t="str">
            <v>11.04</v>
          </cell>
          <cell r="B632" t="str">
            <v>Concreto nao estrutural executado no local - fornecimento do material</v>
          </cell>
          <cell r="C632" t="str">
            <v>Concreto nao estrutural executado no local - fornecimento do material</v>
          </cell>
          <cell r="H632" t="str">
            <v>CDHU-182</v>
          </cell>
        </row>
        <row r="633">
          <cell r="A633" t="str">
            <v>11.04.020</v>
          </cell>
          <cell r="C633" t="str">
            <v>Concreto não estrutural executado no local, mínimo 150 kg cimento / m³</v>
          </cell>
          <cell r="D633" t="str">
            <v>M3</v>
          </cell>
          <cell r="E633">
            <v>227.31</v>
          </cell>
          <cell r="F633">
            <v>41.88</v>
          </cell>
          <cell r="G633">
            <v>269.19</v>
          </cell>
          <cell r="H633" t="str">
            <v>CDHU-182</v>
          </cell>
        </row>
        <row r="634">
          <cell r="A634" t="str">
            <v>11.04.040</v>
          </cell>
          <cell r="C634" t="str">
            <v>Concreto não estrutural executado no local, mínimo 200 kg cimento / m³</v>
          </cell>
          <cell r="D634" t="str">
            <v>M3</v>
          </cell>
          <cell r="E634">
            <v>254.81</v>
          </cell>
          <cell r="F634">
            <v>41.88</v>
          </cell>
          <cell r="G634">
            <v>296.69</v>
          </cell>
          <cell r="H634" t="str">
            <v>CDHU-182</v>
          </cell>
        </row>
        <row r="635">
          <cell r="A635" t="str">
            <v>11.04.060</v>
          </cell>
          <cell r="C635" t="str">
            <v>Concreto não estrutural executado no local, mínimo 300 kg cimento / m³</v>
          </cell>
          <cell r="D635" t="str">
            <v>M3</v>
          </cell>
          <cell r="E635">
            <v>312.27</v>
          </cell>
          <cell r="F635">
            <v>41.88</v>
          </cell>
          <cell r="G635">
            <v>354.15</v>
          </cell>
          <cell r="H635" t="str">
            <v>CDHU-182</v>
          </cell>
        </row>
        <row r="636">
          <cell r="A636" t="str">
            <v>11.05</v>
          </cell>
          <cell r="B636" t="str">
            <v>Concreto e argamassa especial</v>
          </cell>
          <cell r="C636" t="str">
            <v>Concreto e argamassa especial</v>
          </cell>
          <cell r="H636" t="str">
            <v>CDHU-182</v>
          </cell>
        </row>
        <row r="637">
          <cell r="A637" t="str">
            <v>11.05.010</v>
          </cell>
          <cell r="C637" t="str">
            <v>Argamassa em solo e cimento a 5% em peso</v>
          </cell>
          <cell r="D637" t="str">
            <v>M3</v>
          </cell>
          <cell r="E637">
            <v>67.17</v>
          </cell>
          <cell r="F637">
            <v>41.88</v>
          </cell>
          <cell r="G637">
            <v>109.05</v>
          </cell>
          <cell r="H637" t="str">
            <v>CDHU-182</v>
          </cell>
        </row>
        <row r="638">
          <cell r="A638" t="str">
            <v>11.05.030</v>
          </cell>
          <cell r="C638" t="str">
            <v>Argamassa graute expansiva autonivelante de alta resistência</v>
          </cell>
          <cell r="D638" t="str">
            <v>M3</v>
          </cell>
          <cell r="E638">
            <v>2949.42</v>
          </cell>
          <cell r="F638">
            <v>46.97</v>
          </cell>
          <cell r="G638">
            <v>2996.39</v>
          </cell>
          <cell r="H638" t="str">
            <v>CDHU-182</v>
          </cell>
        </row>
        <row r="639">
          <cell r="A639" t="str">
            <v>11.05.040</v>
          </cell>
          <cell r="C639" t="str">
            <v>Argamassa graute</v>
          </cell>
          <cell r="D639" t="str">
            <v>M3</v>
          </cell>
          <cell r="E639">
            <v>276.39999999999998</v>
          </cell>
          <cell r="F639">
            <v>46.97</v>
          </cell>
          <cell r="G639">
            <v>323.37</v>
          </cell>
          <cell r="H639" t="str">
            <v>CDHU-182</v>
          </cell>
        </row>
        <row r="640">
          <cell r="A640" t="str">
            <v>11.05.060</v>
          </cell>
          <cell r="C640" t="str">
            <v>Concreto ciclópico - fornecimento e aplicação (com 30% de pedra rachão), concreto fck 15 Mpa</v>
          </cell>
          <cell r="D640" t="str">
            <v>M3</v>
          </cell>
          <cell r="E640">
            <v>263.87</v>
          </cell>
          <cell r="F640">
            <v>308.72000000000003</v>
          </cell>
          <cell r="G640">
            <v>572.59</v>
          </cell>
          <cell r="H640" t="str">
            <v>CDHU-182</v>
          </cell>
        </row>
        <row r="641">
          <cell r="A641" t="str">
            <v>11.05.120</v>
          </cell>
          <cell r="C641" t="str">
            <v>Execução de concreto projetado - consumo de cimento 350 kg/m³</v>
          </cell>
          <cell r="D641" t="str">
            <v>M3</v>
          </cell>
          <cell r="E641">
            <v>1701.38</v>
          </cell>
          <cell r="F641">
            <v>564.88</v>
          </cell>
          <cell r="G641">
            <v>2266.2600000000002</v>
          </cell>
          <cell r="H641" t="str">
            <v>CDHU-182</v>
          </cell>
        </row>
        <row r="642">
          <cell r="A642" t="str">
            <v>11.16</v>
          </cell>
          <cell r="B642" t="str">
            <v>Lancamento e aplicacao</v>
          </cell>
          <cell r="C642" t="str">
            <v>Lancamento e aplicacao</v>
          </cell>
          <cell r="H642" t="str">
            <v>CDHU-182</v>
          </cell>
        </row>
        <row r="643">
          <cell r="A643" t="str">
            <v>11.16.020</v>
          </cell>
          <cell r="C643" t="str">
            <v>Lançamento, espalhamento e adensamento de concreto ou massa em lastro e/ou enchimento</v>
          </cell>
          <cell r="D643" t="str">
            <v>M3</v>
          </cell>
          <cell r="F643">
            <v>70.61</v>
          </cell>
          <cell r="G643">
            <v>70.61</v>
          </cell>
          <cell r="H643" t="str">
            <v>CDHU-182</v>
          </cell>
        </row>
        <row r="644">
          <cell r="A644" t="str">
            <v>11.16.040</v>
          </cell>
          <cell r="C644" t="str">
            <v>Lançamento e adensamento de concreto ou massa em fundação</v>
          </cell>
          <cell r="D644" t="str">
            <v>M3</v>
          </cell>
          <cell r="F644">
            <v>141.22</v>
          </cell>
          <cell r="G644">
            <v>141.22</v>
          </cell>
          <cell r="H644" t="str">
            <v>CDHU-182</v>
          </cell>
        </row>
        <row r="645">
          <cell r="A645" t="str">
            <v>11.16.060</v>
          </cell>
          <cell r="C645" t="str">
            <v>Lançamento e adensamento de concreto ou massa em estrutura</v>
          </cell>
          <cell r="D645" t="str">
            <v>M3</v>
          </cell>
          <cell r="F645">
            <v>97.54</v>
          </cell>
          <cell r="G645">
            <v>97.54</v>
          </cell>
          <cell r="H645" t="str">
            <v>CDHU-182</v>
          </cell>
        </row>
        <row r="646">
          <cell r="A646" t="str">
            <v>11.16.080</v>
          </cell>
          <cell r="C646" t="str">
            <v>Lançamento e adensamento de concreto ou massa por bombeamento</v>
          </cell>
          <cell r="D646" t="str">
            <v>M3</v>
          </cell>
          <cell r="E646">
            <v>41</v>
          </cell>
          <cell r="F646">
            <v>107.72</v>
          </cell>
          <cell r="G646">
            <v>148.72</v>
          </cell>
          <cell r="H646" t="str">
            <v>CDHU-182</v>
          </cell>
        </row>
        <row r="647">
          <cell r="A647" t="str">
            <v>11.16.220</v>
          </cell>
          <cell r="C647" t="str">
            <v>Nivelamento de piso em concreto com acabadora de superfície</v>
          </cell>
          <cell r="D647" t="str">
            <v>M2</v>
          </cell>
          <cell r="E647">
            <v>13.9</v>
          </cell>
          <cell r="G647">
            <v>13.9</v>
          </cell>
          <cell r="H647" t="str">
            <v>CDHU-182</v>
          </cell>
        </row>
        <row r="648">
          <cell r="A648" t="str">
            <v>11.18</v>
          </cell>
          <cell r="B648" t="str">
            <v>Lastro e enchimento</v>
          </cell>
          <cell r="C648" t="str">
            <v>Lastro e enchimento</v>
          </cell>
          <cell r="H648" t="str">
            <v>CDHU-182</v>
          </cell>
        </row>
        <row r="649">
          <cell r="A649" t="str">
            <v>11.18.020</v>
          </cell>
          <cell r="C649" t="str">
            <v>Lastro de areia</v>
          </cell>
          <cell r="D649" t="str">
            <v>M3</v>
          </cell>
          <cell r="E649">
            <v>120.49</v>
          </cell>
          <cell r="F649">
            <v>58.63</v>
          </cell>
          <cell r="G649">
            <v>179.12</v>
          </cell>
          <cell r="H649" t="str">
            <v>CDHU-182</v>
          </cell>
        </row>
        <row r="650">
          <cell r="A650" t="str">
            <v>11.18.040</v>
          </cell>
          <cell r="C650" t="str">
            <v>Lastro de pedra britada</v>
          </cell>
          <cell r="D650" t="str">
            <v>M3</v>
          </cell>
          <cell r="E650">
            <v>99.13</v>
          </cell>
          <cell r="F650">
            <v>25.13</v>
          </cell>
          <cell r="G650">
            <v>124.26</v>
          </cell>
          <cell r="H650" t="str">
            <v>CDHU-182</v>
          </cell>
        </row>
        <row r="651">
          <cell r="A651" t="str">
            <v>11.18.060</v>
          </cell>
          <cell r="C651" t="str">
            <v>Lona plástica</v>
          </cell>
          <cell r="D651" t="str">
            <v>M2</v>
          </cell>
          <cell r="E651">
            <v>2.4300000000000002</v>
          </cell>
          <cell r="F651">
            <v>0.5</v>
          </cell>
          <cell r="G651">
            <v>2.93</v>
          </cell>
          <cell r="H651" t="str">
            <v>CDHU-182</v>
          </cell>
        </row>
        <row r="652">
          <cell r="A652" t="str">
            <v>11.18.070</v>
          </cell>
          <cell r="C652" t="str">
            <v>Enchimento de laje com concreto celular com densidade de 1.200 kg/m³</v>
          </cell>
          <cell r="D652" t="str">
            <v>M3</v>
          </cell>
          <cell r="E652">
            <v>549.08000000000004</v>
          </cell>
          <cell r="F652">
            <v>43.68</v>
          </cell>
          <cell r="G652">
            <v>592.76</v>
          </cell>
          <cell r="H652" t="str">
            <v>CDHU-182</v>
          </cell>
        </row>
        <row r="653">
          <cell r="A653" t="str">
            <v>11.18.080</v>
          </cell>
          <cell r="C653" t="str">
            <v>Enchimento de laje com tijolos cerâmicos furados</v>
          </cell>
          <cell r="D653" t="str">
            <v>M3</v>
          </cell>
          <cell r="E653">
            <v>259.88</v>
          </cell>
          <cell r="F653">
            <v>33.5</v>
          </cell>
          <cell r="G653">
            <v>293.38</v>
          </cell>
          <cell r="H653" t="str">
            <v>CDHU-182</v>
          </cell>
        </row>
        <row r="654">
          <cell r="A654" t="str">
            <v>11.18.110</v>
          </cell>
          <cell r="C654" t="str">
            <v>Enchimento de nichos em geral, com material proveniente de entulho</v>
          </cell>
          <cell r="D654" t="str">
            <v>M3</v>
          </cell>
          <cell r="F654">
            <v>33.5</v>
          </cell>
          <cell r="G654">
            <v>33.5</v>
          </cell>
          <cell r="H654" t="str">
            <v>CDHU-182</v>
          </cell>
        </row>
        <row r="655">
          <cell r="A655" t="str">
            <v>11.18.140</v>
          </cell>
          <cell r="C655" t="str">
            <v>Lastro e/ou fundação em rachão mecanizado</v>
          </cell>
          <cell r="D655" t="str">
            <v>M3</v>
          </cell>
          <cell r="E655">
            <v>123.07</v>
          </cell>
          <cell r="F655">
            <v>16.75</v>
          </cell>
          <cell r="G655">
            <v>139.82</v>
          </cell>
          <cell r="H655" t="str">
            <v>CDHU-182</v>
          </cell>
        </row>
        <row r="656">
          <cell r="A656" t="str">
            <v>11.18.150</v>
          </cell>
          <cell r="C656" t="str">
            <v>Lastro e/ou fundação em rachão manual</v>
          </cell>
          <cell r="D656" t="str">
            <v>M3</v>
          </cell>
          <cell r="E656">
            <v>103.04</v>
          </cell>
          <cell r="F656">
            <v>50.25</v>
          </cell>
          <cell r="G656">
            <v>153.29</v>
          </cell>
          <cell r="H656" t="str">
            <v>CDHU-182</v>
          </cell>
        </row>
        <row r="657">
          <cell r="A657" t="str">
            <v>11.18.160</v>
          </cell>
          <cell r="C657" t="str">
            <v>Enchimento de nichos em geral, com areia</v>
          </cell>
          <cell r="D657" t="str">
            <v>M3</v>
          </cell>
          <cell r="E657">
            <v>120.49</v>
          </cell>
          <cell r="F657">
            <v>78.989999999999995</v>
          </cell>
          <cell r="G657">
            <v>199.48</v>
          </cell>
          <cell r="H657" t="str">
            <v>CDHU-182</v>
          </cell>
        </row>
        <row r="658">
          <cell r="A658" t="str">
            <v>11.18.180</v>
          </cell>
          <cell r="C658" t="str">
            <v>Colchão de areia</v>
          </cell>
          <cell r="D658" t="str">
            <v>M3</v>
          </cell>
          <cell r="E658">
            <v>132.24</v>
          </cell>
          <cell r="F658">
            <v>0.17</v>
          </cell>
          <cell r="G658">
            <v>132.41</v>
          </cell>
          <cell r="H658" t="str">
            <v>CDHU-182</v>
          </cell>
        </row>
        <row r="659">
          <cell r="A659" t="str">
            <v>11.18.190</v>
          </cell>
          <cell r="C659" t="str">
            <v>Enchimento de nichos com poliestireno expandido do tipo P-1</v>
          </cell>
          <cell r="D659" t="str">
            <v>M3</v>
          </cell>
          <cell r="E659">
            <v>270.91000000000003</v>
          </cell>
          <cell r="F659">
            <v>13.4</v>
          </cell>
          <cell r="G659">
            <v>284.31</v>
          </cell>
          <cell r="H659" t="str">
            <v>CDHU-182</v>
          </cell>
        </row>
        <row r="660">
          <cell r="A660" t="str">
            <v>11.18.220</v>
          </cell>
          <cell r="C660" t="str">
            <v>Enchimento de nichos com poliestireno expandido do tipo EPS-5F</v>
          </cell>
          <cell r="D660" t="str">
            <v>M3</v>
          </cell>
          <cell r="E660">
            <v>929.75</v>
          </cell>
          <cell r="F660">
            <v>13.4</v>
          </cell>
          <cell r="G660">
            <v>943.15</v>
          </cell>
          <cell r="H660" t="str">
            <v>CDHU-182</v>
          </cell>
        </row>
        <row r="661">
          <cell r="A661" t="str">
            <v>11.20</v>
          </cell>
          <cell r="B661" t="str">
            <v>Reparos, conservacoes e complementos - GRUPO 11</v>
          </cell>
          <cell r="C661" t="str">
            <v>Reparos, conservacoes e complementos - GRUPO 11</v>
          </cell>
          <cell r="H661" t="str">
            <v>CDHU-182</v>
          </cell>
        </row>
        <row r="662">
          <cell r="A662" t="str">
            <v>11.20.030</v>
          </cell>
          <cell r="C662" t="str">
            <v>Cura química de concreto à base de película emulsionada</v>
          </cell>
          <cell r="D662" t="str">
            <v>M2</v>
          </cell>
          <cell r="E662">
            <v>1.31</v>
          </cell>
          <cell r="F662">
            <v>4.1900000000000004</v>
          </cell>
          <cell r="G662">
            <v>5.5</v>
          </cell>
          <cell r="H662" t="str">
            <v>CDHU-182</v>
          </cell>
        </row>
        <row r="663">
          <cell r="A663" t="str">
            <v>11.20.050</v>
          </cell>
          <cell r="C663" t="str">
            <v>Corte de junta de dilatação, com serra de disco diamantado para pisos</v>
          </cell>
          <cell r="D663" t="str">
            <v>M</v>
          </cell>
          <cell r="E663">
            <v>16.05</v>
          </cell>
          <cell r="G663">
            <v>16.05</v>
          </cell>
          <cell r="H663" t="str">
            <v>CDHU-182</v>
          </cell>
        </row>
        <row r="664">
          <cell r="A664" t="str">
            <v>11.20.090</v>
          </cell>
          <cell r="C664" t="str">
            <v>Selante endurecedor de concreto antipó</v>
          </cell>
          <cell r="D664" t="str">
            <v>M2</v>
          </cell>
          <cell r="E664">
            <v>3.57</v>
          </cell>
          <cell r="F664">
            <v>4.1900000000000004</v>
          </cell>
          <cell r="G664">
            <v>7.76</v>
          </cell>
          <cell r="H664" t="str">
            <v>CDHU-182</v>
          </cell>
        </row>
        <row r="665">
          <cell r="A665" t="str">
            <v>11.20.120</v>
          </cell>
          <cell r="C665" t="str">
            <v>Reparo superficial com argamassa polimérica (tixotrópica), bicomponente</v>
          </cell>
          <cell r="D665" t="str">
            <v>M3</v>
          </cell>
          <cell r="E665">
            <v>5935.32</v>
          </cell>
          <cell r="F665">
            <v>1453.5</v>
          </cell>
          <cell r="G665">
            <v>7388.82</v>
          </cell>
          <cell r="H665" t="str">
            <v>CDHU-182</v>
          </cell>
        </row>
        <row r="666">
          <cell r="A666" t="str">
            <v>11.20.130</v>
          </cell>
          <cell r="C666" t="str">
            <v>Tratamento de fissuras estáveis (não ativas) em elementos de concreto</v>
          </cell>
          <cell r="D666" t="str">
            <v>M</v>
          </cell>
          <cell r="E666">
            <v>100.09</v>
          </cell>
          <cell r="F666">
            <v>111.33</v>
          </cell>
          <cell r="G666">
            <v>211.42</v>
          </cell>
          <cell r="H666" t="str">
            <v>CDHU-182</v>
          </cell>
        </row>
        <row r="667">
          <cell r="A667" t="str">
            <v>12</v>
          </cell>
          <cell r="B667" t="str">
            <v>FUNDACAO PROFUNDA</v>
          </cell>
          <cell r="C667" t="str">
            <v>FUNDACAO PROFUNDA</v>
          </cell>
          <cell r="H667" t="str">
            <v>CDHU-182</v>
          </cell>
        </row>
        <row r="668">
          <cell r="A668" t="str">
            <v>12.01</v>
          </cell>
          <cell r="B668" t="str">
            <v>Broca</v>
          </cell>
          <cell r="C668" t="str">
            <v>Broca</v>
          </cell>
          <cell r="H668" t="str">
            <v>CDHU-182</v>
          </cell>
        </row>
        <row r="669">
          <cell r="A669" t="str">
            <v>12.01.021</v>
          </cell>
          <cell r="C669" t="str">
            <v>Broca em concreto armado diâmetro de 20 cm - completa</v>
          </cell>
          <cell r="D669" t="str">
            <v>M</v>
          </cell>
          <cell r="E669">
            <v>15.21</v>
          </cell>
          <cell r="F669">
            <v>39.1</v>
          </cell>
          <cell r="G669">
            <v>54.31</v>
          </cell>
          <cell r="H669" t="str">
            <v>CDHU-182</v>
          </cell>
        </row>
        <row r="670">
          <cell r="A670" t="str">
            <v>12.01.041</v>
          </cell>
          <cell r="C670" t="str">
            <v>Broca em concreto armado diâmetro de 25 cm - completa</v>
          </cell>
          <cell r="D670" t="str">
            <v>M</v>
          </cell>
          <cell r="E670">
            <v>23.7</v>
          </cell>
          <cell r="F670">
            <v>40.65</v>
          </cell>
          <cell r="G670">
            <v>64.349999999999994</v>
          </cell>
          <cell r="H670" t="str">
            <v>CDHU-182</v>
          </cell>
        </row>
        <row r="671">
          <cell r="A671" t="str">
            <v>12.01.061</v>
          </cell>
          <cell r="C671" t="str">
            <v>Broca em concreto armado diâmetro de 30 cm - completa</v>
          </cell>
          <cell r="D671" t="str">
            <v>M</v>
          </cell>
          <cell r="E671">
            <v>34.26</v>
          </cell>
          <cell r="F671">
            <v>64.709999999999994</v>
          </cell>
          <cell r="G671">
            <v>98.97</v>
          </cell>
          <cell r="H671" t="str">
            <v>CDHU-182</v>
          </cell>
        </row>
        <row r="672">
          <cell r="A672" t="str">
            <v>12.04</v>
          </cell>
          <cell r="B672" t="str">
            <v>Estaca pre-moldada de concreto</v>
          </cell>
          <cell r="C672" t="str">
            <v>Estaca pre-moldada de concreto</v>
          </cell>
          <cell r="H672" t="str">
            <v>CDHU-182</v>
          </cell>
        </row>
        <row r="673">
          <cell r="A673" t="str">
            <v>12.04.010</v>
          </cell>
          <cell r="C673" t="str">
            <v>Taxa de mobilização e desmobilização de equipamentos para execução de estaca pré-moldada</v>
          </cell>
          <cell r="D673" t="str">
            <v>TX</v>
          </cell>
          <cell r="E673">
            <v>6650</v>
          </cell>
          <cell r="G673">
            <v>6650</v>
          </cell>
          <cell r="H673" t="str">
            <v>CDHU-182</v>
          </cell>
        </row>
        <row r="674">
          <cell r="A674" t="str">
            <v>12.04.020</v>
          </cell>
          <cell r="C674" t="str">
            <v>Estaca pré-moldada de concreto até 20 t</v>
          </cell>
          <cell r="D674" t="str">
            <v>M</v>
          </cell>
          <cell r="E674">
            <v>61.1</v>
          </cell>
          <cell r="F674">
            <v>1.68</v>
          </cell>
          <cell r="G674">
            <v>62.78</v>
          </cell>
          <cell r="H674" t="str">
            <v>CDHU-182</v>
          </cell>
        </row>
        <row r="675">
          <cell r="A675" t="str">
            <v>12.04.030</v>
          </cell>
          <cell r="C675" t="str">
            <v>Estaca pré-moldada de concreto até 30 t</v>
          </cell>
          <cell r="D675" t="str">
            <v>M</v>
          </cell>
          <cell r="E675">
            <v>71.489999999999995</v>
          </cell>
          <cell r="F675">
            <v>1.68</v>
          </cell>
          <cell r="G675">
            <v>73.17</v>
          </cell>
          <cell r="H675" t="str">
            <v>CDHU-182</v>
          </cell>
        </row>
        <row r="676">
          <cell r="A676" t="str">
            <v>12.04.040</v>
          </cell>
          <cell r="C676" t="str">
            <v>Estaca pré-moldada de concreto até 40 t</v>
          </cell>
          <cell r="D676" t="str">
            <v>M</v>
          </cell>
          <cell r="E676">
            <v>90.24</v>
          </cell>
          <cell r="F676">
            <v>1.68</v>
          </cell>
          <cell r="G676">
            <v>91.92</v>
          </cell>
          <cell r="H676" t="str">
            <v>CDHU-182</v>
          </cell>
        </row>
        <row r="677">
          <cell r="A677" t="str">
            <v>12.04.050</v>
          </cell>
          <cell r="C677" t="str">
            <v>Estaca pré-moldada de concreto até 50 t</v>
          </cell>
          <cell r="D677" t="str">
            <v>M</v>
          </cell>
          <cell r="E677">
            <v>109.27</v>
          </cell>
          <cell r="F677">
            <v>1.68</v>
          </cell>
          <cell r="G677">
            <v>110.95</v>
          </cell>
          <cell r="H677" t="str">
            <v>CDHU-182</v>
          </cell>
        </row>
        <row r="678">
          <cell r="A678" t="str">
            <v>12.04.060</v>
          </cell>
          <cell r="C678" t="str">
            <v>Estaca pré-moldada de concreto até 60 t</v>
          </cell>
          <cell r="D678" t="str">
            <v>M</v>
          </cell>
          <cell r="E678">
            <v>138.80000000000001</v>
          </cell>
          <cell r="F678">
            <v>1.68</v>
          </cell>
          <cell r="G678">
            <v>140.47999999999999</v>
          </cell>
          <cell r="H678" t="str">
            <v>CDHU-182</v>
          </cell>
        </row>
        <row r="679">
          <cell r="A679" t="str">
            <v>12.04.070</v>
          </cell>
          <cell r="C679" t="str">
            <v>Estaca pré-moldada de concreto até 70 t</v>
          </cell>
          <cell r="D679" t="str">
            <v>M</v>
          </cell>
          <cell r="E679">
            <v>157.85</v>
          </cell>
          <cell r="F679">
            <v>1.68</v>
          </cell>
          <cell r="G679">
            <v>159.53</v>
          </cell>
          <cell r="H679" t="str">
            <v>CDHU-182</v>
          </cell>
        </row>
        <row r="680">
          <cell r="A680" t="str">
            <v>12.05</v>
          </cell>
          <cell r="B680" t="str">
            <v>Estaca escavada mecanicamente</v>
          </cell>
          <cell r="C680" t="str">
            <v>Estaca escavada mecanicamente</v>
          </cell>
          <cell r="H680" t="str">
            <v>CDHU-182</v>
          </cell>
        </row>
        <row r="681">
          <cell r="A681" t="str">
            <v>12.05.010</v>
          </cell>
          <cell r="C681" t="str">
            <v>Taxa de mobilização e desmobilização de equipamentos para execução de estaca escavada</v>
          </cell>
          <cell r="D681" t="str">
            <v>TX</v>
          </cell>
          <cell r="E681">
            <v>1588.17</v>
          </cell>
          <cell r="G681">
            <v>1588.17</v>
          </cell>
          <cell r="H681" t="str">
            <v>CDHU-182</v>
          </cell>
        </row>
        <row r="682">
          <cell r="A682" t="str">
            <v>12.05.020</v>
          </cell>
          <cell r="C682" t="str">
            <v>Estaca escavada mecanicamente, diâmetro de 25 cm até 20 t</v>
          </cell>
          <cell r="D682" t="str">
            <v>M</v>
          </cell>
          <cell r="E682">
            <v>30.1</v>
          </cell>
          <cell r="F682">
            <v>12.38</v>
          </cell>
          <cell r="G682">
            <v>42.48</v>
          </cell>
          <cell r="H682" t="str">
            <v>CDHU-182</v>
          </cell>
        </row>
        <row r="683">
          <cell r="A683" t="str">
            <v>12.05.030</v>
          </cell>
          <cell r="C683" t="str">
            <v>Estaca escavada mecanicamente, diâmetro de 30 cm até 30 t</v>
          </cell>
          <cell r="D683" t="str">
            <v>M</v>
          </cell>
          <cell r="E683">
            <v>41.83</v>
          </cell>
          <cell r="F683">
            <v>17.89</v>
          </cell>
          <cell r="G683">
            <v>59.72</v>
          </cell>
          <cell r="H683" t="str">
            <v>CDHU-182</v>
          </cell>
        </row>
        <row r="684">
          <cell r="A684" t="str">
            <v>12.05.040</v>
          </cell>
          <cell r="C684" t="str">
            <v>Estaca escavada mecanicamente, diâmetro de 35 cm até 40 t</v>
          </cell>
          <cell r="D684" t="str">
            <v>M</v>
          </cell>
          <cell r="E684">
            <v>54.34</v>
          </cell>
          <cell r="F684">
            <v>24.5</v>
          </cell>
          <cell r="G684">
            <v>78.84</v>
          </cell>
          <cell r="H684" t="str">
            <v>CDHU-182</v>
          </cell>
        </row>
        <row r="685">
          <cell r="A685" t="str">
            <v>12.05.150</v>
          </cell>
          <cell r="C685" t="str">
            <v>Estaca escavada mecanicamente, diâmetro de 40 cm até 50 t</v>
          </cell>
          <cell r="D685" t="str">
            <v>M</v>
          </cell>
          <cell r="E685">
            <v>72.34</v>
          </cell>
          <cell r="F685">
            <v>32.42</v>
          </cell>
          <cell r="G685">
            <v>104.76</v>
          </cell>
          <cell r="H685" t="str">
            <v>CDHU-182</v>
          </cell>
        </row>
        <row r="686">
          <cell r="A686" t="str">
            <v>12.06</v>
          </cell>
          <cell r="B686" t="str">
            <v>Estaca tipo STRAUSS</v>
          </cell>
          <cell r="C686" t="str">
            <v>Estaca tipo STRAUSS</v>
          </cell>
          <cell r="H686" t="str">
            <v>CDHU-182</v>
          </cell>
        </row>
        <row r="687">
          <cell r="A687" t="str">
            <v>12.06.010</v>
          </cell>
          <cell r="C687" t="str">
            <v>Taxa de mobilização e desmobilização de equipamentos para execução de estaca tipo Strauss</v>
          </cell>
          <cell r="D687" t="str">
            <v>TX</v>
          </cell>
          <cell r="E687">
            <v>1948.28</v>
          </cell>
          <cell r="G687">
            <v>1948.28</v>
          </cell>
          <cell r="H687" t="str">
            <v>CDHU-182</v>
          </cell>
        </row>
        <row r="688">
          <cell r="A688" t="str">
            <v>12.06.020</v>
          </cell>
          <cell r="C688" t="str">
            <v>Estaca tipo Strauss, diâmetro de 25 cm até 20 t</v>
          </cell>
          <cell r="D688" t="str">
            <v>M</v>
          </cell>
          <cell r="E688">
            <v>51.25</v>
          </cell>
          <cell r="F688">
            <v>10.42</v>
          </cell>
          <cell r="G688">
            <v>61.67</v>
          </cell>
          <cell r="H688" t="str">
            <v>CDHU-182</v>
          </cell>
        </row>
        <row r="689">
          <cell r="A689" t="str">
            <v>12.06.030</v>
          </cell>
          <cell r="C689" t="str">
            <v>Estaca tipo Strauss, diâmetro de 32 cm até 30 t</v>
          </cell>
          <cell r="D689" t="str">
            <v>M</v>
          </cell>
          <cell r="E689">
            <v>64.23</v>
          </cell>
          <cell r="F689">
            <v>15.05</v>
          </cell>
          <cell r="G689">
            <v>79.28</v>
          </cell>
          <cell r="H689" t="str">
            <v>CDHU-182</v>
          </cell>
        </row>
        <row r="690">
          <cell r="A690" t="str">
            <v>12.06.040</v>
          </cell>
          <cell r="C690" t="str">
            <v>Estaca tipo Strauss, diâmetro de 38 cm até 40 t</v>
          </cell>
          <cell r="D690" t="str">
            <v>M</v>
          </cell>
          <cell r="E690">
            <v>83.9</v>
          </cell>
          <cell r="F690">
            <v>20.51</v>
          </cell>
          <cell r="G690">
            <v>104.41</v>
          </cell>
          <cell r="H690" t="str">
            <v>CDHU-182</v>
          </cell>
        </row>
        <row r="691">
          <cell r="A691" t="str">
            <v>12.06.080</v>
          </cell>
          <cell r="C691" t="str">
            <v>Estaca tipo Strauss, diâmetro de 45 cm até 60 t</v>
          </cell>
          <cell r="D691" t="str">
            <v>M</v>
          </cell>
          <cell r="E691">
            <v>132.81</v>
          </cell>
          <cell r="F691">
            <v>26.75</v>
          </cell>
          <cell r="G691">
            <v>159.56</v>
          </cell>
          <cell r="H691" t="str">
            <v>CDHU-182</v>
          </cell>
        </row>
        <row r="692">
          <cell r="A692" t="str">
            <v>12.07</v>
          </cell>
          <cell r="B692" t="str">
            <v>Estaca tipo RAIZ</v>
          </cell>
          <cell r="C692" t="str">
            <v>Estaca tipo RAIZ</v>
          </cell>
          <cell r="H692" t="str">
            <v>CDHU-182</v>
          </cell>
        </row>
        <row r="693">
          <cell r="A693" t="str">
            <v>12.07.010</v>
          </cell>
          <cell r="C693" t="str">
            <v>Taxa de mobilização e desmobilização de equipamentos para execução de estaca tipo Raiz em solo</v>
          </cell>
          <cell r="D693" t="str">
            <v>TX</v>
          </cell>
          <cell r="E693">
            <v>16265.66</v>
          </cell>
          <cell r="G693">
            <v>16265.66</v>
          </cell>
          <cell r="H693" t="str">
            <v>CDHU-182</v>
          </cell>
        </row>
        <row r="694">
          <cell r="A694" t="str">
            <v>12.07.030</v>
          </cell>
          <cell r="C694" t="str">
            <v>Estaca tipo Raiz, diâmetro de 10 cm para 10 t, em solo</v>
          </cell>
          <cell r="D694" t="str">
            <v>M</v>
          </cell>
          <cell r="E694">
            <v>147.58000000000001</v>
          </cell>
          <cell r="F694">
            <v>7.58</v>
          </cell>
          <cell r="G694">
            <v>155.16</v>
          </cell>
          <cell r="H694" t="str">
            <v>CDHU-182</v>
          </cell>
        </row>
        <row r="695">
          <cell r="A695" t="str">
            <v>12.07.050</v>
          </cell>
          <cell r="C695" t="str">
            <v>Estaca tipo Raiz, diâmetro de 12 cm para 15 t, em solo</v>
          </cell>
          <cell r="D695" t="str">
            <v>M</v>
          </cell>
          <cell r="E695">
            <v>168.24</v>
          </cell>
          <cell r="F695">
            <v>9.5</v>
          </cell>
          <cell r="G695">
            <v>177.74</v>
          </cell>
          <cell r="H695" t="str">
            <v>CDHU-182</v>
          </cell>
        </row>
        <row r="696">
          <cell r="A696" t="str">
            <v>12.07.060</v>
          </cell>
          <cell r="C696" t="str">
            <v>Estaca tipo Raiz, diâmetro de 15 cm para 25 t, em solo</v>
          </cell>
          <cell r="D696" t="str">
            <v>M</v>
          </cell>
          <cell r="E696">
            <v>215.41</v>
          </cell>
          <cell r="F696">
            <v>14.38</v>
          </cell>
          <cell r="G696">
            <v>229.79</v>
          </cell>
          <cell r="H696" t="str">
            <v>CDHU-182</v>
          </cell>
        </row>
        <row r="697">
          <cell r="A697" t="str">
            <v>12.07.070</v>
          </cell>
          <cell r="C697" t="str">
            <v>Estaca tipo Raiz, diâmetro de 16 cm para 35 t, em solo</v>
          </cell>
          <cell r="D697" t="str">
            <v>M</v>
          </cell>
          <cell r="E697">
            <v>246.62</v>
          </cell>
          <cell r="F697">
            <v>20.12</v>
          </cell>
          <cell r="G697">
            <v>266.74</v>
          </cell>
          <cell r="H697" t="str">
            <v>CDHU-182</v>
          </cell>
        </row>
        <row r="698">
          <cell r="A698" t="str">
            <v>12.07.090</v>
          </cell>
          <cell r="C698" t="str">
            <v>Estaca tipo Raiz, diâmetro de 20 cm para 50 t, em solo</v>
          </cell>
          <cell r="D698" t="str">
            <v>M</v>
          </cell>
          <cell r="E698">
            <v>315.3</v>
          </cell>
          <cell r="F698">
            <v>30.75</v>
          </cell>
          <cell r="G698">
            <v>346.05</v>
          </cell>
          <cell r="H698" t="str">
            <v>CDHU-182</v>
          </cell>
        </row>
        <row r="699">
          <cell r="A699" t="str">
            <v>12.07.100</v>
          </cell>
          <cell r="C699" t="str">
            <v>Estaca tipo Raiz, diâmetro de 25 cm para 80 t, em solo</v>
          </cell>
          <cell r="D699" t="str">
            <v>M</v>
          </cell>
          <cell r="E699">
            <v>373.63</v>
          </cell>
          <cell r="F699">
            <v>36.06</v>
          </cell>
          <cell r="G699">
            <v>409.69</v>
          </cell>
          <cell r="H699" t="str">
            <v>CDHU-182</v>
          </cell>
        </row>
        <row r="700">
          <cell r="A700" t="str">
            <v>12.07.110</v>
          </cell>
          <cell r="C700" t="str">
            <v>Estaca tipo Raiz, diâmetro de 31 cm para 100 t, em solo</v>
          </cell>
          <cell r="D700" t="str">
            <v>M</v>
          </cell>
          <cell r="E700">
            <v>447.93</v>
          </cell>
          <cell r="F700">
            <v>42.65</v>
          </cell>
          <cell r="G700">
            <v>490.58</v>
          </cell>
          <cell r="H700" t="str">
            <v>CDHU-182</v>
          </cell>
        </row>
        <row r="701">
          <cell r="A701" t="str">
            <v>12.07.130</v>
          </cell>
          <cell r="C701" t="str">
            <v>Estaca tipo Raiz, diâmetro de 40 cm para 130 t, em solo</v>
          </cell>
          <cell r="D701" t="str">
            <v>M</v>
          </cell>
          <cell r="E701">
            <v>518.20000000000005</v>
          </cell>
          <cell r="F701">
            <v>36.06</v>
          </cell>
          <cell r="G701">
            <v>554.26</v>
          </cell>
          <cell r="H701" t="str">
            <v>CDHU-182</v>
          </cell>
        </row>
        <row r="702">
          <cell r="A702" t="str">
            <v>12.07.151</v>
          </cell>
          <cell r="C702" t="str">
            <v>Estaca tipo Raiz, diâmetro de 31 cm, sem armação, em solo</v>
          </cell>
          <cell r="D702" t="str">
            <v>M</v>
          </cell>
          <cell r="E702">
            <v>227.02</v>
          </cell>
          <cell r="G702">
            <v>227.02</v>
          </cell>
          <cell r="H702" t="str">
            <v>CDHU-182</v>
          </cell>
        </row>
        <row r="703">
          <cell r="A703" t="str">
            <v>12.07.153</v>
          </cell>
          <cell r="C703" t="str">
            <v>Estaca tipo Raiz, diâmetro de 45 cm, sem armação, em solo</v>
          </cell>
          <cell r="D703" t="str">
            <v>M</v>
          </cell>
          <cell r="E703">
            <v>384.91</v>
          </cell>
          <cell r="G703">
            <v>384.91</v>
          </cell>
          <cell r="H703" t="str">
            <v>CDHU-182</v>
          </cell>
        </row>
        <row r="704">
          <cell r="A704" t="str">
            <v>12.07.270</v>
          </cell>
          <cell r="C704" t="str">
            <v>Taxa de mobilização e desmobilização de equipamentos para execução de estaca tipo Raiz em rocha</v>
          </cell>
          <cell r="D704" t="str">
            <v>TX</v>
          </cell>
          <cell r="E704">
            <v>16265.66</v>
          </cell>
          <cell r="G704">
            <v>16265.66</v>
          </cell>
          <cell r="H704" t="str">
            <v>CDHU-182</v>
          </cell>
        </row>
        <row r="705">
          <cell r="A705" t="str">
            <v>12.07.271</v>
          </cell>
          <cell r="C705" t="str">
            <v>Estaca tipo Raiz, diâmetro de 31 cm, sem armação, em rocha</v>
          </cell>
          <cell r="D705" t="str">
            <v>M</v>
          </cell>
          <cell r="E705">
            <v>785.49</v>
          </cell>
          <cell r="G705">
            <v>785.49</v>
          </cell>
          <cell r="H705" t="str">
            <v>CDHU-182</v>
          </cell>
        </row>
        <row r="706">
          <cell r="A706" t="str">
            <v>12.07.272</v>
          </cell>
          <cell r="C706" t="str">
            <v>Estaca tipo Raiz, diâmetro de 41 cm, sem armação, em rocha</v>
          </cell>
          <cell r="D706" t="str">
            <v>M</v>
          </cell>
          <cell r="E706">
            <v>1063.25</v>
          </cell>
          <cell r="G706">
            <v>1063.25</v>
          </cell>
          <cell r="H706" t="str">
            <v>CDHU-182</v>
          </cell>
        </row>
        <row r="707">
          <cell r="A707" t="str">
            <v>12.07.273</v>
          </cell>
          <cell r="C707" t="str">
            <v>Estaca tipo Raiz, diâmetro de 45 cm, sem armação, em rocha</v>
          </cell>
          <cell r="D707" t="str">
            <v>M</v>
          </cell>
          <cell r="E707">
            <v>1330.22</v>
          </cell>
          <cell r="G707">
            <v>1330.22</v>
          </cell>
          <cell r="H707" t="str">
            <v>CDHU-182</v>
          </cell>
        </row>
        <row r="708">
          <cell r="A708" t="str">
            <v>12.09</v>
          </cell>
          <cell r="B708" t="str">
            <v>Tubulao</v>
          </cell>
          <cell r="C708" t="str">
            <v>Tubulao</v>
          </cell>
          <cell r="H708" t="str">
            <v>CDHU-182</v>
          </cell>
        </row>
        <row r="709">
          <cell r="A709" t="str">
            <v>12.09.010</v>
          </cell>
          <cell r="C709" t="str">
            <v>Taxa de mobilização e desmobilização de equipamentos para execução de tubulão escavado mecanicamente</v>
          </cell>
          <cell r="D709" t="str">
            <v>TX</v>
          </cell>
          <cell r="E709">
            <v>1504.3</v>
          </cell>
          <cell r="G709">
            <v>1504.3</v>
          </cell>
          <cell r="H709" t="str">
            <v>CDHU-182</v>
          </cell>
        </row>
        <row r="710">
          <cell r="A710" t="str">
            <v>12.09.020</v>
          </cell>
          <cell r="C710" t="str">
            <v>Abertura de fuste mecanizado diâmetro de 50 cm</v>
          </cell>
          <cell r="D710" t="str">
            <v>M</v>
          </cell>
          <cell r="E710">
            <v>25.51</v>
          </cell>
          <cell r="G710">
            <v>25.51</v>
          </cell>
          <cell r="H710" t="str">
            <v>CDHU-182</v>
          </cell>
        </row>
        <row r="711">
          <cell r="A711" t="str">
            <v>12.09.040</v>
          </cell>
          <cell r="C711" t="str">
            <v>Abertura de fuste mecanizado diâmetro de 60 cm</v>
          </cell>
          <cell r="D711" t="str">
            <v>M</v>
          </cell>
          <cell r="E711">
            <v>29.79</v>
          </cell>
          <cell r="G711">
            <v>29.79</v>
          </cell>
          <cell r="H711" t="str">
            <v>CDHU-182</v>
          </cell>
        </row>
        <row r="712">
          <cell r="A712" t="str">
            <v>12.09.060</v>
          </cell>
          <cell r="C712" t="str">
            <v>Abertura de fuste mecanizado diâmetro de 80 cm</v>
          </cell>
          <cell r="D712" t="str">
            <v>M</v>
          </cell>
          <cell r="E712">
            <v>48.6</v>
          </cell>
          <cell r="G712">
            <v>48.6</v>
          </cell>
          <cell r="H712" t="str">
            <v>CDHU-182</v>
          </cell>
        </row>
        <row r="713">
          <cell r="A713" t="str">
            <v>12.09.140</v>
          </cell>
          <cell r="C713" t="str">
            <v>Escavação manual em campo aberto para tubulão, fuste e/ou base</v>
          </cell>
          <cell r="D713" t="str">
            <v>M3</v>
          </cell>
          <cell r="F713">
            <v>419.9</v>
          </cell>
          <cell r="G713">
            <v>419.9</v>
          </cell>
          <cell r="H713" t="str">
            <v>CDHU-182</v>
          </cell>
        </row>
        <row r="714">
          <cell r="A714" t="str">
            <v>12.12</v>
          </cell>
          <cell r="B714" t="str">
            <v>Estaca helice continua</v>
          </cell>
          <cell r="C714" t="str">
            <v>Estaca helice continua</v>
          </cell>
          <cell r="H714" t="str">
            <v>CDHU-182</v>
          </cell>
        </row>
        <row r="715">
          <cell r="A715" t="str">
            <v>12.12.010</v>
          </cell>
          <cell r="C715" t="str">
            <v>Taxa de mobilização e desmobilização de equipamentos para execução de estaca tipo hélice contínua em solo</v>
          </cell>
          <cell r="D715" t="str">
            <v>TX</v>
          </cell>
          <cell r="E715">
            <v>22963.64</v>
          </cell>
          <cell r="G715">
            <v>22963.64</v>
          </cell>
          <cell r="H715" t="str">
            <v>CDHU-182</v>
          </cell>
        </row>
        <row r="716">
          <cell r="A716" t="str">
            <v>12.12.014</v>
          </cell>
          <cell r="C716" t="str">
            <v>Estaca tipo hélice contínua, diâmetro de 25 cm em solo</v>
          </cell>
          <cell r="D716" t="str">
            <v>M</v>
          </cell>
          <cell r="E716">
            <v>31.15</v>
          </cell>
          <cell r="F716">
            <v>4.47</v>
          </cell>
          <cell r="G716">
            <v>35.619999999999997</v>
          </cell>
          <cell r="H716" t="str">
            <v>CDHU-182</v>
          </cell>
        </row>
        <row r="717">
          <cell r="A717" t="str">
            <v>12.12.016</v>
          </cell>
          <cell r="C717" t="str">
            <v>Estaca tipo hélice contínua, diâmetro de 30 cm em solo</v>
          </cell>
          <cell r="D717" t="str">
            <v>M</v>
          </cell>
          <cell r="E717">
            <v>35.64</v>
          </cell>
          <cell r="F717">
            <v>4.47</v>
          </cell>
          <cell r="G717">
            <v>40.11</v>
          </cell>
          <cell r="H717" t="str">
            <v>CDHU-182</v>
          </cell>
        </row>
        <row r="718">
          <cell r="A718" t="str">
            <v>12.12.020</v>
          </cell>
          <cell r="C718" t="str">
            <v>Estaca tipo hélice contínua, diâmetro de 35 cm em solo</v>
          </cell>
          <cell r="D718" t="str">
            <v>M</v>
          </cell>
          <cell r="E718">
            <v>43.43</v>
          </cell>
          <cell r="F718">
            <v>4.47</v>
          </cell>
          <cell r="G718">
            <v>47.9</v>
          </cell>
          <cell r="H718" t="str">
            <v>CDHU-182</v>
          </cell>
        </row>
        <row r="719">
          <cell r="A719" t="str">
            <v>12.12.060</v>
          </cell>
          <cell r="C719" t="str">
            <v>Estaca tipo hélice contínua, diâmetro de 40 cm em solo</v>
          </cell>
          <cell r="D719" t="str">
            <v>M</v>
          </cell>
          <cell r="E719">
            <v>49.77</v>
          </cell>
          <cell r="F719">
            <v>4.47</v>
          </cell>
          <cell r="G719">
            <v>54.24</v>
          </cell>
          <cell r="H719" t="str">
            <v>CDHU-182</v>
          </cell>
        </row>
        <row r="720">
          <cell r="A720" t="str">
            <v>12.12.070</v>
          </cell>
          <cell r="C720" t="str">
            <v>Estaca tipo hélice contínua, diâmetro de 50 cm em solo</v>
          </cell>
          <cell r="D720" t="str">
            <v>M</v>
          </cell>
          <cell r="E720">
            <v>60.28</v>
          </cell>
          <cell r="F720">
            <v>4.47</v>
          </cell>
          <cell r="G720">
            <v>64.75</v>
          </cell>
          <cell r="H720" t="str">
            <v>CDHU-182</v>
          </cell>
        </row>
        <row r="721">
          <cell r="A721" t="str">
            <v>12.12.074</v>
          </cell>
          <cell r="C721" t="str">
            <v>Estaca tipo hélice contínua, diâmetro de 60 cm em solo</v>
          </cell>
          <cell r="D721" t="str">
            <v>M</v>
          </cell>
          <cell r="E721">
            <v>75.78</v>
          </cell>
          <cell r="F721">
            <v>4.47</v>
          </cell>
          <cell r="G721">
            <v>80.25</v>
          </cell>
          <cell r="H721" t="str">
            <v>CDHU-182</v>
          </cell>
        </row>
        <row r="722">
          <cell r="A722" t="str">
            <v>12.12.090</v>
          </cell>
          <cell r="C722" t="str">
            <v>Estaca tipo hélice contínua, diâmetro de 70 cm em solo</v>
          </cell>
          <cell r="D722" t="str">
            <v>M</v>
          </cell>
          <cell r="E722">
            <v>92.44</v>
          </cell>
          <cell r="F722">
            <v>4.47</v>
          </cell>
          <cell r="G722">
            <v>96.91</v>
          </cell>
          <cell r="H722" t="str">
            <v>CDHU-182</v>
          </cell>
        </row>
        <row r="723">
          <cell r="A723" t="str">
            <v>12.12.100</v>
          </cell>
          <cell r="C723" t="str">
            <v>Estaca tipo hélice contínua, diâmetro de 80 cm em solo</v>
          </cell>
          <cell r="D723" t="str">
            <v>M</v>
          </cell>
          <cell r="E723">
            <v>114.28</v>
          </cell>
          <cell r="F723">
            <v>4.47</v>
          </cell>
          <cell r="G723">
            <v>118.75</v>
          </cell>
          <cell r="H723" t="str">
            <v>CDHU-182</v>
          </cell>
        </row>
        <row r="724">
          <cell r="A724" t="str">
            <v>12.14</v>
          </cell>
          <cell r="B724" t="str">
            <v>Estaca escavada com injecao ou microestaca</v>
          </cell>
          <cell r="C724" t="str">
            <v>Estaca escavada com injecao ou microestaca</v>
          </cell>
          <cell r="H724" t="str">
            <v>CDHU-182</v>
          </cell>
        </row>
        <row r="725">
          <cell r="A725" t="str">
            <v>12.14.010</v>
          </cell>
          <cell r="C725" t="str">
            <v>Taxa de mobilização e desmobilização de equipamentos para execução de estacas escavadas com injeção ou microestaca</v>
          </cell>
          <cell r="D725" t="str">
            <v>TX</v>
          </cell>
          <cell r="E725">
            <v>18527.88</v>
          </cell>
          <cell r="G725">
            <v>18527.88</v>
          </cell>
          <cell r="H725" t="str">
            <v>CDHU-182</v>
          </cell>
        </row>
        <row r="726">
          <cell r="A726" t="str">
            <v>12.14.040</v>
          </cell>
          <cell r="C726" t="str">
            <v>Estaca escavada com injeção ou microestaca, diâmetro de 16 cm</v>
          </cell>
          <cell r="D726" t="str">
            <v>M</v>
          </cell>
          <cell r="E726">
            <v>202.39</v>
          </cell>
          <cell r="F726">
            <v>20.12</v>
          </cell>
          <cell r="G726">
            <v>222.51</v>
          </cell>
          <cell r="H726" t="str">
            <v>CDHU-182</v>
          </cell>
        </row>
        <row r="727">
          <cell r="A727" t="str">
            <v>12.14.050</v>
          </cell>
          <cell r="C727" t="str">
            <v>Estaca escavada com injeção ou microestaca, diâmetro de 20 cm</v>
          </cell>
          <cell r="D727" t="str">
            <v>M</v>
          </cell>
          <cell r="E727">
            <v>252.9</v>
          </cell>
          <cell r="F727">
            <v>30.75</v>
          </cell>
          <cell r="G727">
            <v>283.64999999999998</v>
          </cell>
          <cell r="H727" t="str">
            <v>CDHU-182</v>
          </cell>
        </row>
        <row r="728">
          <cell r="A728" t="str">
            <v>12.14.060</v>
          </cell>
          <cell r="C728" t="str">
            <v>Estaca escavada com injeção ou microestaca, diâmetro de 25 cm</v>
          </cell>
          <cell r="D728" t="str">
            <v>M</v>
          </cell>
          <cell r="E728">
            <v>297.13</v>
          </cell>
          <cell r="F728">
            <v>36.06</v>
          </cell>
          <cell r="G728">
            <v>333.19</v>
          </cell>
          <cell r="H728" t="str">
            <v>CDHU-182</v>
          </cell>
        </row>
        <row r="729">
          <cell r="A729" t="str">
            <v>13</v>
          </cell>
          <cell r="B729" t="str">
            <v>LAJE E PAINEL DE FECHAMENTO PRE-FABRICADOS</v>
          </cell>
          <cell r="C729" t="str">
            <v>LAJE E PAINEL DE FECHAMENTO PRE-FABRICADOS</v>
          </cell>
          <cell r="H729" t="str">
            <v>CDHU-182</v>
          </cell>
        </row>
        <row r="730">
          <cell r="A730" t="str">
            <v>13.01</v>
          </cell>
          <cell r="B730" t="str">
            <v>Laje pre-fabricada mista em vigotas trelicadas e lajotas</v>
          </cell>
          <cell r="C730" t="str">
            <v>Laje pre-fabricada mista em vigotas trelicadas e lajotas</v>
          </cell>
          <cell r="H730" t="str">
            <v>CDHU-182</v>
          </cell>
        </row>
        <row r="731">
          <cell r="A731" t="str">
            <v>13.01.130</v>
          </cell>
          <cell r="C731" t="str">
            <v>Laje pré-fabricada mista vigota treliçada/lajota cerâmica - LT 12 (8+4) e capa com concreto de 25 MPa</v>
          </cell>
          <cell r="D731" t="str">
            <v>M2</v>
          </cell>
          <cell r="E731">
            <v>90.05</v>
          </cell>
          <cell r="F731">
            <v>27.03</v>
          </cell>
          <cell r="G731">
            <v>117.08</v>
          </cell>
          <cell r="H731" t="str">
            <v>CDHU-182</v>
          </cell>
        </row>
        <row r="732">
          <cell r="A732" t="str">
            <v>13.01.150</v>
          </cell>
          <cell r="C732" t="str">
            <v>Laje pré-fabricada mista vigota treliçada/lajota cerâmica - LT 16 (12+4) e capa com concreto de 25 MPa</v>
          </cell>
          <cell r="D732" t="str">
            <v>M2</v>
          </cell>
          <cell r="E732">
            <v>101.57</v>
          </cell>
          <cell r="F732">
            <v>29.71</v>
          </cell>
          <cell r="G732">
            <v>131.28</v>
          </cell>
          <cell r="H732" t="str">
            <v>CDHU-182</v>
          </cell>
        </row>
        <row r="733">
          <cell r="A733" t="str">
            <v>13.01.170</v>
          </cell>
          <cell r="C733" t="str">
            <v>Laje pré-fabricada mista vigota treliçada/lajota cerâmica - LT 20 (16+4) e capa com concreto de 25 MPa</v>
          </cell>
          <cell r="D733" t="str">
            <v>M2</v>
          </cell>
          <cell r="E733">
            <v>122.08</v>
          </cell>
          <cell r="F733">
            <v>32.409999999999997</v>
          </cell>
          <cell r="G733">
            <v>154.49</v>
          </cell>
          <cell r="H733" t="str">
            <v>CDHU-182</v>
          </cell>
        </row>
        <row r="734">
          <cell r="A734" t="str">
            <v>13.01.190</v>
          </cell>
          <cell r="C734" t="str">
            <v>Laje pré-fabricada mista vigota treliçada/lajota cerâmica - LT 24 (20+4) e capa com concreto de 25 MPa</v>
          </cell>
          <cell r="D734" t="str">
            <v>M2</v>
          </cell>
          <cell r="E734">
            <v>135.69999999999999</v>
          </cell>
          <cell r="F734">
            <v>35.1</v>
          </cell>
          <cell r="G734">
            <v>170.8</v>
          </cell>
          <cell r="H734" t="str">
            <v>CDHU-182</v>
          </cell>
        </row>
        <row r="735">
          <cell r="A735" t="str">
            <v>13.01.210</v>
          </cell>
          <cell r="C735" t="str">
            <v>Laje pré-fabricada mista vigota treliçada/lajota cerâmica - LT 30 (24+6) e capa com concreto de 25 MPa</v>
          </cell>
          <cell r="D735" t="str">
            <v>M2</v>
          </cell>
          <cell r="E735">
            <v>171.02</v>
          </cell>
          <cell r="F735">
            <v>38.54</v>
          </cell>
          <cell r="G735">
            <v>209.56</v>
          </cell>
          <cell r="H735" t="str">
            <v>CDHU-182</v>
          </cell>
        </row>
        <row r="736">
          <cell r="A736" t="str">
            <v>13.01.310</v>
          </cell>
          <cell r="C736" t="str">
            <v>Laje pré-fabricada unidirecional em viga treliçada/lajota em EPS LT 12 (8 + 4), com capa de concreto de 25 MPa</v>
          </cell>
          <cell r="D736" t="str">
            <v>M2</v>
          </cell>
          <cell r="E736">
            <v>96.31</v>
          </cell>
          <cell r="F736">
            <v>29.71</v>
          </cell>
          <cell r="G736">
            <v>126.02</v>
          </cell>
          <cell r="H736" t="str">
            <v>CDHU-182</v>
          </cell>
        </row>
        <row r="737">
          <cell r="A737" t="str">
            <v>13.01.320</v>
          </cell>
          <cell r="C737" t="str">
            <v>Laje pré-fabricada unidirecional em viga treliçada/lajota em EPS LT 16 (12 + 4), com capa de concreto de 25 MPa</v>
          </cell>
          <cell r="D737" t="str">
            <v>M2</v>
          </cell>
          <cell r="E737">
            <v>114.82</v>
          </cell>
          <cell r="F737">
            <v>29.71</v>
          </cell>
          <cell r="G737">
            <v>144.53</v>
          </cell>
          <cell r="H737" t="str">
            <v>CDHU-182</v>
          </cell>
        </row>
        <row r="738">
          <cell r="A738" t="str">
            <v>13.01.330</v>
          </cell>
          <cell r="C738" t="str">
            <v>Laje pré-fabricada unidirecional em viga treliçada/lajota em EPS LT 20 (16 + 4), com capa de concreto de 25 MPa</v>
          </cell>
          <cell r="D738" t="str">
            <v>M2</v>
          </cell>
          <cell r="E738">
            <v>137.79</v>
          </cell>
          <cell r="F738">
            <v>32.409999999999997</v>
          </cell>
          <cell r="G738">
            <v>170.2</v>
          </cell>
          <cell r="H738" t="str">
            <v>CDHU-182</v>
          </cell>
        </row>
        <row r="739">
          <cell r="A739" t="str">
            <v>13.01.340</v>
          </cell>
          <cell r="C739" t="str">
            <v>Laje pré-fabricada unidirecional em viga treliçada/lajota em EPS LT 25 (20 + 5), com capa de concreto de 25 MPa</v>
          </cell>
          <cell r="D739" t="str">
            <v>M2</v>
          </cell>
          <cell r="E739">
            <v>147.05000000000001</v>
          </cell>
          <cell r="F739">
            <v>35.1</v>
          </cell>
          <cell r="G739">
            <v>182.15</v>
          </cell>
          <cell r="H739" t="str">
            <v>CDHU-182</v>
          </cell>
        </row>
        <row r="740">
          <cell r="A740" t="str">
            <v>13.01.350</v>
          </cell>
          <cell r="C740" t="str">
            <v>Laje pré-fabricada unidirecional em viga treliçada/lajota em EPS LT 30 (25 + 5), com capa de concreto de 25 MPa</v>
          </cell>
          <cell r="D740" t="str">
            <v>M2</v>
          </cell>
          <cell r="E740">
            <v>225.91</v>
          </cell>
          <cell r="F740">
            <v>38.54</v>
          </cell>
          <cell r="G740">
            <v>264.45</v>
          </cell>
          <cell r="H740" t="str">
            <v>CDHU-182</v>
          </cell>
        </row>
        <row r="741">
          <cell r="A741" t="str">
            <v>13.02</v>
          </cell>
          <cell r="B741" t="str">
            <v>Laje pre-fabricada mista em vigotas protendidas e lajotas</v>
          </cell>
          <cell r="C741" t="str">
            <v>Laje pre-fabricada mista em vigotas protendidas e lajotas</v>
          </cell>
          <cell r="H741" t="str">
            <v>CDHU-182</v>
          </cell>
        </row>
        <row r="742">
          <cell r="A742" t="str">
            <v>13.02.150</v>
          </cell>
          <cell r="C742" t="str">
            <v>Laje pré-fabricada mista vigota protendida/lajota cerâmica - LP 12 (8+4) e capa com concreto de 25 MPa</v>
          </cell>
          <cell r="D742" t="str">
            <v>M2</v>
          </cell>
          <cell r="E742">
            <v>108.09</v>
          </cell>
          <cell r="F742">
            <v>29.71</v>
          </cell>
          <cell r="G742">
            <v>137.80000000000001</v>
          </cell>
          <cell r="H742" t="str">
            <v>CDHU-182</v>
          </cell>
        </row>
        <row r="743">
          <cell r="A743" t="str">
            <v>13.02.170</v>
          </cell>
          <cell r="C743" t="str">
            <v>Laje pré-fabricada mista vigota protendida/lajota cerâmica - LP 16 (12+4) e capa com concreto de 25 MPa</v>
          </cell>
          <cell r="D743" t="str">
            <v>M2</v>
          </cell>
          <cell r="E743">
            <v>125.05</v>
          </cell>
          <cell r="F743">
            <v>32.409999999999997</v>
          </cell>
          <cell r="G743">
            <v>157.46</v>
          </cell>
          <cell r="H743" t="str">
            <v>CDHU-182</v>
          </cell>
        </row>
        <row r="744">
          <cell r="A744" t="str">
            <v>13.02.190</v>
          </cell>
          <cell r="C744" t="str">
            <v>Laje pré-fabricada mista vigota protendida/lajota cerâmica - LP 20 (16+4) e capa com concreto de 25 MPa</v>
          </cell>
          <cell r="D744" t="str">
            <v>M2</v>
          </cell>
          <cell r="E744">
            <v>134.94</v>
          </cell>
          <cell r="F744">
            <v>35.1</v>
          </cell>
          <cell r="G744">
            <v>170.04</v>
          </cell>
          <cell r="H744" t="str">
            <v>CDHU-182</v>
          </cell>
        </row>
        <row r="745">
          <cell r="A745" t="str">
            <v>13.02.210</v>
          </cell>
          <cell r="C745" t="str">
            <v>Laje pré-fabricada mista vigota protendida/lajota cerâmica - LP 25 (20+5) e capa com concreto de 25 MPa</v>
          </cell>
          <cell r="D745" t="str">
            <v>M2</v>
          </cell>
          <cell r="E745">
            <v>145.88999999999999</v>
          </cell>
          <cell r="F745">
            <v>38.54</v>
          </cell>
          <cell r="G745">
            <v>184.43</v>
          </cell>
          <cell r="H745" t="str">
            <v>CDHU-182</v>
          </cell>
        </row>
        <row r="746">
          <cell r="A746" t="str">
            <v>13.05</v>
          </cell>
          <cell r="B746" t="str">
            <v>Pre-laje</v>
          </cell>
          <cell r="C746" t="str">
            <v>Pre-laje</v>
          </cell>
          <cell r="H746" t="str">
            <v>CDHU-182</v>
          </cell>
        </row>
        <row r="747">
          <cell r="A747" t="str">
            <v>13.05.084</v>
          </cell>
          <cell r="C747" t="str">
            <v>Pré-laje em painel pré-fabricado treliçado, com EPS, H= 12 cm</v>
          </cell>
          <cell r="D747" t="str">
            <v>M2</v>
          </cell>
          <cell r="E747">
            <v>124.18</v>
          </cell>
          <cell r="F747">
            <v>9.0500000000000007</v>
          </cell>
          <cell r="G747">
            <v>133.22999999999999</v>
          </cell>
          <cell r="H747" t="str">
            <v>CDHU-182</v>
          </cell>
        </row>
        <row r="748">
          <cell r="A748" t="str">
            <v>13.05.090</v>
          </cell>
          <cell r="C748" t="str">
            <v>Pré-laje em painel pré-fabricado treliçado, com EPS, H= 16 cm</v>
          </cell>
          <cell r="D748" t="str">
            <v>M2</v>
          </cell>
          <cell r="E748">
            <v>128.76</v>
          </cell>
          <cell r="F748">
            <v>9.52</v>
          </cell>
          <cell r="G748">
            <v>138.28</v>
          </cell>
          <cell r="H748" t="str">
            <v>CDHU-182</v>
          </cell>
        </row>
        <row r="749">
          <cell r="A749" t="str">
            <v>13.05.094</v>
          </cell>
          <cell r="C749" t="str">
            <v>Pré-laje em painel pré-fabricado treliçado, com EPS, H= 20 cm</v>
          </cell>
          <cell r="D749" t="str">
            <v>M2</v>
          </cell>
          <cell r="E749">
            <v>140.97999999999999</v>
          </cell>
          <cell r="F749">
            <v>9.98</v>
          </cell>
          <cell r="G749">
            <v>150.96</v>
          </cell>
          <cell r="H749" t="str">
            <v>CDHU-182</v>
          </cell>
        </row>
        <row r="750">
          <cell r="A750" t="str">
            <v>13.05.096</v>
          </cell>
          <cell r="C750" t="str">
            <v>Pré-laje em painel pré-fabricado treliçado, com EPS, H= 25 cm</v>
          </cell>
          <cell r="D750" t="str">
            <v>M2</v>
          </cell>
          <cell r="E750">
            <v>164.03</v>
          </cell>
          <cell r="F750">
            <v>10.17</v>
          </cell>
          <cell r="G750">
            <v>174.2</v>
          </cell>
          <cell r="H750" t="str">
            <v>CDHU-182</v>
          </cell>
        </row>
        <row r="751">
          <cell r="A751" t="str">
            <v>13.05.110</v>
          </cell>
          <cell r="C751" t="str">
            <v>Pré-laje em painel pré-fabricado treliçado, H= 12 cm</v>
          </cell>
          <cell r="D751" t="str">
            <v>M2</v>
          </cell>
          <cell r="E751">
            <v>110.73</v>
          </cell>
          <cell r="F751">
            <v>9.0500000000000007</v>
          </cell>
          <cell r="G751">
            <v>119.78</v>
          </cell>
          <cell r="H751" t="str">
            <v>CDHU-182</v>
          </cell>
        </row>
        <row r="752">
          <cell r="A752" t="str">
            <v>13.05.150</v>
          </cell>
          <cell r="C752" t="str">
            <v>Pré-laje em painel pré-fabricado treliçado, H= 16 cm</v>
          </cell>
          <cell r="D752" t="str">
            <v>M2</v>
          </cell>
          <cell r="E752">
            <v>117.5</v>
          </cell>
          <cell r="F752">
            <v>9.51</v>
          </cell>
          <cell r="G752">
            <v>127.01</v>
          </cell>
          <cell r="H752" t="str">
            <v>CDHU-182</v>
          </cell>
        </row>
        <row r="753">
          <cell r="A753" t="str">
            <v>14</v>
          </cell>
          <cell r="B753" t="str">
            <v>ALVENARIA E ELEMENTO DIVISOR</v>
          </cell>
          <cell r="C753" t="str">
            <v>ALVENARIA E ELEMENTO DIVISOR</v>
          </cell>
          <cell r="H753" t="str">
            <v>CDHU-182</v>
          </cell>
        </row>
        <row r="754">
          <cell r="A754" t="str">
            <v>14.01</v>
          </cell>
          <cell r="B754" t="str">
            <v>Alvenaria de fundacao (embasamento)</v>
          </cell>
          <cell r="C754" t="str">
            <v>Alvenaria de fundacao (embasamento)</v>
          </cell>
          <cell r="H754" t="str">
            <v>CDHU-182</v>
          </cell>
        </row>
        <row r="755">
          <cell r="A755" t="str">
            <v>14.01.020</v>
          </cell>
          <cell r="C755" t="str">
            <v>Alvenaria de embasamento em tijolo maciço comum</v>
          </cell>
          <cell r="D755" t="str">
            <v>M3</v>
          </cell>
          <cell r="E755">
            <v>438.69</v>
          </cell>
          <cell r="F755">
            <v>307.51</v>
          </cell>
          <cell r="G755">
            <v>746.2</v>
          </cell>
          <cell r="H755" t="str">
            <v>CDHU-182</v>
          </cell>
        </row>
        <row r="756">
          <cell r="A756" t="str">
            <v>14.01.050</v>
          </cell>
          <cell r="C756" t="str">
            <v>Alvenaria de embasamento em bloco de concreto de 14 x 19 x 39 cm - classe A</v>
          </cell>
          <cell r="D756" t="str">
            <v>M2</v>
          </cell>
          <cell r="E756">
            <v>44.17</v>
          </cell>
          <cell r="F756">
            <v>29.51</v>
          </cell>
          <cell r="G756">
            <v>73.680000000000007</v>
          </cell>
          <cell r="H756" t="str">
            <v>CDHU-182</v>
          </cell>
        </row>
        <row r="757">
          <cell r="A757" t="str">
            <v>14.01.060</v>
          </cell>
          <cell r="C757" t="str">
            <v>Alvenaria de embasamento em bloco de concreto de 19 x 19 x 39 cm - classe A</v>
          </cell>
          <cell r="D757" t="str">
            <v>M2</v>
          </cell>
          <cell r="E757">
            <v>57.42</v>
          </cell>
          <cell r="F757">
            <v>30.18</v>
          </cell>
          <cell r="G757">
            <v>87.6</v>
          </cell>
          <cell r="H757" t="str">
            <v>CDHU-182</v>
          </cell>
        </row>
        <row r="758">
          <cell r="A758" t="str">
            <v>14.02</v>
          </cell>
          <cell r="B758" t="str">
            <v>Alvenaria com tijolo macico comum ou especial</v>
          </cell>
          <cell r="C758" t="str">
            <v>Alvenaria com tijolo macico comum ou especial</v>
          </cell>
          <cell r="H758" t="str">
            <v>CDHU-182</v>
          </cell>
        </row>
        <row r="759">
          <cell r="A759" t="str">
            <v>14.02.020</v>
          </cell>
          <cell r="C759" t="str">
            <v>Alvenaria de elevação de 1/4 tijolo maciço comum</v>
          </cell>
          <cell r="D759" t="str">
            <v>M2</v>
          </cell>
          <cell r="E759">
            <v>27.07</v>
          </cell>
          <cell r="F759">
            <v>37.979999999999997</v>
          </cell>
          <cell r="G759">
            <v>65.05</v>
          </cell>
          <cell r="H759" t="str">
            <v>CDHU-182</v>
          </cell>
        </row>
        <row r="760">
          <cell r="A760" t="str">
            <v>14.02.030</v>
          </cell>
          <cell r="C760" t="str">
            <v>Alvenaria de elevação de 1/2 tijolo maciço comum</v>
          </cell>
          <cell r="D760" t="str">
            <v>M2</v>
          </cell>
          <cell r="E760">
            <v>37.29</v>
          </cell>
          <cell r="F760">
            <v>60.1</v>
          </cell>
          <cell r="G760">
            <v>97.39</v>
          </cell>
          <cell r="H760" t="str">
            <v>CDHU-182</v>
          </cell>
        </row>
        <row r="761">
          <cell r="A761" t="str">
            <v>14.02.040</v>
          </cell>
          <cell r="C761" t="str">
            <v>Alvenaria de elevação de 1 tijolo maciço comum</v>
          </cell>
          <cell r="D761" t="str">
            <v>M2</v>
          </cell>
          <cell r="E761">
            <v>82.3</v>
          </cell>
          <cell r="F761">
            <v>97.51</v>
          </cell>
          <cell r="G761">
            <v>179.81</v>
          </cell>
          <cell r="H761" t="str">
            <v>CDHU-182</v>
          </cell>
        </row>
        <row r="762">
          <cell r="A762" t="str">
            <v>14.02.050</v>
          </cell>
          <cell r="C762" t="str">
            <v>Alvenaria de elevação de 1 1/2 tijolo maciço comum</v>
          </cell>
          <cell r="D762" t="str">
            <v>M2</v>
          </cell>
          <cell r="E762">
            <v>119.01</v>
          </cell>
          <cell r="F762">
            <v>120.25</v>
          </cell>
          <cell r="G762">
            <v>239.26</v>
          </cell>
          <cell r="H762" t="str">
            <v>CDHU-182</v>
          </cell>
        </row>
        <row r="763">
          <cell r="A763" t="str">
            <v>14.02.070</v>
          </cell>
          <cell r="C763" t="str">
            <v>Alvenaria de elevação de 1/2 tijolo maciço aparente</v>
          </cell>
          <cell r="D763" t="str">
            <v>M2</v>
          </cell>
          <cell r="E763">
            <v>103.62</v>
          </cell>
          <cell r="F763">
            <v>60.1</v>
          </cell>
          <cell r="G763">
            <v>163.72</v>
          </cell>
          <cell r="H763" t="str">
            <v>CDHU-182</v>
          </cell>
        </row>
        <row r="764">
          <cell r="A764" t="str">
            <v>14.02.080</v>
          </cell>
          <cell r="C764" t="str">
            <v>Alvenaria de elevação de 1 tijolo maciço aparente</v>
          </cell>
          <cell r="D764" t="str">
            <v>M2</v>
          </cell>
          <cell r="E764">
            <v>234.76</v>
          </cell>
          <cell r="F764">
            <v>97.51</v>
          </cell>
          <cell r="G764">
            <v>332.27</v>
          </cell>
          <cell r="H764" t="str">
            <v>CDHU-182</v>
          </cell>
        </row>
        <row r="765">
          <cell r="A765" t="str">
            <v>14.03</v>
          </cell>
          <cell r="B765" t="str">
            <v>Alvenaria com tijolo laminado aparente</v>
          </cell>
          <cell r="C765" t="str">
            <v>Alvenaria com tijolo laminado aparente</v>
          </cell>
          <cell r="H765" t="str">
            <v>CDHU-182</v>
          </cell>
        </row>
        <row r="766">
          <cell r="A766" t="str">
            <v>14.03.020</v>
          </cell>
          <cell r="C766" t="str">
            <v>Alvenaria de elevação de 1/4 tijolo laminado</v>
          </cell>
          <cell r="D766" t="str">
            <v>M2</v>
          </cell>
          <cell r="E766">
            <v>92.6</v>
          </cell>
          <cell r="F766">
            <v>53.56</v>
          </cell>
          <cell r="G766">
            <v>146.16</v>
          </cell>
          <cell r="H766" t="str">
            <v>CDHU-182</v>
          </cell>
        </row>
        <row r="767">
          <cell r="A767" t="str">
            <v>14.03.040</v>
          </cell>
          <cell r="C767" t="str">
            <v>Alvenaria de elevação de 1/2 tijolo laminado</v>
          </cell>
          <cell r="D767" t="str">
            <v>M2</v>
          </cell>
          <cell r="E767">
            <v>174.72</v>
          </cell>
          <cell r="F767">
            <v>101.01</v>
          </cell>
          <cell r="G767">
            <v>275.73</v>
          </cell>
          <cell r="H767" t="str">
            <v>CDHU-182</v>
          </cell>
        </row>
        <row r="768">
          <cell r="A768" t="str">
            <v>14.03.060</v>
          </cell>
          <cell r="C768" t="str">
            <v>Alvenaria de elevação de 1 tijolo laminado</v>
          </cell>
          <cell r="D768" t="str">
            <v>M2</v>
          </cell>
          <cell r="E768">
            <v>361.8</v>
          </cell>
          <cell r="F768">
            <v>141.28</v>
          </cell>
          <cell r="G768">
            <v>503.08</v>
          </cell>
          <cell r="H768" t="str">
            <v>CDHU-182</v>
          </cell>
        </row>
        <row r="769">
          <cell r="A769" t="str">
            <v>14.04</v>
          </cell>
          <cell r="B769" t="str">
            <v>Alvenaria com bloco ceramico de vedacao</v>
          </cell>
          <cell r="C769" t="str">
            <v>Alvenaria com bloco ceramico de vedacao</v>
          </cell>
          <cell r="H769" t="str">
            <v>CDHU-182</v>
          </cell>
        </row>
        <row r="770">
          <cell r="A770" t="str">
            <v>14.04.200</v>
          </cell>
          <cell r="C770" t="str">
            <v>Alvenaria de bloco cerâmico de vedação, uso revestido, de 9 cm</v>
          </cell>
          <cell r="D770" t="str">
            <v>M2</v>
          </cell>
          <cell r="E770">
            <v>25.15</v>
          </cell>
          <cell r="F770">
            <v>27.19</v>
          </cell>
          <cell r="G770">
            <v>52.34</v>
          </cell>
          <cell r="H770" t="str">
            <v>CDHU-182</v>
          </cell>
        </row>
        <row r="771">
          <cell r="A771" t="str">
            <v>14.04.210</v>
          </cell>
          <cell r="C771" t="str">
            <v>Alvenaria de bloco cerâmico de vedação, uso revestido, de 14 cm</v>
          </cell>
          <cell r="D771" t="str">
            <v>M2</v>
          </cell>
          <cell r="E771">
            <v>35.85</v>
          </cell>
          <cell r="F771">
            <v>29.51</v>
          </cell>
          <cell r="G771">
            <v>65.36</v>
          </cell>
          <cell r="H771" t="str">
            <v>CDHU-182</v>
          </cell>
        </row>
        <row r="772">
          <cell r="A772" t="str">
            <v>14.04.220</v>
          </cell>
          <cell r="C772" t="str">
            <v>Alvenaria de bloco cerâmico de vedação, uso revestido, de 19 cm</v>
          </cell>
          <cell r="D772" t="str">
            <v>M2</v>
          </cell>
          <cell r="E772">
            <v>37.14</v>
          </cell>
          <cell r="F772">
            <v>31.66</v>
          </cell>
          <cell r="G772">
            <v>68.8</v>
          </cell>
          <cell r="H772" t="str">
            <v>CDHU-182</v>
          </cell>
        </row>
        <row r="773">
          <cell r="A773" t="str">
            <v>14.05</v>
          </cell>
          <cell r="B773" t="str">
            <v>Alvenaria com bloco ceramico estrutural</v>
          </cell>
          <cell r="C773" t="str">
            <v>Alvenaria com bloco ceramico estrutural</v>
          </cell>
          <cell r="H773" t="str">
            <v>CDHU-182</v>
          </cell>
        </row>
        <row r="774">
          <cell r="A774" t="str">
            <v>14.05.050</v>
          </cell>
          <cell r="C774" t="str">
            <v>Alvenaria de bloco cerâmico estrutural, uso revestido, de 14 cm</v>
          </cell>
          <cell r="D774" t="str">
            <v>M2</v>
          </cell>
          <cell r="E774">
            <v>28.77</v>
          </cell>
          <cell r="F774">
            <v>29.51</v>
          </cell>
          <cell r="G774">
            <v>58.28</v>
          </cell>
          <cell r="H774" t="str">
            <v>CDHU-182</v>
          </cell>
        </row>
        <row r="775">
          <cell r="A775" t="str">
            <v>14.05.060</v>
          </cell>
          <cell r="C775" t="str">
            <v>Alvenaria de bloco cerâmico estrutural, uso revestido, de 19 cm</v>
          </cell>
          <cell r="D775" t="str">
            <v>M2</v>
          </cell>
          <cell r="E775">
            <v>36.15</v>
          </cell>
          <cell r="F775">
            <v>31.66</v>
          </cell>
          <cell r="G775">
            <v>67.81</v>
          </cell>
          <cell r="H775" t="str">
            <v>CDHU-182</v>
          </cell>
        </row>
        <row r="776">
          <cell r="A776" t="str">
            <v>14.10</v>
          </cell>
          <cell r="B776" t="str">
            <v>Alvenaria com bloco de concreto de vedacao</v>
          </cell>
          <cell r="C776" t="str">
            <v>Alvenaria com bloco de concreto de vedacao</v>
          </cell>
          <cell r="H776" t="str">
            <v>CDHU-182</v>
          </cell>
        </row>
        <row r="777">
          <cell r="A777" t="str">
            <v>14.10.101</v>
          </cell>
          <cell r="C777" t="str">
            <v>Alvenaria de bloco de concreto de vedação de 9 x 19 x 39 cm - classe C</v>
          </cell>
          <cell r="D777" t="str">
            <v>M2</v>
          </cell>
          <cell r="E777">
            <v>24.63</v>
          </cell>
          <cell r="F777">
            <v>27.19</v>
          </cell>
          <cell r="G777">
            <v>51.82</v>
          </cell>
          <cell r="H777" t="str">
            <v>CDHU-182</v>
          </cell>
        </row>
        <row r="778">
          <cell r="A778" t="str">
            <v>14.10.111</v>
          </cell>
          <cell r="C778" t="str">
            <v>Alvenaria de bloco de concreto de vedação de 14 x 19 x 39 cm - classe C</v>
          </cell>
          <cell r="D778" t="str">
            <v>M2</v>
          </cell>
          <cell r="E778">
            <v>30.21</v>
          </cell>
          <cell r="F778">
            <v>29.51</v>
          </cell>
          <cell r="G778">
            <v>59.72</v>
          </cell>
          <cell r="H778" t="str">
            <v>CDHU-182</v>
          </cell>
        </row>
        <row r="779">
          <cell r="A779" t="str">
            <v>14.10.121</v>
          </cell>
          <cell r="C779" t="str">
            <v>Alvenaria de bloco de concreto de vedação de 19 x 19 x 39 cm - classe C</v>
          </cell>
          <cell r="D779" t="str">
            <v>M2</v>
          </cell>
          <cell r="E779">
            <v>38.700000000000003</v>
          </cell>
          <cell r="F779">
            <v>30.18</v>
          </cell>
          <cell r="G779">
            <v>68.88</v>
          </cell>
          <cell r="H779" t="str">
            <v>CDHU-182</v>
          </cell>
        </row>
        <row r="780">
          <cell r="A780" t="str">
            <v>14.11</v>
          </cell>
          <cell r="B780" t="str">
            <v>Alvenaria com bloco de concreto estrutural</v>
          </cell>
          <cell r="C780" t="str">
            <v>Alvenaria com bloco de concreto estrutural</v>
          </cell>
          <cell r="H780" t="str">
            <v>CDHU-182</v>
          </cell>
        </row>
        <row r="781">
          <cell r="A781" t="str">
            <v>14.11.221</v>
          </cell>
          <cell r="C781" t="str">
            <v>Alvenaria de bloco de concreto estrutural 14 x 19 x 39 cm - classe B</v>
          </cell>
          <cell r="D781" t="str">
            <v>M2</v>
          </cell>
          <cell r="E781">
            <v>39.380000000000003</v>
          </cell>
          <cell r="F781">
            <v>33.22</v>
          </cell>
          <cell r="G781">
            <v>72.599999999999994</v>
          </cell>
          <cell r="H781" t="str">
            <v>CDHU-182</v>
          </cell>
        </row>
        <row r="782">
          <cell r="A782" t="str">
            <v>14.11.231</v>
          </cell>
          <cell r="C782" t="str">
            <v>Alvenaria de bloco de concreto estrutural 19 x 19 x 39 cm - classe B</v>
          </cell>
          <cell r="D782" t="str">
            <v>M2</v>
          </cell>
          <cell r="E782">
            <v>52.78</v>
          </cell>
          <cell r="F782">
            <v>34.06</v>
          </cell>
          <cell r="G782">
            <v>86.84</v>
          </cell>
          <cell r="H782" t="str">
            <v>CDHU-182</v>
          </cell>
        </row>
        <row r="783">
          <cell r="A783" t="str">
            <v>14.11.261</v>
          </cell>
          <cell r="C783" t="str">
            <v>Alvenaria de bloco de concreto estrutural 14 x 19 x 39 cm - classe A</v>
          </cell>
          <cell r="D783" t="str">
            <v>M2</v>
          </cell>
          <cell r="E783">
            <v>45.1</v>
          </cell>
          <cell r="F783">
            <v>43.98</v>
          </cell>
          <cell r="G783">
            <v>89.08</v>
          </cell>
          <cell r="H783" t="str">
            <v>CDHU-182</v>
          </cell>
        </row>
        <row r="784">
          <cell r="A784" t="str">
            <v>14.11.271</v>
          </cell>
          <cell r="C784" t="str">
            <v>Alvenaria de bloco de concreto estrutural 19 x 19 x 39 cm - classe A</v>
          </cell>
          <cell r="D784" t="str">
            <v>M2</v>
          </cell>
          <cell r="E784">
            <v>58.76</v>
          </cell>
          <cell r="F784">
            <v>46.88</v>
          </cell>
          <cell r="G784">
            <v>105.64</v>
          </cell>
          <cell r="H784" t="str">
            <v>CDHU-182</v>
          </cell>
        </row>
        <row r="785">
          <cell r="A785" t="str">
            <v>14.15</v>
          </cell>
          <cell r="B785" t="str">
            <v>Alvenaria de concreto celular ou silico calcario</v>
          </cell>
          <cell r="C785" t="str">
            <v>Alvenaria de concreto celular ou silico calcario</v>
          </cell>
          <cell r="H785" t="str">
            <v>CDHU-182</v>
          </cell>
        </row>
        <row r="786">
          <cell r="A786" t="str">
            <v>14.15.060</v>
          </cell>
          <cell r="C786" t="str">
            <v>Alvenaria em bloco de concreto celular autoclavado de 10 cm, uso revestido - classe C25</v>
          </cell>
          <cell r="D786" t="str">
            <v>M2</v>
          </cell>
          <cell r="E786">
            <v>71.989999999999995</v>
          </cell>
          <cell r="F786">
            <v>12.89</v>
          </cell>
          <cell r="G786">
            <v>84.88</v>
          </cell>
          <cell r="H786" t="str">
            <v>CDHU-182</v>
          </cell>
        </row>
        <row r="787">
          <cell r="A787" t="str">
            <v>14.15.100</v>
          </cell>
          <cell r="C787" t="str">
            <v>Alvenaria em bloco de concreto celular autoclavado de 12,5 cm, uso revestido - classe C25</v>
          </cell>
          <cell r="D787" t="str">
            <v>M2</v>
          </cell>
          <cell r="E787">
            <v>91.74</v>
          </cell>
          <cell r="F787">
            <v>13.22</v>
          </cell>
          <cell r="G787">
            <v>104.96</v>
          </cell>
          <cell r="H787" t="str">
            <v>CDHU-182</v>
          </cell>
        </row>
        <row r="788">
          <cell r="A788" t="str">
            <v>14.15.120</v>
          </cell>
          <cell r="C788" t="str">
            <v>Alvenaria em bloco de concreto celular autoclavado de 15 cm, uso revestido - classe C25</v>
          </cell>
          <cell r="D788" t="str">
            <v>M2</v>
          </cell>
          <cell r="E788">
            <v>106.52</v>
          </cell>
          <cell r="F788">
            <v>13.39</v>
          </cell>
          <cell r="G788">
            <v>119.91</v>
          </cell>
          <cell r="H788" t="str">
            <v>CDHU-182</v>
          </cell>
        </row>
        <row r="789">
          <cell r="A789" t="str">
            <v>14.15.140</v>
          </cell>
          <cell r="C789" t="str">
            <v>Alvenaria em bloco de concreto celular autoclavado de 20 cm, uso revestido - classe C25</v>
          </cell>
          <cell r="D789" t="str">
            <v>M2</v>
          </cell>
          <cell r="E789">
            <v>140.35</v>
          </cell>
          <cell r="F789">
            <v>13.89</v>
          </cell>
          <cell r="G789">
            <v>154.24</v>
          </cell>
          <cell r="H789" t="str">
            <v>CDHU-182</v>
          </cell>
        </row>
        <row r="790">
          <cell r="A790" t="str">
            <v>14.20</v>
          </cell>
          <cell r="B790" t="str">
            <v>Pecas moldadas no local (vergas, pilaretes, etc.)</v>
          </cell>
          <cell r="C790" t="str">
            <v>Pecas moldadas no local (vergas, pilaretes, etc.)</v>
          </cell>
          <cell r="H790" t="str">
            <v>CDHU-182</v>
          </cell>
        </row>
        <row r="791">
          <cell r="A791" t="str">
            <v>14.20.010</v>
          </cell>
          <cell r="C791" t="str">
            <v>Vergas, contravergas e pilaretes de concreto armado</v>
          </cell>
          <cell r="D791" t="str">
            <v>M3</v>
          </cell>
          <cell r="E791">
            <v>902.31</v>
          </cell>
          <cell r="F791">
            <v>701.88</v>
          </cell>
          <cell r="G791">
            <v>1604.19</v>
          </cell>
          <cell r="H791" t="str">
            <v>CDHU-182</v>
          </cell>
        </row>
        <row r="792">
          <cell r="A792" t="str">
            <v>14.20.020</v>
          </cell>
          <cell r="C792" t="str">
            <v>Cimalha em concreto com pingadeira</v>
          </cell>
          <cell r="D792" t="str">
            <v>M</v>
          </cell>
          <cell r="E792">
            <v>2.78</v>
          </cell>
          <cell r="F792">
            <v>6.36</v>
          </cell>
          <cell r="G792">
            <v>9.14</v>
          </cell>
          <cell r="H792" t="str">
            <v>CDHU-182</v>
          </cell>
        </row>
        <row r="793">
          <cell r="A793" t="str">
            <v>14.28</v>
          </cell>
          <cell r="B793" t="str">
            <v>Elementos vazados (concreto, ceramica e vidros)</v>
          </cell>
          <cell r="C793" t="str">
            <v>Elementos vazados (concreto, ceramica e vidros)</v>
          </cell>
          <cell r="H793" t="str">
            <v>CDHU-182</v>
          </cell>
        </row>
        <row r="794">
          <cell r="A794" t="str">
            <v>14.28.030</v>
          </cell>
          <cell r="C794" t="str">
            <v>Elemento vazado em concreto, tipo quadriculado de 39 x 39 x 10 cm</v>
          </cell>
          <cell r="D794" t="str">
            <v>M2</v>
          </cell>
          <cell r="E794">
            <v>107.03</v>
          </cell>
          <cell r="F794">
            <v>55.39</v>
          </cell>
          <cell r="G794">
            <v>162.41999999999999</v>
          </cell>
          <cell r="H794" t="str">
            <v>CDHU-182</v>
          </cell>
        </row>
        <row r="795">
          <cell r="A795" t="str">
            <v>14.28.096</v>
          </cell>
          <cell r="C795" t="str">
            <v>Elemento vazado em concreto, tipo veneziana de 39 x 39 x 10 cm</v>
          </cell>
          <cell r="D795" t="str">
            <v>M2</v>
          </cell>
          <cell r="E795">
            <v>121.02</v>
          </cell>
          <cell r="F795">
            <v>55.4</v>
          </cell>
          <cell r="G795">
            <v>176.42</v>
          </cell>
          <cell r="H795" t="str">
            <v>CDHU-182</v>
          </cell>
        </row>
        <row r="796">
          <cell r="A796" t="str">
            <v>14.28.100</v>
          </cell>
          <cell r="C796" t="str">
            <v>Elemento vazado em vidro, tipo veneziana capelinha de 20 x 10 x 10 cm</v>
          </cell>
          <cell r="D796" t="str">
            <v>M2</v>
          </cell>
          <cell r="E796">
            <v>1248.31</v>
          </cell>
          <cell r="F796">
            <v>150.24</v>
          </cell>
          <cell r="G796">
            <v>1398.55</v>
          </cell>
          <cell r="H796" t="str">
            <v>CDHU-182</v>
          </cell>
        </row>
        <row r="797">
          <cell r="A797" t="str">
            <v>14.28.140</v>
          </cell>
          <cell r="C797" t="str">
            <v>Elemento vazado em vidro, tipo veneziana de 20 x 20 x 6 cm</v>
          </cell>
          <cell r="D797" t="str">
            <v>M2</v>
          </cell>
          <cell r="E797">
            <v>831.37</v>
          </cell>
          <cell r="F797">
            <v>99.75</v>
          </cell>
          <cell r="G797">
            <v>931.12</v>
          </cell>
          <cell r="H797" t="str">
            <v>CDHU-182</v>
          </cell>
        </row>
        <row r="798">
          <cell r="A798" t="str">
            <v>14.30</v>
          </cell>
          <cell r="B798" t="str">
            <v>Divisoria e fechamento</v>
          </cell>
          <cell r="C798" t="str">
            <v>Divisoria e fechamento</v>
          </cell>
          <cell r="H798" t="str">
            <v>CDHU-182</v>
          </cell>
        </row>
        <row r="799">
          <cell r="A799" t="str">
            <v>14.30.010</v>
          </cell>
          <cell r="C799" t="str">
            <v>Divisória em placas de granito com espessura de 3 cm</v>
          </cell>
          <cell r="D799" t="str">
            <v>M2</v>
          </cell>
          <cell r="E799">
            <v>765.72</v>
          </cell>
          <cell r="F799">
            <v>64.63</v>
          </cell>
          <cell r="G799">
            <v>830.35</v>
          </cell>
          <cell r="H799" t="str">
            <v>CDHU-182</v>
          </cell>
        </row>
        <row r="800">
          <cell r="A800" t="str">
            <v>14.30.020</v>
          </cell>
          <cell r="C800" t="str">
            <v>Divisória em placas de granilite com espessura de 3 cm</v>
          </cell>
          <cell r="D800" t="str">
            <v>M2</v>
          </cell>
          <cell r="E800">
            <v>213.16</v>
          </cell>
          <cell r="G800">
            <v>213.16</v>
          </cell>
          <cell r="H800" t="str">
            <v>CDHU-182</v>
          </cell>
        </row>
        <row r="801">
          <cell r="A801" t="str">
            <v>14.30.070</v>
          </cell>
          <cell r="C801" t="str">
            <v>Divisória sanitária em painel laminado melamínico estrutural com perfis em alumínio, inclusive ferragem completa para vão de porta</v>
          </cell>
          <cell r="D801" t="str">
            <v>M2</v>
          </cell>
          <cell r="E801">
            <v>526.04999999999995</v>
          </cell>
          <cell r="G801">
            <v>526.04999999999995</v>
          </cell>
          <cell r="H801" t="str">
            <v>CDHU-182</v>
          </cell>
        </row>
        <row r="802">
          <cell r="A802" t="str">
            <v>14.30.080</v>
          </cell>
          <cell r="C802" t="str">
            <v>Divisão para mictório em placas de mármore branco, com espessura de 3 cm</v>
          </cell>
          <cell r="D802" t="str">
            <v>M2</v>
          </cell>
          <cell r="E802">
            <v>875.72</v>
          </cell>
          <cell r="F802">
            <v>64.63</v>
          </cell>
          <cell r="G802">
            <v>940.35</v>
          </cell>
          <cell r="H802" t="str">
            <v>CDHU-182</v>
          </cell>
        </row>
        <row r="803">
          <cell r="A803" t="str">
            <v>14.30.110</v>
          </cell>
          <cell r="C803" t="str">
            <v>Divisória cega tipo naval, acabamento em laminado fenólico melamínico, com espessura de 3,5 cm</v>
          </cell>
          <cell r="D803" t="str">
            <v>M2</v>
          </cell>
          <cell r="E803">
            <v>102.52</v>
          </cell>
          <cell r="G803">
            <v>102.52</v>
          </cell>
          <cell r="H803" t="str">
            <v>CDHU-182</v>
          </cell>
        </row>
        <row r="804">
          <cell r="A804" t="str">
            <v>14.30.160</v>
          </cell>
          <cell r="C804" t="str">
            <v>Divisória em placas de gesso acartonado, resistência ao fogo 60 minutos, espessura 120/90mm - 1RF / 1RF LM</v>
          </cell>
          <cell r="D804" t="str">
            <v>M2</v>
          </cell>
          <cell r="E804">
            <v>143.36000000000001</v>
          </cell>
          <cell r="G804">
            <v>143.36000000000001</v>
          </cell>
          <cell r="H804" t="str">
            <v>CDHU-182</v>
          </cell>
        </row>
        <row r="805">
          <cell r="A805" t="str">
            <v>14.30.190</v>
          </cell>
          <cell r="C805" t="str">
            <v>Divisória cega tipo naval com miolo mineral, acabamento em laminado melamínico, com espessura de 3,5 cm</v>
          </cell>
          <cell r="D805" t="str">
            <v>M2</v>
          </cell>
          <cell r="E805">
            <v>133</v>
          </cell>
          <cell r="G805">
            <v>133</v>
          </cell>
          <cell r="H805" t="str">
            <v>CDHU-182</v>
          </cell>
        </row>
        <row r="806">
          <cell r="A806" t="str">
            <v>14.30.230</v>
          </cell>
          <cell r="C806" t="str">
            <v>Divisória painel/vidro/vidro tipo naval, acabamento em laminado fenólico melamínico, com espessura de 3,5 cm</v>
          </cell>
          <cell r="D806" t="str">
            <v>M2</v>
          </cell>
          <cell r="E806">
            <v>138.69</v>
          </cell>
          <cell r="G806">
            <v>138.69</v>
          </cell>
          <cell r="H806" t="str">
            <v>CDHU-182</v>
          </cell>
        </row>
        <row r="807">
          <cell r="A807" t="str">
            <v>14.30.260</v>
          </cell>
          <cell r="C807" t="str">
            <v>Divisória em placas de gesso acartonado, resistência ao fogo 30 minutos, espessura 73/48mm - 1ST / 1ST</v>
          </cell>
          <cell r="D807" t="str">
            <v>M2</v>
          </cell>
          <cell r="E807">
            <v>110.42</v>
          </cell>
          <cell r="G807">
            <v>110.42</v>
          </cell>
          <cell r="H807" t="str">
            <v>CDHU-182</v>
          </cell>
        </row>
        <row r="808">
          <cell r="A808" t="str">
            <v>14.30.270</v>
          </cell>
          <cell r="C808" t="str">
            <v>Divisória em placas de gesso acartonado, resistência ao fogo 30 minutos, espessura 73/48mm - 1ST / 1ST LM</v>
          </cell>
          <cell r="D808" t="str">
            <v>M2</v>
          </cell>
          <cell r="E808">
            <v>116.18</v>
          </cell>
          <cell r="G808">
            <v>116.18</v>
          </cell>
          <cell r="H808" t="str">
            <v>CDHU-182</v>
          </cell>
        </row>
        <row r="809">
          <cell r="A809" t="str">
            <v>14.30.300</v>
          </cell>
          <cell r="C809" t="str">
            <v>Divisória em placas de gesso acartonado, resistência ao fogo 30 minutos, espessura 100/70mm - 1ST / 1ST LM</v>
          </cell>
          <cell r="D809" t="str">
            <v>M2</v>
          </cell>
          <cell r="E809">
            <v>155.41</v>
          </cell>
          <cell r="G809">
            <v>155.41</v>
          </cell>
          <cell r="H809" t="str">
            <v>CDHU-182</v>
          </cell>
        </row>
        <row r="810">
          <cell r="A810" t="str">
            <v>14.30.310</v>
          </cell>
          <cell r="C810" t="str">
            <v>Divisória em placas de gesso acartonado, resistência ao fogo 30 minutos, espessura 100/70mm - 1ST / 1ST</v>
          </cell>
          <cell r="D810" t="str">
            <v>M2</v>
          </cell>
          <cell r="E810">
            <v>98.91</v>
          </cell>
          <cell r="G810">
            <v>98.91</v>
          </cell>
          <cell r="H810" t="str">
            <v>CDHU-182</v>
          </cell>
        </row>
        <row r="811">
          <cell r="A811" t="str">
            <v>14.30.410</v>
          </cell>
          <cell r="C811" t="str">
            <v>Divisória em placas de gesso acartonado, resistência ao fogo 30 minutos, espessura 100/70mm - 1RU / 1RU</v>
          </cell>
          <cell r="D811" t="str">
            <v>M2</v>
          </cell>
          <cell r="E811">
            <v>164.03</v>
          </cell>
          <cell r="G811">
            <v>164.03</v>
          </cell>
          <cell r="H811" t="str">
            <v>CDHU-182</v>
          </cell>
        </row>
        <row r="812">
          <cell r="A812" t="str">
            <v>14.30.440</v>
          </cell>
          <cell r="C812" t="str">
            <v>Divisória em placas duplas de gesso acartonado, resistência ao fogo 60 minutos, espessura 120/70mm - 2ST / 2ST LM</v>
          </cell>
          <cell r="D812" t="str">
            <v>M2</v>
          </cell>
          <cell r="E812">
            <v>170.4</v>
          </cell>
          <cell r="G812">
            <v>170.4</v>
          </cell>
          <cell r="H812" t="str">
            <v>CDHU-182</v>
          </cell>
        </row>
        <row r="813">
          <cell r="A813" t="str">
            <v>14.30.841</v>
          </cell>
          <cell r="C813" t="str">
            <v>Divisória cega tipo piso/teto em laminado melamínico de baixa pressão, com coluna estrutural em alumínio extrudado</v>
          </cell>
          <cell r="D813" t="str">
            <v>M2</v>
          </cell>
          <cell r="E813">
            <v>660.44</v>
          </cell>
          <cell r="G813">
            <v>660.44</v>
          </cell>
          <cell r="H813" t="str">
            <v>CDHU-182</v>
          </cell>
        </row>
        <row r="814">
          <cell r="A814" t="str">
            <v>14.30.842</v>
          </cell>
          <cell r="C814" t="str">
            <v>Divisória tipo piso/teto em vidro temperado simples, com coluna estrutural em alumínio extrudado</v>
          </cell>
          <cell r="D814" t="str">
            <v>M2</v>
          </cell>
          <cell r="E814">
            <v>647.87</v>
          </cell>
          <cell r="G814">
            <v>647.87</v>
          </cell>
          <cell r="H814" t="str">
            <v>CDHU-182</v>
          </cell>
        </row>
        <row r="815">
          <cell r="A815" t="str">
            <v>14.30.843</v>
          </cell>
          <cell r="C815" t="str">
            <v>Divisória tipo piso/teto em vidro temperado duplo e micro persianas, com coluna estrutural em alumínio extrudado</v>
          </cell>
          <cell r="D815" t="str">
            <v>M2</v>
          </cell>
          <cell r="E815">
            <v>1253.75</v>
          </cell>
          <cell r="G815">
            <v>1253.75</v>
          </cell>
          <cell r="H815" t="str">
            <v>CDHU-182</v>
          </cell>
        </row>
        <row r="816">
          <cell r="A816" t="str">
            <v>14.30.860</v>
          </cell>
          <cell r="C816" t="str">
            <v>Divisória em placas de granilite com espessura de 4 cm</v>
          </cell>
          <cell r="D816" t="str">
            <v>M2</v>
          </cell>
          <cell r="E816">
            <v>172.78</v>
          </cell>
          <cell r="F816">
            <v>59.97</v>
          </cell>
          <cell r="G816">
            <v>232.75</v>
          </cell>
          <cell r="H816" t="str">
            <v>CDHU-182</v>
          </cell>
        </row>
        <row r="817">
          <cell r="A817" t="str">
            <v>14.30.870</v>
          </cell>
          <cell r="C817" t="str">
            <v>Divisória em placas duplas de gesso acartonado, resistência ao fogo 120 minutos, espessura 130/70mm - 2RF / 2RF</v>
          </cell>
          <cell r="D817" t="str">
            <v>M2</v>
          </cell>
          <cell r="E817">
            <v>183.93</v>
          </cell>
          <cell r="G817">
            <v>183.93</v>
          </cell>
          <cell r="H817" t="str">
            <v>CDHU-182</v>
          </cell>
        </row>
        <row r="818">
          <cell r="A818" t="str">
            <v>14.30.880</v>
          </cell>
          <cell r="C818" t="str">
            <v>Divisória em placas duplas de gesso acartonado, resistência ao fogo 60 minutos, espessura 120/70mm - 2ST / 2RU</v>
          </cell>
          <cell r="D818" t="str">
            <v>M2</v>
          </cell>
          <cell r="E818">
            <v>172.2</v>
          </cell>
          <cell r="G818">
            <v>172.2</v>
          </cell>
          <cell r="H818" t="str">
            <v>CDHU-182</v>
          </cell>
        </row>
        <row r="819">
          <cell r="A819" t="str">
            <v>14.30.890</v>
          </cell>
          <cell r="C819" t="str">
            <v>Divisória em placas duplas de gesso acartonado, resistência ao fogo 60 minutos, espessura 120/70mm - 2RU / 2RU</v>
          </cell>
          <cell r="D819" t="str">
            <v>M2</v>
          </cell>
          <cell r="E819">
            <v>172.26</v>
          </cell>
          <cell r="G819">
            <v>172.26</v>
          </cell>
          <cell r="H819" t="str">
            <v>CDHU-182</v>
          </cell>
        </row>
        <row r="820">
          <cell r="A820" t="str">
            <v>14.30.900</v>
          </cell>
          <cell r="C820" t="str">
            <v>Divisória em placas duplas de gesso acartonado, resistência ao fogo 60 minutos, espessura 98/48mm - 2ST / 2ST LM</v>
          </cell>
          <cell r="D820" t="str">
            <v>M2</v>
          </cell>
          <cell r="E820">
            <v>155.66</v>
          </cell>
          <cell r="G820">
            <v>155.66</v>
          </cell>
          <cell r="H820" t="str">
            <v>CDHU-182</v>
          </cell>
        </row>
        <row r="821">
          <cell r="A821" t="str">
            <v>14.30.910</v>
          </cell>
          <cell r="C821" t="str">
            <v>Divisória em placas duplas de gesso acartonado, resistência ao fogo 60 minutos, espessura 98/48mm - 2RU / 2RU LM</v>
          </cell>
          <cell r="D821" t="str">
            <v>M2</v>
          </cell>
          <cell r="E821">
            <v>204.31</v>
          </cell>
          <cell r="G821">
            <v>204.31</v>
          </cell>
          <cell r="H821" t="str">
            <v>CDHU-182</v>
          </cell>
        </row>
        <row r="822">
          <cell r="A822" t="str">
            <v>14.30.920</v>
          </cell>
          <cell r="C822" t="str">
            <v>Divisória em placas duplas de gesso acartonado, resistência ao fogo 60 minutos, espessura 98/48mm - 2ST / 2RU LM</v>
          </cell>
          <cell r="D822" t="str">
            <v>M2</v>
          </cell>
          <cell r="E822">
            <v>194.33</v>
          </cell>
          <cell r="G822">
            <v>194.33</v>
          </cell>
          <cell r="H822" t="str">
            <v>CDHU-182</v>
          </cell>
        </row>
        <row r="823">
          <cell r="A823" t="str">
            <v>14.31</v>
          </cell>
          <cell r="B823" t="str">
            <v>Divisoria e fechamento.</v>
          </cell>
          <cell r="C823" t="str">
            <v>Divisoria e fechamento.</v>
          </cell>
          <cell r="H823" t="str">
            <v>CDHU-182</v>
          </cell>
        </row>
        <row r="824">
          <cell r="A824" t="str">
            <v>14.31.030</v>
          </cell>
          <cell r="C824" t="str">
            <v>Fechamento em placa cimentícia com espessura de 12 mm</v>
          </cell>
          <cell r="D824" t="str">
            <v>M2</v>
          </cell>
          <cell r="E824">
            <v>81.66</v>
          </cell>
          <cell r="F824">
            <v>109.22</v>
          </cell>
          <cell r="G824">
            <v>190.88</v>
          </cell>
          <cell r="H824" t="str">
            <v>CDHU-182</v>
          </cell>
        </row>
        <row r="825">
          <cell r="A825" t="str">
            <v>14.40</v>
          </cell>
          <cell r="B825" t="str">
            <v>Reparos, conservacoes e complementos - GRUPO 14</v>
          </cell>
          <cell r="C825" t="str">
            <v>Reparos, conservacoes e complementos - GRUPO 14</v>
          </cell>
          <cell r="H825" t="str">
            <v>CDHU-182</v>
          </cell>
        </row>
        <row r="826">
          <cell r="A826" t="str">
            <v>14.40.040</v>
          </cell>
          <cell r="C826" t="str">
            <v>Recolocação de divisórias em chapas com montantes metálicos</v>
          </cell>
          <cell r="D826" t="str">
            <v>M2</v>
          </cell>
          <cell r="F826">
            <v>37.11</v>
          </cell>
          <cell r="G826">
            <v>37.11</v>
          </cell>
          <cell r="H826" t="str">
            <v>CDHU-182</v>
          </cell>
        </row>
        <row r="827">
          <cell r="A827" t="str">
            <v>14.40.060</v>
          </cell>
          <cell r="C827" t="str">
            <v>Tela galvanizada para fixação de alvenaria com dimensão de 6x50cm</v>
          </cell>
          <cell r="D827" t="str">
            <v>UN</v>
          </cell>
          <cell r="E827">
            <v>1.68</v>
          </cell>
          <cell r="F827">
            <v>5.09</v>
          </cell>
          <cell r="G827">
            <v>6.77</v>
          </cell>
          <cell r="H827" t="str">
            <v>CDHU-182</v>
          </cell>
        </row>
        <row r="828">
          <cell r="A828" t="str">
            <v>14.40.070</v>
          </cell>
          <cell r="C828" t="str">
            <v>Tela galvanizada para fixação de alvenaria com dimensão de 7,5x50cm</v>
          </cell>
          <cell r="D828" t="str">
            <v>UN</v>
          </cell>
          <cell r="E828">
            <v>2.29</v>
          </cell>
          <cell r="F828">
            <v>5.09</v>
          </cell>
          <cell r="G828">
            <v>7.38</v>
          </cell>
          <cell r="H828" t="str">
            <v>CDHU-182</v>
          </cell>
        </row>
        <row r="829">
          <cell r="A829" t="str">
            <v>14.40.080</v>
          </cell>
          <cell r="C829" t="str">
            <v>Tela galvanizada para fixação de alvenaria com dimensão de 10,5x50cm</v>
          </cell>
          <cell r="D829" t="str">
            <v>UN</v>
          </cell>
          <cell r="E829">
            <v>2.74</v>
          </cell>
          <cell r="F829">
            <v>5.09</v>
          </cell>
          <cell r="G829">
            <v>7.83</v>
          </cell>
          <cell r="H829" t="str">
            <v>CDHU-182</v>
          </cell>
        </row>
        <row r="830">
          <cell r="A830" t="str">
            <v>14.40.090</v>
          </cell>
          <cell r="C830" t="str">
            <v>Tela galvanizada para fixação de alvenaria com dimensão de 12x50cm</v>
          </cell>
          <cell r="D830" t="str">
            <v>UN</v>
          </cell>
          <cell r="E830">
            <v>2.92</v>
          </cell>
          <cell r="F830">
            <v>5.09</v>
          </cell>
          <cell r="G830">
            <v>8.01</v>
          </cell>
          <cell r="H830" t="str">
            <v>CDHU-182</v>
          </cell>
        </row>
        <row r="831">
          <cell r="A831" t="str">
            <v>14.40.100</v>
          </cell>
          <cell r="C831" t="str">
            <v>Tela galvanizada para fixação de alvenaria com dimensão de 17x50cm</v>
          </cell>
          <cell r="D831" t="str">
            <v>UN</v>
          </cell>
          <cell r="E831">
            <v>3.85</v>
          </cell>
          <cell r="F831">
            <v>5.09</v>
          </cell>
          <cell r="G831">
            <v>8.94</v>
          </cell>
          <cell r="H831" t="str">
            <v>CDHU-182</v>
          </cell>
        </row>
        <row r="832">
          <cell r="A832" t="str">
            <v>15</v>
          </cell>
          <cell r="B832" t="str">
            <v>ESTRUTURA EM MADEIRA, FERRO, ALUMINIO E CONCRETO</v>
          </cell>
          <cell r="C832" t="str">
            <v>ESTRUTURA EM MADEIRA, FERRO, ALUMINIO E CONCRETO</v>
          </cell>
          <cell r="H832" t="str">
            <v>CDHU-182</v>
          </cell>
        </row>
        <row r="833">
          <cell r="A833" t="str">
            <v>15.01</v>
          </cell>
          <cell r="B833" t="str">
            <v>Estrutura em madeira para cobertura</v>
          </cell>
          <cell r="C833" t="str">
            <v>Estrutura em madeira para cobertura</v>
          </cell>
          <cell r="H833" t="str">
            <v>CDHU-182</v>
          </cell>
        </row>
        <row r="834">
          <cell r="A834" t="str">
            <v>15.01.010</v>
          </cell>
          <cell r="C834" t="str">
            <v>Estrutura de madeira tesourada para telha de barro - vãos até 7,00 m</v>
          </cell>
          <cell r="D834" t="str">
            <v>M2</v>
          </cell>
          <cell r="E834">
            <v>76.69</v>
          </cell>
          <cell r="F834">
            <v>46.39</v>
          </cell>
          <cell r="G834">
            <v>123.08</v>
          </cell>
          <cell r="H834" t="str">
            <v>CDHU-182</v>
          </cell>
        </row>
        <row r="835">
          <cell r="A835" t="str">
            <v>15.01.020</v>
          </cell>
          <cell r="C835" t="str">
            <v>Estrutura de madeira tesourada para telha de barro - vãos de 7,01 a 10,00 m</v>
          </cell>
          <cell r="D835" t="str">
            <v>M2</v>
          </cell>
          <cell r="E835">
            <v>82.29</v>
          </cell>
          <cell r="F835">
            <v>48.25</v>
          </cell>
          <cell r="G835">
            <v>130.54</v>
          </cell>
          <cell r="H835" t="str">
            <v>CDHU-182</v>
          </cell>
        </row>
        <row r="836">
          <cell r="A836" t="str">
            <v>15.01.030</v>
          </cell>
          <cell r="C836" t="str">
            <v>Estrutura de madeira tesourada para telha de barro - vãos de 10,01 a 13,00 m</v>
          </cell>
          <cell r="D836" t="str">
            <v>M2</v>
          </cell>
          <cell r="E836">
            <v>87.9</v>
          </cell>
          <cell r="F836">
            <v>50.1</v>
          </cell>
          <cell r="G836">
            <v>138</v>
          </cell>
          <cell r="H836" t="str">
            <v>CDHU-182</v>
          </cell>
        </row>
        <row r="837">
          <cell r="A837" t="str">
            <v>15.01.040</v>
          </cell>
          <cell r="C837" t="str">
            <v>Estrutura de madeira tesourada para telha de barro - vãos de 13,01 a 18,00 m</v>
          </cell>
          <cell r="D837" t="str">
            <v>M2</v>
          </cell>
          <cell r="E837">
            <v>96.44</v>
          </cell>
          <cell r="F837">
            <v>53.81</v>
          </cell>
          <cell r="G837">
            <v>150.25</v>
          </cell>
          <cell r="H837" t="str">
            <v>CDHU-182</v>
          </cell>
        </row>
        <row r="838">
          <cell r="A838" t="str">
            <v>15.01.110</v>
          </cell>
          <cell r="C838" t="str">
            <v>Estrutura de madeira tesourada para telha perfil ondulado - vãos até 7,00 m</v>
          </cell>
          <cell r="D838" t="str">
            <v>M2</v>
          </cell>
          <cell r="E838">
            <v>52.55</v>
          </cell>
          <cell r="F838">
            <v>35.25</v>
          </cell>
          <cell r="G838">
            <v>87.8</v>
          </cell>
          <cell r="H838" t="str">
            <v>CDHU-182</v>
          </cell>
        </row>
        <row r="839">
          <cell r="A839" t="str">
            <v>15.01.120</v>
          </cell>
          <cell r="C839" t="str">
            <v>Estrutura de madeira tesourada para telha perfil ondulado - vãos 7,01 a 10,00 m</v>
          </cell>
          <cell r="D839" t="str">
            <v>M2</v>
          </cell>
          <cell r="E839">
            <v>58.15</v>
          </cell>
          <cell r="F839">
            <v>37.11</v>
          </cell>
          <cell r="G839">
            <v>95.26</v>
          </cell>
          <cell r="H839" t="str">
            <v>CDHU-182</v>
          </cell>
        </row>
        <row r="840">
          <cell r="A840" t="str">
            <v>15.01.130</v>
          </cell>
          <cell r="C840" t="str">
            <v>Estrutura de madeira tesourada para telha perfil ondulado - vãos 10,01 a 13,00 m</v>
          </cell>
          <cell r="D840" t="str">
            <v>M2</v>
          </cell>
          <cell r="E840">
            <v>63.75</v>
          </cell>
          <cell r="F840">
            <v>38.97</v>
          </cell>
          <cell r="G840">
            <v>102.72</v>
          </cell>
          <cell r="H840" t="str">
            <v>CDHU-182</v>
          </cell>
        </row>
        <row r="841">
          <cell r="A841" t="str">
            <v>15.01.140</v>
          </cell>
          <cell r="C841" t="str">
            <v>Estrutura de madeira tesourada para telha perfil ondulado - vãos 13,01 a 18,00 m</v>
          </cell>
          <cell r="D841" t="str">
            <v>M2</v>
          </cell>
          <cell r="E841">
            <v>69.64</v>
          </cell>
          <cell r="F841">
            <v>42.67</v>
          </cell>
          <cell r="G841">
            <v>112.31</v>
          </cell>
          <cell r="H841" t="str">
            <v>CDHU-182</v>
          </cell>
        </row>
        <row r="842">
          <cell r="A842" t="str">
            <v>15.01.210</v>
          </cell>
          <cell r="C842" t="str">
            <v>Estrutura pontaletada para telhas de barro</v>
          </cell>
          <cell r="D842" t="str">
            <v>M2</v>
          </cell>
          <cell r="E842">
            <v>58.82</v>
          </cell>
          <cell r="F842">
            <v>44.53</v>
          </cell>
          <cell r="G842">
            <v>103.35</v>
          </cell>
          <cell r="H842" t="str">
            <v>CDHU-182</v>
          </cell>
        </row>
        <row r="843">
          <cell r="A843" t="str">
            <v>15.01.220</v>
          </cell>
          <cell r="C843" t="str">
            <v>Estrutura pontaletada para telhas onduladas</v>
          </cell>
          <cell r="D843" t="str">
            <v>M2</v>
          </cell>
          <cell r="E843">
            <v>44.01</v>
          </cell>
          <cell r="F843">
            <v>33.4</v>
          </cell>
          <cell r="G843">
            <v>77.41</v>
          </cell>
          <cell r="H843" t="str">
            <v>CDHU-182</v>
          </cell>
        </row>
        <row r="844">
          <cell r="A844" t="str">
            <v>15.01.310</v>
          </cell>
          <cell r="C844" t="str">
            <v>Estrutura em terças para telhas de barro</v>
          </cell>
          <cell r="D844" t="str">
            <v>M2</v>
          </cell>
          <cell r="E844">
            <v>53.86</v>
          </cell>
          <cell r="F844">
            <v>24.12</v>
          </cell>
          <cell r="G844">
            <v>77.98</v>
          </cell>
          <cell r="H844" t="str">
            <v>CDHU-182</v>
          </cell>
        </row>
        <row r="845">
          <cell r="A845" t="str">
            <v>15.01.320</v>
          </cell>
          <cell r="C845" t="str">
            <v>Estrutura em terças para telhas perfil e material qualquer, exceto barro</v>
          </cell>
          <cell r="D845" t="str">
            <v>M2</v>
          </cell>
          <cell r="E845">
            <v>16.57</v>
          </cell>
          <cell r="F845">
            <v>4.7300000000000004</v>
          </cell>
          <cell r="G845">
            <v>21.3</v>
          </cell>
          <cell r="H845" t="str">
            <v>CDHU-182</v>
          </cell>
        </row>
        <row r="846">
          <cell r="A846" t="str">
            <v>15.01.330</v>
          </cell>
          <cell r="C846" t="str">
            <v>Estrutura em terças para telhas perfil trapezoidal</v>
          </cell>
          <cell r="D846" t="str">
            <v>M2</v>
          </cell>
          <cell r="E846">
            <v>10.46</v>
          </cell>
          <cell r="F846">
            <v>4.7300000000000004</v>
          </cell>
          <cell r="G846">
            <v>15.19</v>
          </cell>
          <cell r="H846" t="str">
            <v>CDHU-182</v>
          </cell>
        </row>
        <row r="847">
          <cell r="A847" t="str">
            <v>15.03</v>
          </cell>
          <cell r="B847" t="str">
            <v>Estrutura em aco</v>
          </cell>
          <cell r="C847" t="str">
            <v>Estrutura em aco</v>
          </cell>
          <cell r="H847" t="str">
            <v>CDHU-182</v>
          </cell>
        </row>
        <row r="848">
          <cell r="A848" t="str">
            <v>15.03.030</v>
          </cell>
          <cell r="C848" t="str">
            <v>Fornecimento e montagem de estrutura em aço ASTM-A36, sem pintura</v>
          </cell>
          <cell r="D848" t="str">
            <v>KG</v>
          </cell>
          <cell r="E848">
            <v>16.399999999999999</v>
          </cell>
          <cell r="G848">
            <v>16.399999999999999</v>
          </cell>
          <cell r="H848" t="str">
            <v>CDHU-182</v>
          </cell>
        </row>
        <row r="849">
          <cell r="A849" t="str">
            <v>15.03.090</v>
          </cell>
          <cell r="C849" t="str">
            <v>Montagem de estrutura metálica em aço, sem pintura</v>
          </cell>
          <cell r="D849" t="str">
            <v>KG</v>
          </cell>
          <cell r="F849">
            <v>4.88</v>
          </cell>
          <cell r="G849">
            <v>4.88</v>
          </cell>
          <cell r="H849" t="str">
            <v>CDHU-182</v>
          </cell>
        </row>
        <row r="850">
          <cell r="A850" t="str">
            <v>15.03.110</v>
          </cell>
          <cell r="C850" t="str">
            <v>Fornecimento e montagem de estrutura em aço patinável, sem pintura</v>
          </cell>
          <cell r="D850" t="str">
            <v>KG</v>
          </cell>
          <cell r="E850">
            <v>18.29</v>
          </cell>
          <cell r="G850">
            <v>18.29</v>
          </cell>
          <cell r="H850" t="str">
            <v>CDHU-182</v>
          </cell>
        </row>
        <row r="851">
          <cell r="A851" t="str">
            <v>15.03.131</v>
          </cell>
          <cell r="C851" t="str">
            <v>Fornecimento e montagem de estrutura em aço ASTM-A572 Grau 50, sem pintura</v>
          </cell>
          <cell r="D851" t="str">
            <v>KG</v>
          </cell>
          <cell r="E851">
            <v>14.6</v>
          </cell>
          <cell r="G851">
            <v>14.6</v>
          </cell>
          <cell r="H851" t="str">
            <v>CDHU-182</v>
          </cell>
        </row>
        <row r="852">
          <cell r="A852" t="str">
            <v>15.03.140</v>
          </cell>
          <cell r="C852" t="str">
            <v>Fornecimento e montagem de estrutura tubular em aço ASTM-A572 Grau 50, sem pintura</v>
          </cell>
          <cell r="D852" t="str">
            <v>KG</v>
          </cell>
          <cell r="E852">
            <v>15.78</v>
          </cell>
          <cell r="G852">
            <v>15.78</v>
          </cell>
          <cell r="H852" t="str">
            <v>CDHU-182</v>
          </cell>
        </row>
        <row r="853">
          <cell r="A853" t="str">
            <v>15.03.150</v>
          </cell>
          <cell r="C853" t="str">
            <v>Fornecimento e montagem de estrutura metálica em perfil metalon, sem pintura</v>
          </cell>
          <cell r="D853" t="str">
            <v>KG</v>
          </cell>
          <cell r="E853">
            <v>10.56</v>
          </cell>
          <cell r="F853">
            <v>4.88</v>
          </cell>
          <cell r="G853">
            <v>15.44</v>
          </cell>
          <cell r="H853" t="str">
            <v>CDHU-182</v>
          </cell>
        </row>
        <row r="854">
          <cell r="A854" t="str">
            <v>15.05</v>
          </cell>
          <cell r="B854" t="str">
            <v>Estrutura pre-fabricada de concreto</v>
          </cell>
          <cell r="C854" t="str">
            <v>Estrutura pre-fabricada de concreto</v>
          </cell>
          <cell r="H854" t="str">
            <v>CDHU-182</v>
          </cell>
        </row>
        <row r="855">
          <cell r="A855" t="str">
            <v>15.05.290</v>
          </cell>
          <cell r="C855" t="str">
            <v>Placas, vigas e pilares em concreto armado pré-moldado - fck= 40 MPa</v>
          </cell>
          <cell r="D855" t="str">
            <v>M3</v>
          </cell>
          <cell r="E855">
            <v>2246.14</v>
          </cell>
          <cell r="F855">
            <v>717.96</v>
          </cell>
          <cell r="G855">
            <v>2964.1</v>
          </cell>
          <cell r="H855" t="str">
            <v>CDHU-182</v>
          </cell>
        </row>
        <row r="856">
          <cell r="A856" t="str">
            <v>15.05.300</v>
          </cell>
          <cell r="C856" t="str">
            <v>Mobiliário em concreto armado pré-moldado - fck= 40 MPa</v>
          </cell>
          <cell r="D856" t="str">
            <v>M3</v>
          </cell>
          <cell r="E856">
            <v>2177.11</v>
          </cell>
          <cell r="F856">
            <v>791.74</v>
          </cell>
          <cell r="G856">
            <v>2968.85</v>
          </cell>
          <cell r="H856" t="str">
            <v>CDHU-182</v>
          </cell>
        </row>
        <row r="857">
          <cell r="A857" t="str">
            <v>15.05.520</v>
          </cell>
          <cell r="C857" t="str">
            <v>Placas, vigas e pilares em concreto armado pré-moldado - fck= 35 MPa</v>
          </cell>
          <cell r="D857" t="str">
            <v>M3</v>
          </cell>
          <cell r="E857">
            <v>2019.65</v>
          </cell>
          <cell r="F857">
            <v>682.78</v>
          </cell>
          <cell r="G857">
            <v>2702.43</v>
          </cell>
          <cell r="H857" t="str">
            <v>CDHU-182</v>
          </cell>
        </row>
        <row r="858">
          <cell r="A858" t="str">
            <v>15.05.530</v>
          </cell>
          <cell r="C858" t="str">
            <v>Placas, vigas e pilares em concreto armado pré-moldado - fck= 25 MPa</v>
          </cell>
          <cell r="D858" t="str">
            <v>M3</v>
          </cell>
          <cell r="E858">
            <v>1778.54</v>
          </cell>
          <cell r="F858">
            <v>675.92</v>
          </cell>
          <cell r="G858">
            <v>2454.46</v>
          </cell>
          <cell r="H858" t="str">
            <v>CDHU-182</v>
          </cell>
        </row>
        <row r="859">
          <cell r="A859" t="str">
            <v>15.05.540</v>
          </cell>
          <cell r="C859" t="str">
            <v>Mobiliário em concreto armado pré-moldado - fck= 25 MPa</v>
          </cell>
          <cell r="D859" t="str">
            <v>M3</v>
          </cell>
          <cell r="E859">
            <v>1935.16</v>
          </cell>
          <cell r="F859">
            <v>723.96</v>
          </cell>
          <cell r="G859">
            <v>2659.12</v>
          </cell>
          <cell r="H859" t="str">
            <v>CDHU-182</v>
          </cell>
        </row>
        <row r="860">
          <cell r="A860" t="str">
            <v>15.20</v>
          </cell>
          <cell r="B860" t="str">
            <v>Reparos, conservacoes e complementos - GRUPO 15</v>
          </cell>
          <cell r="C860" t="str">
            <v>Reparos, conservacoes e complementos - GRUPO 15</v>
          </cell>
          <cell r="H860" t="str">
            <v>CDHU-182</v>
          </cell>
        </row>
        <row r="861">
          <cell r="A861" t="str">
            <v>15.20.020</v>
          </cell>
          <cell r="C861" t="str">
            <v>Fornecimento de peças diversas para estrutura em madeira</v>
          </cell>
          <cell r="D861" t="str">
            <v>M3</v>
          </cell>
          <cell r="E861">
            <v>2692.98</v>
          </cell>
          <cell r="F861">
            <v>1113.3</v>
          </cell>
          <cell r="G861">
            <v>3806.28</v>
          </cell>
          <cell r="H861" t="str">
            <v>CDHU-182</v>
          </cell>
        </row>
        <row r="862">
          <cell r="A862" t="str">
            <v>15.20.040</v>
          </cell>
          <cell r="C862" t="str">
            <v>Recolocação de peças lineares em madeira com seção até 60 cm²</v>
          </cell>
          <cell r="D862" t="str">
            <v>M</v>
          </cell>
          <cell r="E862">
            <v>0.13</v>
          </cell>
          <cell r="F862">
            <v>5.2</v>
          </cell>
          <cell r="G862">
            <v>5.33</v>
          </cell>
          <cell r="H862" t="str">
            <v>CDHU-182</v>
          </cell>
        </row>
        <row r="863">
          <cell r="A863" t="str">
            <v>15.20.060</v>
          </cell>
          <cell r="C863" t="str">
            <v>Recolocação de peças lineares em madeira com seção superior a 60 cm²</v>
          </cell>
          <cell r="D863" t="str">
            <v>M</v>
          </cell>
          <cell r="E863">
            <v>0.32</v>
          </cell>
          <cell r="F863">
            <v>13.73</v>
          </cell>
          <cell r="G863">
            <v>14.05</v>
          </cell>
          <cell r="H863" t="str">
            <v>CDHU-182</v>
          </cell>
        </row>
        <row r="864">
          <cell r="A864" t="str">
            <v>16</v>
          </cell>
          <cell r="B864" t="str">
            <v>TELHAMENTO</v>
          </cell>
          <cell r="C864" t="str">
            <v>TELHAMENTO</v>
          </cell>
          <cell r="H864" t="str">
            <v>CDHU-182</v>
          </cell>
        </row>
        <row r="865">
          <cell r="A865" t="str">
            <v>16.02</v>
          </cell>
          <cell r="B865" t="str">
            <v>Telhamento em barro</v>
          </cell>
          <cell r="C865" t="str">
            <v>Telhamento em barro</v>
          </cell>
          <cell r="H865" t="str">
            <v>CDHU-182</v>
          </cell>
        </row>
        <row r="866">
          <cell r="A866" t="str">
            <v>16.02.010</v>
          </cell>
          <cell r="C866" t="str">
            <v>Telha de barro tipo italiana</v>
          </cell>
          <cell r="D866" t="str">
            <v>M2</v>
          </cell>
          <cell r="E866">
            <v>23.2</v>
          </cell>
          <cell r="F866">
            <v>26.93</v>
          </cell>
          <cell r="G866">
            <v>50.13</v>
          </cell>
          <cell r="H866" t="str">
            <v>CDHU-182</v>
          </cell>
        </row>
        <row r="867">
          <cell r="A867" t="str">
            <v>16.02.020</v>
          </cell>
          <cell r="C867" t="str">
            <v>Telha de barro tipo francesa</v>
          </cell>
          <cell r="D867" t="str">
            <v>M2</v>
          </cell>
          <cell r="E867">
            <v>48.8</v>
          </cell>
          <cell r="F867">
            <v>26.93</v>
          </cell>
          <cell r="G867">
            <v>75.73</v>
          </cell>
          <cell r="H867" t="str">
            <v>CDHU-182</v>
          </cell>
        </row>
        <row r="868">
          <cell r="A868" t="str">
            <v>16.02.030</v>
          </cell>
          <cell r="C868" t="str">
            <v>Telha de barro tipo romana</v>
          </cell>
          <cell r="D868" t="str">
            <v>M2</v>
          </cell>
          <cell r="E868">
            <v>25.12</v>
          </cell>
          <cell r="F868">
            <v>26.93</v>
          </cell>
          <cell r="G868">
            <v>52.05</v>
          </cell>
          <cell r="H868" t="str">
            <v>CDHU-182</v>
          </cell>
        </row>
        <row r="869">
          <cell r="A869" t="str">
            <v>16.02.045</v>
          </cell>
          <cell r="C869" t="str">
            <v>Telha de barro colonial/paulista</v>
          </cell>
          <cell r="D869" t="str">
            <v>M2</v>
          </cell>
          <cell r="E869">
            <v>61.83</v>
          </cell>
          <cell r="F869">
            <v>40.4</v>
          </cell>
          <cell r="G869">
            <v>102.23</v>
          </cell>
          <cell r="H869" t="str">
            <v>CDHU-182</v>
          </cell>
        </row>
        <row r="870">
          <cell r="A870" t="str">
            <v>16.02.060</v>
          </cell>
          <cell r="C870" t="str">
            <v>Telha de barro tipo plan</v>
          </cell>
          <cell r="D870" t="str">
            <v>M2</v>
          </cell>
          <cell r="E870">
            <v>78.569999999999993</v>
          </cell>
          <cell r="F870">
            <v>40.4</v>
          </cell>
          <cell r="G870">
            <v>118.97</v>
          </cell>
          <cell r="H870" t="str">
            <v>CDHU-182</v>
          </cell>
        </row>
        <row r="871">
          <cell r="A871" t="str">
            <v>16.02.120</v>
          </cell>
          <cell r="C871" t="str">
            <v>Emboçamento de beiral em telhas de barro</v>
          </cell>
          <cell r="D871" t="str">
            <v>M</v>
          </cell>
          <cell r="E871">
            <v>0.69</v>
          </cell>
          <cell r="F871">
            <v>11.88</v>
          </cell>
          <cell r="G871">
            <v>12.57</v>
          </cell>
          <cell r="H871" t="str">
            <v>CDHU-182</v>
          </cell>
        </row>
        <row r="872">
          <cell r="A872" t="str">
            <v>16.02.230</v>
          </cell>
          <cell r="C872" t="str">
            <v>Cumeeira de barro emboçado tipos: plan, romana, italiana, francesa e paulistinha</v>
          </cell>
          <cell r="D872" t="str">
            <v>M</v>
          </cell>
          <cell r="E872">
            <v>9.58</v>
          </cell>
          <cell r="F872">
            <v>14.84</v>
          </cell>
          <cell r="G872">
            <v>24.42</v>
          </cell>
          <cell r="H872" t="str">
            <v>CDHU-182</v>
          </cell>
        </row>
        <row r="873">
          <cell r="A873" t="str">
            <v>16.02.270</v>
          </cell>
          <cell r="C873" t="str">
            <v>Espigão de barro emboçado</v>
          </cell>
          <cell r="D873" t="str">
            <v>M</v>
          </cell>
          <cell r="E873">
            <v>14.38</v>
          </cell>
          <cell r="F873">
            <v>14.84</v>
          </cell>
          <cell r="G873">
            <v>29.22</v>
          </cell>
          <cell r="H873" t="str">
            <v>CDHU-182</v>
          </cell>
        </row>
        <row r="874">
          <cell r="A874" t="str">
            <v>16.03</v>
          </cell>
          <cell r="B874" t="str">
            <v>Telhamento em cimento reforcado com fio sintetico (CRFS)</v>
          </cell>
          <cell r="C874" t="str">
            <v>Telhamento em cimento reforcado com fio sintetico (CRFS)</v>
          </cell>
          <cell r="H874" t="str">
            <v>CDHU-182</v>
          </cell>
        </row>
        <row r="875">
          <cell r="A875" t="str">
            <v>16.03.010</v>
          </cell>
          <cell r="C875" t="str">
            <v>Telhamento em cimento reforçado com fio sintético CRFS - perfil ondulado de 6 mm</v>
          </cell>
          <cell r="D875" t="str">
            <v>M2</v>
          </cell>
          <cell r="E875">
            <v>34.869999999999997</v>
          </cell>
          <cell r="F875">
            <v>14.84</v>
          </cell>
          <cell r="G875">
            <v>49.71</v>
          </cell>
          <cell r="H875" t="str">
            <v>CDHU-182</v>
          </cell>
        </row>
        <row r="876">
          <cell r="A876" t="str">
            <v>16.03.020</v>
          </cell>
          <cell r="C876" t="str">
            <v>Telhamento em cimento reforçado com fio sintético CRFS - perfil ondulado de 8 mm</v>
          </cell>
          <cell r="D876" t="str">
            <v>M2</v>
          </cell>
          <cell r="E876">
            <v>47.89</v>
          </cell>
          <cell r="F876">
            <v>14.84</v>
          </cell>
          <cell r="G876">
            <v>62.73</v>
          </cell>
          <cell r="H876" t="str">
            <v>CDHU-182</v>
          </cell>
        </row>
        <row r="877">
          <cell r="A877" t="str">
            <v>16.03.030</v>
          </cell>
          <cell r="C877" t="str">
            <v>Telhamento em cimento reforçado com fio sintético CRFS - perfil trapezoidal de 44 cm</v>
          </cell>
          <cell r="D877" t="str">
            <v>M2</v>
          </cell>
          <cell r="E877">
            <v>101.2</v>
          </cell>
          <cell r="F877">
            <v>14.84</v>
          </cell>
          <cell r="G877">
            <v>116.04</v>
          </cell>
          <cell r="H877" t="str">
            <v>CDHU-182</v>
          </cell>
        </row>
        <row r="878">
          <cell r="A878" t="str">
            <v>16.03.040</v>
          </cell>
          <cell r="C878" t="str">
            <v>Telhamento em cimento reforçado com fio sintético CRFS - perfil modulado</v>
          </cell>
          <cell r="D878" t="str">
            <v>M2</v>
          </cell>
          <cell r="E878">
            <v>108.86</v>
          </cell>
          <cell r="F878">
            <v>14.84</v>
          </cell>
          <cell r="G878">
            <v>123.7</v>
          </cell>
          <cell r="H878" t="str">
            <v>CDHU-182</v>
          </cell>
        </row>
        <row r="879">
          <cell r="A879" t="str">
            <v>16.03.300</v>
          </cell>
          <cell r="C879" t="str">
            <v>Cumeeira normal em cimento reforçado com fio sintético CRFS - perfil ondulado</v>
          </cell>
          <cell r="D879" t="str">
            <v>M</v>
          </cell>
          <cell r="E879">
            <v>59.1</v>
          </cell>
          <cell r="F879">
            <v>7.42</v>
          </cell>
          <cell r="G879">
            <v>66.52</v>
          </cell>
          <cell r="H879" t="str">
            <v>CDHU-182</v>
          </cell>
        </row>
        <row r="880">
          <cell r="A880" t="str">
            <v>16.03.310</v>
          </cell>
          <cell r="C880" t="str">
            <v>Cumeeira universal em cimento reforçado com fio sintético CRFS - perfil ondulado</v>
          </cell>
          <cell r="D880" t="str">
            <v>M</v>
          </cell>
          <cell r="E880">
            <v>53.12</v>
          </cell>
          <cell r="F880">
            <v>7.42</v>
          </cell>
          <cell r="G880">
            <v>60.54</v>
          </cell>
          <cell r="H880" t="str">
            <v>CDHU-182</v>
          </cell>
        </row>
        <row r="881">
          <cell r="A881" t="str">
            <v>16.03.320</v>
          </cell>
          <cell r="C881" t="str">
            <v>Cumeeira normal em cimento reforçado com fio sintético CRFS - perfil trapezoidal 44 cm</v>
          </cell>
          <cell r="D881" t="str">
            <v>M</v>
          </cell>
          <cell r="E881">
            <v>83.12</v>
          </cell>
          <cell r="F881">
            <v>7.42</v>
          </cell>
          <cell r="G881">
            <v>90.54</v>
          </cell>
          <cell r="H881" t="str">
            <v>CDHU-182</v>
          </cell>
        </row>
        <row r="882">
          <cell r="A882" t="str">
            <v>16.03.330</v>
          </cell>
          <cell r="C882" t="str">
            <v>Cumeeira normal em cimento reforçado com fio sintético CRFS - perfil modulado</v>
          </cell>
          <cell r="D882" t="str">
            <v>M</v>
          </cell>
          <cell r="E882">
            <v>114.79</v>
          </cell>
          <cell r="F882">
            <v>7.42</v>
          </cell>
          <cell r="G882">
            <v>122.21</v>
          </cell>
          <cell r="H882" t="str">
            <v>CDHU-182</v>
          </cell>
        </row>
        <row r="883">
          <cell r="A883" t="str">
            <v>16.03.360</v>
          </cell>
          <cell r="C883" t="str">
            <v>Espigão em cimento reforçado com fio sintético CRFS - perfil ondulado</v>
          </cell>
          <cell r="D883" t="str">
            <v>M</v>
          </cell>
          <cell r="E883">
            <v>36.18</v>
          </cell>
          <cell r="F883">
            <v>7.42</v>
          </cell>
          <cell r="G883">
            <v>43.6</v>
          </cell>
          <cell r="H883" t="str">
            <v>CDHU-182</v>
          </cell>
        </row>
        <row r="884">
          <cell r="A884" t="str">
            <v>16.03.370</v>
          </cell>
          <cell r="C884" t="str">
            <v>Espigão em cimento reforçado com fio sintético CRFS - perfil modulado</v>
          </cell>
          <cell r="D884" t="str">
            <v>M</v>
          </cell>
          <cell r="E884">
            <v>46.44</v>
          </cell>
          <cell r="F884">
            <v>7.42</v>
          </cell>
          <cell r="G884">
            <v>53.86</v>
          </cell>
          <cell r="H884" t="str">
            <v>CDHU-182</v>
          </cell>
        </row>
        <row r="885">
          <cell r="A885" t="str">
            <v>16.03.400</v>
          </cell>
          <cell r="C885" t="str">
            <v>Rufo em cimento reforçado com fio sintético CRFS - perfil ondulado</v>
          </cell>
          <cell r="D885" t="str">
            <v>M</v>
          </cell>
          <cell r="E885">
            <v>51.74</v>
          </cell>
          <cell r="F885">
            <v>7.42</v>
          </cell>
          <cell r="G885">
            <v>59.16</v>
          </cell>
          <cell r="H885" t="str">
            <v>CDHU-182</v>
          </cell>
        </row>
        <row r="886">
          <cell r="A886" t="str">
            <v>16.10</v>
          </cell>
          <cell r="B886" t="str">
            <v>Telhamento em madeira ou fibra vegetal</v>
          </cell>
          <cell r="C886" t="str">
            <v>Telhamento em madeira ou fibra vegetal</v>
          </cell>
          <cell r="H886" t="str">
            <v>CDHU-182</v>
          </cell>
        </row>
        <row r="887">
          <cell r="A887" t="str">
            <v>16.10.020</v>
          </cell>
          <cell r="C887" t="str">
            <v>Telha em fibra vegetal, perfil ondulado, com espessura de 3 mm</v>
          </cell>
          <cell r="D887" t="str">
            <v>M2</v>
          </cell>
          <cell r="E887">
            <v>59.23</v>
          </cell>
          <cell r="F887">
            <v>24.12</v>
          </cell>
          <cell r="G887">
            <v>83.35</v>
          </cell>
          <cell r="H887" t="str">
            <v>CDHU-182</v>
          </cell>
        </row>
        <row r="888">
          <cell r="A888" t="str">
            <v>16.10.100</v>
          </cell>
          <cell r="C888" t="str">
            <v>Cumeeira em fibra vegetal, lisa, com espessura de 3 mm</v>
          </cell>
          <cell r="D888" t="str">
            <v>M</v>
          </cell>
          <cell r="E888">
            <v>100.98</v>
          </cell>
          <cell r="F888">
            <v>8.17</v>
          </cell>
          <cell r="G888">
            <v>109.15</v>
          </cell>
          <cell r="H888" t="str">
            <v>CDHU-182</v>
          </cell>
        </row>
        <row r="889">
          <cell r="A889" t="str">
            <v>16.12</v>
          </cell>
          <cell r="B889" t="str">
            <v>Telhamento metalico comum</v>
          </cell>
          <cell r="C889" t="str">
            <v>Telhamento metalico comum</v>
          </cell>
          <cell r="H889" t="str">
            <v>CDHU-182</v>
          </cell>
        </row>
        <row r="890">
          <cell r="A890" t="str">
            <v>16.12.020</v>
          </cell>
          <cell r="C890" t="str">
            <v>Telhamento em chapa de aço pré-pintada com epóxi e poliéster, perfil ondulado, com espessura de 0,50 mm</v>
          </cell>
          <cell r="D890" t="str">
            <v>M2</v>
          </cell>
          <cell r="E890">
            <v>113.49</v>
          </cell>
          <cell r="F890">
            <v>14.84</v>
          </cell>
          <cell r="G890">
            <v>128.33000000000001</v>
          </cell>
          <cell r="H890" t="str">
            <v>CDHU-182</v>
          </cell>
        </row>
        <row r="891">
          <cell r="A891" t="str">
            <v>16.12.040</v>
          </cell>
          <cell r="C891" t="str">
            <v>Telhamento em chapa de aço pré-pintada com epóxi e poliéster, perfil ondulado calandrado, com espessura de 0,80 mm</v>
          </cell>
          <cell r="D891" t="str">
            <v>M2</v>
          </cell>
          <cell r="E891">
            <v>216.18</v>
          </cell>
          <cell r="F891">
            <v>14.84</v>
          </cell>
          <cell r="G891">
            <v>231.02</v>
          </cell>
          <cell r="H891" t="str">
            <v>CDHU-182</v>
          </cell>
        </row>
        <row r="892">
          <cell r="A892" t="str">
            <v>16.12.050</v>
          </cell>
          <cell r="C892" t="str">
            <v>Telhamento em chapa de aço pré-pintada com epóxi e poliéster, perfil trapezoidal, com espessura de 0,80 mm e altura de 100 mm</v>
          </cell>
          <cell r="D892" t="str">
            <v>M2</v>
          </cell>
          <cell r="E892">
            <v>146.76</v>
          </cell>
          <cell r="F892">
            <v>14.84</v>
          </cell>
          <cell r="G892">
            <v>161.6</v>
          </cell>
          <cell r="H892" t="str">
            <v>CDHU-182</v>
          </cell>
        </row>
        <row r="893">
          <cell r="A893" t="str">
            <v>16.12.060</v>
          </cell>
          <cell r="C893" t="str">
            <v>Telhamento em chapa de aço pré-pintada com epóxi e poliéster, perfil trapezoidal, com espessura de 0,50 mm e altura de 40 mm</v>
          </cell>
          <cell r="D893" t="str">
            <v>M2</v>
          </cell>
          <cell r="E893">
            <v>114.88</v>
          </cell>
          <cell r="F893">
            <v>14.84</v>
          </cell>
          <cell r="G893">
            <v>129.72</v>
          </cell>
          <cell r="H893" t="str">
            <v>CDHU-182</v>
          </cell>
        </row>
        <row r="894">
          <cell r="A894" t="str">
            <v>16.12.200</v>
          </cell>
          <cell r="C894" t="str">
            <v>Cumeeira em chapa de aço pré-pintada com epóxi e poliéster, perfil trapezoidal, com espessura de 0,50 mm</v>
          </cell>
          <cell r="D894" t="str">
            <v>M</v>
          </cell>
          <cell r="E894">
            <v>110.43</v>
          </cell>
          <cell r="F894">
            <v>7.42</v>
          </cell>
          <cell r="G894">
            <v>117.85</v>
          </cell>
          <cell r="H894" t="str">
            <v>CDHU-182</v>
          </cell>
        </row>
        <row r="895">
          <cell r="A895" t="str">
            <v>16.12.220</v>
          </cell>
          <cell r="C895" t="str">
            <v>Cumeeira em chapa de aço pré-pintada com epóxi e poliéster, perfil ondulado, com espessura de 0,50 mm</v>
          </cell>
          <cell r="D895" t="str">
            <v>M</v>
          </cell>
          <cell r="E895">
            <v>101.97</v>
          </cell>
          <cell r="F895">
            <v>7.42</v>
          </cell>
          <cell r="G895">
            <v>109.39</v>
          </cell>
          <cell r="H895" t="str">
            <v>CDHU-182</v>
          </cell>
        </row>
        <row r="896">
          <cell r="A896" t="str">
            <v>16.13</v>
          </cell>
          <cell r="B896" t="str">
            <v>Telhamento metalico especial</v>
          </cell>
          <cell r="C896" t="str">
            <v>Telhamento metalico especial</v>
          </cell>
          <cell r="H896" t="str">
            <v>CDHU-182</v>
          </cell>
        </row>
        <row r="897">
          <cell r="A897" t="str">
            <v>16.13.060</v>
          </cell>
          <cell r="C897" t="str">
            <v>Telhamento em chapa de aço pré-pintada com epóxi e poliéster, tipo sanduíche, espessura de 0,50 mm, com lã de rocha</v>
          </cell>
          <cell r="D897" t="str">
            <v>M2</v>
          </cell>
          <cell r="E897">
            <v>252.03</v>
          </cell>
          <cell r="F897">
            <v>37.35</v>
          </cell>
          <cell r="G897">
            <v>289.38</v>
          </cell>
          <cell r="H897" t="str">
            <v>CDHU-182</v>
          </cell>
        </row>
        <row r="898">
          <cell r="A898" t="str">
            <v>16.13.070</v>
          </cell>
          <cell r="C898" t="str">
            <v>Telhamento em chapa de aço pré-pintada com epóxi e poliéster, tipo sanduíche, espessura de 0,50 mm, com poliuretano</v>
          </cell>
          <cell r="D898" t="str">
            <v>M2</v>
          </cell>
          <cell r="E898">
            <v>299.66000000000003</v>
          </cell>
          <cell r="F898">
            <v>16.16</v>
          </cell>
          <cell r="G898">
            <v>315.82</v>
          </cell>
          <cell r="H898" t="str">
            <v>CDHU-182</v>
          </cell>
        </row>
        <row r="899">
          <cell r="A899" t="str">
            <v>16.13.130</v>
          </cell>
          <cell r="C899" t="str">
            <v>Telhamento em chapa de aço com pintura poliéster, tipo sanduíche, espessura de 0,50 mm, com poliestireno expandido</v>
          </cell>
          <cell r="D899" t="str">
            <v>M2</v>
          </cell>
          <cell r="E899">
            <v>207.27</v>
          </cell>
          <cell r="F899">
            <v>16.16</v>
          </cell>
          <cell r="G899">
            <v>223.43</v>
          </cell>
          <cell r="H899" t="str">
            <v>CDHU-182</v>
          </cell>
        </row>
        <row r="900">
          <cell r="A900" t="str">
            <v>16.13.140</v>
          </cell>
          <cell r="C900" t="str">
            <v>Telhamento em chapa de aço galvanizado autoportante, perfil trapezoidal, com espessura de 0,80 mm e altura de 120 mm</v>
          </cell>
          <cell r="D900" t="str">
            <v>M2</v>
          </cell>
          <cell r="E900">
            <v>145.6</v>
          </cell>
          <cell r="F900">
            <v>14.84</v>
          </cell>
          <cell r="G900">
            <v>160.44</v>
          </cell>
          <cell r="H900" t="str">
            <v>CDHU-182</v>
          </cell>
        </row>
        <row r="901">
          <cell r="A901" t="str">
            <v>16.16</v>
          </cell>
          <cell r="B901" t="str">
            <v>Telhamento em material sintetico</v>
          </cell>
          <cell r="C901" t="str">
            <v>Telhamento em material sintetico</v>
          </cell>
          <cell r="H901" t="str">
            <v>CDHU-182</v>
          </cell>
        </row>
        <row r="902">
          <cell r="A902" t="str">
            <v>16.16.040</v>
          </cell>
          <cell r="C902" t="str">
            <v>Telha ondulada translúcida em polipropileno</v>
          </cell>
          <cell r="D902" t="str">
            <v>M2</v>
          </cell>
          <cell r="E902">
            <v>60.95</v>
          </cell>
          <cell r="F902">
            <v>14.84</v>
          </cell>
          <cell r="G902">
            <v>75.790000000000006</v>
          </cell>
          <cell r="H902" t="str">
            <v>CDHU-182</v>
          </cell>
        </row>
        <row r="903">
          <cell r="A903" t="str">
            <v>16.16.160</v>
          </cell>
          <cell r="C903" t="str">
            <v>Telha em poliéster reforçado com fibras de vidro, perfil trapezoidal 49</v>
          </cell>
          <cell r="D903" t="str">
            <v>M2</v>
          </cell>
          <cell r="E903">
            <v>92.99</v>
          </cell>
          <cell r="F903">
            <v>14.84</v>
          </cell>
          <cell r="G903">
            <v>107.83</v>
          </cell>
          <cell r="H903" t="str">
            <v>CDHU-182</v>
          </cell>
        </row>
        <row r="904">
          <cell r="A904" t="str">
            <v>16.16.400</v>
          </cell>
          <cell r="C904" t="str">
            <v>Cumeeira para telha de poliéster, tipo perfil trapezoidal 49</v>
          </cell>
          <cell r="D904" t="str">
            <v>M</v>
          </cell>
          <cell r="E904">
            <v>149.80000000000001</v>
          </cell>
          <cell r="F904">
            <v>7.42</v>
          </cell>
          <cell r="G904">
            <v>157.22</v>
          </cell>
          <cell r="H904" t="str">
            <v>CDHU-182</v>
          </cell>
        </row>
        <row r="905">
          <cell r="A905" t="str">
            <v>16.20</v>
          </cell>
          <cell r="B905" t="str">
            <v>Telhamento em vidro</v>
          </cell>
          <cell r="C905" t="str">
            <v>Telhamento em vidro</v>
          </cell>
          <cell r="H905" t="str">
            <v>CDHU-182</v>
          </cell>
        </row>
        <row r="906">
          <cell r="A906" t="str">
            <v>16.20.020</v>
          </cell>
          <cell r="C906" t="str">
            <v>Telhas de vidro para iluminação tipo francesa</v>
          </cell>
          <cell r="D906" t="str">
            <v>UN</v>
          </cell>
          <cell r="E906">
            <v>61.27</v>
          </cell>
          <cell r="F906">
            <v>3.72</v>
          </cell>
          <cell r="G906">
            <v>64.989999999999995</v>
          </cell>
          <cell r="H906" t="str">
            <v>CDHU-182</v>
          </cell>
        </row>
        <row r="907">
          <cell r="A907" t="str">
            <v>16.20.040</v>
          </cell>
          <cell r="C907" t="str">
            <v>Telhas de vidro para iluminação tipo colonial/paulistinha</v>
          </cell>
          <cell r="D907" t="str">
            <v>UN</v>
          </cell>
          <cell r="E907">
            <v>61.27</v>
          </cell>
          <cell r="F907">
            <v>3.72</v>
          </cell>
          <cell r="G907">
            <v>64.989999999999995</v>
          </cell>
          <cell r="H907" t="str">
            <v>CDHU-182</v>
          </cell>
        </row>
        <row r="908">
          <cell r="A908" t="str">
            <v>16.30</v>
          </cell>
          <cell r="B908" t="str">
            <v>Domos</v>
          </cell>
          <cell r="C908" t="str">
            <v>Domos</v>
          </cell>
          <cell r="H908" t="str">
            <v>CDHU-182</v>
          </cell>
        </row>
        <row r="909">
          <cell r="A909" t="str">
            <v>16.30.020</v>
          </cell>
          <cell r="C909" t="str">
            <v>Domo de acrílico fixado em perfis de alumínio</v>
          </cell>
          <cell r="D909" t="str">
            <v>M2</v>
          </cell>
          <cell r="E909">
            <v>662.93</v>
          </cell>
          <cell r="G909">
            <v>662.93</v>
          </cell>
          <cell r="H909" t="str">
            <v>CDHU-182</v>
          </cell>
        </row>
        <row r="910">
          <cell r="A910" t="str">
            <v>16.32</v>
          </cell>
          <cell r="B910" t="str">
            <v>Painel, chapas e fechamento</v>
          </cell>
          <cell r="C910" t="str">
            <v>Painel, chapas e fechamento</v>
          </cell>
          <cell r="H910" t="str">
            <v>CDHU-182</v>
          </cell>
        </row>
        <row r="911">
          <cell r="A911" t="str">
            <v>16.32.070</v>
          </cell>
          <cell r="C911" t="str">
            <v>Cobertura curva em chapa de policarbonato alveolar bronze de 6 mm</v>
          </cell>
          <cell r="D911" t="str">
            <v>M2</v>
          </cell>
          <cell r="E911">
            <v>135.56</v>
          </cell>
          <cell r="F911">
            <v>77.28</v>
          </cell>
          <cell r="G911">
            <v>212.84</v>
          </cell>
          <cell r="H911" t="str">
            <v>CDHU-182</v>
          </cell>
        </row>
        <row r="912">
          <cell r="A912" t="str">
            <v>16.32.120</v>
          </cell>
          <cell r="C912" t="str">
            <v>Cobertura plana em chapa de policarbonato alveolar de 10 mm</v>
          </cell>
          <cell r="D912" t="str">
            <v>M2</v>
          </cell>
          <cell r="E912">
            <v>191.43</v>
          </cell>
          <cell r="F912">
            <v>69.55</v>
          </cell>
          <cell r="G912">
            <v>260.98</v>
          </cell>
          <cell r="H912" t="str">
            <v>CDHU-182</v>
          </cell>
        </row>
        <row r="913">
          <cell r="A913" t="str">
            <v>16.32.130</v>
          </cell>
          <cell r="C913" t="str">
            <v>Cobertura curva em chapa de policarbonato alveolar bronze de 10 mm</v>
          </cell>
          <cell r="D913" t="str">
            <v>M2</v>
          </cell>
          <cell r="E913">
            <v>195.17</v>
          </cell>
          <cell r="F913">
            <v>77.28</v>
          </cell>
          <cell r="G913">
            <v>272.45</v>
          </cell>
          <cell r="H913" t="str">
            <v>CDHU-182</v>
          </cell>
        </row>
        <row r="914">
          <cell r="A914" t="str">
            <v>16.33</v>
          </cell>
          <cell r="B914" t="str">
            <v>Calhas e rufos</v>
          </cell>
          <cell r="C914" t="str">
            <v>Calhas e rufos</v>
          </cell>
          <cell r="H914" t="str">
            <v>CDHU-182</v>
          </cell>
        </row>
        <row r="915">
          <cell r="A915" t="str">
            <v>16.33.022</v>
          </cell>
          <cell r="C915" t="str">
            <v>Calha, rufo, afins em chapa galvanizada nº 24 - corte 0,33 m</v>
          </cell>
          <cell r="D915" t="str">
            <v>M</v>
          </cell>
          <cell r="E915">
            <v>49.53</v>
          </cell>
          <cell r="F915">
            <v>46.19</v>
          </cell>
          <cell r="G915">
            <v>95.72</v>
          </cell>
          <cell r="H915" t="str">
            <v>CDHU-182</v>
          </cell>
        </row>
        <row r="916">
          <cell r="A916" t="str">
            <v>16.33.052</v>
          </cell>
          <cell r="C916" t="str">
            <v>Calha, rufo, afins em chapa galvanizada nº 24 - corte 0,50 m</v>
          </cell>
          <cell r="D916" t="str">
            <v>M</v>
          </cell>
          <cell r="E916">
            <v>76.23</v>
          </cell>
          <cell r="F916">
            <v>54.59</v>
          </cell>
          <cell r="G916">
            <v>130.82</v>
          </cell>
          <cell r="H916" t="str">
            <v>CDHU-182</v>
          </cell>
        </row>
        <row r="917">
          <cell r="A917" t="str">
            <v>16.33.062</v>
          </cell>
          <cell r="C917" t="str">
            <v>Calha, rufo, afins em chapa galvanizada nº 24 - corte 1,00 m</v>
          </cell>
          <cell r="D917" t="str">
            <v>M</v>
          </cell>
          <cell r="E917">
            <v>152.5</v>
          </cell>
          <cell r="F917">
            <v>58.79</v>
          </cell>
          <cell r="G917">
            <v>211.29</v>
          </cell>
          <cell r="H917" t="str">
            <v>CDHU-182</v>
          </cell>
        </row>
        <row r="918">
          <cell r="A918" t="str">
            <v>16.33.082</v>
          </cell>
          <cell r="C918" t="str">
            <v>Calha, rufo, afins em chapa galvanizada nº 26 - corte 0,33 m</v>
          </cell>
          <cell r="D918" t="str">
            <v>M</v>
          </cell>
          <cell r="E918">
            <v>37.29</v>
          </cell>
          <cell r="F918">
            <v>46.19</v>
          </cell>
          <cell r="G918">
            <v>83.48</v>
          </cell>
          <cell r="H918" t="str">
            <v>CDHU-182</v>
          </cell>
        </row>
        <row r="919">
          <cell r="A919" t="str">
            <v>16.33.102</v>
          </cell>
          <cell r="C919" t="str">
            <v>Calha, rufo, afins em chapa galvanizada nº 26 - corte 0,50 m</v>
          </cell>
          <cell r="D919" t="str">
            <v>M</v>
          </cell>
          <cell r="E919">
            <v>57.56</v>
          </cell>
          <cell r="F919">
            <v>54.59</v>
          </cell>
          <cell r="G919">
            <v>112.15</v>
          </cell>
          <cell r="H919" t="str">
            <v>CDHU-182</v>
          </cell>
        </row>
        <row r="920">
          <cell r="A920" t="str">
            <v>16.33.400</v>
          </cell>
          <cell r="C920" t="str">
            <v>Rufo pré-moldado em concreto, de 14 x 50 x 18,5 cm</v>
          </cell>
          <cell r="D920" t="str">
            <v>UN</v>
          </cell>
          <cell r="E920">
            <v>12.18</v>
          </cell>
          <cell r="F920">
            <v>1.17</v>
          </cell>
          <cell r="G920">
            <v>13.35</v>
          </cell>
          <cell r="H920" t="str">
            <v>CDHU-182</v>
          </cell>
        </row>
        <row r="921">
          <cell r="A921" t="str">
            <v>16.33.410</v>
          </cell>
          <cell r="C921" t="str">
            <v>Rufo pré-moldado em concreto, de 20 x 50 x 26 cm</v>
          </cell>
          <cell r="D921" t="str">
            <v>UN</v>
          </cell>
          <cell r="E921">
            <v>15.21</v>
          </cell>
          <cell r="F921">
            <v>1.68</v>
          </cell>
          <cell r="G921">
            <v>16.89</v>
          </cell>
          <cell r="H921" t="str">
            <v>CDHU-182</v>
          </cell>
        </row>
        <row r="922">
          <cell r="A922" t="str">
            <v>16.33.412</v>
          </cell>
          <cell r="C922" t="str">
            <v>Rufo pré-moldado em concreto, largura 24 cm</v>
          </cell>
          <cell r="D922" t="str">
            <v>UN</v>
          </cell>
          <cell r="E922">
            <v>13.54</v>
          </cell>
          <cell r="F922">
            <v>2.35</v>
          </cell>
          <cell r="G922">
            <v>15.89</v>
          </cell>
          <cell r="H922" t="str">
            <v>CDHU-182</v>
          </cell>
        </row>
        <row r="923">
          <cell r="A923" t="str">
            <v>16.40</v>
          </cell>
          <cell r="B923" t="str">
            <v>Reparos, conservacoes e complementos - GRUPO 16</v>
          </cell>
          <cell r="C923" t="str">
            <v>Reparos, conservacoes e complementos - GRUPO 16</v>
          </cell>
          <cell r="H923" t="str">
            <v>CDHU-182</v>
          </cell>
        </row>
        <row r="924">
          <cell r="A924" t="str">
            <v>16.40.040</v>
          </cell>
          <cell r="C924" t="str">
            <v>Recolocação de cumeeiras e espigões de barro</v>
          </cell>
          <cell r="D924" t="str">
            <v>M</v>
          </cell>
          <cell r="E924">
            <v>1.75</v>
          </cell>
          <cell r="F924">
            <v>14.84</v>
          </cell>
          <cell r="G924">
            <v>16.59</v>
          </cell>
          <cell r="H924" t="str">
            <v>CDHU-182</v>
          </cell>
        </row>
        <row r="925">
          <cell r="A925" t="str">
            <v>16.40.060</v>
          </cell>
          <cell r="C925" t="str">
            <v>Recolocação de telha de barro tipo colonial/paulistinha</v>
          </cell>
          <cell r="D925" t="str">
            <v>M2</v>
          </cell>
          <cell r="F925">
            <v>40.4</v>
          </cell>
          <cell r="G925">
            <v>40.4</v>
          </cell>
          <cell r="H925" t="str">
            <v>CDHU-182</v>
          </cell>
        </row>
        <row r="926">
          <cell r="A926" t="str">
            <v>16.40.080</v>
          </cell>
          <cell r="C926" t="str">
            <v>Recolocação de telha de barro tipo plan</v>
          </cell>
          <cell r="D926" t="str">
            <v>M2</v>
          </cell>
          <cell r="F926">
            <v>40.4</v>
          </cell>
          <cell r="G926">
            <v>40.4</v>
          </cell>
          <cell r="H926" t="str">
            <v>CDHU-182</v>
          </cell>
        </row>
        <row r="927">
          <cell r="A927" t="str">
            <v>16.40.090</v>
          </cell>
          <cell r="C927" t="str">
            <v>Recolocação de domo de acrílico, inclusive perfis metálicos de fixação</v>
          </cell>
          <cell r="D927" t="str">
            <v>M2</v>
          </cell>
          <cell r="F927">
            <v>18.559999999999999</v>
          </cell>
          <cell r="G927">
            <v>18.559999999999999</v>
          </cell>
          <cell r="H927" t="str">
            <v>CDHU-182</v>
          </cell>
        </row>
        <row r="928">
          <cell r="A928" t="str">
            <v>16.40.120</v>
          </cell>
          <cell r="C928" t="str">
            <v>Recolocação de telhas de barro tipo francesa</v>
          </cell>
          <cell r="D928" t="str">
            <v>M2</v>
          </cell>
          <cell r="F928">
            <v>26.93</v>
          </cell>
          <cell r="G928">
            <v>26.93</v>
          </cell>
          <cell r="H928" t="str">
            <v>CDHU-182</v>
          </cell>
        </row>
        <row r="929">
          <cell r="A929" t="str">
            <v>16.40.140</v>
          </cell>
          <cell r="C929" t="str">
            <v>Recolocação de telha em fibrocimento ou CRFS, perfil ondulado</v>
          </cell>
          <cell r="D929" t="str">
            <v>M2</v>
          </cell>
          <cell r="E929">
            <v>2.74</v>
          </cell>
          <cell r="F929">
            <v>14.84</v>
          </cell>
          <cell r="G929">
            <v>17.579999999999998</v>
          </cell>
          <cell r="H929" t="str">
            <v>CDHU-182</v>
          </cell>
        </row>
        <row r="930">
          <cell r="A930" t="str">
            <v>16.40.150</v>
          </cell>
          <cell r="C930" t="str">
            <v>Recolocação de telha em fibrocimento ou CRFS, perfil modulado ou trapezoidal</v>
          </cell>
          <cell r="D930" t="str">
            <v>M2</v>
          </cell>
          <cell r="E930">
            <v>8.2200000000000006</v>
          </cell>
          <cell r="F930">
            <v>14.84</v>
          </cell>
          <cell r="G930">
            <v>23.06</v>
          </cell>
          <cell r="H930" t="str">
            <v>CDHU-182</v>
          </cell>
        </row>
        <row r="931">
          <cell r="A931" t="str">
            <v>17</v>
          </cell>
          <cell r="B931" t="str">
            <v>REVESTIMENTO EM MASSA OU FUNDIDO NO LOCAL</v>
          </cell>
          <cell r="C931" t="str">
            <v>REVESTIMENTO EM MASSA OU FUNDIDO NO LOCAL</v>
          </cell>
          <cell r="H931" t="str">
            <v>CDHU-182</v>
          </cell>
        </row>
        <row r="932">
          <cell r="A932" t="str">
            <v>17.01</v>
          </cell>
          <cell r="B932" t="str">
            <v>Regularizacao de base</v>
          </cell>
          <cell r="C932" t="str">
            <v>Regularizacao de base</v>
          </cell>
          <cell r="H932" t="str">
            <v>CDHU-182</v>
          </cell>
        </row>
        <row r="933">
          <cell r="A933" t="str">
            <v>17.01.010</v>
          </cell>
          <cell r="C933" t="str">
            <v>Argamassa de proteção com argila expandida</v>
          </cell>
          <cell r="D933" t="str">
            <v>M3</v>
          </cell>
          <cell r="E933">
            <v>621.79999999999995</v>
          </cell>
          <cell r="F933">
            <v>264.54000000000002</v>
          </cell>
          <cell r="G933">
            <v>886.34</v>
          </cell>
          <cell r="H933" t="str">
            <v>CDHU-182</v>
          </cell>
        </row>
        <row r="934">
          <cell r="A934" t="str">
            <v>17.01.020</v>
          </cell>
          <cell r="C934" t="str">
            <v>Argamassa de regularização e/ou proteção</v>
          </cell>
          <cell r="D934" t="str">
            <v>M3</v>
          </cell>
          <cell r="E934">
            <v>368.05</v>
          </cell>
          <cell r="F934">
            <v>264.54000000000002</v>
          </cell>
          <cell r="G934">
            <v>632.59</v>
          </cell>
          <cell r="H934" t="str">
            <v>CDHU-182</v>
          </cell>
        </row>
        <row r="935">
          <cell r="A935" t="str">
            <v>17.01.040</v>
          </cell>
          <cell r="C935" t="str">
            <v>Lastro de concreto impermeabilizado</v>
          </cell>
          <cell r="D935" t="str">
            <v>M3</v>
          </cell>
          <cell r="E935">
            <v>292.98</v>
          </cell>
          <cell r="F935">
            <v>264.54000000000002</v>
          </cell>
          <cell r="G935">
            <v>557.52</v>
          </cell>
          <cell r="H935" t="str">
            <v>CDHU-182</v>
          </cell>
        </row>
        <row r="936">
          <cell r="A936" t="str">
            <v>17.01.050</v>
          </cell>
          <cell r="C936" t="str">
            <v>Regularização de piso com nata de cimento</v>
          </cell>
          <cell r="D936" t="str">
            <v>M2</v>
          </cell>
          <cell r="E936">
            <v>2.95</v>
          </cell>
          <cell r="F936">
            <v>20.6</v>
          </cell>
          <cell r="G936">
            <v>23.55</v>
          </cell>
          <cell r="H936" t="str">
            <v>CDHU-182</v>
          </cell>
        </row>
        <row r="937">
          <cell r="A937" t="str">
            <v>17.01.060</v>
          </cell>
          <cell r="C937" t="str">
            <v>Regularização de piso com nata de cimento e bianco</v>
          </cell>
          <cell r="D937" t="str">
            <v>M2</v>
          </cell>
          <cell r="E937">
            <v>6.12</v>
          </cell>
          <cell r="F937">
            <v>20.23</v>
          </cell>
          <cell r="G937">
            <v>26.35</v>
          </cell>
          <cell r="H937" t="str">
            <v>CDHU-182</v>
          </cell>
        </row>
        <row r="938">
          <cell r="A938" t="str">
            <v>17.01.120</v>
          </cell>
          <cell r="C938" t="str">
            <v>Argamassa de cimento e areia traço 1:3, com adesivo acrílico</v>
          </cell>
          <cell r="D938" t="str">
            <v>M3</v>
          </cell>
          <cell r="E938">
            <v>799.12</v>
          </cell>
          <cell r="F938">
            <v>264.54000000000002</v>
          </cell>
          <cell r="G938">
            <v>1063.6600000000001</v>
          </cell>
          <cell r="H938" t="str">
            <v>CDHU-182</v>
          </cell>
        </row>
        <row r="939">
          <cell r="A939" t="str">
            <v>17.02</v>
          </cell>
          <cell r="B939" t="str">
            <v>Revestimento em argamassa</v>
          </cell>
          <cell r="C939" t="str">
            <v>Revestimento em argamassa</v>
          </cell>
          <cell r="H939" t="str">
            <v>CDHU-182</v>
          </cell>
        </row>
        <row r="940">
          <cell r="A940" t="str">
            <v>17.02.020</v>
          </cell>
          <cell r="C940" t="str">
            <v>Chapisco</v>
          </cell>
          <cell r="D940" t="str">
            <v>M2</v>
          </cell>
          <cell r="E940">
            <v>1.84</v>
          </cell>
          <cell r="F940">
            <v>3.92</v>
          </cell>
          <cell r="G940">
            <v>5.76</v>
          </cell>
          <cell r="H940" t="str">
            <v>CDHU-182</v>
          </cell>
        </row>
        <row r="941">
          <cell r="A941" t="str">
            <v>17.02.030</v>
          </cell>
          <cell r="C941" t="str">
            <v>Chapisco 1:4 com areia grossa</v>
          </cell>
          <cell r="D941" t="str">
            <v>M2</v>
          </cell>
          <cell r="E941">
            <v>1.1399999999999999</v>
          </cell>
          <cell r="F941">
            <v>3.92</v>
          </cell>
          <cell r="G941">
            <v>5.0599999999999996</v>
          </cell>
          <cell r="H941" t="str">
            <v>CDHU-182</v>
          </cell>
        </row>
        <row r="942">
          <cell r="A942" t="str">
            <v>17.02.040</v>
          </cell>
          <cell r="C942" t="str">
            <v>Chapisco com bianco</v>
          </cell>
          <cell r="D942" t="str">
            <v>M2</v>
          </cell>
          <cell r="E942">
            <v>4.95</v>
          </cell>
          <cell r="F942">
            <v>3.92</v>
          </cell>
          <cell r="G942">
            <v>8.8699999999999992</v>
          </cell>
          <cell r="H942" t="str">
            <v>CDHU-182</v>
          </cell>
        </row>
        <row r="943">
          <cell r="A943" t="str">
            <v>17.02.060</v>
          </cell>
          <cell r="C943" t="str">
            <v>Chapisco fino peneirado</v>
          </cell>
          <cell r="D943" t="str">
            <v>M2</v>
          </cell>
          <cell r="E943">
            <v>1.88</v>
          </cell>
          <cell r="F943">
            <v>5.73</v>
          </cell>
          <cell r="G943">
            <v>7.61</v>
          </cell>
          <cell r="H943" t="str">
            <v>CDHU-182</v>
          </cell>
        </row>
        <row r="944">
          <cell r="A944" t="str">
            <v>17.02.080</v>
          </cell>
          <cell r="C944" t="str">
            <v>Chapisco rústico com pedra britada nº 1</v>
          </cell>
          <cell r="D944" t="str">
            <v>M2</v>
          </cell>
          <cell r="E944">
            <v>3.07</v>
          </cell>
          <cell r="F944">
            <v>6.07</v>
          </cell>
          <cell r="G944">
            <v>9.14</v>
          </cell>
          <cell r="H944" t="str">
            <v>CDHU-182</v>
          </cell>
        </row>
        <row r="945">
          <cell r="A945" t="str">
            <v>17.02.120</v>
          </cell>
          <cell r="C945" t="str">
            <v>Emboço comum</v>
          </cell>
          <cell r="D945" t="str">
            <v>M2</v>
          </cell>
          <cell r="E945">
            <v>6.88</v>
          </cell>
          <cell r="F945">
            <v>10.77</v>
          </cell>
          <cell r="G945">
            <v>17.649999999999999</v>
          </cell>
          <cell r="H945" t="str">
            <v>CDHU-182</v>
          </cell>
        </row>
        <row r="946">
          <cell r="A946" t="str">
            <v>17.02.140</v>
          </cell>
          <cell r="C946" t="str">
            <v>Emboço desempenado com espuma de poliéster</v>
          </cell>
          <cell r="D946" t="str">
            <v>M2</v>
          </cell>
          <cell r="E946">
            <v>6.88</v>
          </cell>
          <cell r="F946">
            <v>14.84</v>
          </cell>
          <cell r="G946">
            <v>21.72</v>
          </cell>
          <cell r="H946" t="str">
            <v>CDHU-182</v>
          </cell>
        </row>
        <row r="947">
          <cell r="A947" t="str">
            <v>17.02.160</v>
          </cell>
          <cell r="C947" t="str">
            <v>Emboço desempenado com argamassa industrializada</v>
          </cell>
          <cell r="D947" t="str">
            <v>M2</v>
          </cell>
          <cell r="E947">
            <v>28.48</v>
          </cell>
          <cell r="F947">
            <v>9.2799999999999994</v>
          </cell>
          <cell r="G947">
            <v>37.76</v>
          </cell>
          <cell r="H947" t="str">
            <v>CDHU-182</v>
          </cell>
        </row>
        <row r="948">
          <cell r="A948" t="str">
            <v>17.02.220</v>
          </cell>
          <cell r="C948" t="str">
            <v>Reboco</v>
          </cell>
          <cell r="D948" t="str">
            <v>M2</v>
          </cell>
          <cell r="E948">
            <v>1.42</v>
          </cell>
          <cell r="F948">
            <v>9.2799999999999994</v>
          </cell>
          <cell r="G948">
            <v>10.7</v>
          </cell>
          <cell r="H948" t="str">
            <v>CDHU-182</v>
          </cell>
        </row>
        <row r="949">
          <cell r="A949" t="str">
            <v>17.02.260</v>
          </cell>
          <cell r="C949" t="str">
            <v>Barra lisa com acabamento em nata de cimento</v>
          </cell>
          <cell r="D949" t="str">
            <v>M2</v>
          </cell>
          <cell r="E949">
            <v>7.56</v>
          </cell>
          <cell r="F949">
            <v>24.12</v>
          </cell>
          <cell r="G949">
            <v>31.68</v>
          </cell>
          <cell r="H949" t="str">
            <v>CDHU-182</v>
          </cell>
        </row>
        <row r="950">
          <cell r="A950" t="str">
            <v>17.03</v>
          </cell>
          <cell r="B950" t="str">
            <v>Revestimento em cimentado</v>
          </cell>
          <cell r="C950" t="str">
            <v>Revestimento em cimentado</v>
          </cell>
          <cell r="H950" t="str">
            <v>CDHU-182</v>
          </cell>
        </row>
        <row r="951">
          <cell r="A951" t="str">
            <v>17.03.020</v>
          </cell>
          <cell r="C951" t="str">
            <v>Cimentado desempenado</v>
          </cell>
          <cell r="D951" t="str">
            <v>M2</v>
          </cell>
          <cell r="E951">
            <v>7.36</v>
          </cell>
          <cell r="F951">
            <v>20.41</v>
          </cell>
          <cell r="G951">
            <v>27.77</v>
          </cell>
          <cell r="H951" t="str">
            <v>CDHU-182</v>
          </cell>
        </row>
        <row r="952">
          <cell r="A952" t="str">
            <v>17.03.040</v>
          </cell>
          <cell r="C952" t="str">
            <v>Cimentado desempenado e alisado (queimado)</v>
          </cell>
          <cell r="D952" t="str">
            <v>M2</v>
          </cell>
          <cell r="E952">
            <v>7.91</v>
          </cell>
          <cell r="F952">
            <v>24.12</v>
          </cell>
          <cell r="G952">
            <v>32.03</v>
          </cell>
          <cell r="H952" t="str">
            <v>CDHU-182</v>
          </cell>
        </row>
        <row r="953">
          <cell r="A953" t="str">
            <v>17.03.060</v>
          </cell>
          <cell r="C953" t="str">
            <v>Cimentado desempenado e alisado com corante (queimado)</v>
          </cell>
          <cell r="D953" t="str">
            <v>M2</v>
          </cell>
          <cell r="E953">
            <v>22.26</v>
          </cell>
          <cell r="F953">
            <v>24.12</v>
          </cell>
          <cell r="G953">
            <v>46.38</v>
          </cell>
          <cell r="H953" t="str">
            <v>CDHU-182</v>
          </cell>
        </row>
        <row r="954">
          <cell r="A954" t="str">
            <v>17.03.080</v>
          </cell>
          <cell r="C954" t="str">
            <v>Cimentado semi-áspero</v>
          </cell>
          <cell r="D954" t="str">
            <v>M2</v>
          </cell>
          <cell r="E954">
            <v>7.36</v>
          </cell>
          <cell r="F954">
            <v>14.84</v>
          </cell>
          <cell r="G954">
            <v>22.2</v>
          </cell>
          <cell r="H954" t="str">
            <v>CDHU-182</v>
          </cell>
        </row>
        <row r="955">
          <cell r="A955" t="str">
            <v>17.03.100</v>
          </cell>
          <cell r="C955" t="str">
            <v>Cimentado áspero com caneluras</v>
          </cell>
          <cell r="D955" t="str">
            <v>M2</v>
          </cell>
          <cell r="E955">
            <v>7.36</v>
          </cell>
          <cell r="F955">
            <v>25.98</v>
          </cell>
          <cell r="G955">
            <v>33.340000000000003</v>
          </cell>
          <cell r="H955" t="str">
            <v>CDHU-182</v>
          </cell>
        </row>
        <row r="956">
          <cell r="A956" t="str">
            <v>17.03.200</v>
          </cell>
          <cell r="C956" t="str">
            <v>Degrau em cimentado</v>
          </cell>
          <cell r="D956" t="str">
            <v>M</v>
          </cell>
          <cell r="E956">
            <v>5.3</v>
          </cell>
          <cell r="F956">
            <v>42.02</v>
          </cell>
          <cell r="G956">
            <v>47.32</v>
          </cell>
          <cell r="H956" t="str">
            <v>CDHU-182</v>
          </cell>
        </row>
        <row r="957">
          <cell r="A957" t="str">
            <v>17.03.300</v>
          </cell>
          <cell r="C957" t="str">
            <v>Rodapé em cimentado desempenado e alisado com altura 5 cm</v>
          </cell>
          <cell r="D957" t="str">
            <v>M</v>
          </cell>
          <cell r="E957">
            <v>1.1200000000000001</v>
          </cell>
          <cell r="F957">
            <v>19.559999999999999</v>
          </cell>
          <cell r="G957">
            <v>20.68</v>
          </cell>
          <cell r="H957" t="str">
            <v>CDHU-182</v>
          </cell>
        </row>
        <row r="958">
          <cell r="A958" t="str">
            <v>17.03.310</v>
          </cell>
          <cell r="C958" t="str">
            <v>Rodapé em cimentado desempenado e alisado com altura 7 cm</v>
          </cell>
          <cell r="D958" t="str">
            <v>M</v>
          </cell>
          <cell r="E958">
            <v>1.26</v>
          </cell>
          <cell r="F958">
            <v>19.559999999999999</v>
          </cell>
          <cell r="G958">
            <v>20.82</v>
          </cell>
          <cell r="H958" t="str">
            <v>CDHU-182</v>
          </cell>
        </row>
        <row r="959">
          <cell r="A959" t="str">
            <v>17.03.320</v>
          </cell>
          <cell r="C959" t="str">
            <v>Rodapé em cimentado desempenado e alisado com altura 10 cm</v>
          </cell>
          <cell r="D959" t="str">
            <v>M</v>
          </cell>
          <cell r="E959">
            <v>1.45</v>
          </cell>
          <cell r="F959">
            <v>19.559999999999999</v>
          </cell>
          <cell r="G959">
            <v>21.01</v>
          </cell>
          <cell r="H959" t="str">
            <v>CDHU-182</v>
          </cell>
        </row>
        <row r="960">
          <cell r="A960" t="str">
            <v>17.03.330</v>
          </cell>
          <cell r="C960" t="str">
            <v>Rodapé em cimentado desempenado e alisado com altura 15 cm</v>
          </cell>
          <cell r="D960" t="str">
            <v>M</v>
          </cell>
          <cell r="E960">
            <v>1.81</v>
          </cell>
          <cell r="F960">
            <v>19.559999999999999</v>
          </cell>
          <cell r="G960">
            <v>21.37</v>
          </cell>
          <cell r="H960" t="str">
            <v>CDHU-182</v>
          </cell>
        </row>
        <row r="961">
          <cell r="A961" t="str">
            <v>17.04</v>
          </cell>
          <cell r="B961" t="str">
            <v>Revestimento em gesso</v>
          </cell>
          <cell r="C961" t="str">
            <v>Revestimento em gesso</v>
          </cell>
          <cell r="H961" t="str">
            <v>CDHU-182</v>
          </cell>
        </row>
        <row r="962">
          <cell r="A962" t="str">
            <v>17.04.020</v>
          </cell>
          <cell r="C962" t="str">
            <v>Revestimento em gesso liso desempenado sobre emboço</v>
          </cell>
          <cell r="D962" t="str">
            <v>M2</v>
          </cell>
          <cell r="E962">
            <v>3.85</v>
          </cell>
          <cell r="F962">
            <v>12.33</v>
          </cell>
          <cell r="G962">
            <v>16.18</v>
          </cell>
          <cell r="H962" t="str">
            <v>CDHU-182</v>
          </cell>
        </row>
        <row r="963">
          <cell r="A963" t="str">
            <v>17.04.040</v>
          </cell>
          <cell r="C963" t="str">
            <v>Revestimento em gesso liso desempenado sobre bloco</v>
          </cell>
          <cell r="D963" t="str">
            <v>M2</v>
          </cell>
          <cell r="E963">
            <v>5.39</v>
          </cell>
          <cell r="F963">
            <v>12.33</v>
          </cell>
          <cell r="G963">
            <v>17.72</v>
          </cell>
          <cell r="H963" t="str">
            <v>CDHU-182</v>
          </cell>
        </row>
        <row r="964">
          <cell r="A964" t="str">
            <v>17.05</v>
          </cell>
          <cell r="B964" t="str">
            <v>Revestimento em concreto</v>
          </cell>
          <cell r="C964" t="str">
            <v>Revestimento em concreto</v>
          </cell>
          <cell r="H964" t="str">
            <v>CDHU-182</v>
          </cell>
        </row>
        <row r="965">
          <cell r="A965" t="str">
            <v>17.05.020</v>
          </cell>
          <cell r="C965" t="str">
            <v>Piso com requadro em concreto simples sem controle de fck</v>
          </cell>
          <cell r="D965" t="str">
            <v>M3</v>
          </cell>
          <cell r="E965">
            <v>328.88</v>
          </cell>
          <cell r="F965">
            <v>356.16</v>
          </cell>
          <cell r="G965">
            <v>685.04</v>
          </cell>
          <cell r="H965" t="str">
            <v>CDHU-182</v>
          </cell>
        </row>
        <row r="966">
          <cell r="A966" t="str">
            <v>17.05.070</v>
          </cell>
          <cell r="C966" t="str">
            <v>Piso com requadro em concreto simples com controle de fck= 20 MPa</v>
          </cell>
          <cell r="D966" t="str">
            <v>M3</v>
          </cell>
          <cell r="E966">
            <v>376.18</v>
          </cell>
          <cell r="F966">
            <v>356.16</v>
          </cell>
          <cell r="G966">
            <v>732.34</v>
          </cell>
          <cell r="H966" t="str">
            <v>CDHU-182</v>
          </cell>
        </row>
        <row r="967">
          <cell r="A967" t="str">
            <v>17.05.100</v>
          </cell>
          <cell r="C967" t="str">
            <v>Piso com requadro em concreto simples com controle de fck= 25 MPa</v>
          </cell>
          <cell r="D967" t="str">
            <v>M3</v>
          </cell>
          <cell r="E967">
            <v>402.77</v>
          </cell>
          <cell r="F967">
            <v>356.16</v>
          </cell>
          <cell r="G967">
            <v>758.93</v>
          </cell>
          <cell r="H967" t="str">
            <v>CDHU-182</v>
          </cell>
        </row>
        <row r="968">
          <cell r="A968" t="str">
            <v>17.05.320</v>
          </cell>
          <cell r="C968" t="str">
            <v>Soleira em concreto simples</v>
          </cell>
          <cell r="D968" t="str">
            <v>M</v>
          </cell>
          <cell r="E968">
            <v>23.1</v>
          </cell>
          <cell r="F968">
            <v>41.39</v>
          </cell>
          <cell r="G968">
            <v>64.489999999999995</v>
          </cell>
          <cell r="H968" t="str">
            <v>CDHU-182</v>
          </cell>
        </row>
        <row r="969">
          <cell r="A969" t="str">
            <v>17.05.420</v>
          </cell>
          <cell r="C969" t="str">
            <v>Peitoril em concreto simples</v>
          </cell>
          <cell r="D969" t="str">
            <v>M</v>
          </cell>
          <cell r="E969">
            <v>9.8800000000000008</v>
          </cell>
          <cell r="F969">
            <v>56.33</v>
          </cell>
          <cell r="G969">
            <v>66.209999999999994</v>
          </cell>
          <cell r="H969" t="str">
            <v>CDHU-182</v>
          </cell>
        </row>
        <row r="970">
          <cell r="A970" t="str">
            <v>17.10</v>
          </cell>
          <cell r="B970" t="str">
            <v>Revestimento em granilite fundido no local</v>
          </cell>
          <cell r="C970" t="str">
            <v>Revestimento em granilite fundido no local</v>
          </cell>
          <cell r="H970" t="str">
            <v>CDHU-182</v>
          </cell>
        </row>
        <row r="971">
          <cell r="A971" t="str">
            <v>17.10.020</v>
          </cell>
          <cell r="C971" t="str">
            <v>Piso em granilite moldado no local</v>
          </cell>
          <cell r="D971" t="str">
            <v>M2</v>
          </cell>
          <cell r="E971">
            <v>70.52</v>
          </cell>
          <cell r="F971">
            <v>6.7</v>
          </cell>
          <cell r="G971">
            <v>77.22</v>
          </cell>
          <cell r="H971" t="str">
            <v>CDHU-182</v>
          </cell>
        </row>
        <row r="972">
          <cell r="A972" t="str">
            <v>17.10.100</v>
          </cell>
          <cell r="C972" t="str">
            <v>Soleira em granilite moldado no local</v>
          </cell>
          <cell r="D972" t="str">
            <v>M</v>
          </cell>
          <cell r="E972">
            <v>39.78</v>
          </cell>
          <cell r="F972">
            <v>1.68</v>
          </cell>
          <cell r="G972">
            <v>41.46</v>
          </cell>
          <cell r="H972" t="str">
            <v>CDHU-182</v>
          </cell>
        </row>
        <row r="973">
          <cell r="A973" t="str">
            <v>17.10.120</v>
          </cell>
          <cell r="C973" t="str">
            <v>Degrau em granilite moldado no local</v>
          </cell>
          <cell r="D973" t="str">
            <v>M</v>
          </cell>
          <cell r="E973">
            <v>62.57</v>
          </cell>
          <cell r="F973">
            <v>2.0099999999999998</v>
          </cell>
          <cell r="G973">
            <v>64.58</v>
          </cell>
          <cell r="H973" t="str">
            <v>CDHU-182</v>
          </cell>
        </row>
        <row r="974">
          <cell r="A974" t="str">
            <v>17.10.200</v>
          </cell>
          <cell r="C974" t="str">
            <v>Rodapé qualquer em granilite moldado no local até 10 cm</v>
          </cell>
          <cell r="D974" t="str">
            <v>M</v>
          </cell>
          <cell r="E974">
            <v>34.18</v>
          </cell>
          <cell r="F974">
            <v>3.35</v>
          </cell>
          <cell r="G974">
            <v>37.53</v>
          </cell>
          <cell r="H974" t="str">
            <v>CDHU-182</v>
          </cell>
        </row>
        <row r="975">
          <cell r="A975" t="str">
            <v>17.10.410</v>
          </cell>
          <cell r="C975" t="str">
            <v>Rodapé em placas pré-moldadas de granilite, acabamento encerado, até 10 cm</v>
          </cell>
          <cell r="D975" t="str">
            <v>M</v>
          </cell>
          <cell r="E975">
            <v>74.66</v>
          </cell>
          <cell r="F975">
            <v>0.4</v>
          </cell>
          <cell r="G975">
            <v>75.06</v>
          </cell>
          <cell r="H975" t="str">
            <v>CDHU-182</v>
          </cell>
        </row>
        <row r="976">
          <cell r="A976" t="str">
            <v>17.10.430</v>
          </cell>
          <cell r="C976" t="str">
            <v>Piso em placas de granilite, acabamento encerado</v>
          </cell>
          <cell r="D976" t="str">
            <v>M2</v>
          </cell>
          <cell r="E976">
            <v>158.12</v>
          </cell>
          <cell r="F976">
            <v>4.0199999999999996</v>
          </cell>
          <cell r="G976">
            <v>162.13999999999999</v>
          </cell>
          <cell r="H976" t="str">
            <v>CDHU-182</v>
          </cell>
        </row>
        <row r="977">
          <cell r="A977" t="str">
            <v>17.12</v>
          </cell>
          <cell r="B977" t="str">
            <v>Revestimento industrial fundido no local</v>
          </cell>
          <cell r="C977" t="str">
            <v>Revestimento industrial fundido no local</v>
          </cell>
          <cell r="H977" t="str">
            <v>CDHU-182</v>
          </cell>
        </row>
        <row r="978">
          <cell r="A978" t="str">
            <v>17.12.060</v>
          </cell>
          <cell r="C978" t="str">
            <v>Piso em alta resistência moldado no local 12 mm</v>
          </cell>
          <cell r="D978" t="str">
            <v>M2</v>
          </cell>
          <cell r="E978">
            <v>76.23</v>
          </cell>
          <cell r="F978">
            <v>6.7</v>
          </cell>
          <cell r="G978">
            <v>82.93</v>
          </cell>
          <cell r="H978" t="str">
            <v>CDHU-182</v>
          </cell>
        </row>
        <row r="979">
          <cell r="A979" t="str">
            <v>17.12.100</v>
          </cell>
          <cell r="C979" t="str">
            <v>Soleira em alta resistência moldada no local</v>
          </cell>
          <cell r="D979" t="str">
            <v>M</v>
          </cell>
          <cell r="E979">
            <v>34.94</v>
          </cell>
          <cell r="F979">
            <v>1.68</v>
          </cell>
          <cell r="G979">
            <v>36.619999999999997</v>
          </cell>
          <cell r="H979" t="str">
            <v>CDHU-182</v>
          </cell>
        </row>
        <row r="980">
          <cell r="A980" t="str">
            <v>17.12.120</v>
          </cell>
          <cell r="C980" t="str">
            <v>Degrau em alta resistência 8 mm</v>
          </cell>
          <cell r="D980" t="str">
            <v>M</v>
          </cell>
          <cell r="E980">
            <v>59.09</v>
          </cell>
          <cell r="F980">
            <v>2.0099999999999998</v>
          </cell>
          <cell r="G980">
            <v>61.1</v>
          </cell>
          <cell r="H980" t="str">
            <v>CDHU-182</v>
          </cell>
        </row>
        <row r="981">
          <cell r="A981" t="str">
            <v>17.12.140</v>
          </cell>
          <cell r="C981" t="str">
            <v>Degrau em alta resistência 12 mm</v>
          </cell>
          <cell r="D981" t="str">
            <v>M</v>
          </cell>
          <cell r="E981">
            <v>70.45</v>
          </cell>
          <cell r="F981">
            <v>2.0099999999999998</v>
          </cell>
          <cell r="G981">
            <v>72.459999999999994</v>
          </cell>
          <cell r="H981" t="str">
            <v>CDHU-182</v>
          </cell>
        </row>
        <row r="982">
          <cell r="A982" t="str">
            <v>17.12.240</v>
          </cell>
          <cell r="C982" t="str">
            <v>Rodapé qualquer em alta resistência moldado no local até 10 cm</v>
          </cell>
          <cell r="D982" t="str">
            <v>M</v>
          </cell>
          <cell r="E982">
            <v>37.26</v>
          </cell>
          <cell r="F982">
            <v>3.35</v>
          </cell>
          <cell r="G982">
            <v>40.61</v>
          </cell>
          <cell r="H982" t="str">
            <v>CDHU-182</v>
          </cell>
        </row>
        <row r="983">
          <cell r="A983" t="str">
            <v>17.20</v>
          </cell>
          <cell r="B983" t="str">
            <v>Revestimento especial fundido no local</v>
          </cell>
          <cell r="C983" t="str">
            <v>Revestimento especial fundido no local</v>
          </cell>
          <cell r="H983" t="str">
            <v>CDHU-182</v>
          </cell>
        </row>
        <row r="984">
          <cell r="A984" t="str">
            <v>17.20.020</v>
          </cell>
          <cell r="C984" t="str">
            <v>Massa raspada</v>
          </cell>
          <cell r="D984" t="str">
            <v>M2</v>
          </cell>
          <cell r="E984">
            <v>48.58</v>
          </cell>
          <cell r="F984">
            <v>47.04</v>
          </cell>
          <cell r="G984">
            <v>95.62</v>
          </cell>
          <cell r="H984" t="str">
            <v>CDHU-182</v>
          </cell>
        </row>
        <row r="985">
          <cell r="A985" t="str">
            <v>17.20.040</v>
          </cell>
          <cell r="C985" t="str">
            <v>Revestimento em granito lavado tipo Fulget uso externo, em faixas até 40 cm</v>
          </cell>
          <cell r="D985" t="str">
            <v>M</v>
          </cell>
          <cell r="E985">
            <v>62.2</v>
          </cell>
          <cell r="F985">
            <v>16.75</v>
          </cell>
          <cell r="G985">
            <v>78.95</v>
          </cell>
          <cell r="H985" t="str">
            <v>CDHU-182</v>
          </cell>
        </row>
        <row r="986">
          <cell r="A986" t="str">
            <v>17.20.050</v>
          </cell>
          <cell r="C986" t="str">
            <v>Friso para junta de dilatação em revestimento de granito lavado tipo Fulget</v>
          </cell>
          <cell r="D986" t="str">
            <v>M</v>
          </cell>
          <cell r="E986">
            <v>9.48</v>
          </cell>
          <cell r="G986">
            <v>9.48</v>
          </cell>
          <cell r="H986" t="str">
            <v>CDHU-182</v>
          </cell>
        </row>
        <row r="987">
          <cell r="A987" t="str">
            <v>17.20.060</v>
          </cell>
          <cell r="C987" t="str">
            <v>Revestimento em granito lavado tipo Fulget uso externo</v>
          </cell>
          <cell r="D987" t="str">
            <v>M2</v>
          </cell>
          <cell r="E987">
            <v>113.89</v>
          </cell>
          <cell r="F987">
            <v>16.75</v>
          </cell>
          <cell r="G987">
            <v>130.63999999999999</v>
          </cell>
          <cell r="H987" t="str">
            <v>CDHU-182</v>
          </cell>
        </row>
        <row r="988">
          <cell r="A988" t="str">
            <v>17.20.140</v>
          </cell>
          <cell r="C988" t="str">
            <v>Revestimento texturizado acrílico com microagregados minerais</v>
          </cell>
          <cell r="D988" t="str">
            <v>M2</v>
          </cell>
          <cell r="E988">
            <v>8.4700000000000006</v>
          </cell>
          <cell r="F988">
            <v>18.45</v>
          </cell>
          <cell r="G988">
            <v>26.92</v>
          </cell>
          <cell r="H988" t="str">
            <v>CDHU-182</v>
          </cell>
        </row>
        <row r="989">
          <cell r="A989" t="str">
            <v>17.40</v>
          </cell>
          <cell r="B989" t="str">
            <v>Reparos e conservacoes em massa e concreto - GRUPO 17</v>
          </cell>
          <cell r="C989" t="str">
            <v>Reparos e conservacoes em massa e concreto - GRUPO 17</v>
          </cell>
          <cell r="H989" t="str">
            <v>CDHU-182</v>
          </cell>
        </row>
        <row r="990">
          <cell r="A990" t="str">
            <v>17.40.010</v>
          </cell>
          <cell r="C990" t="str">
            <v>Reparos em piso de granilite - estucamento e polimento</v>
          </cell>
          <cell r="D990" t="str">
            <v>M2</v>
          </cell>
          <cell r="E990">
            <v>34.99</v>
          </cell>
          <cell r="G990">
            <v>34.99</v>
          </cell>
          <cell r="H990" t="str">
            <v>CDHU-182</v>
          </cell>
        </row>
        <row r="991">
          <cell r="A991" t="str">
            <v>17.40.020</v>
          </cell>
          <cell r="C991" t="str">
            <v>Reparos em pisos de alta resistência fundidos no local - estucamento e polimento</v>
          </cell>
          <cell r="D991" t="str">
            <v>M2</v>
          </cell>
          <cell r="E991">
            <v>32.9</v>
          </cell>
          <cell r="G991">
            <v>32.9</v>
          </cell>
          <cell r="H991" t="str">
            <v>CDHU-182</v>
          </cell>
        </row>
        <row r="992">
          <cell r="A992" t="str">
            <v>17.40.030</v>
          </cell>
          <cell r="C992" t="str">
            <v>Reparos em degrau e espelho de granilite - estucamento e polimento</v>
          </cell>
          <cell r="D992" t="str">
            <v>M</v>
          </cell>
          <cell r="E992">
            <v>30.39</v>
          </cell>
          <cell r="G992">
            <v>30.39</v>
          </cell>
          <cell r="H992" t="str">
            <v>CDHU-182</v>
          </cell>
        </row>
        <row r="993">
          <cell r="A993" t="str">
            <v>17.40.070</v>
          </cell>
          <cell r="C993" t="str">
            <v>Reparos em rodapé de granilite - estucamento e polimento</v>
          </cell>
          <cell r="D993" t="str">
            <v>M</v>
          </cell>
          <cell r="E993">
            <v>24.68</v>
          </cell>
          <cell r="G993">
            <v>24.68</v>
          </cell>
          <cell r="H993" t="str">
            <v>CDHU-182</v>
          </cell>
        </row>
        <row r="994">
          <cell r="A994" t="str">
            <v>17.40.110</v>
          </cell>
          <cell r="C994" t="str">
            <v>Faixa antiderrapante definitiva para degraus, soleiras, patamares ou pisos</v>
          </cell>
          <cell r="D994" t="str">
            <v>M</v>
          </cell>
          <cell r="F994">
            <v>37.11</v>
          </cell>
          <cell r="G994">
            <v>37.11</v>
          </cell>
          <cell r="H994" t="str">
            <v>CDHU-182</v>
          </cell>
        </row>
        <row r="995">
          <cell r="A995" t="str">
            <v>17.40.150</v>
          </cell>
          <cell r="C995" t="str">
            <v>Resina acrílica para piso de granilite</v>
          </cell>
          <cell r="D995" t="str">
            <v>M2</v>
          </cell>
          <cell r="E995">
            <v>7.54</v>
          </cell>
          <cell r="F995">
            <v>18.899999999999999</v>
          </cell>
          <cell r="G995">
            <v>26.44</v>
          </cell>
          <cell r="H995" t="str">
            <v>CDHU-182</v>
          </cell>
        </row>
        <row r="996">
          <cell r="A996" t="str">
            <v>17.40.160</v>
          </cell>
          <cell r="C996" t="str">
            <v>Resina epóxi para piso de granilite</v>
          </cell>
          <cell r="D996" t="str">
            <v>M2</v>
          </cell>
          <cell r="E996">
            <v>13.97</v>
          </cell>
          <cell r="F996">
            <v>18.899999999999999</v>
          </cell>
          <cell r="G996">
            <v>32.869999999999997</v>
          </cell>
          <cell r="H996" t="str">
            <v>CDHU-182</v>
          </cell>
        </row>
        <row r="997">
          <cell r="A997" t="str">
            <v>17.40.180</v>
          </cell>
          <cell r="C997" t="str">
            <v>Resina acrílica para degrau de granilite</v>
          </cell>
          <cell r="D997" t="str">
            <v>M</v>
          </cell>
          <cell r="E997">
            <v>4.0199999999999996</v>
          </cell>
          <cell r="F997">
            <v>9.86</v>
          </cell>
          <cell r="G997">
            <v>13.88</v>
          </cell>
          <cell r="H997" t="str">
            <v>CDHU-182</v>
          </cell>
        </row>
        <row r="998">
          <cell r="A998" t="str">
            <v>17.40.190</v>
          </cell>
          <cell r="C998" t="str">
            <v>Resina epóxi para degrau de granilite</v>
          </cell>
          <cell r="D998" t="str">
            <v>M</v>
          </cell>
          <cell r="E998">
            <v>7.45</v>
          </cell>
          <cell r="F998">
            <v>9.86</v>
          </cell>
          <cell r="G998">
            <v>17.309999999999999</v>
          </cell>
          <cell r="H998" t="str">
            <v>CDHU-182</v>
          </cell>
        </row>
        <row r="999">
          <cell r="A999" t="str">
            <v>18</v>
          </cell>
          <cell r="B999" t="str">
            <v>REVESTIMENTO CERAMICO</v>
          </cell>
          <cell r="C999" t="str">
            <v>REVESTIMENTO CERAMICO</v>
          </cell>
          <cell r="H999" t="str">
            <v>CDHU-182</v>
          </cell>
        </row>
        <row r="1000">
          <cell r="A1000" t="str">
            <v>18.05</v>
          </cell>
          <cell r="B1000" t="str">
            <v>Plaqueta laminada para revestimento</v>
          </cell>
          <cell r="C1000" t="str">
            <v>Plaqueta laminada para revestimento</v>
          </cell>
          <cell r="H1000" t="str">
            <v>CDHU-182</v>
          </cell>
        </row>
        <row r="1001">
          <cell r="A1001" t="str">
            <v>18.05.020</v>
          </cell>
          <cell r="C1001" t="str">
            <v>Revestimento em plaqueta laminada, para área interna e externa, sem rejunte</v>
          </cell>
          <cell r="D1001" t="str">
            <v>M2</v>
          </cell>
          <cell r="E1001">
            <v>52.43</v>
          </cell>
          <cell r="F1001">
            <v>10.68</v>
          </cell>
          <cell r="G1001">
            <v>63.11</v>
          </cell>
          <cell r="H1001" t="str">
            <v>CDHU-182</v>
          </cell>
        </row>
        <row r="1002">
          <cell r="A1002" t="str">
            <v>18.06</v>
          </cell>
          <cell r="B1002" t="str">
            <v>Placa ceramica esmaltada prensada</v>
          </cell>
          <cell r="C1002" t="str">
            <v>Placa ceramica esmaltada prensada</v>
          </cell>
          <cell r="H1002" t="str">
            <v>CDHU-182</v>
          </cell>
        </row>
        <row r="1003">
          <cell r="A1003" t="str">
            <v>18.06.102</v>
          </cell>
          <cell r="C1003" t="str">
            <v>Placa cerâmica esmaltada PEI-5 para área interna, grupo de absorção BIIb, resistência química B, assentado com argamassa colante industrializada</v>
          </cell>
          <cell r="D1003" t="str">
            <v>M2</v>
          </cell>
          <cell r="E1003">
            <v>26.75</v>
          </cell>
          <cell r="F1003">
            <v>12.65</v>
          </cell>
          <cell r="G1003">
            <v>39.4</v>
          </cell>
          <cell r="H1003" t="str">
            <v>CDHU-182</v>
          </cell>
        </row>
        <row r="1004">
          <cell r="A1004" t="str">
            <v>18.06.103</v>
          </cell>
          <cell r="C1004" t="str">
            <v>Rodapé em placa cerâmica esmaltada PEI-5 para área interna, grupo de absorção BIIb, resistência química B, assentado com argamassa colante industrializada</v>
          </cell>
          <cell r="D1004" t="str">
            <v>M</v>
          </cell>
          <cell r="E1004">
            <v>4.43</v>
          </cell>
          <cell r="F1004">
            <v>1.01</v>
          </cell>
          <cell r="G1004">
            <v>5.44</v>
          </cell>
          <cell r="H1004" t="str">
            <v>CDHU-182</v>
          </cell>
        </row>
        <row r="1005">
          <cell r="A1005" t="str">
            <v>18.06.142</v>
          </cell>
          <cell r="C1005" t="str">
            <v>Placa cerâmica esmaltada antiderrapante PEI-5 para área interna com saída para o exterior, grupo de absorção BIIa, resistência química A, assentado com argamassa colante industrializada</v>
          </cell>
          <cell r="D1005" t="str">
            <v>M2</v>
          </cell>
          <cell r="E1005">
            <v>120.64</v>
          </cell>
          <cell r="F1005">
            <v>12.65</v>
          </cell>
          <cell r="G1005">
            <v>133.29</v>
          </cell>
          <cell r="H1005" t="str">
            <v>CDHU-182</v>
          </cell>
        </row>
        <row r="1006">
          <cell r="A1006" t="str">
            <v>18.06.143</v>
          </cell>
          <cell r="C1006" t="str">
            <v>Rodapé em placa cerâmica esmaltada antiderrapante PEI-5 para área interna com saída para o exterior, grupo de absorção BIIa, resistência química A, assentado com argamassa colante industrializada</v>
          </cell>
          <cell r="D1006" t="str">
            <v>M</v>
          </cell>
          <cell r="E1006">
            <v>20.32</v>
          </cell>
          <cell r="F1006">
            <v>1.01</v>
          </cell>
          <cell r="G1006">
            <v>21.33</v>
          </cell>
          <cell r="H1006" t="str">
            <v>CDHU-182</v>
          </cell>
        </row>
        <row r="1007">
          <cell r="A1007" t="str">
            <v>18.06.182</v>
          </cell>
          <cell r="C1007" t="str">
            <v>Placa cerâmica esmaltada rústica PEI-5 para área interna com saída para o exterior, grupo de absorção BIIb, resistência química B, assentado com argamassa colante industrializada</v>
          </cell>
          <cell r="D1007" t="str">
            <v>M2</v>
          </cell>
          <cell r="E1007">
            <v>28.93</v>
          </cell>
          <cell r="F1007">
            <v>12.65</v>
          </cell>
          <cell r="G1007">
            <v>41.58</v>
          </cell>
          <cell r="H1007" t="str">
            <v>CDHU-182</v>
          </cell>
        </row>
        <row r="1008">
          <cell r="A1008" t="str">
            <v>18.06.183</v>
          </cell>
          <cell r="C1008" t="str">
            <v>Rodapé em placa cerâmica esmaltada rústica PEI-5 para área interna com saída para o exterior, grupo de absorção BIIb, resistência química B, assentado com argamassa colante industrializada</v>
          </cell>
          <cell r="D1008" t="str">
            <v>M</v>
          </cell>
          <cell r="E1008">
            <v>4.6399999999999997</v>
          </cell>
          <cell r="F1008">
            <v>1.01</v>
          </cell>
          <cell r="G1008">
            <v>5.65</v>
          </cell>
          <cell r="H1008" t="str">
            <v>CDHU-182</v>
          </cell>
        </row>
        <row r="1009">
          <cell r="A1009" t="str">
            <v>18.06.350</v>
          </cell>
          <cell r="C1009" t="str">
            <v>Assentamento de pisos e revestimentos cerâmicos com argamassa mista</v>
          </cell>
          <cell r="D1009" t="str">
            <v>M2</v>
          </cell>
          <cell r="E1009">
            <v>9.0399999999999991</v>
          </cell>
          <cell r="F1009">
            <v>53.15</v>
          </cell>
          <cell r="G1009">
            <v>62.19</v>
          </cell>
          <cell r="H1009" t="str">
            <v>CDHU-182</v>
          </cell>
        </row>
        <row r="1010">
          <cell r="A1010" t="str">
            <v>18.06.400</v>
          </cell>
          <cell r="C1010" t="str">
            <v>Rejuntamento em placas cerâmicas com cimento branco, juntas acima de 3 até 5 mm</v>
          </cell>
          <cell r="D1010" t="str">
            <v>M2</v>
          </cell>
          <cell r="E1010">
            <v>0.81</v>
          </cell>
          <cell r="F1010">
            <v>8.44</v>
          </cell>
          <cell r="G1010">
            <v>9.25</v>
          </cell>
          <cell r="H1010" t="str">
            <v>CDHU-182</v>
          </cell>
        </row>
        <row r="1011">
          <cell r="A1011" t="str">
            <v>18.06.410</v>
          </cell>
          <cell r="C1011" t="str">
            <v>Rejuntamento em placas cerâmicas com argamassa industrializada para rejunte, juntas acima de 3 até 5 mm</v>
          </cell>
          <cell r="D1011" t="str">
            <v>M2</v>
          </cell>
          <cell r="E1011">
            <v>1.76</v>
          </cell>
          <cell r="F1011">
            <v>8.44</v>
          </cell>
          <cell r="G1011">
            <v>10.199999999999999</v>
          </cell>
          <cell r="H1011" t="str">
            <v>CDHU-182</v>
          </cell>
        </row>
        <row r="1012">
          <cell r="A1012" t="str">
            <v>18.06.420</v>
          </cell>
          <cell r="C1012" t="str">
            <v>Rejuntamento em placas cerâmicas com cimento branco, juntas acima de 5 até 10 mm</v>
          </cell>
          <cell r="D1012" t="str">
            <v>M2</v>
          </cell>
          <cell r="E1012">
            <v>1.63</v>
          </cell>
          <cell r="F1012">
            <v>8.44</v>
          </cell>
          <cell r="G1012">
            <v>10.07</v>
          </cell>
          <cell r="H1012" t="str">
            <v>CDHU-182</v>
          </cell>
        </row>
        <row r="1013">
          <cell r="A1013" t="str">
            <v>18.06.430</v>
          </cell>
          <cell r="C1013" t="str">
            <v>Rejuntamento em placas cerâmicas com argamassa industrializada para rejunte, juntas acima de 5 até 10 mm</v>
          </cell>
          <cell r="D1013" t="str">
            <v>M2</v>
          </cell>
          <cell r="E1013">
            <v>4.4000000000000004</v>
          </cell>
          <cell r="F1013">
            <v>8.44</v>
          </cell>
          <cell r="G1013">
            <v>12.84</v>
          </cell>
          <cell r="H1013" t="str">
            <v>CDHU-182</v>
          </cell>
        </row>
        <row r="1014">
          <cell r="A1014" t="str">
            <v>18.06.500</v>
          </cell>
          <cell r="C1014" t="str">
            <v>Rejuntamento de rodapé em placas cerâmicas com cimento branco, altura até 10 cm, juntas acima de 3 até 5 mm</v>
          </cell>
          <cell r="D1014" t="str">
            <v>M</v>
          </cell>
          <cell r="E1014">
            <v>0.08</v>
          </cell>
          <cell r="F1014">
            <v>0.95</v>
          </cell>
          <cell r="G1014">
            <v>1.03</v>
          </cell>
          <cell r="H1014" t="str">
            <v>CDHU-182</v>
          </cell>
        </row>
        <row r="1015">
          <cell r="A1015" t="str">
            <v>18.06.510</v>
          </cell>
          <cell r="C1015" t="str">
            <v>Rejuntamento de rodapé em placas cerâmicas com argamassa industrializada para rejunte, altura até 10 cm, juntas acima de 3 até 5 mm</v>
          </cell>
          <cell r="D1015" t="str">
            <v>M</v>
          </cell>
          <cell r="E1015">
            <v>0.18</v>
          </cell>
          <cell r="F1015">
            <v>0.95</v>
          </cell>
          <cell r="G1015">
            <v>1.1299999999999999</v>
          </cell>
          <cell r="H1015" t="str">
            <v>CDHU-182</v>
          </cell>
        </row>
        <row r="1016">
          <cell r="A1016" t="str">
            <v>18.06.520</v>
          </cell>
          <cell r="C1016" t="str">
            <v>Rejuntamento de rodapé em placas cerâmicas com cimento branco, altura até 10 cm, juntas acima de 5 até 10 mm</v>
          </cell>
          <cell r="D1016" t="str">
            <v>M</v>
          </cell>
          <cell r="E1016">
            <v>0.16</v>
          </cell>
          <cell r="F1016">
            <v>0.95</v>
          </cell>
          <cell r="G1016">
            <v>1.1100000000000001</v>
          </cell>
          <cell r="H1016" t="str">
            <v>CDHU-182</v>
          </cell>
        </row>
        <row r="1017">
          <cell r="A1017" t="str">
            <v>18.06.530</v>
          </cell>
          <cell r="C1017" t="str">
            <v>Rejuntamento de rodapé em placas cerâmicas com argamassa industrializada para rejunte, altura até 10 cm, juntas acima de 5 até 10 mm</v>
          </cell>
          <cell r="D1017" t="str">
            <v>M</v>
          </cell>
          <cell r="E1017">
            <v>0.44</v>
          </cell>
          <cell r="F1017">
            <v>0.95</v>
          </cell>
          <cell r="G1017">
            <v>1.39</v>
          </cell>
          <cell r="H1017" t="str">
            <v>CDHU-182</v>
          </cell>
        </row>
        <row r="1018">
          <cell r="A1018" t="str">
            <v>18.07</v>
          </cell>
          <cell r="B1018" t="str">
            <v>Placa ceramica nao esmaltada extrudada</v>
          </cell>
          <cell r="C1018" t="str">
            <v>Placa ceramica nao esmaltada extrudada</v>
          </cell>
          <cell r="H1018" t="str">
            <v>CDHU-182</v>
          </cell>
        </row>
        <row r="1019">
          <cell r="A1019" t="str">
            <v>18.07.020</v>
          </cell>
          <cell r="C1019" t="str">
            <v>Placa cerâmica não esmaltada extrudada de alta resistência química e mecânica, espessura de 9 mm, uso industrial, assentado com argamassa química bicomponente</v>
          </cell>
          <cell r="D1019" t="str">
            <v>M2</v>
          </cell>
          <cell r="E1019">
            <v>103.92</v>
          </cell>
          <cell r="F1019">
            <v>12.65</v>
          </cell>
          <cell r="G1019">
            <v>116.57</v>
          </cell>
          <cell r="H1019" t="str">
            <v>CDHU-182</v>
          </cell>
        </row>
        <row r="1020">
          <cell r="A1020" t="str">
            <v>18.07.021</v>
          </cell>
          <cell r="C1020" t="str">
            <v>Placa cerâmica não esmaltada extrudada de alta resistência química e mecânica, espessura de 9 mm, uso industrial, assentado com argamassa colante industrial</v>
          </cell>
          <cell r="D1020" t="str">
            <v>M2</v>
          </cell>
          <cell r="E1020">
            <v>134.13999999999999</v>
          </cell>
          <cell r="F1020">
            <v>12.65</v>
          </cell>
          <cell r="G1020">
            <v>146.79</v>
          </cell>
          <cell r="H1020" t="str">
            <v>CDHU-182</v>
          </cell>
        </row>
        <row r="1021">
          <cell r="A1021" t="str">
            <v>18.07.040</v>
          </cell>
          <cell r="C1021" t="str">
            <v>Placa cerâmica não esmaltada extrudada de alta resistência química e mecânica, espessura de 14 mm, uso industrial, assentado com argamassa química bicomponente</v>
          </cell>
          <cell r="D1021" t="str">
            <v>M2</v>
          </cell>
          <cell r="E1021">
            <v>175.52</v>
          </cell>
          <cell r="F1021">
            <v>12.65</v>
          </cell>
          <cell r="G1021">
            <v>188.17</v>
          </cell>
          <cell r="H1021" t="str">
            <v>CDHU-182</v>
          </cell>
        </row>
        <row r="1022">
          <cell r="A1022" t="str">
            <v>18.07.080</v>
          </cell>
          <cell r="C1022" t="str">
            <v>Rodapé em placa cerâmica não esmaltada extrudada de alta resistência química e mecânica, altura de 10 cm, uso industrial, assentado com argamassa química bicomponente</v>
          </cell>
          <cell r="D1022" t="str">
            <v>M</v>
          </cell>
          <cell r="E1022">
            <v>36.96</v>
          </cell>
          <cell r="F1022">
            <v>1.27</v>
          </cell>
          <cell r="G1022">
            <v>38.229999999999997</v>
          </cell>
          <cell r="H1022" t="str">
            <v>CDHU-182</v>
          </cell>
        </row>
        <row r="1023">
          <cell r="A1023" t="str">
            <v>18.07.160</v>
          </cell>
          <cell r="C1023" t="str">
            <v>Placa cerâmica não esmaltada extrudada para área com altas temperaturas, de alta resistência química e mecânica, espessura mínima de 13 mm, uso industrial e cozinhas profissionais, assentado com argamassa industrializada</v>
          </cell>
          <cell r="D1023" t="str">
            <v>M2</v>
          </cell>
          <cell r="E1023">
            <v>228.98</v>
          </cell>
          <cell r="F1023">
            <v>12.65</v>
          </cell>
          <cell r="G1023">
            <v>241.63</v>
          </cell>
          <cell r="H1023" t="str">
            <v>CDHU-182</v>
          </cell>
        </row>
        <row r="1024">
          <cell r="A1024" t="str">
            <v>18.07.170</v>
          </cell>
          <cell r="C1024" t="str">
            <v>Rodapé em placa cerâmica não esmaltada extrudada para área com altas temperaturas, de alta resistência química e mecânica, altura de 10cm, uso industrial e cozinhas profissionais, assentado com argamassa industrializada</v>
          </cell>
          <cell r="D1024" t="str">
            <v>M</v>
          </cell>
          <cell r="E1024">
            <v>43.64</v>
          </cell>
          <cell r="F1024">
            <v>1.27</v>
          </cell>
          <cell r="G1024">
            <v>44.91</v>
          </cell>
          <cell r="H1024" t="str">
            <v>CDHU-182</v>
          </cell>
        </row>
        <row r="1025">
          <cell r="A1025" t="str">
            <v>18.07.200</v>
          </cell>
          <cell r="C1025" t="str">
            <v>Rejuntamento em placa cerâmica extrudada antiácida de 9 mm, com argamassa industrializada bicomponente à base de resina furânica, juntas acima de 3 até 6 mm</v>
          </cell>
          <cell r="D1025" t="str">
            <v>M2</v>
          </cell>
          <cell r="E1025">
            <v>32.81</v>
          </cell>
          <cell r="F1025">
            <v>8.44</v>
          </cell>
          <cell r="G1025">
            <v>41.25</v>
          </cell>
          <cell r="H1025" t="str">
            <v>CDHU-182</v>
          </cell>
        </row>
        <row r="1026">
          <cell r="A1026" t="str">
            <v>18.07.210</v>
          </cell>
          <cell r="C1026" t="str">
            <v>Rejuntamento de placa cerâmica extrudada de 9 mm, com argamassa sintética industrializada tricomponente à base de resina epóxi, juntas acima de 3 até 6 mm</v>
          </cell>
          <cell r="D1026" t="str">
            <v>M2</v>
          </cell>
          <cell r="E1026">
            <v>26.2</v>
          </cell>
          <cell r="F1026">
            <v>8.44</v>
          </cell>
          <cell r="G1026">
            <v>34.64</v>
          </cell>
          <cell r="H1026" t="str">
            <v>CDHU-182</v>
          </cell>
        </row>
        <row r="1027">
          <cell r="A1027" t="str">
            <v>18.07.220</v>
          </cell>
          <cell r="C1027" t="str">
            <v>Rejuntamento em placa cerâmica extrudada antiácida, espessura de 14 mm, com argamassa industrializada bicomponente, à base de resina furânica, juntas acima de 3 até 6 mm</v>
          </cell>
          <cell r="D1027" t="str">
            <v>M2</v>
          </cell>
          <cell r="E1027">
            <v>54.68</v>
          </cell>
          <cell r="F1027">
            <v>8.44</v>
          </cell>
          <cell r="G1027">
            <v>63.12</v>
          </cell>
          <cell r="H1027" t="str">
            <v>CDHU-182</v>
          </cell>
        </row>
        <row r="1028">
          <cell r="A1028" t="str">
            <v>18.07.230</v>
          </cell>
          <cell r="C1028" t="str">
            <v>Rejuntamento em placa cerâmica extrudada antiácida de 14 mm, com argamassa sintética industrializada tricomponente, à base de resina epóxi, juntas de 3 até 6 mm</v>
          </cell>
          <cell r="D1028" t="str">
            <v>M2</v>
          </cell>
          <cell r="E1028">
            <v>43.66</v>
          </cell>
          <cell r="F1028">
            <v>8.44</v>
          </cell>
          <cell r="G1028">
            <v>52.1</v>
          </cell>
          <cell r="H1028" t="str">
            <v>CDHU-182</v>
          </cell>
        </row>
        <row r="1029">
          <cell r="A1029" t="str">
            <v>18.07.250</v>
          </cell>
          <cell r="C1029" t="str">
            <v>Rejuntamento em placa cerâmica extrudada antiácida, com argamassa industrializada anticorrosiva bicomponente à base de bauxita, para área de altas temperaturas, juntas acima de 3 até 6mm</v>
          </cell>
          <cell r="D1029" t="str">
            <v>M2</v>
          </cell>
          <cell r="E1029">
            <v>31.58</v>
          </cell>
          <cell r="F1029">
            <v>8.44</v>
          </cell>
          <cell r="G1029">
            <v>40.020000000000003</v>
          </cell>
          <cell r="H1029" t="str">
            <v>CDHU-182</v>
          </cell>
        </row>
        <row r="1030">
          <cell r="A1030" t="str">
            <v>18.07.300</v>
          </cell>
          <cell r="C1030" t="str">
            <v>Rejuntamento de rodapé em placa cerâmica extrudada antiácida de 9 mm, com argamassa industrializada bicomponente à base de resina furânica, juntas acima de 3 até 6 mm</v>
          </cell>
          <cell r="D1030" t="str">
            <v>M</v>
          </cell>
          <cell r="E1030">
            <v>3.28</v>
          </cell>
          <cell r="F1030">
            <v>0.85</v>
          </cell>
          <cell r="G1030">
            <v>4.13</v>
          </cell>
          <cell r="H1030" t="str">
            <v>CDHU-182</v>
          </cell>
        </row>
        <row r="1031">
          <cell r="A1031" t="str">
            <v>18.07.310</v>
          </cell>
          <cell r="C1031" t="str">
            <v>Rejuntamento de rodapé em placa cerâmica extrudada antiácida de 9 mm, com argamassa sintética  industrializada tricomponente à base de resina epóxi, juntas acima de 3 até 6 mm</v>
          </cell>
          <cell r="D1031" t="str">
            <v>M</v>
          </cell>
          <cell r="E1031">
            <v>2.62</v>
          </cell>
          <cell r="F1031">
            <v>0.85</v>
          </cell>
          <cell r="G1031">
            <v>3.47</v>
          </cell>
          <cell r="H1031" t="str">
            <v>CDHU-182</v>
          </cell>
        </row>
        <row r="1032">
          <cell r="A1032" t="str">
            <v>18.08</v>
          </cell>
          <cell r="B1032" t="str">
            <v>Revestimento em porcelanato</v>
          </cell>
          <cell r="C1032" t="str">
            <v>Revestimento em porcelanato</v>
          </cell>
          <cell r="H1032" t="str">
            <v>CDHU-182</v>
          </cell>
        </row>
        <row r="1033">
          <cell r="A1033" t="str">
            <v>18.08.032</v>
          </cell>
          <cell r="C1033" t="str">
            <v>Revestimento em porcelanato esmaltado antiderrapante para área externa e ambiente com alto tráfego, grupo de absorção BIa, assentado com argamassa colante industrializada, rejuntado</v>
          </cell>
          <cell r="D1033" t="str">
            <v>M2</v>
          </cell>
          <cell r="E1033">
            <v>82.03</v>
          </cell>
          <cell r="F1033">
            <v>33.4</v>
          </cell>
          <cell r="G1033">
            <v>115.43</v>
          </cell>
          <cell r="H1033" t="str">
            <v>CDHU-182</v>
          </cell>
        </row>
        <row r="1034">
          <cell r="A1034" t="str">
            <v>18.08.042</v>
          </cell>
          <cell r="C1034" t="str">
            <v>Rodapé em porcelanato esmaltado antiderrapante para área externa e ambiente com alto tráfego, grupo de absorção BIa, assentado com argamassa colante industrializada, rejuntado</v>
          </cell>
          <cell r="D1034" t="str">
            <v>M</v>
          </cell>
          <cell r="E1034">
            <v>14.59</v>
          </cell>
          <cell r="F1034">
            <v>9.2799999999999994</v>
          </cell>
          <cell r="G1034">
            <v>23.87</v>
          </cell>
          <cell r="H1034" t="str">
            <v>CDHU-182</v>
          </cell>
        </row>
        <row r="1035">
          <cell r="A1035" t="str">
            <v>18.08.062</v>
          </cell>
          <cell r="C1035" t="str">
            <v>Revestimento em porcelanato esmaltado polido para área interna e ambiente com tráfego médio, grupo de absorção BIa, assentado com argamassa colante industrializada, rejuntado</v>
          </cell>
          <cell r="D1035" t="str">
            <v>M2</v>
          </cell>
          <cell r="E1035">
            <v>139.12</v>
          </cell>
          <cell r="F1035">
            <v>33.4</v>
          </cell>
          <cell r="G1035">
            <v>172.52</v>
          </cell>
          <cell r="H1035" t="str">
            <v>CDHU-182</v>
          </cell>
        </row>
        <row r="1036">
          <cell r="A1036" t="str">
            <v>18.08.072</v>
          </cell>
          <cell r="C1036" t="str">
            <v>Rodapé em porcelanato esmaltado polido para área interna e ambiente com tráfego médio, grupo de absorção BIa, assentado com argamassa colante industrializada, rejuntado</v>
          </cell>
          <cell r="D1036" t="str">
            <v>M</v>
          </cell>
          <cell r="E1036">
            <v>24.53</v>
          </cell>
          <cell r="F1036">
            <v>9.2799999999999994</v>
          </cell>
          <cell r="G1036">
            <v>33.81</v>
          </cell>
          <cell r="H1036" t="str">
            <v>CDHU-182</v>
          </cell>
        </row>
        <row r="1037">
          <cell r="A1037" t="str">
            <v>18.08.090</v>
          </cell>
          <cell r="C1037" t="str">
            <v>Revestimento em porcelanato esmaltado acetinado para área interna e ambiente com acesso ao exterior, grupo de absorção BIa, resistência química B, assentado com argamassa colante industrializada, rejuntado</v>
          </cell>
          <cell r="D1037" t="str">
            <v>M2</v>
          </cell>
          <cell r="E1037">
            <v>73.099999999999994</v>
          </cell>
          <cell r="F1037">
            <v>33.4</v>
          </cell>
          <cell r="G1037">
            <v>106.5</v>
          </cell>
          <cell r="H1037" t="str">
            <v>CDHU-182</v>
          </cell>
        </row>
        <row r="1038">
          <cell r="A1038" t="str">
            <v>18.08.100</v>
          </cell>
          <cell r="C1038" t="str">
            <v>Rodapé em porcelanato esmaltado acetinado para área interna e ambiente com acesso ao exterior, grupo de absorção BIa, resistência química B, assentado com argamassa colante industrializada, rejuntado</v>
          </cell>
          <cell r="D1038" t="str">
            <v>M</v>
          </cell>
          <cell r="E1038">
            <v>13.04</v>
          </cell>
          <cell r="F1038">
            <v>9.2799999999999994</v>
          </cell>
          <cell r="G1038">
            <v>22.32</v>
          </cell>
          <cell r="H1038" t="str">
            <v>CDHU-182</v>
          </cell>
        </row>
        <row r="1039">
          <cell r="A1039" t="str">
            <v>18.08.110</v>
          </cell>
          <cell r="C1039" t="str">
            <v>Revestimento em porcelanato técnico antiderrapante para área externa, grupo de absorção BIa, assentado com argamassa colante industrializada, rejuntado</v>
          </cell>
          <cell r="D1039" t="str">
            <v>M2</v>
          </cell>
          <cell r="E1039">
            <v>153.36000000000001</v>
          </cell>
          <cell r="F1039">
            <v>33.4</v>
          </cell>
          <cell r="G1039">
            <v>186.76</v>
          </cell>
          <cell r="H1039" t="str">
            <v>CDHU-182</v>
          </cell>
        </row>
        <row r="1040">
          <cell r="A1040" t="str">
            <v>18.08.120</v>
          </cell>
          <cell r="C1040" t="str">
            <v>Rodapé em porcelanato técnico antiderrapante para área interna, grupo de absorção BIa, assentado com argamassa colante industrializada, rejuntado</v>
          </cell>
          <cell r="D1040" t="str">
            <v>M</v>
          </cell>
          <cell r="E1040">
            <v>27.17</v>
          </cell>
          <cell r="F1040">
            <v>9.2799999999999994</v>
          </cell>
          <cell r="G1040">
            <v>36.450000000000003</v>
          </cell>
          <cell r="H1040" t="str">
            <v>CDHU-182</v>
          </cell>
        </row>
        <row r="1041">
          <cell r="A1041" t="str">
            <v>18.08.152</v>
          </cell>
          <cell r="C1041" t="str">
            <v>Revestimento em porcelanato técnico natural para área interna e ambiente com acesso ao exterior, grupo de absorção BIa, assentado com argamassa colante industrializada, rejuntado</v>
          </cell>
          <cell r="D1041" t="str">
            <v>M2</v>
          </cell>
          <cell r="E1041">
            <v>109.8</v>
          </cell>
          <cell r="F1041">
            <v>33.4</v>
          </cell>
          <cell r="G1041">
            <v>143.19999999999999</v>
          </cell>
          <cell r="H1041" t="str">
            <v>CDHU-182</v>
          </cell>
        </row>
        <row r="1042">
          <cell r="A1042" t="str">
            <v>18.08.162</v>
          </cell>
          <cell r="C1042" t="str">
            <v>Rodapé em porcelanato técnico natural, para área interna e ambiente com acesso ao exterior, grupo de absorção BIa, assentado com argamassa colante industrializada, rejuntado</v>
          </cell>
          <cell r="D1042" t="str">
            <v>M</v>
          </cell>
          <cell r="E1042">
            <v>19.59</v>
          </cell>
          <cell r="F1042">
            <v>9.2799999999999994</v>
          </cell>
          <cell r="G1042">
            <v>28.87</v>
          </cell>
          <cell r="H1042" t="str">
            <v>CDHU-182</v>
          </cell>
        </row>
        <row r="1043">
          <cell r="A1043" t="str">
            <v>18.08.170</v>
          </cell>
          <cell r="C1043" t="str">
            <v>Revestimento em porcelanato técnico polido para área interna e ambiente de médio tráfego, grupo de absorção BIa, coeficiente de atrito I, assentado com argamassa colante industrializada, rejuntado</v>
          </cell>
          <cell r="D1043" t="str">
            <v>M2</v>
          </cell>
          <cell r="E1043">
            <v>144.04</v>
          </cell>
          <cell r="F1043">
            <v>33.4</v>
          </cell>
          <cell r="G1043">
            <v>177.44</v>
          </cell>
          <cell r="H1043" t="str">
            <v>CDHU-182</v>
          </cell>
        </row>
        <row r="1044">
          <cell r="A1044" t="str">
            <v>18.08.180</v>
          </cell>
          <cell r="C1044" t="str">
            <v>Rodapé em porcelanato técnico polido para área interna e ambiente de médio tráfego, grupo de absorção BIa, assentado com argamassa colante industrializada, rejuntado</v>
          </cell>
          <cell r="D1044" t="str">
            <v>M</v>
          </cell>
          <cell r="E1044">
            <v>25.55</v>
          </cell>
          <cell r="F1044">
            <v>9.2799999999999994</v>
          </cell>
          <cell r="G1044">
            <v>34.83</v>
          </cell>
          <cell r="H1044" t="str">
            <v>CDHU-182</v>
          </cell>
        </row>
        <row r="1045">
          <cell r="A1045" t="str">
            <v>18.11</v>
          </cell>
          <cell r="B1045" t="str">
            <v>Revestimento em placa ceramica esmaltada</v>
          </cell>
          <cell r="C1045" t="str">
            <v>Revestimento em placa ceramica esmaltada</v>
          </cell>
          <cell r="H1045" t="str">
            <v>CDHU-182</v>
          </cell>
        </row>
        <row r="1046">
          <cell r="A1046" t="str">
            <v>18.11.012</v>
          </cell>
          <cell r="C1046" t="str">
            <v>Revestimento em placa cerâmica esmaltada de 7,5x7,5 cm, assentado e rejuntado com argamassa industrializada</v>
          </cell>
          <cell r="D1046" t="str">
            <v>M2</v>
          </cell>
          <cell r="E1046">
            <v>81.680000000000007</v>
          </cell>
          <cell r="F1046">
            <v>18.920000000000002</v>
          </cell>
          <cell r="G1046">
            <v>100.6</v>
          </cell>
          <cell r="H1046" t="str">
            <v>CDHU-182</v>
          </cell>
        </row>
        <row r="1047">
          <cell r="A1047" t="str">
            <v>18.11.022</v>
          </cell>
          <cell r="C1047" t="str">
            <v>Revestimento em placa cerâmica esmaltada de 10x10 cm, assentado e rejuntado com argamassa industrializada</v>
          </cell>
          <cell r="D1047" t="str">
            <v>M2</v>
          </cell>
          <cell r="E1047">
            <v>65.12</v>
          </cell>
          <cell r="F1047">
            <v>18.920000000000002</v>
          </cell>
          <cell r="G1047">
            <v>84.04</v>
          </cell>
          <cell r="H1047" t="str">
            <v>CDHU-182</v>
          </cell>
        </row>
        <row r="1048">
          <cell r="A1048" t="str">
            <v>18.11.032</v>
          </cell>
          <cell r="C1048" t="str">
            <v>Revestimento em placa cerâmica esmaltada de 15x15 cm, tipo monocolor, assentado e rejuntado com argamassa industrializada</v>
          </cell>
          <cell r="D1048" t="str">
            <v>M2</v>
          </cell>
          <cell r="E1048">
            <v>75.099999999999994</v>
          </cell>
          <cell r="F1048">
            <v>18.920000000000002</v>
          </cell>
          <cell r="G1048">
            <v>94.02</v>
          </cell>
          <cell r="H1048" t="str">
            <v>CDHU-182</v>
          </cell>
        </row>
        <row r="1049">
          <cell r="A1049" t="str">
            <v>18.11.042</v>
          </cell>
          <cell r="C1049" t="str">
            <v>Revestimento em placa cerâmica esmaltada de 20x20 cm, tipo monocolor, assentado e rejuntado com argamassa industrializada</v>
          </cell>
          <cell r="D1049" t="str">
            <v>M2</v>
          </cell>
          <cell r="E1049">
            <v>65.599999999999994</v>
          </cell>
          <cell r="F1049">
            <v>18.920000000000002</v>
          </cell>
          <cell r="G1049">
            <v>84.52</v>
          </cell>
          <cell r="H1049" t="str">
            <v>CDHU-182</v>
          </cell>
        </row>
        <row r="1050">
          <cell r="A1050" t="str">
            <v>18.11.052</v>
          </cell>
          <cell r="C1050" t="str">
            <v>Revestimento em placa cerâmica esmaltada, tipo monoporosa, retangular, assentado e rejuntado com argamassa industrializada</v>
          </cell>
          <cell r="D1050" t="str">
            <v>M2</v>
          </cell>
          <cell r="E1050">
            <v>111.29</v>
          </cell>
          <cell r="F1050">
            <v>18.920000000000002</v>
          </cell>
          <cell r="G1050">
            <v>130.21</v>
          </cell>
          <cell r="H1050" t="str">
            <v>CDHU-182</v>
          </cell>
        </row>
        <row r="1051">
          <cell r="A1051" t="str">
            <v>18.12</v>
          </cell>
          <cell r="B1051" t="str">
            <v>Revestimento em pastilha e mosaico</v>
          </cell>
          <cell r="C1051" t="str">
            <v>Revestimento em pastilha e mosaico</v>
          </cell>
          <cell r="H1051" t="str">
            <v>CDHU-182</v>
          </cell>
        </row>
        <row r="1052">
          <cell r="A1052" t="str">
            <v>18.12.020</v>
          </cell>
          <cell r="C1052" t="str">
            <v>Revestimento em pastilha de porcelana natural ou esmaltada de 5 x 5 cm, assentado e rejuntado com argamassa colante industrializada</v>
          </cell>
          <cell r="D1052" t="str">
            <v>M2</v>
          </cell>
          <cell r="E1052">
            <v>145.57</v>
          </cell>
          <cell r="F1052">
            <v>23.95</v>
          </cell>
          <cell r="G1052">
            <v>169.52</v>
          </cell>
          <cell r="H1052" t="str">
            <v>CDHU-182</v>
          </cell>
        </row>
        <row r="1053">
          <cell r="A1053" t="str">
            <v>18.12.120</v>
          </cell>
          <cell r="C1053" t="str">
            <v>Revestimento em pastilha de porcelana natural ou esmaltada de 2,5 x 2,5 cm, assentado e rejuntado com argamassa colante industrializada</v>
          </cell>
          <cell r="D1053" t="str">
            <v>M2</v>
          </cell>
          <cell r="E1053">
            <v>218.44</v>
          </cell>
          <cell r="F1053">
            <v>23.95</v>
          </cell>
          <cell r="G1053">
            <v>242.39</v>
          </cell>
          <cell r="H1053" t="str">
            <v>CDHU-182</v>
          </cell>
        </row>
        <row r="1054">
          <cell r="A1054" t="str">
            <v>18.12.140</v>
          </cell>
          <cell r="C1054" t="str">
            <v>Revestimento em pastilha de porcelana natural ou esmaltada de 2,5 x 5 cm, assentado e rejuntado com argamassa colante industrializada</v>
          </cell>
          <cell r="D1054" t="str">
            <v>M2</v>
          </cell>
          <cell r="E1054">
            <v>257.87</v>
          </cell>
          <cell r="F1054">
            <v>23.95</v>
          </cell>
          <cell r="G1054">
            <v>281.82</v>
          </cell>
          <cell r="H1054" t="str">
            <v>CDHU-182</v>
          </cell>
        </row>
        <row r="1055">
          <cell r="A1055" t="str">
            <v>18.13</v>
          </cell>
          <cell r="B1055" t="str">
            <v>Revestimento ceramico nao esmaltado extrudado</v>
          </cell>
          <cell r="C1055" t="str">
            <v>Revestimento ceramico nao esmaltado extrudado</v>
          </cell>
          <cell r="H1055" t="str">
            <v>CDHU-182</v>
          </cell>
        </row>
        <row r="1056">
          <cell r="A1056" t="str">
            <v>18.13.010</v>
          </cell>
          <cell r="C1056" t="str">
            <v>Revestimento em placa cerâmica não esmaltada extrudada, de alta resistência química e mecânica, espessura de 9 mm, assentado com argamassa colante industrializada</v>
          </cell>
          <cell r="D1056" t="str">
            <v>M2</v>
          </cell>
          <cell r="E1056">
            <v>97.76</v>
          </cell>
          <cell r="F1056">
            <v>15.31</v>
          </cell>
          <cell r="G1056">
            <v>113.07</v>
          </cell>
          <cell r="H1056" t="str">
            <v>CDHU-182</v>
          </cell>
        </row>
        <row r="1057">
          <cell r="A1057" t="str">
            <v>18.13.020</v>
          </cell>
          <cell r="C1057" t="str">
            <v>Revestimento em placa cerâmica extrudada de alta resistência química e mecânica, espessura entre 9 e 10 mm, assentado com argamassa industrializada de alta aderência</v>
          </cell>
          <cell r="D1057" t="str">
            <v>M2</v>
          </cell>
          <cell r="E1057">
            <v>103.49</v>
          </cell>
          <cell r="F1057">
            <v>15.31</v>
          </cell>
          <cell r="G1057">
            <v>118.8</v>
          </cell>
          <cell r="H1057" t="str">
            <v>CDHU-182</v>
          </cell>
        </row>
        <row r="1058">
          <cell r="A1058" t="str">
            <v>18.13.202</v>
          </cell>
          <cell r="C1058" t="str">
            <v>Rejuntamento em placa cerâmica extrudada, espessura entre 9 e 10 mm, com argamassa industrial anticorrosiva à base de resina epóxi, juntas de 6 a 10 mm</v>
          </cell>
          <cell r="D1058" t="str">
            <v>M2</v>
          </cell>
          <cell r="E1058">
            <v>38.200000000000003</v>
          </cell>
          <cell r="F1058">
            <v>8.44</v>
          </cell>
          <cell r="G1058">
            <v>46.64</v>
          </cell>
          <cell r="H1058" t="str">
            <v>CDHU-182</v>
          </cell>
        </row>
        <row r="1059">
          <cell r="A1059" t="str">
            <v>19</v>
          </cell>
          <cell r="B1059" t="str">
            <v>REVESTIMENTO EM PEDRA</v>
          </cell>
          <cell r="C1059" t="str">
            <v>REVESTIMENTO EM PEDRA</v>
          </cell>
          <cell r="H1059" t="str">
            <v>CDHU-182</v>
          </cell>
        </row>
        <row r="1060">
          <cell r="A1060" t="str">
            <v>19.01</v>
          </cell>
          <cell r="B1060" t="str">
            <v>Granito</v>
          </cell>
          <cell r="C1060" t="str">
            <v>Granito</v>
          </cell>
          <cell r="H1060" t="str">
            <v>CDHU-182</v>
          </cell>
        </row>
        <row r="1061">
          <cell r="A1061" t="str">
            <v>19.01.022</v>
          </cell>
          <cell r="C1061" t="str">
            <v>Revestimento em granito, espessura de 2 cm, acabamento polido</v>
          </cell>
          <cell r="D1061" t="str">
            <v>M2</v>
          </cell>
          <cell r="E1061">
            <v>303.33</v>
          </cell>
          <cell r="F1061">
            <v>39.94</v>
          </cell>
          <cell r="G1061">
            <v>343.27</v>
          </cell>
          <cell r="H1061" t="str">
            <v>CDHU-182</v>
          </cell>
        </row>
        <row r="1062">
          <cell r="A1062" t="str">
            <v>19.01.062</v>
          </cell>
          <cell r="C1062" t="str">
            <v>Peitoril e/ou soleira em granito, espessura de 2 cm e largura até 20 cm, acabamento polido</v>
          </cell>
          <cell r="D1062" t="str">
            <v>M</v>
          </cell>
          <cell r="E1062">
            <v>117.02</v>
          </cell>
          <cell r="F1062">
            <v>18.38</v>
          </cell>
          <cell r="G1062">
            <v>135.4</v>
          </cell>
          <cell r="H1062" t="str">
            <v>CDHU-182</v>
          </cell>
        </row>
        <row r="1063">
          <cell r="A1063" t="str">
            <v>19.01.064</v>
          </cell>
          <cell r="C1063" t="str">
            <v>Peitoril e/ou soleira em granito, espessura de 2 cm e largura de 21 cm até 30 cm, acabamento polido</v>
          </cell>
          <cell r="D1063" t="str">
            <v>M</v>
          </cell>
          <cell r="E1063">
            <v>139.33000000000001</v>
          </cell>
          <cell r="F1063">
            <v>22.98</v>
          </cell>
          <cell r="G1063">
            <v>162.31</v>
          </cell>
          <cell r="H1063" t="str">
            <v>CDHU-182</v>
          </cell>
        </row>
        <row r="1064">
          <cell r="A1064" t="str">
            <v>19.01.122</v>
          </cell>
          <cell r="C1064" t="str">
            <v>Degrau e espelho de granito, espessura de 2 cm, acabamento polido</v>
          </cell>
          <cell r="D1064" t="str">
            <v>M</v>
          </cell>
          <cell r="E1064">
            <v>293.11</v>
          </cell>
          <cell r="F1064">
            <v>45.95</v>
          </cell>
          <cell r="G1064">
            <v>339.06</v>
          </cell>
          <cell r="H1064" t="str">
            <v>CDHU-182</v>
          </cell>
        </row>
        <row r="1065">
          <cell r="A1065" t="str">
            <v>19.01.322</v>
          </cell>
          <cell r="C1065" t="str">
            <v>Rodapé em granito, espessura de 2 cm e altura de 7 cm, acabamento polido</v>
          </cell>
          <cell r="D1065" t="str">
            <v>M</v>
          </cell>
          <cell r="E1065">
            <v>62.75</v>
          </cell>
          <cell r="F1065">
            <v>10.06</v>
          </cell>
          <cell r="G1065">
            <v>72.81</v>
          </cell>
          <cell r="H1065" t="str">
            <v>CDHU-182</v>
          </cell>
        </row>
        <row r="1066">
          <cell r="A1066" t="str">
            <v>19.01.324</v>
          </cell>
          <cell r="C1066" t="str">
            <v>Rodapé em granito, espessura de 2 cm e altura de 7,1 cm até 10 cm, acabamento polido</v>
          </cell>
          <cell r="D1066" t="str">
            <v>M</v>
          </cell>
          <cell r="E1066">
            <v>61.54</v>
          </cell>
          <cell r="F1066">
            <v>10.06</v>
          </cell>
          <cell r="G1066">
            <v>71.599999999999994</v>
          </cell>
          <cell r="H1066" t="str">
            <v>CDHU-182</v>
          </cell>
        </row>
        <row r="1067">
          <cell r="A1067" t="str">
            <v>19.01.412</v>
          </cell>
          <cell r="C1067" t="str">
            <v>Revestimento em granito, espessura de 2 cm, acabamento jateado</v>
          </cell>
          <cell r="D1067" t="str">
            <v>M2</v>
          </cell>
          <cell r="E1067">
            <v>167.22</v>
          </cell>
          <cell r="F1067">
            <v>39.94</v>
          </cell>
          <cell r="G1067">
            <v>207.16</v>
          </cell>
          <cell r="H1067" t="str">
            <v>CDHU-182</v>
          </cell>
        </row>
        <row r="1068">
          <cell r="A1068" t="str">
            <v>19.01.422</v>
          </cell>
          <cell r="C1068" t="str">
            <v>Rodapé em granito, espessura de 2 cm e altura de 7 cm, acabamento jateado</v>
          </cell>
          <cell r="D1068" t="str">
            <v>M</v>
          </cell>
          <cell r="E1068">
            <v>41.93</v>
          </cell>
          <cell r="F1068">
            <v>10.06</v>
          </cell>
          <cell r="G1068">
            <v>51.99</v>
          </cell>
          <cell r="H1068" t="str">
            <v>CDHU-182</v>
          </cell>
        </row>
        <row r="1069">
          <cell r="A1069" t="str">
            <v>19.01.432</v>
          </cell>
          <cell r="C1069" t="str">
            <v>Degrau e espelho em granito, espessura de 2 cm, acabamento jateado</v>
          </cell>
          <cell r="D1069" t="str">
            <v>M</v>
          </cell>
          <cell r="E1069">
            <v>133.49</v>
          </cell>
          <cell r="F1069">
            <v>45.95</v>
          </cell>
          <cell r="G1069">
            <v>179.44</v>
          </cell>
          <cell r="H1069" t="str">
            <v>CDHU-182</v>
          </cell>
        </row>
        <row r="1070">
          <cell r="A1070" t="str">
            <v>19.01.442</v>
          </cell>
          <cell r="C1070" t="str">
            <v>Peitoril e/ou soleira em granito, espessura de 2 cm e largura de 20 a 30cm, acabamento jateado</v>
          </cell>
          <cell r="D1070" t="str">
            <v>M</v>
          </cell>
          <cell r="E1070">
            <v>150.24</v>
          </cell>
          <cell r="F1070">
            <v>18.38</v>
          </cell>
          <cell r="G1070">
            <v>168.62</v>
          </cell>
          <cell r="H1070" t="str">
            <v>CDHU-182</v>
          </cell>
        </row>
        <row r="1071">
          <cell r="A1071" t="str">
            <v>19.02</v>
          </cell>
          <cell r="B1071" t="str">
            <v>Marmore</v>
          </cell>
          <cell r="C1071" t="str">
            <v>Marmore</v>
          </cell>
          <cell r="H1071" t="str">
            <v>CDHU-182</v>
          </cell>
        </row>
        <row r="1072">
          <cell r="A1072" t="str">
            <v>19.02.020</v>
          </cell>
          <cell r="C1072" t="str">
            <v>Revestimento em mármore branco, espessura de 2 cm, assente com massa</v>
          </cell>
          <cell r="D1072" t="str">
            <v>M2</v>
          </cell>
          <cell r="E1072">
            <v>496.71</v>
          </cell>
          <cell r="F1072">
            <v>10.050000000000001</v>
          </cell>
          <cell r="G1072">
            <v>506.76</v>
          </cell>
          <cell r="H1072" t="str">
            <v>CDHU-182</v>
          </cell>
        </row>
        <row r="1073">
          <cell r="A1073" t="str">
            <v>19.02.040</v>
          </cell>
          <cell r="C1073" t="str">
            <v>Revestimento em mármore travertino nacional, espessura de 2 cm, assente com massa</v>
          </cell>
          <cell r="D1073" t="str">
            <v>M2</v>
          </cell>
          <cell r="E1073">
            <v>577.72</v>
          </cell>
          <cell r="F1073">
            <v>10.050000000000001</v>
          </cell>
          <cell r="G1073">
            <v>587.77</v>
          </cell>
          <cell r="H1073" t="str">
            <v>CDHU-182</v>
          </cell>
        </row>
        <row r="1074">
          <cell r="A1074" t="str">
            <v>19.02.060</v>
          </cell>
          <cell r="C1074" t="str">
            <v>Revestimento em mármore branco, espessura de 3 cm, assente com massa</v>
          </cell>
          <cell r="D1074" t="str">
            <v>M2</v>
          </cell>
          <cell r="E1074">
            <v>677.8</v>
          </cell>
          <cell r="F1074">
            <v>11.73</v>
          </cell>
          <cell r="G1074">
            <v>689.53</v>
          </cell>
          <cell r="H1074" t="str">
            <v>CDHU-182</v>
          </cell>
        </row>
        <row r="1075">
          <cell r="A1075" t="str">
            <v>19.02.080</v>
          </cell>
          <cell r="C1075" t="str">
            <v>Revestimento em mármore travertino nacional, espessura de 3 cm, assente com massa</v>
          </cell>
          <cell r="D1075" t="str">
            <v>M2</v>
          </cell>
          <cell r="E1075">
            <v>743.39</v>
          </cell>
          <cell r="F1075">
            <v>11.73</v>
          </cell>
          <cell r="G1075">
            <v>755.12</v>
          </cell>
          <cell r="H1075" t="str">
            <v>CDHU-182</v>
          </cell>
        </row>
        <row r="1076">
          <cell r="A1076" t="str">
            <v>19.02.220</v>
          </cell>
          <cell r="C1076" t="str">
            <v>Degrau e espelho em mármore branco, espessura de 2 cm</v>
          </cell>
          <cell r="D1076" t="str">
            <v>M</v>
          </cell>
          <cell r="E1076">
            <v>289.47000000000003</v>
          </cell>
          <cell r="F1076">
            <v>5.86</v>
          </cell>
          <cell r="G1076">
            <v>295.33</v>
          </cell>
          <cell r="H1076" t="str">
            <v>CDHU-182</v>
          </cell>
        </row>
        <row r="1077">
          <cell r="A1077" t="str">
            <v>19.02.240</v>
          </cell>
          <cell r="C1077" t="str">
            <v>Degrau e espelho em mármore travertino nacional, espessura de 2 cm</v>
          </cell>
          <cell r="D1077" t="str">
            <v>M</v>
          </cell>
          <cell r="E1077">
            <v>301.69</v>
          </cell>
          <cell r="F1077">
            <v>5.86</v>
          </cell>
          <cell r="G1077">
            <v>307.55</v>
          </cell>
          <cell r="H1077" t="str">
            <v>CDHU-182</v>
          </cell>
        </row>
        <row r="1078">
          <cell r="A1078" t="str">
            <v>19.02.250</v>
          </cell>
          <cell r="C1078" t="str">
            <v>Rodapé em mármore branco, espessura de 2 cm e altura de 7 cm</v>
          </cell>
          <cell r="D1078" t="str">
            <v>M</v>
          </cell>
          <cell r="E1078">
            <v>43.72</v>
          </cell>
          <cell r="F1078">
            <v>1.68</v>
          </cell>
          <cell r="G1078">
            <v>45.4</v>
          </cell>
          <cell r="H1078" t="str">
            <v>CDHU-182</v>
          </cell>
        </row>
        <row r="1079">
          <cell r="A1079" t="str">
            <v>19.03</v>
          </cell>
          <cell r="B1079" t="str">
            <v>Pedra</v>
          </cell>
          <cell r="C1079" t="str">
            <v>Pedra</v>
          </cell>
          <cell r="H1079" t="str">
            <v>CDHU-182</v>
          </cell>
        </row>
        <row r="1080">
          <cell r="A1080" t="str">
            <v>19.03.020</v>
          </cell>
          <cell r="C1080" t="str">
            <v>Revestimento em pedra tipo arenito comum</v>
          </cell>
          <cell r="D1080" t="str">
            <v>M2</v>
          </cell>
          <cell r="E1080">
            <v>199.8</v>
          </cell>
          <cell r="F1080">
            <v>26.8</v>
          </cell>
          <cell r="G1080">
            <v>226.6</v>
          </cell>
          <cell r="H1080" t="str">
            <v>CDHU-182</v>
          </cell>
        </row>
        <row r="1081">
          <cell r="A1081" t="str">
            <v>19.03.060</v>
          </cell>
          <cell r="C1081" t="str">
            <v>Revestimento em pedra mineira comum</v>
          </cell>
          <cell r="D1081" t="str">
            <v>M2</v>
          </cell>
          <cell r="E1081">
            <v>288.64</v>
          </cell>
          <cell r="F1081">
            <v>26.8</v>
          </cell>
          <cell r="G1081">
            <v>315.44</v>
          </cell>
          <cell r="H1081" t="str">
            <v>CDHU-182</v>
          </cell>
        </row>
        <row r="1082">
          <cell r="A1082" t="str">
            <v>19.03.090</v>
          </cell>
          <cell r="C1082" t="str">
            <v>Revestimento em pedra Miracema</v>
          </cell>
          <cell r="D1082" t="str">
            <v>M2</v>
          </cell>
          <cell r="E1082">
            <v>76.45</v>
          </cell>
          <cell r="F1082">
            <v>21.02</v>
          </cell>
          <cell r="G1082">
            <v>97.47</v>
          </cell>
          <cell r="H1082" t="str">
            <v>CDHU-182</v>
          </cell>
        </row>
        <row r="1083">
          <cell r="A1083" t="str">
            <v>19.03.100</v>
          </cell>
          <cell r="C1083" t="str">
            <v>Rodapé em pedra Miracema, altura de 5,75 cm</v>
          </cell>
          <cell r="D1083" t="str">
            <v>M</v>
          </cell>
          <cell r="E1083">
            <v>2.58</v>
          </cell>
          <cell r="F1083">
            <v>22.63</v>
          </cell>
          <cell r="G1083">
            <v>25.21</v>
          </cell>
          <cell r="H1083" t="str">
            <v>CDHU-182</v>
          </cell>
        </row>
        <row r="1084">
          <cell r="A1084" t="str">
            <v>19.03.110</v>
          </cell>
          <cell r="C1084" t="str">
            <v>Rodapé em pedra Miracema, altura de 11,5 cm</v>
          </cell>
          <cell r="D1084" t="str">
            <v>M</v>
          </cell>
          <cell r="E1084">
            <v>5.23</v>
          </cell>
          <cell r="F1084">
            <v>33.76</v>
          </cell>
          <cell r="G1084">
            <v>38.99</v>
          </cell>
          <cell r="H1084" t="str">
            <v>CDHU-182</v>
          </cell>
        </row>
        <row r="1085">
          <cell r="A1085" t="str">
            <v>19.03.220</v>
          </cell>
          <cell r="C1085" t="str">
            <v>Rodapé em pedra mineira simples, altura de 10 cm</v>
          </cell>
          <cell r="D1085" t="str">
            <v>M</v>
          </cell>
          <cell r="E1085">
            <v>78.67</v>
          </cell>
          <cell r="F1085">
            <v>1.68</v>
          </cell>
          <cell r="G1085">
            <v>80.349999999999994</v>
          </cell>
          <cell r="H1085" t="str">
            <v>CDHU-182</v>
          </cell>
        </row>
        <row r="1086">
          <cell r="A1086" t="str">
            <v>19.03.260</v>
          </cell>
          <cell r="C1086" t="str">
            <v>Revestimento em pedra ardósia selecionada</v>
          </cell>
          <cell r="D1086" t="str">
            <v>M2</v>
          </cell>
          <cell r="E1086">
            <v>83.07</v>
          </cell>
          <cell r="F1086">
            <v>21.54</v>
          </cell>
          <cell r="G1086">
            <v>104.61</v>
          </cell>
          <cell r="H1086" t="str">
            <v>CDHU-182</v>
          </cell>
        </row>
        <row r="1087">
          <cell r="A1087" t="str">
            <v>19.03.270</v>
          </cell>
          <cell r="C1087" t="str">
            <v>Rodapé em pedra ardósia, altura de 7 cm</v>
          </cell>
          <cell r="D1087" t="str">
            <v>M</v>
          </cell>
          <cell r="E1087">
            <v>15.4</v>
          </cell>
          <cell r="F1087">
            <v>5.75</v>
          </cell>
          <cell r="G1087">
            <v>21.15</v>
          </cell>
          <cell r="H1087" t="str">
            <v>CDHU-182</v>
          </cell>
        </row>
        <row r="1088">
          <cell r="A1088" t="str">
            <v>19.03.290</v>
          </cell>
          <cell r="C1088" t="str">
            <v>Peitoril e/ou soleira em ardósia, espessura de 2 cm e largura até 20 cm</v>
          </cell>
          <cell r="D1088" t="str">
            <v>M</v>
          </cell>
          <cell r="E1088">
            <v>82.36</v>
          </cell>
          <cell r="F1088">
            <v>3.35</v>
          </cell>
          <cell r="G1088">
            <v>85.71</v>
          </cell>
          <cell r="H1088" t="str">
            <v>CDHU-182</v>
          </cell>
        </row>
        <row r="1089">
          <cell r="A1089" t="str">
            <v>19.20</v>
          </cell>
          <cell r="B1089" t="str">
            <v>Reparos, conservacoes e complementos - GRUPO 19</v>
          </cell>
          <cell r="C1089" t="str">
            <v>Reparos, conservacoes e complementos - GRUPO 19</v>
          </cell>
          <cell r="H1089" t="str">
            <v>CDHU-182</v>
          </cell>
        </row>
        <row r="1090">
          <cell r="A1090" t="str">
            <v>19.20.020</v>
          </cell>
          <cell r="C1090" t="str">
            <v>Recolocação de mármore, pedras e granitos, assentes com massa</v>
          </cell>
          <cell r="D1090" t="str">
            <v>M2</v>
          </cell>
          <cell r="E1090">
            <v>8.67</v>
          </cell>
          <cell r="F1090">
            <v>43.09</v>
          </cell>
          <cell r="G1090">
            <v>51.76</v>
          </cell>
          <cell r="H1090" t="str">
            <v>CDHU-182</v>
          </cell>
        </row>
        <row r="1091">
          <cell r="A1091" t="str">
            <v>20</v>
          </cell>
          <cell r="B1091" t="str">
            <v>REVESTIMENTO EM MADEIRA</v>
          </cell>
          <cell r="C1091" t="str">
            <v>REVESTIMENTO EM MADEIRA</v>
          </cell>
          <cell r="H1091" t="str">
            <v>CDHU-182</v>
          </cell>
        </row>
        <row r="1092">
          <cell r="A1092" t="str">
            <v>20.01</v>
          </cell>
          <cell r="B1092" t="str">
            <v>Lambris de madeira</v>
          </cell>
          <cell r="C1092" t="str">
            <v>Lambris de madeira</v>
          </cell>
          <cell r="H1092" t="str">
            <v>CDHU-182</v>
          </cell>
        </row>
        <row r="1093">
          <cell r="A1093" t="str">
            <v>20.01.040</v>
          </cell>
          <cell r="C1093" t="str">
            <v>Lambril em madeira macho/fêmea tarugado, exceto pinus</v>
          </cell>
          <cell r="D1093" t="str">
            <v>M2</v>
          </cell>
          <cell r="E1093">
            <v>51.66</v>
          </cell>
          <cell r="F1093">
            <v>57.34</v>
          </cell>
          <cell r="G1093">
            <v>109</v>
          </cell>
          <cell r="H1093" t="str">
            <v>CDHU-182</v>
          </cell>
        </row>
        <row r="1094">
          <cell r="A1094" t="str">
            <v>20.03</v>
          </cell>
          <cell r="B1094" t="str">
            <v>Soalho de madeira</v>
          </cell>
          <cell r="C1094" t="str">
            <v>Soalho de madeira</v>
          </cell>
          <cell r="H1094" t="str">
            <v>CDHU-182</v>
          </cell>
        </row>
        <row r="1095">
          <cell r="A1095" t="str">
            <v>20.03.010</v>
          </cell>
          <cell r="C1095" t="str">
            <v>Soalho em tábua de madeira aparelhada</v>
          </cell>
          <cell r="D1095" t="str">
            <v>M2</v>
          </cell>
          <cell r="E1095">
            <v>401.45</v>
          </cell>
          <cell r="G1095">
            <v>401.45</v>
          </cell>
          <cell r="H1095" t="str">
            <v>CDHU-182</v>
          </cell>
        </row>
        <row r="1096">
          <cell r="A1096" t="str">
            <v>20.04</v>
          </cell>
          <cell r="B1096" t="str">
            <v>Tacos</v>
          </cell>
          <cell r="C1096" t="str">
            <v>Tacos</v>
          </cell>
          <cell r="H1096" t="str">
            <v>CDHU-182</v>
          </cell>
        </row>
        <row r="1097">
          <cell r="A1097" t="str">
            <v>20.04.020</v>
          </cell>
          <cell r="C1097" t="str">
            <v>Piso em tacos de Ipê colado</v>
          </cell>
          <cell r="D1097" t="str">
            <v>M2</v>
          </cell>
          <cell r="E1097">
            <v>176.35</v>
          </cell>
          <cell r="F1097">
            <v>18.86</v>
          </cell>
          <cell r="G1097">
            <v>195.21</v>
          </cell>
          <cell r="H1097" t="str">
            <v>CDHU-182</v>
          </cell>
        </row>
        <row r="1098">
          <cell r="A1098" t="str">
            <v>20.10</v>
          </cell>
          <cell r="B1098" t="str">
            <v>Rodape de madeira</v>
          </cell>
          <cell r="C1098" t="str">
            <v>Rodape de madeira</v>
          </cell>
          <cell r="H1098" t="str">
            <v>CDHU-182</v>
          </cell>
        </row>
        <row r="1099">
          <cell r="A1099" t="str">
            <v>20.10.040</v>
          </cell>
          <cell r="C1099" t="str">
            <v>Rodapé de madeira de 7 x 1,5 cm</v>
          </cell>
          <cell r="D1099" t="str">
            <v>M</v>
          </cell>
          <cell r="E1099">
            <v>15.97</v>
          </cell>
          <cell r="F1099">
            <v>12.51</v>
          </cell>
          <cell r="G1099">
            <v>28.48</v>
          </cell>
          <cell r="H1099" t="str">
            <v>CDHU-182</v>
          </cell>
        </row>
        <row r="1100">
          <cell r="A1100" t="str">
            <v>20.10.120</v>
          </cell>
          <cell r="C1100" t="str">
            <v>Cordão de madeira</v>
          </cell>
          <cell r="D1100" t="str">
            <v>M</v>
          </cell>
          <cell r="E1100">
            <v>4.87</v>
          </cell>
          <cell r="F1100">
            <v>3.05</v>
          </cell>
          <cell r="G1100">
            <v>7.92</v>
          </cell>
          <cell r="H1100" t="str">
            <v>CDHU-182</v>
          </cell>
        </row>
        <row r="1101">
          <cell r="A1101" t="str">
            <v>20.20</v>
          </cell>
          <cell r="B1101" t="str">
            <v>Reparos, conservacoes e complementos - GRUPO 20</v>
          </cell>
          <cell r="C1101" t="str">
            <v>Reparos, conservacoes e complementos - GRUPO 20</v>
          </cell>
          <cell r="H1101" t="str">
            <v>CDHU-182</v>
          </cell>
        </row>
        <row r="1102">
          <cell r="A1102" t="str">
            <v>20.20.020</v>
          </cell>
          <cell r="C1102" t="str">
            <v>Recolocação de soalho em madeira</v>
          </cell>
          <cell r="D1102" t="str">
            <v>M2</v>
          </cell>
          <cell r="E1102">
            <v>0.51</v>
          </cell>
          <cell r="F1102">
            <v>7.42</v>
          </cell>
          <cell r="G1102">
            <v>7.93</v>
          </cell>
          <cell r="H1102" t="str">
            <v>CDHU-182</v>
          </cell>
        </row>
        <row r="1103">
          <cell r="A1103" t="str">
            <v>20.20.040</v>
          </cell>
          <cell r="C1103" t="str">
            <v>Recolocação de tacos soltos com cola</v>
          </cell>
          <cell r="D1103" t="str">
            <v>M2</v>
          </cell>
          <cell r="E1103">
            <v>18.48</v>
          </cell>
          <cell r="F1103">
            <v>18.86</v>
          </cell>
          <cell r="G1103">
            <v>37.340000000000003</v>
          </cell>
          <cell r="H1103" t="str">
            <v>CDHU-182</v>
          </cell>
        </row>
        <row r="1104">
          <cell r="A1104" t="str">
            <v>20.20.100</v>
          </cell>
          <cell r="C1104" t="str">
            <v>Recolocação de rodapé e cordão de madeira</v>
          </cell>
          <cell r="D1104" t="str">
            <v>M</v>
          </cell>
          <cell r="E1104">
            <v>0.51</v>
          </cell>
          <cell r="F1104">
            <v>9.4600000000000009</v>
          </cell>
          <cell r="G1104">
            <v>9.9700000000000006</v>
          </cell>
          <cell r="H1104" t="str">
            <v>CDHU-182</v>
          </cell>
        </row>
        <row r="1105">
          <cell r="A1105" t="str">
            <v>20.20.202</v>
          </cell>
          <cell r="C1105" t="str">
            <v>Raspagem com calafetação e aplicação de verniz</v>
          </cell>
          <cell r="D1105" t="str">
            <v>M2</v>
          </cell>
          <cell r="E1105">
            <v>87.53</v>
          </cell>
          <cell r="G1105">
            <v>87.53</v>
          </cell>
          <cell r="H1105" t="str">
            <v>CDHU-182</v>
          </cell>
        </row>
        <row r="1106">
          <cell r="A1106" t="str">
            <v>20.20.220</v>
          </cell>
          <cell r="C1106" t="str">
            <v>Raspagem com calafetação e aplicação de cera</v>
          </cell>
          <cell r="D1106" t="str">
            <v>M2</v>
          </cell>
          <cell r="E1106">
            <v>50.7</v>
          </cell>
          <cell r="G1106">
            <v>50.7</v>
          </cell>
          <cell r="H1106" t="str">
            <v>CDHU-182</v>
          </cell>
        </row>
        <row r="1107">
          <cell r="A1107" t="str">
            <v>21</v>
          </cell>
          <cell r="B1107" t="str">
            <v>REVESTIMENTO SINTETICO E METALICO</v>
          </cell>
          <cell r="C1107" t="str">
            <v>REVESTIMENTO SINTETICO E METALICO</v>
          </cell>
          <cell r="H1107" t="str">
            <v>CDHU-182</v>
          </cell>
        </row>
        <row r="1108">
          <cell r="A1108" t="str">
            <v>21.01</v>
          </cell>
          <cell r="B1108" t="str">
            <v>Revestimento em borracha</v>
          </cell>
          <cell r="C1108" t="str">
            <v>Revestimento em borracha</v>
          </cell>
          <cell r="H1108" t="str">
            <v>CDHU-182</v>
          </cell>
        </row>
        <row r="1109">
          <cell r="A1109" t="str">
            <v>21.01.100</v>
          </cell>
          <cell r="C1109" t="str">
            <v>Revestimento em borracha sintética preta, espessura de 4 mm - colado</v>
          </cell>
          <cell r="D1109" t="str">
            <v>M2</v>
          </cell>
          <cell r="E1109">
            <v>66.3</v>
          </cell>
          <cell r="F1109">
            <v>8.5299999999999994</v>
          </cell>
          <cell r="G1109">
            <v>74.83</v>
          </cell>
          <cell r="H1109" t="str">
            <v>CDHU-182</v>
          </cell>
        </row>
        <row r="1110">
          <cell r="A1110" t="str">
            <v>21.01.160</v>
          </cell>
          <cell r="C1110" t="str">
            <v>Revestimento em grama sintética, com espessura de 20 a 32 mm</v>
          </cell>
          <cell r="D1110" t="str">
            <v>M2</v>
          </cell>
          <cell r="E1110">
            <v>52.87</v>
          </cell>
          <cell r="G1110">
            <v>52.87</v>
          </cell>
          <cell r="H1110" t="str">
            <v>CDHU-182</v>
          </cell>
        </row>
        <row r="1111">
          <cell r="A1111" t="str">
            <v>21.02</v>
          </cell>
          <cell r="B1111" t="str">
            <v>Revestimento vinilico</v>
          </cell>
          <cell r="C1111" t="str">
            <v>Revestimento vinilico</v>
          </cell>
          <cell r="H1111" t="str">
            <v>CDHU-182</v>
          </cell>
        </row>
        <row r="1112">
          <cell r="A1112" t="str">
            <v>21.02.050</v>
          </cell>
          <cell r="C1112" t="str">
            <v>Revestimento vinílico, espessura de 2 mm, para tráfego médio, com impermeabilizante acrílico</v>
          </cell>
          <cell r="D1112" t="str">
            <v>M2</v>
          </cell>
          <cell r="E1112">
            <v>106.81</v>
          </cell>
          <cell r="F1112">
            <v>18.940000000000001</v>
          </cell>
          <cell r="G1112">
            <v>125.75</v>
          </cell>
          <cell r="H1112" t="str">
            <v>CDHU-182</v>
          </cell>
        </row>
        <row r="1113">
          <cell r="A1113" t="str">
            <v>21.02.060</v>
          </cell>
          <cell r="C1113" t="str">
            <v>Revestimento vinílico, espessura de 3,2 mm, para tráfego intenso, com impermeabilizante acrílico</v>
          </cell>
          <cell r="D1113" t="str">
            <v>M2</v>
          </cell>
          <cell r="E1113">
            <v>166.37</v>
          </cell>
          <cell r="F1113">
            <v>18.940000000000001</v>
          </cell>
          <cell r="G1113">
            <v>185.31</v>
          </cell>
          <cell r="H1113" t="str">
            <v>CDHU-182</v>
          </cell>
        </row>
        <row r="1114">
          <cell r="A1114" t="str">
            <v>21.02.071</v>
          </cell>
          <cell r="C1114" t="str">
            <v>Revestimento vinílico em manta, espessura total de 2mm, resistente a lavagem com hipoclorito</v>
          </cell>
          <cell r="D1114" t="str">
            <v>M2</v>
          </cell>
          <cell r="E1114">
            <v>210.47</v>
          </cell>
          <cell r="G1114">
            <v>210.47</v>
          </cell>
          <cell r="H1114" t="str">
            <v>CDHU-182</v>
          </cell>
        </row>
        <row r="1115">
          <cell r="A1115" t="str">
            <v>21.02.271</v>
          </cell>
          <cell r="C1115" t="str">
            <v>Revestimento vinílico em manta heterogênea, espessura de 2 mm, com impermeabilizante acrílico</v>
          </cell>
          <cell r="D1115" t="str">
            <v>M2</v>
          </cell>
          <cell r="E1115">
            <v>138.5</v>
          </cell>
          <cell r="F1115">
            <v>18.940000000000001</v>
          </cell>
          <cell r="G1115">
            <v>157.44</v>
          </cell>
          <cell r="H1115" t="str">
            <v>CDHU-182</v>
          </cell>
        </row>
        <row r="1116">
          <cell r="A1116" t="str">
            <v>21.02.281</v>
          </cell>
          <cell r="C1116" t="str">
            <v>Revestimento vinílico flexível em manta homogênea, espessura de 2 mm, com impermeabilizante acrílico</v>
          </cell>
          <cell r="D1116" t="str">
            <v>M2</v>
          </cell>
          <cell r="E1116">
            <v>269.58</v>
          </cell>
          <cell r="F1116">
            <v>18.940000000000001</v>
          </cell>
          <cell r="G1116">
            <v>288.52</v>
          </cell>
          <cell r="H1116" t="str">
            <v>CDHU-182</v>
          </cell>
        </row>
        <row r="1117">
          <cell r="A1117" t="str">
            <v>21.02.291</v>
          </cell>
          <cell r="C1117" t="str">
            <v>Revestimento vinílico heterogêneo flexível em réguas, espessura de 3 mm, com impermeabilizante acrílico</v>
          </cell>
          <cell r="D1117" t="str">
            <v>M2</v>
          </cell>
          <cell r="E1117">
            <v>172.66</v>
          </cell>
          <cell r="F1117">
            <v>18.940000000000001</v>
          </cell>
          <cell r="G1117">
            <v>191.6</v>
          </cell>
          <cell r="H1117" t="str">
            <v>CDHU-182</v>
          </cell>
        </row>
        <row r="1118">
          <cell r="A1118" t="str">
            <v>21.02.310</v>
          </cell>
          <cell r="C1118" t="str">
            <v>Revestimento vinílico autoportante acústico, espessura de 4,5 mm, com impermeabilizante acrílico</v>
          </cell>
          <cell r="D1118" t="str">
            <v>M2</v>
          </cell>
          <cell r="E1118">
            <v>426.26</v>
          </cell>
          <cell r="F1118">
            <v>18.940000000000001</v>
          </cell>
          <cell r="G1118">
            <v>445.2</v>
          </cell>
          <cell r="H1118" t="str">
            <v>CDHU-182</v>
          </cell>
        </row>
        <row r="1119">
          <cell r="A1119" t="str">
            <v>21.02.311</v>
          </cell>
          <cell r="C1119" t="str">
            <v>Revestimento vinílico autoportante, espessura de 4 mm, com impermeabilizante acrílico</v>
          </cell>
          <cell r="D1119" t="str">
            <v>M2</v>
          </cell>
          <cell r="E1119">
            <v>305.17</v>
          </cell>
          <cell r="F1119">
            <v>18.940000000000001</v>
          </cell>
          <cell r="G1119">
            <v>324.11</v>
          </cell>
          <cell r="H1119" t="str">
            <v>CDHU-182</v>
          </cell>
        </row>
        <row r="1120">
          <cell r="A1120" t="str">
            <v>21.02.320</v>
          </cell>
          <cell r="C1120" t="str">
            <v>Revestimento vinílico antiestático acústico, espessura de 5 mm, com impermeabilizante acrílico</v>
          </cell>
          <cell r="D1120" t="str">
            <v>M2</v>
          </cell>
          <cell r="E1120">
            <v>273.08</v>
          </cell>
          <cell r="F1120">
            <v>38.46</v>
          </cell>
          <cell r="G1120">
            <v>311.54000000000002</v>
          </cell>
          <cell r="H1120" t="str">
            <v>CDHU-182</v>
          </cell>
        </row>
        <row r="1121">
          <cell r="A1121" t="str">
            <v>21.03</v>
          </cell>
          <cell r="B1121" t="str">
            <v>Revestimento metalico</v>
          </cell>
          <cell r="C1121" t="str">
            <v>Revestimento metalico</v>
          </cell>
          <cell r="H1121" t="str">
            <v>CDHU-182</v>
          </cell>
        </row>
        <row r="1122">
          <cell r="A1122" t="str">
            <v>21.03.010</v>
          </cell>
          <cell r="C1122" t="str">
            <v>Revestimento em aço inoxidável AISI 304, liga 18,8, chapa 20, espessura de 1 mm, acabamento escovado com grana especial</v>
          </cell>
          <cell r="D1122" t="str">
            <v>M2</v>
          </cell>
          <cell r="E1122">
            <v>1043.7</v>
          </cell>
          <cell r="G1122">
            <v>1043.7</v>
          </cell>
          <cell r="H1122" t="str">
            <v>CDHU-182</v>
          </cell>
        </row>
        <row r="1123">
          <cell r="A1123" t="str">
            <v>21.03.090</v>
          </cell>
          <cell r="C1123" t="str">
            <v>Piso elevado tipo telescópico em chapa de aço, sem revestimento</v>
          </cell>
          <cell r="D1123" t="str">
            <v>M2</v>
          </cell>
          <cell r="E1123">
            <v>246.45</v>
          </cell>
          <cell r="G1123">
            <v>246.45</v>
          </cell>
          <cell r="H1123" t="str">
            <v>CDHU-182</v>
          </cell>
        </row>
        <row r="1124">
          <cell r="A1124" t="str">
            <v>21.03.151</v>
          </cell>
          <cell r="C1124" t="str">
            <v>Revestimento em placas de alumínio composto "ACM", espessura de 4 mm e acabamento em PVDF</v>
          </cell>
          <cell r="D1124" t="str">
            <v>M2</v>
          </cell>
          <cell r="E1124">
            <v>642.27</v>
          </cell>
          <cell r="G1124">
            <v>642.27</v>
          </cell>
          <cell r="H1124" t="str">
            <v>CDHU-182</v>
          </cell>
        </row>
        <row r="1125">
          <cell r="A1125" t="str">
            <v>21.03.152</v>
          </cell>
          <cell r="C1125" t="str">
            <v>Revestimento em placas de alumínio composto "ACM", espessura de 4 mm e acabamento em PVDF, na cor verde</v>
          </cell>
          <cell r="D1125" t="str">
            <v>M2</v>
          </cell>
          <cell r="E1125">
            <v>430.93</v>
          </cell>
          <cell r="G1125">
            <v>430.93</v>
          </cell>
          <cell r="H1125" t="str">
            <v>CDHU-182</v>
          </cell>
        </row>
        <row r="1126">
          <cell r="A1126" t="str">
            <v>21.04</v>
          </cell>
          <cell r="B1126" t="str">
            <v>Forracao e carpete</v>
          </cell>
          <cell r="C1126" t="str">
            <v>Forracao e carpete</v>
          </cell>
          <cell r="H1126" t="str">
            <v>CDHU-182</v>
          </cell>
        </row>
        <row r="1127">
          <cell r="A1127" t="str">
            <v>21.04.100</v>
          </cell>
          <cell r="C1127" t="str">
            <v>Revestimento com carpete para tráfego moderado, uso comercial, tipo bouclê de 5,4 até 8 mm</v>
          </cell>
          <cell r="D1127" t="str">
            <v>M2</v>
          </cell>
          <cell r="E1127">
            <v>111.23</v>
          </cell>
          <cell r="G1127">
            <v>111.23</v>
          </cell>
          <cell r="H1127" t="str">
            <v>CDHU-182</v>
          </cell>
        </row>
        <row r="1128">
          <cell r="A1128" t="str">
            <v>21.04.110</v>
          </cell>
          <cell r="C1128" t="str">
            <v>Revestimento com carpete para tráfego intenso, uso comercial, tipo bouclê de 6 mm</v>
          </cell>
          <cell r="D1128" t="str">
            <v>M2</v>
          </cell>
          <cell r="E1128">
            <v>136.35</v>
          </cell>
          <cell r="G1128">
            <v>136.35</v>
          </cell>
          <cell r="H1128" t="str">
            <v>CDHU-182</v>
          </cell>
        </row>
        <row r="1129">
          <cell r="A1129" t="str">
            <v>21.05</v>
          </cell>
          <cell r="B1129" t="str">
            <v>Revestimento em cimento reforcado com fio sintetico (CRFS)</v>
          </cell>
          <cell r="C1129" t="str">
            <v>Revestimento em cimento reforcado com fio sintetico (CRFS)</v>
          </cell>
          <cell r="H1129" t="str">
            <v>CDHU-182</v>
          </cell>
        </row>
        <row r="1130">
          <cell r="A1130" t="str">
            <v>21.05.010</v>
          </cell>
          <cell r="C1130" t="str">
            <v>Piso em painel com miolo de madeira contraplacado por lâminas de madeira e externamente por chapas em CRFS, espessura de 40 mm</v>
          </cell>
          <cell r="D1130" t="str">
            <v>M2</v>
          </cell>
          <cell r="E1130">
            <v>128.97</v>
          </cell>
          <cell r="F1130">
            <v>80.790000000000006</v>
          </cell>
          <cell r="G1130">
            <v>209.76</v>
          </cell>
          <cell r="H1130" t="str">
            <v>CDHU-182</v>
          </cell>
        </row>
        <row r="1131">
          <cell r="A1131" t="str">
            <v>21.05.100</v>
          </cell>
          <cell r="C1131" t="str">
            <v>Piso elevado de concreto em placas de 600 x 600 mm, antiderrapante, sem acabamento</v>
          </cell>
          <cell r="D1131" t="str">
            <v>M2</v>
          </cell>
          <cell r="E1131">
            <v>335.32</v>
          </cell>
          <cell r="G1131">
            <v>335.32</v>
          </cell>
          <cell r="H1131" t="str">
            <v>CDHU-182</v>
          </cell>
        </row>
        <row r="1132">
          <cell r="A1132" t="str">
            <v>21.07</v>
          </cell>
          <cell r="B1132" t="str">
            <v>Revestimento sintetico</v>
          </cell>
          <cell r="C1132" t="str">
            <v>Revestimento sintetico</v>
          </cell>
          <cell r="H1132" t="str">
            <v>CDHU-182</v>
          </cell>
        </row>
        <row r="1133">
          <cell r="A1133" t="str">
            <v>21.07.010</v>
          </cell>
          <cell r="C1133" t="str">
            <v>Revestimento em laminado melamínico dissipativo</v>
          </cell>
          <cell r="D1133" t="str">
            <v>M2</v>
          </cell>
          <cell r="E1133">
            <v>257.20999999999998</v>
          </cell>
          <cell r="G1133">
            <v>257.20999999999998</v>
          </cell>
          <cell r="H1133" t="str">
            <v>CDHU-182</v>
          </cell>
        </row>
        <row r="1134">
          <cell r="A1134" t="str">
            <v>21.10</v>
          </cell>
          <cell r="B1134" t="str">
            <v>Rodape sintetico</v>
          </cell>
          <cell r="C1134" t="str">
            <v>Rodape sintetico</v>
          </cell>
          <cell r="H1134" t="str">
            <v>CDHU-182</v>
          </cell>
        </row>
        <row r="1135">
          <cell r="A1135" t="str">
            <v>21.10.050</v>
          </cell>
          <cell r="C1135" t="str">
            <v>Rodapé de poliestireno, espessura de 7 cm</v>
          </cell>
          <cell r="D1135" t="str">
            <v>M</v>
          </cell>
          <cell r="E1135">
            <v>31.47</v>
          </cell>
          <cell r="F1135">
            <v>6.56</v>
          </cell>
          <cell r="G1135">
            <v>38.03</v>
          </cell>
          <cell r="H1135" t="str">
            <v>CDHU-182</v>
          </cell>
        </row>
        <row r="1136">
          <cell r="A1136" t="str">
            <v>21.10.051</v>
          </cell>
          <cell r="C1136" t="str">
            <v>Rodapé de poliestireno, espessura de 8 cm</v>
          </cell>
          <cell r="D1136" t="str">
            <v>M</v>
          </cell>
          <cell r="E1136">
            <v>39.9</v>
          </cell>
          <cell r="F1136">
            <v>6.56</v>
          </cell>
          <cell r="G1136">
            <v>46.46</v>
          </cell>
          <cell r="H1136" t="str">
            <v>CDHU-182</v>
          </cell>
        </row>
        <row r="1137">
          <cell r="A1137" t="str">
            <v>21.10.061</v>
          </cell>
          <cell r="C1137" t="str">
            <v>Rodapé para piso vinílico em PVC, espessura de 2 mm e altura de 5 cm, curvo/plano, com impermeabilizante acrílico</v>
          </cell>
          <cell r="D1137" t="str">
            <v>M</v>
          </cell>
          <cell r="E1137">
            <v>20.2</v>
          </cell>
          <cell r="F1137">
            <v>8.57</v>
          </cell>
          <cell r="G1137">
            <v>28.77</v>
          </cell>
          <cell r="H1137" t="str">
            <v>CDHU-182</v>
          </cell>
        </row>
        <row r="1138">
          <cell r="A1138" t="str">
            <v>21.10.071</v>
          </cell>
          <cell r="C1138" t="str">
            <v>Rodapé flexível para piso vinílico em PVC, espessura de 2 mm e altura de 7,5 cm, curvo/plano, com impermeabilizante acrílico</v>
          </cell>
          <cell r="D1138" t="str">
            <v>M</v>
          </cell>
          <cell r="E1138">
            <v>24.81</v>
          </cell>
          <cell r="F1138">
            <v>8.57</v>
          </cell>
          <cell r="G1138">
            <v>33.380000000000003</v>
          </cell>
          <cell r="H1138" t="str">
            <v>CDHU-182</v>
          </cell>
        </row>
        <row r="1139">
          <cell r="A1139" t="str">
            <v>21.10.081</v>
          </cell>
          <cell r="C1139" t="str">
            <v>Rodapé hospitalar flexível em PVC para piso vinílico, espessura de 2 mm e altura de 7,5 cm, com impermeabilizante acrílico</v>
          </cell>
          <cell r="D1139" t="str">
            <v>M</v>
          </cell>
          <cell r="E1139">
            <v>37.130000000000003</v>
          </cell>
          <cell r="F1139">
            <v>6.56</v>
          </cell>
          <cell r="G1139">
            <v>43.69</v>
          </cell>
          <cell r="H1139" t="str">
            <v>CDHU-182</v>
          </cell>
        </row>
        <row r="1140">
          <cell r="A1140" t="str">
            <v>21.10.210</v>
          </cell>
          <cell r="C1140" t="str">
            <v>Rodapé em borracha sintética preta, altura até 7 cm - colado</v>
          </cell>
          <cell r="D1140" t="str">
            <v>M</v>
          </cell>
          <cell r="E1140">
            <v>11.97</v>
          </cell>
          <cell r="F1140">
            <v>2.6</v>
          </cell>
          <cell r="G1140">
            <v>14.57</v>
          </cell>
          <cell r="H1140" t="str">
            <v>CDHU-182</v>
          </cell>
        </row>
        <row r="1141">
          <cell r="A1141" t="str">
            <v>21.10.220</v>
          </cell>
          <cell r="C1141" t="str">
            <v>Rodapé de cordão de poliamida</v>
          </cell>
          <cell r="D1141" t="str">
            <v>M</v>
          </cell>
          <cell r="E1141">
            <v>6.9</v>
          </cell>
          <cell r="G1141">
            <v>6.9</v>
          </cell>
          <cell r="H1141" t="str">
            <v>CDHU-182</v>
          </cell>
        </row>
        <row r="1142">
          <cell r="A1142" t="str">
            <v>21.10.250</v>
          </cell>
          <cell r="C1142" t="str">
            <v>Rodapé em laminado melamínico dissipativo, espessura de 2 mm e altura de 10 cm</v>
          </cell>
          <cell r="D1142" t="str">
            <v>M</v>
          </cell>
          <cell r="E1142">
            <v>26.95</v>
          </cell>
          <cell r="G1142">
            <v>26.95</v>
          </cell>
          <cell r="H1142" t="str">
            <v>CDHU-182</v>
          </cell>
        </row>
        <row r="1143">
          <cell r="A1143" t="str">
            <v>21.11</v>
          </cell>
          <cell r="B1143" t="str">
            <v>Degrau sintetico</v>
          </cell>
          <cell r="C1143" t="str">
            <v>Degrau sintetico</v>
          </cell>
          <cell r="H1143" t="str">
            <v>CDHU-182</v>
          </cell>
        </row>
        <row r="1144">
          <cell r="A1144" t="str">
            <v>21.11.050</v>
          </cell>
          <cell r="C1144" t="str">
            <v>Degrau (piso e espelho) em borracha sintética preta com testeira - colado</v>
          </cell>
          <cell r="D1144" t="str">
            <v>M</v>
          </cell>
          <cell r="E1144">
            <v>85.3</v>
          </cell>
          <cell r="F1144">
            <v>7.05</v>
          </cell>
          <cell r="G1144">
            <v>92.35</v>
          </cell>
          <cell r="H1144" t="str">
            <v>CDHU-182</v>
          </cell>
        </row>
        <row r="1145">
          <cell r="A1145" t="str">
            <v>21.11.131</v>
          </cell>
          <cell r="C1145" t="str">
            <v>Testeira flexível para arremate de degrau vinílico em PVC, espessura de 2 mm, com impermeabilizante acrílico</v>
          </cell>
          <cell r="D1145" t="str">
            <v>M</v>
          </cell>
          <cell r="E1145">
            <v>33.630000000000003</v>
          </cell>
          <cell r="F1145">
            <v>6.56</v>
          </cell>
          <cell r="G1145">
            <v>40.19</v>
          </cell>
          <cell r="H1145" t="str">
            <v>CDHU-182</v>
          </cell>
        </row>
        <row r="1146">
          <cell r="A1146" t="str">
            <v>21.20</v>
          </cell>
          <cell r="B1146" t="str">
            <v>Reparos, conservacoes e complementos - GRUPO 21</v>
          </cell>
          <cell r="C1146" t="str">
            <v>Reparos, conservacoes e complementos - GRUPO 21</v>
          </cell>
          <cell r="H1146" t="str">
            <v>CDHU-182</v>
          </cell>
        </row>
        <row r="1147">
          <cell r="A1147" t="str">
            <v>21.20.020</v>
          </cell>
          <cell r="C1147" t="str">
            <v>Recolocação de piso sintético com cola</v>
          </cell>
          <cell r="D1147" t="str">
            <v>M2</v>
          </cell>
          <cell r="E1147">
            <v>6.71</v>
          </cell>
          <cell r="F1147">
            <v>7.42</v>
          </cell>
          <cell r="G1147">
            <v>14.13</v>
          </cell>
          <cell r="H1147" t="str">
            <v>CDHU-182</v>
          </cell>
        </row>
        <row r="1148">
          <cell r="A1148" t="str">
            <v>21.20.040</v>
          </cell>
          <cell r="C1148" t="str">
            <v>Recolocação de piso sintético argamassado</v>
          </cell>
          <cell r="D1148" t="str">
            <v>M2</v>
          </cell>
          <cell r="E1148">
            <v>3.43</v>
          </cell>
          <cell r="F1148">
            <v>25.98</v>
          </cell>
          <cell r="G1148">
            <v>29.41</v>
          </cell>
          <cell r="H1148" t="str">
            <v>CDHU-182</v>
          </cell>
        </row>
        <row r="1149">
          <cell r="A1149" t="str">
            <v>21.20.050</v>
          </cell>
          <cell r="C1149" t="str">
            <v>Recolocação de piso elevado telescópico metálico, inclusive estrutura de sustentação</v>
          </cell>
          <cell r="D1149" t="str">
            <v>M2</v>
          </cell>
          <cell r="F1149">
            <v>58.27</v>
          </cell>
          <cell r="G1149">
            <v>58.27</v>
          </cell>
          <cell r="H1149" t="str">
            <v>CDHU-182</v>
          </cell>
        </row>
        <row r="1150">
          <cell r="A1150" t="str">
            <v>21.20.060</v>
          </cell>
          <cell r="C1150" t="str">
            <v>Furação de piso elevado telescópico em chapa de aço</v>
          </cell>
          <cell r="D1150" t="str">
            <v>UN</v>
          </cell>
          <cell r="E1150">
            <v>58.87</v>
          </cell>
          <cell r="G1150">
            <v>58.87</v>
          </cell>
          <cell r="H1150" t="str">
            <v>CDHU-182</v>
          </cell>
        </row>
        <row r="1151">
          <cell r="A1151" t="str">
            <v>21.20.100</v>
          </cell>
          <cell r="C1151" t="str">
            <v>Recolocação de rodapé e cordões sintéticos</v>
          </cell>
          <cell r="D1151" t="str">
            <v>M</v>
          </cell>
          <cell r="F1151">
            <v>9.4600000000000009</v>
          </cell>
          <cell r="G1151">
            <v>9.4600000000000009</v>
          </cell>
          <cell r="H1151" t="str">
            <v>CDHU-182</v>
          </cell>
        </row>
        <row r="1152">
          <cell r="A1152" t="str">
            <v>21.20.300</v>
          </cell>
          <cell r="C1152" t="str">
            <v>Fita adesiva antiderrapante com largura de 5 cm</v>
          </cell>
          <cell r="D1152" t="str">
            <v>M</v>
          </cell>
          <cell r="E1152">
            <v>11.88</v>
          </cell>
          <cell r="F1152">
            <v>10.18</v>
          </cell>
          <cell r="G1152">
            <v>22.06</v>
          </cell>
          <cell r="H1152" t="str">
            <v>CDHU-182</v>
          </cell>
        </row>
        <row r="1153">
          <cell r="A1153" t="str">
            <v>21.20.302</v>
          </cell>
          <cell r="C1153" t="str">
            <v>Fita adesiva antiderrapante fosforescente, alto tráfego, largura de 5 cm</v>
          </cell>
          <cell r="D1153" t="str">
            <v>M</v>
          </cell>
          <cell r="E1153">
            <v>11.9</v>
          </cell>
          <cell r="F1153">
            <v>10.18</v>
          </cell>
          <cell r="G1153">
            <v>22.08</v>
          </cell>
          <cell r="H1153" t="str">
            <v>CDHU-182</v>
          </cell>
        </row>
        <row r="1154">
          <cell r="A1154" t="str">
            <v>21.20.410</v>
          </cell>
          <cell r="C1154" t="str">
            <v>Cantoneira de sobrepor em PVC de 4 x 4 cm</v>
          </cell>
          <cell r="D1154" t="str">
            <v>UN</v>
          </cell>
          <cell r="E1154">
            <v>44.56</v>
          </cell>
          <cell r="F1154">
            <v>2.6</v>
          </cell>
          <cell r="G1154">
            <v>47.16</v>
          </cell>
          <cell r="H1154" t="str">
            <v>CDHU-182</v>
          </cell>
        </row>
        <row r="1155">
          <cell r="A1155" t="str">
            <v>21.20.460</v>
          </cell>
          <cell r="C1155" t="str">
            <v>Canto externo de acabamento em PVC</v>
          </cell>
          <cell r="D1155" t="str">
            <v>M</v>
          </cell>
          <cell r="E1155">
            <v>11.51</v>
          </cell>
          <cell r="F1155">
            <v>1.3</v>
          </cell>
          <cell r="G1155">
            <v>12.81</v>
          </cell>
          <cell r="H1155" t="str">
            <v>CDHU-182</v>
          </cell>
        </row>
        <row r="1156">
          <cell r="A1156" t="str">
            <v>21.20.500</v>
          </cell>
          <cell r="C1156" t="str">
            <v>Cantoneira em alumínio antiderrapante de 50 x 30 mm</v>
          </cell>
          <cell r="D1156" t="str">
            <v>M</v>
          </cell>
          <cell r="E1156">
            <v>30.08</v>
          </cell>
          <cell r="F1156">
            <v>5.56</v>
          </cell>
          <cell r="G1156">
            <v>35.64</v>
          </cell>
          <cell r="H1156" t="str">
            <v>CDHU-182</v>
          </cell>
        </row>
        <row r="1157">
          <cell r="A1157" t="str">
            <v>22</v>
          </cell>
          <cell r="B1157" t="str">
            <v>FORRO, BRISE E FACHADA</v>
          </cell>
          <cell r="C1157" t="str">
            <v>FORRO, BRISE E FACHADA</v>
          </cell>
          <cell r="H1157" t="str">
            <v>CDHU-182</v>
          </cell>
        </row>
        <row r="1158">
          <cell r="A1158" t="str">
            <v>22.01</v>
          </cell>
          <cell r="B1158" t="str">
            <v>Forro de madeira</v>
          </cell>
          <cell r="C1158" t="str">
            <v>Forro de madeira</v>
          </cell>
          <cell r="H1158" t="str">
            <v>CDHU-182</v>
          </cell>
        </row>
        <row r="1159">
          <cell r="A1159" t="str">
            <v>22.01.010</v>
          </cell>
          <cell r="C1159" t="str">
            <v>Forro em tábuas aparelhadas macho e fêmea de pinus</v>
          </cell>
          <cell r="D1159" t="str">
            <v>M2</v>
          </cell>
          <cell r="E1159">
            <v>24.4</v>
          </cell>
          <cell r="F1159">
            <v>22.27</v>
          </cell>
          <cell r="G1159">
            <v>46.67</v>
          </cell>
          <cell r="H1159" t="str">
            <v>CDHU-182</v>
          </cell>
        </row>
        <row r="1160">
          <cell r="A1160" t="str">
            <v>22.01.020</v>
          </cell>
          <cell r="C1160" t="str">
            <v>Forro em tábuas aparelhadas macho e fêmea de pinus tarugado</v>
          </cell>
          <cell r="D1160" t="str">
            <v>M2</v>
          </cell>
          <cell r="E1160">
            <v>50.5</v>
          </cell>
          <cell r="F1160">
            <v>44.53</v>
          </cell>
          <cell r="G1160">
            <v>95.03</v>
          </cell>
          <cell r="H1160" t="str">
            <v>CDHU-182</v>
          </cell>
        </row>
        <row r="1161">
          <cell r="A1161" t="str">
            <v>22.01.080</v>
          </cell>
          <cell r="C1161" t="str">
            <v>Forro xadrez em ripas de angelim-vermelho / bacuri / maçaranduba tarugado</v>
          </cell>
          <cell r="D1161" t="str">
            <v>M2</v>
          </cell>
          <cell r="E1161">
            <v>76.040000000000006</v>
          </cell>
          <cell r="F1161">
            <v>48.25</v>
          </cell>
          <cell r="G1161">
            <v>124.29</v>
          </cell>
          <cell r="H1161" t="str">
            <v>CDHU-182</v>
          </cell>
        </row>
        <row r="1162">
          <cell r="A1162" t="str">
            <v>22.01.210</v>
          </cell>
          <cell r="C1162" t="str">
            <v>Testeira em tábua aparelhada, largura até 20 cm</v>
          </cell>
          <cell r="D1162" t="str">
            <v>M</v>
          </cell>
          <cell r="E1162">
            <v>12.2</v>
          </cell>
          <cell r="F1162">
            <v>14.84</v>
          </cell>
          <cell r="G1162">
            <v>27.04</v>
          </cell>
          <cell r="H1162" t="str">
            <v>CDHU-182</v>
          </cell>
        </row>
        <row r="1163">
          <cell r="A1163" t="str">
            <v>22.01.220</v>
          </cell>
          <cell r="C1163" t="str">
            <v>Beiral em tábua de angelim-vermelho / bacuri / maçaranduba macho e fêmea com tarugamento</v>
          </cell>
          <cell r="D1163" t="str">
            <v>M2</v>
          </cell>
          <cell r="E1163">
            <v>104.91</v>
          </cell>
          <cell r="F1163">
            <v>44.53</v>
          </cell>
          <cell r="G1163">
            <v>149.44</v>
          </cell>
          <cell r="H1163" t="str">
            <v>CDHU-182</v>
          </cell>
        </row>
        <row r="1164">
          <cell r="A1164" t="str">
            <v>22.01.240</v>
          </cell>
          <cell r="C1164" t="str">
            <v>Beiral em tábua de angelim-vermelho / bacuri / maçaranduba macho e fêmea</v>
          </cell>
          <cell r="D1164" t="str">
            <v>M2</v>
          </cell>
          <cell r="E1164">
            <v>80.8</v>
          </cell>
          <cell r="F1164">
            <v>22.27</v>
          </cell>
          <cell r="G1164">
            <v>103.07</v>
          </cell>
          <cell r="H1164" t="str">
            <v>CDHU-182</v>
          </cell>
        </row>
        <row r="1165">
          <cell r="A1165" t="str">
            <v>22.02</v>
          </cell>
          <cell r="B1165" t="str">
            <v>Forro de gesso</v>
          </cell>
          <cell r="C1165" t="str">
            <v>Forro de gesso</v>
          </cell>
          <cell r="H1165" t="str">
            <v>CDHU-182</v>
          </cell>
        </row>
        <row r="1166">
          <cell r="A1166" t="str">
            <v>22.02.010</v>
          </cell>
          <cell r="C1166" t="str">
            <v>Forro em placa de gesso liso fixo</v>
          </cell>
          <cell r="D1166" t="str">
            <v>M2</v>
          </cell>
          <cell r="E1166">
            <v>63.18</v>
          </cell>
          <cell r="G1166">
            <v>63.18</v>
          </cell>
          <cell r="H1166" t="str">
            <v>CDHU-182</v>
          </cell>
        </row>
        <row r="1167">
          <cell r="A1167" t="str">
            <v>22.02.030</v>
          </cell>
          <cell r="C1167" t="str">
            <v>Forro em painéis de gesso acartonado, espessura de 12,5 mm, fixo</v>
          </cell>
          <cell r="D1167" t="str">
            <v>M2</v>
          </cell>
          <cell r="E1167">
            <v>74.599999999999994</v>
          </cell>
          <cell r="G1167">
            <v>74.599999999999994</v>
          </cell>
          <cell r="H1167" t="str">
            <v>CDHU-182</v>
          </cell>
        </row>
        <row r="1168">
          <cell r="A1168" t="str">
            <v>22.02.100</v>
          </cell>
          <cell r="C1168" t="str">
            <v>Forro em painéis de gesso acartonado, acabamento liso com película em PVC - 625mm x 1250mm, espessura de 9,5mm, removível</v>
          </cell>
          <cell r="D1168" t="str">
            <v>M2</v>
          </cell>
          <cell r="E1168">
            <v>87.49</v>
          </cell>
          <cell r="G1168">
            <v>87.49</v>
          </cell>
          <cell r="H1168" t="str">
            <v>CDHU-182</v>
          </cell>
        </row>
        <row r="1169">
          <cell r="A1169" t="str">
            <v>22.02.190</v>
          </cell>
          <cell r="C1169" t="str">
            <v>Forro de gesso removível com película rígida de PVC de 625mm x 625mm</v>
          </cell>
          <cell r="D1169" t="str">
            <v>M2</v>
          </cell>
          <cell r="E1169">
            <v>84.99</v>
          </cell>
          <cell r="G1169">
            <v>84.99</v>
          </cell>
          <cell r="H1169" t="str">
            <v>CDHU-182</v>
          </cell>
        </row>
        <row r="1170">
          <cell r="A1170" t="str">
            <v>22.03</v>
          </cell>
          <cell r="B1170" t="str">
            <v>Forro sintetico</v>
          </cell>
          <cell r="C1170" t="str">
            <v>Forro sintetico</v>
          </cell>
          <cell r="H1170" t="str">
            <v>CDHU-182</v>
          </cell>
        </row>
        <row r="1171">
          <cell r="A1171" t="str">
            <v>22.03.020</v>
          </cell>
          <cell r="C1171" t="str">
            <v>Forro em lã de vidro revestido em PVC, espessura de 20 mm</v>
          </cell>
          <cell r="D1171" t="str">
            <v>M2</v>
          </cell>
          <cell r="E1171">
            <v>84.27</v>
          </cell>
          <cell r="G1171">
            <v>84.27</v>
          </cell>
          <cell r="H1171" t="str">
            <v>CDHU-182</v>
          </cell>
        </row>
        <row r="1172">
          <cell r="A1172" t="str">
            <v>22.03.030</v>
          </cell>
          <cell r="C1172" t="str">
            <v>Forro em fibra mineral acústico, revestido em látex</v>
          </cell>
          <cell r="D1172" t="str">
            <v>M2</v>
          </cell>
          <cell r="E1172">
            <v>96.54</v>
          </cell>
          <cell r="G1172">
            <v>96.54</v>
          </cell>
          <cell r="H1172" t="str">
            <v>CDHU-182</v>
          </cell>
        </row>
        <row r="1173">
          <cell r="A1173" t="str">
            <v>22.03.040</v>
          </cell>
          <cell r="C1173" t="str">
            <v>Forro modular removível em PVC de 618mm x 1243mm</v>
          </cell>
          <cell r="D1173" t="str">
            <v>M2</v>
          </cell>
          <cell r="E1173">
            <v>84.75</v>
          </cell>
          <cell r="G1173">
            <v>84.75</v>
          </cell>
          <cell r="H1173" t="str">
            <v>CDHU-182</v>
          </cell>
        </row>
        <row r="1174">
          <cell r="A1174" t="str">
            <v>22.03.050</v>
          </cell>
          <cell r="C1174" t="str">
            <v>Forro em fibra mineral revestido em látex</v>
          </cell>
          <cell r="D1174" t="str">
            <v>M2</v>
          </cell>
          <cell r="E1174">
            <v>77.31</v>
          </cell>
          <cell r="G1174">
            <v>77.31</v>
          </cell>
          <cell r="H1174" t="str">
            <v>CDHU-182</v>
          </cell>
        </row>
        <row r="1175">
          <cell r="A1175" t="str">
            <v>22.03.070</v>
          </cell>
          <cell r="C1175" t="str">
            <v>Forro em lâmina de PVC</v>
          </cell>
          <cell r="D1175" t="str">
            <v>M2</v>
          </cell>
          <cell r="E1175">
            <v>62.69</v>
          </cell>
          <cell r="G1175">
            <v>62.69</v>
          </cell>
          <cell r="H1175" t="str">
            <v>CDHU-182</v>
          </cell>
        </row>
        <row r="1176">
          <cell r="A1176" t="str">
            <v>22.03.122</v>
          </cell>
          <cell r="C1176" t="str">
            <v>Forro em fibra mineral com placas acústicas removíveis de 625mm x 1250mm</v>
          </cell>
          <cell r="D1176" t="str">
            <v>M2</v>
          </cell>
          <cell r="E1176">
            <v>172.86</v>
          </cell>
          <cell r="G1176">
            <v>172.86</v>
          </cell>
          <cell r="H1176" t="str">
            <v>CDHU-182</v>
          </cell>
        </row>
        <row r="1177">
          <cell r="A1177" t="str">
            <v>22.03.140</v>
          </cell>
          <cell r="C1177" t="str">
            <v>Forro em fibra mineral com placas acústicas removíveis de 625mm x 625mm</v>
          </cell>
          <cell r="D1177" t="str">
            <v>M2</v>
          </cell>
          <cell r="E1177">
            <v>139.9</v>
          </cell>
          <cell r="G1177">
            <v>139.9</v>
          </cell>
          <cell r="H1177" t="str">
            <v>CDHU-182</v>
          </cell>
        </row>
        <row r="1178">
          <cell r="A1178" t="str">
            <v>22.04</v>
          </cell>
          <cell r="B1178" t="str">
            <v>Forro metalico</v>
          </cell>
          <cell r="C1178" t="str">
            <v>Forro metalico</v>
          </cell>
          <cell r="H1178" t="str">
            <v>CDHU-182</v>
          </cell>
        </row>
        <row r="1179">
          <cell r="A1179" t="str">
            <v>22.04.020</v>
          </cell>
          <cell r="C1179" t="str">
            <v>Forro metálico removível, em painéis de 625mm x 625mm, tipo colmeia</v>
          </cell>
          <cell r="D1179" t="str">
            <v>M2</v>
          </cell>
          <cell r="E1179">
            <v>716.22</v>
          </cell>
          <cell r="G1179">
            <v>716.22</v>
          </cell>
          <cell r="H1179" t="str">
            <v>CDHU-182</v>
          </cell>
        </row>
        <row r="1180">
          <cell r="A1180" t="str">
            <v>22.06</v>
          </cell>
          <cell r="B1180" t="str">
            <v>Brise-soleil</v>
          </cell>
          <cell r="C1180" t="str">
            <v>Brise-soleil</v>
          </cell>
          <cell r="H1180" t="str">
            <v>CDHU-182</v>
          </cell>
        </row>
        <row r="1181">
          <cell r="A1181" t="str">
            <v>22.06.130</v>
          </cell>
          <cell r="C1181" t="str">
            <v>Brise em placa cimentícia, montado em perfil e chapa metálica</v>
          </cell>
          <cell r="D1181" t="str">
            <v>M2</v>
          </cell>
          <cell r="E1181">
            <v>258.68</v>
          </cell>
          <cell r="F1181">
            <v>109.22</v>
          </cell>
          <cell r="G1181">
            <v>367.9</v>
          </cell>
          <cell r="H1181" t="str">
            <v>CDHU-182</v>
          </cell>
        </row>
        <row r="1182">
          <cell r="A1182" t="str">
            <v>22.06.240</v>
          </cell>
          <cell r="C1182" t="str">
            <v>Brise metálico fixo em chapa lisa aluzinc pré-pintada, formato ogiva, lâmina frontal de 200 mm</v>
          </cell>
          <cell r="D1182" t="str">
            <v>M2</v>
          </cell>
          <cell r="E1182">
            <v>600.67999999999995</v>
          </cell>
          <cell r="G1182">
            <v>600.67999999999995</v>
          </cell>
          <cell r="H1182" t="str">
            <v>CDHU-182</v>
          </cell>
        </row>
        <row r="1183">
          <cell r="A1183" t="str">
            <v>22.06.250</v>
          </cell>
          <cell r="C1183" t="str">
            <v>Brise metálico curvo e móvel termoacústico em chapa lisa aluzinc pré-pintada</v>
          </cell>
          <cell r="D1183" t="str">
            <v>M2</v>
          </cell>
          <cell r="E1183">
            <v>1008.21</v>
          </cell>
          <cell r="G1183">
            <v>1008.21</v>
          </cell>
          <cell r="H1183" t="str">
            <v>CDHU-182</v>
          </cell>
        </row>
        <row r="1184">
          <cell r="A1184" t="str">
            <v>22.06.300</v>
          </cell>
          <cell r="C1184" t="str">
            <v>Brise metálico curvo e móvel em chapa microperfurada de alumínio pré-pintada</v>
          </cell>
          <cell r="D1184" t="str">
            <v>M2</v>
          </cell>
          <cell r="E1184">
            <v>495.65</v>
          </cell>
          <cell r="G1184">
            <v>495.65</v>
          </cell>
          <cell r="H1184" t="str">
            <v>CDHU-182</v>
          </cell>
        </row>
        <row r="1185">
          <cell r="A1185" t="str">
            <v>22.06.340</v>
          </cell>
          <cell r="C1185" t="str">
            <v>Brise metálico fixo em chapa lisa alumínio pré-pintada, formato ogiva, lâmina frontal de 200 mm</v>
          </cell>
          <cell r="D1185" t="str">
            <v>M2</v>
          </cell>
          <cell r="E1185">
            <v>643.4</v>
          </cell>
          <cell r="G1185">
            <v>643.4</v>
          </cell>
          <cell r="H1185" t="str">
            <v>CDHU-182</v>
          </cell>
        </row>
        <row r="1186">
          <cell r="A1186" t="str">
            <v>22.06.350</v>
          </cell>
          <cell r="C1186" t="str">
            <v>Brise metálico curvo e móvel termoacústico em chapa lisa de alumínio pré-pintada</v>
          </cell>
          <cell r="D1186" t="str">
            <v>M2</v>
          </cell>
          <cell r="E1186">
            <v>630.35</v>
          </cell>
          <cell r="G1186">
            <v>630.35</v>
          </cell>
          <cell r="H1186" t="str">
            <v>CDHU-182</v>
          </cell>
        </row>
        <row r="1187">
          <cell r="A1187" t="str">
            <v>22.20</v>
          </cell>
          <cell r="B1187" t="str">
            <v>Reparos, conservacoes e complementos - GRUPO 22</v>
          </cell>
          <cell r="C1187" t="str">
            <v>Reparos, conservacoes e complementos - GRUPO 22</v>
          </cell>
          <cell r="H1187" t="str">
            <v>CDHU-182</v>
          </cell>
        </row>
        <row r="1188">
          <cell r="A1188" t="str">
            <v>22.20.011</v>
          </cell>
          <cell r="C1188" t="str">
            <v>Placa em lã de vidro revestida em PVC, auto extinguível</v>
          </cell>
          <cell r="D1188" t="str">
            <v>M2</v>
          </cell>
          <cell r="E1188">
            <v>51.57</v>
          </cell>
          <cell r="G1188">
            <v>51.57</v>
          </cell>
          <cell r="H1188" t="str">
            <v>CDHU-182</v>
          </cell>
        </row>
        <row r="1189">
          <cell r="A1189" t="str">
            <v>22.20.020</v>
          </cell>
          <cell r="C1189" t="str">
            <v>Recolocação de forros fixados</v>
          </cell>
          <cell r="D1189" t="str">
            <v>M2</v>
          </cell>
          <cell r="E1189">
            <v>1.03</v>
          </cell>
          <cell r="F1189">
            <v>11.14</v>
          </cell>
          <cell r="G1189">
            <v>12.17</v>
          </cell>
          <cell r="H1189" t="str">
            <v>CDHU-182</v>
          </cell>
        </row>
        <row r="1190">
          <cell r="A1190" t="str">
            <v>22.20.040</v>
          </cell>
          <cell r="C1190" t="str">
            <v>Recolocação de forros apoiados ou encaixados</v>
          </cell>
          <cell r="D1190" t="str">
            <v>M2</v>
          </cell>
          <cell r="F1190">
            <v>5.56</v>
          </cell>
          <cell r="G1190">
            <v>5.56</v>
          </cell>
          <cell r="H1190" t="str">
            <v>CDHU-182</v>
          </cell>
        </row>
        <row r="1191">
          <cell r="A1191" t="str">
            <v>22.20.050</v>
          </cell>
          <cell r="C1191" t="str">
            <v>Moldura de gesso simples, largura até 6,0 cm</v>
          </cell>
          <cell r="D1191" t="str">
            <v>M</v>
          </cell>
          <cell r="E1191">
            <v>13.68</v>
          </cell>
          <cell r="G1191">
            <v>13.68</v>
          </cell>
          <cell r="H1191" t="str">
            <v>CDHU-182</v>
          </cell>
        </row>
        <row r="1192">
          <cell r="A1192" t="str">
            <v>22.20.090</v>
          </cell>
          <cell r="C1192" t="str">
            <v>Abertura para vão de luminária em forro de PVC modular</v>
          </cell>
          <cell r="D1192" t="str">
            <v>UN</v>
          </cell>
          <cell r="E1192">
            <v>15.19</v>
          </cell>
          <cell r="G1192">
            <v>15.19</v>
          </cell>
          <cell r="H1192" t="str">
            <v>CDHU-182</v>
          </cell>
        </row>
        <row r="1193">
          <cell r="A1193" t="str">
            <v>23</v>
          </cell>
          <cell r="B1193" t="str">
            <v>ESQUADRIA, MARCENARIA E ELEMENTO EM MADEIRA</v>
          </cell>
          <cell r="C1193" t="str">
            <v>ESQUADRIA, MARCENARIA E ELEMENTO EM MADEIRA</v>
          </cell>
          <cell r="H1193" t="str">
            <v>CDHU-182</v>
          </cell>
        </row>
        <row r="1194">
          <cell r="A1194" t="str">
            <v>23.01</v>
          </cell>
          <cell r="B1194" t="str">
            <v>Janela e veneziana em madeira</v>
          </cell>
          <cell r="C1194" t="str">
            <v>Janela e veneziana em madeira</v>
          </cell>
          <cell r="H1194" t="str">
            <v>CDHU-182</v>
          </cell>
        </row>
        <row r="1195">
          <cell r="A1195" t="str">
            <v>23.01.050</v>
          </cell>
          <cell r="C1195" t="str">
            <v>Caixilho em madeira maxim-ar</v>
          </cell>
          <cell r="D1195" t="str">
            <v>M2</v>
          </cell>
          <cell r="E1195">
            <v>664.43</v>
          </cell>
          <cell r="F1195">
            <v>48.6</v>
          </cell>
          <cell r="G1195">
            <v>713.03</v>
          </cell>
          <cell r="H1195" t="str">
            <v>CDHU-182</v>
          </cell>
        </row>
        <row r="1196">
          <cell r="A1196" t="str">
            <v>23.01.060</v>
          </cell>
          <cell r="C1196" t="str">
            <v>Caixilho em madeira tipo veneziana de correr</v>
          </cell>
          <cell r="D1196" t="str">
            <v>M2</v>
          </cell>
          <cell r="E1196">
            <v>607.12</v>
          </cell>
          <cell r="F1196">
            <v>48.6</v>
          </cell>
          <cell r="G1196">
            <v>655.72</v>
          </cell>
          <cell r="H1196" t="str">
            <v>CDHU-182</v>
          </cell>
        </row>
        <row r="1197">
          <cell r="A1197" t="str">
            <v>23.02</v>
          </cell>
          <cell r="B1197" t="str">
            <v>Porta macho / femea montada com batente</v>
          </cell>
          <cell r="C1197" t="str">
            <v>Porta macho / femea montada com batente</v>
          </cell>
          <cell r="H1197" t="str">
            <v>CDHU-182</v>
          </cell>
        </row>
        <row r="1198">
          <cell r="A1198" t="str">
            <v>23.02.010</v>
          </cell>
          <cell r="C1198" t="str">
            <v>Acréscimo de bandeira - porta macho e fêmea com batente de madeira</v>
          </cell>
          <cell r="D1198" t="str">
            <v>M2</v>
          </cell>
          <cell r="E1198">
            <v>522.82000000000005</v>
          </cell>
          <cell r="F1198">
            <v>51.22</v>
          </cell>
          <cell r="G1198">
            <v>574.04</v>
          </cell>
          <cell r="H1198" t="str">
            <v>CDHU-182</v>
          </cell>
        </row>
        <row r="1199">
          <cell r="A1199" t="str">
            <v>23.02.030</v>
          </cell>
          <cell r="C1199" t="str">
            <v>Porta macho e fêmea com batente de madeira - 70 x 210 cm</v>
          </cell>
          <cell r="D1199" t="str">
            <v>UN</v>
          </cell>
          <cell r="E1199">
            <v>873.18</v>
          </cell>
          <cell r="F1199">
            <v>103.92</v>
          </cell>
          <cell r="G1199">
            <v>977.1</v>
          </cell>
          <cell r="H1199" t="str">
            <v>CDHU-182</v>
          </cell>
        </row>
        <row r="1200">
          <cell r="A1200" t="str">
            <v>23.02.040</v>
          </cell>
          <cell r="C1200" t="str">
            <v>Porta macho e fêmea com batente de madeira - 80 x 210 cm</v>
          </cell>
          <cell r="D1200" t="str">
            <v>UN</v>
          </cell>
          <cell r="E1200">
            <v>869.55</v>
          </cell>
          <cell r="F1200">
            <v>103.92</v>
          </cell>
          <cell r="G1200">
            <v>973.47</v>
          </cell>
          <cell r="H1200" t="str">
            <v>CDHU-182</v>
          </cell>
        </row>
        <row r="1201">
          <cell r="A1201" t="str">
            <v>23.02.050</v>
          </cell>
          <cell r="C1201" t="str">
            <v>Porta macho e fêmea com batente de madeira - 90 x 210 cm</v>
          </cell>
          <cell r="D1201" t="str">
            <v>UN</v>
          </cell>
          <cell r="E1201">
            <v>993.33</v>
          </cell>
          <cell r="F1201">
            <v>103.92</v>
          </cell>
          <cell r="G1201">
            <v>1097.25</v>
          </cell>
          <cell r="H1201" t="str">
            <v>CDHU-182</v>
          </cell>
        </row>
        <row r="1202">
          <cell r="A1202" t="str">
            <v>23.02.060</v>
          </cell>
          <cell r="C1202" t="str">
            <v>Porta macho e fêmea com batente de madeira - 120 x 210 cm</v>
          </cell>
          <cell r="D1202" t="str">
            <v>UN</v>
          </cell>
          <cell r="E1202">
            <v>1744.71</v>
          </cell>
          <cell r="F1202">
            <v>129.88999999999999</v>
          </cell>
          <cell r="G1202">
            <v>1874.6</v>
          </cell>
          <cell r="H1202" t="str">
            <v>CDHU-182</v>
          </cell>
        </row>
        <row r="1203">
          <cell r="A1203" t="str">
            <v>23.04</v>
          </cell>
          <cell r="B1203" t="str">
            <v>Porta lisa laminada montada com batente</v>
          </cell>
          <cell r="C1203" t="str">
            <v>Porta lisa laminada montada com batente</v>
          </cell>
          <cell r="H1203" t="str">
            <v>CDHU-182</v>
          </cell>
        </row>
        <row r="1204">
          <cell r="A1204" t="str">
            <v>23.04.070</v>
          </cell>
          <cell r="C1204" t="str">
            <v>Porta em laminado fenólico melamínico com batente em alumínio - 80 x 180 cm</v>
          </cell>
          <cell r="D1204" t="str">
            <v>UN</v>
          </cell>
          <cell r="E1204">
            <v>931.48</v>
          </cell>
          <cell r="F1204">
            <v>51.95</v>
          </cell>
          <cell r="G1204">
            <v>983.43</v>
          </cell>
          <cell r="H1204" t="str">
            <v>CDHU-182</v>
          </cell>
        </row>
        <row r="1205">
          <cell r="A1205" t="str">
            <v>23.04.080</v>
          </cell>
          <cell r="C1205" t="str">
            <v>Porta em laminado fenólico melamínico com batente em alumínio - 60 x 160 cm</v>
          </cell>
          <cell r="D1205" t="str">
            <v>UN</v>
          </cell>
          <cell r="E1205">
            <v>790.85</v>
          </cell>
          <cell r="F1205">
            <v>51.95</v>
          </cell>
          <cell r="G1205">
            <v>842.8</v>
          </cell>
          <cell r="H1205" t="str">
            <v>CDHU-182</v>
          </cell>
        </row>
        <row r="1206">
          <cell r="A1206" t="str">
            <v>23.04.090</v>
          </cell>
          <cell r="C1206" t="str">
            <v>Porta em laminado fenólico melamínico com acabamento liso, batente de madeira sem revestimento - 70 x 210 cm</v>
          </cell>
          <cell r="D1206" t="str">
            <v>UN</v>
          </cell>
          <cell r="E1206">
            <v>875.13</v>
          </cell>
          <cell r="F1206">
            <v>103.92</v>
          </cell>
          <cell r="G1206">
            <v>979.05</v>
          </cell>
          <cell r="H1206" t="str">
            <v>CDHU-182</v>
          </cell>
        </row>
        <row r="1207">
          <cell r="A1207" t="str">
            <v>23.04.100</v>
          </cell>
          <cell r="C1207" t="str">
            <v>Porta em laminado fenólico melamínico com acabamento liso, batente de madeira sem revestimento - 80 x 210 cm</v>
          </cell>
          <cell r="D1207" t="str">
            <v>UN</v>
          </cell>
          <cell r="E1207">
            <v>958.1</v>
          </cell>
          <cell r="F1207">
            <v>103.92</v>
          </cell>
          <cell r="G1207">
            <v>1062.02</v>
          </cell>
          <cell r="H1207" t="str">
            <v>CDHU-182</v>
          </cell>
        </row>
        <row r="1208">
          <cell r="A1208" t="str">
            <v>23.04.110</v>
          </cell>
          <cell r="C1208" t="str">
            <v>Porta em laminado fenólico melamínico com acabamento liso, batente de madeira sem revestimento - 90 x 210 cm</v>
          </cell>
          <cell r="D1208" t="str">
            <v>UN</v>
          </cell>
          <cell r="E1208">
            <v>991.97</v>
          </cell>
          <cell r="F1208">
            <v>103.92</v>
          </cell>
          <cell r="G1208">
            <v>1095.8900000000001</v>
          </cell>
          <cell r="H1208" t="str">
            <v>CDHU-182</v>
          </cell>
        </row>
        <row r="1209">
          <cell r="A1209" t="str">
            <v>23.04.120</v>
          </cell>
          <cell r="C1209" t="str">
            <v>Porta em laminado fenólico melamínico com acabamento liso, batente de madeira sem revestimento - 120 x 210 cm</v>
          </cell>
          <cell r="D1209" t="str">
            <v>UN</v>
          </cell>
          <cell r="E1209">
            <v>1659.05</v>
          </cell>
          <cell r="F1209">
            <v>129.88999999999999</v>
          </cell>
          <cell r="G1209">
            <v>1788.94</v>
          </cell>
          <cell r="H1209" t="str">
            <v>CDHU-182</v>
          </cell>
        </row>
        <row r="1210">
          <cell r="A1210" t="str">
            <v>23.04.130</v>
          </cell>
          <cell r="C1210" t="str">
            <v>Porta em laminado fenólico melamínico com acabamento liso, batente de madeira sem revestimento - 140 x 210 cm</v>
          </cell>
          <cell r="D1210" t="str">
            <v>UN</v>
          </cell>
          <cell r="E1210">
            <v>1658.94</v>
          </cell>
          <cell r="F1210">
            <v>129.88999999999999</v>
          </cell>
          <cell r="G1210">
            <v>1788.83</v>
          </cell>
          <cell r="H1210" t="str">
            <v>CDHU-182</v>
          </cell>
        </row>
        <row r="1211">
          <cell r="A1211" t="str">
            <v>23.04.140</v>
          </cell>
          <cell r="C1211" t="str">
            <v>Porta em laminado fenólico melamínico com acabamento liso, batente de madeira sem revestimento - 220 x 210 cm</v>
          </cell>
          <cell r="D1211" t="str">
            <v>UN</v>
          </cell>
          <cell r="E1211">
            <v>3068.43</v>
          </cell>
          <cell r="F1211">
            <v>148.44999999999999</v>
          </cell>
          <cell r="G1211">
            <v>3216.88</v>
          </cell>
          <cell r="H1211" t="str">
            <v>CDHU-182</v>
          </cell>
        </row>
        <row r="1212">
          <cell r="A1212" t="str">
            <v>23.04.570</v>
          </cell>
          <cell r="C1212" t="str">
            <v>Porta em laminado melamínico estrutural com acabamento texturizado, batente em alumínio com ferragens - 60 x 180 cm</v>
          </cell>
          <cell r="D1212" t="str">
            <v>UN</v>
          </cell>
          <cell r="E1212">
            <v>824.36</v>
          </cell>
          <cell r="F1212">
            <v>12.99</v>
          </cell>
          <cell r="G1212">
            <v>837.35</v>
          </cell>
          <cell r="H1212" t="str">
            <v>CDHU-182</v>
          </cell>
        </row>
        <row r="1213">
          <cell r="A1213" t="str">
            <v>23.04.580</v>
          </cell>
          <cell r="C1213" t="str">
            <v>Porta em laminado fenólico melamínico com acabamento liso, batente metálico - 60 x 160 cm</v>
          </cell>
          <cell r="D1213" t="str">
            <v>UN</v>
          </cell>
          <cell r="E1213">
            <v>1236.4100000000001</v>
          </cell>
          <cell r="F1213">
            <v>100.2</v>
          </cell>
          <cell r="G1213">
            <v>1336.61</v>
          </cell>
          <cell r="H1213" t="str">
            <v>CDHU-182</v>
          </cell>
        </row>
        <row r="1214">
          <cell r="A1214" t="str">
            <v>23.04.590</v>
          </cell>
          <cell r="C1214" t="str">
            <v>Porta em laminado fenólico melamínico com acabamento liso, batente metálico - 70 x 210 cm</v>
          </cell>
          <cell r="D1214" t="str">
            <v>UN</v>
          </cell>
          <cell r="E1214">
            <v>1279.51</v>
          </cell>
          <cell r="F1214">
            <v>96.5</v>
          </cell>
          <cell r="G1214">
            <v>1376.01</v>
          </cell>
          <cell r="H1214" t="str">
            <v>CDHU-182</v>
          </cell>
        </row>
        <row r="1215">
          <cell r="A1215" t="str">
            <v>23.04.600</v>
          </cell>
          <cell r="C1215" t="str">
            <v>Porta em laminado fenólico melamínico com acabamento liso, batente metálico - 80 x 210 cm</v>
          </cell>
          <cell r="D1215" t="str">
            <v>UN</v>
          </cell>
          <cell r="E1215">
            <v>1385.7</v>
          </cell>
          <cell r="F1215">
            <v>96.5</v>
          </cell>
          <cell r="G1215">
            <v>1482.2</v>
          </cell>
          <cell r="H1215" t="str">
            <v>CDHU-182</v>
          </cell>
        </row>
        <row r="1216">
          <cell r="A1216" t="str">
            <v>23.04.610</v>
          </cell>
          <cell r="C1216" t="str">
            <v>Porta em laminado fenólico melamínico com acabamento liso, batente metálico - 90 x 210 cm</v>
          </cell>
          <cell r="D1216" t="str">
            <v>UN</v>
          </cell>
          <cell r="E1216">
            <v>1419.57</v>
          </cell>
          <cell r="F1216">
            <v>96.5</v>
          </cell>
          <cell r="G1216">
            <v>1516.07</v>
          </cell>
          <cell r="H1216" t="str">
            <v>CDHU-182</v>
          </cell>
        </row>
        <row r="1217">
          <cell r="A1217" t="str">
            <v>23.04.620</v>
          </cell>
          <cell r="C1217" t="str">
            <v>Porta em laminado fenólico melamínico com acabamento liso, batente metálico - 120 x 210 cm</v>
          </cell>
          <cell r="D1217" t="str">
            <v>UN</v>
          </cell>
          <cell r="E1217">
            <v>1971.19</v>
          </cell>
          <cell r="F1217">
            <v>126.18</v>
          </cell>
          <cell r="G1217">
            <v>2097.37</v>
          </cell>
          <cell r="H1217" t="str">
            <v>CDHU-182</v>
          </cell>
        </row>
        <row r="1218">
          <cell r="A1218" t="str">
            <v>23.08</v>
          </cell>
          <cell r="B1218" t="str">
            <v>Marcenaria em geral</v>
          </cell>
          <cell r="C1218" t="str">
            <v>Marcenaria em geral</v>
          </cell>
          <cell r="H1218" t="str">
            <v>CDHU-182</v>
          </cell>
        </row>
        <row r="1219">
          <cell r="A1219" t="str">
            <v>23.08.010</v>
          </cell>
          <cell r="C1219" t="str">
            <v>Estrado em madeira</v>
          </cell>
          <cell r="D1219" t="str">
            <v>M2</v>
          </cell>
          <cell r="E1219">
            <v>83.98</v>
          </cell>
          <cell r="F1219">
            <v>37.11</v>
          </cell>
          <cell r="G1219">
            <v>121.09</v>
          </cell>
          <cell r="H1219" t="str">
            <v>CDHU-182</v>
          </cell>
        </row>
        <row r="1220">
          <cell r="A1220" t="str">
            <v>23.08.020</v>
          </cell>
          <cell r="C1220" t="str">
            <v>Faixa/batedor de proteção em madeira aparelhada natural de 10 x 2,5 cm</v>
          </cell>
          <cell r="D1220" t="str">
            <v>M</v>
          </cell>
          <cell r="E1220">
            <v>7.06</v>
          </cell>
          <cell r="F1220">
            <v>7.42</v>
          </cell>
          <cell r="G1220">
            <v>14.48</v>
          </cell>
          <cell r="H1220" t="str">
            <v>CDHU-182</v>
          </cell>
        </row>
        <row r="1221">
          <cell r="A1221" t="str">
            <v>23.08.030</v>
          </cell>
          <cell r="C1221" t="str">
            <v>Faixa/batedor de proteção em madeira de 20 x 5 cm, com acabamento em laminado fenólico melamínico</v>
          </cell>
          <cell r="D1221" t="str">
            <v>M</v>
          </cell>
          <cell r="E1221">
            <v>70.22</v>
          </cell>
          <cell r="F1221">
            <v>74.22</v>
          </cell>
          <cell r="G1221">
            <v>144.44</v>
          </cell>
          <cell r="H1221" t="str">
            <v>CDHU-182</v>
          </cell>
        </row>
        <row r="1222">
          <cell r="A1222" t="str">
            <v>23.08.040</v>
          </cell>
          <cell r="C1222" t="str">
            <v>Armário/gabinete embutido em MDF sob medida, revestido em laminado melamínico, com portas e prateleiras</v>
          </cell>
          <cell r="D1222" t="str">
            <v>M2</v>
          </cell>
          <cell r="E1222">
            <v>1763.06</v>
          </cell>
          <cell r="G1222">
            <v>1763.06</v>
          </cell>
          <cell r="H1222" t="str">
            <v>CDHU-182</v>
          </cell>
        </row>
        <row r="1223">
          <cell r="A1223" t="str">
            <v>23.08.060</v>
          </cell>
          <cell r="C1223" t="str">
            <v>Tampo sob medida em compensado, revestido na face superior em laminado fenólico melamínico</v>
          </cell>
          <cell r="D1223" t="str">
            <v>M2</v>
          </cell>
          <cell r="E1223">
            <v>718.3</v>
          </cell>
          <cell r="G1223">
            <v>718.3</v>
          </cell>
          <cell r="H1223" t="str">
            <v>CDHU-182</v>
          </cell>
        </row>
        <row r="1224">
          <cell r="A1224" t="str">
            <v>23.08.080</v>
          </cell>
          <cell r="C1224" t="str">
            <v>Prateleira sob medida em compensado, revestida nas duas faces em laminado fenólico melamínico</v>
          </cell>
          <cell r="D1224" t="str">
            <v>M2</v>
          </cell>
          <cell r="E1224">
            <v>515.24</v>
          </cell>
          <cell r="F1224">
            <v>14.84</v>
          </cell>
          <cell r="G1224">
            <v>530.08000000000004</v>
          </cell>
          <cell r="H1224" t="str">
            <v>CDHU-182</v>
          </cell>
        </row>
        <row r="1225">
          <cell r="A1225" t="str">
            <v>23.08.100</v>
          </cell>
          <cell r="C1225" t="str">
            <v>Armário tipo prateleira com subdivisão em compensado, revestido totalmente em laminado fenólico melamínico</v>
          </cell>
          <cell r="D1225" t="str">
            <v>M2</v>
          </cell>
          <cell r="E1225">
            <v>1334.5</v>
          </cell>
          <cell r="G1225">
            <v>1334.5</v>
          </cell>
          <cell r="H1225" t="str">
            <v>CDHU-182</v>
          </cell>
        </row>
        <row r="1226">
          <cell r="A1226" t="str">
            <v>23.08.110</v>
          </cell>
          <cell r="C1226" t="str">
            <v>Painel em compensado naval, espessura de 25 mm</v>
          </cell>
          <cell r="D1226" t="str">
            <v>M2</v>
          </cell>
          <cell r="E1226">
            <v>144.31</v>
          </cell>
          <cell r="F1226">
            <v>37.11</v>
          </cell>
          <cell r="G1226">
            <v>181.42</v>
          </cell>
          <cell r="H1226" t="str">
            <v>CDHU-182</v>
          </cell>
        </row>
        <row r="1227">
          <cell r="A1227" t="str">
            <v>23.08.160</v>
          </cell>
          <cell r="C1227" t="str">
            <v>Porta lisa com balcão, batente de madeira, completa - 80 x 210 cm</v>
          </cell>
          <cell r="D1227" t="str">
            <v>CJ</v>
          </cell>
          <cell r="E1227">
            <v>710.81</v>
          </cell>
          <cell r="F1227">
            <v>159.58000000000001</v>
          </cell>
          <cell r="G1227">
            <v>870.39</v>
          </cell>
          <cell r="H1227" t="str">
            <v>CDHU-182</v>
          </cell>
        </row>
        <row r="1228">
          <cell r="A1228" t="str">
            <v>23.08.170</v>
          </cell>
          <cell r="C1228" t="str">
            <v>Lousa em laminado melamínico, branco - linha comercial</v>
          </cell>
          <cell r="D1228" t="str">
            <v>M2</v>
          </cell>
          <cell r="E1228">
            <v>171.28</v>
          </cell>
          <cell r="F1228">
            <v>7.28</v>
          </cell>
          <cell r="G1228">
            <v>178.56</v>
          </cell>
          <cell r="H1228" t="str">
            <v>CDHU-182</v>
          </cell>
        </row>
        <row r="1229">
          <cell r="A1229" t="str">
            <v>23.08.210</v>
          </cell>
          <cell r="C1229" t="str">
            <v>Armário sob medida em compensado de madeira totalmente revestido em folheado de madeira, completo</v>
          </cell>
          <cell r="D1229" t="str">
            <v>M2</v>
          </cell>
          <cell r="E1229">
            <v>1593.47</v>
          </cell>
          <cell r="G1229">
            <v>1593.47</v>
          </cell>
          <cell r="H1229" t="str">
            <v>CDHU-182</v>
          </cell>
        </row>
        <row r="1230">
          <cell r="A1230" t="str">
            <v>23.08.220</v>
          </cell>
          <cell r="C1230" t="str">
            <v>Armário sob medida em compensado de madeira totalmente revestido em laminado melamínico texturizado, completo</v>
          </cell>
          <cell r="D1230" t="str">
            <v>M2</v>
          </cell>
          <cell r="E1230">
            <v>1553.63</v>
          </cell>
          <cell r="G1230">
            <v>1553.63</v>
          </cell>
          <cell r="H1230" t="str">
            <v>CDHU-182</v>
          </cell>
        </row>
        <row r="1231">
          <cell r="A1231" t="str">
            <v>23.08.320</v>
          </cell>
          <cell r="C1231" t="str">
            <v>Porta acústica de madeira</v>
          </cell>
          <cell r="D1231" t="str">
            <v>M2</v>
          </cell>
          <cell r="E1231">
            <v>327.96</v>
          </cell>
          <cell r="F1231">
            <v>75.14</v>
          </cell>
          <cell r="G1231">
            <v>403.1</v>
          </cell>
          <cell r="H1231" t="str">
            <v>CDHU-182</v>
          </cell>
        </row>
        <row r="1232">
          <cell r="A1232" t="str">
            <v>23.08.380</v>
          </cell>
          <cell r="C1232" t="str">
            <v>Faixa/batedor de proteção em madeira de 290 x 15 mm, com acabamento em laminado fenólico melamínico</v>
          </cell>
          <cell r="D1232" t="str">
            <v>M</v>
          </cell>
          <cell r="E1232">
            <v>100.32</v>
          </cell>
          <cell r="F1232">
            <v>7.42</v>
          </cell>
          <cell r="G1232">
            <v>107.74</v>
          </cell>
          <cell r="H1232" t="str">
            <v>CDHU-182</v>
          </cell>
        </row>
        <row r="1233">
          <cell r="A1233" t="str">
            <v>23.09</v>
          </cell>
          <cell r="B1233" t="str">
            <v>Porta lisa comum montada com batente</v>
          </cell>
          <cell r="C1233" t="str">
            <v>Porta lisa comum montada com batente</v>
          </cell>
          <cell r="H1233" t="str">
            <v>CDHU-182</v>
          </cell>
        </row>
        <row r="1234">
          <cell r="A1234" t="str">
            <v>23.09.010</v>
          </cell>
          <cell r="C1234" t="str">
            <v>Acréscimo de bandeira - porta lisa comum com batente de madeira</v>
          </cell>
          <cell r="D1234" t="str">
            <v>M2</v>
          </cell>
          <cell r="E1234">
            <v>177.96</v>
          </cell>
          <cell r="F1234">
            <v>51.22</v>
          </cell>
          <cell r="G1234">
            <v>229.18</v>
          </cell>
          <cell r="H1234" t="str">
            <v>CDHU-182</v>
          </cell>
        </row>
        <row r="1235">
          <cell r="A1235" t="str">
            <v>23.09.020</v>
          </cell>
          <cell r="C1235" t="str">
            <v>Porta lisa com batente madeira - 60 x 210 cm</v>
          </cell>
          <cell r="D1235" t="str">
            <v>UN</v>
          </cell>
          <cell r="E1235">
            <v>347.48</v>
          </cell>
          <cell r="F1235">
            <v>103.92</v>
          </cell>
          <cell r="G1235">
            <v>451.4</v>
          </cell>
          <cell r="H1235" t="str">
            <v>CDHU-182</v>
          </cell>
        </row>
        <row r="1236">
          <cell r="A1236" t="str">
            <v>23.09.030</v>
          </cell>
          <cell r="C1236" t="str">
            <v>Porta lisa com batente madeira - 70 x 210 cm</v>
          </cell>
          <cell r="D1236" t="str">
            <v>UN</v>
          </cell>
          <cell r="E1236">
            <v>347.96</v>
          </cell>
          <cell r="F1236">
            <v>103.92</v>
          </cell>
          <cell r="G1236">
            <v>451.88</v>
          </cell>
          <cell r="H1236" t="str">
            <v>CDHU-182</v>
          </cell>
        </row>
        <row r="1237">
          <cell r="A1237" t="str">
            <v>23.09.040</v>
          </cell>
          <cell r="C1237" t="str">
            <v>Porta lisa com batente madeira - 80 x 210 cm</v>
          </cell>
          <cell r="D1237" t="str">
            <v>UN</v>
          </cell>
          <cell r="E1237">
            <v>354.72</v>
          </cell>
          <cell r="F1237">
            <v>103.92</v>
          </cell>
          <cell r="G1237">
            <v>458.64</v>
          </cell>
          <cell r="H1237" t="str">
            <v>CDHU-182</v>
          </cell>
        </row>
        <row r="1238">
          <cell r="A1238" t="str">
            <v>23.09.050</v>
          </cell>
          <cell r="C1238" t="str">
            <v>Porta lisa com batente madeira - 90 x 210 cm</v>
          </cell>
          <cell r="D1238" t="str">
            <v>UN</v>
          </cell>
          <cell r="E1238">
            <v>370.67</v>
          </cell>
          <cell r="F1238">
            <v>103.92</v>
          </cell>
          <cell r="G1238">
            <v>474.59</v>
          </cell>
          <cell r="H1238" t="str">
            <v>CDHU-182</v>
          </cell>
        </row>
        <row r="1239">
          <cell r="A1239" t="str">
            <v>23.09.052</v>
          </cell>
          <cell r="C1239" t="str">
            <v>Porta lisa com batente madeira - 110 x 210 cm</v>
          </cell>
          <cell r="D1239" t="str">
            <v>UN</v>
          </cell>
          <cell r="E1239">
            <v>477</v>
          </cell>
          <cell r="F1239">
            <v>103.92</v>
          </cell>
          <cell r="G1239">
            <v>580.91999999999996</v>
          </cell>
          <cell r="H1239" t="str">
            <v>CDHU-182</v>
          </cell>
        </row>
        <row r="1240">
          <cell r="A1240" t="str">
            <v>23.09.060</v>
          </cell>
          <cell r="C1240" t="str">
            <v>Porta lisa com batente madeira - 120 x 210 cm</v>
          </cell>
          <cell r="D1240" t="str">
            <v>UN</v>
          </cell>
          <cell r="E1240">
            <v>667.07</v>
          </cell>
          <cell r="F1240">
            <v>129.88999999999999</v>
          </cell>
          <cell r="G1240">
            <v>796.96</v>
          </cell>
          <cell r="H1240" t="str">
            <v>CDHU-182</v>
          </cell>
        </row>
        <row r="1241">
          <cell r="A1241" t="str">
            <v>23.09.100</v>
          </cell>
          <cell r="C1241" t="str">
            <v>Porta lisa com batente madeira - 160 x 210 cm</v>
          </cell>
          <cell r="D1241" t="str">
            <v>UN</v>
          </cell>
          <cell r="E1241">
            <v>633.4</v>
          </cell>
          <cell r="F1241">
            <v>150.30000000000001</v>
          </cell>
          <cell r="G1241">
            <v>783.7</v>
          </cell>
          <cell r="H1241" t="str">
            <v>CDHU-182</v>
          </cell>
        </row>
        <row r="1242">
          <cell r="A1242" t="str">
            <v>23.09.420</v>
          </cell>
          <cell r="C1242" t="str">
            <v>Porta lisa com batente em alumínio, largura 60 cm, altura de 105 a 200 cm</v>
          </cell>
          <cell r="D1242" t="str">
            <v>UN</v>
          </cell>
          <cell r="E1242">
            <v>256.3</v>
          </cell>
          <cell r="F1242">
            <v>51.95</v>
          </cell>
          <cell r="G1242">
            <v>308.25</v>
          </cell>
          <cell r="H1242" t="str">
            <v>CDHU-182</v>
          </cell>
        </row>
        <row r="1243">
          <cell r="A1243" t="str">
            <v>23.09.430</v>
          </cell>
          <cell r="C1243" t="str">
            <v>Porta lisa com batente em alumínio, largura 80 cm, altura de 105 a 200 cm</v>
          </cell>
          <cell r="D1243" t="str">
            <v>UN</v>
          </cell>
          <cell r="E1243">
            <v>263.54000000000002</v>
          </cell>
          <cell r="F1243">
            <v>51.95</v>
          </cell>
          <cell r="G1243">
            <v>315.49</v>
          </cell>
          <cell r="H1243" t="str">
            <v>CDHU-182</v>
          </cell>
        </row>
        <row r="1244">
          <cell r="A1244" t="str">
            <v>23.09.440</v>
          </cell>
          <cell r="C1244" t="str">
            <v>Porta lisa com batente em alumínio, largura 90 cm, altura de 105 a 200 cm</v>
          </cell>
          <cell r="D1244" t="str">
            <v>UN</v>
          </cell>
          <cell r="E1244">
            <v>279.49</v>
          </cell>
          <cell r="F1244">
            <v>51.95</v>
          </cell>
          <cell r="G1244">
            <v>331.44</v>
          </cell>
          <cell r="H1244" t="str">
            <v>CDHU-182</v>
          </cell>
        </row>
        <row r="1245">
          <cell r="A1245" t="str">
            <v>23.09.520</v>
          </cell>
          <cell r="C1245" t="str">
            <v>Porta lisa com batente metálico - 60 x 160 cm</v>
          </cell>
          <cell r="D1245" t="str">
            <v>UN</v>
          </cell>
          <cell r="E1245">
            <v>542.51</v>
          </cell>
          <cell r="F1245">
            <v>51.95</v>
          </cell>
          <cell r="G1245">
            <v>594.46</v>
          </cell>
          <cell r="H1245" t="str">
            <v>CDHU-182</v>
          </cell>
        </row>
        <row r="1246">
          <cell r="A1246" t="str">
            <v>23.09.530</v>
          </cell>
          <cell r="C1246" t="str">
            <v>Porta lisa com batente metálico - 80 x 160 cm</v>
          </cell>
          <cell r="D1246" t="str">
            <v>UN</v>
          </cell>
          <cell r="E1246">
            <v>549.75</v>
          </cell>
          <cell r="F1246">
            <v>51.95</v>
          </cell>
          <cell r="G1246">
            <v>601.70000000000005</v>
          </cell>
          <cell r="H1246" t="str">
            <v>CDHU-182</v>
          </cell>
        </row>
        <row r="1247">
          <cell r="A1247" t="str">
            <v>23.09.540</v>
          </cell>
          <cell r="C1247" t="str">
            <v>Porta lisa com batente metálico - 70 x 210 cm</v>
          </cell>
          <cell r="D1247" t="str">
            <v>UN</v>
          </cell>
          <cell r="E1247">
            <v>752.34</v>
          </cell>
          <cell r="F1247">
            <v>96.5</v>
          </cell>
          <cell r="G1247">
            <v>848.84</v>
          </cell>
          <cell r="H1247" t="str">
            <v>CDHU-182</v>
          </cell>
        </row>
        <row r="1248">
          <cell r="A1248" t="str">
            <v>23.09.550</v>
          </cell>
          <cell r="C1248" t="str">
            <v>Porta lisa com batente metálico - 80 x 210 cm</v>
          </cell>
          <cell r="D1248" t="str">
            <v>UN</v>
          </cell>
          <cell r="E1248">
            <v>770.71</v>
          </cell>
          <cell r="F1248">
            <v>96.5</v>
          </cell>
          <cell r="G1248">
            <v>867.21</v>
          </cell>
          <cell r="H1248" t="str">
            <v>CDHU-182</v>
          </cell>
        </row>
        <row r="1249">
          <cell r="A1249" t="str">
            <v>23.09.560</v>
          </cell>
          <cell r="C1249" t="str">
            <v>Porta lisa com batente metálico - 90 x 210 cm</v>
          </cell>
          <cell r="D1249" t="str">
            <v>UN</v>
          </cell>
          <cell r="E1249">
            <v>798.27</v>
          </cell>
          <cell r="F1249">
            <v>96.5</v>
          </cell>
          <cell r="G1249">
            <v>894.77</v>
          </cell>
          <cell r="H1249" t="str">
            <v>CDHU-182</v>
          </cell>
        </row>
        <row r="1250">
          <cell r="A1250" t="str">
            <v>23.09.570</v>
          </cell>
          <cell r="C1250" t="str">
            <v>Porta lisa com batente metálico - 120 x 210 cm</v>
          </cell>
          <cell r="D1250" t="str">
            <v>UN</v>
          </cell>
          <cell r="E1250">
            <v>979.21</v>
          </cell>
          <cell r="F1250">
            <v>126.18</v>
          </cell>
          <cell r="G1250">
            <v>1105.3900000000001</v>
          </cell>
          <cell r="H1250" t="str">
            <v>CDHU-182</v>
          </cell>
        </row>
        <row r="1251">
          <cell r="A1251" t="str">
            <v>23.09.590</v>
          </cell>
          <cell r="C1251" t="str">
            <v>Porta lisa com batente metálico - 160 x 210 cm</v>
          </cell>
          <cell r="D1251" t="str">
            <v>UN</v>
          </cell>
          <cell r="E1251">
            <v>1040.1199999999999</v>
          </cell>
          <cell r="F1251">
            <v>126.18</v>
          </cell>
          <cell r="G1251">
            <v>1166.3</v>
          </cell>
          <cell r="H1251" t="str">
            <v>CDHU-182</v>
          </cell>
        </row>
        <row r="1252">
          <cell r="A1252" t="str">
            <v>23.09.600</v>
          </cell>
          <cell r="C1252" t="str">
            <v>Porta lisa com batente metálico - 60 x 180 cm</v>
          </cell>
          <cell r="D1252" t="str">
            <v>UN</v>
          </cell>
          <cell r="E1252">
            <v>635.95000000000005</v>
          </cell>
          <cell r="F1252">
            <v>51.95</v>
          </cell>
          <cell r="G1252">
            <v>687.9</v>
          </cell>
          <cell r="H1252" t="str">
            <v>CDHU-182</v>
          </cell>
        </row>
        <row r="1253">
          <cell r="A1253" t="str">
            <v>23.09.610</v>
          </cell>
          <cell r="C1253" t="str">
            <v>Porta lisa com batente metálico - 60 x 210 cm</v>
          </cell>
          <cell r="D1253" t="str">
            <v>UN</v>
          </cell>
          <cell r="E1253">
            <v>740.25</v>
          </cell>
          <cell r="F1253">
            <v>51.95</v>
          </cell>
          <cell r="G1253">
            <v>792.2</v>
          </cell>
          <cell r="H1253" t="str">
            <v>CDHU-182</v>
          </cell>
        </row>
        <row r="1254">
          <cell r="A1254" t="str">
            <v>23.09.630</v>
          </cell>
          <cell r="C1254" t="str">
            <v>Porta lisa com batente madeira, 2 folhas - 140 x 210 cm</v>
          </cell>
          <cell r="D1254" t="str">
            <v>UN</v>
          </cell>
          <cell r="E1254">
            <v>688.44</v>
          </cell>
          <cell r="F1254">
            <v>129.88999999999999</v>
          </cell>
          <cell r="G1254">
            <v>818.33</v>
          </cell>
          <cell r="H1254" t="str">
            <v>CDHU-182</v>
          </cell>
        </row>
        <row r="1255">
          <cell r="A1255" t="str">
            <v>23.11</v>
          </cell>
          <cell r="B1255" t="str">
            <v>Porta lisa para acabamento em verniz montada com batente</v>
          </cell>
          <cell r="C1255" t="str">
            <v>Porta lisa para acabamento em verniz montada com batente</v>
          </cell>
          <cell r="H1255" t="str">
            <v>CDHU-182</v>
          </cell>
        </row>
        <row r="1256">
          <cell r="A1256" t="str">
            <v>23.11.010</v>
          </cell>
          <cell r="C1256" t="str">
            <v>Acréscimo de bandeira - porta lisa para acabamento em verniz, com batente de madeira</v>
          </cell>
          <cell r="D1256" t="str">
            <v>M2</v>
          </cell>
          <cell r="E1256">
            <v>186.07</v>
          </cell>
          <cell r="F1256">
            <v>51.22</v>
          </cell>
          <cell r="G1256">
            <v>237.29</v>
          </cell>
          <cell r="H1256" t="str">
            <v>CDHU-182</v>
          </cell>
        </row>
        <row r="1257">
          <cell r="A1257" t="str">
            <v>23.11.030</v>
          </cell>
          <cell r="C1257" t="str">
            <v>Porta lisa para acabamento em verniz, com batente de madeira - 70 x 210 cm</v>
          </cell>
          <cell r="D1257" t="str">
            <v>UN</v>
          </cell>
          <cell r="E1257">
            <v>359.27</v>
          </cell>
          <cell r="F1257">
            <v>103.92</v>
          </cell>
          <cell r="G1257">
            <v>463.19</v>
          </cell>
          <cell r="H1257" t="str">
            <v>CDHU-182</v>
          </cell>
        </row>
        <row r="1258">
          <cell r="A1258" t="str">
            <v>23.11.040</v>
          </cell>
          <cell r="C1258" t="str">
            <v>Porta lisa para acabamento em verniz, com batente de madeira - 80 x 210 cm</v>
          </cell>
          <cell r="D1258" t="str">
            <v>UN</v>
          </cell>
          <cell r="E1258">
            <v>358.02</v>
          </cell>
          <cell r="F1258">
            <v>103.92</v>
          </cell>
          <cell r="G1258">
            <v>461.94</v>
          </cell>
          <cell r="H1258" t="str">
            <v>CDHU-182</v>
          </cell>
        </row>
        <row r="1259">
          <cell r="A1259" t="str">
            <v>23.11.050</v>
          </cell>
          <cell r="C1259" t="str">
            <v>Porta lisa para acabamento em verniz, com batente de madeira - 90 x 210 cm</v>
          </cell>
          <cell r="D1259" t="str">
            <v>UN</v>
          </cell>
          <cell r="E1259">
            <v>384.3</v>
          </cell>
          <cell r="F1259">
            <v>103.92</v>
          </cell>
          <cell r="G1259">
            <v>488.22</v>
          </cell>
          <cell r="H1259" t="str">
            <v>CDHU-182</v>
          </cell>
        </row>
        <row r="1260">
          <cell r="A1260" t="str">
            <v>23.12</v>
          </cell>
          <cell r="B1260" t="str">
            <v>Porta comum completa - uso coletivo (padrao dimensional medio)</v>
          </cell>
          <cell r="C1260" t="str">
            <v>Porta comum completa - uso coletivo (padrao dimensional medio)</v>
          </cell>
          <cell r="H1260" t="str">
            <v>CDHU-182</v>
          </cell>
        </row>
        <row r="1261">
          <cell r="A1261" t="str">
            <v>23.12.001</v>
          </cell>
          <cell r="C1261" t="str">
            <v>Porta lisa de madeira, interna "PIM", para acabamento em pintura, padrão dimensional médio, com ferragens, completo - 80 x 210 cm</v>
          </cell>
          <cell r="D1261" t="str">
            <v>UN</v>
          </cell>
          <cell r="E1261">
            <v>561.69000000000005</v>
          </cell>
          <cell r="G1261">
            <v>561.69000000000005</v>
          </cell>
          <cell r="H1261" t="str">
            <v>CDHU-182</v>
          </cell>
        </row>
        <row r="1262">
          <cell r="A1262" t="str">
            <v>23.13</v>
          </cell>
          <cell r="B1262" t="str">
            <v>Porta comum completa - uso publico (padrao dimensional medio/pesado)</v>
          </cell>
          <cell r="C1262" t="str">
            <v>Porta comum completa - uso publico (padrao dimensional medio/pesado)</v>
          </cell>
          <cell r="H1262" t="str">
            <v>CDHU-182</v>
          </cell>
        </row>
        <row r="1263">
          <cell r="A1263" t="str">
            <v>23.13.001</v>
          </cell>
          <cell r="C1263" t="str">
            <v>Porta lisa de madeira, interna "PIM", para acabamento em pintura, padrão dimensional médio/pesado, com ferragens, completo - 80 x 210 cm</v>
          </cell>
          <cell r="D1263" t="str">
            <v>UN</v>
          </cell>
          <cell r="E1263">
            <v>561.69000000000005</v>
          </cell>
          <cell r="G1263">
            <v>561.69000000000005</v>
          </cell>
          <cell r="H1263" t="str">
            <v>CDHU-182</v>
          </cell>
        </row>
        <row r="1264">
          <cell r="A1264" t="str">
            <v>23.13.002</v>
          </cell>
          <cell r="C1264" t="str">
            <v>Porta lisa de madeira, interna "PIM", para acabamento em pintura, padrão dimensional médio/pesado, com ferragens, completo - 90 x 210 cm</v>
          </cell>
          <cell r="D1264" t="str">
            <v>UN</v>
          </cell>
          <cell r="E1264">
            <v>619.30999999999995</v>
          </cell>
          <cell r="G1264">
            <v>619.30999999999995</v>
          </cell>
          <cell r="H1264" t="str">
            <v>CDHU-182</v>
          </cell>
        </row>
        <row r="1265">
          <cell r="A1265" t="str">
            <v>23.13.020</v>
          </cell>
          <cell r="C1265" t="str">
            <v>Porta lisa de madeira, interna, resistente a umidade "PIM RU", para acabamento em pintura, padrão dimensional médio/pesado, com ferragens, completo - 80 x 210 cm</v>
          </cell>
          <cell r="D1265" t="str">
            <v>UN</v>
          </cell>
          <cell r="E1265">
            <v>561.69000000000005</v>
          </cell>
          <cell r="G1265">
            <v>561.69000000000005</v>
          </cell>
          <cell r="H1265" t="str">
            <v>CDHU-182</v>
          </cell>
        </row>
        <row r="1266">
          <cell r="A1266" t="str">
            <v>23.13.040</v>
          </cell>
          <cell r="C1266" t="str">
            <v>Porta lisa de madeira, interna, resistente a umidade "PIM RU", para acabamento revestido ou em pintura, para divisória sanitária, padrão dimensional médio/pesado, com ferragens, completo - 80 x 190 cm</v>
          </cell>
          <cell r="D1266" t="str">
            <v>UN</v>
          </cell>
          <cell r="E1266">
            <v>561.69000000000005</v>
          </cell>
          <cell r="G1266">
            <v>561.69000000000005</v>
          </cell>
          <cell r="H1266" t="str">
            <v>CDHU-182</v>
          </cell>
        </row>
        <row r="1267">
          <cell r="A1267" t="str">
            <v>23.13.052</v>
          </cell>
          <cell r="C1267" t="str">
            <v>Porta lisa de madeira, interna, resistente a umidade "PIM RU", para acabamento em pintura, tipo acessível, padrão dimensional médio/pesado, com ferragens, completo - 90 x 210 cm</v>
          </cell>
          <cell r="D1267" t="str">
            <v>UN</v>
          </cell>
          <cell r="E1267">
            <v>619.30999999999995</v>
          </cell>
          <cell r="G1267">
            <v>619.30999999999995</v>
          </cell>
          <cell r="H1267" t="str">
            <v>CDHU-182</v>
          </cell>
        </row>
        <row r="1268">
          <cell r="A1268" t="str">
            <v>23.13.064</v>
          </cell>
          <cell r="C1268" t="str">
            <v>Porta lisa de madeira, interna, resistente a umidade "PIM RU", para acabamento em pintura, de correr ou deslizante, tipo acessível, padrão dimensional pesado, com sistema deslizante e ferragens, completo - 100 x 210 cm</v>
          </cell>
          <cell r="D1268" t="str">
            <v>UN</v>
          </cell>
          <cell r="E1268">
            <v>650.35</v>
          </cell>
          <cell r="G1268">
            <v>650.35</v>
          </cell>
          <cell r="H1268" t="str">
            <v>CDHU-182</v>
          </cell>
        </row>
        <row r="1269">
          <cell r="A1269" t="str">
            <v>23.20</v>
          </cell>
          <cell r="B1269" t="str">
            <v>Reparos, conservacoes e complementos - GRUPO 23</v>
          </cell>
          <cell r="C1269" t="str">
            <v>Reparos, conservacoes e complementos - GRUPO 23</v>
          </cell>
          <cell r="H1269" t="str">
            <v>CDHU-182</v>
          </cell>
        </row>
        <row r="1270">
          <cell r="A1270" t="str">
            <v>23.20.020</v>
          </cell>
          <cell r="C1270" t="str">
            <v>Recolocação de batentes de madeira</v>
          </cell>
          <cell r="D1270" t="str">
            <v>UN</v>
          </cell>
          <cell r="F1270">
            <v>48.25</v>
          </cell>
          <cell r="G1270">
            <v>48.25</v>
          </cell>
          <cell r="H1270" t="str">
            <v>CDHU-182</v>
          </cell>
        </row>
        <row r="1271">
          <cell r="A1271" t="str">
            <v>23.20.040</v>
          </cell>
          <cell r="C1271" t="str">
            <v>Recolocação de folhas de porta ou janela</v>
          </cell>
          <cell r="D1271" t="str">
            <v>UN</v>
          </cell>
          <cell r="F1271">
            <v>59.38</v>
          </cell>
          <cell r="G1271">
            <v>59.38</v>
          </cell>
          <cell r="H1271" t="str">
            <v>CDHU-182</v>
          </cell>
        </row>
        <row r="1272">
          <cell r="A1272" t="str">
            <v>23.20.060</v>
          </cell>
          <cell r="C1272" t="str">
            <v>Recolocação de guarnição ou molduras</v>
          </cell>
          <cell r="D1272" t="str">
            <v>M</v>
          </cell>
          <cell r="F1272">
            <v>1.86</v>
          </cell>
          <cell r="G1272">
            <v>1.86</v>
          </cell>
          <cell r="H1272" t="str">
            <v>CDHU-182</v>
          </cell>
        </row>
        <row r="1273">
          <cell r="A1273" t="str">
            <v>23.20.100</v>
          </cell>
          <cell r="C1273" t="str">
            <v>Batente de madeira para porta</v>
          </cell>
          <cell r="D1273" t="str">
            <v>M</v>
          </cell>
          <cell r="E1273">
            <v>29.87</v>
          </cell>
          <cell r="F1273">
            <v>11.14</v>
          </cell>
          <cell r="G1273">
            <v>41.01</v>
          </cell>
          <cell r="H1273" t="str">
            <v>CDHU-182</v>
          </cell>
        </row>
        <row r="1274">
          <cell r="A1274" t="str">
            <v>23.20.110</v>
          </cell>
          <cell r="C1274" t="str">
            <v>Visor fixo e requadro de madeira para porta, para receber vidro</v>
          </cell>
          <cell r="D1274" t="str">
            <v>M2</v>
          </cell>
          <cell r="E1274">
            <v>1024.3</v>
          </cell>
          <cell r="F1274">
            <v>148.44</v>
          </cell>
          <cell r="G1274">
            <v>1172.74</v>
          </cell>
          <cell r="H1274" t="str">
            <v>CDHU-182</v>
          </cell>
        </row>
        <row r="1275">
          <cell r="A1275" t="str">
            <v>23.20.120</v>
          </cell>
          <cell r="C1275" t="str">
            <v>Guarnição de madeira</v>
          </cell>
          <cell r="D1275" t="str">
            <v>M</v>
          </cell>
          <cell r="E1275">
            <v>3.56</v>
          </cell>
          <cell r="F1275">
            <v>1.86</v>
          </cell>
          <cell r="G1275">
            <v>5.42</v>
          </cell>
          <cell r="H1275" t="str">
            <v>CDHU-182</v>
          </cell>
        </row>
        <row r="1276">
          <cell r="A1276" t="str">
            <v>23.20.140</v>
          </cell>
          <cell r="C1276" t="str">
            <v>Acréscimo de visor completo em porta de madeira</v>
          </cell>
          <cell r="D1276" t="str">
            <v>UN</v>
          </cell>
          <cell r="E1276">
            <v>257.39</v>
          </cell>
          <cell r="G1276">
            <v>257.39</v>
          </cell>
          <cell r="H1276" t="str">
            <v>CDHU-182</v>
          </cell>
        </row>
        <row r="1277">
          <cell r="A1277" t="str">
            <v>23.20.160</v>
          </cell>
          <cell r="C1277" t="str">
            <v>Folha de porta veneziana maciça, sob medida</v>
          </cell>
          <cell r="D1277" t="str">
            <v>M2</v>
          </cell>
          <cell r="E1277">
            <v>738.13</v>
          </cell>
          <cell r="F1277">
            <v>18.559999999999999</v>
          </cell>
          <cell r="G1277">
            <v>756.69</v>
          </cell>
          <cell r="H1277" t="str">
            <v>CDHU-182</v>
          </cell>
        </row>
        <row r="1278">
          <cell r="A1278" t="str">
            <v>23.20.170</v>
          </cell>
          <cell r="C1278" t="str">
            <v>Folha de porta lisa folheada com madeira, sob medida</v>
          </cell>
          <cell r="D1278" t="str">
            <v>M2</v>
          </cell>
          <cell r="E1278">
            <v>144.02000000000001</v>
          </cell>
          <cell r="F1278">
            <v>18.559999999999999</v>
          </cell>
          <cell r="G1278">
            <v>162.58000000000001</v>
          </cell>
          <cell r="H1278" t="str">
            <v>CDHU-182</v>
          </cell>
        </row>
        <row r="1279">
          <cell r="A1279" t="str">
            <v>23.20.180</v>
          </cell>
          <cell r="C1279" t="str">
            <v>Folha de porta em madeira para receber vidro, sob medida</v>
          </cell>
          <cell r="D1279" t="str">
            <v>M2</v>
          </cell>
          <cell r="E1279">
            <v>423.48</v>
          </cell>
          <cell r="F1279">
            <v>18.559999999999999</v>
          </cell>
          <cell r="G1279">
            <v>442.04</v>
          </cell>
          <cell r="H1279" t="str">
            <v>CDHU-182</v>
          </cell>
        </row>
        <row r="1280">
          <cell r="A1280" t="str">
            <v>23.20.310</v>
          </cell>
          <cell r="C1280" t="str">
            <v>Folha de porta lisa comum - 60 x 210 cm</v>
          </cell>
          <cell r="D1280" t="str">
            <v>UN</v>
          </cell>
          <cell r="E1280">
            <v>169.31</v>
          </cell>
          <cell r="F1280">
            <v>55.67</v>
          </cell>
          <cell r="G1280">
            <v>224.98</v>
          </cell>
          <cell r="H1280" t="str">
            <v>CDHU-182</v>
          </cell>
        </row>
        <row r="1281">
          <cell r="A1281" t="str">
            <v>23.20.320</v>
          </cell>
          <cell r="C1281" t="str">
            <v>Folha de porta lisa comum - 70 x 210 cm</v>
          </cell>
          <cell r="D1281" t="str">
            <v>UN</v>
          </cell>
          <cell r="E1281">
            <v>169.79</v>
          </cell>
          <cell r="F1281">
            <v>55.67</v>
          </cell>
          <cell r="G1281">
            <v>225.46</v>
          </cell>
          <cell r="H1281" t="str">
            <v>CDHU-182</v>
          </cell>
        </row>
        <row r="1282">
          <cell r="A1282" t="str">
            <v>23.20.330</v>
          </cell>
          <cell r="C1282" t="str">
            <v>Folha de porta lisa comum - 80 x 210 cm</v>
          </cell>
          <cell r="D1282" t="str">
            <v>UN</v>
          </cell>
          <cell r="E1282">
            <v>176.55</v>
          </cell>
          <cell r="F1282">
            <v>55.67</v>
          </cell>
          <cell r="G1282">
            <v>232.22</v>
          </cell>
          <cell r="H1282" t="str">
            <v>CDHU-182</v>
          </cell>
        </row>
        <row r="1283">
          <cell r="A1283" t="str">
            <v>23.20.340</v>
          </cell>
          <cell r="C1283" t="str">
            <v>Folha de porta lisa comum - 90 x 210 cm</v>
          </cell>
          <cell r="D1283" t="str">
            <v>UN</v>
          </cell>
          <cell r="E1283">
            <v>192.5</v>
          </cell>
          <cell r="F1283">
            <v>55.67</v>
          </cell>
          <cell r="G1283">
            <v>248.17</v>
          </cell>
          <cell r="H1283" t="str">
            <v>CDHU-182</v>
          </cell>
        </row>
        <row r="1284">
          <cell r="A1284" t="str">
            <v>23.20.450</v>
          </cell>
          <cell r="C1284" t="str">
            <v>Folha de porta em laminado fenólico melamínico com acabamento liso - 70 x 210 cm</v>
          </cell>
          <cell r="D1284" t="str">
            <v>UN</v>
          </cell>
          <cell r="E1284">
            <v>696.96</v>
          </cell>
          <cell r="F1284">
            <v>55.67</v>
          </cell>
          <cell r="G1284">
            <v>752.63</v>
          </cell>
          <cell r="H1284" t="str">
            <v>CDHU-182</v>
          </cell>
        </row>
        <row r="1285">
          <cell r="A1285" t="str">
            <v>23.20.460</v>
          </cell>
          <cell r="C1285" t="str">
            <v>Folha de porta em laminado fenólico melamínico com acabamento liso - 90 x 210 cm</v>
          </cell>
          <cell r="D1285" t="str">
            <v>UN</v>
          </cell>
          <cell r="E1285">
            <v>813.8</v>
          </cell>
          <cell r="F1285">
            <v>55.67</v>
          </cell>
          <cell r="G1285">
            <v>869.47</v>
          </cell>
          <cell r="H1285" t="str">
            <v>CDHU-182</v>
          </cell>
        </row>
        <row r="1286">
          <cell r="A1286" t="str">
            <v>23.20.550</v>
          </cell>
          <cell r="C1286" t="str">
            <v>Folha de porta em laminado fenólico melamínico com acabamento liso - 80 x 210 cm</v>
          </cell>
          <cell r="D1286" t="str">
            <v>UN</v>
          </cell>
          <cell r="E1286">
            <v>779.93</v>
          </cell>
          <cell r="F1286">
            <v>55.67</v>
          </cell>
          <cell r="G1286">
            <v>835.6</v>
          </cell>
          <cell r="H1286" t="str">
            <v>CDHU-182</v>
          </cell>
        </row>
        <row r="1287">
          <cell r="A1287" t="str">
            <v>23.20.600</v>
          </cell>
          <cell r="C1287" t="str">
            <v>Folha de porta em madeira com tela de proteção tipo mosqueteira</v>
          </cell>
          <cell r="D1287" t="str">
            <v>M2</v>
          </cell>
          <cell r="E1287">
            <v>659.59</v>
          </cell>
          <cell r="F1287">
            <v>55.67</v>
          </cell>
          <cell r="G1287">
            <v>715.26</v>
          </cell>
          <cell r="H1287" t="str">
            <v>CDHU-182</v>
          </cell>
        </row>
        <row r="1288">
          <cell r="A1288" t="str">
            <v>24</v>
          </cell>
          <cell r="B1288" t="str">
            <v>ESQUADRIA, SERRALHERIA E ELEMENTO EM FERRO</v>
          </cell>
          <cell r="C1288" t="str">
            <v>ESQUADRIA, SERRALHERIA E ELEMENTO EM FERRO</v>
          </cell>
          <cell r="H1288" t="str">
            <v>CDHU-182</v>
          </cell>
        </row>
        <row r="1289">
          <cell r="A1289" t="str">
            <v>24.01</v>
          </cell>
          <cell r="B1289" t="str">
            <v>Caixilho em ferro</v>
          </cell>
          <cell r="C1289" t="str">
            <v>Caixilho em ferro</v>
          </cell>
          <cell r="H1289" t="str">
            <v>CDHU-182</v>
          </cell>
        </row>
        <row r="1290">
          <cell r="A1290" t="str">
            <v>24.01.010</v>
          </cell>
          <cell r="C1290" t="str">
            <v>Caixilho em ferro fixo, sob medida</v>
          </cell>
          <cell r="D1290" t="str">
            <v>M2</v>
          </cell>
          <cell r="E1290">
            <v>810.76</v>
          </cell>
          <cell r="F1290">
            <v>23.55</v>
          </cell>
          <cell r="G1290">
            <v>834.31</v>
          </cell>
          <cell r="H1290" t="str">
            <v>CDHU-182</v>
          </cell>
        </row>
        <row r="1291">
          <cell r="A1291" t="str">
            <v>24.01.030</v>
          </cell>
          <cell r="C1291" t="str">
            <v>Caixilho em ferro basculante, sob medida</v>
          </cell>
          <cell r="D1291" t="str">
            <v>M2</v>
          </cell>
          <cell r="E1291">
            <v>826.5</v>
          </cell>
          <cell r="F1291">
            <v>23.55</v>
          </cell>
          <cell r="G1291">
            <v>850.05</v>
          </cell>
          <cell r="H1291" t="str">
            <v>CDHU-182</v>
          </cell>
        </row>
        <row r="1292">
          <cell r="A1292" t="str">
            <v>24.01.070</v>
          </cell>
          <cell r="C1292" t="str">
            <v>Caixilho em ferro de correr, sob medida</v>
          </cell>
          <cell r="D1292" t="str">
            <v>M2</v>
          </cell>
          <cell r="E1292">
            <v>846.79</v>
          </cell>
          <cell r="F1292">
            <v>23.55</v>
          </cell>
          <cell r="G1292">
            <v>870.34</v>
          </cell>
          <cell r="H1292" t="str">
            <v>CDHU-182</v>
          </cell>
        </row>
        <row r="1293">
          <cell r="A1293" t="str">
            <v>24.01.090</v>
          </cell>
          <cell r="C1293" t="str">
            <v>Caixilho em ferro com ventilação permanente, sob medida</v>
          </cell>
          <cell r="D1293" t="str">
            <v>M2</v>
          </cell>
          <cell r="E1293">
            <v>711.95</v>
          </cell>
          <cell r="F1293">
            <v>23.55</v>
          </cell>
          <cell r="G1293">
            <v>735.5</v>
          </cell>
          <cell r="H1293" t="str">
            <v>CDHU-182</v>
          </cell>
        </row>
        <row r="1294">
          <cell r="A1294" t="str">
            <v>24.01.100</v>
          </cell>
          <cell r="C1294" t="str">
            <v>Caixilho em ferro tipo veneziana, linha comercial</v>
          </cell>
          <cell r="D1294" t="str">
            <v>M2</v>
          </cell>
          <cell r="E1294">
            <v>524.72</v>
          </cell>
          <cell r="F1294">
            <v>23.55</v>
          </cell>
          <cell r="G1294">
            <v>548.27</v>
          </cell>
          <cell r="H1294" t="str">
            <v>CDHU-182</v>
          </cell>
        </row>
        <row r="1295">
          <cell r="A1295" t="str">
            <v>24.01.110</v>
          </cell>
          <cell r="C1295" t="str">
            <v>Caixilho em ferro tipo veneziana, sob medida</v>
          </cell>
          <cell r="D1295" t="str">
            <v>M2</v>
          </cell>
          <cell r="E1295">
            <v>750.32</v>
          </cell>
          <cell r="F1295">
            <v>23.55</v>
          </cell>
          <cell r="G1295">
            <v>773.87</v>
          </cell>
          <cell r="H1295" t="str">
            <v>CDHU-182</v>
          </cell>
        </row>
        <row r="1296">
          <cell r="A1296" t="str">
            <v>24.01.120</v>
          </cell>
          <cell r="C1296" t="str">
            <v>Caixilho tipo veneziana industrial com montantes em aço galvanizado e aletas em fibra de vidro</v>
          </cell>
          <cell r="D1296" t="str">
            <v>M2</v>
          </cell>
          <cell r="E1296">
            <v>220.71</v>
          </cell>
          <cell r="G1296">
            <v>220.71</v>
          </cell>
          <cell r="H1296" t="str">
            <v>CDHU-182</v>
          </cell>
        </row>
        <row r="1297">
          <cell r="A1297" t="str">
            <v>24.01.180</v>
          </cell>
          <cell r="C1297" t="str">
            <v>Caixilho removível em tela de aço galvanizado, tipo ondulada com malha de 1", fio 12, com requadro tubular de aço carbono, sob medida</v>
          </cell>
          <cell r="D1297" t="str">
            <v>M2</v>
          </cell>
          <cell r="E1297">
            <v>438.75</v>
          </cell>
          <cell r="F1297">
            <v>22.9</v>
          </cell>
          <cell r="G1297">
            <v>461.65</v>
          </cell>
          <cell r="H1297" t="str">
            <v>CDHU-182</v>
          </cell>
        </row>
        <row r="1298">
          <cell r="A1298" t="str">
            <v>24.01.190</v>
          </cell>
          <cell r="C1298" t="str">
            <v>Caixilho fixo em tela de aço galvanizado tipo ondulada com malha de 1/2", fio 12, com requadro em cantoneira de aço carbono, sob medida</v>
          </cell>
          <cell r="D1298" t="str">
            <v>M2</v>
          </cell>
          <cell r="E1298">
            <v>319.01</v>
          </cell>
          <cell r="F1298">
            <v>22.9</v>
          </cell>
          <cell r="G1298">
            <v>341.91</v>
          </cell>
          <cell r="H1298" t="str">
            <v>CDHU-182</v>
          </cell>
        </row>
        <row r="1299">
          <cell r="A1299" t="str">
            <v>24.01.200</v>
          </cell>
          <cell r="C1299" t="str">
            <v>Caixilho fixo em aço SAE 1010/1020 para vidro à prova de bala, sob medida</v>
          </cell>
          <cell r="D1299" t="str">
            <v>M2</v>
          </cell>
          <cell r="E1299">
            <v>1253.54</v>
          </cell>
          <cell r="F1299">
            <v>60.8</v>
          </cell>
          <cell r="G1299">
            <v>1314.34</v>
          </cell>
          <cell r="H1299" t="str">
            <v>CDHU-182</v>
          </cell>
        </row>
        <row r="1300">
          <cell r="A1300" t="str">
            <v>24.01.280</v>
          </cell>
          <cell r="C1300" t="str">
            <v>Caixilho tipo guichê em chapa de aço</v>
          </cell>
          <cell r="D1300" t="str">
            <v>M2</v>
          </cell>
          <cell r="E1300">
            <v>625.58000000000004</v>
          </cell>
          <cell r="F1300">
            <v>77.83</v>
          </cell>
          <cell r="G1300">
            <v>703.41</v>
          </cell>
          <cell r="H1300" t="str">
            <v>CDHU-182</v>
          </cell>
        </row>
        <row r="1301">
          <cell r="A1301" t="str">
            <v>24.02</v>
          </cell>
          <cell r="B1301" t="str">
            <v>Portas, portoes e gradis</v>
          </cell>
          <cell r="C1301" t="str">
            <v>Portas, portoes e gradis</v>
          </cell>
          <cell r="H1301" t="str">
            <v>CDHU-182</v>
          </cell>
        </row>
        <row r="1302">
          <cell r="A1302" t="str">
            <v>24.02.010</v>
          </cell>
          <cell r="C1302" t="str">
            <v>Porta em ferro de abrir, para receber vidro, sob medida</v>
          </cell>
          <cell r="D1302" t="str">
            <v>M2</v>
          </cell>
          <cell r="E1302">
            <v>892</v>
          </cell>
          <cell r="F1302">
            <v>70.61</v>
          </cell>
          <cell r="G1302">
            <v>962.61</v>
          </cell>
          <cell r="H1302" t="str">
            <v>CDHU-182</v>
          </cell>
        </row>
        <row r="1303">
          <cell r="A1303" t="str">
            <v>24.02.040</v>
          </cell>
          <cell r="C1303" t="str">
            <v>Porta/portão tipo gradil sob medida</v>
          </cell>
          <cell r="D1303" t="str">
            <v>M2</v>
          </cell>
          <cell r="E1303">
            <v>820.31</v>
          </cell>
          <cell r="F1303">
            <v>70.61</v>
          </cell>
          <cell r="G1303">
            <v>890.92</v>
          </cell>
          <cell r="H1303" t="str">
            <v>CDHU-182</v>
          </cell>
        </row>
        <row r="1304">
          <cell r="A1304" t="str">
            <v>24.02.050</v>
          </cell>
          <cell r="C1304" t="str">
            <v>Porta corta-fogo classe P.90 de 90 x 210 cm, completa, com maçaneta tipo alavanca</v>
          </cell>
          <cell r="D1304" t="str">
            <v>UN</v>
          </cell>
          <cell r="E1304">
            <v>1094.99</v>
          </cell>
          <cell r="F1304">
            <v>124.47</v>
          </cell>
          <cell r="G1304">
            <v>1219.46</v>
          </cell>
          <cell r="H1304" t="str">
            <v>CDHU-182</v>
          </cell>
        </row>
        <row r="1305">
          <cell r="A1305" t="str">
            <v>24.02.052</v>
          </cell>
          <cell r="C1305" t="str">
            <v>Porta corta-fogo classe P.90 de 100 x 210 cm, completa, com maçaneta tipo alavanca</v>
          </cell>
          <cell r="D1305" t="str">
            <v>UN</v>
          </cell>
          <cell r="E1305">
            <v>1046.3699999999999</v>
          </cell>
          <cell r="F1305">
            <v>124.47</v>
          </cell>
          <cell r="G1305">
            <v>1170.8399999999999</v>
          </cell>
          <cell r="H1305" t="str">
            <v>CDHU-182</v>
          </cell>
        </row>
        <row r="1306">
          <cell r="A1306" t="str">
            <v>24.02.054</v>
          </cell>
          <cell r="C1306" t="str">
            <v>Porta corta-fogo classe P.90, com barra antipânico numa face e maçaneta na outra, completa</v>
          </cell>
          <cell r="D1306" t="str">
            <v>M2</v>
          </cell>
          <cell r="E1306">
            <v>1193.97</v>
          </cell>
          <cell r="F1306">
            <v>124.47</v>
          </cell>
          <cell r="G1306">
            <v>1318.44</v>
          </cell>
          <cell r="H1306" t="str">
            <v>CDHU-182</v>
          </cell>
        </row>
        <row r="1307">
          <cell r="A1307" t="str">
            <v>24.02.056</v>
          </cell>
          <cell r="C1307" t="str">
            <v>Porta corta-fogo classe P.120 de 80 x 210 cm, com uma folha de abrir, completa</v>
          </cell>
          <cell r="D1307" t="str">
            <v>UN</v>
          </cell>
          <cell r="E1307">
            <v>1306.8399999999999</v>
          </cell>
          <cell r="F1307">
            <v>135.30000000000001</v>
          </cell>
          <cell r="G1307">
            <v>1442.14</v>
          </cell>
          <cell r="H1307" t="str">
            <v>CDHU-182</v>
          </cell>
        </row>
        <row r="1308">
          <cell r="A1308" t="str">
            <v>24.02.058</v>
          </cell>
          <cell r="C1308" t="str">
            <v>Porta corta-fogo classe P.120 de 90 x 210 cm, com uma folha de abrir, completa</v>
          </cell>
          <cell r="D1308" t="str">
            <v>UN</v>
          </cell>
          <cell r="E1308">
            <v>1078.55</v>
          </cell>
          <cell r="F1308">
            <v>135.30000000000001</v>
          </cell>
          <cell r="G1308">
            <v>1213.8499999999999</v>
          </cell>
          <cell r="H1308" t="str">
            <v>CDHU-182</v>
          </cell>
        </row>
        <row r="1309">
          <cell r="A1309" t="str">
            <v>24.02.060</v>
          </cell>
          <cell r="C1309" t="str">
            <v>Porta/portão de abrir em chapa, sob medida</v>
          </cell>
          <cell r="D1309" t="str">
            <v>M2</v>
          </cell>
          <cell r="E1309">
            <v>932.39</v>
          </cell>
          <cell r="F1309">
            <v>70.61</v>
          </cell>
          <cell r="G1309">
            <v>1003</v>
          </cell>
          <cell r="H1309" t="str">
            <v>CDHU-182</v>
          </cell>
        </row>
        <row r="1310">
          <cell r="A1310" t="str">
            <v>24.02.070</v>
          </cell>
          <cell r="C1310" t="str">
            <v>Porta de ferro de abrir tipo veneziana, linha comercial</v>
          </cell>
          <cell r="D1310" t="str">
            <v>M2</v>
          </cell>
          <cell r="E1310">
            <v>331.46</v>
          </cell>
          <cell r="F1310">
            <v>70.61</v>
          </cell>
          <cell r="G1310">
            <v>402.07</v>
          </cell>
          <cell r="H1310" t="str">
            <v>CDHU-182</v>
          </cell>
        </row>
        <row r="1311">
          <cell r="A1311" t="str">
            <v>24.02.080</v>
          </cell>
          <cell r="C1311" t="str">
            <v>Porta/portão de abrir em veneziana de ferro, sob medida</v>
          </cell>
          <cell r="D1311" t="str">
            <v>M2</v>
          </cell>
          <cell r="E1311">
            <v>1417.84</v>
          </cell>
          <cell r="F1311">
            <v>70.61</v>
          </cell>
          <cell r="G1311">
            <v>1488.45</v>
          </cell>
          <cell r="H1311" t="str">
            <v>CDHU-182</v>
          </cell>
        </row>
        <row r="1312">
          <cell r="A1312" t="str">
            <v>24.02.100</v>
          </cell>
          <cell r="C1312" t="str">
            <v>Portão tubular em tela de aço galvanizado até 2,50 m de altura, completo</v>
          </cell>
          <cell r="D1312" t="str">
            <v>M2</v>
          </cell>
          <cell r="E1312">
            <v>545.55999999999995</v>
          </cell>
          <cell r="F1312">
            <v>53.86</v>
          </cell>
          <cell r="G1312">
            <v>599.41999999999996</v>
          </cell>
          <cell r="H1312" t="str">
            <v>CDHU-182</v>
          </cell>
        </row>
        <row r="1313">
          <cell r="A1313" t="str">
            <v>24.02.270</v>
          </cell>
          <cell r="C1313" t="str">
            <v>Portão de 2 folhas, tubular em tela de aço galvanizado acima de 2,50 m de altura, completo</v>
          </cell>
          <cell r="D1313" t="str">
            <v>M2</v>
          </cell>
          <cell r="E1313">
            <v>561.55999999999995</v>
          </cell>
          <cell r="F1313">
            <v>70.61</v>
          </cell>
          <cell r="G1313">
            <v>632.16999999999996</v>
          </cell>
          <cell r="H1313" t="str">
            <v>CDHU-182</v>
          </cell>
        </row>
        <row r="1314">
          <cell r="A1314" t="str">
            <v>24.02.280</v>
          </cell>
          <cell r="C1314" t="str">
            <v>Porta/portão de correr em tela ondulada de aço galvanizado, sob medida</v>
          </cell>
          <cell r="D1314" t="str">
            <v>M2</v>
          </cell>
          <cell r="E1314">
            <v>410.31</v>
          </cell>
          <cell r="F1314">
            <v>70.61</v>
          </cell>
          <cell r="G1314">
            <v>480.92</v>
          </cell>
          <cell r="H1314" t="str">
            <v>CDHU-182</v>
          </cell>
        </row>
        <row r="1315">
          <cell r="A1315" t="str">
            <v>24.02.290</v>
          </cell>
          <cell r="C1315" t="str">
            <v>Porta/portão de correr em chapa cega dupla, sob medida</v>
          </cell>
          <cell r="D1315" t="str">
            <v>M2</v>
          </cell>
          <cell r="E1315">
            <v>1327.25</v>
          </cell>
          <cell r="F1315">
            <v>70.61</v>
          </cell>
          <cell r="G1315">
            <v>1397.86</v>
          </cell>
          <cell r="H1315" t="str">
            <v>CDHU-182</v>
          </cell>
        </row>
        <row r="1316">
          <cell r="A1316" t="str">
            <v>24.02.410</v>
          </cell>
          <cell r="C1316" t="str">
            <v>Porta em ferro de correr, para receber vidro, sob medida</v>
          </cell>
          <cell r="D1316" t="str">
            <v>M2</v>
          </cell>
          <cell r="E1316">
            <v>1335.18</v>
          </cell>
          <cell r="F1316">
            <v>70.61</v>
          </cell>
          <cell r="G1316">
            <v>1405.79</v>
          </cell>
          <cell r="H1316" t="str">
            <v>CDHU-182</v>
          </cell>
        </row>
        <row r="1317">
          <cell r="A1317" t="str">
            <v>24.02.430</v>
          </cell>
          <cell r="C1317" t="str">
            <v>Porta em ferro de abrir, parte inferior chapeada, parte superior para receber vidro, sob medida</v>
          </cell>
          <cell r="D1317" t="str">
            <v>M2</v>
          </cell>
          <cell r="E1317">
            <v>1191.03</v>
          </cell>
          <cell r="F1317">
            <v>70.61</v>
          </cell>
          <cell r="G1317">
            <v>1261.6400000000001</v>
          </cell>
          <cell r="H1317" t="str">
            <v>CDHU-182</v>
          </cell>
        </row>
        <row r="1318">
          <cell r="A1318" t="str">
            <v>24.02.450</v>
          </cell>
          <cell r="C1318" t="str">
            <v>Grade de proteção para caixilhos</v>
          </cell>
          <cell r="D1318" t="str">
            <v>M2</v>
          </cell>
          <cell r="E1318">
            <v>857.97</v>
          </cell>
          <cell r="F1318">
            <v>46.92</v>
          </cell>
          <cell r="G1318">
            <v>904.89</v>
          </cell>
          <cell r="H1318" t="str">
            <v>CDHU-182</v>
          </cell>
        </row>
        <row r="1319">
          <cell r="A1319" t="str">
            <v>24.02.460</v>
          </cell>
          <cell r="C1319" t="str">
            <v>Porta de abrir em tela ondulada de aço galvanizado, completa</v>
          </cell>
          <cell r="D1319" t="str">
            <v>M2</v>
          </cell>
          <cell r="E1319">
            <v>612.11</v>
          </cell>
          <cell r="F1319">
            <v>57.47</v>
          </cell>
          <cell r="G1319">
            <v>669.58</v>
          </cell>
          <cell r="H1319" t="str">
            <v>CDHU-182</v>
          </cell>
        </row>
        <row r="1320">
          <cell r="A1320" t="str">
            <v>24.02.470</v>
          </cell>
          <cell r="C1320" t="str">
            <v>Portinhola de correr em chapa, para ´passa pacote´, completa, sob medida</v>
          </cell>
          <cell r="D1320" t="str">
            <v>M2</v>
          </cell>
          <cell r="E1320">
            <v>922.9</v>
          </cell>
          <cell r="F1320">
            <v>46.92</v>
          </cell>
          <cell r="G1320">
            <v>969.82</v>
          </cell>
          <cell r="H1320" t="str">
            <v>CDHU-182</v>
          </cell>
        </row>
        <row r="1321">
          <cell r="A1321" t="str">
            <v>24.02.480</v>
          </cell>
          <cell r="C1321" t="str">
            <v>Portinhola de abrir em chapa, para ´passa pacote´, completa, sob medida</v>
          </cell>
          <cell r="D1321" t="str">
            <v>M2</v>
          </cell>
          <cell r="E1321">
            <v>975.56</v>
          </cell>
          <cell r="F1321">
            <v>46.92</v>
          </cell>
          <cell r="G1321">
            <v>1022.48</v>
          </cell>
          <cell r="H1321" t="str">
            <v>CDHU-182</v>
          </cell>
        </row>
        <row r="1322">
          <cell r="A1322" t="str">
            <v>24.02.490</v>
          </cell>
          <cell r="C1322" t="str">
            <v>Grade em barra chata soldada de 1 1/2´ x 1/4´, sob medida</v>
          </cell>
          <cell r="D1322" t="str">
            <v>M2</v>
          </cell>
          <cell r="E1322">
            <v>1284.48</v>
          </cell>
          <cell r="F1322">
            <v>23.55</v>
          </cell>
          <cell r="G1322">
            <v>1308.03</v>
          </cell>
          <cell r="H1322" t="str">
            <v>CDHU-182</v>
          </cell>
        </row>
        <row r="1323">
          <cell r="A1323" t="str">
            <v>24.02.590</v>
          </cell>
          <cell r="C1323" t="str">
            <v>Porta de enrolar manual, cega ou vazada</v>
          </cell>
          <cell r="D1323" t="str">
            <v>M2</v>
          </cell>
          <cell r="E1323">
            <v>308.06</v>
          </cell>
          <cell r="F1323">
            <v>37.11</v>
          </cell>
          <cell r="G1323">
            <v>345.17</v>
          </cell>
          <cell r="H1323" t="str">
            <v>CDHU-182</v>
          </cell>
        </row>
        <row r="1324">
          <cell r="A1324" t="str">
            <v>24.02.630</v>
          </cell>
          <cell r="C1324" t="str">
            <v>Portão de 2 folhas tubular diâmetro de 3´, com tela em aço galvanizado de 2´, altura acima de 3,00 m, completo</v>
          </cell>
          <cell r="D1324" t="str">
            <v>M2</v>
          </cell>
          <cell r="E1324">
            <v>511.17</v>
          </cell>
          <cell r="F1324">
            <v>70.61</v>
          </cell>
          <cell r="G1324">
            <v>581.78</v>
          </cell>
          <cell r="H1324" t="str">
            <v>CDHU-182</v>
          </cell>
        </row>
        <row r="1325">
          <cell r="A1325" t="str">
            <v>24.02.810</v>
          </cell>
          <cell r="C1325" t="str">
            <v>Porta/portão de abrir em chapa cega com isolamento acústico, sob medida</v>
          </cell>
          <cell r="D1325" t="str">
            <v>M2</v>
          </cell>
          <cell r="E1325">
            <v>1165.68</v>
          </cell>
          <cell r="F1325">
            <v>112.09</v>
          </cell>
          <cell r="G1325">
            <v>1277.77</v>
          </cell>
          <cell r="H1325" t="str">
            <v>CDHU-182</v>
          </cell>
        </row>
        <row r="1326">
          <cell r="A1326" t="str">
            <v>24.02.840</v>
          </cell>
          <cell r="C1326" t="str">
            <v>Portão basculante em chapa metálica, estruturado com perfis metálicos</v>
          </cell>
          <cell r="D1326" t="str">
            <v>M2</v>
          </cell>
          <cell r="E1326">
            <v>730.91</v>
          </cell>
          <cell r="F1326">
            <v>50.31</v>
          </cell>
          <cell r="G1326">
            <v>781.22</v>
          </cell>
          <cell r="H1326" t="str">
            <v>CDHU-182</v>
          </cell>
        </row>
        <row r="1327">
          <cell r="A1327" t="str">
            <v>24.02.900</v>
          </cell>
          <cell r="C1327" t="str">
            <v>Porta de abrir em chapa dupla com visor, batente envolvente, completa</v>
          </cell>
          <cell r="D1327" t="str">
            <v>M2</v>
          </cell>
          <cell r="E1327">
            <v>1522.02</v>
          </cell>
          <cell r="F1327">
            <v>53.62</v>
          </cell>
          <cell r="G1327">
            <v>1575.64</v>
          </cell>
          <cell r="H1327" t="str">
            <v>CDHU-182</v>
          </cell>
        </row>
        <row r="1328">
          <cell r="A1328" t="str">
            <v>24.02.930</v>
          </cell>
          <cell r="C1328" t="str">
            <v>Portão de 2 folhas tubular, com tela em aço galvanizado de 2´ e fio 10, completo</v>
          </cell>
          <cell r="D1328" t="str">
            <v>M2</v>
          </cell>
          <cell r="E1328">
            <v>509.48</v>
          </cell>
          <cell r="F1328">
            <v>70.61</v>
          </cell>
          <cell r="G1328">
            <v>580.09</v>
          </cell>
          <cell r="H1328" t="str">
            <v>CDHU-182</v>
          </cell>
        </row>
        <row r="1329">
          <cell r="A1329" t="str">
            <v>24.03</v>
          </cell>
          <cell r="B1329" t="str">
            <v>Elementos em ferro</v>
          </cell>
          <cell r="C1329" t="str">
            <v>Elementos em ferro</v>
          </cell>
          <cell r="H1329" t="str">
            <v>CDHU-182</v>
          </cell>
        </row>
        <row r="1330">
          <cell r="A1330" t="str">
            <v>24.03.040</v>
          </cell>
          <cell r="C1330" t="str">
            <v>Guarda-corpo tubular com tela em aço galvanizado, diâmetro de 1 1/2´</v>
          </cell>
          <cell r="D1330" t="str">
            <v>M</v>
          </cell>
          <cell r="E1330">
            <v>658.47</v>
          </cell>
          <cell r="F1330">
            <v>37.11</v>
          </cell>
          <cell r="G1330">
            <v>695.58</v>
          </cell>
          <cell r="H1330" t="str">
            <v>CDHU-182</v>
          </cell>
        </row>
        <row r="1331">
          <cell r="A1331" t="str">
            <v>24.03.060</v>
          </cell>
          <cell r="C1331" t="str">
            <v>Escada marinheiro (galvanizada)</v>
          </cell>
          <cell r="D1331" t="str">
            <v>M</v>
          </cell>
          <cell r="E1331">
            <v>604.25</v>
          </cell>
          <cell r="F1331">
            <v>14.84</v>
          </cell>
          <cell r="G1331">
            <v>619.09</v>
          </cell>
          <cell r="H1331" t="str">
            <v>CDHU-182</v>
          </cell>
        </row>
        <row r="1332">
          <cell r="A1332" t="str">
            <v>24.03.080</v>
          </cell>
          <cell r="C1332" t="str">
            <v>Escada marinheiro com guarda corpo (degrau em ´T´)</v>
          </cell>
          <cell r="D1332" t="str">
            <v>M</v>
          </cell>
          <cell r="E1332">
            <v>1371.77</v>
          </cell>
          <cell r="F1332">
            <v>37.11</v>
          </cell>
          <cell r="G1332">
            <v>1408.88</v>
          </cell>
          <cell r="H1332" t="str">
            <v>CDHU-182</v>
          </cell>
        </row>
        <row r="1333">
          <cell r="A1333" t="str">
            <v>24.03.100</v>
          </cell>
          <cell r="C1333" t="str">
            <v>Alçapão/tampa em chapa de ferro com porta cadeado</v>
          </cell>
          <cell r="D1333" t="str">
            <v>M2</v>
          </cell>
          <cell r="E1333">
            <v>1305.8599999999999</v>
          </cell>
          <cell r="F1333">
            <v>74.22</v>
          </cell>
          <cell r="G1333">
            <v>1380.08</v>
          </cell>
          <cell r="H1333" t="str">
            <v>CDHU-182</v>
          </cell>
        </row>
        <row r="1334">
          <cell r="A1334" t="str">
            <v>24.03.200</v>
          </cell>
          <cell r="C1334" t="str">
            <v>Tela de proteção tipo mosquiteira em aço galvanizado, com requadro em perfis de ferro</v>
          </cell>
          <cell r="D1334" t="str">
            <v>M2</v>
          </cell>
          <cell r="E1334">
            <v>499.08</v>
          </cell>
          <cell r="F1334">
            <v>12.25</v>
          </cell>
          <cell r="G1334">
            <v>511.33</v>
          </cell>
          <cell r="H1334" t="str">
            <v>CDHU-182</v>
          </cell>
        </row>
        <row r="1335">
          <cell r="A1335" t="str">
            <v>24.03.210</v>
          </cell>
          <cell r="C1335" t="str">
            <v>Tela de proteção em malha ondulada de 1´, fio 10 (BWG), com requadro</v>
          </cell>
          <cell r="D1335" t="str">
            <v>M2</v>
          </cell>
          <cell r="E1335">
            <v>581.62</v>
          </cell>
          <cell r="F1335">
            <v>37.11</v>
          </cell>
          <cell r="G1335">
            <v>618.73</v>
          </cell>
          <cell r="H1335" t="str">
            <v>CDHU-182</v>
          </cell>
        </row>
        <row r="1336">
          <cell r="A1336" t="str">
            <v>24.03.290</v>
          </cell>
          <cell r="C1336" t="str">
            <v>Fechamento em chapa de aço galvanizada nº 14 MSG, perfurada com diâmetro de 12,7 mm, requadro em chapa dobrada</v>
          </cell>
          <cell r="D1336" t="str">
            <v>M2</v>
          </cell>
          <cell r="E1336">
            <v>952.22</v>
          </cell>
          <cell r="F1336">
            <v>23.55</v>
          </cell>
          <cell r="G1336">
            <v>975.77</v>
          </cell>
          <cell r="H1336" t="str">
            <v>CDHU-182</v>
          </cell>
        </row>
        <row r="1337">
          <cell r="A1337" t="str">
            <v>24.03.300</v>
          </cell>
          <cell r="C1337" t="str">
            <v>Fechamento em chapa expandida losangular de 10 x 20 mm, com requadro em cantoneira de aço carbono</v>
          </cell>
          <cell r="D1337" t="str">
            <v>M2</v>
          </cell>
          <cell r="E1337">
            <v>452.31</v>
          </cell>
          <cell r="F1337">
            <v>46.92</v>
          </cell>
          <cell r="G1337">
            <v>499.23</v>
          </cell>
          <cell r="H1337" t="str">
            <v>CDHU-182</v>
          </cell>
        </row>
        <row r="1338">
          <cell r="A1338" t="str">
            <v>24.03.310</v>
          </cell>
          <cell r="C1338" t="str">
            <v>Corrimão tubular em aço galvanizado, diâmetro 1 1/2´</v>
          </cell>
          <cell r="D1338" t="str">
            <v>M</v>
          </cell>
          <cell r="E1338">
            <v>164.3</v>
          </cell>
          <cell r="F1338">
            <v>18.559999999999999</v>
          </cell>
          <cell r="G1338">
            <v>182.86</v>
          </cell>
          <cell r="H1338" t="str">
            <v>CDHU-182</v>
          </cell>
        </row>
        <row r="1339">
          <cell r="A1339" t="str">
            <v>24.03.320</v>
          </cell>
          <cell r="C1339" t="str">
            <v>Corrimão tubular em aço galvanizado, diâmetro 2´</v>
          </cell>
          <cell r="D1339" t="str">
            <v>M</v>
          </cell>
          <cell r="E1339">
            <v>184.53</v>
          </cell>
          <cell r="F1339">
            <v>18.559999999999999</v>
          </cell>
          <cell r="G1339">
            <v>203.09</v>
          </cell>
          <cell r="H1339" t="str">
            <v>CDHU-182</v>
          </cell>
        </row>
        <row r="1340">
          <cell r="A1340" t="str">
            <v>24.03.340</v>
          </cell>
          <cell r="C1340" t="str">
            <v>Tampa em chapa de segurança tipo xadrez, aço galvanizado a fogo antiderrapante de 1/4´</v>
          </cell>
          <cell r="D1340" t="str">
            <v>M2</v>
          </cell>
          <cell r="E1340">
            <v>1214.3</v>
          </cell>
          <cell r="F1340">
            <v>53.86</v>
          </cell>
          <cell r="G1340">
            <v>1268.1600000000001</v>
          </cell>
          <cell r="H1340" t="str">
            <v>CDHU-182</v>
          </cell>
        </row>
        <row r="1341">
          <cell r="A1341" t="str">
            <v>24.03.410</v>
          </cell>
          <cell r="C1341" t="str">
            <v>Fechamento em chapa perfurada, furos quadrados 4 x 4 mm, com requadro em cantoneira de aço carbono</v>
          </cell>
          <cell r="D1341" t="str">
            <v>M2</v>
          </cell>
          <cell r="E1341">
            <v>934.77</v>
          </cell>
          <cell r="F1341">
            <v>23.55</v>
          </cell>
          <cell r="G1341">
            <v>958.32</v>
          </cell>
          <cell r="H1341" t="str">
            <v>CDHU-182</v>
          </cell>
        </row>
        <row r="1342">
          <cell r="A1342" t="str">
            <v>24.03.680</v>
          </cell>
          <cell r="C1342" t="str">
            <v>Grade para piso eletrofundida, malha 30 x 100 mm, com barra de 40 x 2 mm</v>
          </cell>
          <cell r="D1342" t="str">
            <v>M2</v>
          </cell>
          <cell r="E1342">
            <v>721.05</v>
          </cell>
          <cell r="F1342">
            <v>46.92</v>
          </cell>
          <cell r="G1342">
            <v>767.97</v>
          </cell>
          <cell r="H1342" t="str">
            <v>CDHU-182</v>
          </cell>
        </row>
        <row r="1343">
          <cell r="A1343" t="str">
            <v>24.03.690</v>
          </cell>
          <cell r="C1343" t="str">
            <v>Grade para forro eletrofundida, malha 25 x 100 mm, com barra de 25 x 2 mm</v>
          </cell>
          <cell r="D1343" t="str">
            <v>M2</v>
          </cell>
          <cell r="E1343">
            <v>431.43</v>
          </cell>
          <cell r="F1343">
            <v>14.84</v>
          </cell>
          <cell r="G1343">
            <v>446.27</v>
          </cell>
          <cell r="H1343" t="str">
            <v>CDHU-182</v>
          </cell>
        </row>
        <row r="1344">
          <cell r="A1344" t="str">
            <v>24.03.930</v>
          </cell>
          <cell r="C1344" t="str">
            <v>Porta de enrolar automatizada, em chapa de aço galvanizada microperfurada, com pintura eletrostática, com controle remoto</v>
          </cell>
          <cell r="D1344" t="str">
            <v>M2</v>
          </cell>
          <cell r="E1344">
            <v>544.79999999999995</v>
          </cell>
          <cell r="G1344">
            <v>544.79999999999995</v>
          </cell>
          <cell r="H1344" t="str">
            <v>CDHU-182</v>
          </cell>
        </row>
        <row r="1345">
          <cell r="A1345" t="str">
            <v>24.04</v>
          </cell>
          <cell r="B1345" t="str">
            <v>Esquadria, serralheria de seguranca</v>
          </cell>
          <cell r="C1345" t="str">
            <v>Esquadria, serralheria de seguranca</v>
          </cell>
          <cell r="H1345" t="str">
            <v>CDHU-182</v>
          </cell>
        </row>
        <row r="1346">
          <cell r="A1346" t="str">
            <v>24.04.150</v>
          </cell>
          <cell r="C1346" t="str">
            <v>Porta de segurança de correr suspensa em grade de aço SAE 1045, diâmetro de 1´, completa, sem têmpera e revenimento</v>
          </cell>
          <cell r="D1346" t="str">
            <v>M2</v>
          </cell>
          <cell r="E1346">
            <v>2787.07</v>
          </cell>
          <cell r="F1346">
            <v>53.07</v>
          </cell>
          <cell r="G1346">
            <v>2840.14</v>
          </cell>
          <cell r="H1346" t="str">
            <v>CDHU-182</v>
          </cell>
        </row>
        <row r="1347">
          <cell r="A1347" t="str">
            <v>24.04.220</v>
          </cell>
          <cell r="C1347" t="str">
            <v>Grade de segurança em aço SAE 1045, diâmetro 1´, sem têmpera e revenimento</v>
          </cell>
          <cell r="D1347" t="str">
            <v>M2</v>
          </cell>
          <cell r="E1347">
            <v>1682.07</v>
          </cell>
          <cell r="F1347">
            <v>53.07</v>
          </cell>
          <cell r="G1347">
            <v>1735.14</v>
          </cell>
          <cell r="H1347" t="str">
            <v>CDHU-182</v>
          </cell>
        </row>
        <row r="1348">
          <cell r="A1348" t="str">
            <v>24.04.230</v>
          </cell>
          <cell r="C1348" t="str">
            <v>Grade de segurança em aço SAE 1045, para janela, diâmetro 1´, sem têmpera e revenimento</v>
          </cell>
          <cell r="D1348" t="str">
            <v>M2</v>
          </cell>
          <cell r="E1348">
            <v>1816.09</v>
          </cell>
          <cell r="F1348">
            <v>53.07</v>
          </cell>
          <cell r="G1348">
            <v>1869.16</v>
          </cell>
          <cell r="H1348" t="str">
            <v>CDHU-182</v>
          </cell>
        </row>
        <row r="1349">
          <cell r="A1349" t="str">
            <v>24.04.240</v>
          </cell>
          <cell r="C1349" t="str">
            <v>Grade de segurança em aço SAE 1045 chapeada, diâmetro 1´, sem têmpera e revenimento</v>
          </cell>
          <cell r="D1349" t="str">
            <v>M2</v>
          </cell>
          <cell r="E1349">
            <v>2741.1</v>
          </cell>
          <cell r="F1349">
            <v>53.07</v>
          </cell>
          <cell r="G1349">
            <v>2794.17</v>
          </cell>
          <cell r="H1349" t="str">
            <v>CDHU-182</v>
          </cell>
        </row>
        <row r="1350">
          <cell r="A1350" t="str">
            <v>24.04.250</v>
          </cell>
          <cell r="C1350" t="str">
            <v>Porta de segurança de abrir em grade de aço SAE 1045, diâmetro 1´, completa, sem têmpera e revenimento</v>
          </cell>
          <cell r="D1350" t="str">
            <v>M2</v>
          </cell>
          <cell r="E1350">
            <v>2183.9299999999998</v>
          </cell>
          <cell r="F1350">
            <v>97.5</v>
          </cell>
          <cell r="G1350">
            <v>2281.4299999999998</v>
          </cell>
          <cell r="H1350" t="str">
            <v>CDHU-182</v>
          </cell>
        </row>
        <row r="1351">
          <cell r="A1351" t="str">
            <v>24.04.260</v>
          </cell>
          <cell r="C1351" t="str">
            <v>Porta de segurança de abrir em grade de aço SAE 1045 chapeada, diâmetro 1´, completa, sem têmpera e revenimento</v>
          </cell>
          <cell r="D1351" t="str">
            <v>M2</v>
          </cell>
          <cell r="E1351">
            <v>3281.89</v>
          </cell>
          <cell r="F1351">
            <v>97.5</v>
          </cell>
          <cell r="G1351">
            <v>3379.39</v>
          </cell>
          <cell r="H1351" t="str">
            <v>CDHU-182</v>
          </cell>
        </row>
        <row r="1352">
          <cell r="A1352" t="str">
            <v>24.04.270</v>
          </cell>
          <cell r="C1352" t="str">
            <v>Porta de segurança de abrir em grade de aço SAE 1045, diâmetro 1´, com ferrolho longo embutido em caixa, completa, sem têmpera e revenimento</v>
          </cell>
          <cell r="D1352" t="str">
            <v>M2</v>
          </cell>
          <cell r="E1352">
            <v>2674.67</v>
          </cell>
          <cell r="F1352">
            <v>97.5</v>
          </cell>
          <cell r="G1352">
            <v>2772.17</v>
          </cell>
          <cell r="H1352" t="str">
            <v>CDHU-182</v>
          </cell>
        </row>
        <row r="1353">
          <cell r="A1353" t="str">
            <v>24.04.280</v>
          </cell>
          <cell r="C1353" t="str">
            <v>Portão de segurança de abrir em grade de aço SAE 1045 chapeado, para muralha, diâmetro 1´, completo, sem têmpera e revenimento</v>
          </cell>
          <cell r="D1353" t="str">
            <v>M2</v>
          </cell>
          <cell r="E1353">
            <v>3333.76</v>
          </cell>
          <cell r="F1353">
            <v>97.5</v>
          </cell>
          <cell r="G1353">
            <v>3431.26</v>
          </cell>
          <cell r="H1353" t="str">
            <v>CDHU-182</v>
          </cell>
        </row>
        <row r="1354">
          <cell r="A1354" t="str">
            <v>24.04.300</v>
          </cell>
          <cell r="C1354" t="str">
            <v>Grade de segurança em aço SAE 1045, diâmetro 1´, com têmpera e revenimento</v>
          </cell>
          <cell r="D1354" t="str">
            <v>M2</v>
          </cell>
          <cell r="E1354">
            <v>2084.34</v>
          </cell>
          <cell r="F1354">
            <v>53.07</v>
          </cell>
          <cell r="G1354">
            <v>2137.41</v>
          </cell>
          <cell r="H1354" t="str">
            <v>CDHU-182</v>
          </cell>
        </row>
        <row r="1355">
          <cell r="A1355" t="str">
            <v>24.04.310</v>
          </cell>
          <cell r="C1355" t="str">
            <v>Grade de segurança em aço SAE 1045, para janela, diâmetro 1´, com têmpera e revenimento</v>
          </cell>
          <cell r="D1355" t="str">
            <v>M2</v>
          </cell>
          <cell r="E1355">
            <v>2056.13</v>
          </cell>
          <cell r="F1355">
            <v>53.07</v>
          </cell>
          <cell r="G1355">
            <v>2109.1999999999998</v>
          </cell>
          <cell r="H1355" t="str">
            <v>CDHU-182</v>
          </cell>
        </row>
        <row r="1356">
          <cell r="A1356" t="str">
            <v>24.04.320</v>
          </cell>
          <cell r="C1356" t="str">
            <v>Grade de segurança em aço SAE 1045 chapeada, diâmetro 1´, com têmpera e revenimento</v>
          </cell>
          <cell r="D1356" t="str">
            <v>M2</v>
          </cell>
          <cell r="E1356">
            <v>3156</v>
          </cell>
          <cell r="F1356">
            <v>53.07</v>
          </cell>
          <cell r="G1356">
            <v>3209.07</v>
          </cell>
          <cell r="H1356" t="str">
            <v>CDHU-182</v>
          </cell>
        </row>
        <row r="1357">
          <cell r="A1357" t="str">
            <v>24.04.330</v>
          </cell>
          <cell r="C1357" t="str">
            <v>Porta de segurança de abrir em grade de aço SAE 1045, diâmetro 1´, completa, com têmpera e revenimento</v>
          </cell>
          <cell r="D1357" t="str">
            <v>M2</v>
          </cell>
          <cell r="E1357">
            <v>2621.2600000000002</v>
          </cell>
          <cell r="F1357">
            <v>97.5</v>
          </cell>
          <cell r="G1357">
            <v>2718.76</v>
          </cell>
          <cell r="H1357" t="str">
            <v>CDHU-182</v>
          </cell>
        </row>
        <row r="1358">
          <cell r="A1358" t="str">
            <v>24.04.340</v>
          </cell>
          <cell r="C1358" t="str">
            <v>Porta de segurança de abrir em grade de aço SAE 1045 chapeada, diâmetro 1´, completa, com têmpera e revenimento</v>
          </cell>
          <cell r="D1358" t="str">
            <v>M2</v>
          </cell>
          <cell r="E1358">
            <v>3720.25</v>
          </cell>
          <cell r="F1358">
            <v>97.5</v>
          </cell>
          <cell r="G1358">
            <v>3817.75</v>
          </cell>
          <cell r="H1358" t="str">
            <v>CDHU-182</v>
          </cell>
        </row>
        <row r="1359">
          <cell r="A1359" t="str">
            <v>24.04.350</v>
          </cell>
          <cell r="C1359" t="str">
            <v>Porta de segurança de abrir em grade de aço SAE 1045, diâmetro 1´, com ferrolho longo embutido em caixa, completa, com têmpera e revenimento</v>
          </cell>
          <cell r="D1359" t="str">
            <v>M2</v>
          </cell>
          <cell r="E1359">
            <v>2862.12</v>
          </cell>
          <cell r="F1359">
            <v>97.5</v>
          </cell>
          <cell r="G1359">
            <v>2959.62</v>
          </cell>
          <cell r="H1359" t="str">
            <v>CDHU-182</v>
          </cell>
        </row>
        <row r="1360">
          <cell r="A1360" t="str">
            <v>24.04.360</v>
          </cell>
          <cell r="C1360" t="str">
            <v>Porta de segurança de abrir em grade de aço SAE 1045 chapeada, com isolamento acústico, diâmetro 1´, completa, com têmpera e revenimento</v>
          </cell>
          <cell r="D1360" t="str">
            <v>M2</v>
          </cell>
          <cell r="E1360">
            <v>3758.09</v>
          </cell>
          <cell r="F1360">
            <v>97.5</v>
          </cell>
          <cell r="G1360">
            <v>3855.59</v>
          </cell>
          <cell r="H1360" t="str">
            <v>CDHU-182</v>
          </cell>
        </row>
        <row r="1361">
          <cell r="A1361" t="str">
            <v>24.04.370</v>
          </cell>
          <cell r="C1361" t="str">
            <v>Portão de segurança de abrir em grade de aço SAE 1045 chapeado, para muralha, diâmetro 1´, completo, com têmpera e revenimento</v>
          </cell>
          <cell r="D1361" t="str">
            <v>M2</v>
          </cell>
          <cell r="E1361">
            <v>3810.32</v>
          </cell>
          <cell r="F1361">
            <v>97.5</v>
          </cell>
          <cell r="G1361">
            <v>3907.82</v>
          </cell>
          <cell r="H1361" t="str">
            <v>CDHU-182</v>
          </cell>
        </row>
        <row r="1362">
          <cell r="A1362" t="str">
            <v>24.04.380</v>
          </cell>
          <cell r="C1362" t="str">
            <v>Porta de segurança de correr suspensa em grade de aço SAE 1045, chapeada, diâmetro de 1´, completa, sem têmpera e revenimento</v>
          </cell>
          <cell r="D1362" t="str">
            <v>M2</v>
          </cell>
          <cell r="E1362">
            <v>3707.54</v>
          </cell>
          <cell r="F1362">
            <v>53.07</v>
          </cell>
          <cell r="G1362">
            <v>3760.61</v>
          </cell>
          <cell r="H1362" t="str">
            <v>CDHU-182</v>
          </cell>
        </row>
        <row r="1363">
          <cell r="A1363" t="str">
            <v>24.04.400</v>
          </cell>
          <cell r="C1363" t="str">
            <v>Porta de segurança de correr em grade de aço SAE 1045, diâmetro de 1´, completa, com têmpera e revenimento</v>
          </cell>
          <cell r="D1363" t="str">
            <v>M2</v>
          </cell>
          <cell r="E1363">
            <v>3095.53</v>
          </cell>
          <cell r="F1363">
            <v>53.07</v>
          </cell>
          <cell r="G1363">
            <v>3148.6</v>
          </cell>
          <cell r="H1363" t="str">
            <v>CDHU-182</v>
          </cell>
        </row>
        <row r="1364">
          <cell r="A1364" t="str">
            <v>24.04.410</v>
          </cell>
          <cell r="C1364" t="str">
            <v>Porta de segurança de correr suspensa em grade de aço SAE 1045 chapeada, diâmetro de 1´, completa, com têmpera e revenimento</v>
          </cell>
          <cell r="D1364" t="str">
            <v>M2</v>
          </cell>
          <cell r="E1364">
            <v>3904.48</v>
          </cell>
          <cell r="F1364">
            <v>53.07</v>
          </cell>
          <cell r="G1364">
            <v>3957.55</v>
          </cell>
          <cell r="H1364" t="str">
            <v>CDHU-182</v>
          </cell>
        </row>
        <row r="1365">
          <cell r="A1365" t="str">
            <v>24.04.420</v>
          </cell>
          <cell r="C1365" t="str">
            <v>Porta de segurança de correr em grade de aço SAE 1045 chapeada, diâmetro de 1´, completa, sem têmpera e revenimento</v>
          </cell>
          <cell r="D1365" t="str">
            <v>M2</v>
          </cell>
          <cell r="E1365">
            <v>2780.08</v>
          </cell>
          <cell r="F1365">
            <v>217.4</v>
          </cell>
          <cell r="G1365">
            <v>2997.48</v>
          </cell>
          <cell r="H1365" t="str">
            <v>CDHU-182</v>
          </cell>
        </row>
        <row r="1366">
          <cell r="A1366" t="str">
            <v>24.04.430</v>
          </cell>
          <cell r="C1366" t="str">
            <v>Porta de segurança de correr em grade de aço SAE 1045, diâmetro de 1´, completa, sem têmpera e revenimento</v>
          </cell>
          <cell r="D1366" t="str">
            <v>M2</v>
          </cell>
          <cell r="E1366">
            <v>2356.71</v>
          </cell>
          <cell r="F1366">
            <v>53.07</v>
          </cell>
          <cell r="G1366">
            <v>2409.7800000000002</v>
          </cell>
          <cell r="H1366" t="str">
            <v>CDHU-182</v>
          </cell>
        </row>
        <row r="1367">
          <cell r="A1367" t="str">
            <v>24.04.610</v>
          </cell>
          <cell r="C1367" t="str">
            <v>Caixilho de segurança em aço SAE 1010/1020 tipo fixo e de correr, para receber vidro, com bandeira tipo veneziana</v>
          </cell>
          <cell r="D1367" t="str">
            <v>M2</v>
          </cell>
          <cell r="E1367">
            <v>1465.27</v>
          </cell>
          <cell r="F1367">
            <v>53.07</v>
          </cell>
          <cell r="G1367">
            <v>1518.34</v>
          </cell>
          <cell r="H1367" t="str">
            <v>CDHU-182</v>
          </cell>
        </row>
        <row r="1368">
          <cell r="A1368" t="str">
            <v>24.04.620</v>
          </cell>
          <cell r="C1368" t="str">
            <v>Guichê de segurança em grade de aço SAE 1045, diâmetro de 1´', com têmpera e revenimento</v>
          </cell>
          <cell r="D1368" t="str">
            <v>M2</v>
          </cell>
          <cell r="E1368">
            <v>2411.4699999999998</v>
          </cell>
          <cell r="F1368">
            <v>53.07</v>
          </cell>
          <cell r="G1368">
            <v>2464.54</v>
          </cell>
          <cell r="H1368" t="str">
            <v>CDHU-182</v>
          </cell>
        </row>
        <row r="1369">
          <cell r="A1369" t="str">
            <v>24.04.630</v>
          </cell>
          <cell r="C1369" t="str">
            <v>Guichê de segurança em grade de aço SAE 1045, diâmetro de 1´', sem têmpera e revenimento</v>
          </cell>
          <cell r="D1369" t="str">
            <v>M2</v>
          </cell>
          <cell r="E1369">
            <v>2031.69</v>
          </cell>
          <cell r="F1369">
            <v>53.07</v>
          </cell>
          <cell r="G1369">
            <v>2084.7600000000002</v>
          </cell>
          <cell r="H1369" t="str">
            <v>CDHU-182</v>
          </cell>
        </row>
        <row r="1370">
          <cell r="A1370" t="str">
            <v>24.06</v>
          </cell>
          <cell r="B1370" t="str">
            <v>Esquadria, serralheria e elemento em ferro.</v>
          </cell>
          <cell r="C1370" t="str">
            <v>Esquadria, serralheria e elemento em ferro.</v>
          </cell>
          <cell r="H1370" t="str">
            <v>CDHU-182</v>
          </cell>
        </row>
        <row r="1371">
          <cell r="A1371" t="str">
            <v>24.06.030</v>
          </cell>
          <cell r="C1371" t="str">
            <v>Guarda-corpo com vidro de 8 mm, em tubo de aço galvanizado, diâmetro 1 1/2´</v>
          </cell>
          <cell r="D1371" t="str">
            <v>M</v>
          </cell>
          <cell r="E1371">
            <v>1129.25</v>
          </cell>
          <cell r="F1371">
            <v>44.43</v>
          </cell>
          <cell r="G1371">
            <v>1173.68</v>
          </cell>
          <cell r="H1371" t="str">
            <v>CDHU-182</v>
          </cell>
        </row>
        <row r="1372">
          <cell r="A1372" t="str">
            <v>24.07</v>
          </cell>
          <cell r="B1372" t="str">
            <v>Portas, portoes e gradis.</v>
          </cell>
          <cell r="C1372" t="str">
            <v>Portas, portoes e gradis.</v>
          </cell>
          <cell r="H1372" t="str">
            <v>CDHU-182</v>
          </cell>
        </row>
        <row r="1373">
          <cell r="A1373" t="str">
            <v>24.07.030</v>
          </cell>
          <cell r="C1373" t="str">
            <v>Porta de enrolar automatizado, em perfil meia cana perfurado, tipo transvision</v>
          </cell>
          <cell r="D1373" t="str">
            <v>M2</v>
          </cell>
          <cell r="E1373">
            <v>598.96</v>
          </cell>
          <cell r="F1373">
            <v>37.11</v>
          </cell>
          <cell r="G1373">
            <v>636.07000000000005</v>
          </cell>
          <cell r="H1373" t="str">
            <v>CDHU-182</v>
          </cell>
        </row>
        <row r="1374">
          <cell r="A1374" t="str">
            <v>24.07.040</v>
          </cell>
          <cell r="C1374" t="str">
            <v>Porta de abrir em chapa de aço galvanizado, com requadro em tela ondulada malha 2´ e fio 12</v>
          </cell>
          <cell r="D1374" t="str">
            <v>M2</v>
          </cell>
          <cell r="E1374">
            <v>954.55</v>
          </cell>
          <cell r="F1374">
            <v>105.47</v>
          </cell>
          <cell r="G1374">
            <v>1060.02</v>
          </cell>
          <cell r="H1374" t="str">
            <v>CDHU-182</v>
          </cell>
        </row>
        <row r="1375">
          <cell r="A1375" t="str">
            <v>24.08</v>
          </cell>
          <cell r="B1375" t="str">
            <v>Esquadria, serralheria e elemento em aco inoxidavel</v>
          </cell>
          <cell r="C1375" t="str">
            <v>Esquadria, serralheria e elemento em aco inoxidavel</v>
          </cell>
          <cell r="H1375" t="str">
            <v>CDHU-182</v>
          </cell>
        </row>
        <row r="1376">
          <cell r="A1376" t="str">
            <v>24.08.020</v>
          </cell>
          <cell r="C1376" t="str">
            <v>Corrimão duplo em tubo de aço inoxidável escovado, com diâmetro de 1 1/2´ e montantes com diâmetro de 2´</v>
          </cell>
          <cell r="D1376" t="str">
            <v>M</v>
          </cell>
          <cell r="E1376">
            <v>780.5</v>
          </cell>
          <cell r="F1376">
            <v>44.53</v>
          </cell>
          <cell r="G1376">
            <v>825.03</v>
          </cell>
          <cell r="H1376" t="str">
            <v>CDHU-182</v>
          </cell>
        </row>
        <row r="1377">
          <cell r="A1377" t="str">
            <v>24.08.031</v>
          </cell>
          <cell r="C1377" t="str">
            <v>Corrimão em tubo de aço inoxidável escovado, diâmetro de 1 1/2"</v>
          </cell>
          <cell r="D1377" t="str">
            <v>M</v>
          </cell>
          <cell r="E1377">
            <v>470.77</v>
          </cell>
          <cell r="F1377">
            <v>18.559999999999999</v>
          </cell>
          <cell r="G1377">
            <v>489.33</v>
          </cell>
          <cell r="H1377" t="str">
            <v>CDHU-182</v>
          </cell>
        </row>
        <row r="1378">
          <cell r="A1378" t="str">
            <v>24.08.040</v>
          </cell>
          <cell r="C1378" t="str">
            <v>Corrimão em tubo de aço inoxidável escovado, diâmetro de 1 1/2´ e montantes com diâmetro de 2´</v>
          </cell>
          <cell r="D1378" t="str">
            <v>M</v>
          </cell>
          <cell r="E1378">
            <v>617.88</v>
          </cell>
          <cell r="F1378">
            <v>37.11</v>
          </cell>
          <cell r="G1378">
            <v>654.99</v>
          </cell>
          <cell r="H1378" t="str">
            <v>CDHU-182</v>
          </cell>
        </row>
        <row r="1379">
          <cell r="A1379" t="str">
            <v>24.20</v>
          </cell>
          <cell r="B1379" t="str">
            <v>Reparos, conservacoes e complementos - GRUPO 24</v>
          </cell>
          <cell r="C1379" t="str">
            <v>Reparos, conservacoes e complementos - GRUPO 24</v>
          </cell>
          <cell r="H1379" t="str">
            <v>CDHU-182</v>
          </cell>
        </row>
        <row r="1380">
          <cell r="A1380" t="str">
            <v>24.20.020</v>
          </cell>
          <cell r="C1380" t="str">
            <v>Recolocação de esquadrias metálicas</v>
          </cell>
          <cell r="D1380" t="str">
            <v>M2</v>
          </cell>
          <cell r="F1380">
            <v>37.11</v>
          </cell>
          <cell r="G1380">
            <v>37.11</v>
          </cell>
          <cell r="H1380" t="str">
            <v>CDHU-182</v>
          </cell>
        </row>
        <row r="1381">
          <cell r="A1381" t="str">
            <v>24.20.040</v>
          </cell>
          <cell r="C1381" t="str">
            <v>Recolocação de batentes</v>
          </cell>
          <cell r="D1381" t="str">
            <v>M</v>
          </cell>
          <cell r="E1381">
            <v>1.35</v>
          </cell>
          <cell r="F1381">
            <v>9.65</v>
          </cell>
          <cell r="G1381">
            <v>11</v>
          </cell>
          <cell r="H1381" t="str">
            <v>CDHU-182</v>
          </cell>
        </row>
        <row r="1382">
          <cell r="A1382" t="str">
            <v>24.20.060</v>
          </cell>
          <cell r="C1382" t="str">
            <v>Recolocação de escada de marinheiro</v>
          </cell>
          <cell r="D1382" t="str">
            <v>M</v>
          </cell>
          <cell r="F1382">
            <v>22.27</v>
          </cell>
          <cell r="G1382">
            <v>22.27</v>
          </cell>
          <cell r="H1382" t="str">
            <v>CDHU-182</v>
          </cell>
        </row>
        <row r="1383">
          <cell r="A1383" t="str">
            <v>24.20.090</v>
          </cell>
          <cell r="C1383" t="str">
            <v>Solda MIG em esquadrias metálicas</v>
          </cell>
          <cell r="D1383" t="str">
            <v>M</v>
          </cell>
          <cell r="E1383">
            <v>29.02</v>
          </cell>
          <cell r="F1383">
            <v>25.8</v>
          </cell>
          <cell r="G1383">
            <v>54.82</v>
          </cell>
          <cell r="H1383" t="str">
            <v>CDHU-182</v>
          </cell>
        </row>
        <row r="1384">
          <cell r="A1384" t="str">
            <v>24.20.100</v>
          </cell>
          <cell r="C1384" t="str">
            <v>Brete para instalação lateral em grade de segurança</v>
          </cell>
          <cell r="D1384" t="str">
            <v>CJ</v>
          </cell>
          <cell r="E1384">
            <v>3459.37</v>
          </cell>
          <cell r="F1384">
            <v>88.86</v>
          </cell>
          <cell r="G1384">
            <v>3548.23</v>
          </cell>
          <cell r="H1384" t="str">
            <v>CDHU-182</v>
          </cell>
        </row>
        <row r="1385">
          <cell r="A1385" t="str">
            <v>24.20.120</v>
          </cell>
          <cell r="C1385" t="str">
            <v>Batente em chapa dobrada para portas</v>
          </cell>
          <cell r="D1385" t="str">
            <v>M</v>
          </cell>
          <cell r="E1385">
            <v>118.21</v>
          </cell>
          <cell r="F1385">
            <v>9.65</v>
          </cell>
          <cell r="G1385">
            <v>127.86</v>
          </cell>
          <cell r="H1385" t="str">
            <v>CDHU-182</v>
          </cell>
        </row>
        <row r="1386">
          <cell r="A1386" t="str">
            <v>24.20.140</v>
          </cell>
          <cell r="C1386" t="str">
            <v>Batente em chapa de aço SAE 1010/1020, espessura de 3/16´, para obras de segurança</v>
          </cell>
          <cell r="D1386" t="str">
            <v>M</v>
          </cell>
          <cell r="E1386">
            <v>393.09</v>
          </cell>
          <cell r="F1386">
            <v>9.65</v>
          </cell>
          <cell r="G1386">
            <v>402.74</v>
          </cell>
          <cell r="H1386" t="str">
            <v>CDHU-182</v>
          </cell>
        </row>
        <row r="1387">
          <cell r="A1387" t="str">
            <v>24.20.200</v>
          </cell>
          <cell r="C1387" t="str">
            <v>Chapa de ferro nº 14, inclusive soldagem</v>
          </cell>
          <cell r="D1387" t="str">
            <v>M2</v>
          </cell>
          <cell r="E1387">
            <v>214.37</v>
          </cell>
          <cell r="F1387">
            <v>44.53</v>
          </cell>
          <cell r="G1387">
            <v>258.89999999999998</v>
          </cell>
          <cell r="H1387" t="str">
            <v>CDHU-182</v>
          </cell>
        </row>
        <row r="1388">
          <cell r="A1388" t="str">
            <v>24.20.230</v>
          </cell>
          <cell r="C1388" t="str">
            <v>Tela ondulada em aço galvanizado fio 10 BWG, malha de 1´</v>
          </cell>
          <cell r="D1388" t="str">
            <v>M2</v>
          </cell>
          <cell r="E1388">
            <v>120.12</v>
          </cell>
          <cell r="F1388">
            <v>8.08</v>
          </cell>
          <cell r="G1388">
            <v>128.19999999999999</v>
          </cell>
          <cell r="H1388" t="str">
            <v>CDHU-182</v>
          </cell>
        </row>
        <row r="1389">
          <cell r="A1389" t="str">
            <v>24.20.270</v>
          </cell>
          <cell r="C1389" t="str">
            <v>Tela em aço galvanizado fio 16 BWG, malha de 1´ - tipo alambrado</v>
          </cell>
          <cell r="D1389" t="str">
            <v>M2</v>
          </cell>
          <cell r="E1389">
            <v>44.83</v>
          </cell>
          <cell r="F1389">
            <v>8.08</v>
          </cell>
          <cell r="G1389">
            <v>52.91</v>
          </cell>
          <cell r="H1389" t="str">
            <v>CDHU-182</v>
          </cell>
        </row>
        <row r="1390">
          <cell r="A1390" t="str">
            <v>24.20.300</v>
          </cell>
          <cell r="C1390" t="str">
            <v>Chapa perfurada em aço SAE 1020, furos redondos de diâmetro 7,5 mm, espessura 1/8´ - soldagem tipo MIG</v>
          </cell>
          <cell r="D1390" t="str">
            <v>M2</v>
          </cell>
          <cell r="E1390">
            <v>595.74</v>
          </cell>
          <cell r="F1390">
            <v>81.7</v>
          </cell>
          <cell r="G1390">
            <v>677.44</v>
          </cell>
          <cell r="H1390" t="str">
            <v>CDHU-182</v>
          </cell>
        </row>
        <row r="1391">
          <cell r="A1391" t="str">
            <v>24.20.310</v>
          </cell>
          <cell r="C1391" t="str">
            <v>Chapa perfurada em aço SAE 1020, furos redondos de diâmetro 25 mm, espessura 1/4´ - inclusive soldagem</v>
          </cell>
          <cell r="D1391" t="str">
            <v>M2</v>
          </cell>
          <cell r="E1391">
            <v>1026.26</v>
          </cell>
          <cell r="F1391">
            <v>81.7</v>
          </cell>
          <cell r="G1391">
            <v>1107.96</v>
          </cell>
          <cell r="H1391" t="str">
            <v>CDHU-182</v>
          </cell>
        </row>
        <row r="1392">
          <cell r="A1392" t="str">
            <v>25</v>
          </cell>
          <cell r="B1392" t="str">
            <v>ESQUADRIA, SERRALHERIA E ELEMENTO EM ALUMINIO</v>
          </cell>
          <cell r="C1392" t="str">
            <v>ESQUADRIA, SERRALHERIA E ELEMENTO EM ALUMINIO</v>
          </cell>
          <cell r="H1392" t="str">
            <v>CDHU-182</v>
          </cell>
        </row>
        <row r="1393">
          <cell r="A1393" t="str">
            <v>25.01</v>
          </cell>
          <cell r="B1393" t="str">
            <v>Caixilho em aluminio</v>
          </cell>
          <cell r="C1393" t="str">
            <v>Caixilho em aluminio</v>
          </cell>
          <cell r="H1393" t="str">
            <v>CDHU-182</v>
          </cell>
        </row>
        <row r="1394">
          <cell r="A1394" t="str">
            <v>25.01.020</v>
          </cell>
          <cell r="C1394" t="str">
            <v>Caixilho em alumínio fixo, sob medida</v>
          </cell>
          <cell r="D1394" t="str">
            <v>M2</v>
          </cell>
          <cell r="E1394">
            <v>689.94</v>
          </cell>
          <cell r="F1394">
            <v>55.67</v>
          </cell>
          <cell r="G1394">
            <v>745.61</v>
          </cell>
          <cell r="H1394" t="str">
            <v>CDHU-182</v>
          </cell>
        </row>
        <row r="1395">
          <cell r="A1395" t="str">
            <v>25.01.030</v>
          </cell>
          <cell r="C1395" t="str">
            <v>Caixilho em alumínio basculante com vidro, linha comercial</v>
          </cell>
          <cell r="D1395" t="str">
            <v>M2</v>
          </cell>
          <cell r="E1395">
            <v>316.89</v>
          </cell>
          <cell r="F1395">
            <v>55.67</v>
          </cell>
          <cell r="G1395">
            <v>372.56</v>
          </cell>
          <cell r="H1395" t="str">
            <v>CDHU-182</v>
          </cell>
        </row>
        <row r="1396">
          <cell r="A1396" t="str">
            <v>25.01.040</v>
          </cell>
          <cell r="C1396" t="str">
            <v>Caixilho em alumínio basculante, sob medida</v>
          </cell>
          <cell r="D1396" t="str">
            <v>M2</v>
          </cell>
          <cell r="E1396">
            <v>820.56</v>
          </cell>
          <cell r="F1396">
            <v>55.67</v>
          </cell>
          <cell r="G1396">
            <v>876.23</v>
          </cell>
          <cell r="H1396" t="str">
            <v>CDHU-182</v>
          </cell>
        </row>
        <row r="1397">
          <cell r="A1397" t="str">
            <v>25.01.050</v>
          </cell>
          <cell r="C1397" t="str">
            <v>Caixilho em alumínio maxim-ar com vidro, linha comercial</v>
          </cell>
          <cell r="D1397" t="str">
            <v>M2</v>
          </cell>
          <cell r="E1397">
            <v>702.97</v>
          </cell>
          <cell r="F1397">
            <v>55.67</v>
          </cell>
          <cell r="G1397">
            <v>758.64</v>
          </cell>
          <cell r="H1397" t="str">
            <v>CDHU-182</v>
          </cell>
        </row>
        <row r="1398">
          <cell r="A1398" t="str">
            <v>25.01.060</v>
          </cell>
          <cell r="C1398" t="str">
            <v>Caixilho em alumínio maxim-ar, sob medida</v>
          </cell>
          <cell r="D1398" t="str">
            <v>M2</v>
          </cell>
          <cell r="E1398">
            <v>725.7</v>
          </cell>
          <cell r="F1398">
            <v>55.67</v>
          </cell>
          <cell r="G1398">
            <v>781.37</v>
          </cell>
          <cell r="H1398" t="str">
            <v>CDHU-182</v>
          </cell>
        </row>
        <row r="1399">
          <cell r="A1399" t="str">
            <v>25.01.070</v>
          </cell>
          <cell r="C1399" t="str">
            <v>Caixilho em alumínio de correr com vidro, linha comercial</v>
          </cell>
          <cell r="D1399" t="str">
            <v>M2</v>
          </cell>
          <cell r="E1399">
            <v>355.94</v>
          </cell>
          <cell r="F1399">
            <v>55.67</v>
          </cell>
          <cell r="G1399">
            <v>411.61</v>
          </cell>
          <cell r="H1399" t="str">
            <v>CDHU-182</v>
          </cell>
        </row>
        <row r="1400">
          <cell r="A1400" t="str">
            <v>25.01.080</v>
          </cell>
          <cell r="C1400" t="str">
            <v>Caixilho em alumínio de correr, sob medida</v>
          </cell>
          <cell r="D1400" t="str">
            <v>M2</v>
          </cell>
          <cell r="E1400">
            <v>740.95</v>
          </cell>
          <cell r="F1400">
            <v>55.67</v>
          </cell>
          <cell r="G1400">
            <v>796.62</v>
          </cell>
          <cell r="H1400" t="str">
            <v>CDHU-182</v>
          </cell>
        </row>
        <row r="1401">
          <cell r="A1401" t="str">
            <v>25.01.090</v>
          </cell>
          <cell r="C1401" t="str">
            <v>Caixilho em alumínio tipo veneziana com vidro, linha comercial</v>
          </cell>
          <cell r="D1401" t="str">
            <v>M2</v>
          </cell>
          <cell r="E1401">
            <v>591.05999999999995</v>
          </cell>
          <cell r="F1401">
            <v>55.67</v>
          </cell>
          <cell r="G1401">
            <v>646.73</v>
          </cell>
          <cell r="H1401" t="str">
            <v>CDHU-182</v>
          </cell>
        </row>
        <row r="1402">
          <cell r="A1402" t="str">
            <v>25.01.100</v>
          </cell>
          <cell r="C1402" t="str">
            <v>Caixilho em alumínio tipo veneziana, sob medida</v>
          </cell>
          <cell r="D1402" t="str">
            <v>M2</v>
          </cell>
          <cell r="E1402">
            <v>912.35</v>
          </cell>
          <cell r="F1402">
            <v>55.67</v>
          </cell>
          <cell r="G1402">
            <v>968.02</v>
          </cell>
          <cell r="H1402" t="str">
            <v>CDHU-182</v>
          </cell>
        </row>
        <row r="1403">
          <cell r="A1403" t="str">
            <v>25.01.110</v>
          </cell>
          <cell r="C1403" t="str">
            <v>Caixilho guilhotina em alumínio anodizado, sob medida</v>
          </cell>
          <cell r="D1403" t="str">
            <v>M2</v>
          </cell>
          <cell r="E1403">
            <v>919.05</v>
          </cell>
          <cell r="F1403">
            <v>55.67</v>
          </cell>
          <cell r="G1403">
            <v>974.72</v>
          </cell>
          <cell r="H1403" t="str">
            <v>CDHU-182</v>
          </cell>
        </row>
        <row r="1404">
          <cell r="A1404" t="str">
            <v>25.01.120</v>
          </cell>
          <cell r="C1404" t="str">
            <v>Caixilho tipo veneziana industrial com montantes em alumínio e aletas em fibra de vidro</v>
          </cell>
          <cell r="D1404" t="str">
            <v>M2</v>
          </cell>
          <cell r="E1404">
            <v>268.67</v>
          </cell>
          <cell r="G1404">
            <v>268.67</v>
          </cell>
          <cell r="H1404" t="str">
            <v>CDHU-182</v>
          </cell>
        </row>
        <row r="1405">
          <cell r="A1405" t="str">
            <v>25.01.240</v>
          </cell>
          <cell r="C1405" t="str">
            <v>Caixilho fixo em alumínio, sob medida - branco</v>
          </cell>
          <cell r="D1405" t="str">
            <v>M2</v>
          </cell>
          <cell r="E1405">
            <v>819.46</v>
          </cell>
          <cell r="F1405">
            <v>42.77</v>
          </cell>
          <cell r="G1405">
            <v>862.23</v>
          </cell>
          <cell r="H1405" t="str">
            <v>CDHU-182</v>
          </cell>
        </row>
        <row r="1406">
          <cell r="A1406" t="str">
            <v>25.01.361</v>
          </cell>
          <cell r="C1406" t="str">
            <v>Caixilho em alumínio maxim-ar com vidro - branco</v>
          </cell>
          <cell r="D1406" t="str">
            <v>M2</v>
          </cell>
          <cell r="E1406">
            <v>1292.0899999999999</v>
          </cell>
          <cell r="F1406">
            <v>55.67</v>
          </cell>
          <cell r="G1406">
            <v>1347.76</v>
          </cell>
          <cell r="H1406" t="str">
            <v>CDHU-182</v>
          </cell>
        </row>
        <row r="1407">
          <cell r="A1407" t="str">
            <v>25.01.371</v>
          </cell>
          <cell r="C1407" t="str">
            <v>Caixilho em alumínio basculante com vidro - branco</v>
          </cell>
          <cell r="D1407" t="str">
            <v>M2</v>
          </cell>
          <cell r="E1407">
            <v>1180.45</v>
          </cell>
          <cell r="F1407">
            <v>55.67</v>
          </cell>
          <cell r="G1407">
            <v>1236.1199999999999</v>
          </cell>
          <cell r="H1407" t="str">
            <v>CDHU-182</v>
          </cell>
        </row>
        <row r="1408">
          <cell r="A1408" t="str">
            <v>25.01.380</v>
          </cell>
          <cell r="C1408" t="str">
            <v>Caixilho em alumínio de correr com vidro - branco</v>
          </cell>
          <cell r="D1408" t="str">
            <v>M2</v>
          </cell>
          <cell r="E1408">
            <v>729.15</v>
          </cell>
          <cell r="F1408">
            <v>55.67</v>
          </cell>
          <cell r="G1408">
            <v>784.82</v>
          </cell>
          <cell r="H1408" t="str">
            <v>CDHU-182</v>
          </cell>
        </row>
        <row r="1409">
          <cell r="A1409" t="str">
            <v>25.01.400</v>
          </cell>
          <cell r="C1409" t="str">
            <v>Caixilho em alumínio anodizado fixo</v>
          </cell>
          <cell r="D1409" t="str">
            <v>M2</v>
          </cell>
          <cell r="E1409">
            <v>541</v>
          </cell>
          <cell r="F1409">
            <v>42.77</v>
          </cell>
          <cell r="G1409">
            <v>583.77</v>
          </cell>
          <cell r="H1409" t="str">
            <v>CDHU-182</v>
          </cell>
        </row>
        <row r="1410">
          <cell r="A1410" t="str">
            <v>25.01.410</v>
          </cell>
          <cell r="C1410" t="str">
            <v>Caixilho em alumínio anodizado maxim-ar</v>
          </cell>
          <cell r="D1410" t="str">
            <v>M2</v>
          </cell>
          <cell r="E1410">
            <v>770.58</v>
          </cell>
          <cell r="F1410">
            <v>42.77</v>
          </cell>
          <cell r="G1410">
            <v>813.35</v>
          </cell>
          <cell r="H1410" t="str">
            <v>CDHU-182</v>
          </cell>
        </row>
        <row r="1411">
          <cell r="A1411" t="str">
            <v>25.01.430</v>
          </cell>
          <cell r="C1411" t="str">
            <v>Caixilho em alumínio fixo, tipo fachada</v>
          </cell>
          <cell r="D1411" t="str">
            <v>M2</v>
          </cell>
          <cell r="E1411">
            <v>632.45000000000005</v>
          </cell>
          <cell r="F1411">
            <v>32.090000000000003</v>
          </cell>
          <cell r="G1411">
            <v>664.54</v>
          </cell>
          <cell r="H1411" t="str">
            <v>CDHU-182</v>
          </cell>
        </row>
        <row r="1412">
          <cell r="A1412" t="str">
            <v>25.01.440</v>
          </cell>
          <cell r="C1412" t="str">
            <v>Caixilho em alumínio maxim-ar, tipo fachada</v>
          </cell>
          <cell r="D1412" t="str">
            <v>M2</v>
          </cell>
          <cell r="E1412">
            <v>710.86</v>
          </cell>
          <cell r="F1412">
            <v>32.090000000000003</v>
          </cell>
          <cell r="G1412">
            <v>742.95</v>
          </cell>
          <cell r="H1412" t="str">
            <v>CDHU-182</v>
          </cell>
        </row>
        <row r="1413">
          <cell r="A1413" t="str">
            <v>25.01.450</v>
          </cell>
          <cell r="C1413" t="str">
            <v>Caixilho em alumínio para pele de vidro, tipo fachada</v>
          </cell>
          <cell r="D1413" t="str">
            <v>M2</v>
          </cell>
          <cell r="E1413">
            <v>520.19000000000005</v>
          </cell>
          <cell r="F1413">
            <v>32.090000000000003</v>
          </cell>
          <cell r="G1413">
            <v>552.28</v>
          </cell>
          <cell r="H1413" t="str">
            <v>CDHU-182</v>
          </cell>
        </row>
        <row r="1414">
          <cell r="A1414" t="str">
            <v>25.01.460</v>
          </cell>
          <cell r="C1414" t="str">
            <v>Gradil em alumínio natural, sob medida</v>
          </cell>
          <cell r="D1414" t="str">
            <v>M2</v>
          </cell>
          <cell r="E1414">
            <v>869.49</v>
          </cell>
          <cell r="G1414">
            <v>869.49</v>
          </cell>
          <cell r="H1414" t="str">
            <v>CDHU-182</v>
          </cell>
        </row>
        <row r="1415">
          <cell r="A1415" t="str">
            <v>25.01.470</v>
          </cell>
          <cell r="C1415" t="str">
            <v>Caixilho fixo tipo veneziana em alumínio anodizado, sob medida - branco</v>
          </cell>
          <cell r="D1415" t="str">
            <v>M2</v>
          </cell>
          <cell r="E1415">
            <v>1084.24</v>
          </cell>
          <cell r="G1415">
            <v>1084.24</v>
          </cell>
          <cell r="H1415" t="str">
            <v>CDHU-182</v>
          </cell>
        </row>
        <row r="1416">
          <cell r="A1416" t="str">
            <v>25.01.480</v>
          </cell>
          <cell r="C1416" t="str">
            <v>Caixilho em alumínio com pintura eletrostática, basculante, sob medida - branco</v>
          </cell>
          <cell r="D1416" t="str">
            <v>M2</v>
          </cell>
          <cell r="E1416">
            <v>823.32</v>
          </cell>
          <cell r="G1416">
            <v>823.32</v>
          </cell>
          <cell r="H1416" t="str">
            <v>CDHU-182</v>
          </cell>
        </row>
        <row r="1417">
          <cell r="A1417" t="str">
            <v>25.01.490</v>
          </cell>
          <cell r="C1417" t="str">
            <v>Caixilho em alumínio com pintura eletrostática, maxim-ar, sob medida - branco</v>
          </cell>
          <cell r="D1417" t="str">
            <v>M2</v>
          </cell>
          <cell r="E1417">
            <v>819.83</v>
          </cell>
          <cell r="G1417">
            <v>819.83</v>
          </cell>
          <cell r="H1417" t="str">
            <v>CDHU-182</v>
          </cell>
        </row>
        <row r="1418">
          <cell r="A1418" t="str">
            <v>25.01.500</v>
          </cell>
          <cell r="C1418" t="str">
            <v>Caixilho em alumínio anodizado fixo, sob medida - bronze/preto</v>
          </cell>
          <cell r="D1418" t="str">
            <v>M2</v>
          </cell>
          <cell r="E1418">
            <v>802.09</v>
          </cell>
          <cell r="F1418">
            <v>55.67</v>
          </cell>
          <cell r="G1418">
            <v>857.76</v>
          </cell>
          <cell r="H1418" t="str">
            <v>CDHU-182</v>
          </cell>
        </row>
        <row r="1419">
          <cell r="A1419" t="str">
            <v>25.01.510</v>
          </cell>
          <cell r="C1419" t="str">
            <v>Caixilho em alumínio anodizado basculante, sob medida - bronze/preto</v>
          </cell>
          <cell r="D1419" t="str">
            <v>M2</v>
          </cell>
          <cell r="E1419">
            <v>1062.17</v>
          </cell>
          <cell r="F1419">
            <v>55.67</v>
          </cell>
          <cell r="G1419">
            <v>1117.8399999999999</v>
          </cell>
          <cell r="H1419" t="str">
            <v>CDHU-182</v>
          </cell>
        </row>
        <row r="1420">
          <cell r="A1420" t="str">
            <v>25.01.520</v>
          </cell>
          <cell r="C1420" t="str">
            <v>Caixilho em alumínio anodizado maxim-ar, sob medida - bronze/preto</v>
          </cell>
          <cell r="D1420" t="str">
            <v>M2</v>
          </cell>
          <cell r="E1420">
            <v>791.52</v>
          </cell>
          <cell r="F1420">
            <v>55.67</v>
          </cell>
          <cell r="G1420">
            <v>847.19</v>
          </cell>
          <cell r="H1420" t="str">
            <v>CDHU-182</v>
          </cell>
        </row>
        <row r="1421">
          <cell r="A1421" t="str">
            <v>25.01.530</v>
          </cell>
          <cell r="C1421" t="str">
            <v>Caixilho em alumínio anodizado de correr, sob medida - bronze/preto</v>
          </cell>
          <cell r="D1421" t="str">
            <v>M2</v>
          </cell>
          <cell r="E1421">
            <v>813.6</v>
          </cell>
          <cell r="F1421">
            <v>55.67</v>
          </cell>
          <cell r="G1421">
            <v>869.27</v>
          </cell>
          <cell r="H1421" t="str">
            <v>CDHU-182</v>
          </cell>
        </row>
        <row r="1422">
          <cell r="A1422" t="str">
            <v>25.02</v>
          </cell>
          <cell r="B1422" t="str">
            <v>Porta em aluminio</v>
          </cell>
          <cell r="C1422" t="str">
            <v>Porta em aluminio</v>
          </cell>
          <cell r="H1422" t="str">
            <v>CDHU-182</v>
          </cell>
        </row>
        <row r="1423">
          <cell r="A1423" t="str">
            <v>25.02.010</v>
          </cell>
          <cell r="C1423" t="str">
            <v>Porta de entrada de abrir em alumínio com vidro, linha comercial</v>
          </cell>
          <cell r="D1423" t="str">
            <v>M2</v>
          </cell>
          <cell r="E1423">
            <v>633.94000000000005</v>
          </cell>
          <cell r="F1423">
            <v>111.33</v>
          </cell>
          <cell r="G1423">
            <v>745.27</v>
          </cell>
          <cell r="H1423" t="str">
            <v>CDHU-182</v>
          </cell>
        </row>
        <row r="1424">
          <cell r="A1424" t="str">
            <v>25.02.020</v>
          </cell>
          <cell r="C1424" t="str">
            <v>Porta de entrada de abrir em alumínio, sob medida</v>
          </cell>
          <cell r="D1424" t="str">
            <v>M2</v>
          </cell>
          <cell r="E1424">
            <v>871.6</v>
          </cell>
          <cell r="F1424">
            <v>111.33</v>
          </cell>
          <cell r="G1424">
            <v>982.93</v>
          </cell>
          <cell r="H1424" t="str">
            <v>CDHU-182</v>
          </cell>
        </row>
        <row r="1425">
          <cell r="A1425" t="str">
            <v>25.02.040</v>
          </cell>
          <cell r="C1425" t="str">
            <v>Porta de entrada de correr em alumínio, sob medida</v>
          </cell>
          <cell r="D1425" t="str">
            <v>M2</v>
          </cell>
          <cell r="E1425">
            <v>987.91</v>
          </cell>
          <cell r="F1425">
            <v>111.33</v>
          </cell>
          <cell r="G1425">
            <v>1099.24</v>
          </cell>
          <cell r="H1425" t="str">
            <v>CDHU-182</v>
          </cell>
        </row>
        <row r="1426">
          <cell r="A1426" t="str">
            <v>25.02.042</v>
          </cell>
          <cell r="C1426" t="str">
            <v>Porta de correr em alumínio tipo lambri branco, sob medida</v>
          </cell>
          <cell r="D1426" t="str">
            <v>M2</v>
          </cell>
          <cell r="E1426">
            <v>641.74</v>
          </cell>
          <cell r="F1426">
            <v>55.67</v>
          </cell>
          <cell r="G1426">
            <v>697.41</v>
          </cell>
          <cell r="H1426" t="str">
            <v>CDHU-182</v>
          </cell>
        </row>
        <row r="1427">
          <cell r="A1427" t="str">
            <v>25.02.050</v>
          </cell>
          <cell r="C1427" t="str">
            <v>Porta veneziana de abrir em alumínio, linha comercial</v>
          </cell>
          <cell r="D1427" t="str">
            <v>M2</v>
          </cell>
          <cell r="E1427">
            <v>434.69</v>
          </cell>
          <cell r="F1427">
            <v>111.33</v>
          </cell>
          <cell r="G1427">
            <v>546.02</v>
          </cell>
          <cell r="H1427" t="str">
            <v>CDHU-182</v>
          </cell>
        </row>
        <row r="1428">
          <cell r="A1428" t="str">
            <v>25.02.060</v>
          </cell>
          <cell r="C1428" t="str">
            <v>Porta/portinhola em alumínio, sob medida</v>
          </cell>
          <cell r="D1428" t="str">
            <v>M2</v>
          </cell>
          <cell r="E1428">
            <v>734.17</v>
          </cell>
          <cell r="F1428">
            <v>111.33</v>
          </cell>
          <cell r="G1428">
            <v>845.5</v>
          </cell>
          <cell r="H1428" t="str">
            <v>CDHU-182</v>
          </cell>
        </row>
        <row r="1429">
          <cell r="A1429" t="str">
            <v>25.02.070</v>
          </cell>
          <cell r="C1429" t="str">
            <v>Portinhola tipo veneziana em alumínio, linha comercial</v>
          </cell>
          <cell r="D1429" t="str">
            <v>M2</v>
          </cell>
          <cell r="E1429">
            <v>443.53</v>
          </cell>
          <cell r="F1429">
            <v>111.33</v>
          </cell>
          <cell r="G1429">
            <v>554.86</v>
          </cell>
          <cell r="H1429" t="str">
            <v>CDHU-182</v>
          </cell>
        </row>
        <row r="1430">
          <cell r="A1430" t="str">
            <v>25.02.110</v>
          </cell>
          <cell r="C1430" t="str">
            <v>Porta veneziana de abrir em alumínio, sob medida</v>
          </cell>
          <cell r="D1430" t="str">
            <v>M2</v>
          </cell>
          <cell r="E1430">
            <v>862.03</v>
          </cell>
          <cell r="F1430">
            <v>111.33</v>
          </cell>
          <cell r="G1430">
            <v>973.36</v>
          </cell>
          <cell r="H1430" t="str">
            <v>CDHU-182</v>
          </cell>
        </row>
        <row r="1431">
          <cell r="A1431" t="str">
            <v>25.02.211</v>
          </cell>
          <cell r="C1431" t="str">
            <v>Porta veneziana de abrir em alumínio - cor branca</v>
          </cell>
          <cell r="D1431" t="str">
            <v>M2</v>
          </cell>
          <cell r="E1431">
            <v>422.91</v>
          </cell>
          <cell r="F1431">
            <v>111.33</v>
          </cell>
          <cell r="G1431">
            <v>534.24</v>
          </cell>
          <cell r="H1431" t="str">
            <v>CDHU-182</v>
          </cell>
        </row>
        <row r="1432">
          <cell r="A1432" t="str">
            <v>25.02.221</v>
          </cell>
          <cell r="C1432" t="str">
            <v>Porta de correr em alumínio com veneziana e vidro - cor branca</v>
          </cell>
          <cell r="D1432" t="str">
            <v>M2</v>
          </cell>
          <cell r="E1432">
            <v>1029.22</v>
          </cell>
          <cell r="F1432">
            <v>111.33</v>
          </cell>
          <cell r="G1432">
            <v>1140.55</v>
          </cell>
          <cell r="H1432" t="str">
            <v>CDHU-182</v>
          </cell>
        </row>
        <row r="1433">
          <cell r="A1433" t="str">
            <v>25.02.230</v>
          </cell>
          <cell r="C1433" t="str">
            <v>Porta em alumínio anodizado de abrir, sob medida - bronze/preto</v>
          </cell>
          <cell r="D1433" t="str">
            <v>M2</v>
          </cell>
          <cell r="E1433">
            <v>938.85</v>
          </cell>
          <cell r="F1433">
            <v>55.67</v>
          </cell>
          <cell r="G1433">
            <v>994.52</v>
          </cell>
          <cell r="H1433" t="str">
            <v>CDHU-182</v>
          </cell>
        </row>
        <row r="1434">
          <cell r="A1434" t="str">
            <v>25.02.240</v>
          </cell>
          <cell r="C1434" t="str">
            <v>Porta em alumínio anodizado de correr, sob medida - bronze/preto</v>
          </cell>
          <cell r="D1434" t="str">
            <v>M2</v>
          </cell>
          <cell r="E1434">
            <v>861.49</v>
          </cell>
          <cell r="F1434">
            <v>55.67</v>
          </cell>
          <cell r="G1434">
            <v>917.16</v>
          </cell>
          <cell r="H1434" t="str">
            <v>CDHU-182</v>
          </cell>
        </row>
        <row r="1435">
          <cell r="A1435" t="str">
            <v>25.02.250</v>
          </cell>
          <cell r="C1435" t="str">
            <v>Porta em alumínio anodizado de abrir, tipo veneziana, sob medida - bronze/preto</v>
          </cell>
          <cell r="D1435" t="str">
            <v>M2</v>
          </cell>
          <cell r="E1435">
            <v>905.19</v>
          </cell>
          <cell r="F1435">
            <v>55.67</v>
          </cell>
          <cell r="G1435">
            <v>960.86</v>
          </cell>
          <cell r="H1435" t="str">
            <v>CDHU-182</v>
          </cell>
        </row>
        <row r="1436">
          <cell r="A1436" t="str">
            <v>25.02.260</v>
          </cell>
          <cell r="C1436" t="str">
            <v>Portinhola em alumínio anodizado de correr, tipo veneziana, sob medida - bronze/preto</v>
          </cell>
          <cell r="D1436" t="str">
            <v>M2</v>
          </cell>
          <cell r="E1436">
            <v>983.83</v>
          </cell>
          <cell r="F1436">
            <v>55.67</v>
          </cell>
          <cell r="G1436">
            <v>1039.5</v>
          </cell>
          <cell r="H1436" t="str">
            <v>CDHU-182</v>
          </cell>
        </row>
        <row r="1437">
          <cell r="A1437" t="str">
            <v>25.02.300</v>
          </cell>
          <cell r="C1437" t="str">
            <v>Porta de abrir em alumínio com pintura eletrostática, sob medida - cor branca</v>
          </cell>
          <cell r="D1437" t="str">
            <v>M2</v>
          </cell>
          <cell r="E1437">
            <v>915.84</v>
          </cell>
          <cell r="F1437">
            <v>111.33</v>
          </cell>
          <cell r="G1437">
            <v>1027.17</v>
          </cell>
          <cell r="H1437" t="str">
            <v>CDHU-182</v>
          </cell>
        </row>
        <row r="1438">
          <cell r="A1438" t="str">
            <v>25.02.310</v>
          </cell>
          <cell r="C1438" t="str">
            <v>Porta de abrir em alumínio tipo lambri, sob medida - cor branca</v>
          </cell>
          <cell r="D1438" t="str">
            <v>M2</v>
          </cell>
          <cell r="E1438">
            <v>1007.58</v>
          </cell>
          <cell r="F1438">
            <v>111.33</v>
          </cell>
          <cell r="G1438">
            <v>1118.9100000000001</v>
          </cell>
          <cell r="H1438" t="str">
            <v>CDHU-182</v>
          </cell>
        </row>
        <row r="1439">
          <cell r="A1439" t="str">
            <v>25.20</v>
          </cell>
          <cell r="B1439" t="str">
            <v>Reparos, conservacoes e complementos - GRUPO 25</v>
          </cell>
          <cell r="C1439" t="str">
            <v>Reparos, conservacoes e complementos - GRUPO 25</v>
          </cell>
          <cell r="H1439" t="str">
            <v>CDHU-182</v>
          </cell>
        </row>
        <row r="1440">
          <cell r="A1440" t="str">
            <v>25.20.020</v>
          </cell>
          <cell r="C1440" t="str">
            <v>Tela de proteção tipo mosquiteira removível, em fibra de vidro com revestimento em PVC e requadro em alumínio</v>
          </cell>
          <cell r="D1440" t="str">
            <v>M2</v>
          </cell>
          <cell r="E1440">
            <v>143.78</v>
          </cell>
          <cell r="G1440">
            <v>143.78</v>
          </cell>
          <cell r="H1440" t="str">
            <v>CDHU-182</v>
          </cell>
        </row>
        <row r="1441">
          <cell r="A1441" t="str">
            <v>26</v>
          </cell>
          <cell r="B1441" t="str">
            <v>ESQUADRIA E ELEMENTO EM VIDRO</v>
          </cell>
          <cell r="C1441" t="str">
            <v>ESQUADRIA E ELEMENTO EM VIDRO</v>
          </cell>
          <cell r="H1441" t="str">
            <v>CDHU-182</v>
          </cell>
        </row>
        <row r="1442">
          <cell r="A1442" t="str">
            <v>26.01</v>
          </cell>
          <cell r="B1442" t="str">
            <v>Vidro comum e laminado</v>
          </cell>
          <cell r="C1442" t="str">
            <v>Vidro comum e laminado</v>
          </cell>
          <cell r="H1442" t="str">
            <v>CDHU-182</v>
          </cell>
        </row>
        <row r="1443">
          <cell r="A1443" t="str">
            <v>26.01.020</v>
          </cell>
          <cell r="C1443" t="str">
            <v>Vidro liso transparente de 3 mm</v>
          </cell>
          <cell r="D1443" t="str">
            <v>M2</v>
          </cell>
          <cell r="E1443">
            <v>76.680000000000007</v>
          </cell>
          <cell r="F1443">
            <v>25.24</v>
          </cell>
          <cell r="G1443">
            <v>101.92</v>
          </cell>
          <cell r="H1443" t="str">
            <v>CDHU-182</v>
          </cell>
        </row>
        <row r="1444">
          <cell r="A1444" t="str">
            <v>26.01.040</v>
          </cell>
          <cell r="C1444" t="str">
            <v>Vidro liso transparente de 4 mm</v>
          </cell>
          <cell r="D1444" t="str">
            <v>M2</v>
          </cell>
          <cell r="E1444">
            <v>97.22</v>
          </cell>
          <cell r="F1444">
            <v>25.24</v>
          </cell>
          <cell r="G1444">
            <v>122.46</v>
          </cell>
          <cell r="H1444" t="str">
            <v>CDHU-182</v>
          </cell>
        </row>
        <row r="1445">
          <cell r="A1445" t="str">
            <v>26.01.060</v>
          </cell>
          <cell r="C1445" t="str">
            <v>Vidro liso transparente de 5 mm</v>
          </cell>
          <cell r="D1445" t="str">
            <v>M2</v>
          </cell>
          <cell r="E1445">
            <v>105.27</v>
          </cell>
          <cell r="F1445">
            <v>25.24</v>
          </cell>
          <cell r="G1445">
            <v>130.51</v>
          </cell>
          <cell r="H1445" t="str">
            <v>CDHU-182</v>
          </cell>
        </row>
        <row r="1446">
          <cell r="A1446" t="str">
            <v>26.01.080</v>
          </cell>
          <cell r="C1446" t="str">
            <v>Vidro liso transparente de 6 mm</v>
          </cell>
          <cell r="D1446" t="str">
            <v>M2</v>
          </cell>
          <cell r="E1446">
            <v>127.58</v>
          </cell>
          <cell r="F1446">
            <v>25.24</v>
          </cell>
          <cell r="G1446">
            <v>152.82</v>
          </cell>
          <cell r="H1446" t="str">
            <v>CDHU-182</v>
          </cell>
        </row>
        <row r="1447">
          <cell r="A1447" t="str">
            <v>26.01.140</v>
          </cell>
          <cell r="C1447" t="str">
            <v>Vidro liso laminado colorido de 6 mm</v>
          </cell>
          <cell r="D1447" t="str">
            <v>M2</v>
          </cell>
          <cell r="E1447">
            <v>388.98</v>
          </cell>
          <cell r="F1447">
            <v>25.24</v>
          </cell>
          <cell r="G1447">
            <v>414.22</v>
          </cell>
          <cell r="H1447" t="str">
            <v>CDHU-182</v>
          </cell>
        </row>
        <row r="1448">
          <cell r="A1448" t="str">
            <v>26.01.155</v>
          </cell>
          <cell r="C1448" t="str">
            <v>Vidro liso laminado colorido de 10 mm</v>
          </cell>
          <cell r="D1448" t="str">
            <v>M2</v>
          </cell>
          <cell r="E1448">
            <v>645.49</v>
          </cell>
          <cell r="F1448">
            <v>25.24</v>
          </cell>
          <cell r="G1448">
            <v>670.73</v>
          </cell>
          <cell r="H1448" t="str">
            <v>CDHU-182</v>
          </cell>
        </row>
        <row r="1449">
          <cell r="A1449" t="str">
            <v>26.01.160</v>
          </cell>
          <cell r="C1449" t="str">
            <v>Vidro liso laminado leitoso de 6 mm</v>
          </cell>
          <cell r="D1449" t="str">
            <v>M2</v>
          </cell>
          <cell r="E1449">
            <v>450.89</v>
          </cell>
          <cell r="F1449">
            <v>25.24</v>
          </cell>
          <cell r="G1449">
            <v>476.13</v>
          </cell>
          <cell r="H1449" t="str">
            <v>CDHU-182</v>
          </cell>
        </row>
        <row r="1450">
          <cell r="A1450" t="str">
            <v>26.01.168</v>
          </cell>
          <cell r="C1450" t="str">
            <v>Vidro liso laminado incolor de 6 mm</v>
          </cell>
          <cell r="D1450" t="str">
            <v>M2</v>
          </cell>
          <cell r="E1450">
            <v>210.74</v>
          </cell>
          <cell r="F1450">
            <v>25.24</v>
          </cell>
          <cell r="G1450">
            <v>235.98</v>
          </cell>
          <cell r="H1450" t="str">
            <v>CDHU-182</v>
          </cell>
        </row>
        <row r="1451">
          <cell r="A1451" t="str">
            <v>26.01.169</v>
          </cell>
          <cell r="C1451" t="str">
            <v>Vidro liso laminado incolor de 8 mm</v>
          </cell>
          <cell r="D1451" t="str">
            <v>M2</v>
          </cell>
          <cell r="E1451">
            <v>303.82</v>
          </cell>
          <cell r="F1451">
            <v>25.24</v>
          </cell>
          <cell r="G1451">
            <v>329.06</v>
          </cell>
          <cell r="H1451" t="str">
            <v>CDHU-182</v>
          </cell>
        </row>
        <row r="1452">
          <cell r="A1452" t="str">
            <v>26.01.170</v>
          </cell>
          <cell r="C1452" t="str">
            <v>Vidro liso laminado incolor de 10 mm</v>
          </cell>
          <cell r="D1452" t="str">
            <v>M2</v>
          </cell>
          <cell r="E1452">
            <v>353.7</v>
          </cell>
          <cell r="F1452">
            <v>25.24</v>
          </cell>
          <cell r="G1452">
            <v>378.94</v>
          </cell>
          <cell r="H1452" t="str">
            <v>CDHU-182</v>
          </cell>
        </row>
        <row r="1453">
          <cell r="A1453" t="str">
            <v>26.01.190</v>
          </cell>
          <cell r="C1453" t="str">
            <v>Vidro liso laminado jateado de 6 mm</v>
          </cell>
          <cell r="D1453" t="str">
            <v>M2</v>
          </cell>
          <cell r="E1453">
            <v>415.41</v>
          </cell>
          <cell r="F1453">
            <v>25.24</v>
          </cell>
          <cell r="G1453">
            <v>440.65</v>
          </cell>
          <cell r="H1453" t="str">
            <v>CDHU-182</v>
          </cell>
        </row>
        <row r="1454">
          <cell r="A1454" t="str">
            <v>26.01.230</v>
          </cell>
          <cell r="C1454" t="str">
            <v>Vidro fantasia de 3/4 mm</v>
          </cell>
          <cell r="D1454" t="str">
            <v>M2</v>
          </cell>
          <cell r="E1454">
            <v>110.33</v>
          </cell>
          <cell r="F1454">
            <v>25.24</v>
          </cell>
          <cell r="G1454">
            <v>135.57</v>
          </cell>
          <cell r="H1454" t="str">
            <v>CDHU-182</v>
          </cell>
        </row>
        <row r="1455">
          <cell r="A1455" t="str">
            <v>26.01.348</v>
          </cell>
          <cell r="C1455" t="str">
            <v>Vidro multilaminado de alta segurança, proteção balística nível III</v>
          </cell>
          <cell r="D1455" t="str">
            <v>M2</v>
          </cell>
          <cell r="E1455">
            <v>2919.46</v>
          </cell>
          <cell r="G1455">
            <v>2919.46</v>
          </cell>
          <cell r="H1455" t="str">
            <v>CDHU-182</v>
          </cell>
        </row>
        <row r="1456">
          <cell r="A1456" t="str">
            <v>26.01.350</v>
          </cell>
          <cell r="C1456" t="str">
            <v>Vidro multilaminado de alta segurança em policarbonato, proteção balística nível III</v>
          </cell>
          <cell r="D1456" t="str">
            <v>M2</v>
          </cell>
          <cell r="E1456">
            <v>4867.2</v>
          </cell>
          <cell r="G1456">
            <v>4867.2</v>
          </cell>
          <cell r="H1456" t="str">
            <v>CDHU-182</v>
          </cell>
        </row>
        <row r="1457">
          <cell r="A1457" t="str">
            <v>26.01.460</v>
          </cell>
          <cell r="C1457" t="str">
            <v>Vidros float monolíticos verde de 6 mm</v>
          </cell>
          <cell r="D1457" t="str">
            <v>M2</v>
          </cell>
          <cell r="E1457">
            <v>145.49</v>
          </cell>
          <cell r="F1457">
            <v>25.24</v>
          </cell>
          <cell r="G1457">
            <v>170.73</v>
          </cell>
          <cell r="H1457" t="str">
            <v>CDHU-182</v>
          </cell>
        </row>
        <row r="1458">
          <cell r="A1458" t="str">
            <v>26.02</v>
          </cell>
          <cell r="B1458" t="str">
            <v>Vidro temperado</v>
          </cell>
          <cell r="C1458" t="str">
            <v>Vidro temperado</v>
          </cell>
          <cell r="H1458" t="str">
            <v>CDHU-182</v>
          </cell>
        </row>
        <row r="1459">
          <cell r="A1459" t="str">
            <v>26.02.020</v>
          </cell>
          <cell r="C1459" t="str">
            <v>Vidro temperado incolor de 6 mm</v>
          </cell>
          <cell r="D1459" t="str">
            <v>M2</v>
          </cell>
          <cell r="E1459">
            <v>185.12</v>
          </cell>
          <cell r="G1459">
            <v>185.12</v>
          </cell>
          <cell r="H1459" t="str">
            <v>CDHU-182</v>
          </cell>
        </row>
        <row r="1460">
          <cell r="A1460" t="str">
            <v>26.02.040</v>
          </cell>
          <cell r="C1460" t="str">
            <v>Vidro temperado incolor de 8 mm</v>
          </cell>
          <cell r="D1460" t="str">
            <v>M2</v>
          </cell>
          <cell r="E1460">
            <v>216.65</v>
          </cell>
          <cell r="G1460">
            <v>216.65</v>
          </cell>
          <cell r="H1460" t="str">
            <v>CDHU-182</v>
          </cell>
        </row>
        <row r="1461">
          <cell r="A1461" t="str">
            <v>26.02.060</v>
          </cell>
          <cell r="C1461" t="str">
            <v>Vidro temperado incolor de 10 mm</v>
          </cell>
          <cell r="D1461" t="str">
            <v>M2</v>
          </cell>
          <cell r="E1461">
            <v>273.68</v>
          </cell>
          <cell r="G1461">
            <v>273.68</v>
          </cell>
          <cell r="H1461" t="str">
            <v>CDHU-182</v>
          </cell>
        </row>
        <row r="1462">
          <cell r="A1462" t="str">
            <v>26.02.120</v>
          </cell>
          <cell r="C1462" t="str">
            <v>Vidro temperado cinza ou bronze de 6 mm</v>
          </cell>
          <cell r="D1462" t="str">
            <v>M2</v>
          </cell>
          <cell r="E1462">
            <v>239.08</v>
          </cell>
          <cell r="G1462">
            <v>239.08</v>
          </cell>
          <cell r="H1462" t="str">
            <v>CDHU-182</v>
          </cell>
        </row>
        <row r="1463">
          <cell r="A1463" t="str">
            <v>26.02.140</v>
          </cell>
          <cell r="C1463" t="str">
            <v>Vidro temperado cinza ou bronze de 8 mm</v>
          </cell>
          <cell r="D1463" t="str">
            <v>M2</v>
          </cell>
          <cell r="E1463">
            <v>344.64</v>
          </cell>
          <cell r="G1463">
            <v>344.64</v>
          </cell>
          <cell r="H1463" t="str">
            <v>CDHU-182</v>
          </cell>
        </row>
        <row r="1464">
          <cell r="A1464" t="str">
            <v>26.02.160</v>
          </cell>
          <cell r="C1464" t="str">
            <v>Vidro temperado cinza ou bronze de 10 mm</v>
          </cell>
          <cell r="D1464" t="str">
            <v>M2</v>
          </cell>
          <cell r="E1464">
            <v>456.5</v>
          </cell>
          <cell r="G1464">
            <v>456.5</v>
          </cell>
          <cell r="H1464" t="str">
            <v>CDHU-182</v>
          </cell>
        </row>
        <row r="1465">
          <cell r="A1465" t="str">
            <v>26.02.170</v>
          </cell>
          <cell r="C1465" t="str">
            <v>Vidro temperado serigrafado incolor de 8 mm</v>
          </cell>
          <cell r="D1465" t="str">
            <v>M2</v>
          </cell>
          <cell r="E1465">
            <v>626.51</v>
          </cell>
          <cell r="G1465">
            <v>626.51</v>
          </cell>
          <cell r="H1465" t="str">
            <v>CDHU-182</v>
          </cell>
        </row>
        <row r="1466">
          <cell r="A1466" t="str">
            <v>26.02.300</v>
          </cell>
          <cell r="C1466" t="str">
            <v>Vidro temperado neutro verde de 10 mm</v>
          </cell>
          <cell r="D1466" t="str">
            <v>M2</v>
          </cell>
          <cell r="E1466">
            <v>390.61</v>
          </cell>
          <cell r="G1466">
            <v>390.61</v>
          </cell>
          <cell r="H1466" t="str">
            <v>CDHU-182</v>
          </cell>
        </row>
        <row r="1467">
          <cell r="A1467" t="str">
            <v>26.03</v>
          </cell>
          <cell r="B1467" t="str">
            <v>Vidro especial</v>
          </cell>
          <cell r="C1467" t="str">
            <v>Vidro especial</v>
          </cell>
          <cell r="H1467" t="str">
            <v>CDHU-182</v>
          </cell>
        </row>
        <row r="1468">
          <cell r="A1468" t="str">
            <v>26.03.070</v>
          </cell>
          <cell r="C1468" t="str">
            <v>Vidro laminado temperado incolor de 8mm</v>
          </cell>
          <cell r="D1468" t="str">
            <v>M2</v>
          </cell>
          <cell r="E1468">
            <v>430.78</v>
          </cell>
          <cell r="G1468">
            <v>430.78</v>
          </cell>
          <cell r="H1468" t="str">
            <v>CDHU-182</v>
          </cell>
        </row>
        <row r="1469">
          <cell r="A1469" t="str">
            <v>26.03.074</v>
          </cell>
          <cell r="C1469" t="str">
            <v>Vidro laminado temperado incolor de 16 mm</v>
          </cell>
          <cell r="D1469" t="str">
            <v>M2</v>
          </cell>
          <cell r="E1469">
            <v>1013.76</v>
          </cell>
          <cell r="G1469">
            <v>1013.76</v>
          </cell>
          <cell r="H1469" t="str">
            <v>CDHU-182</v>
          </cell>
        </row>
        <row r="1470">
          <cell r="A1470" t="str">
            <v>26.03.090</v>
          </cell>
          <cell r="C1470" t="str">
            <v>Vidro laminado temperado jateado de 8 mm</v>
          </cell>
          <cell r="D1470" t="str">
            <v>M2</v>
          </cell>
          <cell r="E1470">
            <v>610.73</v>
          </cell>
          <cell r="G1470">
            <v>610.73</v>
          </cell>
          <cell r="H1470" t="str">
            <v>CDHU-182</v>
          </cell>
        </row>
        <row r="1471">
          <cell r="A1471" t="str">
            <v>26.03.300</v>
          </cell>
          <cell r="C1471" t="str">
            <v>Vidro laminado temperado neutro verde de 12 mm</v>
          </cell>
          <cell r="D1471" t="str">
            <v>M2</v>
          </cell>
          <cell r="E1471">
            <v>1467.97</v>
          </cell>
          <cell r="G1471">
            <v>1467.97</v>
          </cell>
          <cell r="H1471" t="str">
            <v>CDHU-182</v>
          </cell>
        </row>
        <row r="1472">
          <cell r="A1472" t="str">
            <v>26.04</v>
          </cell>
          <cell r="B1472" t="str">
            <v>Espelhos</v>
          </cell>
          <cell r="C1472" t="str">
            <v>Espelhos</v>
          </cell>
          <cell r="H1472" t="str">
            <v>CDHU-182</v>
          </cell>
        </row>
        <row r="1473">
          <cell r="A1473" t="str">
            <v>26.04.010</v>
          </cell>
          <cell r="C1473" t="str">
            <v>Espelho em vidro cristal liso, espessura de 4 mm</v>
          </cell>
          <cell r="D1473" t="str">
            <v>M2</v>
          </cell>
          <cell r="E1473">
            <v>419.07</v>
          </cell>
          <cell r="G1473">
            <v>419.07</v>
          </cell>
          <cell r="H1473" t="str">
            <v>CDHU-182</v>
          </cell>
        </row>
        <row r="1474">
          <cell r="A1474" t="str">
            <v>26.04.030</v>
          </cell>
          <cell r="C1474" t="str">
            <v>Espelho comum de 3 mm com moldura em alumínio</v>
          </cell>
          <cell r="D1474" t="str">
            <v>M2</v>
          </cell>
          <cell r="E1474">
            <v>528.62</v>
          </cell>
          <cell r="F1474">
            <v>18.559999999999999</v>
          </cell>
          <cell r="G1474">
            <v>547.17999999999995</v>
          </cell>
          <cell r="H1474" t="str">
            <v>CDHU-182</v>
          </cell>
        </row>
        <row r="1475">
          <cell r="A1475" t="str">
            <v>26.20</v>
          </cell>
          <cell r="B1475" t="str">
            <v>Reparos, conservacoes e complementos - GRUPO 26</v>
          </cell>
          <cell r="C1475" t="str">
            <v>Reparos, conservacoes e complementos - GRUPO 26</v>
          </cell>
          <cell r="H1475" t="str">
            <v>CDHU-182</v>
          </cell>
        </row>
        <row r="1476">
          <cell r="A1476" t="str">
            <v>26.20.010</v>
          </cell>
          <cell r="C1476" t="str">
            <v>Massa para vidro</v>
          </cell>
          <cell r="D1476" t="str">
            <v>M</v>
          </cell>
          <cell r="E1476">
            <v>1.19</v>
          </cell>
          <cell r="F1476">
            <v>3.79</v>
          </cell>
          <cell r="G1476">
            <v>4.9800000000000004</v>
          </cell>
          <cell r="H1476" t="str">
            <v>CDHU-182</v>
          </cell>
        </row>
        <row r="1477">
          <cell r="A1477" t="str">
            <v>26.20.020</v>
          </cell>
          <cell r="C1477" t="str">
            <v>Recolocação de vidro inclusive emassamento ou recolocação de baguetes</v>
          </cell>
          <cell r="D1477" t="str">
            <v>M2</v>
          </cell>
          <cell r="E1477">
            <v>5.96</v>
          </cell>
          <cell r="F1477">
            <v>50.48</v>
          </cell>
          <cell r="G1477">
            <v>56.44</v>
          </cell>
          <cell r="H1477" t="str">
            <v>CDHU-182</v>
          </cell>
        </row>
        <row r="1478">
          <cell r="A1478" t="str">
            <v>27</v>
          </cell>
          <cell r="B1478" t="str">
            <v>ESQUADRIA E ELEMENTO EM MATERIAL ESPECIAL</v>
          </cell>
          <cell r="C1478" t="str">
            <v>ESQUADRIA E ELEMENTO EM MATERIAL ESPECIAL</v>
          </cell>
          <cell r="H1478" t="str">
            <v>CDHU-182</v>
          </cell>
        </row>
        <row r="1479">
          <cell r="A1479" t="str">
            <v>27.02</v>
          </cell>
          <cell r="B1479" t="str">
            <v>Policarbonato</v>
          </cell>
          <cell r="C1479" t="str">
            <v>Policarbonato</v>
          </cell>
          <cell r="H1479" t="str">
            <v>CDHU-182</v>
          </cell>
        </row>
        <row r="1480">
          <cell r="A1480" t="str">
            <v>27.02.001</v>
          </cell>
          <cell r="C1480" t="str">
            <v>Chapa em policarbonato compacta, fumê, espessura de 6mm</v>
          </cell>
          <cell r="D1480" t="str">
            <v>M2</v>
          </cell>
          <cell r="E1480">
            <v>496.88</v>
          </cell>
          <cell r="F1480">
            <v>87.53</v>
          </cell>
          <cell r="G1480">
            <v>584.41</v>
          </cell>
          <cell r="H1480" t="str">
            <v>CDHU-182</v>
          </cell>
        </row>
        <row r="1481">
          <cell r="A1481" t="str">
            <v>27.02.011</v>
          </cell>
          <cell r="C1481" t="str">
            <v>Chapa em policarbonato compacta, cristal, espessura de 6 mm</v>
          </cell>
          <cell r="D1481" t="str">
            <v>M2</v>
          </cell>
          <cell r="E1481">
            <v>400.44</v>
          </cell>
          <cell r="F1481">
            <v>87.53</v>
          </cell>
          <cell r="G1481">
            <v>487.97</v>
          </cell>
          <cell r="H1481" t="str">
            <v>CDHU-182</v>
          </cell>
        </row>
        <row r="1482">
          <cell r="A1482" t="str">
            <v>27.02.041</v>
          </cell>
          <cell r="C1482" t="str">
            <v>Chapa em policarbonato compacta, cristal, espessura de 10 mm</v>
          </cell>
          <cell r="D1482" t="str">
            <v>M2</v>
          </cell>
          <cell r="E1482">
            <v>676.74</v>
          </cell>
          <cell r="F1482">
            <v>87.53</v>
          </cell>
          <cell r="G1482">
            <v>764.27</v>
          </cell>
          <cell r="H1482" t="str">
            <v>CDHU-182</v>
          </cell>
        </row>
        <row r="1483">
          <cell r="A1483" t="str">
            <v>27.02.050</v>
          </cell>
          <cell r="C1483" t="str">
            <v>Chapa de policarbonato alveolar de 6 mm</v>
          </cell>
          <cell r="D1483" t="str">
            <v>M2</v>
          </cell>
          <cell r="E1483">
            <v>69.430000000000007</v>
          </cell>
          <cell r="F1483">
            <v>87.53</v>
          </cell>
          <cell r="G1483">
            <v>156.96</v>
          </cell>
          <cell r="H1483" t="str">
            <v>CDHU-182</v>
          </cell>
        </row>
        <row r="1484">
          <cell r="A1484" t="str">
            <v>27.03</v>
          </cell>
          <cell r="B1484" t="str">
            <v>Chapa de fibra de vidro</v>
          </cell>
          <cell r="C1484" t="str">
            <v>Chapa de fibra de vidro</v>
          </cell>
          <cell r="H1484" t="str">
            <v>CDHU-182</v>
          </cell>
        </row>
        <row r="1485">
          <cell r="A1485" t="str">
            <v>27.03.030</v>
          </cell>
          <cell r="C1485" t="str">
            <v>Placa de poliéster reforçada com fibra de vidro de 3 mm</v>
          </cell>
          <cell r="D1485" t="str">
            <v>M2</v>
          </cell>
          <cell r="E1485">
            <v>152.54</v>
          </cell>
          <cell r="F1485">
            <v>50.48</v>
          </cell>
          <cell r="G1485">
            <v>203.02</v>
          </cell>
          <cell r="H1485" t="str">
            <v>CDHU-182</v>
          </cell>
        </row>
        <row r="1486">
          <cell r="A1486" t="str">
            <v>27.04</v>
          </cell>
          <cell r="B1486" t="str">
            <v>PVC / VINIL</v>
          </cell>
          <cell r="C1486" t="str">
            <v>PVC / VINIL</v>
          </cell>
          <cell r="H1486" t="str">
            <v>CDHU-182</v>
          </cell>
        </row>
        <row r="1487">
          <cell r="A1487" t="str">
            <v>27.04.031</v>
          </cell>
          <cell r="C1487" t="str">
            <v>Caixilho de correr em PVC com vidro e persiana</v>
          </cell>
          <cell r="D1487" t="str">
            <v>M2</v>
          </cell>
          <cell r="E1487">
            <v>1975.03</v>
          </cell>
          <cell r="F1487">
            <v>86.61</v>
          </cell>
          <cell r="G1487">
            <v>2061.64</v>
          </cell>
          <cell r="H1487" t="str">
            <v>CDHU-182</v>
          </cell>
        </row>
        <row r="1488">
          <cell r="A1488" t="str">
            <v>27.04.040</v>
          </cell>
          <cell r="C1488" t="str">
            <v>Corrimão, bate-maca ou protetor de parede em PVC, com amortecimento à impacto, altura de 131 mm</v>
          </cell>
          <cell r="D1488" t="str">
            <v>M</v>
          </cell>
          <cell r="E1488">
            <v>287.36</v>
          </cell>
          <cell r="F1488">
            <v>68.48</v>
          </cell>
          <cell r="G1488">
            <v>355.84</v>
          </cell>
          <cell r="H1488" t="str">
            <v>CDHU-182</v>
          </cell>
        </row>
        <row r="1489">
          <cell r="A1489" t="str">
            <v>27.04.050</v>
          </cell>
          <cell r="C1489" t="str">
            <v>Protetor de parede ou bate-maca em PVC flexível, com amortecimento à impacto, altura de 150 mm</v>
          </cell>
          <cell r="D1489" t="str">
            <v>M</v>
          </cell>
          <cell r="E1489">
            <v>51.65</v>
          </cell>
          <cell r="F1489">
            <v>22.27</v>
          </cell>
          <cell r="G1489">
            <v>73.92</v>
          </cell>
          <cell r="H1489" t="str">
            <v>CDHU-182</v>
          </cell>
        </row>
        <row r="1490">
          <cell r="A1490" t="str">
            <v>27.04.051</v>
          </cell>
          <cell r="C1490" t="str">
            <v>Faixa em vinil para proteção de paredes, com amortecimento à alto impacto, altura de 400 mm</v>
          </cell>
          <cell r="D1490" t="str">
            <v>M</v>
          </cell>
          <cell r="E1490">
            <v>150.51</v>
          </cell>
          <cell r="F1490">
            <v>10.18</v>
          </cell>
          <cell r="G1490">
            <v>160.69</v>
          </cell>
          <cell r="H1490" t="str">
            <v>CDHU-182</v>
          </cell>
        </row>
        <row r="1491">
          <cell r="A1491" t="str">
            <v>27.04.052</v>
          </cell>
          <cell r="C1491" t="str">
            <v>Cantoneira adesiva em vinil de alto impacto</v>
          </cell>
          <cell r="D1491" t="str">
            <v>M</v>
          </cell>
          <cell r="E1491">
            <v>73.11</v>
          </cell>
          <cell r="F1491">
            <v>5.56</v>
          </cell>
          <cell r="G1491">
            <v>78.67</v>
          </cell>
          <cell r="H1491" t="str">
            <v>CDHU-182</v>
          </cell>
        </row>
        <row r="1492">
          <cell r="A1492" t="str">
            <v>27.04.060</v>
          </cell>
          <cell r="C1492" t="str">
            <v>Bate-maca ou protetor de parede curvo em PVC, com amortecimento à impacto, altura de 200 mm</v>
          </cell>
          <cell r="D1492" t="str">
            <v>M</v>
          </cell>
          <cell r="E1492">
            <v>137.1</v>
          </cell>
          <cell r="F1492">
            <v>60.69</v>
          </cell>
          <cell r="G1492">
            <v>197.79</v>
          </cell>
          <cell r="H1492" t="str">
            <v>CDHU-182</v>
          </cell>
        </row>
        <row r="1493">
          <cell r="A1493" t="str">
            <v>27.04.070</v>
          </cell>
          <cell r="C1493" t="str">
            <v>Bate-maca ou protetor de parede em PVC, com amortecimento à impacto, altura de 200 mm</v>
          </cell>
          <cell r="D1493" t="str">
            <v>M</v>
          </cell>
          <cell r="E1493">
            <v>102.52</v>
          </cell>
          <cell r="F1493">
            <v>31</v>
          </cell>
          <cell r="G1493">
            <v>133.52000000000001</v>
          </cell>
          <cell r="H1493" t="str">
            <v>CDHU-182</v>
          </cell>
        </row>
        <row r="1494">
          <cell r="A1494" t="str">
            <v>28</v>
          </cell>
          <cell r="B1494" t="str">
            <v>FERRAGEM COMPLEMENTAR PARA ESQUADRIAS</v>
          </cell>
          <cell r="C1494" t="str">
            <v>FERRAGEM COMPLEMENTAR PARA ESQUADRIAS</v>
          </cell>
          <cell r="H1494" t="str">
            <v>CDHU-182</v>
          </cell>
        </row>
        <row r="1495">
          <cell r="A1495" t="str">
            <v>28.01</v>
          </cell>
          <cell r="B1495" t="str">
            <v>Ferragem para porta</v>
          </cell>
          <cell r="C1495" t="str">
            <v>Ferragem para porta</v>
          </cell>
          <cell r="H1495" t="str">
            <v>CDHU-182</v>
          </cell>
        </row>
        <row r="1496">
          <cell r="A1496" t="str">
            <v>28.01.020</v>
          </cell>
          <cell r="C1496" t="str">
            <v>Ferragem completa com maçaneta tipo alavanca, para porta externa com 1 folha</v>
          </cell>
          <cell r="D1496" t="str">
            <v>CJ</v>
          </cell>
          <cell r="E1496">
            <v>236.82</v>
          </cell>
          <cell r="F1496">
            <v>55.67</v>
          </cell>
          <cell r="G1496">
            <v>292.49</v>
          </cell>
          <cell r="H1496" t="str">
            <v>CDHU-182</v>
          </cell>
        </row>
        <row r="1497">
          <cell r="A1497" t="str">
            <v>28.01.030</v>
          </cell>
          <cell r="C1497" t="str">
            <v>Ferragem completa com maçaneta tipo alavanca, para porta externa com 2 folhas</v>
          </cell>
          <cell r="D1497" t="str">
            <v>CJ</v>
          </cell>
          <cell r="E1497">
            <v>443.06</v>
          </cell>
          <cell r="F1497">
            <v>74.22</v>
          </cell>
          <cell r="G1497">
            <v>517.28</v>
          </cell>
          <cell r="H1497" t="str">
            <v>CDHU-182</v>
          </cell>
        </row>
        <row r="1498">
          <cell r="A1498" t="str">
            <v>28.01.040</v>
          </cell>
          <cell r="C1498" t="str">
            <v>Ferragem completa com maçaneta tipo alavanca, para porta interna com 1 folha</v>
          </cell>
          <cell r="D1498" t="str">
            <v>CJ</v>
          </cell>
          <cell r="E1498">
            <v>177.6</v>
          </cell>
          <cell r="F1498">
            <v>55.67</v>
          </cell>
          <cell r="G1498">
            <v>233.27</v>
          </cell>
          <cell r="H1498" t="str">
            <v>CDHU-182</v>
          </cell>
        </row>
        <row r="1499">
          <cell r="A1499" t="str">
            <v>28.01.050</v>
          </cell>
          <cell r="C1499" t="str">
            <v>Ferragem completa com maçaneta tipo alavanca, para porta interna com 2 folhas</v>
          </cell>
          <cell r="D1499" t="str">
            <v>CJ</v>
          </cell>
          <cell r="E1499">
            <v>354.71</v>
          </cell>
          <cell r="F1499">
            <v>74.22</v>
          </cell>
          <cell r="G1499">
            <v>428.93</v>
          </cell>
          <cell r="H1499" t="str">
            <v>CDHU-182</v>
          </cell>
        </row>
        <row r="1500">
          <cell r="A1500" t="str">
            <v>28.01.070</v>
          </cell>
          <cell r="C1500" t="str">
            <v>Ferragem completa para porta de box de WC tipo livre/ocupado</v>
          </cell>
          <cell r="D1500" t="str">
            <v>CJ</v>
          </cell>
          <cell r="E1500">
            <v>149.63999999999999</v>
          </cell>
          <cell r="F1500">
            <v>55.67</v>
          </cell>
          <cell r="G1500">
            <v>205.31</v>
          </cell>
          <cell r="H1500" t="str">
            <v>CDHU-182</v>
          </cell>
        </row>
        <row r="1501">
          <cell r="A1501" t="str">
            <v>28.01.080</v>
          </cell>
          <cell r="C1501" t="str">
            <v>Ferragem adicional para porta vão simples em divisória</v>
          </cell>
          <cell r="D1501" t="str">
            <v>CJ</v>
          </cell>
          <cell r="E1501">
            <v>194.54</v>
          </cell>
          <cell r="G1501">
            <v>194.54</v>
          </cell>
          <cell r="H1501" t="str">
            <v>CDHU-182</v>
          </cell>
        </row>
        <row r="1502">
          <cell r="A1502" t="str">
            <v>28.01.090</v>
          </cell>
          <cell r="C1502" t="str">
            <v>Ferragem adicional para porta vão duplo em divisória</v>
          </cell>
          <cell r="D1502" t="str">
            <v>CJ</v>
          </cell>
          <cell r="E1502">
            <v>302.87</v>
          </cell>
          <cell r="G1502">
            <v>302.87</v>
          </cell>
          <cell r="H1502" t="str">
            <v>CDHU-182</v>
          </cell>
        </row>
        <row r="1503">
          <cell r="A1503" t="str">
            <v>28.01.146</v>
          </cell>
          <cell r="C1503" t="str">
            <v>Fechadura eletromagnética para capacidade de atraque de 150 kgf</v>
          </cell>
          <cell r="D1503" t="str">
            <v>UN</v>
          </cell>
          <cell r="E1503">
            <v>317.36</v>
          </cell>
          <cell r="F1503">
            <v>62.99</v>
          </cell>
          <cell r="G1503">
            <v>380.35</v>
          </cell>
          <cell r="H1503" t="str">
            <v>CDHU-182</v>
          </cell>
        </row>
        <row r="1504">
          <cell r="A1504" t="str">
            <v>28.01.150</v>
          </cell>
          <cell r="C1504" t="str">
            <v>Fechadura elétrica de sobrepor para porta ou portão com peso até 400 kg</v>
          </cell>
          <cell r="D1504" t="str">
            <v>CJ</v>
          </cell>
          <cell r="E1504">
            <v>404.37</v>
          </cell>
          <cell r="F1504">
            <v>62.99</v>
          </cell>
          <cell r="G1504">
            <v>467.36</v>
          </cell>
          <cell r="H1504" t="str">
            <v>CDHU-182</v>
          </cell>
        </row>
        <row r="1505">
          <cell r="A1505" t="str">
            <v>28.01.160</v>
          </cell>
          <cell r="C1505" t="str">
            <v>Mola aérea para porta, com esforço acima de 50 kg até 60 kg</v>
          </cell>
          <cell r="D1505" t="str">
            <v>UN</v>
          </cell>
          <cell r="E1505">
            <v>274.8</v>
          </cell>
          <cell r="F1505">
            <v>17.77</v>
          </cell>
          <cell r="G1505">
            <v>292.57</v>
          </cell>
          <cell r="H1505" t="str">
            <v>CDHU-182</v>
          </cell>
        </row>
        <row r="1506">
          <cell r="A1506" t="str">
            <v>28.01.171</v>
          </cell>
          <cell r="C1506" t="str">
            <v>Mola aérea para porta, com esforço acima de 60 kg até 80 kg</v>
          </cell>
          <cell r="D1506" t="str">
            <v>UN</v>
          </cell>
          <cell r="E1506">
            <v>264.02999999999997</v>
          </cell>
          <cell r="F1506">
            <v>17.77</v>
          </cell>
          <cell r="G1506">
            <v>281.8</v>
          </cell>
          <cell r="H1506" t="str">
            <v>CDHU-182</v>
          </cell>
        </row>
        <row r="1507">
          <cell r="A1507" t="str">
            <v>28.01.180</v>
          </cell>
          <cell r="C1507" t="str">
            <v>Mola aérea hidráulica, para porta com largura até 1,60 m</v>
          </cell>
          <cell r="D1507" t="str">
            <v>UN</v>
          </cell>
          <cell r="E1507">
            <v>3966.1</v>
          </cell>
          <cell r="F1507">
            <v>44.43</v>
          </cell>
          <cell r="G1507">
            <v>4010.53</v>
          </cell>
          <cell r="H1507" t="str">
            <v>CDHU-182</v>
          </cell>
        </row>
        <row r="1508">
          <cell r="A1508" t="str">
            <v>28.01.210</v>
          </cell>
          <cell r="C1508" t="str">
            <v>Fechadura tipo alavanca com chave para porta corta-fogo</v>
          </cell>
          <cell r="D1508" t="str">
            <v>UN</v>
          </cell>
          <cell r="E1508">
            <v>509.94</v>
          </cell>
          <cell r="F1508">
            <v>33.32</v>
          </cell>
          <cell r="G1508">
            <v>543.26</v>
          </cell>
          <cell r="H1508" t="str">
            <v>CDHU-182</v>
          </cell>
        </row>
        <row r="1509">
          <cell r="A1509" t="str">
            <v>28.01.250</v>
          </cell>
          <cell r="C1509" t="str">
            <v>Visor tipo olho mágico</v>
          </cell>
          <cell r="D1509" t="str">
            <v>UN</v>
          </cell>
          <cell r="E1509">
            <v>23.79</v>
          </cell>
          <cell r="F1509">
            <v>11.14</v>
          </cell>
          <cell r="G1509">
            <v>34.93</v>
          </cell>
          <cell r="H1509" t="str">
            <v>CDHU-182</v>
          </cell>
        </row>
        <row r="1510">
          <cell r="A1510" t="str">
            <v>28.01.270</v>
          </cell>
          <cell r="C1510" t="str">
            <v>Fechadura de segurança para cela tipo gorges, com clic e abertura de um lado</v>
          </cell>
          <cell r="D1510" t="str">
            <v>CJ</v>
          </cell>
          <cell r="E1510">
            <v>796.68</v>
          </cell>
          <cell r="F1510">
            <v>5.54</v>
          </cell>
          <cell r="G1510">
            <v>802.22</v>
          </cell>
          <cell r="H1510" t="str">
            <v>CDHU-182</v>
          </cell>
        </row>
        <row r="1511">
          <cell r="A1511" t="str">
            <v>28.01.280</v>
          </cell>
          <cell r="C1511" t="str">
            <v>Fechadura de segurança para cela tipo gorges, com clic e abertura de um lado, embutida em caixa</v>
          </cell>
          <cell r="D1511" t="str">
            <v>CJ</v>
          </cell>
          <cell r="E1511">
            <v>1156.17</v>
          </cell>
          <cell r="F1511">
            <v>5.54</v>
          </cell>
          <cell r="G1511">
            <v>1161.71</v>
          </cell>
          <cell r="H1511" t="str">
            <v>CDHU-182</v>
          </cell>
        </row>
        <row r="1512">
          <cell r="A1512" t="str">
            <v>28.01.290</v>
          </cell>
          <cell r="C1512" t="str">
            <v>Fechadura de segurança para corredor tipo gorges, com abertura de dois lados</v>
          </cell>
          <cell r="D1512" t="str">
            <v>CJ</v>
          </cell>
          <cell r="E1512">
            <v>934.59</v>
          </cell>
          <cell r="F1512">
            <v>5.54</v>
          </cell>
          <cell r="G1512">
            <v>940.13</v>
          </cell>
          <cell r="H1512" t="str">
            <v>CDHU-182</v>
          </cell>
        </row>
        <row r="1513">
          <cell r="A1513" t="str">
            <v>28.01.330</v>
          </cell>
          <cell r="C1513" t="str">
            <v>Mola hidráulica de piso, para porta com largura até 1,10 m e peso até 120 kg</v>
          </cell>
          <cell r="D1513" t="str">
            <v>UN</v>
          </cell>
          <cell r="E1513">
            <v>891.73</v>
          </cell>
          <cell r="F1513">
            <v>44.43</v>
          </cell>
          <cell r="G1513">
            <v>936.16</v>
          </cell>
          <cell r="H1513" t="str">
            <v>CDHU-182</v>
          </cell>
        </row>
        <row r="1514">
          <cell r="A1514" t="str">
            <v>28.01.400</v>
          </cell>
          <cell r="C1514" t="str">
            <v>Ferrolho de segurança de 1,20 m, para adaptação em portas de celas, embutido em caixa</v>
          </cell>
          <cell r="D1514" t="str">
            <v>UN</v>
          </cell>
          <cell r="E1514">
            <v>895.11</v>
          </cell>
          <cell r="F1514">
            <v>88.86</v>
          </cell>
          <cell r="G1514">
            <v>983.97</v>
          </cell>
          <cell r="H1514" t="str">
            <v>CDHU-182</v>
          </cell>
        </row>
        <row r="1515">
          <cell r="A1515" t="str">
            <v>28.01.550</v>
          </cell>
          <cell r="C1515" t="str">
            <v>Fechadura com maçaneta tipo alavanca em aço inoxidável, para porta externa</v>
          </cell>
          <cell r="D1515" t="str">
            <v>UN</v>
          </cell>
          <cell r="E1515">
            <v>258.75</v>
          </cell>
          <cell r="F1515">
            <v>55.67</v>
          </cell>
          <cell r="G1515">
            <v>314.42</v>
          </cell>
          <cell r="H1515" t="str">
            <v>CDHU-182</v>
          </cell>
        </row>
        <row r="1516">
          <cell r="A1516" t="str">
            <v>28.05</v>
          </cell>
          <cell r="B1516" t="str">
            <v>Cadeado</v>
          </cell>
          <cell r="C1516" t="str">
            <v>Cadeado</v>
          </cell>
          <cell r="H1516" t="str">
            <v>CDHU-182</v>
          </cell>
        </row>
        <row r="1517">
          <cell r="A1517" t="str">
            <v>28.05.020</v>
          </cell>
          <cell r="C1517" t="str">
            <v>Cadeado de latão com cilindro - trava dupla - 25/27mm</v>
          </cell>
          <cell r="D1517" t="str">
            <v>UN</v>
          </cell>
          <cell r="E1517">
            <v>17.84</v>
          </cell>
          <cell r="G1517">
            <v>17.84</v>
          </cell>
          <cell r="H1517" t="str">
            <v>CDHU-182</v>
          </cell>
        </row>
        <row r="1518">
          <cell r="A1518" t="str">
            <v>28.05.040</v>
          </cell>
          <cell r="C1518" t="str">
            <v>Cadeado de latão com cilindro - trava dupla - 35/36mm</v>
          </cell>
          <cell r="D1518" t="str">
            <v>UN</v>
          </cell>
          <cell r="E1518">
            <v>25</v>
          </cell>
          <cell r="G1518">
            <v>25</v>
          </cell>
          <cell r="H1518" t="str">
            <v>CDHU-182</v>
          </cell>
        </row>
        <row r="1519">
          <cell r="A1519" t="str">
            <v>28.05.060</v>
          </cell>
          <cell r="C1519" t="str">
            <v>Cadeado de latão com cilindro - trava dupla - 50mm</v>
          </cell>
          <cell r="D1519" t="str">
            <v>UN</v>
          </cell>
          <cell r="E1519">
            <v>43.78</v>
          </cell>
          <cell r="G1519">
            <v>43.78</v>
          </cell>
          <cell r="H1519" t="str">
            <v>CDHU-182</v>
          </cell>
        </row>
        <row r="1520">
          <cell r="A1520" t="str">
            <v>28.05.070</v>
          </cell>
          <cell r="C1520" t="str">
            <v>Cadeado de latão com cilindro de alta segurança, com 16 pinos e tetra-chave - 70mm</v>
          </cell>
          <cell r="D1520" t="str">
            <v>UN</v>
          </cell>
          <cell r="E1520">
            <v>146.75</v>
          </cell>
          <cell r="G1520">
            <v>146.75</v>
          </cell>
          <cell r="H1520" t="str">
            <v>CDHU-182</v>
          </cell>
        </row>
        <row r="1521">
          <cell r="A1521" t="str">
            <v>28.05.080</v>
          </cell>
          <cell r="C1521" t="str">
            <v>Cadeado de latão com cilindro - trava dupla - 60mm</v>
          </cell>
          <cell r="D1521" t="str">
            <v>UN</v>
          </cell>
          <cell r="E1521">
            <v>67.61</v>
          </cell>
          <cell r="G1521">
            <v>67.61</v>
          </cell>
          <cell r="H1521" t="str">
            <v>CDHU-182</v>
          </cell>
        </row>
        <row r="1522">
          <cell r="A1522" t="str">
            <v>28.20</v>
          </cell>
          <cell r="B1522" t="str">
            <v>Reparos, conservacoes e complementos - GRUPO 28</v>
          </cell>
          <cell r="C1522" t="str">
            <v>Reparos, conservacoes e complementos - GRUPO 28</v>
          </cell>
          <cell r="H1522" t="str">
            <v>CDHU-182</v>
          </cell>
        </row>
        <row r="1523">
          <cell r="A1523" t="str">
            <v>28.20.020</v>
          </cell>
          <cell r="C1523" t="str">
            <v>Recolocação de fechaduras de embutir</v>
          </cell>
          <cell r="D1523" t="str">
            <v>UN</v>
          </cell>
          <cell r="F1523">
            <v>55.67</v>
          </cell>
          <cell r="G1523">
            <v>55.67</v>
          </cell>
          <cell r="H1523" t="str">
            <v>CDHU-182</v>
          </cell>
        </row>
        <row r="1524">
          <cell r="A1524" t="str">
            <v>28.20.030</v>
          </cell>
          <cell r="C1524" t="str">
            <v>Barra antipânico de sobrepor para porta de 1 folha</v>
          </cell>
          <cell r="D1524" t="str">
            <v>UN</v>
          </cell>
          <cell r="E1524">
            <v>706.78</v>
          </cell>
          <cell r="F1524">
            <v>44.43</v>
          </cell>
          <cell r="G1524">
            <v>751.21</v>
          </cell>
          <cell r="H1524" t="str">
            <v>CDHU-182</v>
          </cell>
        </row>
        <row r="1525">
          <cell r="A1525" t="str">
            <v>28.20.040</v>
          </cell>
          <cell r="C1525" t="str">
            <v>Recolocação de fechaduras e fechos de sobrepor</v>
          </cell>
          <cell r="D1525" t="str">
            <v>UN</v>
          </cell>
          <cell r="F1525">
            <v>47.87</v>
          </cell>
          <cell r="G1525">
            <v>47.87</v>
          </cell>
          <cell r="H1525" t="str">
            <v>CDHU-182</v>
          </cell>
        </row>
        <row r="1526">
          <cell r="A1526" t="str">
            <v>28.20.050</v>
          </cell>
          <cell r="C1526" t="str">
            <v>Barra antipânico de sobrepor e maçaneta livre para porta de 1 folha</v>
          </cell>
          <cell r="D1526" t="str">
            <v>CJ</v>
          </cell>
          <cell r="E1526">
            <v>1462.23</v>
          </cell>
          <cell r="F1526">
            <v>57.76</v>
          </cell>
          <cell r="G1526">
            <v>1519.99</v>
          </cell>
          <cell r="H1526" t="str">
            <v>CDHU-182</v>
          </cell>
        </row>
        <row r="1527">
          <cell r="A1527" t="str">
            <v>28.20.060</v>
          </cell>
          <cell r="C1527" t="str">
            <v>Recolocação de dobradiças</v>
          </cell>
          <cell r="D1527" t="str">
            <v>UN</v>
          </cell>
          <cell r="F1527">
            <v>6.31</v>
          </cell>
          <cell r="G1527">
            <v>6.31</v>
          </cell>
          <cell r="H1527" t="str">
            <v>CDHU-182</v>
          </cell>
        </row>
        <row r="1528">
          <cell r="A1528" t="str">
            <v>28.20.070</v>
          </cell>
          <cell r="C1528" t="str">
            <v>Ferragem para portão de tapume</v>
          </cell>
          <cell r="D1528" t="str">
            <v>CJ</v>
          </cell>
          <cell r="E1528">
            <v>330.48</v>
          </cell>
          <cell r="F1528">
            <v>111.33</v>
          </cell>
          <cell r="G1528">
            <v>441.81</v>
          </cell>
          <cell r="H1528" t="str">
            <v>CDHU-182</v>
          </cell>
        </row>
        <row r="1529">
          <cell r="A1529" t="str">
            <v>28.20.090</v>
          </cell>
          <cell r="C1529" t="str">
            <v>Dobradiça tipo gonzo, diâmetro de 1 1/2´ com abas de 2´ x 3/8´</v>
          </cell>
          <cell r="D1529" t="str">
            <v>UN</v>
          </cell>
          <cell r="E1529">
            <v>123.23</v>
          </cell>
          <cell r="F1529">
            <v>21.42</v>
          </cell>
          <cell r="G1529">
            <v>144.65</v>
          </cell>
          <cell r="H1529" t="str">
            <v>CDHU-182</v>
          </cell>
        </row>
        <row r="1530">
          <cell r="A1530" t="str">
            <v>28.20.170</v>
          </cell>
          <cell r="C1530" t="str">
            <v>Brete para instalação superior em porta chapa/grade de segurança</v>
          </cell>
          <cell r="D1530" t="str">
            <v>CJ</v>
          </cell>
          <cell r="E1530">
            <v>3734.69</v>
          </cell>
          <cell r="F1530">
            <v>133.29</v>
          </cell>
          <cell r="G1530">
            <v>3867.98</v>
          </cell>
          <cell r="H1530" t="str">
            <v>CDHU-182</v>
          </cell>
        </row>
        <row r="1531">
          <cell r="A1531" t="str">
            <v>28.20.210</v>
          </cell>
          <cell r="C1531" t="str">
            <v>Ferrolho de segurança para adaptação em portas de celas</v>
          </cell>
          <cell r="D1531" t="str">
            <v>UN</v>
          </cell>
          <cell r="E1531">
            <v>373.57</v>
          </cell>
          <cell r="F1531">
            <v>44.43</v>
          </cell>
          <cell r="G1531">
            <v>418</v>
          </cell>
          <cell r="H1531" t="str">
            <v>CDHU-182</v>
          </cell>
        </row>
        <row r="1532">
          <cell r="A1532" t="str">
            <v>28.20.211</v>
          </cell>
          <cell r="C1532" t="str">
            <v>Maçaneta tipo alavanca, acionamento com chave, para porta corta-fogo</v>
          </cell>
          <cell r="D1532" t="str">
            <v>UN</v>
          </cell>
          <cell r="E1532">
            <v>237.98</v>
          </cell>
          <cell r="F1532">
            <v>33.32</v>
          </cell>
          <cell r="G1532">
            <v>271.3</v>
          </cell>
          <cell r="H1532" t="str">
            <v>CDHU-182</v>
          </cell>
        </row>
        <row r="1533">
          <cell r="A1533" t="str">
            <v>28.20.220</v>
          </cell>
          <cell r="C1533" t="str">
            <v>Dobradiça inferior para porta de vidro temperado</v>
          </cell>
          <cell r="D1533" t="str">
            <v>UN</v>
          </cell>
          <cell r="E1533">
            <v>72.3</v>
          </cell>
          <cell r="F1533">
            <v>7.56</v>
          </cell>
          <cell r="G1533">
            <v>79.86</v>
          </cell>
          <cell r="H1533" t="str">
            <v>CDHU-182</v>
          </cell>
        </row>
        <row r="1534">
          <cell r="A1534" t="str">
            <v>28.20.230</v>
          </cell>
          <cell r="C1534" t="str">
            <v>Dobradiça superior para porta de vidro temperado</v>
          </cell>
          <cell r="D1534" t="str">
            <v>UN</v>
          </cell>
          <cell r="E1534">
            <v>56.87</v>
          </cell>
          <cell r="F1534">
            <v>7.56</v>
          </cell>
          <cell r="G1534">
            <v>64.430000000000007</v>
          </cell>
          <cell r="H1534" t="str">
            <v>CDHU-182</v>
          </cell>
        </row>
        <row r="1535">
          <cell r="A1535" t="str">
            <v>28.20.360</v>
          </cell>
          <cell r="C1535" t="str">
            <v>Suporte duplo para vidro temperado fixado em alvenaria</v>
          </cell>
          <cell r="D1535" t="str">
            <v>UN</v>
          </cell>
          <cell r="E1535">
            <v>171.8</v>
          </cell>
          <cell r="F1535">
            <v>7.56</v>
          </cell>
          <cell r="G1535">
            <v>179.36</v>
          </cell>
          <cell r="H1535" t="str">
            <v>CDHU-182</v>
          </cell>
        </row>
        <row r="1536">
          <cell r="A1536" t="str">
            <v>28.20.411</v>
          </cell>
          <cell r="C1536" t="str">
            <v>Dobradiça em aço cromado de 3 1/2", para porta de até 21 kg</v>
          </cell>
          <cell r="D1536" t="str">
            <v>CJ</v>
          </cell>
          <cell r="E1536">
            <v>23.08</v>
          </cell>
          <cell r="F1536">
            <v>6.31</v>
          </cell>
          <cell r="G1536">
            <v>29.39</v>
          </cell>
          <cell r="H1536" t="str">
            <v>CDHU-182</v>
          </cell>
        </row>
        <row r="1537">
          <cell r="A1537" t="str">
            <v>28.20.412</v>
          </cell>
          <cell r="C1537" t="str">
            <v>Dobradiça em aço inoxidável de 3" x 2 1/2", para porta de até 25 kg</v>
          </cell>
          <cell r="D1537" t="str">
            <v>UN</v>
          </cell>
          <cell r="E1537">
            <v>35.049999999999997</v>
          </cell>
          <cell r="F1537">
            <v>6.31</v>
          </cell>
          <cell r="G1537">
            <v>41.36</v>
          </cell>
          <cell r="H1537" t="str">
            <v>CDHU-182</v>
          </cell>
        </row>
        <row r="1538">
          <cell r="A1538" t="str">
            <v>28.20.413</v>
          </cell>
          <cell r="C1538" t="str">
            <v>Dobradiça em latão cromado reforçada de 3 1/2" x 3", para porta de até 35 kg</v>
          </cell>
          <cell r="D1538" t="str">
            <v>UN</v>
          </cell>
          <cell r="E1538">
            <v>42.75</v>
          </cell>
          <cell r="F1538">
            <v>6.31</v>
          </cell>
          <cell r="G1538">
            <v>49.06</v>
          </cell>
          <cell r="H1538" t="str">
            <v>CDHU-182</v>
          </cell>
        </row>
        <row r="1539">
          <cell r="A1539" t="str">
            <v>28.20.430</v>
          </cell>
          <cell r="C1539" t="str">
            <v>Dobradiça em latão cromado, com mola tipo vai e vem, de 3"</v>
          </cell>
          <cell r="D1539" t="str">
            <v>CJ</v>
          </cell>
          <cell r="E1539">
            <v>186.48</v>
          </cell>
          <cell r="F1539">
            <v>13.36</v>
          </cell>
          <cell r="G1539">
            <v>199.84</v>
          </cell>
          <cell r="H1539" t="str">
            <v>CDHU-182</v>
          </cell>
        </row>
        <row r="1540">
          <cell r="A1540" t="str">
            <v>28.20.510</v>
          </cell>
          <cell r="C1540" t="str">
            <v>Pivô superior lateral para porta em vidro temperado</v>
          </cell>
          <cell r="D1540" t="str">
            <v>UN</v>
          </cell>
          <cell r="E1540">
            <v>48.93</v>
          </cell>
          <cell r="F1540">
            <v>7.56</v>
          </cell>
          <cell r="G1540">
            <v>56.49</v>
          </cell>
          <cell r="H1540" t="str">
            <v>CDHU-182</v>
          </cell>
        </row>
        <row r="1541">
          <cell r="A1541" t="str">
            <v>28.20.550</v>
          </cell>
          <cell r="C1541" t="str">
            <v>Mancal inferior com rolamento para porta em vidro temperado</v>
          </cell>
          <cell r="D1541" t="str">
            <v>UN</v>
          </cell>
          <cell r="E1541">
            <v>83</v>
          </cell>
          <cell r="F1541">
            <v>7.56</v>
          </cell>
          <cell r="G1541">
            <v>90.56</v>
          </cell>
          <cell r="H1541" t="str">
            <v>CDHU-182</v>
          </cell>
        </row>
        <row r="1542">
          <cell r="A1542" t="str">
            <v>28.20.590</v>
          </cell>
          <cell r="C1542" t="str">
            <v>Contra fechadura de centro para porta em vidro temperado</v>
          </cell>
          <cell r="D1542" t="str">
            <v>UN</v>
          </cell>
          <cell r="E1542">
            <v>159.93</v>
          </cell>
          <cell r="F1542">
            <v>5.54</v>
          </cell>
          <cell r="G1542">
            <v>165.47</v>
          </cell>
          <cell r="H1542" t="str">
            <v>CDHU-182</v>
          </cell>
        </row>
        <row r="1543">
          <cell r="A1543" t="str">
            <v>28.20.600</v>
          </cell>
          <cell r="C1543" t="str">
            <v>Fechadura de centro com cilindro para porta em vidro temperado</v>
          </cell>
          <cell r="D1543" t="str">
            <v>UN</v>
          </cell>
          <cell r="E1543">
            <v>162.30000000000001</v>
          </cell>
          <cell r="F1543">
            <v>7.56</v>
          </cell>
          <cell r="G1543">
            <v>169.86</v>
          </cell>
          <cell r="H1543" t="str">
            <v>CDHU-182</v>
          </cell>
        </row>
        <row r="1544">
          <cell r="A1544" t="str">
            <v>28.20.650</v>
          </cell>
          <cell r="C1544" t="str">
            <v>Puxador duplo em aço inoxidável, para porta de madeira, alumínio ou vidro, de 350 mm</v>
          </cell>
          <cell r="D1544" t="str">
            <v>UN</v>
          </cell>
          <cell r="E1544">
            <v>975.17</v>
          </cell>
          <cell r="F1544">
            <v>66.650000000000006</v>
          </cell>
          <cell r="G1544">
            <v>1041.82</v>
          </cell>
          <cell r="H1544" t="str">
            <v>CDHU-182</v>
          </cell>
        </row>
        <row r="1545">
          <cell r="A1545" t="str">
            <v>28.20.750</v>
          </cell>
          <cell r="C1545" t="str">
            <v>Capa de proteção para fechadura / ferrolho</v>
          </cell>
          <cell r="D1545" t="str">
            <v>UN</v>
          </cell>
          <cell r="E1545">
            <v>22.67</v>
          </cell>
          <cell r="F1545">
            <v>42.83</v>
          </cell>
          <cell r="G1545">
            <v>65.5</v>
          </cell>
          <cell r="H1545" t="str">
            <v>CDHU-182</v>
          </cell>
        </row>
        <row r="1546">
          <cell r="A1546" t="str">
            <v>28.20.760</v>
          </cell>
          <cell r="C1546" t="str">
            <v>Espelho para trinco de piso para porta em vidro temperado</v>
          </cell>
          <cell r="D1546" t="str">
            <v>UN</v>
          </cell>
          <cell r="E1546">
            <v>20.66</v>
          </cell>
          <cell r="F1546">
            <v>7.56</v>
          </cell>
          <cell r="G1546">
            <v>28.22</v>
          </cell>
          <cell r="H1546" t="str">
            <v>CDHU-182</v>
          </cell>
        </row>
        <row r="1547">
          <cell r="A1547" t="str">
            <v>28.20.770</v>
          </cell>
          <cell r="C1547" t="str">
            <v>Trinco de piso para porta em vidro temperado</v>
          </cell>
          <cell r="D1547" t="str">
            <v>UN</v>
          </cell>
          <cell r="E1547">
            <v>177.99</v>
          </cell>
          <cell r="F1547">
            <v>7.56</v>
          </cell>
          <cell r="G1547">
            <v>185.55</v>
          </cell>
          <cell r="H1547" t="str">
            <v>CDHU-182</v>
          </cell>
        </row>
        <row r="1548">
          <cell r="A1548" t="str">
            <v>28.20.800</v>
          </cell>
          <cell r="C1548" t="str">
            <v>Equipamento automatizador de portas deslizantes para folha dupla</v>
          </cell>
          <cell r="D1548" t="str">
            <v>UN</v>
          </cell>
          <cell r="E1548">
            <v>9645.98</v>
          </cell>
          <cell r="G1548">
            <v>9645.98</v>
          </cell>
          <cell r="H1548" t="str">
            <v>CDHU-182</v>
          </cell>
        </row>
        <row r="1549">
          <cell r="A1549" t="str">
            <v>28.20.810</v>
          </cell>
          <cell r="C1549" t="str">
            <v>Equipamento automatizador telescópico unilateral de portas deslizantes para folha dupla</v>
          </cell>
          <cell r="D1549" t="str">
            <v>UN</v>
          </cell>
          <cell r="E1549">
            <v>13602.09</v>
          </cell>
          <cell r="G1549">
            <v>13602.09</v>
          </cell>
          <cell r="H1549" t="str">
            <v>CDHU-182</v>
          </cell>
        </row>
        <row r="1550">
          <cell r="A1550" t="str">
            <v>28.20.820</v>
          </cell>
          <cell r="C1550" t="str">
            <v>Barra antipânico de sobrepor com maçaneta e chave, para porta em vidro de 1 folha</v>
          </cell>
          <cell r="D1550" t="str">
            <v>CJ</v>
          </cell>
          <cell r="E1550">
            <v>805.38</v>
          </cell>
          <cell r="F1550">
            <v>88.86</v>
          </cell>
          <cell r="G1550">
            <v>894.24</v>
          </cell>
          <cell r="H1550" t="str">
            <v>CDHU-182</v>
          </cell>
        </row>
        <row r="1551">
          <cell r="A1551" t="str">
            <v>28.20.830</v>
          </cell>
          <cell r="C1551" t="str">
            <v>Barra antipânico de sobrepor com maçaneta e chave, para porta dupla em vidro</v>
          </cell>
          <cell r="D1551" t="str">
            <v>CJ</v>
          </cell>
          <cell r="E1551">
            <v>1603.55</v>
          </cell>
          <cell r="F1551">
            <v>177.72</v>
          </cell>
          <cell r="G1551">
            <v>1781.27</v>
          </cell>
          <cell r="H1551" t="str">
            <v>CDHU-182</v>
          </cell>
        </row>
        <row r="1552">
          <cell r="A1552" t="str">
            <v>28.20.840</v>
          </cell>
          <cell r="C1552" t="str">
            <v>Barra antipânico para porta dupla com travamentos horizontal e vertical completa, com maçaneta tipo alavanca e chave, para vãos de 1,40 a 1,60 m</v>
          </cell>
          <cell r="D1552" t="str">
            <v>CJ</v>
          </cell>
          <cell r="E1552">
            <v>1179.31</v>
          </cell>
          <cell r="F1552">
            <v>177.72</v>
          </cell>
          <cell r="G1552">
            <v>1357.03</v>
          </cell>
          <cell r="H1552" t="str">
            <v>CDHU-182</v>
          </cell>
        </row>
        <row r="1553">
          <cell r="A1553" t="str">
            <v>28.20.850</v>
          </cell>
          <cell r="C1553" t="str">
            <v>Barra antipânico para porta dupla com travamentos horizontal e vertical completa, com maçaneta tipo alavanca e chave, para vãos de 1,70 a 2,60 m</v>
          </cell>
          <cell r="D1553" t="str">
            <v>CJ</v>
          </cell>
          <cell r="E1553">
            <v>1318.78</v>
          </cell>
          <cell r="F1553">
            <v>177.72</v>
          </cell>
          <cell r="G1553">
            <v>1496.5</v>
          </cell>
          <cell r="H1553" t="str">
            <v>CDHU-182</v>
          </cell>
        </row>
        <row r="1554">
          <cell r="A1554" t="str">
            <v>28.20.860</v>
          </cell>
          <cell r="C1554" t="str">
            <v>Veda porta/veda fresta com escova em alumínio branco</v>
          </cell>
          <cell r="D1554" t="str">
            <v>M</v>
          </cell>
          <cell r="E1554">
            <v>56.13</v>
          </cell>
          <cell r="F1554">
            <v>10.18</v>
          </cell>
          <cell r="G1554">
            <v>66.31</v>
          </cell>
          <cell r="H1554" t="str">
            <v>CDHU-182</v>
          </cell>
        </row>
        <row r="1555">
          <cell r="A1555" t="str">
            <v>29</v>
          </cell>
          <cell r="B1555" t="str">
            <v>INSERTE METALICO</v>
          </cell>
          <cell r="C1555" t="str">
            <v>INSERTE METALICO</v>
          </cell>
          <cell r="H1555" t="str">
            <v>CDHU-182</v>
          </cell>
        </row>
        <row r="1556">
          <cell r="A1556" t="str">
            <v>29.01</v>
          </cell>
          <cell r="B1556" t="str">
            <v>Cantoneira</v>
          </cell>
          <cell r="C1556" t="str">
            <v>Cantoneira</v>
          </cell>
          <cell r="H1556" t="str">
            <v>CDHU-182</v>
          </cell>
        </row>
        <row r="1557">
          <cell r="A1557" t="str">
            <v>29.01.020</v>
          </cell>
          <cell r="C1557" t="str">
            <v>Cantoneira em alumínio perfil sextavado</v>
          </cell>
          <cell r="D1557" t="str">
            <v>M</v>
          </cell>
          <cell r="E1557">
            <v>6.2</v>
          </cell>
          <cell r="F1557">
            <v>13.17</v>
          </cell>
          <cell r="G1557">
            <v>19.37</v>
          </cell>
          <cell r="H1557" t="str">
            <v>CDHU-182</v>
          </cell>
        </row>
        <row r="1558">
          <cell r="A1558" t="str">
            <v>29.01.030</v>
          </cell>
          <cell r="C1558" t="str">
            <v>Perfil em alumínio natural</v>
          </cell>
          <cell r="D1558" t="str">
            <v>KG</v>
          </cell>
          <cell r="E1558">
            <v>34.450000000000003</v>
          </cell>
          <cell r="F1558">
            <v>58.92</v>
          </cell>
          <cell r="G1558">
            <v>93.37</v>
          </cell>
          <cell r="H1558" t="str">
            <v>CDHU-182</v>
          </cell>
        </row>
        <row r="1559">
          <cell r="A1559" t="str">
            <v>29.01.040</v>
          </cell>
          <cell r="C1559" t="str">
            <v>Cantoneira em alumínio perfil ´Y´</v>
          </cell>
          <cell r="D1559" t="str">
            <v>M</v>
          </cell>
          <cell r="E1559">
            <v>7.59</v>
          </cell>
          <cell r="F1559">
            <v>13.17</v>
          </cell>
          <cell r="G1559">
            <v>20.76</v>
          </cell>
          <cell r="H1559" t="str">
            <v>CDHU-182</v>
          </cell>
        </row>
        <row r="1560">
          <cell r="A1560" t="str">
            <v>29.01.210</v>
          </cell>
          <cell r="C1560" t="str">
            <v>Cantoneira em aço galvanizado</v>
          </cell>
          <cell r="D1560" t="str">
            <v>KG</v>
          </cell>
          <cell r="E1560">
            <v>14.74</v>
          </cell>
          <cell r="F1560">
            <v>13.17</v>
          </cell>
          <cell r="G1560">
            <v>27.91</v>
          </cell>
          <cell r="H1560" t="str">
            <v>CDHU-182</v>
          </cell>
        </row>
        <row r="1561">
          <cell r="A1561" t="str">
            <v>29.01.230</v>
          </cell>
          <cell r="C1561" t="str">
            <v>Cantoneira e perfis em ferro</v>
          </cell>
          <cell r="D1561" t="str">
            <v>KG</v>
          </cell>
          <cell r="E1561">
            <v>9.76</v>
          </cell>
          <cell r="F1561">
            <v>13.17</v>
          </cell>
          <cell r="G1561">
            <v>22.93</v>
          </cell>
          <cell r="H1561" t="str">
            <v>CDHU-182</v>
          </cell>
        </row>
        <row r="1562">
          <cell r="A1562" t="str">
            <v>29.03</v>
          </cell>
          <cell r="B1562" t="str">
            <v>Cabos e cordoalhas</v>
          </cell>
          <cell r="C1562" t="str">
            <v>Cabos e cordoalhas</v>
          </cell>
          <cell r="H1562" t="str">
            <v>CDHU-182</v>
          </cell>
        </row>
        <row r="1563">
          <cell r="A1563" t="str">
            <v>29.03.010</v>
          </cell>
          <cell r="C1563" t="str">
            <v>Cabo em aço galvanizado com alma de aço, diâmetro de 3/16´ (4,76 mm)</v>
          </cell>
          <cell r="D1563" t="str">
            <v>M</v>
          </cell>
          <cell r="E1563">
            <v>8.08</v>
          </cell>
          <cell r="F1563">
            <v>11.14</v>
          </cell>
          <cell r="G1563">
            <v>19.22</v>
          </cell>
          <cell r="H1563" t="str">
            <v>CDHU-182</v>
          </cell>
        </row>
        <row r="1564">
          <cell r="A1564" t="str">
            <v>29.03.020</v>
          </cell>
          <cell r="C1564" t="str">
            <v>Cabo em aço galvanizado com alma de aço, diâmetro de 5/16´ (7,94 mm)</v>
          </cell>
          <cell r="D1564" t="str">
            <v>M</v>
          </cell>
          <cell r="E1564">
            <v>14.23</v>
          </cell>
          <cell r="F1564">
            <v>11.14</v>
          </cell>
          <cell r="G1564">
            <v>25.37</v>
          </cell>
          <cell r="H1564" t="str">
            <v>CDHU-182</v>
          </cell>
        </row>
        <row r="1565">
          <cell r="A1565" t="str">
            <v>29.03.030</v>
          </cell>
          <cell r="C1565" t="str">
            <v>Cordoalha de aço galvanizado, diâmetro de 1/4´ (6,35 mm)</v>
          </cell>
          <cell r="D1565" t="str">
            <v>M</v>
          </cell>
          <cell r="E1565">
            <v>9.1</v>
          </cell>
          <cell r="F1565">
            <v>11.14</v>
          </cell>
          <cell r="G1565">
            <v>20.239999999999998</v>
          </cell>
          <cell r="H1565" t="str">
            <v>CDHU-182</v>
          </cell>
        </row>
        <row r="1566">
          <cell r="A1566" t="str">
            <v>29.03.040</v>
          </cell>
          <cell r="C1566" t="str">
            <v>Cabo em aço galvanizado com alma de aço, diâmetro de 3/8´ (9,52 mm)</v>
          </cell>
          <cell r="D1566" t="str">
            <v>M</v>
          </cell>
          <cell r="E1566">
            <v>21.18</v>
          </cell>
          <cell r="F1566">
            <v>11.14</v>
          </cell>
          <cell r="G1566">
            <v>32.32</v>
          </cell>
          <cell r="H1566" t="str">
            <v>CDHU-182</v>
          </cell>
        </row>
        <row r="1567">
          <cell r="A1567" t="str">
            <v>29.20</v>
          </cell>
          <cell r="B1567" t="str">
            <v>Reparos, conservacoes e complementos - GRUPO 29</v>
          </cell>
          <cell r="C1567" t="str">
            <v>Reparos, conservacoes e complementos - GRUPO 29</v>
          </cell>
          <cell r="H1567" t="str">
            <v>CDHU-182</v>
          </cell>
        </row>
        <row r="1568">
          <cell r="A1568" t="str">
            <v>29.20.030</v>
          </cell>
          <cell r="C1568" t="str">
            <v>Alumínio liso para complementos e reparos</v>
          </cell>
          <cell r="D1568" t="str">
            <v>KG</v>
          </cell>
          <cell r="E1568">
            <v>45.62</v>
          </cell>
          <cell r="F1568">
            <v>13.88</v>
          </cell>
          <cell r="G1568">
            <v>59.5</v>
          </cell>
          <cell r="H1568" t="str">
            <v>CDHU-182</v>
          </cell>
        </row>
        <row r="1569">
          <cell r="A1569" t="str">
            <v>30</v>
          </cell>
          <cell r="B1569" t="str">
            <v>ACESSIBILIDADE</v>
          </cell>
          <cell r="C1569" t="str">
            <v>ACESSIBILIDADE</v>
          </cell>
          <cell r="H1569" t="str">
            <v>CDHU-182</v>
          </cell>
        </row>
        <row r="1570">
          <cell r="A1570" t="str">
            <v>30.01</v>
          </cell>
          <cell r="B1570" t="str">
            <v>Barra de apoio</v>
          </cell>
          <cell r="C1570" t="str">
            <v>Barra de apoio</v>
          </cell>
          <cell r="H1570" t="str">
            <v>CDHU-182</v>
          </cell>
        </row>
        <row r="1571">
          <cell r="A1571" t="str">
            <v>30.01.010</v>
          </cell>
          <cell r="C1571" t="str">
            <v>Barra de apoio reta, para pessoas com mobilidade reduzida, em tubo de aço inoxidável de 1 1/2´</v>
          </cell>
          <cell r="D1571" t="str">
            <v>M</v>
          </cell>
          <cell r="E1571">
            <v>185.51</v>
          </cell>
          <cell r="F1571">
            <v>11.14</v>
          </cell>
          <cell r="G1571">
            <v>196.65</v>
          </cell>
          <cell r="H1571" t="str">
            <v>CDHU-182</v>
          </cell>
        </row>
        <row r="1572">
          <cell r="A1572" t="str">
            <v>30.01.020</v>
          </cell>
          <cell r="C1572" t="str">
            <v>Barra de apoio reta, para pessoas com mobilidade reduzida, em tubo de aço inoxidável de 1 1/2´ x 500 mm</v>
          </cell>
          <cell r="D1572" t="str">
            <v>UN</v>
          </cell>
          <cell r="E1572">
            <v>109.2</v>
          </cell>
          <cell r="F1572">
            <v>11.14</v>
          </cell>
          <cell r="G1572">
            <v>120.34</v>
          </cell>
          <cell r="H1572" t="str">
            <v>CDHU-182</v>
          </cell>
        </row>
        <row r="1573">
          <cell r="A1573" t="str">
            <v>30.01.030</v>
          </cell>
          <cell r="C1573" t="str">
            <v>Barra de apoio reta, para pessoas com mobilidade reduzida, em tubo de aço inoxidável de 1 1/2´ x 800 mm</v>
          </cell>
          <cell r="D1573" t="str">
            <v>UN</v>
          </cell>
          <cell r="E1573">
            <v>154.59</v>
          </cell>
          <cell r="F1573">
            <v>11.14</v>
          </cell>
          <cell r="G1573">
            <v>165.73</v>
          </cell>
          <cell r="H1573" t="str">
            <v>CDHU-182</v>
          </cell>
        </row>
        <row r="1574">
          <cell r="A1574" t="str">
            <v>30.01.050</v>
          </cell>
          <cell r="C1574" t="str">
            <v>Barra de apoio em ângulo de 90°, para pessoas com mobilidade reduzida, em tubo de aço inoxidável de 1 1/2´ x 800 x 800 mm</v>
          </cell>
          <cell r="D1574" t="str">
            <v>UN</v>
          </cell>
          <cell r="E1574">
            <v>433.18</v>
          </cell>
          <cell r="F1574">
            <v>11.14</v>
          </cell>
          <cell r="G1574">
            <v>444.32</v>
          </cell>
          <cell r="H1574" t="str">
            <v>CDHU-182</v>
          </cell>
        </row>
        <row r="1575">
          <cell r="A1575" t="str">
            <v>30.01.061</v>
          </cell>
          <cell r="C1575" t="str">
            <v>Barra de apoio lateral para lavatório, para pessoas com mobilidade reduzida, em tubo de aço inoxidável de 1.1/4", comprimento 25 a 30 cm</v>
          </cell>
          <cell r="D1575" t="str">
            <v>UN</v>
          </cell>
          <cell r="E1575">
            <v>175.52</v>
          </cell>
          <cell r="F1575">
            <v>11.14</v>
          </cell>
          <cell r="G1575">
            <v>186.66</v>
          </cell>
          <cell r="H1575" t="str">
            <v>CDHU-182</v>
          </cell>
        </row>
        <row r="1576">
          <cell r="A1576" t="str">
            <v>30.01.080</v>
          </cell>
          <cell r="C1576" t="str">
            <v>Barra de apoio reta, para pessoas com mobilidade reduzida, em tubo de alumínio, comprimento de 800 mm, acabamento com pintura epóxi</v>
          </cell>
          <cell r="D1576" t="str">
            <v>UN</v>
          </cell>
          <cell r="E1576">
            <v>157.1</v>
          </cell>
          <cell r="F1576">
            <v>11.14</v>
          </cell>
          <cell r="G1576">
            <v>168.24</v>
          </cell>
          <cell r="H1576" t="str">
            <v>CDHU-182</v>
          </cell>
        </row>
        <row r="1577">
          <cell r="A1577" t="str">
            <v>30.01.090</v>
          </cell>
          <cell r="C1577" t="str">
            <v>Barra de apoio em ângulo de 90°, para pessoas com mobilidade reduzida, em tubo de alumínio de 800 x 800 mm, acabamento com pintura epóxi</v>
          </cell>
          <cell r="D1577" t="str">
            <v>UN</v>
          </cell>
          <cell r="E1577">
            <v>332.85</v>
          </cell>
          <cell r="F1577">
            <v>11.14</v>
          </cell>
          <cell r="G1577">
            <v>343.99</v>
          </cell>
          <cell r="H1577" t="str">
            <v>CDHU-182</v>
          </cell>
        </row>
        <row r="1578">
          <cell r="A1578" t="str">
            <v>30.01.110</v>
          </cell>
          <cell r="C1578" t="str">
            <v>Barra de proteção para sifão, para pessoas com mobilidade reduzida, em tubo de alumínio, acabamento com pintura epóxi</v>
          </cell>
          <cell r="D1578" t="str">
            <v>UN</v>
          </cell>
          <cell r="E1578">
            <v>278.45</v>
          </cell>
          <cell r="F1578">
            <v>11.14</v>
          </cell>
          <cell r="G1578">
            <v>289.58999999999997</v>
          </cell>
          <cell r="H1578" t="str">
            <v>CDHU-182</v>
          </cell>
        </row>
        <row r="1579">
          <cell r="A1579" t="str">
            <v>30.01.120</v>
          </cell>
          <cell r="C1579" t="str">
            <v>Barra de apoio reta, para pessoas com mobilidade reduzida, em tubo de aço inoxidável de 1 1/4´ x 400 mm</v>
          </cell>
          <cell r="D1579" t="str">
            <v>UN</v>
          </cell>
          <cell r="E1579">
            <v>136.36000000000001</v>
          </cell>
          <cell r="F1579">
            <v>11.14</v>
          </cell>
          <cell r="G1579">
            <v>147.5</v>
          </cell>
          <cell r="H1579" t="str">
            <v>CDHU-182</v>
          </cell>
        </row>
        <row r="1580">
          <cell r="A1580" t="str">
            <v>30.01.130</v>
          </cell>
          <cell r="C1580" t="str">
            <v>Barra de proteção para lavatório, para pessoas com mobilidade reduzida, em tubo de alumínio acabamento com pintura epóxi</v>
          </cell>
          <cell r="D1580" t="str">
            <v>UN</v>
          </cell>
          <cell r="E1580">
            <v>409.78</v>
          </cell>
          <cell r="F1580">
            <v>18.559999999999999</v>
          </cell>
          <cell r="G1580">
            <v>428.34</v>
          </cell>
          <cell r="H1580" t="str">
            <v>CDHU-182</v>
          </cell>
        </row>
        <row r="1581">
          <cell r="A1581" t="str">
            <v>30.03</v>
          </cell>
          <cell r="B1581" t="str">
            <v>Aparelhos eletricos, hidraulicos e a gas</v>
          </cell>
          <cell r="C1581" t="str">
            <v>Aparelhos eletricos, hidraulicos e a gas</v>
          </cell>
          <cell r="H1581" t="str">
            <v>CDHU-182</v>
          </cell>
        </row>
        <row r="1582">
          <cell r="A1582" t="str">
            <v>30.03.032</v>
          </cell>
          <cell r="C1582" t="str">
            <v>Purificador de pressão elétrico em chapa eletrozincado pré-pintada e tampo em aço inoxidável, capacidade de refrigeração de 2,75 l/h</v>
          </cell>
          <cell r="D1582" t="str">
            <v>UN</v>
          </cell>
          <cell r="E1582">
            <v>2188.36</v>
          </cell>
          <cell r="F1582">
            <v>58.74</v>
          </cell>
          <cell r="G1582">
            <v>2247.1</v>
          </cell>
          <cell r="H1582" t="str">
            <v>CDHU-182</v>
          </cell>
        </row>
        <row r="1583">
          <cell r="A1583" t="str">
            <v>30.03.042</v>
          </cell>
          <cell r="C1583" t="str">
            <v>Purificador de pressão elétrico em chapa eletrozincado pré-pintada e tampo em aço inoxidável, capacidade de refrigeração de 7,2 l/h</v>
          </cell>
          <cell r="D1583" t="str">
            <v>UN</v>
          </cell>
          <cell r="E1583">
            <v>2799.49</v>
          </cell>
          <cell r="F1583">
            <v>58.74</v>
          </cell>
          <cell r="G1583">
            <v>2858.23</v>
          </cell>
          <cell r="H1583" t="str">
            <v>CDHU-182</v>
          </cell>
        </row>
        <row r="1584">
          <cell r="A1584" t="str">
            <v>30.04</v>
          </cell>
          <cell r="B1584" t="str">
            <v>Revestimento</v>
          </cell>
          <cell r="C1584" t="str">
            <v>Revestimento</v>
          </cell>
          <cell r="H1584" t="str">
            <v>CDHU-182</v>
          </cell>
        </row>
        <row r="1585">
          <cell r="A1585" t="str">
            <v>30.04.010</v>
          </cell>
          <cell r="C1585" t="str">
            <v>Revestimento em borracha sintética colorida de 5 mm, para sinalização tátil de alerta / direcional - assentamento argamassado</v>
          </cell>
          <cell r="D1585" t="str">
            <v>M2</v>
          </cell>
          <cell r="E1585">
            <v>231.64</v>
          </cell>
          <cell r="F1585">
            <v>20.399999999999999</v>
          </cell>
          <cell r="G1585">
            <v>252.04</v>
          </cell>
          <cell r="H1585" t="str">
            <v>CDHU-182</v>
          </cell>
        </row>
        <row r="1586">
          <cell r="A1586" t="str">
            <v>30.04.020</v>
          </cell>
          <cell r="C1586" t="str">
            <v>Revestimento em borracha sintética colorida de 5 mm, para sinalização tátil de alerta / direcional - colado</v>
          </cell>
          <cell r="D1586" t="str">
            <v>M2</v>
          </cell>
          <cell r="E1586">
            <v>157.13</v>
          </cell>
          <cell r="F1586">
            <v>8.5299999999999994</v>
          </cell>
          <cell r="G1586">
            <v>165.66</v>
          </cell>
          <cell r="H1586" t="str">
            <v>CDHU-182</v>
          </cell>
        </row>
        <row r="1587">
          <cell r="A1587" t="str">
            <v>30.04.030</v>
          </cell>
          <cell r="C1587" t="str">
            <v>Piso em ladrilho hidráulico podotátil várias cores (25x25x2,5cm), assentado com argamassa mista</v>
          </cell>
          <cell r="D1587" t="str">
            <v>M2</v>
          </cell>
          <cell r="E1587">
            <v>106.13</v>
          </cell>
          <cell r="F1587">
            <v>23.95</v>
          </cell>
          <cell r="G1587">
            <v>130.08000000000001</v>
          </cell>
          <cell r="H1587" t="str">
            <v>CDHU-182</v>
          </cell>
        </row>
        <row r="1588">
          <cell r="A1588" t="str">
            <v>30.04.040</v>
          </cell>
          <cell r="C1588" t="str">
            <v>Faixa em policarbonato para sinalização visual fotoluminescente, para degraus, comprimento de 20 cm</v>
          </cell>
          <cell r="D1588" t="str">
            <v>UN</v>
          </cell>
          <cell r="E1588">
            <v>3.62</v>
          </cell>
          <cell r="F1588">
            <v>1.3</v>
          </cell>
          <cell r="G1588">
            <v>4.92</v>
          </cell>
          <cell r="H1588" t="str">
            <v>CDHU-182</v>
          </cell>
        </row>
        <row r="1589">
          <cell r="A1589" t="str">
            <v>30.04.060</v>
          </cell>
          <cell r="C1589" t="str">
            <v>Revestimento em chapa de aço inoxidável para proteção de portas, altura de 40 cm</v>
          </cell>
          <cell r="D1589" t="str">
            <v>M</v>
          </cell>
          <cell r="E1589">
            <v>417.48</v>
          </cell>
          <cell r="G1589">
            <v>417.48</v>
          </cell>
          <cell r="H1589" t="str">
            <v>CDHU-182</v>
          </cell>
        </row>
        <row r="1590">
          <cell r="A1590" t="str">
            <v>30.04.070</v>
          </cell>
          <cell r="C1590" t="str">
            <v>Rejuntamento de piso em ladrilho hidráulico (25x25x2,5cm) com argamassa industrializada para rejunte, juntas de 2 mm</v>
          </cell>
          <cell r="D1590" t="str">
            <v>M2</v>
          </cell>
          <cell r="E1590">
            <v>3.85</v>
          </cell>
          <cell r="F1590">
            <v>8.44</v>
          </cell>
          <cell r="G1590">
            <v>12.29</v>
          </cell>
          <cell r="H1590" t="str">
            <v>CDHU-182</v>
          </cell>
        </row>
        <row r="1591">
          <cell r="A1591" t="str">
            <v>30.04.090</v>
          </cell>
          <cell r="C1591" t="str">
            <v>Sinalização visual de degraus com pintura esmalte epóxi, comprimento de 20 cm</v>
          </cell>
          <cell r="D1591" t="str">
            <v>UN</v>
          </cell>
          <cell r="E1591">
            <v>0.39</v>
          </cell>
          <cell r="F1591">
            <v>13.58</v>
          </cell>
          <cell r="G1591">
            <v>13.97</v>
          </cell>
          <cell r="H1591" t="str">
            <v>CDHU-182</v>
          </cell>
        </row>
        <row r="1592">
          <cell r="A1592" t="str">
            <v>30.04.100</v>
          </cell>
          <cell r="C1592" t="str">
            <v>Piso tátil de concreto, alerta / direcional, intertravado, espessura de 6 cm, com rejunte em areia</v>
          </cell>
          <cell r="D1592" t="str">
            <v>M2</v>
          </cell>
          <cell r="E1592">
            <v>67.36</v>
          </cell>
          <cell r="F1592">
            <v>13.22</v>
          </cell>
          <cell r="G1592">
            <v>80.58</v>
          </cell>
          <cell r="H1592" t="str">
            <v>CDHU-182</v>
          </cell>
        </row>
        <row r="1593">
          <cell r="A1593" t="str">
            <v>30.06</v>
          </cell>
          <cell r="B1593" t="str">
            <v>Comunicacao visual e sonora</v>
          </cell>
          <cell r="C1593" t="str">
            <v>Comunicacao visual e sonora</v>
          </cell>
          <cell r="H1593" t="str">
            <v>CDHU-182</v>
          </cell>
        </row>
        <row r="1594">
          <cell r="A1594" t="str">
            <v>30.06.010</v>
          </cell>
          <cell r="C1594" t="str">
            <v>Placa para sinalização tátil (início ou final) em braile para corrimão</v>
          </cell>
          <cell r="D1594" t="str">
            <v>UN</v>
          </cell>
          <cell r="E1594">
            <v>13.64</v>
          </cell>
          <cell r="F1594">
            <v>1.3</v>
          </cell>
          <cell r="G1594">
            <v>14.94</v>
          </cell>
          <cell r="H1594" t="str">
            <v>CDHU-182</v>
          </cell>
        </row>
        <row r="1595">
          <cell r="A1595" t="str">
            <v>30.06.020</v>
          </cell>
          <cell r="C1595" t="str">
            <v>Placa para sinalização tátil (pavimento) em braile para corrimão</v>
          </cell>
          <cell r="D1595" t="str">
            <v>UN</v>
          </cell>
          <cell r="E1595">
            <v>13.74</v>
          </cell>
          <cell r="F1595">
            <v>1.3</v>
          </cell>
          <cell r="G1595">
            <v>15.04</v>
          </cell>
          <cell r="H1595" t="str">
            <v>CDHU-182</v>
          </cell>
        </row>
        <row r="1596">
          <cell r="A1596" t="str">
            <v>30.06.030</v>
          </cell>
          <cell r="C1596" t="str">
            <v>Anel de borracha para sinalização tátil para corrimão, diâmetro de 4,5 cm</v>
          </cell>
          <cell r="D1596" t="str">
            <v>UN</v>
          </cell>
          <cell r="E1596">
            <v>25.25</v>
          </cell>
          <cell r="F1596">
            <v>1.3</v>
          </cell>
          <cell r="G1596">
            <v>26.55</v>
          </cell>
          <cell r="H1596" t="str">
            <v>CDHU-182</v>
          </cell>
        </row>
        <row r="1597">
          <cell r="A1597" t="str">
            <v>30.06.050</v>
          </cell>
          <cell r="C1597" t="str">
            <v>Tinta acrílica para sinalização visual de piso, com acabamento microtexturizado e antiderrapante</v>
          </cell>
          <cell r="D1597" t="str">
            <v>M</v>
          </cell>
          <cell r="E1597">
            <v>26.56</v>
          </cell>
          <cell r="F1597">
            <v>20.58</v>
          </cell>
          <cell r="G1597">
            <v>47.14</v>
          </cell>
          <cell r="H1597" t="str">
            <v>CDHU-182</v>
          </cell>
        </row>
        <row r="1598">
          <cell r="A1598" t="str">
            <v>30.06.061</v>
          </cell>
          <cell r="C1598" t="str">
            <v>Sistema de alarme PNE com indicador audiovisual, para pessoas com mobilidade reduzida ou cadeirante</v>
          </cell>
          <cell r="D1598" t="str">
            <v>CJ</v>
          </cell>
          <cell r="E1598">
            <v>411.17</v>
          </cell>
          <cell r="F1598">
            <v>21</v>
          </cell>
          <cell r="G1598">
            <v>432.17</v>
          </cell>
          <cell r="H1598" t="str">
            <v>CDHU-182</v>
          </cell>
        </row>
        <row r="1599">
          <cell r="A1599" t="str">
            <v>30.06.064</v>
          </cell>
          <cell r="C1599" t="str">
            <v>Sistema de alarme PNE com indicador audiovisual, sistema sem fio (Wireless), para pessoas com mobilidade reduzida ou cadeirante</v>
          </cell>
          <cell r="D1599" t="str">
            <v>CJ</v>
          </cell>
          <cell r="E1599">
            <v>634.46</v>
          </cell>
          <cell r="F1599">
            <v>21</v>
          </cell>
          <cell r="G1599">
            <v>655.46</v>
          </cell>
          <cell r="H1599" t="str">
            <v>CDHU-182</v>
          </cell>
        </row>
        <row r="1600">
          <cell r="A1600" t="str">
            <v>30.06.080</v>
          </cell>
          <cell r="C1600" t="str">
            <v>Placa de identificação em alumínio para WC, com desenho universal de acessibilidade</v>
          </cell>
          <cell r="D1600" t="str">
            <v>UN</v>
          </cell>
          <cell r="E1600">
            <v>22.91</v>
          </cell>
          <cell r="F1600">
            <v>3.35</v>
          </cell>
          <cell r="G1600">
            <v>26.26</v>
          </cell>
          <cell r="H1600" t="str">
            <v>CDHU-182</v>
          </cell>
        </row>
        <row r="1601">
          <cell r="A1601" t="str">
            <v>30.06.090</v>
          </cell>
          <cell r="C1601" t="str">
            <v>Placa de identificação para estacionamento, com desenho universal de acessibilidade, tipo pedestal</v>
          </cell>
          <cell r="D1601" t="str">
            <v>UN</v>
          </cell>
          <cell r="E1601">
            <v>516.32000000000005</v>
          </cell>
          <cell r="F1601">
            <v>4.1900000000000004</v>
          </cell>
          <cell r="G1601">
            <v>520.51</v>
          </cell>
          <cell r="H1601" t="str">
            <v>CDHU-182</v>
          </cell>
        </row>
        <row r="1602">
          <cell r="A1602" t="str">
            <v>30.06.100</v>
          </cell>
          <cell r="C1602" t="str">
            <v>Sinalização com pictograma para vaga de estacionamento</v>
          </cell>
          <cell r="D1602" t="str">
            <v>UN</v>
          </cell>
          <cell r="E1602">
            <v>131.72</v>
          </cell>
          <cell r="F1602">
            <v>72.010000000000005</v>
          </cell>
          <cell r="G1602">
            <v>203.73</v>
          </cell>
          <cell r="H1602" t="str">
            <v>CDHU-182</v>
          </cell>
        </row>
        <row r="1603">
          <cell r="A1603" t="str">
            <v>30.06.110</v>
          </cell>
          <cell r="C1603" t="str">
            <v>Sinalização com pictograma para vaga de estacionamento, com faixas demarcatórias</v>
          </cell>
          <cell r="D1603" t="str">
            <v>UN</v>
          </cell>
          <cell r="E1603">
            <v>244.85</v>
          </cell>
          <cell r="F1603">
            <v>164.6</v>
          </cell>
          <cell r="G1603">
            <v>409.45</v>
          </cell>
          <cell r="H1603" t="str">
            <v>CDHU-182</v>
          </cell>
        </row>
        <row r="1604">
          <cell r="A1604" t="str">
            <v>30.06.124</v>
          </cell>
          <cell r="C1604" t="str">
            <v>Sinalização com pictograma autoadesivo em policarbonato para piso 80 cm x 120 cm - área de resgate</v>
          </cell>
          <cell r="D1604" t="str">
            <v>UN</v>
          </cell>
          <cell r="E1604">
            <v>219.59</v>
          </cell>
          <cell r="F1604">
            <v>18.559999999999999</v>
          </cell>
          <cell r="G1604">
            <v>238.15</v>
          </cell>
          <cell r="H1604" t="str">
            <v>CDHU-182</v>
          </cell>
        </row>
        <row r="1605">
          <cell r="A1605" t="str">
            <v>30.06.132</v>
          </cell>
          <cell r="C1605" t="str">
            <v>Placa de sinalização tátil em poliestireno com alto relevo em braile, para identificação de pavimentos</v>
          </cell>
          <cell r="D1605" t="str">
            <v>UN</v>
          </cell>
          <cell r="E1605">
            <v>16.260000000000002</v>
          </cell>
          <cell r="F1605">
            <v>3.35</v>
          </cell>
          <cell r="G1605">
            <v>19.61</v>
          </cell>
          <cell r="H1605" t="str">
            <v>CDHU-182</v>
          </cell>
        </row>
        <row r="1606">
          <cell r="A1606" t="str">
            <v>30.08</v>
          </cell>
          <cell r="B1606" t="str">
            <v>Aparelhos sanitarios</v>
          </cell>
          <cell r="C1606" t="str">
            <v>Aparelhos sanitarios</v>
          </cell>
          <cell r="H1606" t="str">
            <v>CDHU-182</v>
          </cell>
        </row>
        <row r="1607">
          <cell r="A1607" t="str">
            <v>30.08.030</v>
          </cell>
          <cell r="C1607" t="str">
            <v>Assento articulado para banho, em alumínio com pintura epóxi de 700 x 450 mm</v>
          </cell>
          <cell r="D1607" t="str">
            <v>UN</v>
          </cell>
          <cell r="E1607">
            <v>681.84</v>
          </cell>
          <cell r="F1607">
            <v>4.1900000000000004</v>
          </cell>
          <cell r="G1607">
            <v>686.03</v>
          </cell>
          <cell r="H1607" t="str">
            <v>CDHU-182</v>
          </cell>
        </row>
        <row r="1608">
          <cell r="A1608" t="str">
            <v>30.08.040</v>
          </cell>
          <cell r="C1608" t="str">
            <v>Lavatório de louça para canto sem coluna para pessoas com mobilidade reduzida</v>
          </cell>
          <cell r="D1608" t="str">
            <v>UN</v>
          </cell>
          <cell r="E1608">
            <v>1076.3</v>
          </cell>
          <cell r="F1608">
            <v>58.74</v>
          </cell>
          <cell r="G1608">
            <v>1135.04</v>
          </cell>
          <cell r="H1608" t="str">
            <v>CDHU-182</v>
          </cell>
        </row>
        <row r="1609">
          <cell r="A1609" t="str">
            <v>30.08.050</v>
          </cell>
          <cell r="C1609" t="str">
            <v>Trocador acessível em MDF com revestimento em laminado melamínico de 180x80cm</v>
          </cell>
          <cell r="D1609" t="str">
            <v>UN</v>
          </cell>
          <cell r="E1609">
            <v>2556.21</v>
          </cell>
          <cell r="F1609">
            <v>301.88</v>
          </cell>
          <cell r="G1609">
            <v>2858.09</v>
          </cell>
          <cell r="H1609" t="str">
            <v>CDHU-182</v>
          </cell>
        </row>
        <row r="1610">
          <cell r="A1610" t="str">
            <v>30.08.060</v>
          </cell>
          <cell r="C1610" t="str">
            <v>Bacia sifonada de louça para pessoas com mobilidade reduzida - capacidade de 6 litros</v>
          </cell>
          <cell r="D1610" t="str">
            <v>UN</v>
          </cell>
          <cell r="E1610">
            <v>735.28</v>
          </cell>
          <cell r="F1610">
            <v>50.37</v>
          </cell>
          <cell r="G1610">
            <v>785.65</v>
          </cell>
          <cell r="H1610" t="str">
            <v>CDHU-182</v>
          </cell>
        </row>
        <row r="1611">
          <cell r="A1611" t="str">
            <v>30.14</v>
          </cell>
          <cell r="B1611" t="str">
            <v>Elevador e plataforma</v>
          </cell>
          <cell r="C1611" t="str">
            <v>Elevador e plataforma</v>
          </cell>
          <cell r="H1611" t="str">
            <v>CDHU-182</v>
          </cell>
        </row>
        <row r="1612">
          <cell r="A1612" t="str">
            <v>30.14.010</v>
          </cell>
          <cell r="C1612" t="str">
            <v>Elevador de uso restrito a pessoas com mobilidade reduzida com 02 paradas, capacidade de 225 kg - uso interno em alvenaria</v>
          </cell>
          <cell r="D1612" t="str">
            <v>CJ</v>
          </cell>
          <cell r="E1612">
            <v>105245.53</v>
          </cell>
          <cell r="G1612">
            <v>105245.53</v>
          </cell>
          <cell r="H1612" t="str">
            <v>CDHU-182</v>
          </cell>
        </row>
        <row r="1613">
          <cell r="A1613" t="str">
            <v>30.14.020</v>
          </cell>
          <cell r="C1613" t="str">
            <v>Elevador de uso restrito a pessoas com mobilidade reduzida com 03 paradas, capacidade de 225 kg - uso interno em alvenaria</v>
          </cell>
          <cell r="D1613" t="str">
            <v>CJ</v>
          </cell>
          <cell r="E1613">
            <v>131886.81</v>
          </cell>
          <cell r="G1613">
            <v>131886.81</v>
          </cell>
          <cell r="H1613" t="str">
            <v>CDHU-182</v>
          </cell>
        </row>
        <row r="1614">
          <cell r="A1614" t="str">
            <v>30.14.030</v>
          </cell>
          <cell r="C1614" t="str">
            <v>Plataforma para elevação até 2,00 m, nas dimensões de 900 x 1400 mm, capacidade de 250 kg- percurso até 1,00 m de altura</v>
          </cell>
          <cell r="D1614" t="str">
            <v>CJ</v>
          </cell>
          <cell r="E1614">
            <v>45327.5</v>
          </cell>
          <cell r="G1614">
            <v>45327.5</v>
          </cell>
          <cell r="H1614" t="str">
            <v>CDHU-182</v>
          </cell>
        </row>
        <row r="1615">
          <cell r="A1615" t="str">
            <v>30.14.040</v>
          </cell>
          <cell r="C1615" t="str">
            <v>Plataforma para elevação até 2,00 m, nas dimensões de 900 x 1400 mm, capacidade de 250 kg - percurso superior a 1,00 m de altura</v>
          </cell>
          <cell r="D1615" t="str">
            <v>CJ</v>
          </cell>
          <cell r="E1615">
            <v>45077.61</v>
          </cell>
          <cell r="G1615">
            <v>45077.61</v>
          </cell>
          <cell r="H1615" t="str">
            <v>CDHU-182</v>
          </cell>
        </row>
        <row r="1616">
          <cell r="A1616" t="str">
            <v>32</v>
          </cell>
          <cell r="B1616" t="str">
            <v>IMPERMEABILIZACAO, PROTECAO E JUNTA</v>
          </cell>
          <cell r="C1616" t="str">
            <v>IMPERMEABILIZACAO, PROTECAO E JUNTA</v>
          </cell>
          <cell r="H1616" t="str">
            <v>CDHU-182</v>
          </cell>
        </row>
        <row r="1617">
          <cell r="A1617" t="str">
            <v>32.06</v>
          </cell>
          <cell r="B1617" t="str">
            <v>Isolamentos termicos / acusticos</v>
          </cell>
          <cell r="C1617" t="str">
            <v>Isolamentos termicos / acusticos</v>
          </cell>
          <cell r="H1617" t="str">
            <v>CDHU-182</v>
          </cell>
        </row>
        <row r="1618">
          <cell r="A1618" t="str">
            <v>32.06.010</v>
          </cell>
          <cell r="C1618" t="str">
            <v>Lã de vidro e/ou lã de rocha com espessura de 1´</v>
          </cell>
          <cell r="D1618" t="str">
            <v>M2</v>
          </cell>
          <cell r="E1618">
            <v>18.920000000000002</v>
          </cell>
          <cell r="F1618">
            <v>3.35</v>
          </cell>
          <cell r="G1618">
            <v>22.27</v>
          </cell>
          <cell r="H1618" t="str">
            <v>CDHU-182</v>
          </cell>
        </row>
        <row r="1619">
          <cell r="A1619" t="str">
            <v>32.06.030</v>
          </cell>
          <cell r="C1619" t="str">
            <v>Lã de vidro e/ou lã de rocha com espessura de 2´</v>
          </cell>
          <cell r="D1619" t="str">
            <v>M2</v>
          </cell>
          <cell r="E1619">
            <v>24.02</v>
          </cell>
          <cell r="F1619">
            <v>3.35</v>
          </cell>
          <cell r="G1619">
            <v>27.37</v>
          </cell>
          <cell r="H1619" t="str">
            <v>CDHU-182</v>
          </cell>
        </row>
        <row r="1620">
          <cell r="A1620" t="str">
            <v>32.06.120</v>
          </cell>
          <cell r="C1620" t="str">
            <v>Argila expandida</v>
          </cell>
          <cell r="D1620" t="str">
            <v>M3</v>
          </cell>
          <cell r="E1620">
            <v>347.59</v>
          </cell>
          <cell r="F1620">
            <v>46.9</v>
          </cell>
          <cell r="G1620">
            <v>394.49</v>
          </cell>
          <cell r="H1620" t="str">
            <v>CDHU-182</v>
          </cell>
        </row>
        <row r="1621">
          <cell r="A1621" t="str">
            <v>32.06.130</v>
          </cell>
          <cell r="C1621" t="str">
            <v>Espuma flexível de poliuretano poliéter/poliéster para absorção acústica, espessura de 50 mm</v>
          </cell>
          <cell r="D1621" t="str">
            <v>M2</v>
          </cell>
          <cell r="E1621">
            <v>108.54</v>
          </cell>
          <cell r="F1621">
            <v>6.16</v>
          </cell>
          <cell r="G1621">
            <v>114.7</v>
          </cell>
          <cell r="H1621" t="str">
            <v>CDHU-182</v>
          </cell>
        </row>
        <row r="1622">
          <cell r="A1622" t="str">
            <v>32.06.151</v>
          </cell>
          <cell r="C1622" t="str">
            <v>Lâmina refletiva revestida com dupla face em alumínio, dupla malha de reforço e laminação entre camadas, para isolação térmica</v>
          </cell>
          <cell r="D1622" t="str">
            <v>M2</v>
          </cell>
          <cell r="E1622">
            <v>15.17</v>
          </cell>
          <cell r="F1622">
            <v>9.1</v>
          </cell>
          <cell r="G1622">
            <v>24.27</v>
          </cell>
          <cell r="H1622" t="str">
            <v>CDHU-182</v>
          </cell>
        </row>
        <row r="1623">
          <cell r="A1623" t="str">
            <v>32.06.231</v>
          </cell>
          <cell r="C1623" t="str">
            <v>Película de controle solar refletiva na cor prata, para aplicação em vidros</v>
          </cell>
          <cell r="D1623" t="str">
            <v>M2</v>
          </cell>
          <cell r="E1623">
            <v>94.78</v>
          </cell>
          <cell r="G1623">
            <v>94.78</v>
          </cell>
          <cell r="H1623" t="str">
            <v>CDHU-182</v>
          </cell>
        </row>
        <row r="1624">
          <cell r="A1624" t="str">
            <v>32.06.380</v>
          </cell>
          <cell r="C1624" t="str">
            <v>Isolamento acústico em placas de espuma semirrígida, com uma camada de manta HD, espessura de 50 mm</v>
          </cell>
          <cell r="D1624" t="str">
            <v>M2</v>
          </cell>
          <cell r="E1624">
            <v>784.24</v>
          </cell>
          <cell r="G1624">
            <v>784.24</v>
          </cell>
          <cell r="H1624" t="str">
            <v>CDHU-182</v>
          </cell>
        </row>
        <row r="1625">
          <cell r="A1625" t="str">
            <v>32.06.396</v>
          </cell>
          <cell r="C1625" t="str">
            <v>Manta termoacústica em fibra cerâmica aluminizada, espessura de 38 mm</v>
          </cell>
          <cell r="D1625" t="str">
            <v>M2</v>
          </cell>
          <cell r="E1625">
            <v>80.430000000000007</v>
          </cell>
          <cell r="F1625">
            <v>25.19</v>
          </cell>
          <cell r="G1625">
            <v>105.62</v>
          </cell>
          <cell r="H1625" t="str">
            <v>CDHU-182</v>
          </cell>
        </row>
        <row r="1626">
          <cell r="A1626" t="str">
            <v>32.06.400</v>
          </cell>
          <cell r="C1626" t="str">
            <v>Isolamento acústico em placas de espuma semirrígida incombustível, com superfície em cunhas anecóicas, espessura de 50 mm</v>
          </cell>
          <cell r="D1626" t="str">
            <v>M2</v>
          </cell>
          <cell r="E1626">
            <v>378.13</v>
          </cell>
          <cell r="G1626">
            <v>378.13</v>
          </cell>
          <cell r="H1626" t="str">
            <v>CDHU-182</v>
          </cell>
        </row>
        <row r="1627">
          <cell r="A1627" t="str">
            <v>32.07</v>
          </cell>
          <cell r="B1627" t="str">
            <v>Junta de dilatacao</v>
          </cell>
          <cell r="C1627" t="str">
            <v>Junta de dilatacao</v>
          </cell>
          <cell r="H1627" t="str">
            <v>CDHU-182</v>
          </cell>
        </row>
        <row r="1628">
          <cell r="A1628" t="str">
            <v>32.07.040</v>
          </cell>
          <cell r="C1628" t="str">
            <v>Junta plástica de 3/4´ x 1/8´</v>
          </cell>
          <cell r="D1628" t="str">
            <v>M</v>
          </cell>
          <cell r="E1628">
            <v>1.35</v>
          </cell>
          <cell r="F1628">
            <v>6.31</v>
          </cell>
          <cell r="G1628">
            <v>7.66</v>
          </cell>
          <cell r="H1628" t="str">
            <v>CDHU-182</v>
          </cell>
        </row>
        <row r="1629">
          <cell r="A1629" t="str">
            <v>32.07.060</v>
          </cell>
          <cell r="C1629" t="str">
            <v>Junta de latão bitola de 1/8´</v>
          </cell>
          <cell r="D1629" t="str">
            <v>M</v>
          </cell>
          <cell r="E1629">
            <v>62.55</v>
          </cell>
          <cell r="F1629">
            <v>6.31</v>
          </cell>
          <cell r="G1629">
            <v>68.86</v>
          </cell>
          <cell r="H1629" t="str">
            <v>CDHU-182</v>
          </cell>
        </row>
        <row r="1630">
          <cell r="A1630" t="str">
            <v>32.07.090</v>
          </cell>
          <cell r="C1630" t="str">
            <v>Junta de dilatação ou vedação com mastique de silicone, 1,0 x 0,5 cm - inclusive guia de apoio em polietileno</v>
          </cell>
          <cell r="D1630" t="str">
            <v>M</v>
          </cell>
          <cell r="E1630">
            <v>4.63</v>
          </cell>
          <cell r="F1630">
            <v>2.5499999999999998</v>
          </cell>
          <cell r="G1630">
            <v>7.18</v>
          </cell>
          <cell r="H1630" t="str">
            <v>CDHU-182</v>
          </cell>
        </row>
        <row r="1631">
          <cell r="A1631" t="str">
            <v>32.07.110</v>
          </cell>
          <cell r="C1631" t="str">
            <v>Junta a base de asfalto oxidado a quente</v>
          </cell>
          <cell r="D1631" t="str">
            <v>CM3</v>
          </cell>
          <cell r="E1631">
            <v>0.11</v>
          </cell>
          <cell r="F1631">
            <v>0.05</v>
          </cell>
          <cell r="G1631">
            <v>0.16</v>
          </cell>
          <cell r="H1631" t="str">
            <v>CDHU-182</v>
          </cell>
        </row>
        <row r="1632">
          <cell r="A1632" t="str">
            <v>32.07.120</v>
          </cell>
          <cell r="C1632" t="str">
            <v>Mangueira plástica flexível para junta de dilatação</v>
          </cell>
          <cell r="D1632" t="str">
            <v>M</v>
          </cell>
          <cell r="E1632">
            <v>6.74</v>
          </cell>
          <cell r="F1632">
            <v>4.07</v>
          </cell>
          <cell r="G1632">
            <v>10.81</v>
          </cell>
          <cell r="H1632" t="str">
            <v>CDHU-182</v>
          </cell>
        </row>
        <row r="1633">
          <cell r="A1633" t="str">
            <v>32.07.160</v>
          </cell>
          <cell r="C1633" t="str">
            <v>Junta de dilatação elástica a base de poliuretano</v>
          </cell>
          <cell r="D1633" t="str">
            <v>CM3</v>
          </cell>
          <cell r="E1633">
            <v>0.12</v>
          </cell>
          <cell r="F1633">
            <v>0.1</v>
          </cell>
          <cell r="G1633">
            <v>0.22</v>
          </cell>
          <cell r="H1633" t="str">
            <v>CDHU-182</v>
          </cell>
        </row>
        <row r="1634">
          <cell r="A1634" t="str">
            <v>32.07.230</v>
          </cell>
          <cell r="C1634" t="str">
            <v>Perfil de acabamento com borracha termoplástica vulcanizada contínua flexível, para junta de dilatação de embutir - piso-piso</v>
          </cell>
          <cell r="D1634" t="str">
            <v>M</v>
          </cell>
          <cell r="E1634">
            <v>275.87</v>
          </cell>
          <cell r="F1634">
            <v>3.72</v>
          </cell>
          <cell r="G1634">
            <v>279.58999999999997</v>
          </cell>
          <cell r="H1634" t="str">
            <v>CDHU-182</v>
          </cell>
        </row>
        <row r="1635">
          <cell r="A1635" t="str">
            <v>32.07.240</v>
          </cell>
          <cell r="C1635" t="str">
            <v>Perfil de acabamento com borracha termoplástica vulcanizada contínua flexível, para junta de dilatação de embutir - piso-parede</v>
          </cell>
          <cell r="D1635" t="str">
            <v>M</v>
          </cell>
          <cell r="E1635">
            <v>199.67</v>
          </cell>
          <cell r="F1635">
            <v>3.72</v>
          </cell>
          <cell r="G1635">
            <v>203.39</v>
          </cell>
          <cell r="H1635" t="str">
            <v>CDHU-182</v>
          </cell>
        </row>
        <row r="1636">
          <cell r="A1636" t="str">
            <v>32.07.250</v>
          </cell>
          <cell r="C1636" t="str">
            <v>Perfil de acabamento com borracha termoplástica vulcanizada contínua flexível, para junta de dilatação de embutir - parede-parede ou forro-forro</v>
          </cell>
          <cell r="D1636" t="str">
            <v>M</v>
          </cell>
          <cell r="E1636">
            <v>141.46</v>
          </cell>
          <cell r="F1636">
            <v>3.72</v>
          </cell>
          <cell r="G1636">
            <v>145.18</v>
          </cell>
          <cell r="H1636" t="str">
            <v>CDHU-182</v>
          </cell>
        </row>
        <row r="1637">
          <cell r="A1637" t="str">
            <v>32.07.260</v>
          </cell>
          <cell r="C1637" t="str">
            <v>Perfil de acabamento com borracha termoplástica vulcanizada contínua flexível, para junta de dilatação de embutir - parede-parede ou forro-forro - canto</v>
          </cell>
          <cell r="D1637" t="str">
            <v>M</v>
          </cell>
          <cell r="E1637">
            <v>141.08000000000001</v>
          </cell>
          <cell r="F1637">
            <v>3.72</v>
          </cell>
          <cell r="G1637">
            <v>144.80000000000001</v>
          </cell>
          <cell r="H1637" t="str">
            <v>CDHU-182</v>
          </cell>
        </row>
        <row r="1638">
          <cell r="A1638" t="str">
            <v>32.08</v>
          </cell>
          <cell r="B1638" t="str">
            <v>Junta de dilatacao estrutural</v>
          </cell>
          <cell r="C1638" t="str">
            <v>Junta de dilatacao estrutural</v>
          </cell>
          <cell r="H1638" t="str">
            <v>CDHU-182</v>
          </cell>
        </row>
        <row r="1639">
          <cell r="A1639" t="str">
            <v>32.08.010</v>
          </cell>
          <cell r="C1639" t="str">
            <v>Junta estrutural com poliestireno expandido de alta densidade P-III, espessura de 10 mm</v>
          </cell>
          <cell r="D1639" t="str">
            <v>M2</v>
          </cell>
          <cell r="E1639">
            <v>8.9</v>
          </cell>
          <cell r="F1639">
            <v>2.5099999999999998</v>
          </cell>
          <cell r="G1639">
            <v>11.41</v>
          </cell>
          <cell r="H1639" t="str">
            <v>CDHU-182</v>
          </cell>
        </row>
        <row r="1640">
          <cell r="A1640" t="str">
            <v>32.08.030</v>
          </cell>
          <cell r="C1640" t="str">
            <v>Junta estrutural com poliestireno expandido de alta densidade P-III, espessura de 20 mm</v>
          </cell>
          <cell r="D1640" t="str">
            <v>M2</v>
          </cell>
          <cell r="E1640">
            <v>15.31</v>
          </cell>
          <cell r="F1640">
            <v>2.5099999999999998</v>
          </cell>
          <cell r="G1640">
            <v>17.82</v>
          </cell>
          <cell r="H1640" t="str">
            <v>CDHU-182</v>
          </cell>
        </row>
        <row r="1641">
          <cell r="A1641" t="str">
            <v>32.08.050</v>
          </cell>
          <cell r="C1641" t="str">
            <v>Junta estrutural com perfilado termoplástico em PVC, perfil O-12</v>
          </cell>
          <cell r="D1641" t="str">
            <v>M</v>
          </cell>
          <cell r="E1641">
            <v>46.53</v>
          </cell>
          <cell r="F1641">
            <v>17.25</v>
          </cell>
          <cell r="G1641">
            <v>63.78</v>
          </cell>
          <cell r="H1641" t="str">
            <v>CDHU-182</v>
          </cell>
        </row>
        <row r="1642">
          <cell r="A1642" t="str">
            <v>32.08.060</v>
          </cell>
          <cell r="C1642" t="str">
            <v>Junta estrutural com perfilado termoplástico em PVC, perfil O-22</v>
          </cell>
          <cell r="D1642" t="str">
            <v>M</v>
          </cell>
          <cell r="E1642">
            <v>97.65</v>
          </cell>
          <cell r="F1642">
            <v>17.25</v>
          </cell>
          <cell r="G1642">
            <v>114.9</v>
          </cell>
          <cell r="H1642" t="str">
            <v>CDHU-182</v>
          </cell>
        </row>
        <row r="1643">
          <cell r="A1643" t="str">
            <v>32.08.070</v>
          </cell>
          <cell r="C1643" t="str">
            <v>Junta estrutural com perfil elastomérico para fissuras, painéis e estruturas em geral, movimentação máxima 15 mm</v>
          </cell>
          <cell r="D1643" t="str">
            <v>M</v>
          </cell>
          <cell r="E1643">
            <v>151.57</v>
          </cell>
          <cell r="G1643">
            <v>151.57</v>
          </cell>
          <cell r="H1643" t="str">
            <v>CDHU-182</v>
          </cell>
        </row>
        <row r="1644">
          <cell r="A1644" t="str">
            <v>32.08.090</v>
          </cell>
          <cell r="C1644" t="str">
            <v>Junta estrutural com perfil elastomérico para fissuras, painéis e estruturas em geral, movimentação máxima 30 mm</v>
          </cell>
          <cell r="D1644" t="str">
            <v>M</v>
          </cell>
          <cell r="E1644">
            <v>322.61</v>
          </cell>
          <cell r="G1644">
            <v>322.61</v>
          </cell>
          <cell r="H1644" t="str">
            <v>CDHU-182</v>
          </cell>
        </row>
        <row r="1645">
          <cell r="A1645" t="str">
            <v>32.08.110</v>
          </cell>
          <cell r="C1645" t="str">
            <v>Junta estrutural com perfil elastomérico e lábios poliméricos para obras de arte, movimentação máxima 40 mm</v>
          </cell>
          <cell r="D1645" t="str">
            <v>M</v>
          </cell>
          <cell r="E1645">
            <v>674.37</v>
          </cell>
          <cell r="F1645">
            <v>8.3800000000000008</v>
          </cell>
          <cell r="G1645">
            <v>682.75</v>
          </cell>
          <cell r="H1645" t="str">
            <v>CDHU-182</v>
          </cell>
        </row>
        <row r="1646">
          <cell r="A1646" t="str">
            <v>32.08.130</v>
          </cell>
          <cell r="C1646" t="str">
            <v>Junta estrutural com perfil elastomérico e lábios poliméricos para obras de arte, movimentação máxima 55 mm</v>
          </cell>
          <cell r="D1646" t="str">
            <v>M</v>
          </cell>
          <cell r="E1646">
            <v>990.35</v>
          </cell>
          <cell r="F1646">
            <v>8.3800000000000008</v>
          </cell>
          <cell r="G1646">
            <v>998.73</v>
          </cell>
          <cell r="H1646" t="str">
            <v>CDHU-182</v>
          </cell>
        </row>
        <row r="1647">
          <cell r="A1647" t="str">
            <v>32.08.160</v>
          </cell>
          <cell r="C1647" t="str">
            <v>Junta elástica estrutural de neoprene</v>
          </cell>
          <cell r="D1647" t="str">
            <v>M</v>
          </cell>
          <cell r="E1647">
            <v>224</v>
          </cell>
          <cell r="G1647">
            <v>224</v>
          </cell>
          <cell r="H1647" t="str">
            <v>CDHU-182</v>
          </cell>
        </row>
        <row r="1648">
          <cell r="A1648" t="str">
            <v>32.09</v>
          </cell>
          <cell r="B1648" t="str">
            <v>Apoios e afins</v>
          </cell>
          <cell r="C1648" t="str">
            <v>Apoios e afins</v>
          </cell>
          <cell r="H1648" t="str">
            <v>CDHU-182</v>
          </cell>
        </row>
        <row r="1649">
          <cell r="A1649" t="str">
            <v>32.09.020</v>
          </cell>
          <cell r="C1649" t="str">
            <v>Chapa de aço em bitolas medias</v>
          </cell>
          <cell r="D1649" t="str">
            <v>KG</v>
          </cell>
          <cell r="E1649">
            <v>9.68</v>
          </cell>
          <cell r="F1649">
            <v>11.14</v>
          </cell>
          <cell r="G1649">
            <v>20.82</v>
          </cell>
          <cell r="H1649" t="str">
            <v>CDHU-182</v>
          </cell>
        </row>
        <row r="1650">
          <cell r="A1650" t="str">
            <v>32.09.040</v>
          </cell>
          <cell r="C1650" t="str">
            <v>Apoio em placa de neoprene fretado</v>
          </cell>
          <cell r="D1650" t="str">
            <v>DM3</v>
          </cell>
          <cell r="E1650">
            <v>132.75</v>
          </cell>
          <cell r="F1650">
            <v>7.42</v>
          </cell>
          <cell r="G1650">
            <v>140.16999999999999</v>
          </cell>
          <cell r="H1650" t="str">
            <v>CDHU-182</v>
          </cell>
        </row>
        <row r="1651">
          <cell r="A1651" t="str">
            <v>32.10</v>
          </cell>
          <cell r="B1651" t="str">
            <v>Envelope de concreto e protecao de tubos</v>
          </cell>
          <cell r="C1651" t="str">
            <v>Envelope de concreto e protecao de tubos</v>
          </cell>
          <cell r="H1651" t="str">
            <v>CDHU-182</v>
          </cell>
        </row>
        <row r="1652">
          <cell r="A1652" t="str">
            <v>32.10.050</v>
          </cell>
          <cell r="C1652" t="str">
            <v>Proteção anticorrosiva, a base de resina epóxi com alcatrão, para ramais sob a terra, com DN até 1´</v>
          </cell>
          <cell r="D1652" t="str">
            <v>M</v>
          </cell>
          <cell r="E1652">
            <v>2.92</v>
          </cell>
          <cell r="F1652">
            <v>2.31</v>
          </cell>
          <cell r="G1652">
            <v>5.23</v>
          </cell>
          <cell r="H1652" t="str">
            <v>CDHU-182</v>
          </cell>
        </row>
        <row r="1653">
          <cell r="A1653" t="str">
            <v>32.10.060</v>
          </cell>
          <cell r="C1653" t="str">
            <v>Proteção anticorrosiva, a base de resina epóxi com alcatrão, para ramais sob a terra, com DN acima de 1´ até 2´</v>
          </cell>
          <cell r="D1653" t="str">
            <v>M</v>
          </cell>
          <cell r="E1653">
            <v>5.85</v>
          </cell>
          <cell r="F1653">
            <v>4.62</v>
          </cell>
          <cell r="G1653">
            <v>10.47</v>
          </cell>
          <cell r="H1653" t="str">
            <v>CDHU-182</v>
          </cell>
        </row>
        <row r="1654">
          <cell r="A1654" t="str">
            <v>32.10.070</v>
          </cell>
          <cell r="C1654" t="str">
            <v>Proteção anticorrosiva, a base de resina epóxi com alcatrão, para ramais sob a terra, com DN acima de 2´ até 3´</v>
          </cell>
          <cell r="D1654" t="str">
            <v>M</v>
          </cell>
          <cell r="E1654">
            <v>8.7899999999999991</v>
          </cell>
          <cell r="F1654">
            <v>6.93</v>
          </cell>
          <cell r="G1654">
            <v>15.72</v>
          </cell>
          <cell r="H1654" t="str">
            <v>CDHU-182</v>
          </cell>
        </row>
        <row r="1655">
          <cell r="A1655" t="str">
            <v>32.10.080</v>
          </cell>
          <cell r="C1655" t="str">
            <v>Proteção anticorrosiva, a base de resina epóxi com alcatrão, para ramais sob a terra, com DN acima de 3´ até 4´</v>
          </cell>
          <cell r="D1655" t="str">
            <v>M</v>
          </cell>
          <cell r="E1655">
            <v>11.72</v>
          </cell>
          <cell r="F1655">
            <v>9.25</v>
          </cell>
          <cell r="G1655">
            <v>20.97</v>
          </cell>
          <cell r="H1655" t="str">
            <v>CDHU-182</v>
          </cell>
        </row>
        <row r="1656">
          <cell r="A1656" t="str">
            <v>32.10.082</v>
          </cell>
          <cell r="C1656" t="str">
            <v>Proteção anticorrosiva, a base de resina epóxi com alcatrão, para ramais sob a terra, com DN acima de 5´ até 6´</v>
          </cell>
          <cell r="D1656" t="str">
            <v>M</v>
          </cell>
          <cell r="E1656">
            <v>17.600000000000001</v>
          </cell>
          <cell r="F1656">
            <v>13.87</v>
          </cell>
          <cell r="G1656">
            <v>31.47</v>
          </cell>
          <cell r="H1656" t="str">
            <v>CDHU-182</v>
          </cell>
        </row>
        <row r="1657">
          <cell r="A1657" t="str">
            <v>32.10.090</v>
          </cell>
          <cell r="C1657" t="str">
            <v>Proteção anticorrosiva, com fita adesiva, para ramais sob a terra, com DN até 1´</v>
          </cell>
          <cell r="D1657" t="str">
            <v>M</v>
          </cell>
          <cell r="E1657">
            <v>21.48</v>
          </cell>
          <cell r="F1657">
            <v>1.4</v>
          </cell>
          <cell r="G1657">
            <v>22.88</v>
          </cell>
          <cell r="H1657" t="str">
            <v>CDHU-182</v>
          </cell>
        </row>
        <row r="1658">
          <cell r="A1658" t="str">
            <v>32.10.100</v>
          </cell>
          <cell r="C1658" t="str">
            <v>Proteção anticorrosiva, com fita adesiva, para ramais sob a terra, com DN acima de 1´ até 2´</v>
          </cell>
          <cell r="D1658" t="str">
            <v>M</v>
          </cell>
          <cell r="E1658">
            <v>38.74</v>
          </cell>
          <cell r="F1658">
            <v>1.95</v>
          </cell>
          <cell r="G1658">
            <v>40.69</v>
          </cell>
          <cell r="H1658" t="str">
            <v>CDHU-182</v>
          </cell>
        </row>
        <row r="1659">
          <cell r="A1659" t="str">
            <v>32.10.110</v>
          </cell>
          <cell r="C1659" t="str">
            <v>Proteção anticorrosiva, com fita adesiva, para ramais sob a terra, com DN acima de 2´ até 3´</v>
          </cell>
          <cell r="D1659" t="str">
            <v>M</v>
          </cell>
          <cell r="E1659">
            <v>65.09</v>
          </cell>
          <cell r="F1659">
            <v>2.5099999999999998</v>
          </cell>
          <cell r="G1659">
            <v>67.599999999999994</v>
          </cell>
          <cell r="H1659" t="str">
            <v>CDHU-182</v>
          </cell>
        </row>
        <row r="1660">
          <cell r="A1660" t="str">
            <v>32.11</v>
          </cell>
          <cell r="B1660" t="str">
            <v>Isolante termico para tubos e dutos</v>
          </cell>
          <cell r="C1660" t="str">
            <v>Isolante termico para tubos e dutos</v>
          </cell>
          <cell r="H1660" t="str">
            <v>CDHU-182</v>
          </cell>
        </row>
        <row r="1661">
          <cell r="A1661" t="str">
            <v>32.11.150</v>
          </cell>
          <cell r="C1661" t="str">
            <v>Proteção para isolamento térmico em alumínio</v>
          </cell>
          <cell r="D1661" t="str">
            <v>M2</v>
          </cell>
          <cell r="E1661">
            <v>31.14</v>
          </cell>
          <cell r="F1661">
            <v>9.66</v>
          </cell>
          <cell r="G1661">
            <v>40.799999999999997</v>
          </cell>
          <cell r="H1661" t="str">
            <v>CDHU-182</v>
          </cell>
        </row>
        <row r="1662">
          <cell r="A1662" t="str">
            <v>32.11.200</v>
          </cell>
          <cell r="C1662" t="str">
            <v>Isolamento térmico em polietileno expandido, espessura de 5 mm, para tubulação de 1/2´ (15 mm)</v>
          </cell>
          <cell r="D1662" t="str">
            <v>M</v>
          </cell>
          <cell r="E1662">
            <v>0.92</v>
          </cell>
          <cell r="F1662">
            <v>9.66</v>
          </cell>
          <cell r="G1662">
            <v>10.58</v>
          </cell>
          <cell r="H1662" t="str">
            <v>CDHU-182</v>
          </cell>
        </row>
        <row r="1663">
          <cell r="A1663" t="str">
            <v>32.11.210</v>
          </cell>
          <cell r="C1663" t="str">
            <v>Isolamento térmico em polietileno expandido, espessura de 5 mm, para tubulação de 3/4´ (22 mm)</v>
          </cell>
          <cell r="D1663" t="str">
            <v>M</v>
          </cell>
          <cell r="E1663">
            <v>1.25</v>
          </cell>
          <cell r="F1663">
            <v>9.66</v>
          </cell>
          <cell r="G1663">
            <v>10.91</v>
          </cell>
          <cell r="H1663" t="str">
            <v>CDHU-182</v>
          </cell>
        </row>
        <row r="1664">
          <cell r="A1664" t="str">
            <v>32.11.220</v>
          </cell>
          <cell r="C1664" t="str">
            <v>Isolamento térmico em polietileno expandido, espessura de 5 mm, para tubulação de 1´ (28 mm)</v>
          </cell>
          <cell r="D1664" t="str">
            <v>M</v>
          </cell>
          <cell r="E1664">
            <v>1.54</v>
          </cell>
          <cell r="F1664">
            <v>9.66</v>
          </cell>
          <cell r="G1664">
            <v>11.2</v>
          </cell>
          <cell r="H1664" t="str">
            <v>CDHU-182</v>
          </cell>
        </row>
        <row r="1665">
          <cell r="A1665" t="str">
            <v>32.11.230</v>
          </cell>
          <cell r="C1665" t="str">
            <v>Isolamento térmico em polietileno expandido, espessura de 10 mm, para tubulação de 1 1/4´ (35 mm)</v>
          </cell>
          <cell r="D1665" t="str">
            <v>M</v>
          </cell>
          <cell r="E1665">
            <v>1.92</v>
          </cell>
          <cell r="F1665">
            <v>9.66</v>
          </cell>
          <cell r="G1665">
            <v>11.58</v>
          </cell>
          <cell r="H1665" t="str">
            <v>CDHU-182</v>
          </cell>
        </row>
        <row r="1666">
          <cell r="A1666" t="str">
            <v>32.11.240</v>
          </cell>
          <cell r="C1666" t="str">
            <v>Isolamento térmico em polietileno expandido, espessura de 10 mm, para tubulação de 1 1/2´ (42 mm)</v>
          </cell>
          <cell r="D1666" t="str">
            <v>M</v>
          </cell>
          <cell r="E1666">
            <v>3.74</v>
          </cell>
          <cell r="F1666">
            <v>9.66</v>
          </cell>
          <cell r="G1666">
            <v>13.4</v>
          </cell>
          <cell r="H1666" t="str">
            <v>CDHU-182</v>
          </cell>
        </row>
        <row r="1667">
          <cell r="A1667" t="str">
            <v>32.11.250</v>
          </cell>
          <cell r="C1667" t="str">
            <v>Isolamento térmico em polietileno expandido, espessura de 10 mm, para tubulação de 2´ (54 mm)</v>
          </cell>
          <cell r="D1667" t="str">
            <v>M</v>
          </cell>
          <cell r="E1667">
            <v>4.7</v>
          </cell>
          <cell r="F1667">
            <v>9.66</v>
          </cell>
          <cell r="G1667">
            <v>14.36</v>
          </cell>
          <cell r="H1667" t="str">
            <v>CDHU-182</v>
          </cell>
        </row>
        <row r="1668">
          <cell r="A1668" t="str">
            <v>32.11.270</v>
          </cell>
          <cell r="C1668" t="str">
            <v>Isolamento térmico em espuma elastomérica, espessura de 9 a 12 mm, para tubulação de 1/4´ (cobre)</v>
          </cell>
          <cell r="D1668" t="str">
            <v>M</v>
          </cell>
          <cell r="E1668">
            <v>5.01</v>
          </cell>
          <cell r="F1668">
            <v>9.66</v>
          </cell>
          <cell r="G1668">
            <v>14.67</v>
          </cell>
          <cell r="H1668" t="str">
            <v>CDHU-182</v>
          </cell>
        </row>
        <row r="1669">
          <cell r="A1669" t="str">
            <v>32.11.280</v>
          </cell>
          <cell r="C1669" t="str">
            <v>Isolamento térmico em espuma elastomérica, espessura de 9 a 12 mm, para tubulação de 1/2´ (cobre)</v>
          </cell>
          <cell r="D1669" t="str">
            <v>M</v>
          </cell>
          <cell r="E1669">
            <v>5.58</v>
          </cell>
          <cell r="F1669">
            <v>9.66</v>
          </cell>
          <cell r="G1669">
            <v>15.24</v>
          </cell>
          <cell r="H1669" t="str">
            <v>CDHU-182</v>
          </cell>
        </row>
        <row r="1670">
          <cell r="A1670" t="str">
            <v>32.11.290</v>
          </cell>
          <cell r="C1670" t="str">
            <v>Isolamento térmico em espuma elastomérica, espessura de 9 a 12 mm, para tubulação de 5/8´ (cobre) ou 1/4´ (ferro)</v>
          </cell>
          <cell r="D1670" t="str">
            <v>M</v>
          </cell>
          <cell r="E1670">
            <v>6.32</v>
          </cell>
          <cell r="F1670">
            <v>9.66</v>
          </cell>
          <cell r="G1670">
            <v>15.98</v>
          </cell>
          <cell r="H1670" t="str">
            <v>CDHU-182</v>
          </cell>
        </row>
        <row r="1671">
          <cell r="A1671" t="str">
            <v>32.11.300</v>
          </cell>
          <cell r="C1671" t="str">
            <v>Isolamento térmico em espuma elastomérica, espessura de 9 a 12 mm, para tubulação de 1´ (cobre)</v>
          </cell>
          <cell r="D1671" t="str">
            <v>M</v>
          </cell>
          <cell r="E1671">
            <v>7.31</v>
          </cell>
          <cell r="F1671">
            <v>9.66</v>
          </cell>
          <cell r="G1671">
            <v>16.97</v>
          </cell>
          <cell r="H1671" t="str">
            <v>CDHU-182</v>
          </cell>
        </row>
        <row r="1672">
          <cell r="A1672" t="str">
            <v>32.11.310</v>
          </cell>
          <cell r="C1672" t="str">
            <v>Isolamento térmico em espuma elastomérica, espessura de 19 a 26 mm, para tubulação de 7/8´ (cobre) ou 1/2´ (ferro)</v>
          </cell>
          <cell r="D1672" t="str">
            <v>M</v>
          </cell>
          <cell r="E1672">
            <v>15.94</v>
          </cell>
          <cell r="F1672">
            <v>9.66</v>
          </cell>
          <cell r="G1672">
            <v>25.6</v>
          </cell>
          <cell r="H1672" t="str">
            <v>CDHU-182</v>
          </cell>
        </row>
        <row r="1673">
          <cell r="A1673" t="str">
            <v>32.11.320</v>
          </cell>
          <cell r="C1673" t="str">
            <v>Isolamento térmico em espuma elastomérica, espessura de 19 a 26 mm, para tubulação de 1 1/8´ (cobre) ou 3/4´ (ferro)</v>
          </cell>
          <cell r="D1673" t="str">
            <v>M</v>
          </cell>
          <cell r="E1673">
            <v>18.920000000000002</v>
          </cell>
          <cell r="F1673">
            <v>9.66</v>
          </cell>
          <cell r="G1673">
            <v>28.58</v>
          </cell>
          <cell r="H1673" t="str">
            <v>CDHU-182</v>
          </cell>
        </row>
        <row r="1674">
          <cell r="A1674" t="str">
            <v>32.11.330</v>
          </cell>
          <cell r="C1674" t="str">
            <v>Isolamento térmico em espuma elastomérica, espessura de 19 a 26 mm, para tubulação de 1 3/8´ (cobre) ou 1´ (ferro)</v>
          </cell>
          <cell r="D1674" t="str">
            <v>M</v>
          </cell>
          <cell r="E1674">
            <v>21.71</v>
          </cell>
          <cell r="F1674">
            <v>9.66</v>
          </cell>
          <cell r="G1674">
            <v>31.37</v>
          </cell>
          <cell r="H1674" t="str">
            <v>CDHU-182</v>
          </cell>
        </row>
        <row r="1675">
          <cell r="A1675" t="str">
            <v>32.11.340</v>
          </cell>
          <cell r="C1675" t="str">
            <v>Isolamento térmico em espuma elastomérica, espessura de 19 a 26 mm, para tubulação de 1 5/8´ (cobre) ou 1 1/4´ (ferro)</v>
          </cell>
          <cell r="D1675" t="str">
            <v>M</v>
          </cell>
          <cell r="E1675">
            <v>26.36</v>
          </cell>
          <cell r="F1675">
            <v>9.66</v>
          </cell>
          <cell r="G1675">
            <v>36.020000000000003</v>
          </cell>
          <cell r="H1675" t="str">
            <v>CDHU-182</v>
          </cell>
        </row>
        <row r="1676">
          <cell r="A1676" t="str">
            <v>32.11.350</v>
          </cell>
          <cell r="C1676" t="str">
            <v>Isolamento térmico em espuma elastomérica, espessura de 19 a 26 mm, para tubulação de 1 1/2´ (ferro)</v>
          </cell>
          <cell r="D1676" t="str">
            <v>M</v>
          </cell>
          <cell r="E1676">
            <v>29.25</v>
          </cell>
          <cell r="F1676">
            <v>9.66</v>
          </cell>
          <cell r="G1676">
            <v>38.909999999999997</v>
          </cell>
          <cell r="H1676" t="str">
            <v>CDHU-182</v>
          </cell>
        </row>
        <row r="1677">
          <cell r="A1677" t="str">
            <v>32.11.360</v>
          </cell>
          <cell r="C1677" t="str">
            <v>Isolamento térmico em espuma elastomérica, espessura de 19 a 26 mm, para tubulação de 2´ (ferro)</v>
          </cell>
          <cell r="D1677" t="str">
            <v>M</v>
          </cell>
          <cell r="E1677">
            <v>32.14</v>
          </cell>
          <cell r="F1677">
            <v>9.66</v>
          </cell>
          <cell r="G1677">
            <v>41.8</v>
          </cell>
          <cell r="H1677" t="str">
            <v>CDHU-182</v>
          </cell>
        </row>
        <row r="1678">
          <cell r="A1678" t="str">
            <v>32.11.370</v>
          </cell>
          <cell r="C1678" t="str">
            <v>Isolamento térmico em espuma elastomérica, espessura de 19 a 26 mm, para tubulação de 2 1/2´ (ferro)</v>
          </cell>
          <cell r="D1678" t="str">
            <v>M</v>
          </cell>
          <cell r="E1678">
            <v>39.06</v>
          </cell>
          <cell r="F1678">
            <v>9.66</v>
          </cell>
          <cell r="G1678">
            <v>48.72</v>
          </cell>
          <cell r="H1678" t="str">
            <v>CDHU-182</v>
          </cell>
        </row>
        <row r="1679">
          <cell r="A1679" t="str">
            <v>32.11.380</v>
          </cell>
          <cell r="C1679" t="str">
            <v>Isolamento térmico em espuma elastomérica, espessura de 19 a 26 mm, para tubulação de 3 1/2´ (cobre) ou 3´ (ferro)</v>
          </cell>
          <cell r="D1679" t="str">
            <v>M</v>
          </cell>
          <cell r="E1679">
            <v>44.48</v>
          </cell>
          <cell r="F1679">
            <v>9.66</v>
          </cell>
          <cell r="G1679">
            <v>54.14</v>
          </cell>
          <cell r="H1679" t="str">
            <v>CDHU-182</v>
          </cell>
        </row>
        <row r="1680">
          <cell r="A1680" t="str">
            <v>32.11.390</v>
          </cell>
          <cell r="C1680" t="str">
            <v>Isolamento térmico em espuma elastomérica, espessura de 19 a 26 mm, para tubulação de 4´ (ferro)</v>
          </cell>
          <cell r="D1680" t="str">
            <v>M</v>
          </cell>
          <cell r="E1680">
            <v>59.56</v>
          </cell>
          <cell r="F1680">
            <v>9.66</v>
          </cell>
          <cell r="G1680">
            <v>69.22</v>
          </cell>
          <cell r="H1680" t="str">
            <v>CDHU-182</v>
          </cell>
        </row>
        <row r="1681">
          <cell r="A1681" t="str">
            <v>32.11.400</v>
          </cell>
          <cell r="C1681" t="str">
            <v>Isolamento térmico em espuma elastomérica, espessura de 19 a 26 mm, para tubulação de 5´ (ferro)</v>
          </cell>
          <cell r="D1681" t="str">
            <v>M</v>
          </cell>
          <cell r="E1681">
            <v>74.099999999999994</v>
          </cell>
          <cell r="F1681">
            <v>9.66</v>
          </cell>
          <cell r="G1681">
            <v>83.76</v>
          </cell>
          <cell r="H1681" t="str">
            <v>CDHU-182</v>
          </cell>
        </row>
        <row r="1682">
          <cell r="A1682" t="str">
            <v>32.11.410</v>
          </cell>
          <cell r="C1682" t="str">
            <v>Isolamento térmico em espuma elastomérica, espessura de 19 a 26 mm, para tubulação de 6´ (ferro)</v>
          </cell>
          <cell r="D1682" t="str">
            <v>M</v>
          </cell>
          <cell r="E1682">
            <v>106</v>
          </cell>
          <cell r="F1682">
            <v>9.66</v>
          </cell>
          <cell r="G1682">
            <v>115.66</v>
          </cell>
          <cell r="H1682" t="str">
            <v>CDHU-182</v>
          </cell>
        </row>
        <row r="1683">
          <cell r="A1683" t="str">
            <v>32.11.420</v>
          </cell>
          <cell r="C1683" t="str">
            <v>Manta em espuma elastomérica, espessura de 19 a 26 mm, para isolamento térmico de tubulação acima de 6´</v>
          </cell>
          <cell r="D1683" t="str">
            <v>M2</v>
          </cell>
          <cell r="E1683">
            <v>142.24</v>
          </cell>
          <cell r="F1683">
            <v>17.62</v>
          </cell>
          <cell r="G1683">
            <v>159.86000000000001</v>
          </cell>
          <cell r="H1683" t="str">
            <v>CDHU-182</v>
          </cell>
        </row>
        <row r="1684">
          <cell r="A1684" t="str">
            <v>32.11.430</v>
          </cell>
          <cell r="C1684" t="str">
            <v>Isolamento térmico em espuma elastomérica, espessura de 19 a 26 mm, para tubulação de 3/8" (cobre) ou 1/8" (ferro)</v>
          </cell>
          <cell r="D1684" t="str">
            <v>M</v>
          </cell>
          <cell r="E1684">
            <v>11.7</v>
          </cell>
          <cell r="F1684">
            <v>9.66</v>
          </cell>
          <cell r="G1684">
            <v>21.36</v>
          </cell>
          <cell r="H1684" t="str">
            <v>CDHU-182</v>
          </cell>
        </row>
        <row r="1685">
          <cell r="A1685" t="str">
            <v>32.11.440</v>
          </cell>
          <cell r="C1685" t="str">
            <v>Isolamento térmico em espuma elastomérica, espessura de 19 a 26 mm, para tubulação de 3/4" (cobre) ou 3/8" (ferro)</v>
          </cell>
          <cell r="D1685" t="str">
            <v>M</v>
          </cell>
          <cell r="E1685">
            <v>14.84</v>
          </cell>
          <cell r="F1685">
            <v>9.66</v>
          </cell>
          <cell r="G1685">
            <v>24.5</v>
          </cell>
          <cell r="H1685" t="str">
            <v>CDHU-182</v>
          </cell>
        </row>
        <row r="1686">
          <cell r="A1686" t="str">
            <v>32.15</v>
          </cell>
          <cell r="B1686" t="str">
            <v>Impermeabilizacao flexivel com manta</v>
          </cell>
          <cell r="C1686" t="str">
            <v>Impermeabilizacao flexivel com manta</v>
          </cell>
          <cell r="H1686" t="str">
            <v>CDHU-182</v>
          </cell>
        </row>
        <row r="1687">
          <cell r="A1687" t="str">
            <v>32.15.030</v>
          </cell>
          <cell r="C1687" t="str">
            <v>Impermeabilização em manta asfáltica com armadura, tipo III-B, espessura de 3 mm</v>
          </cell>
          <cell r="D1687" t="str">
            <v>M2</v>
          </cell>
          <cell r="E1687">
            <v>44.67</v>
          </cell>
          <cell r="F1687">
            <v>16.16</v>
          </cell>
          <cell r="G1687">
            <v>60.83</v>
          </cell>
          <cell r="H1687" t="str">
            <v>CDHU-182</v>
          </cell>
        </row>
        <row r="1688">
          <cell r="A1688" t="str">
            <v>32.15.040</v>
          </cell>
          <cell r="C1688" t="str">
            <v>Impermeabilização em manta asfáltica com armadura, tipo III-B, espessura de 4 mm</v>
          </cell>
          <cell r="D1688" t="str">
            <v>M2</v>
          </cell>
          <cell r="E1688">
            <v>45.56</v>
          </cell>
          <cell r="F1688">
            <v>16.16</v>
          </cell>
          <cell r="G1688">
            <v>61.72</v>
          </cell>
          <cell r="H1688" t="str">
            <v>CDHU-182</v>
          </cell>
        </row>
        <row r="1689">
          <cell r="A1689" t="str">
            <v>32.15.080</v>
          </cell>
          <cell r="C1689" t="str">
            <v>Impermeabilização em manta asfáltica tipo III-B, espessura de 3 mm, face exposta em geotêxtil, com membrana acrílica</v>
          </cell>
          <cell r="D1689" t="str">
            <v>M2</v>
          </cell>
          <cell r="E1689">
            <v>114.84</v>
          </cell>
          <cell r="F1689">
            <v>20.350000000000001</v>
          </cell>
          <cell r="G1689">
            <v>135.19</v>
          </cell>
          <cell r="H1689" t="str">
            <v>CDHU-182</v>
          </cell>
        </row>
        <row r="1690">
          <cell r="A1690" t="str">
            <v>32.15.100</v>
          </cell>
          <cell r="C1690" t="str">
            <v>Impermeabilização em manta asfáltica plastomérica com armadura, tipo III, espessura de 4 mm, face exposta em geotêxtil com membrana acrílica</v>
          </cell>
          <cell r="D1690" t="str">
            <v>M2</v>
          </cell>
          <cell r="E1690">
            <v>95.99</v>
          </cell>
          <cell r="F1690">
            <v>20.350000000000001</v>
          </cell>
          <cell r="G1690">
            <v>116.34</v>
          </cell>
          <cell r="H1690" t="str">
            <v>CDHU-182</v>
          </cell>
        </row>
        <row r="1691">
          <cell r="A1691" t="str">
            <v>32.15.240</v>
          </cell>
          <cell r="C1691" t="str">
            <v>Impermeabilização com manta asfáltica tipo III, anti raiz, espessura de 4 mm</v>
          </cell>
          <cell r="D1691" t="str">
            <v>M2</v>
          </cell>
          <cell r="E1691">
            <v>98.4</v>
          </cell>
          <cell r="G1691">
            <v>98.4</v>
          </cell>
          <cell r="H1691" t="str">
            <v>CDHU-182</v>
          </cell>
        </row>
        <row r="1692">
          <cell r="A1692" t="str">
            <v>32.16</v>
          </cell>
          <cell r="B1692" t="str">
            <v>Impermeabilizacao flexivel com membranas</v>
          </cell>
          <cell r="C1692" t="str">
            <v>Impermeabilizacao flexivel com membranas</v>
          </cell>
          <cell r="H1692" t="str">
            <v>CDHU-182</v>
          </cell>
        </row>
        <row r="1693">
          <cell r="A1693" t="str">
            <v>32.16.010</v>
          </cell>
          <cell r="C1693" t="str">
            <v>Impermeabilização em pintura de asfalto oxidado com solventes orgânicos, sobre massa</v>
          </cell>
          <cell r="D1693" t="str">
            <v>M2</v>
          </cell>
          <cell r="E1693">
            <v>7.01</v>
          </cell>
          <cell r="F1693">
            <v>6.7</v>
          </cell>
          <cell r="G1693">
            <v>13.71</v>
          </cell>
          <cell r="H1693" t="str">
            <v>CDHU-182</v>
          </cell>
        </row>
        <row r="1694">
          <cell r="A1694" t="str">
            <v>32.16.020</v>
          </cell>
          <cell r="C1694" t="str">
            <v>Impermeabilização em pintura de asfalto oxidado com solventes orgânicos, sobre metal</v>
          </cell>
          <cell r="D1694" t="str">
            <v>M2</v>
          </cell>
          <cell r="E1694">
            <v>4.9000000000000004</v>
          </cell>
          <cell r="F1694">
            <v>6.7</v>
          </cell>
          <cell r="G1694">
            <v>11.6</v>
          </cell>
          <cell r="H1694" t="str">
            <v>CDHU-182</v>
          </cell>
        </row>
        <row r="1695">
          <cell r="A1695" t="str">
            <v>32.16.030</v>
          </cell>
          <cell r="C1695" t="str">
            <v>Impermeabilização em membrana de asfalto modificado com elastômeros, na cor preta</v>
          </cell>
          <cell r="D1695" t="str">
            <v>M2</v>
          </cell>
          <cell r="E1695">
            <v>30.93</v>
          </cell>
          <cell r="F1695">
            <v>6.7</v>
          </cell>
          <cell r="G1695">
            <v>37.630000000000003</v>
          </cell>
          <cell r="H1695" t="str">
            <v>CDHU-182</v>
          </cell>
        </row>
        <row r="1696">
          <cell r="A1696" t="str">
            <v>32.16.040</v>
          </cell>
          <cell r="C1696" t="str">
            <v>Impermeabilização em membrana de asfalto modificado com elastômeros, na cor preta e reforço em tela poliéster</v>
          </cell>
          <cell r="D1696" t="str">
            <v>M2</v>
          </cell>
          <cell r="E1696">
            <v>45.69</v>
          </cell>
          <cell r="F1696">
            <v>18.559999999999999</v>
          </cell>
          <cell r="G1696">
            <v>64.25</v>
          </cell>
          <cell r="H1696" t="str">
            <v>CDHU-182</v>
          </cell>
        </row>
        <row r="1697">
          <cell r="A1697" t="str">
            <v>32.16.050</v>
          </cell>
          <cell r="C1697" t="str">
            <v>Impermeabilização em membrana à base de polímeros acrílicos, na cor branca</v>
          </cell>
          <cell r="D1697" t="str">
            <v>M2</v>
          </cell>
          <cell r="E1697">
            <v>32.380000000000003</v>
          </cell>
          <cell r="F1697">
            <v>6.7</v>
          </cell>
          <cell r="G1697">
            <v>39.08</v>
          </cell>
          <cell r="H1697" t="str">
            <v>CDHU-182</v>
          </cell>
        </row>
        <row r="1698">
          <cell r="A1698" t="str">
            <v>32.16.060</v>
          </cell>
          <cell r="C1698" t="str">
            <v>Impermeabilização em membrana à base de polímeros acrílicos, na cor branca e reforço em tela poliéster</v>
          </cell>
          <cell r="D1698" t="str">
            <v>M2</v>
          </cell>
          <cell r="E1698">
            <v>47.72</v>
          </cell>
          <cell r="F1698">
            <v>18.559999999999999</v>
          </cell>
          <cell r="G1698">
            <v>66.28</v>
          </cell>
          <cell r="H1698" t="str">
            <v>CDHU-182</v>
          </cell>
        </row>
        <row r="1699">
          <cell r="A1699" t="str">
            <v>32.16.070</v>
          </cell>
          <cell r="C1699" t="str">
            <v>Impermeabilização em membrana à base de resina termoplástica e cimentos aditivados com reforço em tela poliéster</v>
          </cell>
          <cell r="D1699" t="str">
            <v>M2</v>
          </cell>
          <cell r="E1699">
            <v>27.72</v>
          </cell>
          <cell r="F1699">
            <v>21.91</v>
          </cell>
          <cell r="G1699">
            <v>49.63</v>
          </cell>
          <cell r="H1699" t="str">
            <v>CDHU-182</v>
          </cell>
        </row>
        <row r="1700">
          <cell r="A1700" t="str">
            <v>32.17</v>
          </cell>
          <cell r="B1700" t="str">
            <v>Impermeabilizacao rigida</v>
          </cell>
          <cell r="C1700" t="str">
            <v>Impermeabilizacao rigida</v>
          </cell>
          <cell r="H1700" t="str">
            <v>CDHU-182</v>
          </cell>
        </row>
        <row r="1701">
          <cell r="A1701" t="str">
            <v>32.17.010</v>
          </cell>
          <cell r="C1701" t="str">
            <v>Impermeabilização em argamassa impermeável com aditivo hidrófugo</v>
          </cell>
          <cell r="D1701" t="str">
            <v>M3</v>
          </cell>
          <cell r="E1701">
            <v>370.77</v>
          </cell>
          <cell r="F1701">
            <v>289.66000000000003</v>
          </cell>
          <cell r="G1701">
            <v>660.43</v>
          </cell>
          <cell r="H1701" t="str">
            <v>CDHU-182</v>
          </cell>
        </row>
        <row r="1702">
          <cell r="A1702" t="str">
            <v>32.17.012</v>
          </cell>
          <cell r="C1702" t="str">
            <v>Impermeabilização em argamassa de concreto não estrutural com aditivo hidrófugo</v>
          </cell>
          <cell r="D1702" t="str">
            <v>M3</v>
          </cell>
          <cell r="E1702">
            <v>430</v>
          </cell>
          <cell r="G1702">
            <v>430</v>
          </cell>
          <cell r="H1702" t="str">
            <v>CDHU-182</v>
          </cell>
        </row>
        <row r="1703">
          <cell r="A1703" t="str">
            <v>32.17.030</v>
          </cell>
          <cell r="C1703" t="str">
            <v>Impermeabilização em argamassa polimérica para umidade e água de percolação</v>
          </cell>
          <cell r="D1703" t="str">
            <v>M2</v>
          </cell>
          <cell r="E1703">
            <v>4.18</v>
          </cell>
          <cell r="F1703">
            <v>7.07</v>
          </cell>
          <cell r="G1703">
            <v>11.25</v>
          </cell>
          <cell r="H1703" t="str">
            <v>CDHU-182</v>
          </cell>
        </row>
        <row r="1704">
          <cell r="A1704" t="str">
            <v>32.17.040</v>
          </cell>
          <cell r="C1704" t="str">
            <v>Impermeabilização em argamassa polimérica com reforço em tela poliéster para pressão hidrostática positiva</v>
          </cell>
          <cell r="D1704" t="str">
            <v>M2</v>
          </cell>
          <cell r="E1704">
            <v>10.75</v>
          </cell>
          <cell r="F1704">
            <v>14.12</v>
          </cell>
          <cell r="G1704">
            <v>24.87</v>
          </cell>
          <cell r="H1704" t="str">
            <v>CDHU-182</v>
          </cell>
        </row>
        <row r="1705">
          <cell r="A1705" t="str">
            <v>32.17.070</v>
          </cell>
          <cell r="C1705" t="str">
            <v>Impermeabilização anticorrosiva em membrana epoxídica com alcatrão de hulha, sobre massa</v>
          </cell>
          <cell r="D1705" t="str">
            <v>M2</v>
          </cell>
          <cell r="E1705">
            <v>34.94</v>
          </cell>
          <cell r="F1705">
            <v>7.07</v>
          </cell>
          <cell r="G1705">
            <v>42.01</v>
          </cell>
          <cell r="H1705" t="str">
            <v>CDHU-182</v>
          </cell>
        </row>
        <row r="1706">
          <cell r="A1706" t="str">
            <v>32.20</v>
          </cell>
          <cell r="B1706" t="str">
            <v>Reparos, conservacoes e complementos - GRUPO 32</v>
          </cell>
          <cell r="C1706" t="str">
            <v>Reparos, conservacoes e complementos - GRUPO 32</v>
          </cell>
          <cell r="H1706" t="str">
            <v>CDHU-182</v>
          </cell>
        </row>
        <row r="1707">
          <cell r="A1707" t="str">
            <v>32.20.010</v>
          </cell>
          <cell r="C1707" t="str">
            <v>Recolocação de argila expandida</v>
          </cell>
          <cell r="D1707" t="str">
            <v>M3</v>
          </cell>
          <cell r="F1707">
            <v>67</v>
          </cell>
          <cell r="G1707">
            <v>67</v>
          </cell>
          <cell r="H1707" t="str">
            <v>CDHU-182</v>
          </cell>
        </row>
        <row r="1708">
          <cell r="A1708" t="str">
            <v>32.20.020</v>
          </cell>
          <cell r="C1708" t="str">
            <v>Aplicação de papel Kraft</v>
          </cell>
          <cell r="D1708" t="str">
            <v>M2</v>
          </cell>
          <cell r="E1708">
            <v>4.62</v>
          </cell>
          <cell r="F1708">
            <v>3.35</v>
          </cell>
          <cell r="G1708">
            <v>7.97</v>
          </cell>
          <cell r="H1708" t="str">
            <v>CDHU-182</v>
          </cell>
        </row>
        <row r="1709">
          <cell r="A1709" t="str">
            <v>32.20.050</v>
          </cell>
          <cell r="C1709" t="str">
            <v>Tela em polietileno, malha hexagonal de 1/2´, para armadura de argamassa</v>
          </cell>
          <cell r="D1709" t="str">
            <v>M2</v>
          </cell>
          <cell r="E1709">
            <v>2.13</v>
          </cell>
          <cell r="F1709">
            <v>3.35</v>
          </cell>
          <cell r="G1709">
            <v>5.48</v>
          </cell>
          <cell r="H1709" t="str">
            <v>CDHU-182</v>
          </cell>
        </row>
        <row r="1710">
          <cell r="A1710" t="str">
            <v>32.20.060</v>
          </cell>
          <cell r="C1710" t="str">
            <v>Tela galvanizada fio 24 BWG, malha hexagonal de 1/2´, para armadura de argamassa</v>
          </cell>
          <cell r="D1710" t="str">
            <v>M2</v>
          </cell>
          <cell r="E1710">
            <v>12.61</v>
          </cell>
          <cell r="F1710">
            <v>3.35</v>
          </cell>
          <cell r="G1710">
            <v>15.96</v>
          </cell>
          <cell r="H1710" t="str">
            <v>CDHU-182</v>
          </cell>
        </row>
        <row r="1711">
          <cell r="A1711" t="str">
            <v>33</v>
          </cell>
          <cell r="B1711" t="str">
            <v>PINTURA</v>
          </cell>
          <cell r="C1711" t="str">
            <v>PINTURA</v>
          </cell>
          <cell r="H1711" t="str">
            <v>CDHU-182</v>
          </cell>
        </row>
        <row r="1712">
          <cell r="A1712" t="str">
            <v>33.01</v>
          </cell>
          <cell r="B1712" t="str">
            <v>Preparo de base</v>
          </cell>
          <cell r="C1712" t="str">
            <v>Preparo de base</v>
          </cell>
          <cell r="H1712" t="str">
            <v>CDHU-182</v>
          </cell>
        </row>
        <row r="1713">
          <cell r="A1713" t="str">
            <v>33.01.040</v>
          </cell>
          <cell r="C1713" t="str">
            <v>Estucamento e lixamento de concreto deteriorado</v>
          </cell>
          <cell r="D1713" t="str">
            <v>M2</v>
          </cell>
          <cell r="E1713">
            <v>5.98</v>
          </cell>
          <cell r="F1713">
            <v>28.74</v>
          </cell>
          <cell r="G1713">
            <v>34.72</v>
          </cell>
          <cell r="H1713" t="str">
            <v>CDHU-182</v>
          </cell>
        </row>
        <row r="1714">
          <cell r="A1714" t="str">
            <v>33.01.050</v>
          </cell>
          <cell r="C1714" t="str">
            <v>Estucamento e lixamento de concreto</v>
          </cell>
          <cell r="D1714" t="str">
            <v>M2</v>
          </cell>
          <cell r="E1714">
            <v>3.63</v>
          </cell>
          <cell r="F1714">
            <v>28.74</v>
          </cell>
          <cell r="G1714">
            <v>32.369999999999997</v>
          </cell>
          <cell r="H1714" t="str">
            <v>CDHU-182</v>
          </cell>
        </row>
        <row r="1715">
          <cell r="A1715" t="str">
            <v>33.01.060</v>
          </cell>
          <cell r="C1715" t="str">
            <v>Imunizante para madeira</v>
          </cell>
          <cell r="D1715" t="str">
            <v>M2</v>
          </cell>
          <cell r="E1715">
            <v>4.74</v>
          </cell>
          <cell r="F1715">
            <v>7.32</v>
          </cell>
          <cell r="G1715">
            <v>12.06</v>
          </cell>
          <cell r="H1715" t="str">
            <v>CDHU-182</v>
          </cell>
        </row>
        <row r="1716">
          <cell r="A1716" t="str">
            <v>33.01.280</v>
          </cell>
          <cell r="C1716" t="str">
            <v>Reparo de trincas rasas até 5 mm de largura, na massa</v>
          </cell>
          <cell r="D1716" t="str">
            <v>M</v>
          </cell>
          <cell r="E1716">
            <v>20.32</v>
          </cell>
          <cell r="F1716">
            <v>20.58</v>
          </cell>
          <cell r="G1716">
            <v>40.9</v>
          </cell>
          <cell r="H1716" t="str">
            <v>CDHU-182</v>
          </cell>
        </row>
        <row r="1717">
          <cell r="A1717" t="str">
            <v>33.01.350</v>
          </cell>
          <cell r="C1717" t="str">
            <v>Preparo de base para superfície metálica com fundo antioxidante</v>
          </cell>
          <cell r="D1717" t="str">
            <v>M2</v>
          </cell>
          <cell r="E1717">
            <v>5.75</v>
          </cell>
          <cell r="F1717">
            <v>7.87</v>
          </cell>
          <cell r="G1717">
            <v>13.62</v>
          </cell>
          <cell r="H1717" t="str">
            <v>CDHU-182</v>
          </cell>
        </row>
        <row r="1718">
          <cell r="A1718" t="str">
            <v>33.02</v>
          </cell>
          <cell r="B1718" t="str">
            <v>Massa corrida</v>
          </cell>
          <cell r="C1718" t="str">
            <v>Massa corrida</v>
          </cell>
          <cell r="H1718" t="str">
            <v>CDHU-182</v>
          </cell>
        </row>
        <row r="1719">
          <cell r="A1719" t="str">
            <v>33.02.060</v>
          </cell>
          <cell r="C1719" t="str">
            <v>Massa corrida a base de PVA</v>
          </cell>
          <cell r="D1719" t="str">
            <v>M2</v>
          </cell>
          <cell r="E1719">
            <v>2.25</v>
          </cell>
          <cell r="F1719">
            <v>9.91</v>
          </cell>
          <cell r="G1719">
            <v>12.16</v>
          </cell>
          <cell r="H1719" t="str">
            <v>CDHU-182</v>
          </cell>
        </row>
        <row r="1720">
          <cell r="A1720" t="str">
            <v>33.02.080</v>
          </cell>
          <cell r="C1720" t="str">
            <v>Massa corrida à base de resina acrílica</v>
          </cell>
          <cell r="D1720" t="str">
            <v>M2</v>
          </cell>
          <cell r="E1720">
            <v>3.76</v>
          </cell>
          <cell r="F1720">
            <v>9.91</v>
          </cell>
          <cell r="G1720">
            <v>13.67</v>
          </cell>
          <cell r="H1720" t="str">
            <v>CDHU-182</v>
          </cell>
        </row>
        <row r="1721">
          <cell r="A1721" t="str">
            <v>33.03</v>
          </cell>
          <cell r="B1721" t="str">
            <v>Pintura em superficies de concreto / massa / gesso / pedras</v>
          </cell>
          <cell r="C1721" t="str">
            <v>Pintura em superficies de concreto / massa / gesso / pedras</v>
          </cell>
          <cell r="H1721" t="str">
            <v>CDHU-182</v>
          </cell>
        </row>
        <row r="1722">
          <cell r="A1722" t="str">
            <v>33.03.220</v>
          </cell>
          <cell r="C1722" t="str">
            <v>Tinta látex em elemento vazado</v>
          </cell>
          <cell r="D1722" t="str">
            <v>M2</v>
          </cell>
          <cell r="E1722">
            <v>4.37</v>
          </cell>
          <cell r="F1722">
            <v>21.8</v>
          </cell>
          <cell r="G1722">
            <v>26.17</v>
          </cell>
          <cell r="H1722" t="str">
            <v>CDHU-182</v>
          </cell>
        </row>
        <row r="1723">
          <cell r="A1723" t="str">
            <v>33.03.350</v>
          </cell>
          <cell r="C1723" t="str">
            <v>Pintura especial em esmalte para lousa cor verde</v>
          </cell>
          <cell r="D1723" t="str">
            <v>M2</v>
          </cell>
          <cell r="E1723">
            <v>5.92</v>
          </cell>
          <cell r="F1723">
            <v>18.52</v>
          </cell>
          <cell r="G1723">
            <v>24.44</v>
          </cell>
          <cell r="H1723" t="str">
            <v>CDHU-182</v>
          </cell>
        </row>
        <row r="1724">
          <cell r="A1724" t="str">
            <v>33.03.740</v>
          </cell>
          <cell r="C1724" t="str">
            <v>Resina acrílica plastificante</v>
          </cell>
          <cell r="D1724" t="str">
            <v>M2</v>
          </cell>
          <cell r="E1724">
            <v>11.67</v>
          </cell>
          <cell r="F1724">
            <v>10.29</v>
          </cell>
          <cell r="G1724">
            <v>21.96</v>
          </cell>
          <cell r="H1724" t="str">
            <v>CDHU-182</v>
          </cell>
        </row>
        <row r="1725">
          <cell r="A1725" t="str">
            <v>33.03.750</v>
          </cell>
          <cell r="C1725" t="str">
            <v>Verniz acrílico</v>
          </cell>
          <cell r="D1725" t="str">
            <v>M2</v>
          </cell>
          <cell r="E1725">
            <v>10.92</v>
          </cell>
          <cell r="F1725">
            <v>17.68</v>
          </cell>
          <cell r="G1725">
            <v>28.6</v>
          </cell>
          <cell r="H1725" t="str">
            <v>CDHU-182</v>
          </cell>
        </row>
        <row r="1726">
          <cell r="A1726" t="str">
            <v>33.03.760</v>
          </cell>
          <cell r="C1726" t="str">
            <v>Hidrorepelente incolor para fachada à base de silano-siloxano oligomérico disperso em água</v>
          </cell>
          <cell r="D1726" t="str">
            <v>M2</v>
          </cell>
          <cell r="E1726">
            <v>5.92</v>
          </cell>
          <cell r="F1726">
            <v>13.11</v>
          </cell>
          <cell r="G1726">
            <v>19.03</v>
          </cell>
          <cell r="H1726" t="str">
            <v>CDHU-182</v>
          </cell>
        </row>
        <row r="1727">
          <cell r="A1727" t="str">
            <v>33.03.770</v>
          </cell>
          <cell r="C1727" t="str">
            <v>Hidrorepelente incolor para fachada à base de silano-siloxano oligomérico disperso em solvente</v>
          </cell>
          <cell r="D1727" t="str">
            <v>M2</v>
          </cell>
          <cell r="E1727">
            <v>25.82</v>
          </cell>
          <cell r="F1727">
            <v>13.11</v>
          </cell>
          <cell r="G1727">
            <v>38.93</v>
          </cell>
          <cell r="H1727" t="str">
            <v>CDHU-182</v>
          </cell>
        </row>
        <row r="1728">
          <cell r="A1728" t="str">
            <v>33.03.780</v>
          </cell>
          <cell r="C1728" t="str">
            <v>Verniz de proteção antipichação</v>
          </cell>
          <cell r="D1728" t="str">
            <v>M2</v>
          </cell>
          <cell r="E1728">
            <v>16.09</v>
          </cell>
          <cell r="F1728">
            <v>17.68</v>
          </cell>
          <cell r="G1728">
            <v>33.770000000000003</v>
          </cell>
          <cell r="H1728" t="str">
            <v>CDHU-182</v>
          </cell>
        </row>
        <row r="1729">
          <cell r="A1729" t="str">
            <v>33.05</v>
          </cell>
          <cell r="B1729" t="str">
            <v>Pintura em superficies de madeira</v>
          </cell>
          <cell r="C1729" t="str">
            <v>Pintura em superficies de madeira</v>
          </cell>
          <cell r="H1729" t="str">
            <v>CDHU-182</v>
          </cell>
        </row>
        <row r="1730">
          <cell r="A1730" t="str">
            <v>33.05.010</v>
          </cell>
          <cell r="C1730" t="str">
            <v>Verniz fungicida para madeira</v>
          </cell>
          <cell r="D1730" t="str">
            <v>M2</v>
          </cell>
          <cell r="E1730">
            <v>5.6</v>
          </cell>
          <cell r="F1730">
            <v>13.11</v>
          </cell>
          <cell r="G1730">
            <v>18.71</v>
          </cell>
          <cell r="H1730" t="str">
            <v>CDHU-182</v>
          </cell>
        </row>
        <row r="1731">
          <cell r="A1731" t="str">
            <v>33.05.120</v>
          </cell>
          <cell r="C1731" t="str">
            <v>Esmalte em rodapés, baguetes ou molduras de madeira</v>
          </cell>
          <cell r="D1731" t="str">
            <v>M</v>
          </cell>
          <cell r="E1731">
            <v>2.25</v>
          </cell>
          <cell r="F1731">
            <v>2.44</v>
          </cell>
          <cell r="G1731">
            <v>4.6900000000000004</v>
          </cell>
          <cell r="H1731" t="str">
            <v>CDHU-182</v>
          </cell>
        </row>
        <row r="1732">
          <cell r="A1732" t="str">
            <v>33.05.330</v>
          </cell>
          <cell r="C1732" t="str">
            <v>Verniz em superfície de madeira</v>
          </cell>
          <cell r="D1732" t="str">
            <v>M2</v>
          </cell>
          <cell r="E1732">
            <v>7.52</v>
          </cell>
          <cell r="F1732">
            <v>14.79</v>
          </cell>
          <cell r="G1732">
            <v>22.31</v>
          </cell>
          <cell r="H1732" t="str">
            <v>CDHU-182</v>
          </cell>
        </row>
        <row r="1733">
          <cell r="A1733" t="str">
            <v>33.05.360</v>
          </cell>
          <cell r="C1733" t="str">
            <v>Verniz em rodapés, baguetes ou molduras de madeira</v>
          </cell>
          <cell r="D1733" t="str">
            <v>M</v>
          </cell>
          <cell r="E1733">
            <v>1.99</v>
          </cell>
          <cell r="F1733">
            <v>1.95</v>
          </cell>
          <cell r="G1733">
            <v>3.94</v>
          </cell>
          <cell r="H1733" t="str">
            <v>CDHU-182</v>
          </cell>
        </row>
        <row r="1734">
          <cell r="A1734" t="str">
            <v>33.06</v>
          </cell>
          <cell r="B1734" t="str">
            <v>Pintura em pisos</v>
          </cell>
          <cell r="C1734" t="str">
            <v>Pintura em pisos</v>
          </cell>
          <cell r="H1734" t="str">
            <v>CDHU-182</v>
          </cell>
        </row>
        <row r="1735">
          <cell r="A1735" t="str">
            <v>33.06.020</v>
          </cell>
          <cell r="C1735" t="str">
            <v>Acrílico para quadras e pisos cimentados</v>
          </cell>
          <cell r="D1735" t="str">
            <v>M2</v>
          </cell>
          <cell r="E1735">
            <v>3.05</v>
          </cell>
          <cell r="F1735">
            <v>17.68</v>
          </cell>
          <cell r="G1735">
            <v>20.73</v>
          </cell>
          <cell r="H1735" t="str">
            <v>CDHU-182</v>
          </cell>
        </row>
        <row r="1736">
          <cell r="A1736" t="str">
            <v>33.07</v>
          </cell>
          <cell r="B1736" t="str">
            <v>Pintura em estruturas metalicas</v>
          </cell>
          <cell r="C1736" t="str">
            <v>Pintura em estruturas metalicas</v>
          </cell>
          <cell r="H1736" t="str">
            <v>CDHU-182</v>
          </cell>
        </row>
        <row r="1737">
          <cell r="A1737" t="str">
            <v>33.07.102</v>
          </cell>
          <cell r="C1737" t="str">
            <v>Esmalte a base de água em estrutura metálica</v>
          </cell>
          <cell r="D1737" t="str">
            <v>M2</v>
          </cell>
          <cell r="E1737">
            <v>8.41</v>
          </cell>
          <cell r="F1737">
            <v>32.92</v>
          </cell>
          <cell r="G1737">
            <v>41.33</v>
          </cell>
          <cell r="H1737" t="str">
            <v>CDHU-182</v>
          </cell>
        </row>
        <row r="1738">
          <cell r="A1738" t="str">
            <v>33.07.130</v>
          </cell>
          <cell r="C1738" t="str">
            <v>Pintura epóxi bicomponente em estruturas metálicas</v>
          </cell>
          <cell r="D1738" t="str">
            <v>KG</v>
          </cell>
          <cell r="E1738">
            <v>4.0199999999999996</v>
          </cell>
          <cell r="G1738">
            <v>4.0199999999999996</v>
          </cell>
          <cell r="H1738" t="str">
            <v>CDHU-182</v>
          </cell>
        </row>
        <row r="1739">
          <cell r="A1739" t="str">
            <v>33.07.140</v>
          </cell>
          <cell r="C1739" t="str">
            <v>Pintura com esmalte alquídico em estrutura metálica</v>
          </cell>
          <cell r="D1739" t="str">
            <v>KG</v>
          </cell>
          <cell r="E1739">
            <v>2.85</v>
          </cell>
          <cell r="G1739">
            <v>2.85</v>
          </cell>
          <cell r="H1739" t="str">
            <v>CDHU-182</v>
          </cell>
        </row>
        <row r="1740">
          <cell r="A1740" t="str">
            <v>33.07.303</v>
          </cell>
          <cell r="C1740" t="str">
            <v>Proteção passiva contra incêndio com tinta intumescente, com tempo requerido de resistência ao fogo TRRF = 60 min - aplicação em estrutura metálica</v>
          </cell>
          <cell r="D1740" t="str">
            <v>M2</v>
          </cell>
          <cell r="E1740">
            <v>71.02</v>
          </cell>
          <cell r="F1740">
            <v>164.32</v>
          </cell>
          <cell r="G1740">
            <v>235.34</v>
          </cell>
          <cell r="H1740" t="str">
            <v>CDHU-182</v>
          </cell>
        </row>
        <row r="1741">
          <cell r="A1741" t="str">
            <v>33.07.304</v>
          </cell>
          <cell r="C1741" t="str">
            <v>Proteção passiva contra incêndio com tinta intumescente, com tempo requerido de resistência ao fogo TRRF = 120 min - aplicação em estrutura metálica</v>
          </cell>
          <cell r="D1741" t="str">
            <v>M2</v>
          </cell>
          <cell r="E1741">
            <v>308.62</v>
          </cell>
          <cell r="F1741">
            <v>190.37</v>
          </cell>
          <cell r="G1741">
            <v>498.99</v>
          </cell>
          <cell r="H1741" t="str">
            <v>CDHU-182</v>
          </cell>
        </row>
        <row r="1742">
          <cell r="A1742" t="str">
            <v>33.09</v>
          </cell>
          <cell r="B1742" t="str">
            <v>Pintura de sinalizacao</v>
          </cell>
          <cell r="C1742" t="str">
            <v>Pintura de sinalizacao</v>
          </cell>
          <cell r="H1742" t="str">
            <v>CDHU-182</v>
          </cell>
        </row>
        <row r="1743">
          <cell r="A1743" t="str">
            <v>33.09.020</v>
          </cell>
          <cell r="C1743" t="str">
            <v>Borracha clorada para faixas demarcatórias</v>
          </cell>
          <cell r="D1743" t="str">
            <v>M</v>
          </cell>
          <cell r="E1743">
            <v>1.24</v>
          </cell>
          <cell r="F1743">
            <v>1.33</v>
          </cell>
          <cell r="G1743">
            <v>2.57</v>
          </cell>
          <cell r="H1743" t="str">
            <v>CDHU-182</v>
          </cell>
        </row>
        <row r="1744">
          <cell r="A1744" t="str">
            <v>33.09.021</v>
          </cell>
          <cell r="C1744" t="str">
            <v>Tinta acrílica para faixas demarcatórias</v>
          </cell>
          <cell r="D1744" t="str">
            <v>M</v>
          </cell>
          <cell r="E1744">
            <v>0.77</v>
          </cell>
          <cell r="F1744">
            <v>2.66</v>
          </cell>
          <cell r="G1744">
            <v>3.43</v>
          </cell>
          <cell r="H1744" t="str">
            <v>CDHU-182</v>
          </cell>
        </row>
        <row r="1745">
          <cell r="A1745" t="str">
            <v>33.10</v>
          </cell>
          <cell r="B1745" t="str">
            <v>Pintura em superficie de concreto/massa/gesso/pedras, inclusive preparo</v>
          </cell>
          <cell r="C1745" t="str">
            <v>Pintura em superficie de concreto/massa/gesso/pedras, inclusive preparo</v>
          </cell>
          <cell r="H1745" t="str">
            <v>CDHU-182</v>
          </cell>
        </row>
        <row r="1746">
          <cell r="A1746" t="str">
            <v>33.10.010</v>
          </cell>
          <cell r="C1746" t="str">
            <v>Tinta látex antimofo em massa, inclusive preparo</v>
          </cell>
          <cell r="D1746" t="str">
            <v>M2</v>
          </cell>
          <cell r="E1746">
            <v>5.5</v>
          </cell>
          <cell r="F1746">
            <v>17.68</v>
          </cell>
          <cell r="G1746">
            <v>23.18</v>
          </cell>
          <cell r="H1746" t="str">
            <v>CDHU-182</v>
          </cell>
        </row>
        <row r="1747">
          <cell r="A1747" t="str">
            <v>33.10.020</v>
          </cell>
          <cell r="C1747" t="str">
            <v>Tinta látex em massa, inclusive preparo</v>
          </cell>
          <cell r="D1747" t="str">
            <v>M2</v>
          </cell>
          <cell r="E1747">
            <v>6.74</v>
          </cell>
          <cell r="F1747">
            <v>17.68</v>
          </cell>
          <cell r="G1747">
            <v>24.42</v>
          </cell>
          <cell r="H1747" t="str">
            <v>CDHU-182</v>
          </cell>
        </row>
        <row r="1748">
          <cell r="A1748" t="str">
            <v>33.10.030</v>
          </cell>
          <cell r="C1748" t="str">
            <v>Tinta acrílica antimofo em massa, inclusive preparo</v>
          </cell>
          <cell r="D1748" t="str">
            <v>M2</v>
          </cell>
          <cell r="E1748">
            <v>7.84</v>
          </cell>
          <cell r="F1748">
            <v>17.68</v>
          </cell>
          <cell r="G1748">
            <v>25.52</v>
          </cell>
          <cell r="H1748" t="str">
            <v>CDHU-182</v>
          </cell>
        </row>
        <row r="1749">
          <cell r="A1749" t="str">
            <v>33.10.041</v>
          </cell>
          <cell r="C1749" t="str">
            <v>Esmalte à base de água em massa, inclusive preparo</v>
          </cell>
          <cell r="D1749" t="str">
            <v>M2</v>
          </cell>
          <cell r="E1749">
            <v>10.119999999999999</v>
          </cell>
          <cell r="F1749">
            <v>17.68</v>
          </cell>
          <cell r="G1749">
            <v>27.8</v>
          </cell>
          <cell r="H1749" t="str">
            <v>CDHU-182</v>
          </cell>
        </row>
        <row r="1750">
          <cell r="A1750" t="str">
            <v>33.10.050</v>
          </cell>
          <cell r="C1750" t="str">
            <v>Tinta acrílica em massa, inclusive preparo</v>
          </cell>
          <cell r="D1750" t="str">
            <v>M2</v>
          </cell>
          <cell r="E1750">
            <v>7.88</v>
          </cell>
          <cell r="F1750">
            <v>17.68</v>
          </cell>
          <cell r="G1750">
            <v>25.56</v>
          </cell>
          <cell r="H1750" t="str">
            <v>CDHU-182</v>
          </cell>
        </row>
        <row r="1751">
          <cell r="A1751" t="str">
            <v>33.10.060</v>
          </cell>
          <cell r="C1751" t="str">
            <v>Epóxi em massa, inclusive preparo</v>
          </cell>
          <cell r="D1751" t="str">
            <v>M2</v>
          </cell>
          <cell r="E1751">
            <v>49.8</v>
          </cell>
          <cell r="F1751">
            <v>37.04</v>
          </cell>
          <cell r="G1751">
            <v>86.84</v>
          </cell>
          <cell r="H1751" t="str">
            <v>CDHU-182</v>
          </cell>
        </row>
        <row r="1752">
          <cell r="A1752" t="str">
            <v>33.10.070</v>
          </cell>
          <cell r="C1752" t="str">
            <v>Borracha clorada em massa, inclusive preparo</v>
          </cell>
          <cell r="D1752" t="str">
            <v>M2</v>
          </cell>
          <cell r="E1752">
            <v>14.36</v>
          </cell>
          <cell r="F1752">
            <v>17.68</v>
          </cell>
          <cell r="G1752">
            <v>32.04</v>
          </cell>
          <cell r="H1752" t="str">
            <v>CDHU-182</v>
          </cell>
        </row>
        <row r="1753">
          <cell r="A1753" t="str">
            <v>33.10.100</v>
          </cell>
          <cell r="C1753" t="str">
            <v>Textura acrílica para uso interno / externo, inclusive preparo</v>
          </cell>
          <cell r="D1753" t="str">
            <v>M2</v>
          </cell>
          <cell r="E1753">
            <v>10.67</v>
          </cell>
          <cell r="F1753">
            <v>24.69</v>
          </cell>
          <cell r="G1753">
            <v>35.36</v>
          </cell>
          <cell r="H1753" t="str">
            <v>CDHU-182</v>
          </cell>
        </row>
        <row r="1754">
          <cell r="A1754" t="str">
            <v>33.10.120</v>
          </cell>
          <cell r="C1754" t="str">
            <v>Proteção passiva contra incêndio com tinta intumescente, tempo requerido de resistência ao fogo TRRF = 60 minutos - aplicação em painéis de gesso acartonado</v>
          </cell>
          <cell r="D1754" t="str">
            <v>M2</v>
          </cell>
          <cell r="E1754">
            <v>203</v>
          </cell>
          <cell r="G1754">
            <v>203</v>
          </cell>
          <cell r="H1754" t="str">
            <v>CDHU-182</v>
          </cell>
        </row>
        <row r="1755">
          <cell r="A1755" t="str">
            <v>33.10.130</v>
          </cell>
          <cell r="C1755" t="str">
            <v>Proteção passiva contra incêndio com tinta intumescente, tempo requerido de resistência ao fogo TRRF = 120 minutos - aplicação em painéis de gesso acartonado</v>
          </cell>
          <cell r="D1755" t="str">
            <v>M2</v>
          </cell>
          <cell r="E1755">
            <v>402.5</v>
          </cell>
          <cell r="G1755">
            <v>402.5</v>
          </cell>
          <cell r="H1755" t="str">
            <v>CDHU-182</v>
          </cell>
        </row>
        <row r="1756">
          <cell r="A1756" t="str">
            <v>33.11</v>
          </cell>
          <cell r="B1756" t="str">
            <v>Pintura em superficie metalica, inclusive preparo</v>
          </cell>
          <cell r="C1756" t="str">
            <v>Pintura em superficie metalica, inclusive preparo</v>
          </cell>
          <cell r="H1756" t="str">
            <v>CDHU-182</v>
          </cell>
        </row>
        <row r="1757">
          <cell r="A1757" t="str">
            <v>33.11.050</v>
          </cell>
          <cell r="C1757" t="str">
            <v>Esmalte à base água em superfície metálica, inclusive preparo</v>
          </cell>
          <cell r="D1757" t="str">
            <v>M2</v>
          </cell>
          <cell r="E1757">
            <v>12.84</v>
          </cell>
          <cell r="F1757">
            <v>24.69</v>
          </cell>
          <cell r="G1757">
            <v>37.53</v>
          </cell>
          <cell r="H1757" t="str">
            <v>CDHU-182</v>
          </cell>
        </row>
        <row r="1758">
          <cell r="A1758" t="str">
            <v>33.12</v>
          </cell>
          <cell r="B1758" t="str">
            <v>Pintura em superficie de madeira, inclusive preparo</v>
          </cell>
          <cell r="C1758" t="str">
            <v>Pintura em superficie de madeira, inclusive preparo</v>
          </cell>
          <cell r="H1758" t="str">
            <v>CDHU-182</v>
          </cell>
        </row>
        <row r="1759">
          <cell r="A1759" t="str">
            <v>33.12.011</v>
          </cell>
          <cell r="C1759" t="str">
            <v>Esmalte à base de água em madeira, inclusive preparo</v>
          </cell>
          <cell r="D1759" t="str">
            <v>M2</v>
          </cell>
          <cell r="E1759">
            <v>13.17</v>
          </cell>
          <cell r="F1759">
            <v>24.69</v>
          </cell>
          <cell r="G1759">
            <v>37.86</v>
          </cell>
          <cell r="H1759" t="str">
            <v>CDHU-182</v>
          </cell>
        </row>
        <row r="1760">
          <cell r="A1760" t="str">
            <v>34</v>
          </cell>
          <cell r="B1760" t="str">
            <v>PAISAGISMO E FECHAMENTOS</v>
          </cell>
          <cell r="C1760" t="str">
            <v>PAISAGISMO E FECHAMENTOS</v>
          </cell>
          <cell r="H1760" t="str">
            <v>CDHU-182</v>
          </cell>
        </row>
        <row r="1761">
          <cell r="A1761" t="str">
            <v>34.01</v>
          </cell>
          <cell r="B1761" t="str">
            <v>Preparacao de solo</v>
          </cell>
          <cell r="C1761" t="str">
            <v>Preparacao de solo</v>
          </cell>
          <cell r="H1761" t="str">
            <v>CDHU-182</v>
          </cell>
        </row>
        <row r="1762">
          <cell r="A1762" t="str">
            <v>34.01.010</v>
          </cell>
          <cell r="C1762" t="str">
            <v>Terra vegetal orgânica comum</v>
          </cell>
          <cell r="D1762" t="str">
            <v>M3</v>
          </cell>
          <cell r="E1762">
            <v>125.31</v>
          </cell>
          <cell r="F1762">
            <v>41.88</v>
          </cell>
          <cell r="G1762">
            <v>167.19</v>
          </cell>
          <cell r="H1762" t="str">
            <v>CDHU-182</v>
          </cell>
        </row>
        <row r="1763">
          <cell r="A1763" t="str">
            <v>34.01.020</v>
          </cell>
          <cell r="C1763" t="str">
            <v>Limpeza e regularização de áreas para ajardinamento (jardins e canteiros)</v>
          </cell>
          <cell r="D1763" t="str">
            <v>M2</v>
          </cell>
          <cell r="F1763">
            <v>1.68</v>
          </cell>
          <cell r="G1763">
            <v>1.68</v>
          </cell>
          <cell r="H1763" t="str">
            <v>CDHU-182</v>
          </cell>
        </row>
        <row r="1764">
          <cell r="A1764" t="str">
            <v>34.02</v>
          </cell>
          <cell r="B1764" t="str">
            <v>Vegetacao rasteira</v>
          </cell>
          <cell r="C1764" t="str">
            <v>Vegetacao rasteira</v>
          </cell>
          <cell r="H1764" t="str">
            <v>CDHU-182</v>
          </cell>
        </row>
        <row r="1765">
          <cell r="A1765" t="str">
            <v>34.02.020</v>
          </cell>
          <cell r="C1765" t="str">
            <v>Plantio de grama batatais em placas (praças e áreas abertas)</v>
          </cell>
          <cell r="D1765" t="str">
            <v>M2</v>
          </cell>
          <cell r="E1765">
            <v>7.24</v>
          </cell>
          <cell r="F1765">
            <v>2.82</v>
          </cell>
          <cell r="G1765">
            <v>10.06</v>
          </cell>
          <cell r="H1765" t="str">
            <v>CDHU-182</v>
          </cell>
        </row>
        <row r="1766">
          <cell r="A1766" t="str">
            <v>34.02.040</v>
          </cell>
          <cell r="C1766" t="str">
            <v>Plantio de grama batatais em placas (jardins e canteiros)</v>
          </cell>
          <cell r="D1766" t="str">
            <v>M2</v>
          </cell>
          <cell r="E1766">
            <v>6.61</v>
          </cell>
          <cell r="F1766">
            <v>4.24</v>
          </cell>
          <cell r="G1766">
            <v>10.85</v>
          </cell>
          <cell r="H1766" t="str">
            <v>CDHU-182</v>
          </cell>
        </row>
        <row r="1767">
          <cell r="A1767" t="str">
            <v>34.02.070</v>
          </cell>
          <cell r="C1767" t="str">
            <v>Forração com Lírio Amarelo, mínimo 18 mudas / m² - h= 0,50 m</v>
          </cell>
          <cell r="D1767" t="str">
            <v>M2</v>
          </cell>
          <cell r="E1767">
            <v>44.41</v>
          </cell>
          <cell r="F1767">
            <v>5.39</v>
          </cell>
          <cell r="G1767">
            <v>49.8</v>
          </cell>
          <cell r="H1767" t="str">
            <v>CDHU-182</v>
          </cell>
        </row>
        <row r="1768">
          <cell r="A1768" t="str">
            <v>34.02.080</v>
          </cell>
          <cell r="C1768" t="str">
            <v>Plantio de grama São Carlos em placas (jardins e canteiros)</v>
          </cell>
          <cell r="D1768" t="str">
            <v>M2</v>
          </cell>
          <cell r="E1768">
            <v>11.34</v>
          </cell>
          <cell r="F1768">
            <v>4.24</v>
          </cell>
          <cell r="G1768">
            <v>15.58</v>
          </cell>
          <cell r="H1768" t="str">
            <v>CDHU-182</v>
          </cell>
        </row>
        <row r="1769">
          <cell r="A1769" t="str">
            <v>34.02.090</v>
          </cell>
          <cell r="C1769" t="str">
            <v>Forração com Hera Inglesa, mínimo 18 mudas / m² - h= 0,15 m</v>
          </cell>
          <cell r="D1769" t="str">
            <v>M2</v>
          </cell>
          <cell r="E1769">
            <v>34.869999999999997</v>
          </cell>
          <cell r="F1769">
            <v>5.39</v>
          </cell>
          <cell r="G1769">
            <v>40.26</v>
          </cell>
          <cell r="H1769" t="str">
            <v>CDHU-182</v>
          </cell>
        </row>
        <row r="1770">
          <cell r="A1770" t="str">
            <v>34.02.100</v>
          </cell>
          <cell r="C1770" t="str">
            <v>Plantio de grama esmeralda em placas (jardins e canteiros)</v>
          </cell>
          <cell r="D1770" t="str">
            <v>M2</v>
          </cell>
          <cell r="E1770">
            <v>7.01</v>
          </cell>
          <cell r="F1770">
            <v>4.24</v>
          </cell>
          <cell r="G1770">
            <v>11.25</v>
          </cell>
          <cell r="H1770" t="str">
            <v>CDHU-182</v>
          </cell>
        </row>
        <row r="1771">
          <cell r="A1771" t="str">
            <v>34.02.110</v>
          </cell>
          <cell r="C1771" t="str">
            <v>Forração com clorofito, mínimo de 20 mudas / m² - h= 0,15 m</v>
          </cell>
          <cell r="D1771" t="str">
            <v>M2</v>
          </cell>
          <cell r="E1771">
            <v>37.39</v>
          </cell>
          <cell r="F1771">
            <v>5.39</v>
          </cell>
          <cell r="G1771">
            <v>42.78</v>
          </cell>
          <cell r="H1771" t="str">
            <v>CDHU-182</v>
          </cell>
        </row>
        <row r="1772">
          <cell r="A1772" t="str">
            <v>34.02.400</v>
          </cell>
          <cell r="C1772" t="str">
            <v>Plantio de grama pelo processo hidrossemeadura</v>
          </cell>
          <cell r="D1772" t="str">
            <v>M2</v>
          </cell>
          <cell r="E1772">
            <v>6.71</v>
          </cell>
          <cell r="G1772">
            <v>6.71</v>
          </cell>
          <cell r="H1772" t="str">
            <v>CDHU-182</v>
          </cell>
        </row>
        <row r="1773">
          <cell r="A1773" t="str">
            <v>34.03</v>
          </cell>
          <cell r="B1773" t="str">
            <v>Vegetacao arbustiva</v>
          </cell>
          <cell r="C1773" t="str">
            <v>Vegetacao arbustiva</v>
          </cell>
          <cell r="H1773" t="str">
            <v>CDHU-182</v>
          </cell>
        </row>
        <row r="1774">
          <cell r="A1774" t="str">
            <v>34.03.020</v>
          </cell>
          <cell r="C1774" t="str">
            <v>Arbusto Azaléa - h= 0,60 a 0,80 m</v>
          </cell>
          <cell r="D1774" t="str">
            <v>UN</v>
          </cell>
          <cell r="E1774">
            <v>38.19</v>
          </cell>
          <cell r="F1774">
            <v>3.11</v>
          </cell>
          <cell r="G1774">
            <v>41.3</v>
          </cell>
          <cell r="H1774" t="str">
            <v>CDHU-182</v>
          </cell>
        </row>
        <row r="1775">
          <cell r="A1775" t="str">
            <v>34.03.120</v>
          </cell>
          <cell r="C1775" t="str">
            <v>Arbusto Moréia - h= 0,50 m</v>
          </cell>
          <cell r="D1775" t="str">
            <v>UN</v>
          </cell>
          <cell r="E1775">
            <v>27.91</v>
          </cell>
          <cell r="F1775">
            <v>3.11</v>
          </cell>
          <cell r="G1775">
            <v>31.02</v>
          </cell>
          <cell r="H1775" t="str">
            <v>CDHU-182</v>
          </cell>
        </row>
        <row r="1776">
          <cell r="A1776" t="str">
            <v>34.03.130</v>
          </cell>
          <cell r="C1776" t="str">
            <v>Arbusto Alamanda - h= 0,60 a 0,80 m</v>
          </cell>
          <cell r="D1776" t="str">
            <v>UN</v>
          </cell>
          <cell r="E1776">
            <v>27.48</v>
          </cell>
          <cell r="F1776">
            <v>3.11</v>
          </cell>
          <cell r="G1776">
            <v>30.59</v>
          </cell>
          <cell r="H1776" t="str">
            <v>CDHU-182</v>
          </cell>
        </row>
        <row r="1777">
          <cell r="A1777" t="str">
            <v>34.03.150</v>
          </cell>
          <cell r="C1777" t="str">
            <v>Arbusto Curcúligo - h= 0,60 a 0,80 m</v>
          </cell>
          <cell r="D1777" t="str">
            <v>UN</v>
          </cell>
          <cell r="E1777">
            <v>34.979999999999997</v>
          </cell>
          <cell r="F1777">
            <v>3.11</v>
          </cell>
          <cell r="G1777">
            <v>38.090000000000003</v>
          </cell>
          <cell r="H1777" t="str">
            <v>CDHU-182</v>
          </cell>
        </row>
        <row r="1778">
          <cell r="A1778" t="str">
            <v>34.04</v>
          </cell>
          <cell r="B1778" t="str">
            <v>arvores</v>
          </cell>
          <cell r="C1778" t="str">
            <v>arvores</v>
          </cell>
          <cell r="H1778" t="str">
            <v>CDHU-182</v>
          </cell>
        </row>
        <row r="1779">
          <cell r="A1779" t="str">
            <v>34.04.050</v>
          </cell>
          <cell r="C1779" t="str">
            <v>Árvore ornamental tipo Pata de Vaca - h= 2,00 m</v>
          </cell>
          <cell r="D1779" t="str">
            <v>UN</v>
          </cell>
          <cell r="E1779">
            <v>68.13</v>
          </cell>
          <cell r="F1779">
            <v>26.93</v>
          </cell>
          <cell r="G1779">
            <v>95.06</v>
          </cell>
          <cell r="H1779" t="str">
            <v>CDHU-182</v>
          </cell>
        </row>
        <row r="1780">
          <cell r="A1780" t="str">
            <v>34.04.130</v>
          </cell>
          <cell r="C1780" t="str">
            <v>Árvore ornamental tipo Ipê Amarelo - h= 2,00 m</v>
          </cell>
          <cell r="D1780" t="str">
            <v>UN</v>
          </cell>
          <cell r="E1780">
            <v>71.900000000000006</v>
          </cell>
          <cell r="F1780">
            <v>26.93</v>
          </cell>
          <cell r="G1780">
            <v>98.83</v>
          </cell>
          <cell r="H1780" t="str">
            <v>CDHU-182</v>
          </cell>
        </row>
        <row r="1781">
          <cell r="A1781" t="str">
            <v>34.04.160</v>
          </cell>
          <cell r="C1781" t="str">
            <v>Árvore ornamental tipo Areca Bambu - h= 2,00 m</v>
          </cell>
          <cell r="D1781" t="str">
            <v>UN</v>
          </cell>
          <cell r="E1781">
            <v>88.85</v>
          </cell>
          <cell r="F1781">
            <v>26.93</v>
          </cell>
          <cell r="G1781">
            <v>115.78</v>
          </cell>
          <cell r="H1781" t="str">
            <v>CDHU-182</v>
          </cell>
        </row>
        <row r="1782">
          <cell r="A1782" t="str">
            <v>34.04.164</v>
          </cell>
          <cell r="C1782" t="str">
            <v>Árvore ornamental tipo Falso barbatimão - h = 2,00 m</v>
          </cell>
          <cell r="D1782" t="str">
            <v>UN</v>
          </cell>
          <cell r="E1782">
            <v>160.43</v>
          </cell>
          <cell r="F1782">
            <v>3.04</v>
          </cell>
          <cell r="G1782">
            <v>163.47</v>
          </cell>
          <cell r="H1782" t="str">
            <v>CDHU-182</v>
          </cell>
        </row>
        <row r="1783">
          <cell r="A1783" t="str">
            <v>34.04.166</v>
          </cell>
          <cell r="C1783" t="str">
            <v>Árvore ornamental tipo Aroeira salsa - h= 2,00 m</v>
          </cell>
          <cell r="D1783" t="str">
            <v>UN</v>
          </cell>
          <cell r="E1783">
            <v>82.88</v>
          </cell>
          <cell r="F1783">
            <v>3.04</v>
          </cell>
          <cell r="G1783">
            <v>85.92</v>
          </cell>
          <cell r="H1783" t="str">
            <v>CDHU-182</v>
          </cell>
        </row>
        <row r="1784">
          <cell r="A1784" t="str">
            <v>34.04.280</v>
          </cell>
          <cell r="C1784" t="str">
            <v>Árvore ornamental tipo Manacá-da-serra</v>
          </cell>
          <cell r="D1784" t="str">
            <v>UN</v>
          </cell>
          <cell r="E1784">
            <v>94.39</v>
          </cell>
          <cell r="F1784">
            <v>26.93</v>
          </cell>
          <cell r="G1784">
            <v>121.32</v>
          </cell>
          <cell r="H1784" t="str">
            <v>CDHU-182</v>
          </cell>
        </row>
        <row r="1785">
          <cell r="A1785" t="str">
            <v>34.04.360</v>
          </cell>
          <cell r="C1785" t="str">
            <v>Árvore ornamental tipo coqueiro Jerivá - h= 4,00 m</v>
          </cell>
          <cell r="D1785" t="str">
            <v>UN</v>
          </cell>
          <cell r="E1785">
            <v>230.2</v>
          </cell>
          <cell r="F1785">
            <v>26.93</v>
          </cell>
          <cell r="G1785">
            <v>257.13</v>
          </cell>
          <cell r="H1785" t="str">
            <v>CDHU-182</v>
          </cell>
        </row>
        <row r="1786">
          <cell r="A1786" t="str">
            <v>34.04.370</v>
          </cell>
          <cell r="C1786" t="str">
            <v>Árvore ornamental tipo Quaresmeira (Tibouchina granulosa) - h= 1,50 / 2,00 m</v>
          </cell>
          <cell r="D1786" t="str">
            <v>UN</v>
          </cell>
          <cell r="E1786">
            <v>43.3</v>
          </cell>
          <cell r="F1786">
            <v>26.93</v>
          </cell>
          <cell r="G1786">
            <v>70.23</v>
          </cell>
          <cell r="H1786" t="str">
            <v>CDHU-182</v>
          </cell>
        </row>
        <row r="1787">
          <cell r="A1787" t="str">
            <v>34.05</v>
          </cell>
          <cell r="B1787" t="str">
            <v>Cercas e fechamentos</v>
          </cell>
          <cell r="C1787" t="str">
            <v>Cercas e fechamentos</v>
          </cell>
          <cell r="H1787" t="str">
            <v>CDHU-182</v>
          </cell>
        </row>
        <row r="1788">
          <cell r="A1788" t="str">
            <v>34.05.020</v>
          </cell>
          <cell r="C1788" t="str">
            <v>Cerca em arame farpado com mourões de concreto</v>
          </cell>
          <cell r="D1788" t="str">
            <v>M</v>
          </cell>
          <cell r="E1788">
            <v>24.54</v>
          </cell>
          <cell r="F1788">
            <v>26.93</v>
          </cell>
          <cell r="G1788">
            <v>51.47</v>
          </cell>
          <cell r="H1788" t="str">
            <v>CDHU-182</v>
          </cell>
        </row>
        <row r="1789">
          <cell r="A1789" t="str">
            <v>34.05.030</v>
          </cell>
          <cell r="C1789" t="str">
            <v>Cerca em arame farpado com mourões de concreto, com ponta inclinada</v>
          </cell>
          <cell r="D1789" t="str">
            <v>M</v>
          </cell>
          <cell r="E1789">
            <v>32.450000000000003</v>
          </cell>
          <cell r="F1789">
            <v>26.93</v>
          </cell>
          <cell r="G1789">
            <v>59.38</v>
          </cell>
          <cell r="H1789" t="str">
            <v>CDHU-182</v>
          </cell>
        </row>
        <row r="1790">
          <cell r="A1790" t="str">
            <v>34.05.032</v>
          </cell>
          <cell r="C1790" t="str">
            <v>Cerca em arame farpado com mourões de concreto, com ponta inclinada - 12 fiadas</v>
          </cell>
          <cell r="D1790" t="str">
            <v>M</v>
          </cell>
          <cell r="E1790">
            <v>37.479999999999997</v>
          </cell>
          <cell r="F1790">
            <v>26.93</v>
          </cell>
          <cell r="G1790">
            <v>64.41</v>
          </cell>
          <cell r="H1790" t="str">
            <v>CDHU-182</v>
          </cell>
        </row>
        <row r="1791">
          <cell r="A1791" t="str">
            <v>34.05.050</v>
          </cell>
          <cell r="C1791" t="str">
            <v>Cerca em tela de aço galvanizado de 2´, montantes em mourões de concreto com ponta inclinada e arame farpado</v>
          </cell>
          <cell r="D1791" t="str">
            <v>M</v>
          </cell>
          <cell r="E1791">
            <v>158.44999999999999</v>
          </cell>
          <cell r="F1791">
            <v>43.45</v>
          </cell>
          <cell r="G1791">
            <v>201.9</v>
          </cell>
          <cell r="H1791" t="str">
            <v>CDHU-182</v>
          </cell>
        </row>
        <row r="1792">
          <cell r="A1792" t="str">
            <v>34.05.080</v>
          </cell>
          <cell r="C1792" t="str">
            <v>Alambrado em tela de aço galvanizado de 2´, montantes metálicos e arame farpado, até 4,00 m de altura</v>
          </cell>
          <cell r="D1792" t="str">
            <v>M2</v>
          </cell>
          <cell r="E1792">
            <v>191.59</v>
          </cell>
          <cell r="G1792">
            <v>191.59</v>
          </cell>
          <cell r="H1792" t="str">
            <v>CDHU-182</v>
          </cell>
        </row>
        <row r="1793">
          <cell r="A1793" t="str">
            <v>34.05.110</v>
          </cell>
          <cell r="C1793" t="str">
            <v>Alambrado em tela de aço galvanizado de 2´, montantes metálicos e arame farpado, acima de 4,00 m de altura</v>
          </cell>
          <cell r="D1793" t="str">
            <v>M2</v>
          </cell>
          <cell r="E1793">
            <v>188.79</v>
          </cell>
          <cell r="G1793">
            <v>188.79</v>
          </cell>
          <cell r="H1793" t="str">
            <v>CDHU-182</v>
          </cell>
        </row>
        <row r="1794">
          <cell r="A1794" t="str">
            <v>34.05.120</v>
          </cell>
          <cell r="C1794" t="str">
            <v>Alambrado em tela de aço galvanizado de 1´, montantes metálicos e arame farpado</v>
          </cell>
          <cell r="D1794" t="str">
            <v>M2</v>
          </cell>
          <cell r="E1794">
            <v>179.23</v>
          </cell>
          <cell r="G1794">
            <v>179.23</v>
          </cell>
          <cell r="H1794" t="str">
            <v>CDHU-182</v>
          </cell>
        </row>
        <row r="1795">
          <cell r="A1795" t="str">
            <v>34.05.170</v>
          </cell>
          <cell r="C1795" t="str">
            <v>Barreira de proteção perimetral em aço inoxidável AISI 430, dupla</v>
          </cell>
          <cell r="D1795" t="str">
            <v>M</v>
          </cell>
          <cell r="E1795">
            <v>35.090000000000003</v>
          </cell>
          <cell r="G1795">
            <v>35.090000000000003</v>
          </cell>
          <cell r="H1795" t="str">
            <v>CDHU-182</v>
          </cell>
        </row>
        <row r="1796">
          <cell r="A1796" t="str">
            <v>34.05.210</v>
          </cell>
          <cell r="C1796" t="str">
            <v>Alambrado em tela de aço galvanizado de 2´, montantes metálicos com extremo superior duplo e arame farpado, acima de 4,00 m de altura</v>
          </cell>
          <cell r="D1796" t="str">
            <v>M2</v>
          </cell>
          <cell r="E1796">
            <v>187.94</v>
          </cell>
          <cell r="G1796">
            <v>187.94</v>
          </cell>
          <cell r="H1796" t="str">
            <v>CDHU-182</v>
          </cell>
        </row>
        <row r="1797">
          <cell r="A1797" t="str">
            <v>34.05.260</v>
          </cell>
          <cell r="C1797" t="str">
            <v>Gradil em aço galvanizado eletrofundido, malha 65 x 132 mm e pintura eletrostática</v>
          </cell>
          <cell r="D1797" t="str">
            <v>M2</v>
          </cell>
          <cell r="E1797">
            <v>355.79</v>
          </cell>
          <cell r="F1797">
            <v>55.88</v>
          </cell>
          <cell r="G1797">
            <v>411.67</v>
          </cell>
          <cell r="H1797" t="str">
            <v>CDHU-182</v>
          </cell>
        </row>
        <row r="1798">
          <cell r="A1798" t="str">
            <v>34.05.270</v>
          </cell>
          <cell r="C1798" t="str">
            <v>Alambrado em tela de aço galvanizado de 2´, montantes metálicos retos</v>
          </cell>
          <cell r="D1798" t="str">
            <v>M2</v>
          </cell>
          <cell r="E1798">
            <v>179.67</v>
          </cell>
          <cell r="G1798">
            <v>179.67</v>
          </cell>
          <cell r="H1798" t="str">
            <v>CDHU-182</v>
          </cell>
        </row>
        <row r="1799">
          <cell r="A1799" t="str">
            <v>34.05.290</v>
          </cell>
          <cell r="C1799" t="str">
            <v>Portão de abrir em grade de aço galvanizado eletrofundida, malha 65 x 132 mm, e pintura eletrostática</v>
          </cell>
          <cell r="D1799" t="str">
            <v>M2</v>
          </cell>
          <cell r="E1799">
            <v>1775.8</v>
          </cell>
          <cell r="F1799">
            <v>83.42</v>
          </cell>
          <cell r="G1799">
            <v>1859.22</v>
          </cell>
          <cell r="H1799" t="str">
            <v>CDHU-182</v>
          </cell>
        </row>
        <row r="1800">
          <cell r="A1800" t="str">
            <v>34.05.300</v>
          </cell>
          <cell r="C1800" t="str">
            <v>Portão de correr em grade de aço galvanizado eletrofundida, malha 65 x 132 mm, e pintura eletrostática</v>
          </cell>
          <cell r="D1800" t="str">
            <v>M2</v>
          </cell>
          <cell r="E1800">
            <v>1265.05</v>
          </cell>
          <cell r="F1800">
            <v>83.42</v>
          </cell>
          <cell r="G1800">
            <v>1348.47</v>
          </cell>
          <cell r="H1800" t="str">
            <v>CDHU-182</v>
          </cell>
        </row>
        <row r="1801">
          <cell r="A1801" t="str">
            <v>34.05.310</v>
          </cell>
          <cell r="C1801" t="str">
            <v>Gradil de ferro perfilado, tipo parque</v>
          </cell>
          <cell r="D1801" t="str">
            <v>M2</v>
          </cell>
          <cell r="E1801">
            <v>465.54</v>
          </cell>
          <cell r="F1801">
            <v>33.04</v>
          </cell>
          <cell r="G1801">
            <v>498.58</v>
          </cell>
          <cell r="H1801" t="str">
            <v>CDHU-182</v>
          </cell>
        </row>
        <row r="1802">
          <cell r="A1802" t="str">
            <v>34.05.320</v>
          </cell>
          <cell r="C1802" t="str">
            <v>Portão de ferro perfilado, tipo parque</v>
          </cell>
          <cell r="D1802" t="str">
            <v>M2</v>
          </cell>
          <cell r="E1802">
            <v>645.59</v>
          </cell>
          <cell r="F1802">
            <v>28.27</v>
          </cell>
          <cell r="G1802">
            <v>673.86</v>
          </cell>
          <cell r="H1802" t="str">
            <v>CDHU-182</v>
          </cell>
        </row>
        <row r="1803">
          <cell r="A1803" t="str">
            <v>34.05.350</v>
          </cell>
          <cell r="C1803" t="str">
            <v>Portão de abrir em gradil eletrofundido, malha 5 x 15 cm</v>
          </cell>
          <cell r="D1803" t="str">
            <v>M2</v>
          </cell>
          <cell r="E1803">
            <v>1783.53</v>
          </cell>
          <cell r="F1803">
            <v>67.209999999999994</v>
          </cell>
          <cell r="G1803">
            <v>1850.74</v>
          </cell>
          <cell r="H1803" t="str">
            <v>CDHU-182</v>
          </cell>
        </row>
        <row r="1804">
          <cell r="A1804" t="str">
            <v>34.05.360</v>
          </cell>
          <cell r="C1804" t="str">
            <v>Gradil tela eletrosoldado, malha de 5 x 15cm, galvanizado</v>
          </cell>
          <cell r="D1804" t="str">
            <v>M2</v>
          </cell>
          <cell r="E1804">
            <v>71.430000000000007</v>
          </cell>
          <cell r="F1804">
            <v>83.23</v>
          </cell>
          <cell r="G1804">
            <v>154.66</v>
          </cell>
          <cell r="H1804" t="str">
            <v>CDHU-182</v>
          </cell>
        </row>
        <row r="1805">
          <cell r="A1805" t="str">
            <v>34.05.370</v>
          </cell>
          <cell r="C1805" t="str">
            <v>Fechamento de divisa - mourão com placas pré moldadas</v>
          </cell>
          <cell r="D1805" t="str">
            <v>M</v>
          </cell>
          <cell r="E1805">
            <v>125.05</v>
          </cell>
          <cell r="F1805">
            <v>43.5</v>
          </cell>
          <cell r="G1805">
            <v>168.55</v>
          </cell>
          <cell r="H1805" t="str">
            <v>CDHU-182</v>
          </cell>
        </row>
        <row r="1806">
          <cell r="A1806" t="str">
            <v>34.13</v>
          </cell>
          <cell r="B1806" t="str">
            <v>Corte, recorte e remocao</v>
          </cell>
          <cell r="C1806" t="str">
            <v>Corte, recorte e remocao</v>
          </cell>
          <cell r="H1806" t="str">
            <v>CDHU-182</v>
          </cell>
        </row>
        <row r="1807">
          <cell r="A1807" t="str">
            <v>34.13.011</v>
          </cell>
          <cell r="C1807" t="str">
            <v>Corte, recorte e remoção de árvore  inclusive as raízes - diâmetro (DAP)&gt;5cm&lt;15cm</v>
          </cell>
          <cell r="D1807" t="str">
            <v>UN</v>
          </cell>
          <cell r="E1807">
            <v>121.19</v>
          </cell>
          <cell r="F1807">
            <v>132.86000000000001</v>
          </cell>
          <cell r="G1807">
            <v>254.05</v>
          </cell>
          <cell r="H1807" t="str">
            <v>CDHU-182</v>
          </cell>
        </row>
        <row r="1808">
          <cell r="A1808" t="str">
            <v>34.13.021</v>
          </cell>
          <cell r="C1808" t="str">
            <v>Corte, recorte e remoção de árvore inclusive as raízes - diâmetro (DAP)&gt;15cm&lt;30cm</v>
          </cell>
          <cell r="D1808" t="str">
            <v>UN</v>
          </cell>
          <cell r="E1808">
            <v>494.87</v>
          </cell>
          <cell r="F1808">
            <v>165.22</v>
          </cell>
          <cell r="G1808">
            <v>660.09</v>
          </cell>
          <cell r="H1808" t="str">
            <v>CDHU-182</v>
          </cell>
        </row>
        <row r="1809">
          <cell r="A1809" t="str">
            <v>34.13.031</v>
          </cell>
          <cell r="C1809" t="str">
            <v>Corte, recorte e remoção de árvore inclusive as raízes - diâmetro (DAP)&gt;30cm&lt;45cm</v>
          </cell>
          <cell r="D1809" t="str">
            <v>UN</v>
          </cell>
          <cell r="E1809">
            <v>1488.08</v>
          </cell>
          <cell r="F1809">
            <v>298.08</v>
          </cell>
          <cell r="G1809">
            <v>1786.16</v>
          </cell>
          <cell r="H1809" t="str">
            <v>CDHU-182</v>
          </cell>
        </row>
        <row r="1810">
          <cell r="A1810" t="str">
            <v>34.13.041</v>
          </cell>
          <cell r="C1810" t="str">
            <v>Corte, recorte e remoção de árvore inclusive as raízes - diâmetro (DAP)&gt;45cm&lt;60cm</v>
          </cell>
          <cell r="D1810" t="str">
            <v>UN</v>
          </cell>
          <cell r="E1810">
            <v>2068.0700000000002</v>
          </cell>
          <cell r="F1810">
            <v>799.44</v>
          </cell>
          <cell r="G1810">
            <v>2867.51</v>
          </cell>
          <cell r="H1810" t="str">
            <v>CDHU-182</v>
          </cell>
        </row>
        <row r="1811">
          <cell r="A1811" t="str">
            <v>34.13.051</v>
          </cell>
          <cell r="C1811" t="str">
            <v>Corte, recorte e remoção de árvore inclusive as raízes - diâmetro (DAP)&gt;60cm&lt;100cm</v>
          </cell>
          <cell r="D1811" t="str">
            <v>UN</v>
          </cell>
          <cell r="E1811">
            <v>4030.92</v>
          </cell>
          <cell r="F1811">
            <v>1598.88</v>
          </cell>
          <cell r="G1811">
            <v>5629.8</v>
          </cell>
          <cell r="H1811" t="str">
            <v>CDHU-182</v>
          </cell>
        </row>
        <row r="1812">
          <cell r="A1812" t="str">
            <v>34.13.060</v>
          </cell>
          <cell r="C1812" t="str">
            <v>Corte, recorte e remoção de árvore inclusive as raízes - diâmetro (DAP) acima de 100 cm</v>
          </cell>
          <cell r="D1812" t="str">
            <v>UN</v>
          </cell>
          <cell r="E1812">
            <v>5936.09</v>
          </cell>
          <cell r="F1812">
            <v>1862.32</v>
          </cell>
          <cell r="G1812">
            <v>7798.41</v>
          </cell>
          <cell r="H1812" t="str">
            <v>CDHU-182</v>
          </cell>
        </row>
        <row r="1813">
          <cell r="A1813" t="str">
            <v>34.20</v>
          </cell>
          <cell r="B1813" t="str">
            <v>Reparos, conservacoes e complementos - GRUPO 34</v>
          </cell>
          <cell r="C1813" t="str">
            <v>Reparos, conservacoes e complementos - GRUPO 34</v>
          </cell>
          <cell r="H1813" t="str">
            <v>CDHU-182</v>
          </cell>
        </row>
        <row r="1814">
          <cell r="A1814" t="str">
            <v>34.20.050</v>
          </cell>
          <cell r="C1814" t="str">
            <v>Tela de arame galvanizado fio nº 22 BWG, malha de 2´, tipo galinheiro</v>
          </cell>
          <cell r="D1814" t="str">
            <v>M2</v>
          </cell>
          <cell r="E1814">
            <v>8.08</v>
          </cell>
          <cell r="F1814">
            <v>6.66</v>
          </cell>
          <cell r="G1814">
            <v>14.74</v>
          </cell>
          <cell r="H1814" t="str">
            <v>CDHU-182</v>
          </cell>
        </row>
        <row r="1815">
          <cell r="A1815" t="str">
            <v>34.20.080</v>
          </cell>
          <cell r="C1815" t="str">
            <v>Tela de aço galvanizado fio nº 10 BWG, malha de 2´, tipo alambrado de segurança</v>
          </cell>
          <cell r="D1815" t="str">
            <v>M2</v>
          </cell>
          <cell r="E1815">
            <v>73.06</v>
          </cell>
          <cell r="F1815">
            <v>9.18</v>
          </cell>
          <cell r="G1815">
            <v>82.24</v>
          </cell>
          <cell r="H1815" t="str">
            <v>CDHU-182</v>
          </cell>
        </row>
        <row r="1816">
          <cell r="A1816" t="str">
            <v>34.20.110</v>
          </cell>
          <cell r="C1816" t="str">
            <v>Recolocação de barreira de proteção perimetral, simples ou dupla</v>
          </cell>
          <cell r="D1816" t="str">
            <v>M</v>
          </cell>
          <cell r="E1816">
            <v>13.53</v>
          </cell>
          <cell r="G1816">
            <v>13.53</v>
          </cell>
          <cell r="H1816" t="str">
            <v>CDHU-182</v>
          </cell>
        </row>
        <row r="1817">
          <cell r="A1817" t="str">
            <v>34.20.160</v>
          </cell>
          <cell r="C1817" t="str">
            <v>Recolocação de alambrado, com altura até 4,50 m</v>
          </cell>
          <cell r="D1817" t="str">
            <v>M2</v>
          </cell>
          <cell r="E1817">
            <v>2.02</v>
          </cell>
          <cell r="F1817">
            <v>13.91</v>
          </cell>
          <cell r="G1817">
            <v>15.93</v>
          </cell>
          <cell r="H1817" t="str">
            <v>CDHU-182</v>
          </cell>
        </row>
        <row r="1818">
          <cell r="A1818" t="str">
            <v>34.20.170</v>
          </cell>
          <cell r="C1818" t="str">
            <v>Recolocação de alambrado, com altura acima de 4,50 m</v>
          </cell>
          <cell r="D1818" t="str">
            <v>M2</v>
          </cell>
          <cell r="E1818">
            <v>2.08</v>
          </cell>
          <cell r="F1818">
            <v>18.63</v>
          </cell>
          <cell r="G1818">
            <v>20.71</v>
          </cell>
          <cell r="H1818" t="str">
            <v>CDHU-182</v>
          </cell>
        </row>
        <row r="1819">
          <cell r="A1819" t="str">
            <v>34.20.380</v>
          </cell>
          <cell r="C1819" t="str">
            <v>Suporte para apoio de bicicletas em tubo de aço galvanizado, diâmetro de 2 1/2´</v>
          </cell>
          <cell r="D1819" t="str">
            <v>UN</v>
          </cell>
          <cell r="E1819">
            <v>466.26</v>
          </cell>
          <cell r="F1819">
            <v>151.85</v>
          </cell>
          <cell r="G1819">
            <v>618.11</v>
          </cell>
          <cell r="H1819" t="str">
            <v>CDHU-182</v>
          </cell>
        </row>
        <row r="1820">
          <cell r="A1820" t="str">
            <v>34.20.390</v>
          </cell>
          <cell r="C1820" t="str">
            <v>Grelha arvoreira em ferro fundido</v>
          </cell>
          <cell r="D1820" t="str">
            <v>M2</v>
          </cell>
          <cell r="E1820">
            <v>779.16</v>
          </cell>
          <cell r="F1820">
            <v>18.559999999999999</v>
          </cell>
          <cell r="G1820">
            <v>797.72</v>
          </cell>
          <cell r="H1820" t="str">
            <v>CDHU-182</v>
          </cell>
        </row>
        <row r="1821">
          <cell r="A1821" t="str">
            <v>35</v>
          </cell>
          <cell r="B1821" t="str">
            <v>PLAYGROUND E EQUIPAMENTO RECREATIVO</v>
          </cell>
          <cell r="C1821" t="str">
            <v>PLAYGROUND E EQUIPAMENTO RECREATIVO</v>
          </cell>
          <cell r="H1821" t="str">
            <v>CDHU-182</v>
          </cell>
        </row>
        <row r="1822">
          <cell r="A1822" t="str">
            <v>35.01</v>
          </cell>
          <cell r="B1822" t="str">
            <v>Quadra e equipamento de esportes</v>
          </cell>
          <cell r="C1822" t="str">
            <v>Quadra e equipamento de esportes</v>
          </cell>
          <cell r="H1822" t="str">
            <v>CDHU-182</v>
          </cell>
        </row>
        <row r="1823">
          <cell r="A1823" t="str">
            <v>35.01.070</v>
          </cell>
          <cell r="C1823" t="str">
            <v>Tela de arame galvanizado fio nº 12 BWG, malha de 2´</v>
          </cell>
          <cell r="D1823" t="str">
            <v>M2</v>
          </cell>
          <cell r="E1823">
            <v>46.89</v>
          </cell>
          <cell r="F1823">
            <v>5.56</v>
          </cell>
          <cell r="G1823">
            <v>52.45</v>
          </cell>
          <cell r="H1823" t="str">
            <v>CDHU-182</v>
          </cell>
        </row>
        <row r="1824">
          <cell r="A1824" t="str">
            <v>35.01.150</v>
          </cell>
          <cell r="C1824" t="str">
            <v>Trave oficial completa com rede para futebol de salão</v>
          </cell>
          <cell r="D1824" t="str">
            <v>CJ</v>
          </cell>
          <cell r="E1824">
            <v>1212.8499999999999</v>
          </cell>
          <cell r="F1824">
            <v>133.6</v>
          </cell>
          <cell r="G1824">
            <v>1346.45</v>
          </cell>
          <cell r="H1824" t="str">
            <v>CDHU-182</v>
          </cell>
        </row>
        <row r="1825">
          <cell r="A1825" t="str">
            <v>35.01.160</v>
          </cell>
          <cell r="C1825" t="str">
            <v>Tabela completa com suporte e rede para basquete</v>
          </cell>
          <cell r="D1825" t="str">
            <v>UN</v>
          </cell>
          <cell r="E1825">
            <v>1839.22</v>
          </cell>
          <cell r="F1825">
            <v>1682.79</v>
          </cell>
          <cell r="G1825">
            <v>3522.01</v>
          </cell>
          <cell r="H1825" t="str">
            <v>CDHU-182</v>
          </cell>
        </row>
        <row r="1826">
          <cell r="A1826" t="str">
            <v>35.01.170</v>
          </cell>
          <cell r="C1826" t="str">
            <v>Poste oficial completo com rede para voleibol</v>
          </cell>
          <cell r="D1826" t="str">
            <v>CJ</v>
          </cell>
          <cell r="E1826">
            <v>1157.5899999999999</v>
          </cell>
          <cell r="F1826">
            <v>133.6</v>
          </cell>
          <cell r="G1826">
            <v>1291.19</v>
          </cell>
          <cell r="H1826" t="str">
            <v>CDHU-182</v>
          </cell>
        </row>
        <row r="1827">
          <cell r="A1827" t="str">
            <v>35.01.550</v>
          </cell>
          <cell r="C1827" t="str">
            <v>Piso em fibra de polipropileno corrugado para quadra de esportes, inclusive pintura</v>
          </cell>
          <cell r="D1827" t="str">
            <v>M2</v>
          </cell>
          <cell r="E1827">
            <v>112.14</v>
          </cell>
          <cell r="F1827">
            <v>27.53</v>
          </cell>
          <cell r="G1827">
            <v>139.66999999999999</v>
          </cell>
          <cell r="H1827" t="str">
            <v>CDHU-182</v>
          </cell>
        </row>
        <row r="1828">
          <cell r="A1828" t="str">
            <v>35.03</v>
          </cell>
          <cell r="B1828" t="str">
            <v>Abrigo, guarita e quiosque</v>
          </cell>
          <cell r="C1828" t="str">
            <v>Abrigo, guarita e quiosque</v>
          </cell>
          <cell r="H1828" t="str">
            <v>CDHU-182</v>
          </cell>
        </row>
        <row r="1829">
          <cell r="A1829" t="str">
            <v>35.03.030</v>
          </cell>
          <cell r="C1829" t="str">
            <v>Cancela automática metálica com barreira de alumínio de 3,50 até 4,00 m</v>
          </cell>
          <cell r="D1829" t="str">
            <v>UN</v>
          </cell>
          <cell r="E1829">
            <v>3344.33</v>
          </cell>
          <cell r="F1829">
            <v>81</v>
          </cell>
          <cell r="G1829">
            <v>3425.33</v>
          </cell>
          <cell r="H1829" t="str">
            <v>CDHU-182</v>
          </cell>
        </row>
        <row r="1830">
          <cell r="A1830" t="str">
            <v>35.04</v>
          </cell>
          <cell r="B1830" t="str">
            <v>Bancos</v>
          </cell>
          <cell r="C1830" t="str">
            <v>Bancos</v>
          </cell>
          <cell r="H1830" t="str">
            <v>CDHU-182</v>
          </cell>
        </row>
        <row r="1831">
          <cell r="A1831" t="str">
            <v>35.04.020</v>
          </cell>
          <cell r="C1831" t="str">
            <v>Banco contínuo em concreto vazado</v>
          </cell>
          <cell r="D1831" t="str">
            <v>M</v>
          </cell>
          <cell r="E1831">
            <v>126.78</v>
          </cell>
          <cell r="F1831">
            <v>80.56</v>
          </cell>
          <cell r="G1831">
            <v>207.34</v>
          </cell>
          <cell r="H1831" t="str">
            <v>CDHU-182</v>
          </cell>
        </row>
        <row r="1832">
          <cell r="A1832" t="str">
            <v>35.04.120</v>
          </cell>
          <cell r="C1832" t="str">
            <v>Banco em concreto pré-moldado, comprimento 150 cm</v>
          </cell>
          <cell r="D1832" t="str">
            <v>UN</v>
          </cell>
          <cell r="E1832">
            <v>385.7</v>
          </cell>
          <cell r="F1832">
            <v>17.95</v>
          </cell>
          <cell r="G1832">
            <v>403.65</v>
          </cell>
          <cell r="H1832" t="str">
            <v>CDHU-182</v>
          </cell>
        </row>
        <row r="1833">
          <cell r="A1833" t="str">
            <v>35.04.130</v>
          </cell>
          <cell r="C1833" t="str">
            <v>Banco de madeira sobre alvenaria</v>
          </cell>
          <cell r="D1833" t="str">
            <v>M2</v>
          </cell>
          <cell r="E1833">
            <v>155.71</v>
          </cell>
          <cell r="F1833">
            <v>50.22</v>
          </cell>
          <cell r="G1833">
            <v>205.93</v>
          </cell>
          <cell r="H1833" t="str">
            <v>CDHU-182</v>
          </cell>
        </row>
        <row r="1834">
          <cell r="A1834" t="str">
            <v>35.04.140</v>
          </cell>
          <cell r="C1834" t="str">
            <v>Banco em concreto pré-moldado com pés vazados, comprimento 200 cm</v>
          </cell>
          <cell r="D1834" t="str">
            <v>UN</v>
          </cell>
          <cell r="E1834">
            <v>464.72</v>
          </cell>
          <cell r="F1834">
            <v>25.23</v>
          </cell>
          <cell r="G1834">
            <v>489.95</v>
          </cell>
          <cell r="H1834" t="str">
            <v>CDHU-182</v>
          </cell>
        </row>
        <row r="1835">
          <cell r="A1835" t="str">
            <v>35.04.150</v>
          </cell>
          <cell r="C1835" t="str">
            <v>Banco em concreto pré-moldado com 3 pés, comprimento 300 cm</v>
          </cell>
          <cell r="D1835" t="str">
            <v>UN</v>
          </cell>
          <cell r="E1835">
            <v>701.05</v>
          </cell>
          <cell r="F1835">
            <v>37.85</v>
          </cell>
          <cell r="G1835">
            <v>738.9</v>
          </cell>
          <cell r="H1835" t="str">
            <v>CDHU-182</v>
          </cell>
        </row>
        <row r="1836">
          <cell r="A1836" t="str">
            <v>35.05</v>
          </cell>
          <cell r="B1836" t="str">
            <v>Equipamento recreativo</v>
          </cell>
          <cell r="C1836" t="str">
            <v>Equipamento recreativo</v>
          </cell>
          <cell r="H1836" t="str">
            <v>CDHU-182</v>
          </cell>
        </row>
        <row r="1837">
          <cell r="A1837" t="str">
            <v>35.05.200</v>
          </cell>
          <cell r="C1837" t="str">
            <v>Centro de atividades em madeira rústica</v>
          </cell>
          <cell r="D1837" t="str">
            <v>CJ</v>
          </cell>
          <cell r="E1837">
            <v>3460.72</v>
          </cell>
          <cell r="F1837">
            <v>178.13</v>
          </cell>
          <cell r="G1837">
            <v>3638.85</v>
          </cell>
          <cell r="H1837" t="str">
            <v>CDHU-182</v>
          </cell>
        </row>
        <row r="1838">
          <cell r="A1838" t="str">
            <v>35.05.210</v>
          </cell>
          <cell r="C1838" t="str">
            <v>Balanço duplo em madeira rústica</v>
          </cell>
          <cell r="D1838" t="str">
            <v>CJ</v>
          </cell>
          <cell r="E1838">
            <v>1113.3</v>
          </cell>
          <cell r="F1838">
            <v>178.13</v>
          </cell>
          <cell r="G1838">
            <v>1291.43</v>
          </cell>
          <cell r="H1838" t="str">
            <v>CDHU-182</v>
          </cell>
        </row>
        <row r="1839">
          <cell r="A1839" t="str">
            <v>35.05.220</v>
          </cell>
          <cell r="C1839" t="str">
            <v>Gangorra dupla em madeira rústica</v>
          </cell>
          <cell r="D1839" t="str">
            <v>CJ</v>
          </cell>
          <cell r="E1839">
            <v>782.74</v>
          </cell>
          <cell r="F1839">
            <v>178.13</v>
          </cell>
          <cell r="G1839">
            <v>960.87</v>
          </cell>
          <cell r="H1839" t="str">
            <v>CDHU-182</v>
          </cell>
        </row>
        <row r="1840">
          <cell r="A1840" t="str">
            <v>35.05.240</v>
          </cell>
          <cell r="C1840" t="str">
            <v>Gira-gira em ferro com assento de madeira (8 lugares)</v>
          </cell>
          <cell r="D1840" t="str">
            <v>CJ</v>
          </cell>
          <cell r="E1840">
            <v>970.71</v>
          </cell>
          <cell r="F1840">
            <v>178.13</v>
          </cell>
          <cell r="G1840">
            <v>1148.8399999999999</v>
          </cell>
          <cell r="H1840" t="str">
            <v>CDHU-182</v>
          </cell>
        </row>
        <row r="1841">
          <cell r="A1841" t="str">
            <v>35.07</v>
          </cell>
          <cell r="B1841" t="str">
            <v>Mastro para bandeiras</v>
          </cell>
          <cell r="C1841" t="str">
            <v>Mastro para bandeiras</v>
          </cell>
          <cell r="H1841" t="str">
            <v>CDHU-182</v>
          </cell>
        </row>
        <row r="1842">
          <cell r="A1842" t="str">
            <v>35.07.020</v>
          </cell>
          <cell r="C1842" t="str">
            <v>Plataforma com 3 mastros galvanizados, h= 7,00 m</v>
          </cell>
          <cell r="D1842" t="str">
            <v>CJ</v>
          </cell>
          <cell r="E1842">
            <v>4351.96</v>
          </cell>
          <cell r="F1842">
            <v>283.23</v>
          </cell>
          <cell r="G1842">
            <v>4635.1899999999996</v>
          </cell>
          <cell r="H1842" t="str">
            <v>CDHU-182</v>
          </cell>
        </row>
        <row r="1843">
          <cell r="A1843" t="str">
            <v>35.07.030</v>
          </cell>
          <cell r="C1843" t="str">
            <v>Plataforma com 3 mastros galvanizados, h= 9,00 m</v>
          </cell>
          <cell r="D1843" t="str">
            <v>CJ</v>
          </cell>
          <cell r="E1843">
            <v>6315.38</v>
          </cell>
          <cell r="F1843">
            <v>283.23</v>
          </cell>
          <cell r="G1843">
            <v>6598.61</v>
          </cell>
          <cell r="H1843" t="str">
            <v>CDHU-182</v>
          </cell>
        </row>
        <row r="1844">
          <cell r="A1844" t="str">
            <v>35.07.060</v>
          </cell>
          <cell r="C1844" t="str">
            <v>Mastro para bandeira galvanizado, h= 9,00 m</v>
          </cell>
          <cell r="D1844" t="str">
            <v>UN</v>
          </cell>
          <cell r="E1844">
            <v>2084.88</v>
          </cell>
          <cell r="F1844">
            <v>41.83</v>
          </cell>
          <cell r="G1844">
            <v>2126.71</v>
          </cell>
          <cell r="H1844" t="str">
            <v>CDHU-182</v>
          </cell>
        </row>
        <row r="1845">
          <cell r="A1845" t="str">
            <v>35.07.070</v>
          </cell>
          <cell r="C1845" t="str">
            <v>Mastro para bandeira galvanizado, h= 7,00 m</v>
          </cell>
          <cell r="D1845" t="str">
            <v>UN</v>
          </cell>
          <cell r="E1845">
            <v>1430.44</v>
          </cell>
          <cell r="F1845">
            <v>41.83</v>
          </cell>
          <cell r="G1845">
            <v>1472.27</v>
          </cell>
          <cell r="H1845" t="str">
            <v>CDHU-182</v>
          </cell>
        </row>
        <row r="1846">
          <cell r="A1846" t="str">
            <v>35.20</v>
          </cell>
          <cell r="B1846" t="str">
            <v>Reparos, conservacoes e complementos - GRUPO 35</v>
          </cell>
          <cell r="C1846" t="str">
            <v>Reparos, conservacoes e complementos - GRUPO 35</v>
          </cell>
          <cell r="H1846" t="str">
            <v>CDHU-182</v>
          </cell>
        </row>
        <row r="1847">
          <cell r="A1847" t="str">
            <v>35.20.010</v>
          </cell>
          <cell r="C1847" t="str">
            <v>Tela em polietileno, malha 10 x 10 cm, fio 2 mm</v>
          </cell>
          <cell r="D1847" t="str">
            <v>M2</v>
          </cell>
          <cell r="E1847">
            <v>10.48</v>
          </cell>
          <cell r="G1847">
            <v>10.48</v>
          </cell>
          <cell r="H1847" t="str">
            <v>CDHU-182</v>
          </cell>
        </row>
        <row r="1848">
          <cell r="A1848" t="str">
            <v>35.20.050</v>
          </cell>
          <cell r="C1848" t="str">
            <v>Conjunto de 4 lixeiras para coleta seletiva, com tampa basculante, capacidade 50 litros</v>
          </cell>
          <cell r="D1848" t="str">
            <v>UN</v>
          </cell>
          <cell r="E1848">
            <v>681.46</v>
          </cell>
          <cell r="F1848">
            <v>27.83</v>
          </cell>
          <cell r="G1848">
            <v>709.29</v>
          </cell>
          <cell r="H1848" t="str">
            <v>CDHU-182</v>
          </cell>
        </row>
        <row r="1849">
          <cell r="A1849" t="str">
            <v>36</v>
          </cell>
          <cell r="B1849" t="str">
            <v>ENTRADA DE ENERGIA ELETRICA E TELEFONIA</v>
          </cell>
          <cell r="C1849" t="str">
            <v>ENTRADA DE ENERGIA ELETRICA E TELEFONIA</v>
          </cell>
          <cell r="H1849" t="str">
            <v>CDHU-182</v>
          </cell>
        </row>
        <row r="1850">
          <cell r="A1850" t="str">
            <v>36.01</v>
          </cell>
          <cell r="B1850" t="str">
            <v>Entrada de energia - componentes</v>
          </cell>
          <cell r="C1850" t="str">
            <v>Entrada de energia - componentes</v>
          </cell>
          <cell r="H1850" t="str">
            <v>CDHU-182</v>
          </cell>
        </row>
        <row r="1851">
          <cell r="A1851" t="str">
            <v>36.01.242</v>
          </cell>
          <cell r="C1851" t="str">
            <v>Cubículo de média tensão, para uso ao tempo, classe 24 kV</v>
          </cell>
          <cell r="D1851" t="str">
            <v>CJ</v>
          </cell>
          <cell r="E1851">
            <v>125229.64</v>
          </cell>
          <cell r="F1851">
            <v>223.4</v>
          </cell>
          <cell r="G1851">
            <v>125453.04</v>
          </cell>
          <cell r="H1851" t="str">
            <v>CDHU-182</v>
          </cell>
        </row>
        <row r="1852">
          <cell r="A1852" t="str">
            <v>36.01.252</v>
          </cell>
          <cell r="C1852" t="str">
            <v>Cubículo de média tensão, para uso ao tempo, classe 17,5 kV</v>
          </cell>
          <cell r="D1852" t="str">
            <v>CJ</v>
          </cell>
          <cell r="E1852">
            <v>99706.78</v>
          </cell>
          <cell r="F1852">
            <v>223.4</v>
          </cell>
          <cell r="G1852">
            <v>99930.18</v>
          </cell>
          <cell r="H1852" t="str">
            <v>CDHU-182</v>
          </cell>
        </row>
        <row r="1853">
          <cell r="A1853" t="str">
            <v>36.01.260</v>
          </cell>
          <cell r="C1853" t="str">
            <v>Cubículo de entrada e medição para uso abrigado, classe 15 kV</v>
          </cell>
          <cell r="D1853" t="str">
            <v>CJ</v>
          </cell>
          <cell r="E1853">
            <v>106237.09</v>
          </cell>
          <cell r="F1853">
            <v>446.8</v>
          </cell>
          <cell r="G1853">
            <v>106683.89</v>
          </cell>
          <cell r="H1853" t="str">
            <v>CDHU-182</v>
          </cell>
        </row>
        <row r="1854">
          <cell r="A1854" t="str">
            <v>36.03</v>
          </cell>
          <cell r="B1854" t="str">
            <v>Caixas de entrada / medicao</v>
          </cell>
          <cell r="C1854" t="str">
            <v>Caixas de entrada / medicao</v>
          </cell>
          <cell r="H1854" t="str">
            <v>CDHU-182</v>
          </cell>
        </row>
        <row r="1855">
          <cell r="A1855" t="str">
            <v>36.03.010</v>
          </cell>
          <cell r="C1855" t="str">
            <v>Caixa de medição tipo II (300 x 560 x 200) mm, padrão concessionárias</v>
          </cell>
          <cell r="D1855" t="str">
            <v>UN</v>
          </cell>
          <cell r="E1855">
            <v>187.94</v>
          </cell>
          <cell r="F1855">
            <v>145.19999999999999</v>
          </cell>
          <cell r="G1855">
            <v>333.14</v>
          </cell>
          <cell r="H1855" t="str">
            <v>CDHU-182</v>
          </cell>
        </row>
        <row r="1856">
          <cell r="A1856" t="str">
            <v>36.03.020</v>
          </cell>
          <cell r="C1856" t="str">
            <v>Caixa de medição polifásica (500 x 600 x 200) mm, padrão concessionárias</v>
          </cell>
          <cell r="D1856" t="str">
            <v>UN</v>
          </cell>
          <cell r="E1856">
            <v>286.45</v>
          </cell>
          <cell r="F1856">
            <v>145.19999999999999</v>
          </cell>
          <cell r="G1856">
            <v>431.65</v>
          </cell>
          <cell r="H1856" t="str">
            <v>CDHU-182</v>
          </cell>
        </row>
        <row r="1857">
          <cell r="A1857" t="str">
            <v>36.03.030</v>
          </cell>
          <cell r="C1857" t="str">
            <v>Caixa de medição externa tipo ´L´ (900 x 600 x 270) mm, padrão Concessionárias</v>
          </cell>
          <cell r="D1857" t="str">
            <v>UN</v>
          </cell>
          <cell r="E1857">
            <v>847.78</v>
          </cell>
          <cell r="F1857">
            <v>167.96</v>
          </cell>
          <cell r="G1857">
            <v>1015.74</v>
          </cell>
          <cell r="H1857" t="str">
            <v>CDHU-182</v>
          </cell>
        </row>
        <row r="1858">
          <cell r="A1858" t="str">
            <v>36.03.050</v>
          </cell>
          <cell r="C1858" t="str">
            <v>Caixa de medição externa tipo ´N´ (1300 x 1200 x 270) mm, padrão Concessionárias</v>
          </cell>
          <cell r="D1858" t="str">
            <v>UN</v>
          </cell>
          <cell r="E1858">
            <v>2176.4899999999998</v>
          </cell>
          <cell r="F1858">
            <v>167.96</v>
          </cell>
          <cell r="G1858">
            <v>2344.4499999999998</v>
          </cell>
          <cell r="H1858" t="str">
            <v>CDHU-182</v>
          </cell>
        </row>
        <row r="1859">
          <cell r="A1859" t="str">
            <v>36.03.060</v>
          </cell>
          <cell r="C1859" t="str">
            <v>Caixa de medição externa tipo ´M´ (900 x 1200 x 270) mm, padrão Concessionárias</v>
          </cell>
          <cell r="D1859" t="str">
            <v>UN</v>
          </cell>
          <cell r="E1859">
            <v>1691.96</v>
          </cell>
          <cell r="F1859">
            <v>167.96</v>
          </cell>
          <cell r="G1859">
            <v>1859.92</v>
          </cell>
          <cell r="H1859" t="str">
            <v>CDHU-182</v>
          </cell>
        </row>
        <row r="1860">
          <cell r="A1860" t="str">
            <v>36.03.080</v>
          </cell>
          <cell r="C1860" t="str">
            <v>Caixa para seccionadora tipo ´T´ (900 x 600 x 250) mm, padrão Concessionárias</v>
          </cell>
          <cell r="D1860" t="str">
            <v>UN</v>
          </cell>
          <cell r="E1860">
            <v>564.23</v>
          </cell>
          <cell r="F1860">
            <v>125.97</v>
          </cell>
          <cell r="G1860">
            <v>690.2</v>
          </cell>
          <cell r="H1860" t="str">
            <v>CDHU-182</v>
          </cell>
        </row>
        <row r="1861">
          <cell r="A1861" t="str">
            <v>36.03.090</v>
          </cell>
          <cell r="C1861" t="str">
            <v>Caixa de medição interna tipo ´A1´ (1000 x 1000 x 300) mm, padrão Concessionárias</v>
          </cell>
          <cell r="D1861" t="str">
            <v>UN</v>
          </cell>
          <cell r="E1861">
            <v>2725.1</v>
          </cell>
          <cell r="F1861">
            <v>174.57</v>
          </cell>
          <cell r="G1861">
            <v>2899.67</v>
          </cell>
          <cell r="H1861" t="str">
            <v>CDHU-182</v>
          </cell>
        </row>
        <row r="1862">
          <cell r="A1862" t="str">
            <v>36.03.120</v>
          </cell>
          <cell r="C1862" t="str">
            <v>Caixa de proteção para transformador de corrente, (1000 x 750 x 300) mm, padrão Concessionárias</v>
          </cell>
          <cell r="D1862" t="str">
            <v>UN</v>
          </cell>
          <cell r="E1862">
            <v>850.76</v>
          </cell>
          <cell r="F1862">
            <v>167.96</v>
          </cell>
          <cell r="G1862">
            <v>1018.72</v>
          </cell>
          <cell r="H1862" t="str">
            <v>CDHU-182</v>
          </cell>
        </row>
        <row r="1863">
          <cell r="A1863" t="str">
            <v>36.03.130</v>
          </cell>
          <cell r="C1863" t="str">
            <v>Caixa de proteção dos bornes do medidor, (300 x 250 x 90) mm, padrão Concessionárias</v>
          </cell>
          <cell r="D1863" t="str">
            <v>UN</v>
          </cell>
          <cell r="E1863">
            <v>107.38</v>
          </cell>
          <cell r="F1863">
            <v>83.98</v>
          </cell>
          <cell r="G1863">
            <v>191.36</v>
          </cell>
          <cell r="H1863" t="str">
            <v>CDHU-182</v>
          </cell>
        </row>
        <row r="1864">
          <cell r="A1864" t="str">
            <v>36.03.150</v>
          </cell>
          <cell r="C1864" t="str">
            <v>Caixa de entrada tipo ´E´ (560 x 350 x 210) mm - padrão Concessionárias</v>
          </cell>
          <cell r="D1864" t="str">
            <v>UN</v>
          </cell>
          <cell r="E1864">
            <v>198.61</v>
          </cell>
          <cell r="F1864">
            <v>145.19999999999999</v>
          </cell>
          <cell r="G1864">
            <v>343.81</v>
          </cell>
          <cell r="H1864" t="str">
            <v>CDHU-182</v>
          </cell>
        </row>
        <row r="1865">
          <cell r="A1865" t="str">
            <v>36.03.160</v>
          </cell>
          <cell r="C1865" t="str">
            <v>Caixa base lateral tipo ´N´ (1300 x 400 x 250) mm</v>
          </cell>
          <cell r="D1865" t="str">
            <v>UN</v>
          </cell>
          <cell r="E1865">
            <v>629.75</v>
          </cell>
          <cell r="F1865">
            <v>167.96</v>
          </cell>
          <cell r="G1865">
            <v>797.71</v>
          </cell>
          <cell r="H1865" t="str">
            <v>CDHU-182</v>
          </cell>
        </row>
        <row r="1866">
          <cell r="A1866" t="str">
            <v>36.04</v>
          </cell>
          <cell r="B1866" t="str">
            <v>Suporte (Braquet)</v>
          </cell>
          <cell r="C1866" t="str">
            <v>Suporte (Braquet)</v>
          </cell>
          <cell r="H1866" t="str">
            <v>CDHU-182</v>
          </cell>
        </row>
        <row r="1867">
          <cell r="A1867" t="str">
            <v>36.04.010</v>
          </cell>
          <cell r="C1867" t="str">
            <v>Suporte para 1 isolador de baixa tensão</v>
          </cell>
          <cell r="D1867" t="str">
            <v>UN</v>
          </cell>
          <cell r="E1867">
            <v>18.399999999999999</v>
          </cell>
          <cell r="F1867">
            <v>12.6</v>
          </cell>
          <cell r="G1867">
            <v>31</v>
          </cell>
          <cell r="H1867" t="str">
            <v>CDHU-182</v>
          </cell>
        </row>
        <row r="1868">
          <cell r="A1868" t="str">
            <v>36.04.030</v>
          </cell>
          <cell r="C1868" t="str">
            <v>Suporte para 2 isoladores de baixa tensão</v>
          </cell>
          <cell r="D1868" t="str">
            <v>UN</v>
          </cell>
          <cell r="E1868">
            <v>30.14</v>
          </cell>
          <cell r="F1868">
            <v>12.6</v>
          </cell>
          <cell r="G1868">
            <v>42.74</v>
          </cell>
          <cell r="H1868" t="str">
            <v>CDHU-182</v>
          </cell>
        </row>
        <row r="1869">
          <cell r="A1869" t="str">
            <v>36.04.050</v>
          </cell>
          <cell r="C1869" t="str">
            <v>Suporte para 3 isoladores de baixa tensão</v>
          </cell>
          <cell r="D1869" t="str">
            <v>UN</v>
          </cell>
          <cell r="E1869">
            <v>53.16</v>
          </cell>
          <cell r="F1869">
            <v>12.6</v>
          </cell>
          <cell r="G1869">
            <v>65.760000000000005</v>
          </cell>
          <cell r="H1869" t="str">
            <v>CDHU-182</v>
          </cell>
        </row>
        <row r="1870">
          <cell r="A1870" t="str">
            <v>36.04.070</v>
          </cell>
          <cell r="C1870" t="str">
            <v>Suporte para 4 isoladores de baixa tensão</v>
          </cell>
          <cell r="D1870" t="str">
            <v>UN</v>
          </cell>
          <cell r="E1870">
            <v>71.930000000000007</v>
          </cell>
          <cell r="F1870">
            <v>12.6</v>
          </cell>
          <cell r="G1870">
            <v>84.53</v>
          </cell>
          <cell r="H1870" t="str">
            <v>CDHU-182</v>
          </cell>
        </row>
        <row r="1871">
          <cell r="A1871" t="str">
            <v>36.05</v>
          </cell>
          <cell r="B1871" t="str">
            <v>Isoladores</v>
          </cell>
          <cell r="C1871" t="str">
            <v>Isoladores</v>
          </cell>
          <cell r="H1871" t="str">
            <v>CDHU-182</v>
          </cell>
        </row>
        <row r="1872">
          <cell r="A1872" t="str">
            <v>36.05.010</v>
          </cell>
          <cell r="C1872" t="str">
            <v>Isolador tipo roldana para baixa tensão de 76 x 79 mm</v>
          </cell>
          <cell r="D1872" t="str">
            <v>UN</v>
          </cell>
          <cell r="E1872">
            <v>25.38</v>
          </cell>
          <cell r="F1872">
            <v>8.4</v>
          </cell>
          <cell r="G1872">
            <v>33.78</v>
          </cell>
          <cell r="H1872" t="str">
            <v>CDHU-182</v>
          </cell>
        </row>
        <row r="1873">
          <cell r="A1873" t="str">
            <v>36.05.020</v>
          </cell>
          <cell r="C1873" t="str">
            <v>Isolador tipo castanha incluindo grampo de sustentação</v>
          </cell>
          <cell r="D1873" t="str">
            <v>UN</v>
          </cell>
          <cell r="E1873">
            <v>20.34</v>
          </cell>
          <cell r="F1873">
            <v>8.4</v>
          </cell>
          <cell r="G1873">
            <v>28.74</v>
          </cell>
          <cell r="H1873" t="str">
            <v>CDHU-182</v>
          </cell>
        </row>
        <row r="1874">
          <cell r="A1874" t="str">
            <v>36.05.040</v>
          </cell>
          <cell r="C1874" t="str">
            <v>Isolador tipo disco para 15 kV de 6´ - 150 mm</v>
          </cell>
          <cell r="D1874" t="str">
            <v>UN</v>
          </cell>
          <cell r="E1874">
            <v>65.05</v>
          </cell>
          <cell r="F1874">
            <v>8.4</v>
          </cell>
          <cell r="G1874">
            <v>73.45</v>
          </cell>
          <cell r="H1874" t="str">
            <v>CDHU-182</v>
          </cell>
        </row>
        <row r="1875">
          <cell r="A1875" t="str">
            <v>36.05.080</v>
          </cell>
          <cell r="C1875" t="str">
            <v>Isolador tipo pino para 15 kV, inclusive pino (poste)</v>
          </cell>
          <cell r="D1875" t="str">
            <v>UN</v>
          </cell>
          <cell r="E1875">
            <v>46.07</v>
          </cell>
          <cell r="F1875">
            <v>31.49</v>
          </cell>
          <cell r="G1875">
            <v>77.56</v>
          </cell>
          <cell r="H1875" t="str">
            <v>CDHU-182</v>
          </cell>
        </row>
        <row r="1876">
          <cell r="A1876" t="str">
            <v>36.05.100</v>
          </cell>
          <cell r="C1876" t="str">
            <v>Isolador pedestal para 15 kV</v>
          </cell>
          <cell r="D1876" t="str">
            <v>UN</v>
          </cell>
          <cell r="E1876">
            <v>96.41</v>
          </cell>
          <cell r="F1876">
            <v>8.4</v>
          </cell>
          <cell r="G1876">
            <v>104.81</v>
          </cell>
          <cell r="H1876" t="str">
            <v>CDHU-182</v>
          </cell>
        </row>
        <row r="1877">
          <cell r="A1877" t="str">
            <v>36.05.110</v>
          </cell>
          <cell r="C1877" t="str">
            <v>Isolador pedestal para 25 kV</v>
          </cell>
          <cell r="D1877" t="str">
            <v>UN</v>
          </cell>
          <cell r="E1877">
            <v>149.68</v>
          </cell>
          <cell r="F1877">
            <v>8.4</v>
          </cell>
          <cell r="G1877">
            <v>158.08000000000001</v>
          </cell>
          <cell r="H1877" t="str">
            <v>CDHU-182</v>
          </cell>
        </row>
        <row r="1878">
          <cell r="A1878" t="str">
            <v>36.06</v>
          </cell>
          <cell r="B1878" t="str">
            <v>Muflas e terminais</v>
          </cell>
          <cell r="C1878" t="str">
            <v>Muflas e terminais</v>
          </cell>
          <cell r="H1878" t="str">
            <v>CDHU-182</v>
          </cell>
        </row>
        <row r="1879">
          <cell r="A1879" t="str">
            <v>36.06.060</v>
          </cell>
          <cell r="C1879" t="str">
            <v>Terminal modular (mufla) unipolar externo para cabo até 70 mm²/15 kV</v>
          </cell>
          <cell r="D1879" t="str">
            <v>CJ</v>
          </cell>
          <cell r="E1879">
            <v>463.75</v>
          </cell>
          <cell r="F1879">
            <v>21</v>
          </cell>
          <cell r="G1879">
            <v>484.75</v>
          </cell>
          <cell r="H1879" t="str">
            <v>CDHU-182</v>
          </cell>
        </row>
        <row r="1880">
          <cell r="A1880" t="str">
            <v>36.06.080</v>
          </cell>
          <cell r="C1880" t="str">
            <v>Terminal modular (mufla) unipolar interno para cabo até 70 mm²/15 kV</v>
          </cell>
          <cell r="D1880" t="str">
            <v>CJ</v>
          </cell>
          <cell r="E1880">
            <v>415.07</v>
          </cell>
          <cell r="F1880">
            <v>21</v>
          </cell>
          <cell r="G1880">
            <v>436.07</v>
          </cell>
          <cell r="H1880" t="str">
            <v>CDHU-182</v>
          </cell>
        </row>
        <row r="1881">
          <cell r="A1881" t="str">
            <v>36.07</v>
          </cell>
          <cell r="B1881" t="str">
            <v>Para-raios de media tensao</v>
          </cell>
          <cell r="C1881" t="str">
            <v>Para-raios de media tensao</v>
          </cell>
          <cell r="H1881" t="str">
            <v>CDHU-182</v>
          </cell>
        </row>
        <row r="1882">
          <cell r="A1882" t="str">
            <v>36.07.010</v>
          </cell>
          <cell r="C1882" t="str">
            <v>Para-raios de distribuição, classe 12 kV/5 kA, completo, encapsulado com polímero</v>
          </cell>
          <cell r="D1882" t="str">
            <v>UN</v>
          </cell>
          <cell r="E1882">
            <v>179.54</v>
          </cell>
          <cell r="F1882">
            <v>19.59</v>
          </cell>
          <cell r="G1882">
            <v>199.13</v>
          </cell>
          <cell r="H1882" t="str">
            <v>CDHU-182</v>
          </cell>
        </row>
        <row r="1883">
          <cell r="A1883" t="str">
            <v>36.07.030</v>
          </cell>
          <cell r="C1883" t="str">
            <v>Para-raios de distribuição, classe 12 kV/10 kA, completo, encapsulado com polímero</v>
          </cell>
          <cell r="D1883" t="str">
            <v>UN</v>
          </cell>
          <cell r="E1883">
            <v>186.03</v>
          </cell>
          <cell r="F1883">
            <v>19.59</v>
          </cell>
          <cell r="G1883">
            <v>205.62</v>
          </cell>
          <cell r="H1883" t="str">
            <v>CDHU-182</v>
          </cell>
        </row>
        <row r="1884">
          <cell r="A1884" t="str">
            <v>36.07.050</v>
          </cell>
          <cell r="C1884" t="str">
            <v>Para-raios de distribuição, classe 15 kV/5 kA, completo, encapsulado com polímero</v>
          </cell>
          <cell r="D1884" t="str">
            <v>UN</v>
          </cell>
          <cell r="E1884">
            <v>217.49</v>
          </cell>
          <cell r="F1884">
            <v>19.59</v>
          </cell>
          <cell r="G1884">
            <v>237.08</v>
          </cell>
          <cell r="H1884" t="str">
            <v>CDHU-182</v>
          </cell>
        </row>
        <row r="1885">
          <cell r="A1885" t="str">
            <v>36.07.060</v>
          </cell>
          <cell r="C1885" t="str">
            <v>Para-raios de distribuição, classe 15 kV/10 kA, completo, encapsulado com polímero</v>
          </cell>
          <cell r="D1885" t="str">
            <v>UN</v>
          </cell>
          <cell r="E1885">
            <v>173.23</v>
          </cell>
          <cell r="F1885">
            <v>19.59</v>
          </cell>
          <cell r="G1885">
            <v>192.82</v>
          </cell>
          <cell r="H1885" t="str">
            <v>CDHU-182</v>
          </cell>
        </row>
        <row r="1886">
          <cell r="A1886" t="str">
            <v>36.08</v>
          </cell>
          <cell r="B1886" t="str">
            <v>Gerador e grupo gerador</v>
          </cell>
          <cell r="C1886" t="str">
            <v>Gerador e grupo gerador</v>
          </cell>
          <cell r="H1886" t="str">
            <v>CDHU-182</v>
          </cell>
        </row>
        <row r="1887">
          <cell r="A1887" t="str">
            <v>36.08.030</v>
          </cell>
          <cell r="C1887" t="str">
            <v>Grupo gerador com potência de 250/228 kVA, variação de + ou - 5% - completo</v>
          </cell>
          <cell r="D1887" t="str">
            <v>UN</v>
          </cell>
          <cell r="E1887">
            <v>162948.13</v>
          </cell>
          <cell r="F1887">
            <v>1618.32</v>
          </cell>
          <cell r="G1887">
            <v>164566.45000000001</v>
          </cell>
          <cell r="H1887" t="str">
            <v>CDHU-182</v>
          </cell>
        </row>
        <row r="1888">
          <cell r="A1888" t="str">
            <v>36.08.040</v>
          </cell>
          <cell r="C1888" t="str">
            <v>Grupo gerador com potência de 350/320 kVA, variação de + ou - 10% - completo</v>
          </cell>
          <cell r="D1888" t="str">
            <v>UN</v>
          </cell>
          <cell r="E1888">
            <v>260974.84</v>
          </cell>
          <cell r="F1888">
            <v>1618.32</v>
          </cell>
          <cell r="G1888">
            <v>262593.15999999997</v>
          </cell>
          <cell r="H1888" t="str">
            <v>CDHU-182</v>
          </cell>
        </row>
        <row r="1889">
          <cell r="A1889" t="str">
            <v>36.08.050</v>
          </cell>
          <cell r="C1889" t="str">
            <v>Grupo gerador com potência de 88/80 kVA, variação de + ou - 10% - completo</v>
          </cell>
          <cell r="D1889" t="str">
            <v>UN</v>
          </cell>
          <cell r="E1889">
            <v>80497.41</v>
          </cell>
          <cell r="F1889">
            <v>1618.32</v>
          </cell>
          <cell r="G1889">
            <v>82115.73</v>
          </cell>
          <cell r="H1889" t="str">
            <v>CDHU-182</v>
          </cell>
        </row>
        <row r="1890">
          <cell r="A1890" t="str">
            <v>36.08.060</v>
          </cell>
          <cell r="C1890" t="str">
            <v>Grupo gerador com potência de 165/150 kVA, variação de + ou - 5% - completo</v>
          </cell>
          <cell r="D1890" t="str">
            <v>UN</v>
          </cell>
          <cell r="E1890">
            <v>114128.8</v>
          </cell>
          <cell r="F1890">
            <v>1618.32</v>
          </cell>
          <cell r="G1890">
            <v>115747.12</v>
          </cell>
          <cell r="H1890" t="str">
            <v>CDHU-182</v>
          </cell>
        </row>
        <row r="1891">
          <cell r="A1891" t="str">
            <v>36.08.100</v>
          </cell>
          <cell r="C1891" t="str">
            <v>Grupo gerador com potência de 55/50 kVA, variação de + ou - 10% - completo</v>
          </cell>
          <cell r="D1891" t="str">
            <v>UN</v>
          </cell>
          <cell r="E1891">
            <v>89815.91</v>
          </cell>
          <cell r="F1891">
            <v>864.6</v>
          </cell>
          <cell r="G1891">
            <v>90680.51</v>
          </cell>
          <cell r="H1891" t="str">
            <v>CDHU-182</v>
          </cell>
        </row>
        <row r="1892">
          <cell r="A1892" t="str">
            <v>36.08.110</v>
          </cell>
          <cell r="C1892" t="str">
            <v>Grupo gerador com potência de 180/168 kVA, variação de + ou - 5% - completo</v>
          </cell>
          <cell r="D1892" t="str">
            <v>UN</v>
          </cell>
          <cell r="E1892">
            <v>154753.03</v>
          </cell>
          <cell r="F1892">
            <v>1618.32</v>
          </cell>
          <cell r="G1892">
            <v>156371.35</v>
          </cell>
          <cell r="H1892" t="str">
            <v>CDHU-182</v>
          </cell>
        </row>
        <row r="1893">
          <cell r="A1893" t="str">
            <v>36.08.290</v>
          </cell>
          <cell r="C1893" t="str">
            <v>Grupo gerador com potência de 563/513 kVA, variação de + ou - 10% - completo</v>
          </cell>
          <cell r="D1893" t="str">
            <v>UN</v>
          </cell>
          <cell r="E1893">
            <v>311219.5</v>
          </cell>
          <cell r="F1893">
            <v>1791.24</v>
          </cell>
          <cell r="G1893">
            <v>313010.74</v>
          </cell>
          <cell r="H1893" t="str">
            <v>CDHU-182</v>
          </cell>
        </row>
        <row r="1894">
          <cell r="A1894" t="str">
            <v>36.08.350</v>
          </cell>
          <cell r="C1894" t="str">
            <v>Grupo gerador carenado com potência de 150/136 kVA, variação de + ou - 5% - completo</v>
          </cell>
          <cell r="D1894" t="str">
            <v>UN</v>
          </cell>
          <cell r="E1894">
            <v>128435</v>
          </cell>
          <cell r="F1894">
            <v>1618.32</v>
          </cell>
          <cell r="G1894">
            <v>130053.32</v>
          </cell>
          <cell r="H1894" t="str">
            <v>CDHU-182</v>
          </cell>
        </row>
        <row r="1895">
          <cell r="A1895" t="str">
            <v>36.08.360</v>
          </cell>
          <cell r="C1895" t="str">
            <v>Grupo gerador carenado com potência de 460/434 kVA, variação de + ou - 10% - completo</v>
          </cell>
          <cell r="D1895" t="str">
            <v>UN</v>
          </cell>
          <cell r="E1895">
            <v>318816.25</v>
          </cell>
          <cell r="F1895">
            <v>1788.12</v>
          </cell>
          <cell r="G1895">
            <v>320604.37</v>
          </cell>
          <cell r="H1895" t="str">
            <v>CDHU-182</v>
          </cell>
        </row>
        <row r="1896">
          <cell r="A1896" t="str">
            <v>36.08.540</v>
          </cell>
          <cell r="C1896" t="str">
            <v>Grupo gerador com potência de 460/434 kVA, variação de + ou - 10% - completo</v>
          </cell>
          <cell r="D1896" t="str">
            <v>UN</v>
          </cell>
          <cell r="E1896">
            <v>250258.69</v>
          </cell>
          <cell r="F1896">
            <v>1791.24</v>
          </cell>
          <cell r="G1896">
            <v>252049.93</v>
          </cell>
          <cell r="H1896" t="str">
            <v>CDHU-182</v>
          </cell>
        </row>
        <row r="1897">
          <cell r="A1897" t="str">
            <v>36.09</v>
          </cell>
          <cell r="B1897" t="str">
            <v>Transformador de entrada</v>
          </cell>
          <cell r="C1897" t="str">
            <v>Transformador de entrada</v>
          </cell>
          <cell r="H1897" t="str">
            <v>CDHU-182</v>
          </cell>
        </row>
        <row r="1898">
          <cell r="A1898" t="str">
            <v>36.09.020</v>
          </cell>
          <cell r="C1898" t="str">
            <v>Transformador de potência trifásico de 225 kVA, classe 15 kV, a óleo</v>
          </cell>
          <cell r="D1898" t="str">
            <v>UN</v>
          </cell>
          <cell r="E1898">
            <v>21797.119999999999</v>
          </cell>
          <cell r="F1898">
            <v>864.6</v>
          </cell>
          <cell r="G1898">
            <v>22661.72</v>
          </cell>
          <cell r="H1898" t="str">
            <v>CDHU-182</v>
          </cell>
        </row>
        <row r="1899">
          <cell r="A1899" t="str">
            <v>36.09.050</v>
          </cell>
          <cell r="C1899" t="str">
            <v>Transformador de potência trifásico de 150 kVA, classe 15 kV, a óleo</v>
          </cell>
          <cell r="D1899" t="str">
            <v>UN</v>
          </cell>
          <cell r="E1899">
            <v>15836.27</v>
          </cell>
          <cell r="F1899">
            <v>864.6</v>
          </cell>
          <cell r="G1899">
            <v>16700.87</v>
          </cell>
          <cell r="H1899" t="str">
            <v>CDHU-182</v>
          </cell>
        </row>
        <row r="1900">
          <cell r="A1900" t="str">
            <v>36.09.060</v>
          </cell>
          <cell r="C1900" t="str">
            <v>Transformador de potência trifásico de 500 kVA, classe 15 kV, a seco</v>
          </cell>
          <cell r="D1900" t="str">
            <v>UN</v>
          </cell>
          <cell r="E1900">
            <v>45711.76</v>
          </cell>
          <cell r="F1900">
            <v>1383.36</v>
          </cell>
          <cell r="G1900">
            <v>47095.12</v>
          </cell>
          <cell r="H1900" t="str">
            <v>CDHU-182</v>
          </cell>
        </row>
        <row r="1901">
          <cell r="A1901" t="str">
            <v>36.09.070</v>
          </cell>
          <cell r="C1901" t="str">
            <v>Transformador de potência trifásico de 1000 kVA, classe 15 kV, a seco com cabine</v>
          </cell>
          <cell r="D1901" t="str">
            <v>UN</v>
          </cell>
          <cell r="E1901">
            <v>90433</v>
          </cell>
          <cell r="F1901">
            <v>1383.36</v>
          </cell>
          <cell r="G1901">
            <v>91816.36</v>
          </cell>
          <cell r="H1901" t="str">
            <v>CDHU-182</v>
          </cell>
        </row>
        <row r="1902">
          <cell r="A1902" t="str">
            <v>36.09.100</v>
          </cell>
          <cell r="C1902" t="str">
            <v>Transformador de potência trifásico de 5 kVA, classe 0,6 kV, a seco com cabine</v>
          </cell>
          <cell r="D1902" t="str">
            <v>UN</v>
          </cell>
          <cell r="E1902">
            <v>3883.26</v>
          </cell>
          <cell r="F1902">
            <v>345.84</v>
          </cell>
          <cell r="G1902">
            <v>4229.1000000000004</v>
          </cell>
          <cell r="H1902" t="str">
            <v>CDHU-182</v>
          </cell>
        </row>
        <row r="1903">
          <cell r="A1903" t="str">
            <v>36.09.110</v>
          </cell>
          <cell r="C1903" t="str">
            <v>Transformador de potência trifásico de 7,5 kVA, classe 0,6 kV, a seco com cabine</v>
          </cell>
          <cell r="D1903" t="str">
            <v>UN</v>
          </cell>
          <cell r="E1903">
            <v>4285.03</v>
          </cell>
          <cell r="F1903">
            <v>345.84</v>
          </cell>
          <cell r="G1903">
            <v>4630.87</v>
          </cell>
          <cell r="H1903" t="str">
            <v>CDHU-182</v>
          </cell>
        </row>
        <row r="1904">
          <cell r="A1904" t="str">
            <v>36.09.150</v>
          </cell>
          <cell r="C1904" t="str">
            <v>Transformador de potência trifásico de 75 kVA, classe 15 kV, a óleo</v>
          </cell>
          <cell r="D1904" t="str">
            <v>UN</v>
          </cell>
          <cell r="E1904">
            <v>12165.64</v>
          </cell>
          <cell r="F1904">
            <v>864.6</v>
          </cell>
          <cell r="G1904">
            <v>13030.24</v>
          </cell>
          <cell r="H1904" t="str">
            <v>CDHU-182</v>
          </cell>
        </row>
        <row r="1905">
          <cell r="A1905" t="str">
            <v>36.09.170</v>
          </cell>
          <cell r="C1905" t="str">
            <v>Transformador de potência trifásico de 300 kVA, classe 15 kV, a óleo</v>
          </cell>
          <cell r="D1905" t="str">
            <v>UN</v>
          </cell>
          <cell r="E1905">
            <v>24338.38</v>
          </cell>
          <cell r="F1905">
            <v>864.6</v>
          </cell>
          <cell r="G1905">
            <v>25202.98</v>
          </cell>
          <cell r="H1905" t="str">
            <v>CDHU-182</v>
          </cell>
        </row>
        <row r="1906">
          <cell r="A1906" t="str">
            <v>36.09.180</v>
          </cell>
          <cell r="C1906" t="str">
            <v>Transformador de potência trifásico de 112,5 kVA, classe 15 kV, a óleo</v>
          </cell>
          <cell r="D1906" t="str">
            <v>UN</v>
          </cell>
          <cell r="E1906">
            <v>12486.57</v>
          </cell>
          <cell r="F1906">
            <v>864.6</v>
          </cell>
          <cell r="G1906">
            <v>13351.17</v>
          </cell>
          <cell r="H1906" t="str">
            <v>CDHU-182</v>
          </cell>
        </row>
        <row r="1907">
          <cell r="A1907" t="str">
            <v>36.09.220</v>
          </cell>
          <cell r="C1907" t="str">
            <v>Transformador de potência trifásico de 500 kVA, classe 15 kV, a seco com cabine</v>
          </cell>
          <cell r="D1907" t="str">
            <v>UN</v>
          </cell>
          <cell r="E1907">
            <v>69195.399999999994</v>
          </cell>
          <cell r="F1907">
            <v>1383.36</v>
          </cell>
          <cell r="G1907">
            <v>70578.759999999995</v>
          </cell>
          <cell r="H1907" t="str">
            <v>CDHU-182</v>
          </cell>
        </row>
        <row r="1908">
          <cell r="A1908" t="str">
            <v>36.09.230</v>
          </cell>
          <cell r="C1908" t="str">
            <v>Transformador de potência trifásico de 30 kVA, classe 1,2 KV, a seco com cabine</v>
          </cell>
          <cell r="D1908" t="str">
            <v>UN</v>
          </cell>
          <cell r="E1908">
            <v>14007.5</v>
          </cell>
          <cell r="F1908">
            <v>345.84</v>
          </cell>
          <cell r="G1908">
            <v>14353.34</v>
          </cell>
          <cell r="H1908" t="str">
            <v>CDHU-182</v>
          </cell>
        </row>
        <row r="1909">
          <cell r="A1909" t="str">
            <v>36.09.250</v>
          </cell>
          <cell r="C1909" t="str">
            <v>Transformador de potência trifásico de 500 kVA, classe 15 kV, a óleo</v>
          </cell>
          <cell r="D1909" t="str">
            <v>UN</v>
          </cell>
          <cell r="E1909">
            <v>43654.76</v>
          </cell>
          <cell r="F1909">
            <v>1383.36</v>
          </cell>
          <cell r="G1909">
            <v>45038.12</v>
          </cell>
          <cell r="H1909" t="str">
            <v>CDHU-182</v>
          </cell>
        </row>
        <row r="1910">
          <cell r="A1910" t="str">
            <v>36.09.300</v>
          </cell>
          <cell r="C1910" t="str">
            <v>Transformador de potência trifásico de 750 kVA, classe 15 kV, a óleo</v>
          </cell>
          <cell r="D1910" t="str">
            <v>UN</v>
          </cell>
          <cell r="E1910">
            <v>55808.639999999999</v>
          </cell>
          <cell r="F1910">
            <v>1383.36</v>
          </cell>
          <cell r="G1910">
            <v>57192</v>
          </cell>
          <cell r="H1910" t="str">
            <v>CDHU-182</v>
          </cell>
        </row>
        <row r="1911">
          <cell r="A1911" t="str">
            <v>36.09.360</v>
          </cell>
          <cell r="C1911" t="str">
            <v>Transformador de potência trifásico de 750 kVA, classe 15 kV, a seco</v>
          </cell>
          <cell r="D1911" t="str">
            <v>UN</v>
          </cell>
          <cell r="E1911">
            <v>91153.67</v>
          </cell>
          <cell r="F1911">
            <v>1383.36</v>
          </cell>
          <cell r="G1911">
            <v>92537.03</v>
          </cell>
          <cell r="H1911" t="str">
            <v>CDHU-182</v>
          </cell>
        </row>
        <row r="1912">
          <cell r="A1912" t="str">
            <v>36.09.370</v>
          </cell>
          <cell r="C1912" t="str">
            <v>Transformador de potência trifásico de 300 kVA, classe 15 kV, a seco</v>
          </cell>
          <cell r="D1912" t="str">
            <v>UN</v>
          </cell>
          <cell r="E1912">
            <v>54272.7</v>
          </cell>
          <cell r="F1912">
            <v>864.6</v>
          </cell>
          <cell r="G1912">
            <v>55137.3</v>
          </cell>
          <cell r="H1912" t="str">
            <v>CDHU-182</v>
          </cell>
        </row>
        <row r="1913">
          <cell r="A1913" t="str">
            <v>36.09.410</v>
          </cell>
          <cell r="C1913" t="str">
            <v>Transformador de potência trifásico de 45 kVA, classe 15 kV, a seco</v>
          </cell>
          <cell r="D1913" t="str">
            <v>UN</v>
          </cell>
          <cell r="E1913">
            <v>20476.79</v>
          </cell>
          <cell r="F1913">
            <v>864.6</v>
          </cell>
          <cell r="G1913">
            <v>21341.39</v>
          </cell>
          <cell r="H1913" t="str">
            <v>CDHU-182</v>
          </cell>
        </row>
        <row r="1914">
          <cell r="A1914" t="str">
            <v>36.09.440</v>
          </cell>
          <cell r="C1914" t="str">
            <v>Transformador de potência trifásico de 500 kVA, classe 15 kV, a óleo - tipo pedestal</v>
          </cell>
          <cell r="D1914" t="str">
            <v>UN</v>
          </cell>
          <cell r="E1914">
            <v>90014.81</v>
          </cell>
          <cell r="F1914">
            <v>1383.36</v>
          </cell>
          <cell r="G1914">
            <v>91398.17</v>
          </cell>
          <cell r="H1914" t="str">
            <v>CDHU-182</v>
          </cell>
        </row>
        <row r="1915">
          <cell r="A1915" t="str">
            <v>36.09.480</v>
          </cell>
          <cell r="C1915" t="str">
            <v>Transformador trifásico a seco de 112,5 kVA, encapsulado em resina epóxi sob vácuo</v>
          </cell>
          <cell r="D1915" t="str">
            <v>UN</v>
          </cell>
          <cell r="E1915">
            <v>25664.13</v>
          </cell>
          <cell r="F1915">
            <v>864.6</v>
          </cell>
          <cell r="G1915">
            <v>26528.73</v>
          </cell>
          <cell r="H1915" t="str">
            <v>CDHU-182</v>
          </cell>
        </row>
        <row r="1916">
          <cell r="A1916" t="str">
            <v>36.09.490</v>
          </cell>
          <cell r="C1916" t="str">
            <v>Transformador trifásico a seco de 150 kVA, encapsulado em resina epóxi sob vácuo</v>
          </cell>
          <cell r="D1916" t="str">
            <v>UN</v>
          </cell>
          <cell r="E1916">
            <v>29911.1</v>
          </cell>
          <cell r="F1916">
            <v>864.6</v>
          </cell>
          <cell r="G1916">
            <v>30775.7</v>
          </cell>
          <cell r="H1916" t="str">
            <v>CDHU-182</v>
          </cell>
        </row>
        <row r="1917">
          <cell r="A1917" t="str">
            <v>36.20</v>
          </cell>
          <cell r="B1917" t="str">
            <v>Reparos, conservacoes e complementos - GRUPO 36</v>
          </cell>
          <cell r="C1917" t="str">
            <v>Reparos, conservacoes e complementos - GRUPO 36</v>
          </cell>
          <cell r="H1917" t="str">
            <v>CDHU-182</v>
          </cell>
        </row>
        <row r="1918">
          <cell r="A1918" t="str">
            <v>36.20.010</v>
          </cell>
          <cell r="C1918" t="str">
            <v>Vergalhão de cobre eletrolítico, diâmetro de 3/8´</v>
          </cell>
          <cell r="D1918" t="str">
            <v>M</v>
          </cell>
          <cell r="E1918">
            <v>59.75</v>
          </cell>
          <cell r="F1918">
            <v>16.8</v>
          </cell>
          <cell r="G1918">
            <v>76.55</v>
          </cell>
          <cell r="H1918" t="str">
            <v>CDHU-182</v>
          </cell>
        </row>
        <row r="1919">
          <cell r="A1919" t="str">
            <v>36.20.030</v>
          </cell>
          <cell r="C1919" t="str">
            <v>União angular para vergalhão, diâmetro de 3/8´</v>
          </cell>
          <cell r="D1919" t="str">
            <v>UN</v>
          </cell>
          <cell r="E1919">
            <v>50.2</v>
          </cell>
          <cell r="F1919">
            <v>8.4</v>
          </cell>
          <cell r="G1919">
            <v>58.6</v>
          </cell>
          <cell r="H1919" t="str">
            <v>CDHU-182</v>
          </cell>
        </row>
        <row r="1920">
          <cell r="A1920" t="str">
            <v>36.20.040</v>
          </cell>
          <cell r="C1920" t="str">
            <v>Bobina mínima para disjuntor (a óleo)</v>
          </cell>
          <cell r="D1920" t="str">
            <v>UN</v>
          </cell>
          <cell r="E1920">
            <v>1131.58</v>
          </cell>
          <cell r="F1920">
            <v>55.44</v>
          </cell>
          <cell r="G1920">
            <v>1187.02</v>
          </cell>
          <cell r="H1920" t="str">
            <v>CDHU-182</v>
          </cell>
        </row>
        <row r="1921">
          <cell r="A1921" t="str">
            <v>36.20.050</v>
          </cell>
          <cell r="C1921" t="str">
            <v>Terminal para vergalhão, diâmetro de 3/8´</v>
          </cell>
          <cell r="D1921" t="str">
            <v>UN</v>
          </cell>
          <cell r="E1921">
            <v>20.239999999999998</v>
          </cell>
          <cell r="F1921">
            <v>8.4</v>
          </cell>
          <cell r="G1921">
            <v>28.64</v>
          </cell>
          <cell r="H1921" t="str">
            <v>CDHU-182</v>
          </cell>
        </row>
        <row r="1922">
          <cell r="A1922" t="str">
            <v>36.20.060</v>
          </cell>
          <cell r="C1922" t="str">
            <v>Braçadeira para fixação de eletroduto, até 4´</v>
          </cell>
          <cell r="D1922" t="str">
            <v>UN</v>
          </cell>
          <cell r="E1922">
            <v>2.95</v>
          </cell>
          <cell r="F1922">
            <v>6.3</v>
          </cell>
          <cell r="G1922">
            <v>9.25</v>
          </cell>
          <cell r="H1922" t="str">
            <v>CDHU-182</v>
          </cell>
        </row>
        <row r="1923">
          <cell r="A1923" t="str">
            <v>36.20.070</v>
          </cell>
          <cell r="C1923" t="str">
            <v>Prensa vergalhão ´T´, diâmetro de 3/8´</v>
          </cell>
          <cell r="D1923" t="str">
            <v>UN</v>
          </cell>
          <cell r="E1923">
            <v>20.09</v>
          </cell>
          <cell r="F1923">
            <v>8.4</v>
          </cell>
          <cell r="G1923">
            <v>28.49</v>
          </cell>
          <cell r="H1923" t="str">
            <v>CDHU-182</v>
          </cell>
        </row>
        <row r="1924">
          <cell r="A1924" t="str">
            <v>36.20.090</v>
          </cell>
          <cell r="C1924" t="str">
            <v>Vara para manobra em cabine em fibra de vidro, para tensão até 36 kV</v>
          </cell>
          <cell r="D1924" t="str">
            <v>UN</v>
          </cell>
          <cell r="E1924">
            <v>524.96</v>
          </cell>
          <cell r="F1924">
            <v>0.84</v>
          </cell>
          <cell r="G1924">
            <v>525.79999999999995</v>
          </cell>
          <cell r="H1924" t="str">
            <v>CDHU-182</v>
          </cell>
        </row>
        <row r="1925">
          <cell r="A1925" t="str">
            <v>36.20.100</v>
          </cell>
          <cell r="C1925" t="str">
            <v>Bucha para passagem interna/externa com isolação para 15 kV</v>
          </cell>
          <cell r="D1925" t="str">
            <v>UN</v>
          </cell>
          <cell r="E1925">
            <v>390.75</v>
          </cell>
          <cell r="F1925">
            <v>21</v>
          </cell>
          <cell r="G1925">
            <v>411.75</v>
          </cell>
          <cell r="H1925" t="str">
            <v>CDHU-182</v>
          </cell>
        </row>
        <row r="1926">
          <cell r="A1926" t="str">
            <v>36.20.120</v>
          </cell>
          <cell r="C1926" t="str">
            <v>Chapa de ferro de 1,50 x 0,50 m para bucha de passagem</v>
          </cell>
          <cell r="D1926" t="str">
            <v>UN</v>
          </cell>
          <cell r="E1926">
            <v>253.07</v>
          </cell>
          <cell r="F1926">
            <v>21</v>
          </cell>
          <cell r="G1926">
            <v>274.07</v>
          </cell>
          <cell r="H1926" t="str">
            <v>CDHU-182</v>
          </cell>
        </row>
        <row r="1927">
          <cell r="A1927" t="str">
            <v>36.20.140</v>
          </cell>
          <cell r="C1927" t="str">
            <v>Cruzeta de madeira de 2400 mm</v>
          </cell>
          <cell r="D1927" t="str">
            <v>UN</v>
          </cell>
          <cell r="E1927">
            <v>221.75</v>
          </cell>
          <cell r="F1927">
            <v>117.48</v>
          </cell>
          <cell r="G1927">
            <v>339.23</v>
          </cell>
          <cell r="H1927" t="str">
            <v>CDHU-182</v>
          </cell>
        </row>
        <row r="1928">
          <cell r="A1928" t="str">
            <v>36.20.180</v>
          </cell>
          <cell r="C1928" t="str">
            <v>Luva isolante de borracha, acima de 10 até 20 kV</v>
          </cell>
          <cell r="D1928" t="str">
            <v>PAR</v>
          </cell>
          <cell r="E1928">
            <v>531.72</v>
          </cell>
          <cell r="F1928">
            <v>0.84</v>
          </cell>
          <cell r="G1928">
            <v>532.55999999999995</v>
          </cell>
          <cell r="H1928" t="str">
            <v>CDHU-182</v>
          </cell>
        </row>
        <row r="1929">
          <cell r="A1929" t="str">
            <v>36.20.200</v>
          </cell>
          <cell r="C1929" t="str">
            <v>Mão francesa de 700 mm</v>
          </cell>
          <cell r="D1929" t="str">
            <v>UN</v>
          </cell>
          <cell r="E1929">
            <v>22.87</v>
          </cell>
          <cell r="F1929">
            <v>41.99</v>
          </cell>
          <cell r="G1929">
            <v>64.86</v>
          </cell>
          <cell r="H1929" t="str">
            <v>CDHU-182</v>
          </cell>
        </row>
        <row r="1930">
          <cell r="A1930" t="str">
            <v>36.20.210</v>
          </cell>
          <cell r="C1930" t="str">
            <v>Luva isolante de borracha, até 10 kV</v>
          </cell>
          <cell r="D1930" t="str">
            <v>PAR</v>
          </cell>
          <cell r="E1930">
            <v>418.23</v>
          </cell>
          <cell r="F1930">
            <v>0.84</v>
          </cell>
          <cell r="G1930">
            <v>419.07</v>
          </cell>
          <cell r="H1930" t="str">
            <v>CDHU-182</v>
          </cell>
        </row>
        <row r="1931">
          <cell r="A1931" t="str">
            <v>36.20.220</v>
          </cell>
          <cell r="C1931" t="str">
            <v>Mudança de tap do transformador</v>
          </cell>
          <cell r="D1931" t="str">
            <v>UN</v>
          </cell>
          <cell r="F1931">
            <v>234.96</v>
          </cell>
          <cell r="G1931">
            <v>234.96</v>
          </cell>
          <cell r="H1931" t="str">
            <v>CDHU-182</v>
          </cell>
        </row>
        <row r="1932">
          <cell r="A1932" t="str">
            <v>36.20.240</v>
          </cell>
          <cell r="C1932" t="str">
            <v>Óleo para disjuntor</v>
          </cell>
          <cell r="D1932" t="str">
            <v>L</v>
          </cell>
          <cell r="E1932">
            <v>13.74</v>
          </cell>
          <cell r="F1932">
            <v>0.67</v>
          </cell>
          <cell r="G1932">
            <v>14.41</v>
          </cell>
          <cell r="H1932" t="str">
            <v>CDHU-182</v>
          </cell>
        </row>
        <row r="1933">
          <cell r="A1933" t="str">
            <v>36.20.260</v>
          </cell>
          <cell r="C1933" t="str">
            <v>Óleo para transformador</v>
          </cell>
          <cell r="D1933" t="str">
            <v>L</v>
          </cell>
          <cell r="E1933">
            <v>13.74</v>
          </cell>
          <cell r="F1933">
            <v>1.01</v>
          </cell>
          <cell r="G1933">
            <v>14.75</v>
          </cell>
          <cell r="H1933" t="str">
            <v>CDHU-182</v>
          </cell>
        </row>
        <row r="1934">
          <cell r="A1934" t="str">
            <v>36.20.282</v>
          </cell>
          <cell r="C1934" t="str">
            <v>Placa de advertência em chapa de aço, com pintura refletiva "Perigo Alta Tensão"</v>
          </cell>
          <cell r="D1934" t="str">
            <v>M2</v>
          </cell>
          <cell r="E1934">
            <v>519.75</v>
          </cell>
          <cell r="F1934">
            <v>8.3800000000000008</v>
          </cell>
          <cell r="G1934">
            <v>528.13</v>
          </cell>
          <cell r="H1934" t="str">
            <v>CDHU-182</v>
          </cell>
        </row>
        <row r="1935">
          <cell r="A1935" t="str">
            <v>36.20.284</v>
          </cell>
          <cell r="C1935" t="str">
            <v>Placa de advertência em chapa de alumínio, com pintura refletiva "Perigo Alta Tensão"</v>
          </cell>
          <cell r="D1935" t="str">
            <v>M2</v>
          </cell>
          <cell r="E1935">
            <v>648</v>
          </cell>
          <cell r="F1935">
            <v>8.3800000000000008</v>
          </cell>
          <cell r="G1935">
            <v>656.38</v>
          </cell>
          <cell r="H1935" t="str">
            <v>CDHU-182</v>
          </cell>
        </row>
        <row r="1936">
          <cell r="A1936" t="str">
            <v>36.20.330</v>
          </cell>
          <cell r="C1936" t="str">
            <v>Luva de couro para proteção de luva isolante</v>
          </cell>
          <cell r="D1936" t="str">
            <v>PAR</v>
          </cell>
          <cell r="E1936">
            <v>35.96</v>
          </cell>
          <cell r="F1936">
            <v>0.84</v>
          </cell>
          <cell r="G1936">
            <v>36.799999999999997</v>
          </cell>
          <cell r="H1936" t="str">
            <v>CDHU-182</v>
          </cell>
        </row>
        <row r="1937">
          <cell r="A1937" t="str">
            <v>36.20.340</v>
          </cell>
          <cell r="C1937" t="str">
            <v>Sela para cruzeta de madeira</v>
          </cell>
          <cell r="D1937" t="str">
            <v>UN</v>
          </cell>
          <cell r="E1937">
            <v>13.43</v>
          </cell>
          <cell r="F1937">
            <v>58.74</v>
          </cell>
          <cell r="G1937">
            <v>72.17</v>
          </cell>
          <cell r="H1937" t="str">
            <v>CDHU-182</v>
          </cell>
        </row>
        <row r="1938">
          <cell r="A1938" t="str">
            <v>36.20.350</v>
          </cell>
          <cell r="C1938" t="str">
            <v>Caixa porta luvas em madeira, com tampa</v>
          </cell>
          <cell r="D1938" t="str">
            <v>UN</v>
          </cell>
          <cell r="E1938">
            <v>55.45</v>
          </cell>
          <cell r="F1938">
            <v>0.84</v>
          </cell>
          <cell r="G1938">
            <v>56.29</v>
          </cell>
          <cell r="H1938" t="str">
            <v>CDHU-182</v>
          </cell>
        </row>
        <row r="1939">
          <cell r="A1939" t="str">
            <v>36.20.360</v>
          </cell>
          <cell r="C1939" t="str">
            <v>Suporte de transformador em poste ou estaleiro</v>
          </cell>
          <cell r="D1939" t="str">
            <v>UN</v>
          </cell>
          <cell r="E1939">
            <v>119.22</v>
          </cell>
          <cell r="F1939">
            <v>117.48</v>
          </cell>
          <cell r="G1939">
            <v>236.7</v>
          </cell>
          <cell r="H1939" t="str">
            <v>CDHU-182</v>
          </cell>
        </row>
        <row r="1940">
          <cell r="A1940" t="str">
            <v>36.20.380</v>
          </cell>
          <cell r="C1940" t="str">
            <v>Tapete de borracha isolante elétrico de 1000 x 1000 mm</v>
          </cell>
          <cell r="D1940" t="str">
            <v>UN</v>
          </cell>
          <cell r="E1940">
            <v>301.2</v>
          </cell>
          <cell r="F1940">
            <v>0.84</v>
          </cell>
          <cell r="G1940">
            <v>302.04000000000002</v>
          </cell>
          <cell r="H1940" t="str">
            <v>CDHU-182</v>
          </cell>
        </row>
        <row r="1941">
          <cell r="A1941" t="str">
            <v>36.20.540</v>
          </cell>
          <cell r="C1941" t="str">
            <v>Cruzeta metálica de 2400 mm, para fixação de mufla ou para-raios</v>
          </cell>
          <cell r="D1941" t="str">
            <v>UN</v>
          </cell>
          <cell r="E1941">
            <v>503.54</v>
          </cell>
          <cell r="F1941">
            <v>117.48</v>
          </cell>
          <cell r="G1941">
            <v>621.02</v>
          </cell>
          <cell r="H1941" t="str">
            <v>CDHU-182</v>
          </cell>
        </row>
        <row r="1942">
          <cell r="A1942" t="str">
            <v>36.20.560</v>
          </cell>
          <cell r="C1942" t="str">
            <v>Dispositivo Soft Starter para motor 15 cv, trifásico 220 V</v>
          </cell>
          <cell r="D1942" t="str">
            <v>UN</v>
          </cell>
          <cell r="E1942">
            <v>2089.9</v>
          </cell>
          <cell r="F1942">
            <v>41.99</v>
          </cell>
          <cell r="G1942">
            <v>2131.89</v>
          </cell>
          <cell r="H1942" t="str">
            <v>CDHU-182</v>
          </cell>
        </row>
        <row r="1943">
          <cell r="A1943" t="str">
            <v>36.20.570</v>
          </cell>
          <cell r="C1943" t="str">
            <v>Dispositivo Soft Starter para motor 25 cv, trifásico 220 V</v>
          </cell>
          <cell r="D1943" t="str">
            <v>UN</v>
          </cell>
          <cell r="E1943">
            <v>3139.8</v>
          </cell>
          <cell r="F1943">
            <v>41.99</v>
          </cell>
          <cell r="G1943">
            <v>3181.79</v>
          </cell>
          <cell r="H1943" t="str">
            <v>CDHU-182</v>
          </cell>
        </row>
        <row r="1944">
          <cell r="A1944" t="str">
            <v>36.20.580</v>
          </cell>
          <cell r="C1944" t="str">
            <v>Dispositivo Soft Starter para motor 50 cv, trifásico 220 V</v>
          </cell>
          <cell r="D1944" t="str">
            <v>UN</v>
          </cell>
          <cell r="E1944">
            <v>4062.84</v>
          </cell>
          <cell r="F1944">
            <v>41.99</v>
          </cell>
          <cell r="G1944">
            <v>4104.83</v>
          </cell>
          <cell r="H1944" t="str">
            <v>CDHU-182</v>
          </cell>
        </row>
        <row r="1945">
          <cell r="A1945" t="str">
            <v>37</v>
          </cell>
          <cell r="B1945" t="str">
            <v>QUADRO E PAINEL PARA ENERGIA ELETRICA E TELEFONIA</v>
          </cell>
          <cell r="C1945" t="str">
            <v>QUADRO E PAINEL PARA ENERGIA ELETRICA E TELEFONIA</v>
          </cell>
          <cell r="H1945" t="str">
            <v>CDHU-182</v>
          </cell>
        </row>
        <row r="1946">
          <cell r="A1946" t="str">
            <v>37.01</v>
          </cell>
          <cell r="B1946" t="str">
            <v>Quadro para telefonia embutir, protecao IP40 chapa nº 16msg</v>
          </cell>
          <cell r="C1946" t="str">
            <v>Quadro para telefonia embutir, protecao IP40 chapa nº 16msg</v>
          </cell>
          <cell r="H1946" t="str">
            <v>CDHU-182</v>
          </cell>
        </row>
        <row r="1947">
          <cell r="A1947" t="str">
            <v>37.01.020</v>
          </cell>
          <cell r="C1947" t="str">
            <v>Quadro Telebrás de embutir de 200 x 200 x 120 mm</v>
          </cell>
          <cell r="D1947" t="str">
            <v>UN</v>
          </cell>
          <cell r="E1947">
            <v>39.590000000000003</v>
          </cell>
          <cell r="F1947">
            <v>71.680000000000007</v>
          </cell>
          <cell r="G1947">
            <v>111.27</v>
          </cell>
          <cell r="H1947" t="str">
            <v>CDHU-182</v>
          </cell>
        </row>
        <row r="1948">
          <cell r="A1948" t="str">
            <v>37.01.080</v>
          </cell>
          <cell r="C1948" t="str">
            <v>Quadro Telebrás de embutir de 400 x 400 x 120 mm</v>
          </cell>
          <cell r="D1948" t="str">
            <v>UN</v>
          </cell>
          <cell r="E1948">
            <v>81.13</v>
          </cell>
          <cell r="F1948">
            <v>100.1</v>
          </cell>
          <cell r="G1948">
            <v>181.23</v>
          </cell>
          <cell r="H1948" t="str">
            <v>CDHU-182</v>
          </cell>
        </row>
        <row r="1949">
          <cell r="A1949" t="str">
            <v>37.01.120</v>
          </cell>
          <cell r="C1949" t="str">
            <v>Quadro Telebrás de embutir de 600 x 600 x 120 mm</v>
          </cell>
          <cell r="D1949" t="str">
            <v>UN</v>
          </cell>
          <cell r="E1949">
            <v>143.86000000000001</v>
          </cell>
          <cell r="F1949">
            <v>128.51</v>
          </cell>
          <cell r="G1949">
            <v>272.37</v>
          </cell>
          <cell r="H1949" t="str">
            <v>CDHU-182</v>
          </cell>
        </row>
        <row r="1950">
          <cell r="A1950" t="str">
            <v>37.01.160</v>
          </cell>
          <cell r="C1950" t="str">
            <v>Quadro Telebrás de embutir de 800 x 800 x 120 mm</v>
          </cell>
          <cell r="D1950" t="str">
            <v>UN</v>
          </cell>
          <cell r="E1950">
            <v>354.9</v>
          </cell>
          <cell r="F1950">
            <v>159.44999999999999</v>
          </cell>
          <cell r="G1950">
            <v>514.35</v>
          </cell>
          <cell r="H1950" t="str">
            <v>CDHU-182</v>
          </cell>
        </row>
        <row r="1951">
          <cell r="A1951" t="str">
            <v>37.01.220</v>
          </cell>
          <cell r="C1951" t="str">
            <v>Quadro Telebrás de embutir de 1200 x 1200 x 120 mm</v>
          </cell>
          <cell r="D1951" t="str">
            <v>UN</v>
          </cell>
          <cell r="E1951">
            <v>755.7</v>
          </cell>
          <cell r="F1951">
            <v>213.77</v>
          </cell>
          <cell r="G1951">
            <v>969.47</v>
          </cell>
          <cell r="H1951" t="str">
            <v>CDHU-182</v>
          </cell>
        </row>
        <row r="1952">
          <cell r="A1952" t="str">
            <v>37.02</v>
          </cell>
          <cell r="B1952" t="str">
            <v>Quadro para telefonia de sobrepor, protecao IP40 chapa nº 16msg</v>
          </cell>
          <cell r="C1952" t="str">
            <v>Quadro para telefonia de sobrepor, protecao IP40 chapa nº 16msg</v>
          </cell>
          <cell r="H1952" t="str">
            <v>CDHU-182</v>
          </cell>
        </row>
        <row r="1953">
          <cell r="A1953" t="str">
            <v>37.02.020</v>
          </cell>
          <cell r="C1953" t="str">
            <v>Quadro Telebrás de sobrepor de 200 x 200 x 120 mm</v>
          </cell>
          <cell r="D1953" t="str">
            <v>UN</v>
          </cell>
          <cell r="E1953">
            <v>63.66</v>
          </cell>
          <cell r="F1953">
            <v>62.99</v>
          </cell>
          <cell r="G1953">
            <v>126.65</v>
          </cell>
          <cell r="H1953" t="str">
            <v>CDHU-182</v>
          </cell>
        </row>
        <row r="1954">
          <cell r="A1954" t="str">
            <v>37.02.060</v>
          </cell>
          <cell r="C1954" t="str">
            <v>Quadro Telebrás de sobrepor de 400 x 400 x 120 mm</v>
          </cell>
          <cell r="D1954" t="str">
            <v>UN</v>
          </cell>
          <cell r="E1954">
            <v>143.82</v>
          </cell>
          <cell r="F1954">
            <v>83.98</v>
          </cell>
          <cell r="G1954">
            <v>227.8</v>
          </cell>
          <cell r="H1954" t="str">
            <v>CDHU-182</v>
          </cell>
        </row>
        <row r="1955">
          <cell r="A1955" t="str">
            <v>37.02.100</v>
          </cell>
          <cell r="C1955" t="str">
            <v>Quadro Telebrás de sobrepor de 600 x 600 x 120 mm</v>
          </cell>
          <cell r="D1955" t="str">
            <v>UN</v>
          </cell>
          <cell r="E1955">
            <v>208.95</v>
          </cell>
          <cell r="F1955">
            <v>104.98</v>
          </cell>
          <cell r="G1955">
            <v>313.93</v>
          </cell>
          <cell r="H1955" t="str">
            <v>CDHU-182</v>
          </cell>
        </row>
        <row r="1956">
          <cell r="A1956" t="str">
            <v>37.02.140</v>
          </cell>
          <cell r="C1956" t="str">
            <v>Quadro Telebrás de sobrepor de 800 x 800 x 120 mm</v>
          </cell>
          <cell r="D1956" t="str">
            <v>UN</v>
          </cell>
          <cell r="E1956">
            <v>333.18</v>
          </cell>
          <cell r="F1956">
            <v>125.97</v>
          </cell>
          <cell r="G1956">
            <v>459.15</v>
          </cell>
          <cell r="H1956" t="str">
            <v>CDHU-182</v>
          </cell>
        </row>
        <row r="1957">
          <cell r="A1957" t="str">
            <v>37.03</v>
          </cell>
          <cell r="B1957" t="str">
            <v>Quadro distribuicao de luz e forca de embutir universal</v>
          </cell>
          <cell r="C1957" t="str">
            <v>Quadro distribuicao de luz e forca de embutir universal</v>
          </cell>
          <cell r="H1957" t="str">
            <v>CDHU-182</v>
          </cell>
        </row>
        <row r="1958">
          <cell r="A1958" t="str">
            <v>37.03.200</v>
          </cell>
          <cell r="C1958" t="str">
            <v>Quadro de distribuição universal de embutir, para disjuntores 16 DIN / 12 Bolt-on - 150 A - sem componentes</v>
          </cell>
          <cell r="D1958" t="str">
            <v>UN</v>
          </cell>
          <cell r="E1958">
            <v>411.15</v>
          </cell>
          <cell r="F1958">
            <v>124.7</v>
          </cell>
          <cell r="G1958">
            <v>535.85</v>
          </cell>
          <cell r="H1958" t="str">
            <v>CDHU-182</v>
          </cell>
        </row>
        <row r="1959">
          <cell r="A1959" t="str">
            <v>37.03.210</v>
          </cell>
          <cell r="C1959" t="str">
            <v>Quadro de distribuição universal de embutir, para disjuntores 24 DIN / 18 Bolt-on - 150 A - sem componentes</v>
          </cell>
          <cell r="D1959" t="str">
            <v>UN</v>
          </cell>
          <cell r="E1959">
            <v>451.92</v>
          </cell>
          <cell r="F1959">
            <v>124.7</v>
          </cell>
          <cell r="G1959">
            <v>576.62</v>
          </cell>
          <cell r="H1959" t="str">
            <v>CDHU-182</v>
          </cell>
        </row>
        <row r="1960">
          <cell r="A1960" t="str">
            <v>37.03.220</v>
          </cell>
          <cell r="C1960" t="str">
            <v>Quadro de distribuição universal de embutir, para disjuntores 34 DIN / 24 Bolt-on - 150 A - sem componentes</v>
          </cell>
          <cell r="D1960" t="str">
            <v>UN</v>
          </cell>
          <cell r="E1960">
            <v>541.23</v>
          </cell>
          <cell r="F1960">
            <v>155.88</v>
          </cell>
          <cell r="G1960">
            <v>697.11</v>
          </cell>
          <cell r="H1960" t="str">
            <v>CDHU-182</v>
          </cell>
        </row>
        <row r="1961">
          <cell r="A1961" t="str">
            <v>37.03.230</v>
          </cell>
          <cell r="C1961" t="str">
            <v>Quadro de distribuição universal de embutir, para disjuntores 44 DIN / 32 Bolt-on - 150 A - sem componentes</v>
          </cell>
          <cell r="D1961" t="str">
            <v>UN</v>
          </cell>
          <cell r="E1961">
            <v>585.73</v>
          </cell>
          <cell r="F1961">
            <v>155.88</v>
          </cell>
          <cell r="G1961">
            <v>741.61</v>
          </cell>
          <cell r="H1961" t="str">
            <v>CDHU-182</v>
          </cell>
        </row>
        <row r="1962">
          <cell r="A1962" t="str">
            <v>37.03.240</v>
          </cell>
          <cell r="C1962" t="str">
            <v>Quadro de distribuição universal de embutir, para disjuntores 56 DIN / 40 Bolt-on - 225 A - sem componentes</v>
          </cell>
          <cell r="D1962" t="str">
            <v>UN</v>
          </cell>
          <cell r="E1962">
            <v>853.52</v>
          </cell>
          <cell r="F1962">
            <v>187.05</v>
          </cell>
          <cell r="G1962">
            <v>1040.57</v>
          </cell>
          <cell r="H1962" t="str">
            <v>CDHU-182</v>
          </cell>
        </row>
        <row r="1963">
          <cell r="A1963" t="str">
            <v>37.03.250</v>
          </cell>
          <cell r="C1963" t="str">
            <v>Quadro de distribuição universal de embutir, para disjuntores 70 DIN / 50 Bolt-on - 225 A - sem componentes</v>
          </cell>
          <cell r="D1963" t="str">
            <v>UN</v>
          </cell>
          <cell r="E1963">
            <v>1230.42</v>
          </cell>
          <cell r="F1963">
            <v>187.05</v>
          </cell>
          <cell r="G1963">
            <v>1417.47</v>
          </cell>
          <cell r="H1963" t="str">
            <v>CDHU-182</v>
          </cell>
        </row>
        <row r="1964">
          <cell r="A1964" t="str">
            <v>37.04</v>
          </cell>
          <cell r="B1964" t="str">
            <v>Quadro distribuicao de luz e forca de sobrepor universal</v>
          </cell>
          <cell r="C1964" t="str">
            <v>Quadro distribuicao de luz e forca de sobrepor universal</v>
          </cell>
          <cell r="H1964" t="str">
            <v>CDHU-182</v>
          </cell>
        </row>
        <row r="1965">
          <cell r="A1965" t="str">
            <v>37.04.250</v>
          </cell>
          <cell r="C1965" t="str">
            <v>Quadro de distribuição universal de sobrepor, para disjuntores 16 DIN / 12 Bolt-on - 150 A - sem componentes</v>
          </cell>
          <cell r="D1965" t="str">
            <v>UN</v>
          </cell>
          <cell r="E1965">
            <v>516.76</v>
          </cell>
          <cell r="F1965">
            <v>93.53</v>
          </cell>
          <cell r="G1965">
            <v>610.29</v>
          </cell>
          <cell r="H1965" t="str">
            <v>CDHU-182</v>
          </cell>
        </row>
        <row r="1966">
          <cell r="A1966" t="str">
            <v>37.04.260</v>
          </cell>
          <cell r="C1966" t="str">
            <v>Quadro de distribuição universal de sobrepor, para disjuntores 24 DIN / 18 Bolt-on - 150 A - sem componentes</v>
          </cell>
          <cell r="D1966" t="str">
            <v>UN</v>
          </cell>
          <cell r="E1966">
            <v>604.70000000000005</v>
          </cell>
          <cell r="F1966">
            <v>93.53</v>
          </cell>
          <cell r="G1966">
            <v>698.23</v>
          </cell>
          <cell r="H1966" t="str">
            <v>CDHU-182</v>
          </cell>
        </row>
        <row r="1967">
          <cell r="A1967" t="str">
            <v>37.04.270</v>
          </cell>
          <cell r="C1967" t="str">
            <v>Quadro de distribuição universal de sobrepor, para disjuntores 34 DIN / 24 Bolt-on - 150 A - sem componentes</v>
          </cell>
          <cell r="D1967" t="str">
            <v>UN</v>
          </cell>
          <cell r="E1967">
            <v>696.5</v>
          </cell>
          <cell r="F1967">
            <v>124.7</v>
          </cell>
          <cell r="G1967">
            <v>821.2</v>
          </cell>
          <cell r="H1967" t="str">
            <v>CDHU-182</v>
          </cell>
        </row>
        <row r="1968">
          <cell r="A1968" t="str">
            <v>37.04.280</v>
          </cell>
          <cell r="C1968" t="str">
            <v>Quadro de distribuição universal de sobrepor, para disjuntores 44 DIN / 32 Bolt-on - 150 A - sem componentes</v>
          </cell>
          <cell r="D1968" t="str">
            <v>UN</v>
          </cell>
          <cell r="E1968">
            <v>809.72</v>
          </cell>
          <cell r="F1968">
            <v>124.7</v>
          </cell>
          <cell r="G1968">
            <v>934.42</v>
          </cell>
          <cell r="H1968" t="str">
            <v>CDHU-182</v>
          </cell>
        </row>
        <row r="1969">
          <cell r="A1969" t="str">
            <v>37.04.290</v>
          </cell>
          <cell r="C1969" t="str">
            <v>Quadro de distribuição universal de sobrepor, para disjuntores 56 DIN / 40 Bolt-on - 225 A - sem componentes</v>
          </cell>
          <cell r="D1969" t="str">
            <v>UN</v>
          </cell>
          <cell r="E1969">
            <v>1055.74</v>
          </cell>
          <cell r="F1969">
            <v>155.88</v>
          </cell>
          <cell r="G1969">
            <v>1211.6199999999999</v>
          </cell>
          <cell r="H1969" t="str">
            <v>CDHU-182</v>
          </cell>
        </row>
        <row r="1970">
          <cell r="A1970" t="str">
            <v>37.04.300</v>
          </cell>
          <cell r="C1970" t="str">
            <v>Quadro de distribuição universal de sobrepor, para disjuntores 70 DIN / 50 Bolt-on - 225 A - sem componentes</v>
          </cell>
          <cell r="D1970" t="str">
            <v>UN</v>
          </cell>
          <cell r="E1970">
            <v>1503.8</v>
          </cell>
          <cell r="F1970">
            <v>155.88</v>
          </cell>
          <cell r="G1970">
            <v>1659.68</v>
          </cell>
          <cell r="H1970" t="str">
            <v>CDHU-182</v>
          </cell>
        </row>
        <row r="1971">
          <cell r="A1971" t="str">
            <v>37.06</v>
          </cell>
          <cell r="B1971" t="str">
            <v>Painel autoportante</v>
          </cell>
          <cell r="C1971" t="str">
            <v>Painel autoportante</v>
          </cell>
          <cell r="H1971" t="str">
            <v>CDHU-182</v>
          </cell>
        </row>
        <row r="1972">
          <cell r="A1972" t="str">
            <v>37.06.014</v>
          </cell>
          <cell r="C1972" t="str">
            <v>Painel autoportante em chapa de aço, com proteção mínima IP 54 - sem componentes</v>
          </cell>
          <cell r="D1972" t="str">
            <v>M2</v>
          </cell>
          <cell r="E1972">
            <v>2307.79</v>
          </cell>
          <cell r="F1972">
            <v>111.7</v>
          </cell>
          <cell r="G1972">
            <v>2419.4899999999998</v>
          </cell>
          <cell r="H1972" t="str">
            <v>CDHU-182</v>
          </cell>
        </row>
        <row r="1973">
          <cell r="A1973" t="str">
            <v>37.10</v>
          </cell>
          <cell r="B1973" t="str">
            <v>Barramentos</v>
          </cell>
          <cell r="C1973" t="str">
            <v>Barramentos</v>
          </cell>
          <cell r="H1973" t="str">
            <v>CDHU-182</v>
          </cell>
        </row>
        <row r="1974">
          <cell r="A1974" t="str">
            <v>37.10.010</v>
          </cell>
          <cell r="C1974" t="str">
            <v>Barramento de cobre nu</v>
          </cell>
          <cell r="D1974" t="str">
            <v>KG</v>
          </cell>
          <cell r="E1974">
            <v>110.72</v>
          </cell>
          <cell r="F1974">
            <v>7.57</v>
          </cell>
          <cell r="G1974">
            <v>118.29</v>
          </cell>
          <cell r="H1974" t="str">
            <v>CDHU-182</v>
          </cell>
        </row>
        <row r="1975">
          <cell r="A1975" t="str">
            <v>37.11</v>
          </cell>
          <cell r="B1975" t="str">
            <v>Bases</v>
          </cell>
          <cell r="C1975" t="str">
            <v>Bases</v>
          </cell>
          <cell r="H1975" t="str">
            <v>CDHU-182</v>
          </cell>
        </row>
        <row r="1976">
          <cell r="A1976" t="str">
            <v>37.11.020</v>
          </cell>
          <cell r="C1976" t="str">
            <v>Base de fusível Diazed completa para 25 A</v>
          </cell>
          <cell r="D1976" t="str">
            <v>UN</v>
          </cell>
          <cell r="E1976">
            <v>26.41</v>
          </cell>
          <cell r="F1976">
            <v>12.6</v>
          </cell>
          <cell r="G1976">
            <v>39.01</v>
          </cell>
          <cell r="H1976" t="str">
            <v>CDHU-182</v>
          </cell>
        </row>
        <row r="1977">
          <cell r="A1977" t="str">
            <v>37.11.040</v>
          </cell>
          <cell r="C1977" t="str">
            <v>Base de fusível Diazed completa para 63 A</v>
          </cell>
          <cell r="D1977" t="str">
            <v>UN</v>
          </cell>
          <cell r="E1977">
            <v>39.99</v>
          </cell>
          <cell r="F1977">
            <v>21</v>
          </cell>
          <cell r="G1977">
            <v>60.99</v>
          </cell>
          <cell r="H1977" t="str">
            <v>CDHU-182</v>
          </cell>
        </row>
        <row r="1978">
          <cell r="A1978" t="str">
            <v>37.11.060</v>
          </cell>
          <cell r="C1978" t="str">
            <v>Base de fusível NH até 125 A, com fusível</v>
          </cell>
          <cell r="D1978" t="str">
            <v>UN</v>
          </cell>
          <cell r="E1978">
            <v>45.32</v>
          </cell>
          <cell r="F1978">
            <v>41.99</v>
          </cell>
          <cell r="G1978">
            <v>87.31</v>
          </cell>
          <cell r="H1978" t="str">
            <v>CDHU-182</v>
          </cell>
        </row>
        <row r="1979">
          <cell r="A1979" t="str">
            <v>37.11.080</v>
          </cell>
          <cell r="C1979" t="str">
            <v>Base de fusível NH até 250 A, com fusível</v>
          </cell>
          <cell r="D1979" t="str">
            <v>UN</v>
          </cell>
          <cell r="E1979">
            <v>125.53</v>
          </cell>
          <cell r="F1979">
            <v>41.99</v>
          </cell>
          <cell r="G1979">
            <v>167.52</v>
          </cell>
          <cell r="H1979" t="str">
            <v>CDHU-182</v>
          </cell>
        </row>
        <row r="1980">
          <cell r="A1980" t="str">
            <v>37.11.100</v>
          </cell>
          <cell r="C1980" t="str">
            <v>Base de fusível NH até 400 A, com fusível</v>
          </cell>
          <cell r="D1980" t="str">
            <v>UN</v>
          </cell>
          <cell r="E1980">
            <v>198.79</v>
          </cell>
          <cell r="F1980">
            <v>41.99</v>
          </cell>
          <cell r="G1980">
            <v>240.78</v>
          </cell>
          <cell r="H1980" t="str">
            <v>CDHU-182</v>
          </cell>
        </row>
        <row r="1981">
          <cell r="A1981" t="str">
            <v>37.11.120</v>
          </cell>
          <cell r="C1981" t="str">
            <v>Base de fusível tripolar de 15 kV</v>
          </cell>
          <cell r="D1981" t="str">
            <v>UN</v>
          </cell>
          <cell r="E1981">
            <v>816.07</v>
          </cell>
          <cell r="F1981">
            <v>50.39</v>
          </cell>
          <cell r="G1981">
            <v>866.46</v>
          </cell>
          <cell r="H1981" t="str">
            <v>CDHU-182</v>
          </cell>
        </row>
        <row r="1982">
          <cell r="A1982" t="str">
            <v>37.11.140</v>
          </cell>
          <cell r="C1982" t="str">
            <v>Base de fusível unipolar de 15 kV</v>
          </cell>
          <cell r="D1982" t="str">
            <v>UN</v>
          </cell>
          <cell r="E1982">
            <v>299.85000000000002</v>
          </cell>
          <cell r="F1982">
            <v>50.39</v>
          </cell>
          <cell r="G1982">
            <v>350.24</v>
          </cell>
          <cell r="H1982" t="str">
            <v>CDHU-182</v>
          </cell>
        </row>
        <row r="1983">
          <cell r="A1983" t="str">
            <v>37.12</v>
          </cell>
          <cell r="B1983" t="str">
            <v>Fusiveis</v>
          </cell>
          <cell r="C1983" t="str">
            <v>Fusiveis</v>
          </cell>
          <cell r="H1983" t="str">
            <v>CDHU-182</v>
          </cell>
        </row>
        <row r="1984">
          <cell r="A1984" t="str">
            <v>37.12.020</v>
          </cell>
          <cell r="C1984" t="str">
            <v>Fusível tipo NH 00 de 6 A até 160 A</v>
          </cell>
          <cell r="D1984" t="str">
            <v>UN</v>
          </cell>
          <cell r="E1984">
            <v>19.940000000000001</v>
          </cell>
          <cell r="F1984">
            <v>8.4</v>
          </cell>
          <cell r="G1984">
            <v>28.34</v>
          </cell>
          <cell r="H1984" t="str">
            <v>CDHU-182</v>
          </cell>
        </row>
        <row r="1985">
          <cell r="A1985" t="str">
            <v>37.12.040</v>
          </cell>
          <cell r="C1985" t="str">
            <v>Fusível tipo NH 1 de 36 A até 250 A</v>
          </cell>
          <cell r="D1985" t="str">
            <v>UN</v>
          </cell>
          <cell r="E1985">
            <v>32.92</v>
          </cell>
          <cell r="F1985">
            <v>8.4</v>
          </cell>
          <cell r="G1985">
            <v>41.32</v>
          </cell>
          <cell r="H1985" t="str">
            <v>CDHU-182</v>
          </cell>
        </row>
        <row r="1986">
          <cell r="A1986" t="str">
            <v>37.12.060</v>
          </cell>
          <cell r="C1986" t="str">
            <v>Fusível tipo NH 2 de 224 A até 400 A</v>
          </cell>
          <cell r="D1986" t="str">
            <v>UN</v>
          </cell>
          <cell r="E1986">
            <v>71.78</v>
          </cell>
          <cell r="F1986">
            <v>8.4</v>
          </cell>
          <cell r="G1986">
            <v>80.180000000000007</v>
          </cell>
          <cell r="H1986" t="str">
            <v>CDHU-182</v>
          </cell>
        </row>
        <row r="1987">
          <cell r="A1987" t="str">
            <v>37.12.080</v>
          </cell>
          <cell r="C1987" t="str">
            <v>Fusível tipo NH 3 de 400 A até 630 A</v>
          </cell>
          <cell r="D1987" t="str">
            <v>UN</v>
          </cell>
          <cell r="E1987">
            <v>101.37</v>
          </cell>
          <cell r="F1987">
            <v>8.4</v>
          </cell>
          <cell r="G1987">
            <v>109.77</v>
          </cell>
          <cell r="H1987" t="str">
            <v>CDHU-182</v>
          </cell>
        </row>
        <row r="1988">
          <cell r="A1988" t="str">
            <v>37.12.120</v>
          </cell>
          <cell r="C1988" t="str">
            <v>Fusível tipo HH para 15 kV de 2,5 A até 50 A</v>
          </cell>
          <cell r="D1988" t="str">
            <v>UN</v>
          </cell>
          <cell r="E1988">
            <v>146.57</v>
          </cell>
          <cell r="F1988">
            <v>8.4</v>
          </cell>
          <cell r="G1988">
            <v>154.97</v>
          </cell>
          <cell r="H1988" t="str">
            <v>CDHU-182</v>
          </cell>
        </row>
        <row r="1989">
          <cell r="A1989" t="str">
            <v>37.12.140</v>
          </cell>
          <cell r="C1989" t="str">
            <v>Fusível tipo HH para 15 kV de 60 A até 100 A</v>
          </cell>
          <cell r="D1989" t="str">
            <v>UN</v>
          </cell>
          <cell r="E1989">
            <v>307.14999999999998</v>
          </cell>
          <cell r="F1989">
            <v>8.4</v>
          </cell>
          <cell r="G1989">
            <v>315.55</v>
          </cell>
          <cell r="H1989" t="str">
            <v>CDHU-182</v>
          </cell>
        </row>
        <row r="1990">
          <cell r="A1990" t="str">
            <v>37.12.200</v>
          </cell>
          <cell r="C1990" t="str">
            <v>Fusível Diazed retardado de 2 A até 25 A</v>
          </cell>
          <cell r="D1990" t="str">
            <v>UN</v>
          </cell>
          <cell r="E1990">
            <v>5.67</v>
          </cell>
          <cell r="F1990">
            <v>8.4</v>
          </cell>
          <cell r="G1990">
            <v>14.07</v>
          </cell>
          <cell r="H1990" t="str">
            <v>CDHU-182</v>
          </cell>
        </row>
        <row r="1991">
          <cell r="A1991" t="str">
            <v>37.12.220</v>
          </cell>
          <cell r="C1991" t="str">
            <v>Fusível Diazed retardado de 35 A até 63 A</v>
          </cell>
          <cell r="D1991" t="str">
            <v>UN</v>
          </cell>
          <cell r="E1991">
            <v>7.09</v>
          </cell>
          <cell r="F1991">
            <v>8.4</v>
          </cell>
          <cell r="G1991">
            <v>15.49</v>
          </cell>
          <cell r="H1991" t="str">
            <v>CDHU-182</v>
          </cell>
        </row>
        <row r="1992">
          <cell r="A1992" t="str">
            <v>37.12.300</v>
          </cell>
          <cell r="C1992" t="str">
            <v>Fusível em vidro para ´TP´ de 0,5 A</v>
          </cell>
          <cell r="D1992" t="str">
            <v>UN</v>
          </cell>
          <cell r="E1992">
            <v>32.19</v>
          </cell>
          <cell r="F1992">
            <v>2.1</v>
          </cell>
          <cell r="G1992">
            <v>34.29</v>
          </cell>
          <cell r="H1992" t="str">
            <v>CDHU-182</v>
          </cell>
        </row>
        <row r="1993">
          <cell r="A1993" t="str">
            <v>37.13</v>
          </cell>
          <cell r="B1993" t="str">
            <v>Disjuntores</v>
          </cell>
          <cell r="C1993" t="str">
            <v>Disjuntores</v>
          </cell>
          <cell r="H1993" t="str">
            <v>CDHU-182</v>
          </cell>
        </row>
        <row r="1994">
          <cell r="A1994" t="str">
            <v>37.13.510</v>
          </cell>
          <cell r="C1994" t="str">
            <v>Disjuntor fixo PVO trifásico, 17,5 kV, 630 A x 350 MVA, 50/60 Hz, com acessórios</v>
          </cell>
          <cell r="D1994" t="str">
            <v>UN</v>
          </cell>
          <cell r="E1994">
            <v>17375.560000000001</v>
          </cell>
          <cell r="F1994">
            <v>262.68</v>
          </cell>
          <cell r="G1994">
            <v>17638.240000000002</v>
          </cell>
          <cell r="H1994" t="str">
            <v>CDHU-182</v>
          </cell>
        </row>
        <row r="1995">
          <cell r="A1995" t="str">
            <v>37.13.520</v>
          </cell>
          <cell r="C1995" t="str">
            <v>Disjuntor a seco aberto trifásico, 600 V de 800 A, 50/60 Hz, com acessórios</v>
          </cell>
          <cell r="D1995" t="str">
            <v>UN</v>
          </cell>
          <cell r="E1995">
            <v>28374.83</v>
          </cell>
          <cell r="F1995">
            <v>234.96</v>
          </cell>
          <cell r="G1995">
            <v>28609.79</v>
          </cell>
          <cell r="H1995" t="str">
            <v>CDHU-182</v>
          </cell>
        </row>
        <row r="1996">
          <cell r="A1996" t="str">
            <v>37.13.530</v>
          </cell>
          <cell r="C1996" t="str">
            <v>Disjuntor fixo PVO trifásico, 15 kV, 630 A x 350 MVA, com relé de proteção de sobrecorrente e transformadores de corrente</v>
          </cell>
          <cell r="D1996" t="str">
            <v>CJ</v>
          </cell>
          <cell r="E1996">
            <v>31102.78</v>
          </cell>
          <cell r="F1996">
            <v>347.3</v>
          </cell>
          <cell r="G1996">
            <v>31450.080000000002</v>
          </cell>
          <cell r="H1996" t="str">
            <v>CDHU-182</v>
          </cell>
        </row>
        <row r="1997">
          <cell r="A1997" t="str">
            <v>37.13.550</v>
          </cell>
          <cell r="C1997" t="str">
            <v>Disjuntor em caixa aberta tripolar extraível, 500V de 3200A, com acessórios</v>
          </cell>
          <cell r="D1997" t="str">
            <v>UN</v>
          </cell>
          <cell r="E1997">
            <v>60952.91</v>
          </cell>
          <cell r="F1997">
            <v>41.99</v>
          </cell>
          <cell r="G1997">
            <v>60994.9</v>
          </cell>
          <cell r="H1997" t="str">
            <v>CDHU-182</v>
          </cell>
        </row>
        <row r="1998">
          <cell r="A1998" t="str">
            <v>37.13.570</v>
          </cell>
          <cell r="C1998" t="str">
            <v>Disjuntor em caixa aberta tripolar extraível, 500V de 4000A, com acessórios</v>
          </cell>
          <cell r="D1998" t="str">
            <v>UN</v>
          </cell>
          <cell r="E1998">
            <v>107814.16</v>
          </cell>
          <cell r="F1998">
            <v>41.99</v>
          </cell>
          <cell r="G1998">
            <v>107856.15</v>
          </cell>
          <cell r="H1998" t="str">
            <v>CDHU-182</v>
          </cell>
        </row>
        <row r="1999">
          <cell r="A1999" t="str">
            <v>37.13.600</v>
          </cell>
          <cell r="C1999" t="str">
            <v>Disjuntor termomagnético, unipolar 127/220 V, corrente de 10 A até 30 A</v>
          </cell>
          <cell r="D1999" t="str">
            <v>UN</v>
          </cell>
          <cell r="E1999">
            <v>17.690000000000001</v>
          </cell>
          <cell r="F1999">
            <v>12.6</v>
          </cell>
          <cell r="G1999">
            <v>30.29</v>
          </cell>
          <cell r="H1999" t="str">
            <v>CDHU-182</v>
          </cell>
        </row>
        <row r="2000">
          <cell r="A2000" t="str">
            <v>37.13.610</v>
          </cell>
          <cell r="C2000" t="str">
            <v>Disjuntor termomagnético, unipolar 127/220 V, corrente de 35 A até 50 A</v>
          </cell>
          <cell r="D2000" t="str">
            <v>UN</v>
          </cell>
          <cell r="E2000">
            <v>27.15</v>
          </cell>
          <cell r="F2000">
            <v>12.6</v>
          </cell>
          <cell r="G2000">
            <v>39.75</v>
          </cell>
          <cell r="H2000" t="str">
            <v>CDHU-182</v>
          </cell>
        </row>
        <row r="2001">
          <cell r="A2001" t="str">
            <v>37.13.630</v>
          </cell>
          <cell r="C2001" t="str">
            <v>Disjuntor termomagnético, bipolar 220/380 V, corrente de 10 A até 50 A</v>
          </cell>
          <cell r="D2001" t="str">
            <v>UN</v>
          </cell>
          <cell r="E2001">
            <v>92.25</v>
          </cell>
          <cell r="F2001">
            <v>25.19</v>
          </cell>
          <cell r="G2001">
            <v>117.44</v>
          </cell>
          <cell r="H2001" t="str">
            <v>CDHU-182</v>
          </cell>
        </row>
        <row r="2002">
          <cell r="A2002" t="str">
            <v>37.13.640</v>
          </cell>
          <cell r="C2002" t="str">
            <v>Disjuntor termomagnético, bipolar 220/380 V, corrente de 60 A até 100 A</v>
          </cell>
          <cell r="D2002" t="str">
            <v>UN</v>
          </cell>
          <cell r="E2002">
            <v>132.97999999999999</v>
          </cell>
          <cell r="F2002">
            <v>25.19</v>
          </cell>
          <cell r="G2002">
            <v>158.16999999999999</v>
          </cell>
          <cell r="H2002" t="str">
            <v>CDHU-182</v>
          </cell>
        </row>
        <row r="2003">
          <cell r="A2003" t="str">
            <v>37.13.650</v>
          </cell>
          <cell r="C2003" t="str">
            <v>Disjuntor termomagnético, tripolar 220/380 V, corrente de 10 A até 50 A</v>
          </cell>
          <cell r="D2003" t="str">
            <v>UN</v>
          </cell>
          <cell r="E2003">
            <v>105.77</v>
          </cell>
          <cell r="F2003">
            <v>37.799999999999997</v>
          </cell>
          <cell r="G2003">
            <v>143.57</v>
          </cell>
          <cell r="H2003" t="str">
            <v>CDHU-182</v>
          </cell>
        </row>
        <row r="2004">
          <cell r="A2004" t="str">
            <v>37.13.660</v>
          </cell>
          <cell r="C2004" t="str">
            <v>Disjuntor termomagnético, tripolar 220/380 V, corrente de 60 A até 100 A</v>
          </cell>
          <cell r="D2004" t="str">
            <v>UN</v>
          </cell>
          <cell r="E2004">
            <v>121.81</v>
          </cell>
          <cell r="F2004">
            <v>37.799999999999997</v>
          </cell>
          <cell r="G2004">
            <v>159.61000000000001</v>
          </cell>
          <cell r="H2004" t="str">
            <v>CDHU-182</v>
          </cell>
        </row>
        <row r="2005">
          <cell r="A2005" t="str">
            <v>37.13.690</v>
          </cell>
          <cell r="C2005" t="str">
            <v>Disjuntor série universal, em caixa moldada, térmico e magnético fixos, bipolar 480 V, corrente de 60 A até 100 A</v>
          </cell>
          <cell r="D2005" t="str">
            <v>UN</v>
          </cell>
          <cell r="E2005">
            <v>412.63</v>
          </cell>
          <cell r="F2005">
            <v>41.99</v>
          </cell>
          <cell r="G2005">
            <v>454.62</v>
          </cell>
          <cell r="H2005" t="str">
            <v>CDHU-182</v>
          </cell>
        </row>
        <row r="2006">
          <cell r="A2006" t="str">
            <v>37.13.700</v>
          </cell>
          <cell r="C2006" t="str">
            <v>Disjuntor série universal, em caixa moldada, térmico e magnético fixos, bipolar 480/600 V, corrente de 125 A</v>
          </cell>
          <cell r="D2006" t="str">
            <v>UN</v>
          </cell>
          <cell r="E2006">
            <v>630.64</v>
          </cell>
          <cell r="F2006">
            <v>41.99</v>
          </cell>
          <cell r="G2006">
            <v>672.63</v>
          </cell>
          <cell r="H2006" t="str">
            <v>CDHU-182</v>
          </cell>
        </row>
        <row r="2007">
          <cell r="A2007" t="str">
            <v>37.13.720</v>
          </cell>
          <cell r="C2007" t="str">
            <v>Disjuntor série universal, em caixa moldada, térmico fixo e magnético ajustável, tripolar 600 V, corrente de 300 A até 400 A</v>
          </cell>
          <cell r="D2007" t="str">
            <v>UN</v>
          </cell>
          <cell r="E2007">
            <v>1960.42</v>
          </cell>
          <cell r="F2007">
            <v>83.98</v>
          </cell>
          <cell r="G2007">
            <v>2044.4</v>
          </cell>
          <cell r="H2007" t="str">
            <v>CDHU-182</v>
          </cell>
        </row>
        <row r="2008">
          <cell r="A2008" t="str">
            <v>37.13.730</v>
          </cell>
          <cell r="C2008" t="str">
            <v>Disjuntor série universal, em caixa moldada, térmico fixo e magnético ajustável, tripolar 600 V, corrente de 500 A até 630 A</v>
          </cell>
          <cell r="D2008" t="str">
            <v>UN</v>
          </cell>
          <cell r="E2008">
            <v>2637.62</v>
          </cell>
          <cell r="F2008">
            <v>83.98</v>
          </cell>
          <cell r="G2008">
            <v>2721.6</v>
          </cell>
          <cell r="H2008" t="str">
            <v>CDHU-182</v>
          </cell>
        </row>
        <row r="2009">
          <cell r="A2009" t="str">
            <v>37.13.740</v>
          </cell>
          <cell r="C2009" t="str">
            <v>Disjuntor série universal, em caixa moldada, térmico fixo e magnético ajustável, tripolar 600 V, corrente de 700 A até 800 A</v>
          </cell>
          <cell r="D2009" t="str">
            <v>UN</v>
          </cell>
          <cell r="E2009">
            <v>6693.2</v>
          </cell>
          <cell r="F2009">
            <v>83.98</v>
          </cell>
          <cell r="G2009">
            <v>6777.18</v>
          </cell>
          <cell r="H2009" t="str">
            <v>CDHU-182</v>
          </cell>
        </row>
        <row r="2010">
          <cell r="A2010" t="str">
            <v>37.13.760</v>
          </cell>
          <cell r="C2010" t="str">
            <v>Disjuntor em caixa moldada, térmico e magnético ajustáveis, tripolar 630/690 V, faixa de ajuste de 440 até 630 A</v>
          </cell>
          <cell r="D2010" t="str">
            <v>UN</v>
          </cell>
          <cell r="E2010">
            <v>9709.0400000000009</v>
          </cell>
          <cell r="F2010">
            <v>83.98</v>
          </cell>
          <cell r="G2010">
            <v>9793.02</v>
          </cell>
          <cell r="H2010" t="str">
            <v>CDHU-182</v>
          </cell>
        </row>
        <row r="2011">
          <cell r="A2011" t="str">
            <v>37.13.770</v>
          </cell>
          <cell r="C2011" t="str">
            <v>Disjuntor em caixa moldada, térmico e magnético ajustáveis, tripolar 1250/690 V, faixa de ajuste de 800 até 1250 A</v>
          </cell>
          <cell r="D2011" t="str">
            <v>UN</v>
          </cell>
          <cell r="E2011">
            <v>11135.27</v>
          </cell>
          <cell r="F2011">
            <v>83.98</v>
          </cell>
          <cell r="G2011">
            <v>11219.25</v>
          </cell>
          <cell r="H2011" t="str">
            <v>CDHU-182</v>
          </cell>
        </row>
        <row r="2012">
          <cell r="A2012" t="str">
            <v>37.13.780</v>
          </cell>
          <cell r="C2012" t="str">
            <v>Disjuntor em caixa moldada, térmico e magnético ajustáveis, tripolar 1600/690 V, faixa de ajuste de 1000 até 1600 A</v>
          </cell>
          <cell r="D2012" t="str">
            <v>UN</v>
          </cell>
          <cell r="E2012">
            <v>15130.19</v>
          </cell>
          <cell r="F2012">
            <v>83.98</v>
          </cell>
          <cell r="G2012">
            <v>15214.17</v>
          </cell>
          <cell r="H2012" t="str">
            <v>CDHU-182</v>
          </cell>
        </row>
        <row r="2013">
          <cell r="A2013" t="str">
            <v>37.13.791</v>
          </cell>
          <cell r="C2013" t="str">
            <v>Disjuntor em caixa aberta, com corrente nominal de 1600 A, tensão nominal de 500 V</v>
          </cell>
          <cell r="D2013" t="str">
            <v>UN</v>
          </cell>
          <cell r="E2013">
            <v>23999.01</v>
          </cell>
          <cell r="F2013">
            <v>83.98</v>
          </cell>
          <cell r="G2013">
            <v>24082.99</v>
          </cell>
          <cell r="H2013" t="str">
            <v>CDHU-182</v>
          </cell>
        </row>
        <row r="2014">
          <cell r="A2014" t="str">
            <v>37.13.800</v>
          </cell>
          <cell r="C2014" t="str">
            <v>Mini-disjuntor termomagnético, unipolar 127/220 V, corrente de 10 A até 32 A</v>
          </cell>
          <cell r="D2014" t="str">
            <v>UN</v>
          </cell>
          <cell r="E2014">
            <v>10.64</v>
          </cell>
          <cell r="F2014">
            <v>8.4</v>
          </cell>
          <cell r="G2014">
            <v>19.04</v>
          </cell>
          <cell r="H2014" t="str">
            <v>CDHU-182</v>
          </cell>
        </row>
        <row r="2015">
          <cell r="A2015" t="str">
            <v>37.13.810</v>
          </cell>
          <cell r="C2015" t="str">
            <v>Mini-disjuntor termomagnético, unipolar 127/220 V, corrente de 40 A até 50 A</v>
          </cell>
          <cell r="D2015" t="str">
            <v>UN</v>
          </cell>
          <cell r="E2015">
            <v>13.5</v>
          </cell>
          <cell r="F2015">
            <v>8.4</v>
          </cell>
          <cell r="G2015">
            <v>21.9</v>
          </cell>
          <cell r="H2015" t="str">
            <v>CDHU-182</v>
          </cell>
        </row>
        <row r="2016">
          <cell r="A2016" t="str">
            <v>37.13.840</v>
          </cell>
          <cell r="C2016" t="str">
            <v>Mini-disjuntor termomagnético, bipolar 220/380 V, corrente de 10 A até 32 A</v>
          </cell>
          <cell r="D2016" t="str">
            <v>UN</v>
          </cell>
          <cell r="E2016">
            <v>41.88</v>
          </cell>
          <cell r="F2016">
            <v>8.4</v>
          </cell>
          <cell r="G2016">
            <v>50.28</v>
          </cell>
          <cell r="H2016" t="str">
            <v>CDHU-182</v>
          </cell>
        </row>
        <row r="2017">
          <cell r="A2017" t="str">
            <v>37.13.850</v>
          </cell>
          <cell r="C2017" t="str">
            <v>Mini-disjuntor termomagnético, bipolar 220/380 V, corrente de 40 A até 50 A</v>
          </cell>
          <cell r="D2017" t="str">
            <v>UN</v>
          </cell>
          <cell r="E2017">
            <v>45.67</v>
          </cell>
          <cell r="F2017">
            <v>8.4</v>
          </cell>
          <cell r="G2017">
            <v>54.07</v>
          </cell>
          <cell r="H2017" t="str">
            <v>CDHU-182</v>
          </cell>
        </row>
        <row r="2018">
          <cell r="A2018" t="str">
            <v>37.13.860</v>
          </cell>
          <cell r="C2018" t="str">
            <v>Mini-disjuntor termomagnético, bipolar 220/380 V, corrente de 63 A</v>
          </cell>
          <cell r="D2018" t="str">
            <v>UN</v>
          </cell>
          <cell r="E2018">
            <v>45.41</v>
          </cell>
          <cell r="F2018">
            <v>8.4</v>
          </cell>
          <cell r="G2018">
            <v>53.81</v>
          </cell>
          <cell r="H2018" t="str">
            <v>CDHU-182</v>
          </cell>
        </row>
        <row r="2019">
          <cell r="A2019" t="str">
            <v>37.13.870</v>
          </cell>
          <cell r="C2019" t="str">
            <v>Mini-disjuntor termomagnético, bipolar 400 V, corrente de 80 A até 100 A</v>
          </cell>
          <cell r="D2019" t="str">
            <v>UN</v>
          </cell>
          <cell r="E2019">
            <v>134.4</v>
          </cell>
          <cell r="F2019">
            <v>8.4</v>
          </cell>
          <cell r="G2019">
            <v>142.80000000000001</v>
          </cell>
          <cell r="H2019" t="str">
            <v>CDHU-182</v>
          </cell>
        </row>
        <row r="2020">
          <cell r="A2020" t="str">
            <v>37.13.880</v>
          </cell>
          <cell r="C2020" t="str">
            <v>Mini-disjuntor termomagnético, tripolar 220/380 V, corrente de 10 A até 32 A</v>
          </cell>
          <cell r="D2020" t="str">
            <v>UN</v>
          </cell>
          <cell r="E2020">
            <v>57.22</v>
          </cell>
          <cell r="F2020">
            <v>8.4</v>
          </cell>
          <cell r="G2020">
            <v>65.62</v>
          </cell>
          <cell r="H2020" t="str">
            <v>CDHU-182</v>
          </cell>
        </row>
        <row r="2021">
          <cell r="A2021" t="str">
            <v>37.13.890</v>
          </cell>
          <cell r="C2021" t="str">
            <v>Mini-disjuntor termomagnético, tripolar 220/380 V, corrente de 40 A até 50 A</v>
          </cell>
          <cell r="D2021" t="str">
            <v>UN</v>
          </cell>
          <cell r="E2021">
            <v>62.67</v>
          </cell>
          <cell r="F2021">
            <v>8.4</v>
          </cell>
          <cell r="G2021">
            <v>71.069999999999993</v>
          </cell>
          <cell r="H2021" t="str">
            <v>CDHU-182</v>
          </cell>
        </row>
        <row r="2022">
          <cell r="A2022" t="str">
            <v>37.13.900</v>
          </cell>
          <cell r="C2022" t="str">
            <v>Mini-disjuntor termomagnético, tripolar 220/380 V, corrente de 63 A</v>
          </cell>
          <cell r="D2022" t="str">
            <v>UN</v>
          </cell>
          <cell r="E2022">
            <v>71.36</v>
          </cell>
          <cell r="F2022">
            <v>8.4</v>
          </cell>
          <cell r="G2022">
            <v>79.760000000000005</v>
          </cell>
          <cell r="H2022" t="str">
            <v>CDHU-182</v>
          </cell>
        </row>
        <row r="2023">
          <cell r="A2023" t="str">
            <v>37.13.910</v>
          </cell>
          <cell r="C2023" t="str">
            <v>Mini-disjuntor termomagnético, tripolar 400 V, corrente de 80 A até 125 A</v>
          </cell>
          <cell r="D2023" t="str">
            <v>UN</v>
          </cell>
          <cell r="E2023">
            <v>1291.0899999999999</v>
          </cell>
          <cell r="F2023">
            <v>8.4</v>
          </cell>
          <cell r="G2023">
            <v>1299.49</v>
          </cell>
          <cell r="H2023" t="str">
            <v>CDHU-182</v>
          </cell>
        </row>
        <row r="2024">
          <cell r="A2024" t="str">
            <v>37.13.920</v>
          </cell>
          <cell r="C2024" t="str">
            <v>Disjuntor em caixa moldada, térmico ajustável e magnético fixo, tripolar 2000/1200 V, faixa de ajuste de 1600 até 2000 A</v>
          </cell>
          <cell r="D2024" t="str">
            <v>UN</v>
          </cell>
          <cell r="E2024">
            <v>34112.559999999998</v>
          </cell>
          <cell r="F2024">
            <v>83.98</v>
          </cell>
          <cell r="G2024">
            <v>34196.54</v>
          </cell>
          <cell r="H2024" t="str">
            <v>CDHU-182</v>
          </cell>
        </row>
        <row r="2025">
          <cell r="A2025" t="str">
            <v>37.13.930</v>
          </cell>
          <cell r="C2025" t="str">
            <v>Disjuntor em caixa moldada, térmico ajustável e magnético fixo, tripolar 2500/1200 V, faixa de ajuste de 2000 até 2500 A</v>
          </cell>
          <cell r="D2025" t="str">
            <v>UN</v>
          </cell>
          <cell r="E2025">
            <v>51760.3</v>
          </cell>
          <cell r="F2025">
            <v>83.98</v>
          </cell>
          <cell r="G2025">
            <v>51844.28</v>
          </cell>
          <cell r="H2025" t="str">
            <v>CDHU-182</v>
          </cell>
        </row>
        <row r="2026">
          <cell r="A2026" t="str">
            <v>37.13.940</v>
          </cell>
          <cell r="C2026" t="str">
            <v>Disjuntor em caixa aberta tripolar extraível, 500 V de 6300 A, com acessórios</v>
          </cell>
          <cell r="D2026" t="str">
            <v>UN</v>
          </cell>
          <cell r="E2026">
            <v>321251.69</v>
          </cell>
          <cell r="F2026">
            <v>41.99</v>
          </cell>
          <cell r="G2026">
            <v>321293.68</v>
          </cell>
          <cell r="H2026" t="str">
            <v>CDHU-182</v>
          </cell>
        </row>
        <row r="2027">
          <cell r="A2027" t="str">
            <v>37.14</v>
          </cell>
          <cell r="B2027" t="str">
            <v>Chave de baixa tensao</v>
          </cell>
          <cell r="C2027" t="str">
            <v>Chave de baixa tensao</v>
          </cell>
          <cell r="H2027" t="str">
            <v>CDHU-182</v>
          </cell>
        </row>
        <row r="2028">
          <cell r="A2028" t="str">
            <v>37.14.050</v>
          </cell>
          <cell r="C2028" t="str">
            <v>Chave comutadora, reversão sob carga, tetrapolar, sem porta fusível, para 100 A</v>
          </cell>
          <cell r="D2028" t="str">
            <v>UN</v>
          </cell>
          <cell r="E2028">
            <v>2608.52</v>
          </cell>
          <cell r="F2028">
            <v>41.99</v>
          </cell>
          <cell r="G2028">
            <v>2650.51</v>
          </cell>
          <cell r="H2028" t="str">
            <v>CDHU-182</v>
          </cell>
        </row>
        <row r="2029">
          <cell r="A2029" t="str">
            <v>37.14.300</v>
          </cell>
          <cell r="C2029" t="str">
            <v>Chave seccionadora sob carga, tripolar, acionamento rotativo, com prolongador, sem porta-fusível, de 160 A</v>
          </cell>
          <cell r="D2029" t="str">
            <v>UN</v>
          </cell>
          <cell r="E2029">
            <v>1527.7</v>
          </cell>
          <cell r="F2029">
            <v>33.590000000000003</v>
          </cell>
          <cell r="G2029">
            <v>1561.29</v>
          </cell>
          <cell r="H2029" t="str">
            <v>CDHU-182</v>
          </cell>
        </row>
        <row r="2030">
          <cell r="A2030" t="str">
            <v>37.14.310</v>
          </cell>
          <cell r="C2030" t="str">
            <v>Chave seccionadora sob carga, tripolar, acionamento rotativo, com prolongador, sem porta-fusível, de 250 A</v>
          </cell>
          <cell r="D2030" t="str">
            <v>UN</v>
          </cell>
          <cell r="E2030">
            <v>1324.72</v>
          </cell>
          <cell r="F2030">
            <v>33.590000000000003</v>
          </cell>
          <cell r="G2030">
            <v>1358.31</v>
          </cell>
          <cell r="H2030" t="str">
            <v>CDHU-182</v>
          </cell>
        </row>
        <row r="2031">
          <cell r="A2031" t="str">
            <v>37.14.320</v>
          </cell>
          <cell r="C2031" t="str">
            <v>Chave seccionadora sob carga, tripolar, acionamento rotativo, com prolongador, sem porta-fusível, de 400 A</v>
          </cell>
          <cell r="D2031" t="str">
            <v>UN</v>
          </cell>
          <cell r="E2031">
            <v>1857.78</v>
          </cell>
          <cell r="F2031">
            <v>41.99</v>
          </cell>
          <cell r="G2031">
            <v>1899.77</v>
          </cell>
          <cell r="H2031" t="str">
            <v>CDHU-182</v>
          </cell>
        </row>
        <row r="2032">
          <cell r="A2032" t="str">
            <v>37.14.330</v>
          </cell>
          <cell r="C2032" t="str">
            <v>Chave seccionadora sob carga, tripolar, acionamento rotativo, com prolongador, sem porta-fusível, de 630 A</v>
          </cell>
          <cell r="D2032" t="str">
            <v>UN</v>
          </cell>
          <cell r="E2032">
            <v>2018.3</v>
          </cell>
          <cell r="F2032">
            <v>50.39</v>
          </cell>
          <cell r="G2032">
            <v>2068.69</v>
          </cell>
          <cell r="H2032" t="str">
            <v>CDHU-182</v>
          </cell>
        </row>
        <row r="2033">
          <cell r="A2033" t="str">
            <v>37.14.340</v>
          </cell>
          <cell r="C2033" t="str">
            <v>Chave seccionadora sob carga, tripolar, acionamento rotativo, com prolongador, sem porta-fusível, de 1000 A</v>
          </cell>
          <cell r="D2033" t="str">
            <v>UN</v>
          </cell>
          <cell r="E2033">
            <v>4255.66</v>
          </cell>
          <cell r="F2033">
            <v>62.99</v>
          </cell>
          <cell r="G2033">
            <v>4318.6499999999996</v>
          </cell>
          <cell r="H2033" t="str">
            <v>CDHU-182</v>
          </cell>
        </row>
        <row r="2034">
          <cell r="A2034" t="str">
            <v>37.14.350</v>
          </cell>
          <cell r="C2034" t="str">
            <v>Chave seccionadora sob carga, tripolar, acionamento rotativo, com prolongador, sem porta-fusível, de 1250 A</v>
          </cell>
          <cell r="D2034" t="str">
            <v>UN</v>
          </cell>
          <cell r="E2034">
            <v>8404.4</v>
          </cell>
          <cell r="F2034">
            <v>62.99</v>
          </cell>
          <cell r="G2034">
            <v>8467.39</v>
          </cell>
          <cell r="H2034" t="str">
            <v>CDHU-182</v>
          </cell>
        </row>
        <row r="2035">
          <cell r="A2035" t="str">
            <v>37.14.410</v>
          </cell>
          <cell r="C2035" t="str">
            <v>Chave seccionadora sob carga, tripolar, acionamento rotativo, com prolongador e porta-fusível até NH-00-125 A - sem fusíveis</v>
          </cell>
          <cell r="D2035" t="str">
            <v>UN</v>
          </cell>
          <cell r="E2035">
            <v>1601.77</v>
          </cell>
          <cell r="F2035">
            <v>33.590000000000003</v>
          </cell>
          <cell r="G2035">
            <v>1635.36</v>
          </cell>
          <cell r="H2035" t="str">
            <v>CDHU-182</v>
          </cell>
        </row>
        <row r="2036">
          <cell r="A2036" t="str">
            <v>37.14.420</v>
          </cell>
          <cell r="C2036" t="str">
            <v>Chave seccionadora sob carga, tripolar, acionamento rotativo, com prolongador e porta-fusível até NH-00-160 A - sem fusíveis</v>
          </cell>
          <cell r="D2036" t="str">
            <v>UN</v>
          </cell>
          <cell r="E2036">
            <v>1698.69</v>
          </cell>
          <cell r="F2036">
            <v>33.590000000000003</v>
          </cell>
          <cell r="G2036">
            <v>1732.28</v>
          </cell>
          <cell r="H2036" t="str">
            <v>CDHU-182</v>
          </cell>
        </row>
        <row r="2037">
          <cell r="A2037" t="str">
            <v>37.14.430</v>
          </cell>
          <cell r="C2037" t="str">
            <v>Chave seccionadora sob carga, tripolar, acionamento rotativo, com prolongador e porta-fusível até NH-1-250 A - sem fusíveis</v>
          </cell>
          <cell r="D2037" t="str">
            <v>UN</v>
          </cell>
          <cell r="E2037">
            <v>3354.03</v>
          </cell>
          <cell r="F2037">
            <v>33.590000000000003</v>
          </cell>
          <cell r="G2037">
            <v>3387.62</v>
          </cell>
          <cell r="H2037" t="str">
            <v>CDHU-182</v>
          </cell>
        </row>
        <row r="2038">
          <cell r="A2038" t="str">
            <v>37.14.440</v>
          </cell>
          <cell r="C2038" t="str">
            <v>Chave seccionadora sob carga, tripolar, acionamento rotativo, com prolongador e porta-fusível até NH-2-400 A - sem fusíveis</v>
          </cell>
          <cell r="D2038" t="str">
            <v>UN</v>
          </cell>
          <cell r="E2038">
            <v>3899.83</v>
          </cell>
          <cell r="F2038">
            <v>41.99</v>
          </cell>
          <cell r="G2038">
            <v>3941.82</v>
          </cell>
          <cell r="H2038" t="str">
            <v>CDHU-182</v>
          </cell>
        </row>
        <row r="2039">
          <cell r="A2039" t="str">
            <v>37.14.450</v>
          </cell>
          <cell r="C2039" t="str">
            <v>Chave seccionadora sob carga, tripolar, acionamento rotativo, com prolongador e porta-fusível até NH-3-630 A - sem fusíveis</v>
          </cell>
          <cell r="D2039" t="str">
            <v>UN</v>
          </cell>
          <cell r="E2039">
            <v>8131.71</v>
          </cell>
          <cell r="F2039">
            <v>50.39</v>
          </cell>
          <cell r="G2039">
            <v>8182.1</v>
          </cell>
          <cell r="H2039" t="str">
            <v>CDHU-182</v>
          </cell>
        </row>
        <row r="2040">
          <cell r="A2040" t="str">
            <v>37.14.500</v>
          </cell>
          <cell r="C2040" t="str">
            <v>Chave seccionadora sob carga, tripolar, acionamento tipo punho, com porta-fusível até NH-00-160 A - sem fusíveis</v>
          </cell>
          <cell r="D2040" t="str">
            <v>UN</v>
          </cell>
          <cell r="E2040">
            <v>311.89</v>
          </cell>
          <cell r="F2040">
            <v>33.590000000000003</v>
          </cell>
          <cell r="G2040">
            <v>345.48</v>
          </cell>
          <cell r="H2040" t="str">
            <v>CDHU-182</v>
          </cell>
        </row>
        <row r="2041">
          <cell r="A2041" t="str">
            <v>37.14.510</v>
          </cell>
          <cell r="C2041" t="str">
            <v>Chave seccionadora sob carga, tripolar, acionamento tipo punho, com porta-fusível até NH-1-250 A - sem fusíveis</v>
          </cell>
          <cell r="D2041" t="str">
            <v>UN</v>
          </cell>
          <cell r="E2041">
            <v>515.53</v>
          </cell>
          <cell r="F2041">
            <v>33.590000000000003</v>
          </cell>
          <cell r="G2041">
            <v>549.12</v>
          </cell>
          <cell r="H2041" t="str">
            <v>CDHU-182</v>
          </cell>
        </row>
        <row r="2042">
          <cell r="A2042" t="str">
            <v>37.14.520</v>
          </cell>
          <cell r="C2042" t="str">
            <v>Chave seccionadora sob carga, tripolar, acionamento tipo punho, com porta-fusível até NH-2-400 A - sem fusíveis</v>
          </cell>
          <cell r="D2042" t="str">
            <v>UN</v>
          </cell>
          <cell r="E2042">
            <v>784.22</v>
          </cell>
          <cell r="F2042">
            <v>41.99</v>
          </cell>
          <cell r="G2042">
            <v>826.21</v>
          </cell>
          <cell r="H2042" t="str">
            <v>CDHU-182</v>
          </cell>
        </row>
        <row r="2043">
          <cell r="A2043" t="str">
            <v>37.14.530</v>
          </cell>
          <cell r="C2043" t="str">
            <v>Chave seccionadora sob carga, tripolar, acionamento tipo punho, com porta-fusível até NH-3-630 A - sem fusíveis</v>
          </cell>
          <cell r="D2043" t="str">
            <v>UN</v>
          </cell>
          <cell r="E2043">
            <v>1596.83</v>
          </cell>
          <cell r="F2043">
            <v>50.39</v>
          </cell>
          <cell r="G2043">
            <v>1647.22</v>
          </cell>
          <cell r="H2043" t="str">
            <v>CDHU-182</v>
          </cell>
        </row>
        <row r="2044">
          <cell r="A2044" t="str">
            <v>37.14.600</v>
          </cell>
          <cell r="C2044" t="str">
            <v>Chave comutadora, reversão sob carga, tripolar, sem porta fusível, para 400 A</v>
          </cell>
          <cell r="D2044" t="str">
            <v>UN</v>
          </cell>
          <cell r="E2044">
            <v>4722.97</v>
          </cell>
          <cell r="F2044">
            <v>50.39</v>
          </cell>
          <cell r="G2044">
            <v>4773.3599999999997</v>
          </cell>
          <cell r="H2044" t="str">
            <v>CDHU-182</v>
          </cell>
        </row>
        <row r="2045">
          <cell r="A2045" t="str">
            <v>37.14.610</v>
          </cell>
          <cell r="C2045" t="str">
            <v>Chave comutadora, reversão sob carga, tripolar, sem porta fusível, para 600/630 A</v>
          </cell>
          <cell r="D2045" t="str">
            <v>UN</v>
          </cell>
          <cell r="E2045">
            <v>6545.61</v>
          </cell>
          <cell r="F2045">
            <v>62.99</v>
          </cell>
          <cell r="G2045">
            <v>6608.6</v>
          </cell>
          <cell r="H2045" t="str">
            <v>CDHU-182</v>
          </cell>
        </row>
        <row r="2046">
          <cell r="A2046" t="str">
            <v>37.14.620</v>
          </cell>
          <cell r="C2046" t="str">
            <v>Chave comutadora, reversão sob carga, tripolar, sem porta fusível, para 1000 A</v>
          </cell>
          <cell r="D2046" t="str">
            <v>UN</v>
          </cell>
          <cell r="E2046">
            <v>9771.31</v>
          </cell>
          <cell r="F2046">
            <v>75.58</v>
          </cell>
          <cell r="G2046">
            <v>9846.89</v>
          </cell>
          <cell r="H2046" t="str">
            <v>CDHU-182</v>
          </cell>
        </row>
        <row r="2047">
          <cell r="A2047" t="str">
            <v>37.14.640</v>
          </cell>
          <cell r="C2047" t="str">
            <v>Chave comutadora, reversão sob carga, tetrapolar, sem porta fusível, para 630 A / 690 V</v>
          </cell>
          <cell r="D2047" t="str">
            <v>UN</v>
          </cell>
          <cell r="E2047">
            <v>8558.1299999999992</v>
          </cell>
          <cell r="F2047">
            <v>97.43</v>
          </cell>
          <cell r="G2047">
            <v>8655.56</v>
          </cell>
          <cell r="H2047" t="str">
            <v>CDHU-182</v>
          </cell>
        </row>
        <row r="2048">
          <cell r="A2048" t="str">
            <v>37.14.830</v>
          </cell>
          <cell r="C2048" t="str">
            <v>Barra de contato para chave seccionadora tipo NH3-630 A</v>
          </cell>
          <cell r="D2048" t="str">
            <v>UN</v>
          </cell>
          <cell r="E2048">
            <v>56.88</v>
          </cell>
          <cell r="F2048">
            <v>8.4</v>
          </cell>
          <cell r="G2048">
            <v>65.28</v>
          </cell>
          <cell r="H2048" t="str">
            <v>CDHU-182</v>
          </cell>
        </row>
        <row r="2049">
          <cell r="A2049" t="str">
            <v>37.14.912</v>
          </cell>
          <cell r="C2049" t="str">
            <v>Chave seccionadora tripolar, abertura sob carga seca até 160 A / 690 V</v>
          </cell>
          <cell r="D2049" t="str">
            <v>UN</v>
          </cell>
          <cell r="E2049">
            <v>670.03</v>
          </cell>
          <cell r="F2049">
            <v>33.590000000000003</v>
          </cell>
          <cell r="G2049">
            <v>703.62</v>
          </cell>
          <cell r="H2049" t="str">
            <v>CDHU-182</v>
          </cell>
        </row>
        <row r="2050">
          <cell r="A2050" t="str">
            <v>37.15</v>
          </cell>
          <cell r="B2050" t="str">
            <v>Chave de media tensao</v>
          </cell>
          <cell r="C2050" t="str">
            <v>Chave de media tensao</v>
          </cell>
          <cell r="H2050" t="str">
            <v>CDHU-182</v>
          </cell>
        </row>
        <row r="2051">
          <cell r="A2051" t="str">
            <v>37.15.110</v>
          </cell>
          <cell r="C2051" t="str">
            <v>Chave seccionadora tripolar sob carga para 400 A - 25 kV - com prolongador</v>
          </cell>
          <cell r="D2051" t="str">
            <v>UN</v>
          </cell>
          <cell r="E2051">
            <v>2058.92</v>
          </cell>
          <cell r="F2051">
            <v>203.94</v>
          </cell>
          <cell r="G2051">
            <v>2262.86</v>
          </cell>
          <cell r="H2051" t="str">
            <v>CDHU-182</v>
          </cell>
        </row>
        <row r="2052">
          <cell r="A2052" t="str">
            <v>37.15.120</v>
          </cell>
          <cell r="C2052" t="str">
            <v>Chave seccionadora tripolar sob carga para 400 A - 15 kV - com prolongador</v>
          </cell>
          <cell r="D2052" t="str">
            <v>UN</v>
          </cell>
          <cell r="E2052">
            <v>1534.22</v>
          </cell>
          <cell r="F2052">
            <v>203.94</v>
          </cell>
          <cell r="G2052">
            <v>1738.16</v>
          </cell>
          <cell r="H2052" t="str">
            <v>CDHU-182</v>
          </cell>
        </row>
        <row r="2053">
          <cell r="A2053" t="str">
            <v>37.15.150</v>
          </cell>
          <cell r="C2053" t="str">
            <v>Chave fusível base ´C´ para 15 kV/100 A, com capacidade de ruptura até 10 kA - com fusível</v>
          </cell>
          <cell r="D2053" t="str">
            <v>UN</v>
          </cell>
          <cell r="E2053">
            <v>254.8</v>
          </cell>
          <cell r="F2053">
            <v>75.37</v>
          </cell>
          <cell r="G2053">
            <v>330.17</v>
          </cell>
          <cell r="H2053" t="str">
            <v>CDHU-182</v>
          </cell>
        </row>
        <row r="2054">
          <cell r="A2054" t="str">
            <v>37.15.160</v>
          </cell>
          <cell r="C2054" t="str">
            <v>Chave fusível base ''C''  para 15 kV/200 A, com capacidade de ruptura até 10 kA - com fusível</v>
          </cell>
          <cell r="D2054" t="str">
            <v>UN</v>
          </cell>
          <cell r="E2054">
            <v>444.99</v>
          </cell>
          <cell r="F2054">
            <v>75.37</v>
          </cell>
          <cell r="G2054">
            <v>520.36</v>
          </cell>
          <cell r="H2054" t="str">
            <v>CDHU-182</v>
          </cell>
        </row>
        <row r="2055">
          <cell r="A2055" t="str">
            <v>37.15.170</v>
          </cell>
          <cell r="C2055" t="str">
            <v>Chave fusível base ''C'' para 25 kV/100 A, com capacidade de ruptura até 6,3 kA - com fusível</v>
          </cell>
          <cell r="D2055" t="str">
            <v>UN</v>
          </cell>
          <cell r="E2055">
            <v>260.58</v>
          </cell>
          <cell r="F2055">
            <v>75.37</v>
          </cell>
          <cell r="G2055">
            <v>335.95</v>
          </cell>
          <cell r="H2055" t="str">
            <v>CDHU-182</v>
          </cell>
        </row>
        <row r="2056">
          <cell r="A2056" t="str">
            <v>37.15.200</v>
          </cell>
          <cell r="C2056" t="str">
            <v>Chave seccionadora tripolar seca para 400 A - 15 kV - com prolongador</v>
          </cell>
          <cell r="D2056" t="str">
            <v>UN</v>
          </cell>
          <cell r="E2056">
            <v>1276.9100000000001</v>
          </cell>
          <cell r="F2056">
            <v>203.94</v>
          </cell>
          <cell r="G2056">
            <v>1480.85</v>
          </cell>
          <cell r="H2056" t="str">
            <v>CDHU-182</v>
          </cell>
        </row>
        <row r="2057">
          <cell r="A2057" t="str">
            <v>37.15.210</v>
          </cell>
          <cell r="C2057" t="str">
            <v>Chave seccionadora tripolar seca para 600 / 630 A - 15 kV - com prolongador</v>
          </cell>
          <cell r="D2057" t="str">
            <v>UN</v>
          </cell>
          <cell r="E2057">
            <v>1503.66</v>
          </cell>
          <cell r="F2057">
            <v>203.94</v>
          </cell>
          <cell r="G2057">
            <v>1707.6</v>
          </cell>
          <cell r="H2057" t="str">
            <v>CDHU-182</v>
          </cell>
        </row>
        <row r="2058">
          <cell r="A2058" t="str">
            <v>37.16</v>
          </cell>
          <cell r="B2058" t="str">
            <v>Bus-way</v>
          </cell>
          <cell r="C2058" t="str">
            <v>Bus-way</v>
          </cell>
          <cell r="H2058" t="str">
            <v>CDHU-182</v>
          </cell>
        </row>
        <row r="2059">
          <cell r="A2059" t="str">
            <v>37.16.071</v>
          </cell>
          <cell r="C2059" t="str">
            <v>Sistema de barramento blindado de 100 a 2500 A, trifásico, barra de cobre</v>
          </cell>
          <cell r="D2059" t="str">
            <v>Axm</v>
          </cell>
          <cell r="E2059">
            <v>220.58</v>
          </cell>
          <cell r="F2059">
            <v>0.52</v>
          </cell>
          <cell r="G2059">
            <v>221.1</v>
          </cell>
          <cell r="H2059" t="str">
            <v>CDHU-182</v>
          </cell>
        </row>
        <row r="2060">
          <cell r="A2060" t="str">
            <v>37.17</v>
          </cell>
          <cell r="B2060" t="str">
            <v>Dispositivo DR ou interruptor de corrente de fuga</v>
          </cell>
          <cell r="C2060" t="str">
            <v>Dispositivo DR ou interruptor de corrente de fuga</v>
          </cell>
          <cell r="H2060" t="str">
            <v>CDHU-182</v>
          </cell>
        </row>
        <row r="2061">
          <cell r="A2061" t="str">
            <v>37.17.060</v>
          </cell>
          <cell r="C2061" t="str">
            <v>Dispositivo diferencial residual de 25 A x 30 mA - 2 polos</v>
          </cell>
          <cell r="D2061" t="str">
            <v>UN</v>
          </cell>
          <cell r="E2061">
            <v>194.59</v>
          </cell>
          <cell r="F2061">
            <v>10.5</v>
          </cell>
          <cell r="G2061">
            <v>205.09</v>
          </cell>
          <cell r="H2061" t="str">
            <v>CDHU-182</v>
          </cell>
        </row>
        <row r="2062">
          <cell r="A2062" t="str">
            <v>37.17.070</v>
          </cell>
          <cell r="C2062" t="str">
            <v>Dispositivo diferencial residual de 40 A x 30 mA - 2 polos</v>
          </cell>
          <cell r="D2062" t="str">
            <v>UN</v>
          </cell>
          <cell r="E2062">
            <v>189.02</v>
          </cell>
          <cell r="F2062">
            <v>10.5</v>
          </cell>
          <cell r="G2062">
            <v>199.52</v>
          </cell>
          <cell r="H2062" t="str">
            <v>CDHU-182</v>
          </cell>
        </row>
        <row r="2063">
          <cell r="A2063" t="str">
            <v>37.17.074</v>
          </cell>
          <cell r="C2063" t="str">
            <v>Dispositivo diferencial residual de 25 A x 30 mA - 4 polos</v>
          </cell>
          <cell r="D2063" t="str">
            <v>UN</v>
          </cell>
          <cell r="E2063">
            <v>242.22</v>
          </cell>
          <cell r="F2063">
            <v>10.5</v>
          </cell>
          <cell r="G2063">
            <v>252.72</v>
          </cell>
          <cell r="H2063" t="str">
            <v>CDHU-182</v>
          </cell>
        </row>
        <row r="2064">
          <cell r="A2064" t="str">
            <v>37.17.080</v>
          </cell>
          <cell r="C2064" t="str">
            <v>Dispositivo diferencial residual de 40 A x 30 mA - 4 polos</v>
          </cell>
          <cell r="D2064" t="str">
            <v>UN</v>
          </cell>
          <cell r="E2064">
            <v>247.22</v>
          </cell>
          <cell r="F2064">
            <v>10.5</v>
          </cell>
          <cell r="G2064">
            <v>257.72000000000003</v>
          </cell>
          <cell r="H2064" t="str">
            <v>CDHU-182</v>
          </cell>
        </row>
        <row r="2065">
          <cell r="A2065" t="str">
            <v>37.17.090</v>
          </cell>
          <cell r="C2065" t="str">
            <v>Dispositivo diferencial residual de 63 A x 30 mA - 4 polos</v>
          </cell>
          <cell r="D2065" t="str">
            <v>UN</v>
          </cell>
          <cell r="E2065">
            <v>304.18</v>
          </cell>
          <cell r="F2065">
            <v>10.5</v>
          </cell>
          <cell r="G2065">
            <v>314.68</v>
          </cell>
          <cell r="H2065" t="str">
            <v>CDHU-182</v>
          </cell>
        </row>
        <row r="2066">
          <cell r="A2066" t="str">
            <v>37.17.100</v>
          </cell>
          <cell r="C2066" t="str">
            <v>Dispositivo diferencial residual de 80 A x 30 mA - 4 polos</v>
          </cell>
          <cell r="D2066" t="str">
            <v>UN</v>
          </cell>
          <cell r="E2066">
            <v>371.31</v>
          </cell>
          <cell r="F2066">
            <v>10.5</v>
          </cell>
          <cell r="G2066">
            <v>381.81</v>
          </cell>
          <cell r="H2066" t="str">
            <v>CDHU-182</v>
          </cell>
        </row>
        <row r="2067">
          <cell r="A2067" t="str">
            <v>37.17.110</v>
          </cell>
          <cell r="C2067" t="str">
            <v>Dispositivo diferencial residual de 100 A x 30 mA - 4 polos</v>
          </cell>
          <cell r="D2067" t="str">
            <v>UN</v>
          </cell>
          <cell r="E2067">
            <v>435.09</v>
          </cell>
          <cell r="F2067">
            <v>10.5</v>
          </cell>
          <cell r="G2067">
            <v>445.59</v>
          </cell>
          <cell r="H2067" t="str">
            <v>CDHU-182</v>
          </cell>
        </row>
        <row r="2068">
          <cell r="A2068" t="str">
            <v>37.17.114</v>
          </cell>
          <cell r="C2068" t="str">
            <v>Dispositivo diferencial residual de 125 A x 30 mA - 4 polos</v>
          </cell>
          <cell r="D2068" t="str">
            <v>UN</v>
          </cell>
          <cell r="E2068">
            <v>2067.61</v>
          </cell>
          <cell r="F2068">
            <v>10.5</v>
          </cell>
          <cell r="G2068">
            <v>2078.11</v>
          </cell>
          <cell r="H2068" t="str">
            <v>CDHU-182</v>
          </cell>
        </row>
        <row r="2069">
          <cell r="A2069" t="str">
            <v>37.17.130</v>
          </cell>
          <cell r="C2069" t="str">
            <v>Dispositivo diferencial residual de 25 A x 300 mA - 4 polos</v>
          </cell>
          <cell r="D2069" t="str">
            <v>UN</v>
          </cell>
          <cell r="E2069">
            <v>276.42</v>
          </cell>
          <cell r="F2069">
            <v>10.5</v>
          </cell>
          <cell r="G2069">
            <v>286.92</v>
          </cell>
          <cell r="H2069" t="str">
            <v>CDHU-182</v>
          </cell>
        </row>
        <row r="2070">
          <cell r="A2070" t="str">
            <v>37.18</v>
          </cell>
          <cell r="B2070" t="str">
            <v>Transformador de Potencial</v>
          </cell>
          <cell r="C2070" t="str">
            <v>Transformador de Potencial</v>
          </cell>
          <cell r="H2070" t="str">
            <v>CDHU-182</v>
          </cell>
        </row>
        <row r="2071">
          <cell r="A2071" t="str">
            <v>37.18.010</v>
          </cell>
          <cell r="C2071" t="str">
            <v>Transformador de potencial monofásico até 1000 VA classe 15 kV, a seco, com fusíveis</v>
          </cell>
          <cell r="D2071" t="str">
            <v>UN</v>
          </cell>
          <cell r="E2071">
            <v>2653.65</v>
          </cell>
          <cell r="F2071">
            <v>63.62</v>
          </cell>
          <cell r="G2071">
            <v>2717.27</v>
          </cell>
          <cell r="H2071" t="str">
            <v>CDHU-182</v>
          </cell>
        </row>
        <row r="2072">
          <cell r="A2072" t="str">
            <v>37.18.020</v>
          </cell>
          <cell r="C2072" t="str">
            <v>Transformador de potencial monofásico até 2000 VA classe 15 kV, a seco, com fusíveis</v>
          </cell>
          <cell r="D2072" t="str">
            <v>UN</v>
          </cell>
          <cell r="E2072">
            <v>3640.74</v>
          </cell>
          <cell r="F2072">
            <v>63.62</v>
          </cell>
          <cell r="G2072">
            <v>3704.36</v>
          </cell>
          <cell r="H2072" t="str">
            <v>CDHU-182</v>
          </cell>
        </row>
        <row r="2073">
          <cell r="A2073" t="str">
            <v>37.18.030</v>
          </cell>
          <cell r="C2073" t="str">
            <v>Transformador de potencial monofásico até 500 VA classe 15 kV, a seco, sem fusíveis</v>
          </cell>
          <cell r="D2073" t="str">
            <v>UN</v>
          </cell>
          <cell r="E2073">
            <v>1886.2</v>
          </cell>
          <cell r="F2073">
            <v>63.62</v>
          </cell>
          <cell r="G2073">
            <v>1949.82</v>
          </cell>
          <cell r="H2073" t="str">
            <v>CDHU-182</v>
          </cell>
        </row>
        <row r="2074">
          <cell r="A2074" t="str">
            <v>37.19</v>
          </cell>
          <cell r="B2074" t="str">
            <v>Transformador de corrente</v>
          </cell>
          <cell r="C2074" t="str">
            <v>Transformador de corrente</v>
          </cell>
          <cell r="H2074" t="str">
            <v>CDHU-182</v>
          </cell>
        </row>
        <row r="2075">
          <cell r="A2075" t="str">
            <v>37.19.010</v>
          </cell>
          <cell r="C2075" t="str">
            <v>Transformador de corrente 800-5 A, janela</v>
          </cell>
          <cell r="D2075" t="str">
            <v>UN</v>
          </cell>
          <cell r="E2075">
            <v>272.85000000000002</v>
          </cell>
          <cell r="F2075">
            <v>63.62</v>
          </cell>
          <cell r="G2075">
            <v>336.47</v>
          </cell>
          <cell r="H2075" t="str">
            <v>CDHU-182</v>
          </cell>
        </row>
        <row r="2076">
          <cell r="A2076" t="str">
            <v>37.19.020</v>
          </cell>
          <cell r="C2076" t="str">
            <v>Transformador de corrente 200-5 A até 600-5 A, janela</v>
          </cell>
          <cell r="D2076" t="str">
            <v>UN</v>
          </cell>
          <cell r="E2076">
            <v>220.66</v>
          </cell>
          <cell r="F2076">
            <v>63.62</v>
          </cell>
          <cell r="G2076">
            <v>284.27999999999997</v>
          </cell>
          <cell r="H2076" t="str">
            <v>CDHU-182</v>
          </cell>
        </row>
        <row r="2077">
          <cell r="A2077" t="str">
            <v>37.19.030</v>
          </cell>
          <cell r="C2077" t="str">
            <v>Transformador de corrente 1000-5 A até 1500-5 A, janela</v>
          </cell>
          <cell r="D2077" t="str">
            <v>UN</v>
          </cell>
          <cell r="E2077">
            <v>482.76</v>
          </cell>
          <cell r="F2077">
            <v>63.62</v>
          </cell>
          <cell r="G2077">
            <v>546.38</v>
          </cell>
          <cell r="H2077" t="str">
            <v>CDHU-182</v>
          </cell>
        </row>
        <row r="2078">
          <cell r="A2078" t="str">
            <v>37.19.060</v>
          </cell>
          <cell r="C2078" t="str">
            <v>Transformador de corrente 50-5 A até 150-5 A, janela</v>
          </cell>
          <cell r="D2078" t="str">
            <v>UN</v>
          </cell>
          <cell r="E2078">
            <v>156.75</v>
          </cell>
          <cell r="F2078">
            <v>63.62</v>
          </cell>
          <cell r="G2078">
            <v>220.37</v>
          </cell>
          <cell r="H2078" t="str">
            <v>CDHU-182</v>
          </cell>
        </row>
        <row r="2079">
          <cell r="A2079" t="str">
            <v>37.19.080</v>
          </cell>
          <cell r="C2079" t="str">
            <v>Transformador de corrente 2000-5 A até 2500-5 A - janela</v>
          </cell>
          <cell r="D2079" t="str">
            <v>UN</v>
          </cell>
          <cell r="E2079">
            <v>927.45</v>
          </cell>
          <cell r="F2079">
            <v>63.62</v>
          </cell>
          <cell r="G2079">
            <v>991.07</v>
          </cell>
          <cell r="H2079" t="str">
            <v>CDHU-182</v>
          </cell>
        </row>
        <row r="2080">
          <cell r="A2080" t="str">
            <v>37.20</v>
          </cell>
          <cell r="B2080" t="str">
            <v>Reparos, conservacoes e complementos - GRUPO 37</v>
          </cell>
          <cell r="C2080" t="str">
            <v>Reparos, conservacoes e complementos - GRUPO 37</v>
          </cell>
          <cell r="H2080" t="str">
            <v>CDHU-182</v>
          </cell>
        </row>
        <row r="2081">
          <cell r="A2081" t="str">
            <v>37.20.010</v>
          </cell>
          <cell r="C2081" t="str">
            <v>Isolador em epóxi de 1 kV para barramento</v>
          </cell>
          <cell r="D2081" t="str">
            <v>UN</v>
          </cell>
          <cell r="E2081">
            <v>23.18</v>
          </cell>
          <cell r="F2081">
            <v>6.3</v>
          </cell>
          <cell r="G2081">
            <v>29.48</v>
          </cell>
          <cell r="H2081" t="str">
            <v>CDHU-182</v>
          </cell>
        </row>
        <row r="2082">
          <cell r="A2082" t="str">
            <v>37.20.030</v>
          </cell>
          <cell r="C2082" t="str">
            <v>Régua de bornes para 9 polos de 600 V / 50 A</v>
          </cell>
          <cell r="D2082" t="str">
            <v>UN</v>
          </cell>
          <cell r="E2082">
            <v>26.44</v>
          </cell>
          <cell r="F2082">
            <v>2.1</v>
          </cell>
          <cell r="G2082">
            <v>28.54</v>
          </cell>
          <cell r="H2082" t="str">
            <v>CDHU-182</v>
          </cell>
        </row>
        <row r="2083">
          <cell r="A2083" t="str">
            <v>37.20.080</v>
          </cell>
          <cell r="C2083" t="str">
            <v>Barra de neutro e/ou terra</v>
          </cell>
          <cell r="D2083" t="str">
            <v>UN</v>
          </cell>
          <cell r="E2083">
            <v>16.54</v>
          </cell>
          <cell r="F2083">
            <v>6.3</v>
          </cell>
          <cell r="G2083">
            <v>22.84</v>
          </cell>
          <cell r="H2083" t="str">
            <v>CDHU-182</v>
          </cell>
        </row>
        <row r="2084">
          <cell r="A2084" t="str">
            <v>37.20.090</v>
          </cell>
          <cell r="C2084" t="str">
            <v>Recolocação de chave seccionadora tripolar de 125 A até 650 A, sem base fusível</v>
          </cell>
          <cell r="D2084" t="str">
            <v>UN</v>
          </cell>
          <cell r="F2084">
            <v>21</v>
          </cell>
          <cell r="G2084">
            <v>21</v>
          </cell>
          <cell r="H2084" t="str">
            <v>CDHU-182</v>
          </cell>
        </row>
        <row r="2085">
          <cell r="A2085" t="str">
            <v>37.20.100</v>
          </cell>
          <cell r="C2085" t="str">
            <v>Recolocação de fundo de quadro de distribuição, sem componentes</v>
          </cell>
          <cell r="D2085" t="str">
            <v>M2</v>
          </cell>
          <cell r="F2085">
            <v>29.37</v>
          </cell>
          <cell r="G2085">
            <v>29.37</v>
          </cell>
          <cell r="H2085" t="str">
            <v>CDHU-182</v>
          </cell>
        </row>
        <row r="2086">
          <cell r="A2086" t="str">
            <v>37.20.110</v>
          </cell>
          <cell r="C2086" t="str">
            <v>Recolocação de quadro de distribuição de sobrepor, sem componentes</v>
          </cell>
          <cell r="D2086" t="str">
            <v>M2</v>
          </cell>
          <cell r="F2086">
            <v>58.74</v>
          </cell>
          <cell r="G2086">
            <v>58.74</v>
          </cell>
          <cell r="H2086" t="str">
            <v>CDHU-182</v>
          </cell>
        </row>
        <row r="2087">
          <cell r="A2087" t="str">
            <v>37.20.130</v>
          </cell>
          <cell r="C2087" t="str">
            <v>Banco de medição para transformadores TC/TP, padrão Eletropaulo e/ou Cesp</v>
          </cell>
          <cell r="D2087" t="str">
            <v>UN</v>
          </cell>
          <cell r="E2087">
            <v>758.35</v>
          </cell>
          <cell r="F2087">
            <v>1.68</v>
          </cell>
          <cell r="G2087">
            <v>760.03</v>
          </cell>
          <cell r="H2087" t="str">
            <v>CDHU-182</v>
          </cell>
        </row>
        <row r="2088">
          <cell r="A2088" t="str">
            <v>37.20.140</v>
          </cell>
          <cell r="C2088" t="str">
            <v>Suporte fixo para transformadores de potencial</v>
          </cell>
          <cell r="D2088" t="str">
            <v>UN</v>
          </cell>
          <cell r="E2088">
            <v>170.1</v>
          </cell>
          <cell r="F2088">
            <v>4.1900000000000004</v>
          </cell>
          <cell r="G2088">
            <v>174.29</v>
          </cell>
          <cell r="H2088" t="str">
            <v>CDHU-182</v>
          </cell>
        </row>
        <row r="2089">
          <cell r="A2089" t="str">
            <v>37.20.156</v>
          </cell>
          <cell r="C2089" t="str">
            <v>Placa de montagem para quadros em geral, em chapa de aço</v>
          </cell>
          <cell r="D2089" t="str">
            <v>M2</v>
          </cell>
          <cell r="E2089">
            <v>475.94</v>
          </cell>
          <cell r="F2089">
            <v>29.37</v>
          </cell>
          <cell r="G2089">
            <v>505.31</v>
          </cell>
          <cell r="H2089" t="str">
            <v>CDHU-182</v>
          </cell>
        </row>
        <row r="2090">
          <cell r="A2090" t="str">
            <v>37.20.190</v>
          </cell>
          <cell r="C2090" t="str">
            <v>Inversor de frequência para variação de velocidade em motores, potência de 0,25 a 20 cv</v>
          </cell>
          <cell r="D2090" t="str">
            <v>UN</v>
          </cell>
          <cell r="E2090">
            <v>6261.34</v>
          </cell>
          <cell r="F2090">
            <v>46.99</v>
          </cell>
          <cell r="G2090">
            <v>6308.33</v>
          </cell>
          <cell r="H2090" t="str">
            <v>CDHU-182</v>
          </cell>
        </row>
        <row r="2091">
          <cell r="A2091" t="str">
            <v>37.20.191</v>
          </cell>
          <cell r="C2091" t="str">
            <v>Inversor de frequência para variação de velocidade em motores, potência de 25 a 30 CV</v>
          </cell>
          <cell r="D2091" t="str">
            <v>UN</v>
          </cell>
          <cell r="E2091">
            <v>13545.56</v>
          </cell>
          <cell r="F2091">
            <v>46.99</v>
          </cell>
          <cell r="G2091">
            <v>13592.55</v>
          </cell>
          <cell r="H2091" t="str">
            <v>CDHU-182</v>
          </cell>
        </row>
        <row r="2092">
          <cell r="A2092" t="str">
            <v>37.20.193</v>
          </cell>
          <cell r="C2092" t="str">
            <v>Inversor de frequência para variação de velocidade em motores, potência de 50 cv</v>
          </cell>
          <cell r="D2092" t="str">
            <v>UN</v>
          </cell>
          <cell r="E2092">
            <v>24438.2</v>
          </cell>
          <cell r="F2092">
            <v>46.99</v>
          </cell>
          <cell r="G2092">
            <v>24485.19</v>
          </cell>
          <cell r="H2092" t="str">
            <v>CDHU-182</v>
          </cell>
        </row>
        <row r="2093">
          <cell r="A2093" t="str">
            <v>37.20.210</v>
          </cell>
          <cell r="C2093" t="str">
            <v>Punho de manobra com articulador de acionamento</v>
          </cell>
          <cell r="D2093" t="str">
            <v>UN</v>
          </cell>
          <cell r="E2093">
            <v>497.14</v>
          </cell>
          <cell r="F2093">
            <v>21</v>
          </cell>
          <cell r="G2093">
            <v>518.14</v>
          </cell>
          <cell r="H2093" t="str">
            <v>CDHU-182</v>
          </cell>
        </row>
        <row r="2094">
          <cell r="A2094" t="str">
            <v>37.21</v>
          </cell>
          <cell r="B2094" t="str">
            <v>Capacitor de potencia</v>
          </cell>
          <cell r="C2094" t="str">
            <v>Capacitor de potencia</v>
          </cell>
          <cell r="H2094" t="str">
            <v>CDHU-182</v>
          </cell>
        </row>
        <row r="2095">
          <cell r="A2095" t="str">
            <v>37.21.010</v>
          </cell>
          <cell r="C2095" t="str">
            <v>Capacitor de potência trifásico de 10 kVAr, 220 V/60 Hz, para correção de fator de potência</v>
          </cell>
          <cell r="D2095" t="str">
            <v>UN</v>
          </cell>
          <cell r="E2095">
            <v>836.54</v>
          </cell>
          <cell r="F2095">
            <v>21</v>
          </cell>
          <cell r="G2095">
            <v>857.54</v>
          </cell>
          <cell r="H2095" t="str">
            <v>CDHU-182</v>
          </cell>
        </row>
        <row r="2096">
          <cell r="A2096" t="str">
            <v>37.22</v>
          </cell>
          <cell r="B2096" t="str">
            <v>Transformador de comando</v>
          </cell>
          <cell r="C2096" t="str">
            <v>Transformador de comando</v>
          </cell>
          <cell r="H2096" t="str">
            <v>CDHU-182</v>
          </cell>
        </row>
        <row r="2097">
          <cell r="A2097" t="str">
            <v>37.22.010</v>
          </cell>
          <cell r="C2097" t="str">
            <v>Transformador monofásico de comando de 200 VA classe 0,6 kV, a seco</v>
          </cell>
          <cell r="D2097" t="str">
            <v>UN</v>
          </cell>
          <cell r="E2097">
            <v>349.52</v>
          </cell>
          <cell r="F2097">
            <v>63.62</v>
          </cell>
          <cell r="G2097">
            <v>413.14</v>
          </cell>
          <cell r="H2097" t="str">
            <v>CDHU-182</v>
          </cell>
        </row>
        <row r="2098">
          <cell r="A2098" t="str">
            <v>37.24</v>
          </cell>
          <cell r="B2098" t="str">
            <v>Supressor de surto</v>
          </cell>
          <cell r="C2098" t="str">
            <v>Supressor de surto</v>
          </cell>
          <cell r="H2098" t="str">
            <v>CDHU-182</v>
          </cell>
        </row>
        <row r="2099">
          <cell r="A2099" t="str">
            <v>37.24.031</v>
          </cell>
          <cell r="C2099" t="str">
            <v>Supressor de surto monofásico, Fase-Terra, In 4 a 11 kA, Imax. de surto de 12 até 15 kA</v>
          </cell>
          <cell r="D2099" t="str">
            <v>UN</v>
          </cell>
          <cell r="E2099">
            <v>50.22</v>
          </cell>
          <cell r="F2099">
            <v>24.06</v>
          </cell>
          <cell r="G2099">
            <v>74.28</v>
          </cell>
          <cell r="H2099" t="str">
            <v>CDHU-182</v>
          </cell>
        </row>
        <row r="2100">
          <cell r="A2100" t="str">
            <v>37.24.032</v>
          </cell>
          <cell r="C2100" t="str">
            <v>Supressor de surto monofásico, Fase-Terra, In &gt; ou = 20 kA, Imax. de surto de 50 até 80 kA</v>
          </cell>
          <cell r="D2100" t="str">
            <v>UN</v>
          </cell>
          <cell r="E2100">
            <v>172.5</v>
          </cell>
          <cell r="F2100">
            <v>24.06</v>
          </cell>
          <cell r="G2100">
            <v>196.56</v>
          </cell>
          <cell r="H2100" t="str">
            <v>CDHU-182</v>
          </cell>
        </row>
        <row r="2101">
          <cell r="A2101" t="str">
            <v>37.24.040</v>
          </cell>
          <cell r="C2101" t="str">
            <v>Supressor de surto monofásico, Neutro-Terra, In &gt; ou = 20 kA, Imax. de surto de 65 até 80 kA</v>
          </cell>
          <cell r="D2101" t="str">
            <v>UN</v>
          </cell>
          <cell r="E2101">
            <v>175.82</v>
          </cell>
          <cell r="F2101">
            <v>24.06</v>
          </cell>
          <cell r="G2101">
            <v>199.88</v>
          </cell>
          <cell r="H2101" t="str">
            <v>CDHU-182</v>
          </cell>
        </row>
        <row r="2102">
          <cell r="A2102" t="str">
            <v>37.24.042</v>
          </cell>
          <cell r="C2102" t="str">
            <v>Dispositivo de proteção contra surto, 1 polo, suportabilidade &lt;= 4 kV, Un até 240V/415V, Iimp = 60 kA, curva de ensaio 10/350µs - classe 1</v>
          </cell>
          <cell r="D2102" t="str">
            <v>UN</v>
          </cell>
          <cell r="E2102">
            <v>616.48</v>
          </cell>
          <cell r="F2102">
            <v>26.89</v>
          </cell>
          <cell r="G2102">
            <v>643.37</v>
          </cell>
          <cell r="H2102" t="str">
            <v>CDHU-182</v>
          </cell>
        </row>
        <row r="2103">
          <cell r="A2103" t="str">
            <v>37.24.043</v>
          </cell>
          <cell r="C2103" t="str">
            <v>Dispositivo de proteção contra surto, 4 polos, 3F+N, Un até 240/415V, Iimp= 75 kA (25 kA por fase), curva de ensaio 10/350 µs - classe 1</v>
          </cell>
          <cell r="D2103" t="str">
            <v>UN</v>
          </cell>
          <cell r="E2103">
            <v>6454.17</v>
          </cell>
          <cell r="F2103">
            <v>26.89</v>
          </cell>
          <cell r="G2103">
            <v>6481.06</v>
          </cell>
          <cell r="H2103" t="str">
            <v>CDHU-182</v>
          </cell>
        </row>
        <row r="2104">
          <cell r="A2104" t="str">
            <v>37.24.044</v>
          </cell>
          <cell r="C2104" t="str">
            <v>Dispositivo de proteção contra surto, 4 polos, suportabilidade &lt;= 2,5 kV, 3F+N, Un até 240/415V, curva de ensaio 8/20µs, In=20kA/40kA - classe 2</v>
          </cell>
          <cell r="D2104" t="str">
            <v>UN</v>
          </cell>
          <cell r="E2104">
            <v>2297.9499999999998</v>
          </cell>
          <cell r="F2104">
            <v>26.89</v>
          </cell>
          <cell r="G2104">
            <v>2324.84</v>
          </cell>
          <cell r="H2104" t="str">
            <v>CDHU-182</v>
          </cell>
        </row>
        <row r="2105">
          <cell r="A2105" t="str">
            <v>37.24.045</v>
          </cell>
          <cell r="C2105" t="str">
            <v>Dispositivo de proteção contra surto, 1 polo, monobloco, suportabilidade &lt;=1,5kV, F+N / F+F, Un até 230/264V, curva de ensaio 8/20µs - classe 3</v>
          </cell>
          <cell r="D2105" t="str">
            <v>UN</v>
          </cell>
          <cell r="E2105">
            <v>768.33</v>
          </cell>
          <cell r="F2105">
            <v>26.89</v>
          </cell>
          <cell r="G2105">
            <v>795.22</v>
          </cell>
          <cell r="H2105" t="str">
            <v>CDHU-182</v>
          </cell>
        </row>
        <row r="2106">
          <cell r="A2106" t="str">
            <v>37.25</v>
          </cell>
          <cell r="B2106" t="str">
            <v>Disjuntores.</v>
          </cell>
          <cell r="C2106" t="str">
            <v>Disjuntores.</v>
          </cell>
          <cell r="H2106" t="str">
            <v>CDHU-182</v>
          </cell>
        </row>
        <row r="2107">
          <cell r="A2107" t="str">
            <v>37.25.090</v>
          </cell>
          <cell r="C2107" t="str">
            <v>Disjuntor em caixa moldada tripolar, térmico e magnético fixos, tensão de isolamento 480/690V, de 10A a 60A</v>
          </cell>
          <cell r="D2107" t="str">
            <v>UN</v>
          </cell>
          <cell r="E2107">
            <v>472.36</v>
          </cell>
          <cell r="F2107">
            <v>69.709999999999994</v>
          </cell>
          <cell r="G2107">
            <v>542.07000000000005</v>
          </cell>
          <cell r="H2107" t="str">
            <v>CDHU-182</v>
          </cell>
        </row>
        <row r="2108">
          <cell r="A2108" t="str">
            <v>37.25.100</v>
          </cell>
          <cell r="C2108" t="str">
            <v>Disjuntor em caixa moldada tripolar, térmico e magnético fixos, tensão de isolamento 480/690V, de 70A até 150A</v>
          </cell>
          <cell r="D2108" t="str">
            <v>UN</v>
          </cell>
          <cell r="E2108">
            <v>455.77</v>
          </cell>
          <cell r="F2108">
            <v>69.709999999999994</v>
          </cell>
          <cell r="G2108">
            <v>525.48</v>
          </cell>
          <cell r="H2108" t="str">
            <v>CDHU-182</v>
          </cell>
        </row>
        <row r="2109">
          <cell r="A2109" t="str">
            <v>37.25.110</v>
          </cell>
          <cell r="C2109" t="str">
            <v>Disjuntor em caixa moldada tripolar, térmico e magnético fixos, tensão de isolamento 415/690V, de 175A a 250A</v>
          </cell>
          <cell r="D2109" t="str">
            <v>UN</v>
          </cell>
          <cell r="E2109">
            <v>439.24</v>
          </cell>
          <cell r="F2109">
            <v>69.709999999999994</v>
          </cell>
          <cell r="G2109">
            <v>508.95</v>
          </cell>
          <cell r="H2109" t="str">
            <v>CDHU-182</v>
          </cell>
        </row>
        <row r="2110">
          <cell r="A2110" t="str">
            <v>37.25.200</v>
          </cell>
          <cell r="C2110" t="str">
            <v>Disjuntor em caixa moldada bipolar, térmico e magnético fixos - 480 V, de 10 A a 50 A para 120/240 Vca - 25 KA e para 380/440 Vca - 18 KA</v>
          </cell>
          <cell r="D2110" t="str">
            <v>UN</v>
          </cell>
          <cell r="E2110">
            <v>404.3</v>
          </cell>
          <cell r="F2110">
            <v>69.709999999999994</v>
          </cell>
          <cell r="G2110">
            <v>474.01</v>
          </cell>
          <cell r="H2110" t="str">
            <v>CDHU-182</v>
          </cell>
        </row>
        <row r="2111">
          <cell r="A2111" t="str">
            <v>37.25.210</v>
          </cell>
          <cell r="C2111" t="str">
            <v>Disjuntor em caixa moldada bipolar, térmico e magnético fixos - 600 V, de 150 A para 120/240 Vca - 25 KA e para 380/440 Vca - 18 KA</v>
          </cell>
          <cell r="D2111" t="str">
            <v>UN</v>
          </cell>
          <cell r="E2111">
            <v>668.34</v>
          </cell>
          <cell r="F2111">
            <v>69.709999999999994</v>
          </cell>
          <cell r="G2111">
            <v>738.05</v>
          </cell>
          <cell r="H2111" t="str">
            <v>CDHU-182</v>
          </cell>
        </row>
        <row r="2112">
          <cell r="A2112" t="str">
            <v>37.25.215</v>
          </cell>
          <cell r="C2112" t="str">
            <v>Disjuntor fixo a vácuo de 15 a 17,5 kV, equipado com motorização de fechamento, com relê de proteção</v>
          </cell>
          <cell r="D2112" t="str">
            <v>CJ</v>
          </cell>
          <cell r="E2112">
            <v>29725.48</v>
          </cell>
          <cell r="F2112">
            <v>97.43</v>
          </cell>
          <cell r="G2112">
            <v>29822.91</v>
          </cell>
          <cell r="H2112" t="str">
            <v>CDHU-182</v>
          </cell>
        </row>
        <row r="2113">
          <cell r="A2113" t="str">
            <v>38</v>
          </cell>
          <cell r="B2113" t="str">
            <v>TUBULACAO E CONDUTOR PARA ENERGIA ELETRICA E TELEFONIA BASICA</v>
          </cell>
          <cell r="C2113" t="str">
            <v>TUBULACAO E CONDUTOR PARA ENERGIA ELETRICA E TELEFONIA BASICA</v>
          </cell>
          <cell r="H2113" t="str">
            <v>CDHU-182</v>
          </cell>
        </row>
        <row r="2114">
          <cell r="A2114" t="str">
            <v>38.01</v>
          </cell>
          <cell r="B2114" t="str">
            <v>Eletroduto em PVC rigido roscavel</v>
          </cell>
          <cell r="C2114" t="str">
            <v>Eletroduto em PVC rigido roscavel</v>
          </cell>
          <cell r="H2114" t="str">
            <v>CDHU-182</v>
          </cell>
        </row>
        <row r="2115">
          <cell r="A2115" t="str">
            <v>38.01.040</v>
          </cell>
          <cell r="C2115" t="str">
            <v>Eletroduto de PVC rígido roscável de 3/4´ - com acessórios</v>
          </cell>
          <cell r="D2115" t="str">
            <v>M</v>
          </cell>
          <cell r="E2115">
            <v>5.45</v>
          </cell>
          <cell r="F2115">
            <v>21</v>
          </cell>
          <cell r="G2115">
            <v>26.45</v>
          </cell>
          <cell r="H2115" t="str">
            <v>CDHU-182</v>
          </cell>
        </row>
        <row r="2116">
          <cell r="A2116" t="str">
            <v>38.01.060</v>
          </cell>
          <cell r="C2116" t="str">
            <v>Eletroduto de PVC rígido roscável de 1´ - com acessórios</v>
          </cell>
          <cell r="D2116" t="str">
            <v>M</v>
          </cell>
          <cell r="E2116">
            <v>8</v>
          </cell>
          <cell r="F2116">
            <v>25.19</v>
          </cell>
          <cell r="G2116">
            <v>33.19</v>
          </cell>
          <cell r="H2116" t="str">
            <v>CDHU-182</v>
          </cell>
        </row>
        <row r="2117">
          <cell r="A2117" t="str">
            <v>38.01.080</v>
          </cell>
          <cell r="C2117" t="str">
            <v>Eletroduto de PVC rígido roscável de 1 1/4´ - com acessórios</v>
          </cell>
          <cell r="D2117" t="str">
            <v>M</v>
          </cell>
          <cell r="E2117">
            <v>11.84</v>
          </cell>
          <cell r="F2117">
            <v>29.4</v>
          </cell>
          <cell r="G2117">
            <v>41.24</v>
          </cell>
          <cell r="H2117" t="str">
            <v>CDHU-182</v>
          </cell>
        </row>
        <row r="2118">
          <cell r="A2118" t="str">
            <v>38.01.100</v>
          </cell>
          <cell r="C2118" t="str">
            <v>Eletroduto de PVC rígido roscável de 1 1/2´ - com acessórios</v>
          </cell>
          <cell r="D2118" t="str">
            <v>M</v>
          </cell>
          <cell r="E2118">
            <v>14.53</v>
          </cell>
          <cell r="F2118">
            <v>33.590000000000003</v>
          </cell>
          <cell r="G2118">
            <v>48.12</v>
          </cell>
          <cell r="H2118" t="str">
            <v>CDHU-182</v>
          </cell>
        </row>
        <row r="2119">
          <cell r="A2119" t="str">
            <v>38.01.120</v>
          </cell>
          <cell r="C2119" t="str">
            <v>Eletroduto de PVC rígido roscável de 2´ - com acessórios</v>
          </cell>
          <cell r="D2119" t="str">
            <v>M</v>
          </cell>
          <cell r="E2119">
            <v>19.12</v>
          </cell>
          <cell r="F2119">
            <v>37.799999999999997</v>
          </cell>
          <cell r="G2119">
            <v>56.92</v>
          </cell>
          <cell r="H2119" t="str">
            <v>CDHU-182</v>
          </cell>
        </row>
        <row r="2120">
          <cell r="A2120" t="str">
            <v>38.01.140</v>
          </cell>
          <cell r="C2120" t="str">
            <v>Eletroduto de PVC rígido roscável de 2 1/2´ - com acessórios</v>
          </cell>
          <cell r="D2120" t="str">
            <v>M</v>
          </cell>
          <cell r="E2120">
            <v>30.81</v>
          </cell>
          <cell r="F2120">
            <v>41.99</v>
          </cell>
          <cell r="G2120">
            <v>72.8</v>
          </cell>
          <cell r="H2120" t="str">
            <v>CDHU-182</v>
          </cell>
        </row>
        <row r="2121">
          <cell r="A2121" t="str">
            <v>38.01.160</v>
          </cell>
          <cell r="C2121" t="str">
            <v>Eletroduto de PVC rígido roscável de 3´ - com acessórios</v>
          </cell>
          <cell r="D2121" t="str">
            <v>M</v>
          </cell>
          <cell r="E2121">
            <v>38.130000000000003</v>
          </cell>
          <cell r="F2121">
            <v>46.19</v>
          </cell>
          <cell r="G2121">
            <v>84.32</v>
          </cell>
          <cell r="H2121" t="str">
            <v>CDHU-182</v>
          </cell>
        </row>
        <row r="2122">
          <cell r="A2122" t="str">
            <v>38.01.180</v>
          </cell>
          <cell r="C2122" t="str">
            <v>Eletroduto de PVC rígido roscável de 4´ - com acessórios</v>
          </cell>
          <cell r="D2122" t="str">
            <v>M</v>
          </cell>
          <cell r="E2122">
            <v>66.86</v>
          </cell>
          <cell r="F2122">
            <v>54.59</v>
          </cell>
          <cell r="G2122">
            <v>121.45</v>
          </cell>
          <cell r="H2122" t="str">
            <v>CDHU-182</v>
          </cell>
        </row>
        <row r="2123">
          <cell r="A2123" t="str">
            <v>38.04</v>
          </cell>
          <cell r="B2123" t="str">
            <v>Eletroduto rígido em aço carbono galvanizado com acessórios - NBR 13057</v>
          </cell>
          <cell r="C2123" t="str">
            <v>Eletroduto rígido em aço carbono galvanizado com acessórios - NBR 13057</v>
          </cell>
          <cell r="H2123" t="str">
            <v>CDHU-182</v>
          </cell>
        </row>
        <row r="2124">
          <cell r="A2124" t="str">
            <v>38.04.040</v>
          </cell>
          <cell r="C2124" t="str">
            <v>Eletroduto galvanizado conforme NBR13057 -  3/4´ com acessórios</v>
          </cell>
          <cell r="D2124" t="str">
            <v>M</v>
          </cell>
          <cell r="E2124">
            <v>9.27</v>
          </cell>
          <cell r="F2124">
            <v>25.19</v>
          </cell>
          <cell r="G2124">
            <v>34.46</v>
          </cell>
          <cell r="H2124" t="str">
            <v>CDHU-182</v>
          </cell>
        </row>
        <row r="2125">
          <cell r="A2125" t="str">
            <v>38.04.060</v>
          </cell>
          <cell r="C2125" t="str">
            <v>Eletroduto galvanizado conforme NBR13057 -  1´ com acessórios</v>
          </cell>
          <cell r="D2125" t="str">
            <v>M</v>
          </cell>
          <cell r="E2125">
            <v>11.12</v>
          </cell>
          <cell r="F2125">
            <v>29.4</v>
          </cell>
          <cell r="G2125">
            <v>40.520000000000003</v>
          </cell>
          <cell r="H2125" t="str">
            <v>CDHU-182</v>
          </cell>
        </row>
        <row r="2126">
          <cell r="A2126" t="str">
            <v>38.04.080</v>
          </cell>
          <cell r="C2126" t="str">
            <v>Eletroduto galvanizado conforme NBR13057 -  1 1/4´ com acessórios</v>
          </cell>
          <cell r="D2126" t="str">
            <v>M</v>
          </cell>
          <cell r="E2126">
            <v>18.63</v>
          </cell>
          <cell r="F2126">
            <v>33.590000000000003</v>
          </cell>
          <cell r="G2126">
            <v>52.22</v>
          </cell>
          <cell r="H2126" t="str">
            <v>CDHU-182</v>
          </cell>
        </row>
        <row r="2127">
          <cell r="A2127" t="str">
            <v>38.04.100</v>
          </cell>
          <cell r="C2127" t="str">
            <v>Eletroduto galvanizado conforme NBR13057 -  1 1/2´ com acessórios</v>
          </cell>
          <cell r="D2127" t="str">
            <v>M</v>
          </cell>
          <cell r="E2127">
            <v>22.33</v>
          </cell>
          <cell r="F2127">
            <v>37.799999999999997</v>
          </cell>
          <cell r="G2127">
            <v>60.13</v>
          </cell>
          <cell r="H2127" t="str">
            <v>CDHU-182</v>
          </cell>
        </row>
        <row r="2128">
          <cell r="A2128" t="str">
            <v>38.04.120</v>
          </cell>
          <cell r="C2128" t="str">
            <v>Eletroduto galvanizado conforme NBR13057 -  2´ com acessórios</v>
          </cell>
          <cell r="D2128" t="str">
            <v>M</v>
          </cell>
          <cell r="E2128">
            <v>25.37</v>
          </cell>
          <cell r="F2128">
            <v>41.99</v>
          </cell>
          <cell r="G2128">
            <v>67.36</v>
          </cell>
          <cell r="H2128" t="str">
            <v>CDHU-182</v>
          </cell>
        </row>
        <row r="2129">
          <cell r="A2129" t="str">
            <v>38.04.140</v>
          </cell>
          <cell r="C2129" t="str">
            <v>Eletroduto galvanizado conforme NBR13057 -  2 1/2´ com acessórios</v>
          </cell>
          <cell r="D2129" t="str">
            <v>M</v>
          </cell>
          <cell r="E2129">
            <v>44.74</v>
          </cell>
          <cell r="F2129">
            <v>50.39</v>
          </cell>
          <cell r="G2129">
            <v>95.13</v>
          </cell>
          <cell r="H2129" t="str">
            <v>CDHU-182</v>
          </cell>
        </row>
        <row r="2130">
          <cell r="A2130" t="str">
            <v>38.04.160</v>
          </cell>
          <cell r="C2130" t="str">
            <v>Eletroduto galvanizado conforme NBR13057 -  3´ com acessórios</v>
          </cell>
          <cell r="D2130" t="str">
            <v>M</v>
          </cell>
          <cell r="E2130">
            <v>58.4</v>
          </cell>
          <cell r="F2130">
            <v>62.99</v>
          </cell>
          <cell r="G2130">
            <v>121.39</v>
          </cell>
          <cell r="H2130" t="str">
            <v>CDHU-182</v>
          </cell>
        </row>
        <row r="2131">
          <cell r="A2131" t="str">
            <v>38.04.180</v>
          </cell>
          <cell r="C2131" t="str">
            <v>Eletroduto galvanizado conforme NBR13057 -  4´ com acessórios</v>
          </cell>
          <cell r="D2131" t="str">
            <v>M</v>
          </cell>
          <cell r="E2131">
            <v>88.83</v>
          </cell>
          <cell r="F2131">
            <v>75.58</v>
          </cell>
          <cell r="G2131">
            <v>164.41</v>
          </cell>
          <cell r="H2131" t="str">
            <v>CDHU-182</v>
          </cell>
        </row>
        <row r="2132">
          <cell r="A2132" t="str">
            <v>38.05</v>
          </cell>
          <cell r="B2132" t="str">
            <v>Eletroduto rígido em aço carbono galvanizado com acessórios - NBR 6323</v>
          </cell>
          <cell r="C2132" t="str">
            <v>Eletroduto rígido em aço carbono galvanizado com acessórios - NBR 6323</v>
          </cell>
          <cell r="H2132" t="str">
            <v>CDHU-182</v>
          </cell>
        </row>
        <row r="2133">
          <cell r="A2133" t="str">
            <v>38.05.040</v>
          </cell>
          <cell r="C2133" t="str">
            <v>Eletroduto galvanizado a quente conforme NBR6323 - 3/4´ - com acessórios</v>
          </cell>
          <cell r="D2133" t="str">
            <v>M</v>
          </cell>
          <cell r="E2133">
            <v>18.2</v>
          </cell>
          <cell r="F2133">
            <v>25.19</v>
          </cell>
          <cell r="G2133">
            <v>43.39</v>
          </cell>
          <cell r="H2133" t="str">
            <v>CDHU-182</v>
          </cell>
        </row>
        <row r="2134">
          <cell r="A2134" t="str">
            <v>38.05.060</v>
          </cell>
          <cell r="C2134" t="str">
            <v>Eletroduto galvanizado a quente conforme NBR6323 - 1´ - com acessórios</v>
          </cell>
          <cell r="D2134" t="str">
            <v>M</v>
          </cell>
          <cell r="E2134">
            <v>19.88</v>
          </cell>
          <cell r="F2134">
            <v>29.4</v>
          </cell>
          <cell r="G2134">
            <v>49.28</v>
          </cell>
          <cell r="H2134" t="str">
            <v>CDHU-182</v>
          </cell>
        </row>
        <row r="2135">
          <cell r="A2135" t="str">
            <v>38.05.090</v>
          </cell>
          <cell r="C2135" t="str">
            <v>Eletroduto galvanizado a quente conforme NBR6323 - 1 1/4´ com acessórios</v>
          </cell>
          <cell r="D2135" t="str">
            <v>M</v>
          </cell>
          <cell r="E2135">
            <v>32.39</v>
          </cell>
          <cell r="F2135">
            <v>33.590000000000003</v>
          </cell>
          <cell r="G2135">
            <v>65.98</v>
          </cell>
          <cell r="H2135" t="str">
            <v>CDHU-182</v>
          </cell>
        </row>
        <row r="2136">
          <cell r="A2136" t="str">
            <v>38.05.100</v>
          </cell>
          <cell r="C2136" t="str">
            <v>Eletroduto galvanizado a quente conforme NBR6323 - 1 1/2´ com acessórios</v>
          </cell>
          <cell r="D2136" t="str">
            <v>M</v>
          </cell>
          <cell r="E2136">
            <v>40.36</v>
          </cell>
          <cell r="F2136">
            <v>37.799999999999997</v>
          </cell>
          <cell r="G2136">
            <v>78.16</v>
          </cell>
          <cell r="H2136" t="str">
            <v>CDHU-182</v>
          </cell>
        </row>
        <row r="2137">
          <cell r="A2137" t="str">
            <v>38.05.120</v>
          </cell>
          <cell r="C2137" t="str">
            <v>Eletroduto galvanizado a quente conforme NBR6323 - 2´ com acessórios</v>
          </cell>
          <cell r="D2137" t="str">
            <v>M</v>
          </cell>
          <cell r="E2137">
            <v>49.51</v>
          </cell>
          <cell r="F2137">
            <v>41.99</v>
          </cell>
          <cell r="G2137">
            <v>91.5</v>
          </cell>
          <cell r="H2137" t="str">
            <v>CDHU-182</v>
          </cell>
        </row>
        <row r="2138">
          <cell r="A2138" t="str">
            <v>38.05.140</v>
          </cell>
          <cell r="C2138" t="str">
            <v>Eletroduto galvanizado a quente conforme NBR6323 - 2 1/2´ com acessórios</v>
          </cell>
          <cell r="D2138" t="str">
            <v>M</v>
          </cell>
          <cell r="E2138">
            <v>74.91</v>
          </cell>
          <cell r="F2138">
            <v>50.39</v>
          </cell>
          <cell r="G2138">
            <v>125.3</v>
          </cell>
          <cell r="H2138" t="str">
            <v>CDHU-182</v>
          </cell>
        </row>
        <row r="2139">
          <cell r="A2139" t="str">
            <v>38.05.160</v>
          </cell>
          <cell r="C2139" t="str">
            <v>Eletroduto galvanizado a quente conforme NBR6323 - 3´ com acessórios</v>
          </cell>
          <cell r="D2139" t="str">
            <v>M</v>
          </cell>
          <cell r="E2139">
            <v>84.3</v>
          </cell>
          <cell r="F2139">
            <v>62.99</v>
          </cell>
          <cell r="G2139">
            <v>147.29</v>
          </cell>
          <cell r="H2139" t="str">
            <v>CDHU-182</v>
          </cell>
        </row>
        <row r="2140">
          <cell r="A2140" t="str">
            <v>38.05.180</v>
          </cell>
          <cell r="C2140" t="str">
            <v>Eletroduto galvanizado a quente conforme NBR6323 - 4´ com acessórios</v>
          </cell>
          <cell r="D2140" t="str">
            <v>M</v>
          </cell>
          <cell r="E2140">
            <v>121.33</v>
          </cell>
          <cell r="F2140">
            <v>75.58</v>
          </cell>
          <cell r="G2140">
            <v>196.91</v>
          </cell>
          <cell r="H2140" t="str">
            <v>CDHU-182</v>
          </cell>
        </row>
        <row r="2141">
          <cell r="A2141" t="str">
            <v>38.06</v>
          </cell>
          <cell r="B2141" t="str">
            <v xml:space="preserve">Eletroduto rígido em aço carbono galvanizado por imersão a quente com acessórios – NBR 5598 </v>
          </cell>
          <cell r="C2141" t="str">
            <v xml:space="preserve">Eletroduto rígido em aço carbono galvanizado por imersão a quente com acessórios – NBR 5598 </v>
          </cell>
          <cell r="H2141" t="str">
            <v>CDHU-182</v>
          </cell>
        </row>
        <row r="2142">
          <cell r="A2142" t="str">
            <v>38.06.020</v>
          </cell>
          <cell r="C2142" t="str">
            <v>Eletroduto galvanizado a quente conforme NBR5598 - 1/2´ com acessórios</v>
          </cell>
          <cell r="D2142" t="str">
            <v>M</v>
          </cell>
          <cell r="E2142">
            <v>14.7</v>
          </cell>
          <cell r="F2142">
            <v>21</v>
          </cell>
          <cell r="G2142">
            <v>35.700000000000003</v>
          </cell>
          <cell r="H2142" t="str">
            <v>CDHU-182</v>
          </cell>
        </row>
        <row r="2143">
          <cell r="A2143" t="str">
            <v>38.06.040</v>
          </cell>
          <cell r="C2143" t="str">
            <v>Eletroduto galvanizado a quente conforme NBR5598 - 3/4´ com acessórios</v>
          </cell>
          <cell r="D2143" t="str">
            <v>M</v>
          </cell>
          <cell r="E2143">
            <v>17.309999999999999</v>
          </cell>
          <cell r="F2143">
            <v>25.19</v>
          </cell>
          <cell r="G2143">
            <v>42.5</v>
          </cell>
          <cell r="H2143" t="str">
            <v>CDHU-182</v>
          </cell>
        </row>
        <row r="2144">
          <cell r="A2144" t="str">
            <v>38.06.060</v>
          </cell>
          <cell r="C2144" t="str">
            <v>Eletroduto galvanizado a quente conforme NBR5598 - 1´ com acessórios</v>
          </cell>
          <cell r="D2144" t="str">
            <v>M</v>
          </cell>
          <cell r="E2144">
            <v>21.82</v>
          </cell>
          <cell r="F2144">
            <v>29.4</v>
          </cell>
          <cell r="G2144">
            <v>51.22</v>
          </cell>
          <cell r="H2144" t="str">
            <v>CDHU-182</v>
          </cell>
        </row>
        <row r="2145">
          <cell r="A2145" t="str">
            <v>38.06.080</v>
          </cell>
          <cell r="C2145" t="str">
            <v>Eletroduto galvanizado a quente conforme NBR5598 - 1 1/4´ com acessórios</v>
          </cell>
          <cell r="D2145" t="str">
            <v>M</v>
          </cell>
          <cell r="E2145">
            <v>33.090000000000003</v>
          </cell>
          <cell r="F2145">
            <v>33.590000000000003</v>
          </cell>
          <cell r="G2145">
            <v>66.680000000000007</v>
          </cell>
          <cell r="H2145" t="str">
            <v>CDHU-182</v>
          </cell>
        </row>
        <row r="2146">
          <cell r="A2146" t="str">
            <v>38.06.100</v>
          </cell>
          <cell r="C2146" t="str">
            <v>Eletroduto galvanizado a quente conforme NBR5598 - 1 1/2´ com acessórios</v>
          </cell>
          <cell r="D2146" t="str">
            <v>M</v>
          </cell>
          <cell r="E2146">
            <v>39.950000000000003</v>
          </cell>
          <cell r="F2146">
            <v>37.799999999999997</v>
          </cell>
          <cell r="G2146">
            <v>77.75</v>
          </cell>
          <cell r="H2146" t="str">
            <v>CDHU-182</v>
          </cell>
        </row>
        <row r="2147">
          <cell r="A2147" t="str">
            <v>38.06.120</v>
          </cell>
          <cell r="C2147" t="str">
            <v>Eletroduto galvanizado a quente conforme NBR5598 - 2´ com acessórios</v>
          </cell>
          <cell r="D2147" t="str">
            <v>M</v>
          </cell>
          <cell r="E2147">
            <v>50.75</v>
          </cell>
          <cell r="F2147">
            <v>41.99</v>
          </cell>
          <cell r="G2147">
            <v>92.74</v>
          </cell>
          <cell r="H2147" t="str">
            <v>CDHU-182</v>
          </cell>
        </row>
        <row r="2148">
          <cell r="A2148" t="str">
            <v>38.06.140</v>
          </cell>
          <cell r="C2148" t="str">
            <v>Eletroduto galvanizado a quente conforme NBR5598 - 2 1/2´ com acessórios</v>
          </cell>
          <cell r="D2148" t="str">
            <v>M</v>
          </cell>
          <cell r="E2148">
            <v>70.19</v>
          </cell>
          <cell r="F2148">
            <v>50.39</v>
          </cell>
          <cell r="G2148">
            <v>120.58</v>
          </cell>
          <cell r="H2148" t="str">
            <v>CDHU-182</v>
          </cell>
        </row>
        <row r="2149">
          <cell r="A2149" t="str">
            <v>38.06.160</v>
          </cell>
          <cell r="C2149" t="str">
            <v>Eletroduto galvanizado a quente conforme NBR5598 - 3´ com acessórios</v>
          </cell>
          <cell r="D2149" t="str">
            <v>M</v>
          </cell>
          <cell r="E2149">
            <v>80.819999999999993</v>
          </cell>
          <cell r="F2149">
            <v>62.99</v>
          </cell>
          <cell r="G2149">
            <v>143.81</v>
          </cell>
          <cell r="H2149" t="str">
            <v>CDHU-182</v>
          </cell>
        </row>
        <row r="2150">
          <cell r="A2150" t="str">
            <v>38.06.180</v>
          </cell>
          <cell r="C2150" t="str">
            <v>Eletroduto galvanizado a quente conforme NBR5598 - 4´ com acessórios</v>
          </cell>
          <cell r="D2150" t="str">
            <v>M</v>
          </cell>
          <cell r="E2150">
            <v>117.25</v>
          </cell>
          <cell r="F2150">
            <v>75.58</v>
          </cell>
          <cell r="G2150">
            <v>192.83</v>
          </cell>
          <cell r="H2150" t="str">
            <v>CDHU-182</v>
          </cell>
        </row>
        <row r="2151">
          <cell r="A2151" t="str">
            <v>38.07</v>
          </cell>
          <cell r="B2151" t="str">
            <v>Canaleta, perfilado e acessorios</v>
          </cell>
          <cell r="C2151" t="str">
            <v>Canaleta, perfilado e acessorios</v>
          </cell>
          <cell r="H2151" t="str">
            <v>CDHU-182</v>
          </cell>
        </row>
        <row r="2152">
          <cell r="A2152" t="str">
            <v>38.07.030</v>
          </cell>
          <cell r="C2152" t="str">
            <v>Grampo tipo ´C´ diâmetro 3/8`, com balancim tamanho grande</v>
          </cell>
          <cell r="D2152" t="str">
            <v>CJ</v>
          </cell>
          <cell r="E2152">
            <v>7.46</v>
          </cell>
          <cell r="F2152">
            <v>10.5</v>
          </cell>
          <cell r="G2152">
            <v>17.96</v>
          </cell>
          <cell r="H2152" t="str">
            <v>CDHU-182</v>
          </cell>
        </row>
        <row r="2153">
          <cell r="A2153" t="str">
            <v>38.07.050</v>
          </cell>
          <cell r="C2153" t="str">
            <v>Tampa de pressão para perfilado de 38 x 38 mm</v>
          </cell>
          <cell r="D2153" t="str">
            <v>M</v>
          </cell>
          <cell r="E2153">
            <v>6.13</v>
          </cell>
          <cell r="F2153">
            <v>2.1</v>
          </cell>
          <cell r="G2153">
            <v>8.23</v>
          </cell>
          <cell r="H2153" t="str">
            <v>CDHU-182</v>
          </cell>
        </row>
        <row r="2154">
          <cell r="A2154" t="str">
            <v>38.07.120</v>
          </cell>
          <cell r="C2154" t="str">
            <v>Saída final, diâmetro de 3/4´</v>
          </cell>
          <cell r="D2154" t="str">
            <v>UN</v>
          </cell>
          <cell r="E2154">
            <v>1.0900000000000001</v>
          </cell>
          <cell r="F2154">
            <v>6.3</v>
          </cell>
          <cell r="G2154">
            <v>7.39</v>
          </cell>
          <cell r="H2154" t="str">
            <v>CDHU-182</v>
          </cell>
        </row>
        <row r="2155">
          <cell r="A2155" t="str">
            <v>38.07.130</v>
          </cell>
          <cell r="C2155" t="str">
            <v>Saída lateral simples, diâmetro de 3/4´</v>
          </cell>
          <cell r="D2155" t="str">
            <v>UN</v>
          </cell>
          <cell r="E2155">
            <v>2.37</v>
          </cell>
          <cell r="F2155">
            <v>7.56</v>
          </cell>
          <cell r="G2155">
            <v>9.93</v>
          </cell>
          <cell r="H2155" t="str">
            <v>CDHU-182</v>
          </cell>
        </row>
        <row r="2156">
          <cell r="A2156" t="str">
            <v>38.07.134</v>
          </cell>
          <cell r="C2156" t="str">
            <v>Saída lateral simples, diâmetro de 1´</v>
          </cell>
          <cell r="D2156" t="str">
            <v>UN</v>
          </cell>
          <cell r="E2156">
            <v>2.09</v>
          </cell>
          <cell r="F2156">
            <v>7.56</v>
          </cell>
          <cell r="G2156">
            <v>9.65</v>
          </cell>
          <cell r="H2156" t="str">
            <v>CDHU-182</v>
          </cell>
        </row>
        <row r="2157">
          <cell r="A2157" t="str">
            <v>38.07.140</v>
          </cell>
          <cell r="C2157" t="str">
            <v>Saída superior, diâmetro de 3/4´</v>
          </cell>
          <cell r="D2157" t="str">
            <v>UN</v>
          </cell>
          <cell r="E2157">
            <v>2.2000000000000002</v>
          </cell>
          <cell r="F2157">
            <v>6.3</v>
          </cell>
          <cell r="G2157">
            <v>8.5</v>
          </cell>
          <cell r="H2157" t="str">
            <v>CDHU-182</v>
          </cell>
        </row>
        <row r="2158">
          <cell r="A2158" t="str">
            <v>38.07.172</v>
          </cell>
          <cell r="C2158" t="str">
            <v>Canaleta em PVC de 20 x 12 mm, inclusive acessórios</v>
          </cell>
          <cell r="D2158" t="str">
            <v>M</v>
          </cell>
          <cell r="E2158">
            <v>4.3</v>
          </cell>
          <cell r="F2158">
            <v>12.6</v>
          </cell>
          <cell r="G2158">
            <v>16.899999999999999</v>
          </cell>
          <cell r="H2158" t="str">
            <v>CDHU-182</v>
          </cell>
        </row>
        <row r="2159">
          <cell r="A2159" t="str">
            <v>38.07.200</v>
          </cell>
          <cell r="C2159" t="str">
            <v>Vergalhão com rosca, porca e arruela de diâmetro 3/8´ (tirante)</v>
          </cell>
          <cell r="D2159" t="str">
            <v>M</v>
          </cell>
          <cell r="E2159">
            <v>9.1</v>
          </cell>
          <cell r="F2159">
            <v>5.87</v>
          </cell>
          <cell r="G2159">
            <v>14.97</v>
          </cell>
          <cell r="H2159" t="str">
            <v>CDHU-182</v>
          </cell>
        </row>
        <row r="2160">
          <cell r="A2160" t="str">
            <v>38.07.210</v>
          </cell>
          <cell r="C2160" t="str">
            <v>Vergalhão com rosca, porca e arruela de diâmetro 1/4´ (tirante)</v>
          </cell>
          <cell r="D2160" t="str">
            <v>M</v>
          </cell>
          <cell r="E2160">
            <v>4.49</v>
          </cell>
          <cell r="F2160">
            <v>5.87</v>
          </cell>
          <cell r="G2160">
            <v>10.36</v>
          </cell>
          <cell r="H2160" t="str">
            <v>CDHU-182</v>
          </cell>
        </row>
        <row r="2161">
          <cell r="A2161" t="str">
            <v>38.07.216</v>
          </cell>
          <cell r="C2161" t="str">
            <v>Vergalhão com rosca, porca e arruela de diâmetro 5/16´ (tirante)</v>
          </cell>
          <cell r="D2161" t="str">
            <v>M</v>
          </cell>
          <cell r="E2161">
            <v>6.91</v>
          </cell>
          <cell r="F2161">
            <v>5.87</v>
          </cell>
          <cell r="G2161">
            <v>12.78</v>
          </cell>
          <cell r="H2161" t="str">
            <v>CDHU-182</v>
          </cell>
        </row>
        <row r="2162">
          <cell r="A2162" t="str">
            <v>38.07.300</v>
          </cell>
          <cell r="C2162" t="str">
            <v>Perfilado perfurado 38 x 38 mm em chapa 14 pré-zincada, com acessórios</v>
          </cell>
          <cell r="D2162" t="str">
            <v>M</v>
          </cell>
          <cell r="E2162">
            <v>30.95</v>
          </cell>
          <cell r="F2162">
            <v>10.5</v>
          </cell>
          <cell r="G2162">
            <v>41.45</v>
          </cell>
          <cell r="H2162" t="str">
            <v>CDHU-182</v>
          </cell>
        </row>
        <row r="2163">
          <cell r="A2163" t="str">
            <v>38.07.310</v>
          </cell>
          <cell r="C2163" t="str">
            <v>Perfilado perfurado 38 x 76 mm em chapa 14 pré-zincada, com acessórios</v>
          </cell>
          <cell r="D2163" t="str">
            <v>M</v>
          </cell>
          <cell r="E2163">
            <v>63.06</v>
          </cell>
          <cell r="F2163">
            <v>10.5</v>
          </cell>
          <cell r="G2163">
            <v>73.56</v>
          </cell>
          <cell r="H2163" t="str">
            <v>CDHU-182</v>
          </cell>
        </row>
        <row r="2164">
          <cell r="A2164" t="str">
            <v>38.07.340</v>
          </cell>
          <cell r="C2164" t="str">
            <v>Perfilado liso 38 x 38 mm - com acessórios</v>
          </cell>
          <cell r="D2164" t="str">
            <v>M</v>
          </cell>
          <cell r="E2164">
            <v>32.54</v>
          </cell>
          <cell r="F2164">
            <v>10.5</v>
          </cell>
          <cell r="G2164">
            <v>43.04</v>
          </cell>
          <cell r="H2164" t="str">
            <v>CDHU-182</v>
          </cell>
        </row>
        <row r="2165">
          <cell r="A2165" t="str">
            <v>38.07.700</v>
          </cell>
          <cell r="C2165" t="str">
            <v>Canaleta aparente com tampa em PVC, autoextinguível, de 85 x 35 mm, com acessórios</v>
          </cell>
          <cell r="D2165" t="str">
            <v>M</v>
          </cell>
          <cell r="E2165">
            <v>65.34</v>
          </cell>
          <cell r="F2165">
            <v>12.6</v>
          </cell>
          <cell r="G2165">
            <v>77.94</v>
          </cell>
          <cell r="H2165" t="str">
            <v>CDHU-182</v>
          </cell>
        </row>
        <row r="2166">
          <cell r="A2166" t="str">
            <v>38.07.710</v>
          </cell>
          <cell r="C2166" t="str">
            <v>Canaleta aparente com duas tampas em PVC, autoextinguível, de 120 x 35 mm, com acessórios</v>
          </cell>
          <cell r="D2166" t="str">
            <v>M</v>
          </cell>
          <cell r="E2166">
            <v>94.67</v>
          </cell>
          <cell r="F2166">
            <v>14.69</v>
          </cell>
          <cell r="G2166">
            <v>109.36</v>
          </cell>
          <cell r="H2166" t="str">
            <v>CDHU-182</v>
          </cell>
        </row>
        <row r="2167">
          <cell r="A2167" t="str">
            <v>38.07.720</v>
          </cell>
          <cell r="C2167" t="str">
            <v>Canaleta aparente com duas tampas em PVC, autoextinguível, de 120 x 60 mm, com acessórios</v>
          </cell>
          <cell r="D2167" t="str">
            <v>M</v>
          </cell>
          <cell r="E2167">
            <v>119.6</v>
          </cell>
          <cell r="F2167">
            <v>16.8</v>
          </cell>
          <cell r="G2167">
            <v>136.4</v>
          </cell>
          <cell r="H2167" t="str">
            <v>CDHU-182</v>
          </cell>
        </row>
        <row r="2168">
          <cell r="A2168" t="str">
            <v>38.07.730</v>
          </cell>
          <cell r="C2168" t="str">
            <v>Suporte com furos de tomada em PVC de 60 x 35 x 150 mm, para canaleta aparente</v>
          </cell>
          <cell r="D2168" t="str">
            <v>UN</v>
          </cell>
          <cell r="E2168">
            <v>9.84</v>
          </cell>
          <cell r="F2168">
            <v>1.68</v>
          </cell>
          <cell r="G2168">
            <v>11.52</v>
          </cell>
          <cell r="H2168" t="str">
            <v>CDHU-182</v>
          </cell>
        </row>
        <row r="2169">
          <cell r="A2169" t="str">
            <v>38.07.740</v>
          </cell>
          <cell r="C2169" t="str">
            <v>Suporte com furos de tomada em PVC de 85 x 35 x 150 mm, para canaleta aparente</v>
          </cell>
          <cell r="D2169" t="str">
            <v>UN</v>
          </cell>
          <cell r="E2169">
            <v>10.96</v>
          </cell>
          <cell r="F2169">
            <v>1.68</v>
          </cell>
          <cell r="G2169">
            <v>12.64</v>
          </cell>
          <cell r="H2169" t="str">
            <v>CDHU-182</v>
          </cell>
        </row>
        <row r="2170">
          <cell r="A2170" t="str">
            <v>38.07.750</v>
          </cell>
          <cell r="C2170" t="str">
            <v>Suporte com furos de tomada em PVC de 60 x 60 x 150 mm, para canaleta aparente</v>
          </cell>
          <cell r="D2170" t="str">
            <v>UN</v>
          </cell>
          <cell r="E2170">
            <v>10.89</v>
          </cell>
          <cell r="F2170">
            <v>1.68</v>
          </cell>
          <cell r="G2170">
            <v>12.57</v>
          </cell>
          <cell r="H2170" t="str">
            <v>CDHU-182</v>
          </cell>
        </row>
        <row r="2171">
          <cell r="A2171" t="str">
            <v>38.10</v>
          </cell>
          <cell r="B2171" t="str">
            <v>Duto fechado de piso e acessorios</v>
          </cell>
          <cell r="C2171" t="str">
            <v>Duto fechado de piso e acessorios</v>
          </cell>
          <cell r="H2171" t="str">
            <v>CDHU-182</v>
          </cell>
        </row>
        <row r="2172">
          <cell r="A2172" t="str">
            <v>38.10.010</v>
          </cell>
          <cell r="C2172" t="str">
            <v>Duto de piso liso em aço, medindo 2 x 25 x 70 mm, com acessórios</v>
          </cell>
          <cell r="D2172" t="str">
            <v>M</v>
          </cell>
          <cell r="E2172">
            <v>42.74</v>
          </cell>
          <cell r="F2172">
            <v>12.6</v>
          </cell>
          <cell r="G2172">
            <v>55.34</v>
          </cell>
          <cell r="H2172" t="str">
            <v>CDHU-182</v>
          </cell>
        </row>
        <row r="2173">
          <cell r="A2173" t="str">
            <v>38.10.020</v>
          </cell>
          <cell r="C2173" t="str">
            <v>Duto de piso liso em aço, medindo 3 x 25 x 70 mm, com acessórios</v>
          </cell>
          <cell r="D2173" t="str">
            <v>M</v>
          </cell>
          <cell r="E2173">
            <v>39.299999999999997</v>
          </cell>
          <cell r="F2173">
            <v>12.6</v>
          </cell>
          <cell r="G2173">
            <v>51.9</v>
          </cell>
          <cell r="H2173" t="str">
            <v>CDHU-182</v>
          </cell>
        </row>
        <row r="2174">
          <cell r="A2174" t="str">
            <v>38.10.024</v>
          </cell>
          <cell r="C2174" t="str">
            <v>Caixa de derivação ou passagem, para cruzamento de duto, medindo 4 x 25 x 70 mm, sem cruzadora</v>
          </cell>
          <cell r="D2174" t="str">
            <v>UN</v>
          </cell>
          <cell r="E2174">
            <v>40.880000000000003</v>
          </cell>
          <cell r="F2174">
            <v>13.01</v>
          </cell>
          <cell r="G2174">
            <v>53.89</v>
          </cell>
          <cell r="H2174" t="str">
            <v>CDHU-182</v>
          </cell>
        </row>
        <row r="2175">
          <cell r="A2175" t="str">
            <v>38.10.026</v>
          </cell>
          <cell r="C2175" t="str">
            <v>Caixa de derivação ou passagem, para cruzamento de duto, medindo 12 x 25 x 70 mm, com cruzadora</v>
          </cell>
          <cell r="D2175" t="str">
            <v>UN</v>
          </cell>
          <cell r="E2175">
            <v>115.34</v>
          </cell>
          <cell r="F2175">
            <v>25.19</v>
          </cell>
          <cell r="G2175">
            <v>140.53</v>
          </cell>
          <cell r="H2175" t="str">
            <v>CDHU-182</v>
          </cell>
        </row>
        <row r="2176">
          <cell r="A2176" t="str">
            <v>38.10.030</v>
          </cell>
          <cell r="C2176" t="str">
            <v>Caixa de derivação ou passagem, para cruzamento de duto, medindo 16 x 25 x 70 mm, com cruzadora</v>
          </cell>
          <cell r="D2176" t="str">
            <v>UN</v>
          </cell>
          <cell r="E2176">
            <v>210.51</v>
          </cell>
          <cell r="F2176">
            <v>25.19</v>
          </cell>
          <cell r="G2176">
            <v>235.7</v>
          </cell>
          <cell r="H2176" t="str">
            <v>CDHU-182</v>
          </cell>
        </row>
        <row r="2177">
          <cell r="A2177" t="str">
            <v>38.10.060</v>
          </cell>
          <cell r="C2177" t="str">
            <v>Caixa de tomada e tampa basculante com rebaixo de 2 x (25 x 70 mm)</v>
          </cell>
          <cell r="D2177" t="str">
            <v>UN</v>
          </cell>
          <cell r="E2177">
            <v>143.82</v>
          </cell>
          <cell r="F2177">
            <v>7.98</v>
          </cell>
          <cell r="G2177">
            <v>151.80000000000001</v>
          </cell>
          <cell r="H2177" t="str">
            <v>CDHU-182</v>
          </cell>
        </row>
        <row r="2178">
          <cell r="A2178" t="str">
            <v>38.10.070</v>
          </cell>
          <cell r="C2178" t="str">
            <v>Caixa de tomada e tampa basculante com rebaixo de 3 x (25 x 70 mm)</v>
          </cell>
          <cell r="D2178" t="str">
            <v>UN</v>
          </cell>
          <cell r="E2178">
            <v>176.01</v>
          </cell>
          <cell r="F2178">
            <v>7.98</v>
          </cell>
          <cell r="G2178">
            <v>183.99</v>
          </cell>
          <cell r="H2178" t="str">
            <v>CDHU-182</v>
          </cell>
        </row>
        <row r="2179">
          <cell r="A2179" t="str">
            <v>38.10.080</v>
          </cell>
          <cell r="C2179" t="str">
            <v>Caixa de tomada e tampa basculante com rebaixo de 4 x (25 x 70 mm)</v>
          </cell>
          <cell r="D2179" t="str">
            <v>UN</v>
          </cell>
          <cell r="E2179">
            <v>344.36</v>
          </cell>
          <cell r="F2179">
            <v>7.98</v>
          </cell>
          <cell r="G2179">
            <v>352.34</v>
          </cell>
          <cell r="H2179" t="str">
            <v>CDHU-182</v>
          </cell>
        </row>
        <row r="2180">
          <cell r="A2180" t="str">
            <v>38.10.090</v>
          </cell>
          <cell r="C2180" t="str">
            <v>Suporte de tomada para caixas com 2, 3 ou 4 vias</v>
          </cell>
          <cell r="D2180" t="str">
            <v>UN</v>
          </cell>
          <cell r="E2180">
            <v>9.1</v>
          </cell>
          <cell r="F2180">
            <v>0.84</v>
          </cell>
          <cell r="G2180">
            <v>9.94</v>
          </cell>
          <cell r="H2180" t="str">
            <v>CDHU-182</v>
          </cell>
        </row>
        <row r="2181">
          <cell r="A2181" t="str">
            <v>38.12</v>
          </cell>
          <cell r="B2181" t="str">
            <v>Leitos e acessorios</v>
          </cell>
          <cell r="C2181" t="str">
            <v>Leitos e acessorios</v>
          </cell>
          <cell r="H2181" t="str">
            <v>CDHU-182</v>
          </cell>
        </row>
        <row r="2182">
          <cell r="A2182" t="str">
            <v>38.12.086</v>
          </cell>
          <cell r="C2182" t="str">
            <v>Leito para cabos, tipo pesado, em aço galvanizado de 300 x 100 mm - com acessórios</v>
          </cell>
          <cell r="D2182" t="str">
            <v>M</v>
          </cell>
          <cell r="E2182">
            <v>197.05</v>
          </cell>
          <cell r="F2182">
            <v>12.6</v>
          </cell>
          <cell r="G2182">
            <v>209.65</v>
          </cell>
          <cell r="H2182" t="str">
            <v>CDHU-182</v>
          </cell>
        </row>
        <row r="2183">
          <cell r="A2183" t="str">
            <v>38.12.090</v>
          </cell>
          <cell r="C2183" t="str">
            <v>Leito para cabos, tipo pesado, em aço galvanizado de 400 x 100 mm - com acessórios</v>
          </cell>
          <cell r="D2183" t="str">
            <v>M</v>
          </cell>
          <cell r="E2183">
            <v>207.23</v>
          </cell>
          <cell r="F2183">
            <v>12.6</v>
          </cell>
          <cell r="G2183">
            <v>219.83</v>
          </cell>
          <cell r="H2183" t="str">
            <v>CDHU-182</v>
          </cell>
        </row>
        <row r="2184">
          <cell r="A2184" t="str">
            <v>38.12.100</v>
          </cell>
          <cell r="C2184" t="str">
            <v>Leito para cabos, tipo pesado, em aço galvanizado de 600 x 100 mm - com acessórios</v>
          </cell>
          <cell r="D2184" t="str">
            <v>M</v>
          </cell>
          <cell r="E2184">
            <v>243.43</v>
          </cell>
          <cell r="F2184">
            <v>12.6</v>
          </cell>
          <cell r="G2184">
            <v>256.02999999999997</v>
          </cell>
          <cell r="H2184" t="str">
            <v>CDHU-182</v>
          </cell>
        </row>
        <row r="2185">
          <cell r="A2185" t="str">
            <v>38.12.120</v>
          </cell>
          <cell r="C2185" t="str">
            <v>Leito para cabos, tipo pesado, em aço galvanizado de 500 x 100 mm - com acessórios</v>
          </cell>
          <cell r="D2185" t="str">
            <v>M</v>
          </cell>
          <cell r="E2185">
            <v>225.3</v>
          </cell>
          <cell r="F2185">
            <v>12.6</v>
          </cell>
          <cell r="G2185">
            <v>237.9</v>
          </cell>
          <cell r="H2185" t="str">
            <v>CDHU-182</v>
          </cell>
        </row>
        <row r="2186">
          <cell r="A2186" t="str">
            <v>38.12.130</v>
          </cell>
          <cell r="C2186" t="str">
            <v>Leito para cabos, tipo pesado, em aço galvanizado de 800 x 100 mm - com acessórios</v>
          </cell>
          <cell r="D2186" t="str">
            <v>M</v>
          </cell>
          <cell r="E2186">
            <v>279.64</v>
          </cell>
          <cell r="F2186">
            <v>12.6</v>
          </cell>
          <cell r="G2186">
            <v>292.24</v>
          </cell>
          <cell r="H2186" t="str">
            <v>CDHU-182</v>
          </cell>
        </row>
        <row r="2187">
          <cell r="A2187" t="str">
            <v>38.13</v>
          </cell>
          <cell r="B2187" t="str">
            <v>Eletroduto em polietileno de alta densidade</v>
          </cell>
          <cell r="C2187" t="str">
            <v>Eletroduto em polietileno de alta densidade</v>
          </cell>
          <cell r="H2187" t="str">
            <v>CDHU-182</v>
          </cell>
        </row>
        <row r="2188">
          <cell r="A2188" t="str">
            <v>38.13.010</v>
          </cell>
          <cell r="C2188" t="str">
            <v>Eletroduto corrugado em polietileno de alta densidade, DN= 30 mm, com acessórios</v>
          </cell>
          <cell r="D2188" t="str">
            <v>M</v>
          </cell>
          <cell r="E2188">
            <v>8.06</v>
          </cell>
          <cell r="F2188">
            <v>1.68</v>
          </cell>
          <cell r="G2188">
            <v>9.74</v>
          </cell>
          <cell r="H2188" t="str">
            <v>CDHU-182</v>
          </cell>
        </row>
        <row r="2189">
          <cell r="A2189" t="str">
            <v>38.13.016</v>
          </cell>
          <cell r="C2189" t="str">
            <v>Eletroduto corrugado em polietileno de alta densidade, DN= 40 mm, com acessórios</v>
          </cell>
          <cell r="D2189" t="str">
            <v>M</v>
          </cell>
          <cell r="E2189">
            <v>10.02</v>
          </cell>
          <cell r="F2189">
            <v>1.68</v>
          </cell>
          <cell r="G2189">
            <v>11.7</v>
          </cell>
          <cell r="H2189" t="str">
            <v>CDHU-182</v>
          </cell>
        </row>
        <row r="2190">
          <cell r="A2190" t="str">
            <v>38.13.020</v>
          </cell>
          <cell r="C2190" t="str">
            <v>Eletroduto corrugado em polietileno de alta densidade, DN= 50 mm, com acessórios</v>
          </cell>
          <cell r="D2190" t="str">
            <v>M</v>
          </cell>
          <cell r="E2190">
            <v>12.46</v>
          </cell>
          <cell r="F2190">
            <v>1.68</v>
          </cell>
          <cell r="G2190">
            <v>14.14</v>
          </cell>
          <cell r="H2190" t="str">
            <v>CDHU-182</v>
          </cell>
        </row>
        <row r="2191">
          <cell r="A2191" t="str">
            <v>38.13.030</v>
          </cell>
          <cell r="C2191" t="str">
            <v>Eletroduto corrugado em polietileno de alta densidade, DN= 75 mm, com acessórios</v>
          </cell>
          <cell r="D2191" t="str">
            <v>M</v>
          </cell>
          <cell r="E2191">
            <v>18.579999999999998</v>
          </cell>
          <cell r="F2191">
            <v>1.68</v>
          </cell>
          <cell r="G2191">
            <v>20.260000000000002</v>
          </cell>
          <cell r="H2191" t="str">
            <v>CDHU-182</v>
          </cell>
        </row>
        <row r="2192">
          <cell r="A2192" t="str">
            <v>38.13.040</v>
          </cell>
          <cell r="C2192" t="str">
            <v>Eletroduto corrugado em polietileno de alta densidade, DN= 100 mm, com acessórios</v>
          </cell>
          <cell r="D2192" t="str">
            <v>M</v>
          </cell>
          <cell r="E2192">
            <v>26.8</v>
          </cell>
          <cell r="F2192">
            <v>1.68</v>
          </cell>
          <cell r="G2192">
            <v>28.48</v>
          </cell>
          <cell r="H2192" t="str">
            <v>CDHU-182</v>
          </cell>
        </row>
        <row r="2193">
          <cell r="A2193" t="str">
            <v>38.13.050</v>
          </cell>
          <cell r="C2193" t="str">
            <v>Eletroduto corrugado em polietileno de alta densidade, DN= 125 mm, com acessórios</v>
          </cell>
          <cell r="D2193" t="str">
            <v>M</v>
          </cell>
          <cell r="E2193">
            <v>41.04</v>
          </cell>
          <cell r="F2193">
            <v>1.68</v>
          </cell>
          <cell r="G2193">
            <v>42.72</v>
          </cell>
          <cell r="H2193" t="str">
            <v>CDHU-182</v>
          </cell>
        </row>
        <row r="2194">
          <cell r="A2194" t="str">
            <v>38.13.060</v>
          </cell>
          <cell r="C2194" t="str">
            <v>Eletroduto corrugado em polietileno de alta densidade, DN= 150 mm, com acessórios</v>
          </cell>
          <cell r="D2194" t="str">
            <v>M</v>
          </cell>
          <cell r="E2194">
            <v>61.2</v>
          </cell>
          <cell r="F2194">
            <v>1.68</v>
          </cell>
          <cell r="G2194">
            <v>62.88</v>
          </cell>
          <cell r="H2194" t="str">
            <v>CDHU-182</v>
          </cell>
        </row>
        <row r="2195">
          <cell r="A2195" t="str">
            <v>38.15</v>
          </cell>
          <cell r="B2195" t="str">
            <v>Eletroduto metalico flexivel</v>
          </cell>
          <cell r="C2195" t="str">
            <v>Eletroduto metalico flexivel</v>
          </cell>
          <cell r="H2195" t="str">
            <v>CDHU-182</v>
          </cell>
        </row>
        <row r="2196">
          <cell r="A2196" t="str">
            <v>38.15.010</v>
          </cell>
          <cell r="C2196" t="str">
            <v>Eletroduto metálico flexível com capa em PVC de 3/4´</v>
          </cell>
          <cell r="D2196" t="str">
            <v>M</v>
          </cell>
          <cell r="E2196">
            <v>9.36</v>
          </cell>
          <cell r="F2196">
            <v>14.69</v>
          </cell>
          <cell r="G2196">
            <v>24.05</v>
          </cell>
          <cell r="H2196" t="str">
            <v>CDHU-182</v>
          </cell>
        </row>
        <row r="2197">
          <cell r="A2197" t="str">
            <v>38.15.020</v>
          </cell>
          <cell r="C2197" t="str">
            <v>Eletroduto metálico flexível com capa em PVC de 1´</v>
          </cell>
          <cell r="D2197" t="str">
            <v>M</v>
          </cell>
          <cell r="E2197">
            <v>13.7</v>
          </cell>
          <cell r="F2197">
            <v>14.69</v>
          </cell>
          <cell r="G2197">
            <v>28.39</v>
          </cell>
          <cell r="H2197" t="str">
            <v>CDHU-182</v>
          </cell>
        </row>
        <row r="2198">
          <cell r="A2198" t="str">
            <v>38.15.040</v>
          </cell>
          <cell r="C2198" t="str">
            <v>Eletroduto metálico flexível com capa em PVC de 2´</v>
          </cell>
          <cell r="D2198" t="str">
            <v>M</v>
          </cell>
          <cell r="E2198">
            <v>32.909999999999997</v>
          </cell>
          <cell r="F2198">
            <v>14.69</v>
          </cell>
          <cell r="G2198">
            <v>47.6</v>
          </cell>
          <cell r="H2198" t="str">
            <v>CDHU-182</v>
          </cell>
        </row>
        <row r="2199">
          <cell r="A2199" t="str">
            <v>38.15.110</v>
          </cell>
          <cell r="C2199" t="str">
            <v>Terminal macho fixo em latão zincado de 3/4´</v>
          </cell>
          <cell r="D2199" t="str">
            <v>UN</v>
          </cell>
          <cell r="E2199">
            <v>14.99</v>
          </cell>
          <cell r="F2199">
            <v>2.79</v>
          </cell>
          <cell r="G2199">
            <v>17.78</v>
          </cell>
          <cell r="H2199" t="str">
            <v>CDHU-182</v>
          </cell>
        </row>
        <row r="2200">
          <cell r="A2200" t="str">
            <v>38.15.120</v>
          </cell>
          <cell r="C2200" t="str">
            <v>Terminal macho fixo em latão zincado de 1´</v>
          </cell>
          <cell r="D2200" t="str">
            <v>UN</v>
          </cell>
          <cell r="E2200">
            <v>23.52</v>
          </cell>
          <cell r="F2200">
            <v>2.79</v>
          </cell>
          <cell r="G2200">
            <v>26.31</v>
          </cell>
          <cell r="H2200" t="str">
            <v>CDHU-182</v>
          </cell>
        </row>
        <row r="2201">
          <cell r="A2201" t="str">
            <v>38.15.140</v>
          </cell>
          <cell r="C2201" t="str">
            <v>Terminal macho fixo em latão zincado de 2´</v>
          </cell>
          <cell r="D2201" t="str">
            <v>UN</v>
          </cell>
          <cell r="E2201">
            <v>65.510000000000005</v>
          </cell>
          <cell r="F2201">
            <v>2.79</v>
          </cell>
          <cell r="G2201">
            <v>68.3</v>
          </cell>
          <cell r="H2201" t="str">
            <v>CDHU-182</v>
          </cell>
        </row>
        <row r="2202">
          <cell r="A2202" t="str">
            <v>38.15.310</v>
          </cell>
          <cell r="C2202" t="str">
            <v>Terminal macho giratório em latão zincado de 3/4´</v>
          </cell>
          <cell r="D2202" t="str">
            <v>UN</v>
          </cell>
          <cell r="E2202">
            <v>16.73</v>
          </cell>
          <cell r="F2202">
            <v>2.79</v>
          </cell>
          <cell r="G2202">
            <v>19.52</v>
          </cell>
          <cell r="H2202" t="str">
            <v>CDHU-182</v>
          </cell>
        </row>
        <row r="2203">
          <cell r="A2203" t="str">
            <v>38.15.320</v>
          </cell>
          <cell r="C2203" t="str">
            <v>Terminal macho giratório em latão zincado de 1´</v>
          </cell>
          <cell r="D2203" t="str">
            <v>UN</v>
          </cell>
          <cell r="E2203">
            <v>26.33</v>
          </cell>
          <cell r="F2203">
            <v>2.79</v>
          </cell>
          <cell r="G2203">
            <v>29.12</v>
          </cell>
          <cell r="H2203" t="str">
            <v>CDHU-182</v>
          </cell>
        </row>
        <row r="2204">
          <cell r="A2204" t="str">
            <v>38.15.340</v>
          </cell>
          <cell r="C2204" t="str">
            <v>Terminal macho giratório em latão zincado de 2´</v>
          </cell>
          <cell r="D2204" t="str">
            <v>UN</v>
          </cell>
          <cell r="E2204">
            <v>72.67</v>
          </cell>
          <cell r="F2204">
            <v>2.79</v>
          </cell>
          <cell r="G2204">
            <v>75.459999999999994</v>
          </cell>
          <cell r="H2204" t="str">
            <v>CDHU-182</v>
          </cell>
        </row>
        <row r="2205">
          <cell r="A2205" t="str">
            <v>38.16</v>
          </cell>
          <cell r="B2205" t="str">
            <v>Rodape tecnico e acessorios</v>
          </cell>
          <cell r="C2205" t="str">
            <v>Rodape tecnico e acessorios</v>
          </cell>
          <cell r="H2205" t="str">
            <v>CDHU-182</v>
          </cell>
        </row>
        <row r="2206">
          <cell r="A2206" t="str">
            <v>38.16.030</v>
          </cell>
          <cell r="C2206" t="str">
            <v>Rodapé técnico triplo e tampa com pintura eletrostática</v>
          </cell>
          <cell r="D2206" t="str">
            <v>M</v>
          </cell>
          <cell r="E2206">
            <v>57.98</v>
          </cell>
          <cell r="F2206">
            <v>12.6</v>
          </cell>
          <cell r="G2206">
            <v>70.58</v>
          </cell>
          <cell r="H2206" t="str">
            <v>CDHU-182</v>
          </cell>
        </row>
        <row r="2207">
          <cell r="A2207" t="str">
            <v>38.16.060</v>
          </cell>
          <cell r="C2207" t="str">
            <v>Curva horizontal tripla de 90°, interna ou externa e tampa com pintura eletrostática</v>
          </cell>
          <cell r="D2207" t="str">
            <v>UN</v>
          </cell>
          <cell r="E2207">
            <v>60.04</v>
          </cell>
          <cell r="F2207">
            <v>21</v>
          </cell>
          <cell r="G2207">
            <v>81.040000000000006</v>
          </cell>
          <cell r="H2207" t="str">
            <v>CDHU-182</v>
          </cell>
        </row>
        <row r="2208">
          <cell r="A2208" t="str">
            <v>38.16.080</v>
          </cell>
          <cell r="C2208" t="str">
            <v>Tê triplo de 90°, horizontal ou vertical e tampa com pintura eletrostática</v>
          </cell>
          <cell r="D2208" t="str">
            <v>UN</v>
          </cell>
          <cell r="E2208">
            <v>76.31</v>
          </cell>
          <cell r="F2208">
            <v>21</v>
          </cell>
          <cell r="G2208">
            <v>97.31</v>
          </cell>
          <cell r="H2208" t="str">
            <v>CDHU-182</v>
          </cell>
        </row>
        <row r="2209">
          <cell r="A2209" t="str">
            <v>38.16.090</v>
          </cell>
          <cell r="C2209" t="str">
            <v>Caixa para tomadas: de energia, RJ, sobressalente, interruptor ou espelho, com pintura eletrostática, para rodapé técnico triplo</v>
          </cell>
          <cell r="D2209" t="str">
            <v>UN</v>
          </cell>
          <cell r="E2209">
            <v>17.27</v>
          </cell>
          <cell r="F2209">
            <v>7.98</v>
          </cell>
          <cell r="G2209">
            <v>25.25</v>
          </cell>
          <cell r="H2209" t="str">
            <v>CDHU-182</v>
          </cell>
        </row>
        <row r="2210">
          <cell r="A2210" t="str">
            <v>38.16.110</v>
          </cell>
          <cell r="C2210" t="str">
            <v>Caixa de derivação embutida ou externa com pintura eletrostática, para rodapé técnico triplo</v>
          </cell>
          <cell r="D2210" t="str">
            <v>UN</v>
          </cell>
          <cell r="E2210">
            <v>23.55</v>
          </cell>
          <cell r="F2210">
            <v>21</v>
          </cell>
          <cell r="G2210">
            <v>44.55</v>
          </cell>
          <cell r="H2210" t="str">
            <v>CDHU-182</v>
          </cell>
        </row>
        <row r="2211">
          <cell r="A2211" t="str">
            <v>38.16.130</v>
          </cell>
          <cell r="C2211" t="str">
            <v>Caixa para tomadas: de energia, RJ, sobressalente, interruptor ou espelho, com pintura eletrostática, para rodapé técnico duplo</v>
          </cell>
          <cell r="D2211" t="str">
            <v>UN</v>
          </cell>
          <cell r="E2211">
            <v>13.67</v>
          </cell>
          <cell r="F2211">
            <v>7.98</v>
          </cell>
          <cell r="G2211">
            <v>21.65</v>
          </cell>
          <cell r="H2211" t="str">
            <v>CDHU-182</v>
          </cell>
        </row>
        <row r="2212">
          <cell r="A2212" t="str">
            <v>38.16.140</v>
          </cell>
          <cell r="C2212" t="str">
            <v>Terminal de fechamento ou mata junta com pintura eletrostática, para rodapé técnico triplo</v>
          </cell>
          <cell r="D2212" t="str">
            <v>UN</v>
          </cell>
          <cell r="E2212">
            <v>8.4</v>
          </cell>
          <cell r="F2212">
            <v>6.3</v>
          </cell>
          <cell r="G2212">
            <v>14.7</v>
          </cell>
          <cell r="H2212" t="str">
            <v>CDHU-182</v>
          </cell>
        </row>
        <row r="2213">
          <cell r="A2213" t="str">
            <v>38.16.150</v>
          </cell>
          <cell r="C2213" t="str">
            <v>Rodapé técnico duplo e tampa com pintura eletrostática</v>
          </cell>
          <cell r="D2213" t="str">
            <v>M</v>
          </cell>
          <cell r="E2213">
            <v>46.23</v>
          </cell>
          <cell r="F2213">
            <v>12.6</v>
          </cell>
          <cell r="G2213">
            <v>58.83</v>
          </cell>
          <cell r="H2213" t="str">
            <v>CDHU-182</v>
          </cell>
        </row>
        <row r="2214">
          <cell r="A2214" t="str">
            <v>38.16.160</v>
          </cell>
          <cell r="C2214" t="str">
            <v>Curva vertical dupla de 90°, interna ou externa e tampa com pintura eletrostática</v>
          </cell>
          <cell r="D2214" t="str">
            <v>UN</v>
          </cell>
          <cell r="E2214">
            <v>48.53</v>
          </cell>
          <cell r="F2214">
            <v>21</v>
          </cell>
          <cell r="G2214">
            <v>69.53</v>
          </cell>
          <cell r="H2214" t="str">
            <v>CDHU-182</v>
          </cell>
        </row>
        <row r="2215">
          <cell r="A2215" t="str">
            <v>38.16.190</v>
          </cell>
          <cell r="C2215" t="str">
            <v>Terminal de fechamento ou mata junta com pintura eletrostática, para rodapé técnico duplo</v>
          </cell>
          <cell r="D2215" t="str">
            <v>UN</v>
          </cell>
          <cell r="E2215">
            <v>5.73</v>
          </cell>
          <cell r="F2215">
            <v>6.3</v>
          </cell>
          <cell r="G2215">
            <v>12.03</v>
          </cell>
          <cell r="H2215" t="str">
            <v>CDHU-182</v>
          </cell>
        </row>
        <row r="2216">
          <cell r="A2216" t="str">
            <v>38.16.200</v>
          </cell>
          <cell r="C2216" t="str">
            <v>Curva horizontal dupla de 90°, interna ou externa e tampa com pintura eletrostática</v>
          </cell>
          <cell r="D2216" t="str">
            <v>UN</v>
          </cell>
          <cell r="E2216">
            <v>44.32</v>
          </cell>
          <cell r="F2216">
            <v>21</v>
          </cell>
          <cell r="G2216">
            <v>65.319999999999993</v>
          </cell>
          <cell r="H2216" t="str">
            <v>CDHU-182</v>
          </cell>
        </row>
        <row r="2217">
          <cell r="A2217" t="str">
            <v>38.16.230</v>
          </cell>
          <cell r="C2217" t="str">
            <v>Curva vertical tripla de 90°, interna ou externa e tampa com pintura eletrostática</v>
          </cell>
          <cell r="D2217" t="str">
            <v>UN</v>
          </cell>
          <cell r="E2217">
            <v>59.41</v>
          </cell>
          <cell r="F2217">
            <v>21</v>
          </cell>
          <cell r="G2217">
            <v>80.41</v>
          </cell>
          <cell r="H2217" t="str">
            <v>CDHU-182</v>
          </cell>
        </row>
        <row r="2218">
          <cell r="A2218" t="str">
            <v>38.16.250</v>
          </cell>
          <cell r="C2218" t="str">
            <v>Poste condutor metálico para distribuição, com suporte para tomadas elétricas e RJ, com pintura eletrostática, altura de 3 m</v>
          </cell>
          <cell r="D2218" t="str">
            <v>UN</v>
          </cell>
          <cell r="E2218">
            <v>756.04</v>
          </cell>
          <cell r="F2218">
            <v>28.11</v>
          </cell>
          <cell r="G2218">
            <v>784.15</v>
          </cell>
          <cell r="H2218" t="str">
            <v>CDHU-182</v>
          </cell>
        </row>
        <row r="2219">
          <cell r="A2219" t="str">
            <v>38.16.270</v>
          </cell>
          <cell r="C2219" t="str">
            <v>Caixa de derivação embutida ou externa para rodapé técnico duplo</v>
          </cell>
          <cell r="D2219" t="str">
            <v>UN</v>
          </cell>
          <cell r="E2219">
            <v>31.23</v>
          </cell>
          <cell r="F2219">
            <v>21</v>
          </cell>
          <cell r="G2219">
            <v>52.23</v>
          </cell>
          <cell r="H2219" t="str">
            <v>CDHU-182</v>
          </cell>
        </row>
        <row r="2220">
          <cell r="A2220" t="str">
            <v>38.19</v>
          </cell>
          <cell r="B2220" t="str">
            <v>Eletroduto em PVC corrugado flexivel</v>
          </cell>
          <cell r="C2220" t="str">
            <v>Eletroduto em PVC corrugado flexivel</v>
          </cell>
          <cell r="H2220" t="str">
            <v>CDHU-182</v>
          </cell>
        </row>
        <row r="2221">
          <cell r="A2221" t="str">
            <v>38.19.020</v>
          </cell>
          <cell r="C2221" t="str">
            <v>Eletroduto de PVC corrugado flexível leve, diâmetro externo de 20 mm</v>
          </cell>
          <cell r="D2221" t="str">
            <v>M</v>
          </cell>
          <cell r="E2221">
            <v>1.96</v>
          </cell>
          <cell r="F2221">
            <v>12.6</v>
          </cell>
          <cell r="G2221">
            <v>14.56</v>
          </cell>
          <cell r="H2221" t="str">
            <v>CDHU-182</v>
          </cell>
        </row>
        <row r="2222">
          <cell r="A2222" t="str">
            <v>38.19.030</v>
          </cell>
          <cell r="C2222" t="str">
            <v>Eletroduto de PVC corrugado flexível leve, diâmetro externo de 25 mm</v>
          </cell>
          <cell r="D2222" t="str">
            <v>M</v>
          </cell>
          <cell r="E2222">
            <v>2.6</v>
          </cell>
          <cell r="F2222">
            <v>12.6</v>
          </cell>
          <cell r="G2222">
            <v>15.2</v>
          </cell>
          <cell r="H2222" t="str">
            <v>CDHU-182</v>
          </cell>
        </row>
        <row r="2223">
          <cell r="A2223" t="str">
            <v>38.19.040</v>
          </cell>
          <cell r="C2223" t="str">
            <v>Eletroduto de PVC corrugado flexível leve, diâmetro externo de 32 mm</v>
          </cell>
          <cell r="D2223" t="str">
            <v>M</v>
          </cell>
          <cell r="E2223">
            <v>4.24</v>
          </cell>
          <cell r="F2223">
            <v>12.6</v>
          </cell>
          <cell r="G2223">
            <v>16.84</v>
          </cell>
          <cell r="H2223" t="str">
            <v>CDHU-182</v>
          </cell>
        </row>
        <row r="2224">
          <cell r="A2224" t="str">
            <v>38.19.210</v>
          </cell>
          <cell r="C2224" t="str">
            <v>Eletroduto de PVC corrugado flexível reforçado, diâmetro externo de 25 mm</v>
          </cell>
          <cell r="D2224" t="str">
            <v>M</v>
          </cell>
          <cell r="E2224">
            <v>3.21</v>
          </cell>
          <cell r="F2224">
            <v>12.6</v>
          </cell>
          <cell r="G2224">
            <v>15.81</v>
          </cell>
          <cell r="H2224" t="str">
            <v>CDHU-182</v>
          </cell>
        </row>
        <row r="2225">
          <cell r="A2225" t="str">
            <v>38.19.220</v>
          </cell>
          <cell r="C2225" t="str">
            <v>Eletroduto de PVC corrugado flexível reforçado, diâmetro externo de 32 mm</v>
          </cell>
          <cell r="D2225" t="str">
            <v>M</v>
          </cell>
          <cell r="E2225">
            <v>5.26</v>
          </cell>
          <cell r="F2225">
            <v>12.6</v>
          </cell>
          <cell r="G2225">
            <v>17.86</v>
          </cell>
          <cell r="H2225" t="str">
            <v>CDHU-182</v>
          </cell>
        </row>
        <row r="2226">
          <cell r="A2226" t="str">
            <v>38.20</v>
          </cell>
          <cell r="B2226" t="str">
            <v>Reparos, conservacoes e complementos - GRUPO 38</v>
          </cell>
          <cell r="C2226" t="str">
            <v>Reparos, conservacoes e complementos - GRUPO 38</v>
          </cell>
          <cell r="H2226" t="str">
            <v>CDHU-182</v>
          </cell>
        </row>
        <row r="2227">
          <cell r="A2227" t="str">
            <v>38.20.010</v>
          </cell>
          <cell r="C2227" t="str">
            <v>Recolocação de perfilado 38x38 mm</v>
          </cell>
          <cell r="D2227" t="str">
            <v>M</v>
          </cell>
          <cell r="F2227">
            <v>10.5</v>
          </cell>
          <cell r="G2227">
            <v>10.5</v>
          </cell>
          <cell r="H2227" t="str">
            <v>CDHU-182</v>
          </cell>
        </row>
        <row r="2228">
          <cell r="A2228" t="str">
            <v>38.20.020</v>
          </cell>
          <cell r="C2228" t="str">
            <v>Recolocação de vergalhão</v>
          </cell>
          <cell r="D2228" t="str">
            <v>M</v>
          </cell>
          <cell r="F2228">
            <v>16.8</v>
          </cell>
          <cell r="G2228">
            <v>16.8</v>
          </cell>
          <cell r="H2228" t="str">
            <v>CDHU-182</v>
          </cell>
        </row>
        <row r="2229">
          <cell r="A2229" t="str">
            <v>38.20.030</v>
          </cell>
          <cell r="C2229" t="str">
            <v>Recolocação de caixa de tomada para perfilado</v>
          </cell>
          <cell r="D2229" t="str">
            <v>UN</v>
          </cell>
          <cell r="F2229">
            <v>12.6</v>
          </cell>
          <cell r="G2229">
            <v>12.6</v>
          </cell>
          <cell r="H2229" t="str">
            <v>CDHU-182</v>
          </cell>
        </row>
        <row r="2230">
          <cell r="A2230" t="str">
            <v>38.20.040</v>
          </cell>
          <cell r="C2230" t="str">
            <v>Recolocação de eletrodutos</v>
          </cell>
          <cell r="D2230" t="str">
            <v>M</v>
          </cell>
          <cell r="F2230">
            <v>41.99</v>
          </cell>
          <cell r="G2230">
            <v>41.99</v>
          </cell>
          <cell r="H2230" t="str">
            <v>CDHU-182</v>
          </cell>
        </row>
        <row r="2231">
          <cell r="A2231" t="str">
            <v>38.21</v>
          </cell>
          <cell r="B2231" t="str">
            <v>Eletrocalha e acessorios</v>
          </cell>
          <cell r="C2231" t="str">
            <v>Eletrocalha e acessorios</v>
          </cell>
          <cell r="H2231" t="str">
            <v>CDHU-182</v>
          </cell>
        </row>
        <row r="2232">
          <cell r="A2232" t="str">
            <v>38.21.110</v>
          </cell>
          <cell r="C2232" t="str">
            <v>Eletrocalha lisa galvanizada a fogo, 50 x 50 mm, com acessórios</v>
          </cell>
          <cell r="D2232" t="str">
            <v>M</v>
          </cell>
          <cell r="E2232">
            <v>49.92</v>
          </cell>
          <cell r="F2232">
            <v>21</v>
          </cell>
          <cell r="G2232">
            <v>70.92</v>
          </cell>
          <cell r="H2232" t="str">
            <v>CDHU-182</v>
          </cell>
        </row>
        <row r="2233">
          <cell r="A2233" t="str">
            <v>38.21.120</v>
          </cell>
          <cell r="C2233" t="str">
            <v>Eletrocalha lisa galvanizada a fogo, 100 x 50 mm, com acessórios</v>
          </cell>
          <cell r="D2233" t="str">
            <v>M</v>
          </cell>
          <cell r="E2233">
            <v>63.53</v>
          </cell>
          <cell r="F2233">
            <v>21</v>
          </cell>
          <cell r="G2233">
            <v>84.53</v>
          </cell>
          <cell r="H2233" t="str">
            <v>CDHU-182</v>
          </cell>
        </row>
        <row r="2234">
          <cell r="A2234" t="str">
            <v>38.21.130</v>
          </cell>
          <cell r="C2234" t="str">
            <v>Eletrocalha lisa galvanizada a fogo, 150 x 50 mm, com acessórios</v>
          </cell>
          <cell r="D2234" t="str">
            <v>M</v>
          </cell>
          <cell r="E2234">
            <v>78.66</v>
          </cell>
          <cell r="F2234">
            <v>21</v>
          </cell>
          <cell r="G2234">
            <v>99.66</v>
          </cell>
          <cell r="H2234" t="str">
            <v>CDHU-182</v>
          </cell>
        </row>
        <row r="2235">
          <cell r="A2235" t="str">
            <v>38.21.140</v>
          </cell>
          <cell r="C2235" t="str">
            <v>Eletrocalha lisa galvanizada a fogo, 200 x 50 mm, com acessórios</v>
          </cell>
          <cell r="D2235" t="str">
            <v>M</v>
          </cell>
          <cell r="E2235">
            <v>95.3</v>
          </cell>
          <cell r="F2235">
            <v>21</v>
          </cell>
          <cell r="G2235">
            <v>116.3</v>
          </cell>
          <cell r="H2235" t="str">
            <v>CDHU-182</v>
          </cell>
        </row>
        <row r="2236">
          <cell r="A2236" t="str">
            <v>38.21.150</v>
          </cell>
          <cell r="C2236" t="str">
            <v>Eletrocalha lisa galvanizada a fogo, 250 x 50 mm, com acessórios</v>
          </cell>
          <cell r="D2236" t="str">
            <v>M</v>
          </cell>
          <cell r="E2236">
            <v>111.2</v>
          </cell>
          <cell r="F2236">
            <v>21</v>
          </cell>
          <cell r="G2236">
            <v>132.19999999999999</v>
          </cell>
          <cell r="H2236" t="str">
            <v>CDHU-182</v>
          </cell>
        </row>
        <row r="2237">
          <cell r="A2237" t="str">
            <v>38.21.310</v>
          </cell>
          <cell r="C2237" t="str">
            <v>Eletrocalha lisa galvanizada a fogo, 100 x 100 mm, com acessórios</v>
          </cell>
          <cell r="D2237" t="str">
            <v>M</v>
          </cell>
          <cell r="E2237">
            <v>99.59</v>
          </cell>
          <cell r="F2237">
            <v>31.49</v>
          </cell>
          <cell r="G2237">
            <v>131.08000000000001</v>
          </cell>
          <cell r="H2237" t="str">
            <v>CDHU-182</v>
          </cell>
        </row>
        <row r="2238">
          <cell r="A2238" t="str">
            <v>38.21.320</v>
          </cell>
          <cell r="C2238" t="str">
            <v>Eletrocalha lisa galvanizada a fogo, 150 x 100 mm, com acessórios</v>
          </cell>
          <cell r="D2238" t="str">
            <v>M</v>
          </cell>
          <cell r="E2238">
            <v>112.88</v>
          </cell>
          <cell r="F2238">
            <v>31.49</v>
          </cell>
          <cell r="G2238">
            <v>144.37</v>
          </cell>
          <cell r="H2238" t="str">
            <v>CDHU-182</v>
          </cell>
        </row>
        <row r="2239">
          <cell r="A2239" t="str">
            <v>38.21.330</v>
          </cell>
          <cell r="C2239" t="str">
            <v>Eletrocalha lisa galvanizada a fogo, 200 x 100 mm, com acessórios</v>
          </cell>
          <cell r="D2239" t="str">
            <v>M</v>
          </cell>
          <cell r="E2239">
            <v>127.95</v>
          </cell>
          <cell r="F2239">
            <v>31.49</v>
          </cell>
          <cell r="G2239">
            <v>159.44</v>
          </cell>
          <cell r="H2239" t="str">
            <v>CDHU-182</v>
          </cell>
        </row>
        <row r="2240">
          <cell r="A2240" t="str">
            <v>38.21.340</v>
          </cell>
          <cell r="C2240" t="str">
            <v>Eletrocalha lisa galvanizada a fogo, 250 x 100 mm, com acessórios</v>
          </cell>
          <cell r="D2240" t="str">
            <v>M</v>
          </cell>
          <cell r="E2240">
            <v>142.94999999999999</v>
          </cell>
          <cell r="F2240">
            <v>31.49</v>
          </cell>
          <cell r="G2240">
            <v>174.44</v>
          </cell>
          <cell r="H2240" t="str">
            <v>CDHU-182</v>
          </cell>
        </row>
        <row r="2241">
          <cell r="A2241" t="str">
            <v>38.21.350</v>
          </cell>
          <cell r="C2241" t="str">
            <v>Eletrocalha lisa galvanizada a fogo, 300 x 100 mm, com acessórios</v>
          </cell>
          <cell r="D2241" t="str">
            <v>M</v>
          </cell>
          <cell r="E2241">
            <v>166.39</v>
          </cell>
          <cell r="F2241">
            <v>41.99</v>
          </cell>
          <cell r="G2241">
            <v>208.38</v>
          </cell>
          <cell r="H2241" t="str">
            <v>CDHU-182</v>
          </cell>
        </row>
        <row r="2242">
          <cell r="A2242" t="str">
            <v>38.21.360</v>
          </cell>
          <cell r="C2242" t="str">
            <v>Eletrocalha lisa galvanizada a fogo, 400 x 100 mm, com acessórios</v>
          </cell>
          <cell r="D2242" t="str">
            <v>M</v>
          </cell>
          <cell r="E2242">
            <v>250.29</v>
          </cell>
          <cell r="F2242">
            <v>41.99</v>
          </cell>
          <cell r="G2242">
            <v>292.27999999999997</v>
          </cell>
          <cell r="H2242" t="str">
            <v>CDHU-182</v>
          </cell>
        </row>
        <row r="2243">
          <cell r="A2243" t="str">
            <v>38.21.920</v>
          </cell>
          <cell r="C2243" t="str">
            <v>Eletrocalha perfurada galvanizada a fogo, 100 x 50 mm, com acessórios</v>
          </cell>
          <cell r="D2243" t="str">
            <v>M</v>
          </cell>
          <cell r="E2243">
            <v>65.23</v>
          </cell>
          <cell r="F2243">
            <v>21</v>
          </cell>
          <cell r="G2243">
            <v>86.23</v>
          </cell>
          <cell r="H2243" t="str">
            <v>CDHU-182</v>
          </cell>
        </row>
        <row r="2244">
          <cell r="A2244" t="str">
            <v>38.21.930</v>
          </cell>
          <cell r="C2244" t="str">
            <v>Eletrocalha perfurada galvanizada a fogo, 150 x 50 mm, com acessórios</v>
          </cell>
          <cell r="D2244" t="str">
            <v>M</v>
          </cell>
          <cell r="E2244">
            <v>76.88</v>
          </cell>
          <cell r="F2244">
            <v>21</v>
          </cell>
          <cell r="G2244">
            <v>97.88</v>
          </cell>
          <cell r="H2244" t="str">
            <v>CDHU-182</v>
          </cell>
        </row>
        <row r="2245">
          <cell r="A2245" t="str">
            <v>38.21.940</v>
          </cell>
          <cell r="C2245" t="str">
            <v>Eletrocalha perfurada galvanizada a fogo, 200 x 50 mm, com acessórios</v>
          </cell>
          <cell r="D2245" t="str">
            <v>M</v>
          </cell>
          <cell r="E2245">
            <v>93.04</v>
          </cell>
          <cell r="F2245">
            <v>21</v>
          </cell>
          <cell r="G2245">
            <v>114.04</v>
          </cell>
          <cell r="H2245" t="str">
            <v>CDHU-182</v>
          </cell>
        </row>
        <row r="2246">
          <cell r="A2246" t="str">
            <v>38.21.950</v>
          </cell>
          <cell r="C2246" t="str">
            <v>Eletrocalha perfurada galvanizada a fogo, 250 x 50 mm, com acessórios</v>
          </cell>
          <cell r="D2246" t="str">
            <v>M</v>
          </cell>
          <cell r="E2246">
            <v>116.51</v>
          </cell>
          <cell r="F2246">
            <v>21</v>
          </cell>
          <cell r="G2246">
            <v>137.51</v>
          </cell>
          <cell r="H2246" t="str">
            <v>CDHU-182</v>
          </cell>
        </row>
        <row r="2247">
          <cell r="A2247" t="str">
            <v>38.22</v>
          </cell>
          <cell r="B2247" t="str">
            <v>Eletrocalha e acessorios.</v>
          </cell>
          <cell r="C2247" t="str">
            <v>Eletrocalha e acessorios.</v>
          </cell>
          <cell r="H2247" t="str">
            <v>CDHU-182</v>
          </cell>
        </row>
        <row r="2248">
          <cell r="A2248" t="str">
            <v>38.22.120</v>
          </cell>
          <cell r="C2248" t="str">
            <v>Eletrocalha perfurada galvanizada a fogo, 150x100mm, com acessórios</v>
          </cell>
          <cell r="D2248" t="str">
            <v>M</v>
          </cell>
          <cell r="E2248">
            <v>105.92</v>
          </cell>
          <cell r="F2248">
            <v>31.49</v>
          </cell>
          <cell r="G2248">
            <v>137.41</v>
          </cell>
          <cell r="H2248" t="str">
            <v>CDHU-182</v>
          </cell>
        </row>
        <row r="2249">
          <cell r="A2249" t="str">
            <v>38.22.130</v>
          </cell>
          <cell r="C2249" t="str">
            <v>Eletrocalha perfurada galvanizada a fogo, 200x100mm, com acessórios</v>
          </cell>
          <cell r="D2249" t="str">
            <v>M</v>
          </cell>
          <cell r="E2249">
            <v>123.01</v>
          </cell>
          <cell r="F2249">
            <v>31.49</v>
          </cell>
          <cell r="G2249">
            <v>154.5</v>
          </cell>
          <cell r="H2249" t="str">
            <v>CDHU-182</v>
          </cell>
        </row>
        <row r="2250">
          <cell r="A2250" t="str">
            <v>38.22.140</v>
          </cell>
          <cell r="C2250" t="str">
            <v>Eletrocalha perfurada galvanizada a fogo, 250x100mm, com acessórios</v>
          </cell>
          <cell r="D2250" t="str">
            <v>M</v>
          </cell>
          <cell r="E2250">
            <v>142.30000000000001</v>
          </cell>
          <cell r="F2250">
            <v>31.49</v>
          </cell>
          <cell r="G2250">
            <v>173.79</v>
          </cell>
          <cell r="H2250" t="str">
            <v>CDHU-182</v>
          </cell>
        </row>
        <row r="2251">
          <cell r="A2251" t="str">
            <v>38.22.150</v>
          </cell>
          <cell r="C2251" t="str">
            <v>Eletrocalha perfurada galvanizada a fogo, 300x100mm, com acessórios</v>
          </cell>
          <cell r="D2251" t="str">
            <v>M</v>
          </cell>
          <cell r="E2251">
            <v>153.01</v>
          </cell>
          <cell r="F2251">
            <v>41.99</v>
          </cell>
          <cell r="G2251">
            <v>195</v>
          </cell>
          <cell r="H2251" t="str">
            <v>CDHU-182</v>
          </cell>
        </row>
        <row r="2252">
          <cell r="A2252" t="str">
            <v>38.22.160</v>
          </cell>
          <cell r="C2252" t="str">
            <v>Eletrocalha perfurada galvanizada a fogo, 400x100mm, com acessórios</v>
          </cell>
          <cell r="D2252" t="str">
            <v>M</v>
          </cell>
          <cell r="E2252">
            <v>222.68</v>
          </cell>
          <cell r="F2252">
            <v>41.99</v>
          </cell>
          <cell r="G2252">
            <v>264.67</v>
          </cell>
          <cell r="H2252" t="str">
            <v>CDHU-182</v>
          </cell>
        </row>
        <row r="2253">
          <cell r="A2253" t="str">
            <v>38.22.610</v>
          </cell>
          <cell r="C2253" t="str">
            <v>Tampa de encaixe para eletrocalha, galvanizada a fogo, L= 50mm</v>
          </cell>
          <cell r="D2253" t="str">
            <v>M</v>
          </cell>
          <cell r="E2253">
            <v>27.31</v>
          </cell>
          <cell r="F2253">
            <v>2.1</v>
          </cell>
          <cell r="G2253">
            <v>29.41</v>
          </cell>
          <cell r="H2253" t="str">
            <v>CDHU-182</v>
          </cell>
        </row>
        <row r="2254">
          <cell r="A2254" t="str">
            <v>38.22.620</v>
          </cell>
          <cell r="C2254" t="str">
            <v>Tampa de encaixe para eletrocalha, galvanizada a fogo, L= 100mm</v>
          </cell>
          <cell r="D2254" t="str">
            <v>M</v>
          </cell>
          <cell r="E2254">
            <v>45.29</v>
          </cell>
          <cell r="F2254">
            <v>2.1</v>
          </cell>
          <cell r="G2254">
            <v>47.39</v>
          </cell>
          <cell r="H2254" t="str">
            <v>CDHU-182</v>
          </cell>
        </row>
        <row r="2255">
          <cell r="A2255" t="str">
            <v>38.22.630</v>
          </cell>
          <cell r="C2255" t="str">
            <v>Tampa de encaixe para eletrocalha, galvanizada a fogo, L= 150mm</v>
          </cell>
          <cell r="D2255" t="str">
            <v>M</v>
          </cell>
          <cell r="E2255">
            <v>63.91</v>
          </cell>
          <cell r="F2255">
            <v>2.1</v>
          </cell>
          <cell r="G2255">
            <v>66.010000000000005</v>
          </cell>
          <cell r="H2255" t="str">
            <v>CDHU-182</v>
          </cell>
        </row>
        <row r="2256">
          <cell r="A2256" t="str">
            <v>38.22.640</v>
          </cell>
          <cell r="C2256" t="str">
            <v>Tampa de encaixe para eletrocalha, galvanizada a fogo, L= 200mm</v>
          </cell>
          <cell r="D2256" t="str">
            <v>M</v>
          </cell>
          <cell r="E2256">
            <v>87.65</v>
          </cell>
          <cell r="F2256">
            <v>2.1</v>
          </cell>
          <cell r="G2256">
            <v>89.75</v>
          </cell>
          <cell r="H2256" t="str">
            <v>CDHU-182</v>
          </cell>
        </row>
        <row r="2257">
          <cell r="A2257" t="str">
            <v>38.22.650</v>
          </cell>
          <cell r="C2257" t="str">
            <v>Tampa de encaixe para eletrocalha, galvanizada a fogo, L= 250mm</v>
          </cell>
          <cell r="D2257" t="str">
            <v>M</v>
          </cell>
          <cell r="E2257">
            <v>103.47</v>
          </cell>
          <cell r="F2257">
            <v>2.1</v>
          </cell>
          <cell r="G2257">
            <v>105.57</v>
          </cell>
          <cell r="H2257" t="str">
            <v>CDHU-182</v>
          </cell>
        </row>
        <row r="2258">
          <cell r="A2258" t="str">
            <v>38.22.660</v>
          </cell>
          <cell r="C2258" t="str">
            <v>Tampa de encaixe para eletrocalha, galvanizada a fogo, L= 300mm</v>
          </cell>
          <cell r="D2258" t="str">
            <v>M</v>
          </cell>
          <cell r="E2258">
            <v>135.72999999999999</v>
          </cell>
          <cell r="F2258">
            <v>2.1</v>
          </cell>
          <cell r="G2258">
            <v>137.83000000000001</v>
          </cell>
          <cell r="H2258" t="str">
            <v>CDHU-182</v>
          </cell>
        </row>
        <row r="2259">
          <cell r="A2259" t="str">
            <v>38.22.670</v>
          </cell>
          <cell r="C2259" t="str">
            <v>Tampa de encaixe para eletrocalha, galvanizada a fogo, L= 400mm</v>
          </cell>
          <cell r="D2259" t="str">
            <v>M</v>
          </cell>
          <cell r="E2259">
            <v>176.14</v>
          </cell>
          <cell r="F2259">
            <v>2.1</v>
          </cell>
          <cell r="G2259">
            <v>178.24</v>
          </cell>
          <cell r="H2259" t="str">
            <v>CDHU-182</v>
          </cell>
        </row>
        <row r="2260">
          <cell r="A2260" t="str">
            <v>38.23</v>
          </cell>
          <cell r="B2260" t="str">
            <v>Eletrocalha e acessorios..</v>
          </cell>
          <cell r="C2260" t="str">
            <v>Eletrocalha e acessorios..</v>
          </cell>
          <cell r="H2260" t="str">
            <v>CDHU-182</v>
          </cell>
        </row>
        <row r="2261">
          <cell r="A2261" t="str">
            <v>38.23.010</v>
          </cell>
          <cell r="C2261" t="str">
            <v>Suporte para eletrocalha, galvanizado a fogo, 50x50mm</v>
          </cell>
          <cell r="D2261" t="str">
            <v>UN</v>
          </cell>
          <cell r="E2261">
            <v>6.7</v>
          </cell>
          <cell r="F2261">
            <v>10.5</v>
          </cell>
          <cell r="G2261">
            <v>17.2</v>
          </cell>
          <cell r="H2261" t="str">
            <v>CDHU-182</v>
          </cell>
        </row>
        <row r="2262">
          <cell r="A2262" t="str">
            <v>38.23.020</v>
          </cell>
          <cell r="C2262" t="str">
            <v>Suporte para eletrocalha, galvanizado a fogo, 100x50mm</v>
          </cell>
          <cell r="D2262" t="str">
            <v>UN</v>
          </cell>
          <cell r="E2262">
            <v>8.3000000000000007</v>
          </cell>
          <cell r="F2262">
            <v>10.5</v>
          </cell>
          <cell r="G2262">
            <v>18.8</v>
          </cell>
          <cell r="H2262" t="str">
            <v>CDHU-182</v>
          </cell>
        </row>
        <row r="2263">
          <cell r="A2263" t="str">
            <v>38.23.030</v>
          </cell>
          <cell r="C2263" t="str">
            <v>Suporte para eletrocalha, galvanizado a fogo, 150x50mm</v>
          </cell>
          <cell r="D2263" t="str">
            <v>UN</v>
          </cell>
          <cell r="E2263">
            <v>11.06</v>
          </cell>
          <cell r="F2263">
            <v>10.5</v>
          </cell>
          <cell r="G2263">
            <v>21.56</v>
          </cell>
          <cell r="H2263" t="str">
            <v>CDHU-182</v>
          </cell>
        </row>
        <row r="2264">
          <cell r="A2264" t="str">
            <v>38.23.040</v>
          </cell>
          <cell r="C2264" t="str">
            <v>Suporte para eletrocalha, galvanizado a fogo, 200x50mm</v>
          </cell>
          <cell r="D2264" t="str">
            <v>UN</v>
          </cell>
          <cell r="E2264">
            <v>13.56</v>
          </cell>
          <cell r="F2264">
            <v>10.5</v>
          </cell>
          <cell r="G2264">
            <v>24.06</v>
          </cell>
          <cell r="H2264" t="str">
            <v>CDHU-182</v>
          </cell>
        </row>
        <row r="2265">
          <cell r="A2265" t="str">
            <v>38.23.050</v>
          </cell>
          <cell r="C2265" t="str">
            <v>Suporte para eletrocalha, galvanizado a fogo, 250x50mm</v>
          </cell>
          <cell r="D2265" t="str">
            <v>UN</v>
          </cell>
          <cell r="E2265">
            <v>13.82</v>
          </cell>
          <cell r="F2265">
            <v>10.5</v>
          </cell>
          <cell r="G2265">
            <v>24.32</v>
          </cell>
          <cell r="H2265" t="str">
            <v>CDHU-182</v>
          </cell>
        </row>
        <row r="2266">
          <cell r="A2266" t="str">
            <v>38.23.060</v>
          </cell>
          <cell r="C2266" t="str">
            <v>Suporte para eletrocalha, galvanizado a fogo, 300x50mm</v>
          </cell>
          <cell r="D2266" t="str">
            <v>UN</v>
          </cell>
          <cell r="E2266">
            <v>17.16</v>
          </cell>
          <cell r="F2266">
            <v>10.5</v>
          </cell>
          <cell r="G2266">
            <v>27.66</v>
          </cell>
          <cell r="H2266" t="str">
            <v>CDHU-182</v>
          </cell>
        </row>
        <row r="2267">
          <cell r="A2267" t="str">
            <v>38.23.110</v>
          </cell>
          <cell r="C2267" t="str">
            <v>Suporte para eletrocalha, galvanizado a fogo, 100x100mm</v>
          </cell>
          <cell r="D2267" t="str">
            <v>UN</v>
          </cell>
          <cell r="E2267">
            <v>10.78</v>
          </cell>
          <cell r="F2267">
            <v>10.5</v>
          </cell>
          <cell r="G2267">
            <v>21.28</v>
          </cell>
          <cell r="H2267" t="str">
            <v>CDHU-182</v>
          </cell>
        </row>
        <row r="2268">
          <cell r="A2268" t="str">
            <v>38.23.120</v>
          </cell>
          <cell r="C2268" t="str">
            <v>Suporte para eletrocalha, galvanizado a fogo, 150x100mm</v>
          </cell>
          <cell r="D2268" t="str">
            <v>UN</v>
          </cell>
          <cell r="E2268">
            <v>14.54</v>
          </cell>
          <cell r="F2268">
            <v>10.5</v>
          </cell>
          <cell r="G2268">
            <v>25.04</v>
          </cell>
          <cell r="H2268" t="str">
            <v>CDHU-182</v>
          </cell>
        </row>
        <row r="2269">
          <cell r="A2269" t="str">
            <v>38.23.130</v>
          </cell>
          <cell r="C2269" t="str">
            <v>Suporte para eletrocalha, galvanizado a fogo, 200x100mm</v>
          </cell>
          <cell r="D2269" t="str">
            <v>UN</v>
          </cell>
          <cell r="E2269">
            <v>16.75</v>
          </cell>
          <cell r="F2269">
            <v>10.5</v>
          </cell>
          <cell r="G2269">
            <v>27.25</v>
          </cell>
          <cell r="H2269" t="str">
            <v>CDHU-182</v>
          </cell>
        </row>
        <row r="2270">
          <cell r="A2270" t="str">
            <v>38.23.140</v>
          </cell>
          <cell r="C2270" t="str">
            <v>Suporte para eletrocalha, galvanizado a fogo, 250x100mm</v>
          </cell>
          <cell r="D2270" t="str">
            <v>UN</v>
          </cell>
          <cell r="E2270">
            <v>18.09</v>
          </cell>
          <cell r="F2270">
            <v>10.5</v>
          </cell>
          <cell r="G2270">
            <v>28.59</v>
          </cell>
          <cell r="H2270" t="str">
            <v>CDHU-182</v>
          </cell>
        </row>
        <row r="2271">
          <cell r="A2271" t="str">
            <v>38.23.150</v>
          </cell>
          <cell r="C2271" t="str">
            <v>Suporte para eletrocalha, galvanizado a fogo, 300x100mm</v>
          </cell>
          <cell r="D2271" t="str">
            <v>UN</v>
          </cell>
          <cell r="E2271">
            <v>21.56</v>
          </cell>
          <cell r="F2271">
            <v>10.5</v>
          </cell>
          <cell r="G2271">
            <v>32.06</v>
          </cell>
          <cell r="H2271" t="str">
            <v>CDHU-182</v>
          </cell>
        </row>
        <row r="2272">
          <cell r="A2272" t="str">
            <v>38.23.160</v>
          </cell>
          <cell r="C2272" t="str">
            <v>Suporte para eletrocalha, galvanizado a fogo, 400x100mm</v>
          </cell>
          <cell r="D2272" t="str">
            <v>UN</v>
          </cell>
          <cell r="E2272">
            <v>28.01</v>
          </cell>
          <cell r="F2272">
            <v>10.5</v>
          </cell>
          <cell r="G2272">
            <v>38.51</v>
          </cell>
          <cell r="H2272" t="str">
            <v>CDHU-182</v>
          </cell>
        </row>
        <row r="2273">
          <cell r="A2273" t="str">
            <v>38.23.210</v>
          </cell>
          <cell r="C2273" t="str">
            <v>Mão francesa simples, galvanizada a fogo, L= 200mm</v>
          </cell>
          <cell r="D2273" t="str">
            <v>UN</v>
          </cell>
          <cell r="E2273">
            <v>12.83</v>
          </cell>
          <cell r="F2273">
            <v>10.5</v>
          </cell>
          <cell r="G2273">
            <v>23.33</v>
          </cell>
          <cell r="H2273" t="str">
            <v>CDHU-182</v>
          </cell>
        </row>
        <row r="2274">
          <cell r="A2274" t="str">
            <v>38.23.220</v>
          </cell>
          <cell r="C2274" t="str">
            <v>Mão francesa simples, galvanizada a fogo, L= 300mm</v>
          </cell>
          <cell r="D2274" t="str">
            <v>UN</v>
          </cell>
          <cell r="E2274">
            <v>16.93</v>
          </cell>
          <cell r="F2274">
            <v>10.5</v>
          </cell>
          <cell r="G2274">
            <v>27.43</v>
          </cell>
          <cell r="H2274" t="str">
            <v>CDHU-182</v>
          </cell>
        </row>
        <row r="2275">
          <cell r="A2275" t="str">
            <v>38.23.230</v>
          </cell>
          <cell r="C2275" t="str">
            <v>Mão francesa simples, galvanizada a fogo, L= 400mm</v>
          </cell>
          <cell r="D2275" t="str">
            <v>UN</v>
          </cell>
          <cell r="E2275">
            <v>23.71</v>
          </cell>
          <cell r="F2275">
            <v>10.5</v>
          </cell>
          <cell r="G2275">
            <v>34.21</v>
          </cell>
          <cell r="H2275" t="str">
            <v>CDHU-182</v>
          </cell>
        </row>
        <row r="2276">
          <cell r="A2276" t="str">
            <v>38.23.240</v>
          </cell>
          <cell r="C2276" t="str">
            <v>Mão francesa simples, galvanizada a fogo, L= 500mm</v>
          </cell>
          <cell r="D2276" t="str">
            <v>UN</v>
          </cell>
          <cell r="E2276">
            <v>24.51</v>
          </cell>
          <cell r="F2276">
            <v>10.5</v>
          </cell>
          <cell r="G2276">
            <v>35.01</v>
          </cell>
          <cell r="H2276" t="str">
            <v>CDHU-182</v>
          </cell>
        </row>
        <row r="2277">
          <cell r="A2277" t="str">
            <v>38.23.310</v>
          </cell>
          <cell r="C2277" t="str">
            <v>Mão francesa dupla, galvanizada a fogo, L= 300mm</v>
          </cell>
          <cell r="D2277" t="str">
            <v>UN</v>
          </cell>
          <cell r="E2277">
            <v>34.21</v>
          </cell>
          <cell r="F2277">
            <v>14.69</v>
          </cell>
          <cell r="G2277">
            <v>48.9</v>
          </cell>
          <cell r="H2277" t="str">
            <v>CDHU-182</v>
          </cell>
        </row>
        <row r="2278">
          <cell r="A2278" t="str">
            <v>38.23.320</v>
          </cell>
          <cell r="C2278" t="str">
            <v>Mão francesa dupla, galvanizada a fogo, L= 400mm</v>
          </cell>
          <cell r="D2278" t="str">
            <v>UN</v>
          </cell>
          <cell r="E2278">
            <v>42.81</v>
          </cell>
          <cell r="F2278">
            <v>14.69</v>
          </cell>
          <cell r="G2278">
            <v>57.5</v>
          </cell>
          <cell r="H2278" t="str">
            <v>CDHU-182</v>
          </cell>
        </row>
        <row r="2279">
          <cell r="A2279" t="str">
            <v>38.23.330</v>
          </cell>
          <cell r="C2279" t="str">
            <v>Mão francesa dupla, galvanizada a fogo, L= 500mm</v>
          </cell>
          <cell r="D2279" t="str">
            <v>UN</v>
          </cell>
          <cell r="E2279">
            <v>50.07</v>
          </cell>
          <cell r="F2279">
            <v>14.69</v>
          </cell>
          <cell r="G2279">
            <v>64.760000000000005</v>
          </cell>
          <cell r="H2279" t="str">
            <v>CDHU-182</v>
          </cell>
        </row>
        <row r="2280">
          <cell r="A2280" t="str">
            <v>39</v>
          </cell>
          <cell r="B2280" t="str">
            <v>CONDUTOR E ENFIACAO DE ENERGIA ELETRICA E TELEFONIA</v>
          </cell>
          <cell r="C2280" t="str">
            <v>CONDUTOR E ENFIACAO DE ENERGIA ELETRICA E TELEFONIA</v>
          </cell>
          <cell r="H2280" t="str">
            <v>CDHU-182</v>
          </cell>
        </row>
        <row r="2281">
          <cell r="A2281" t="str">
            <v>39.02</v>
          </cell>
          <cell r="B2281" t="str">
            <v>Cabo de cobre, isolamento 450V / 750 V, isolacao em PVC 70°C</v>
          </cell>
          <cell r="C2281" t="str">
            <v>Cabo de cobre, isolamento 450V / 750 V, isolacao em PVC 70°C</v>
          </cell>
          <cell r="H2281" t="str">
            <v>CDHU-182</v>
          </cell>
        </row>
        <row r="2282">
          <cell r="A2282" t="str">
            <v>39.02.010</v>
          </cell>
          <cell r="C2282" t="str">
            <v>Cabo de cobre de 1,5 mm², isolamento 750 V - isolação em PVC 70°C</v>
          </cell>
          <cell r="D2282" t="str">
            <v>M</v>
          </cell>
          <cell r="E2282">
            <v>1.49</v>
          </cell>
          <cell r="F2282">
            <v>1.68</v>
          </cell>
          <cell r="G2282">
            <v>3.17</v>
          </cell>
          <cell r="H2282" t="str">
            <v>CDHU-182</v>
          </cell>
        </row>
        <row r="2283">
          <cell r="A2283" t="str">
            <v>39.02.016</v>
          </cell>
          <cell r="C2283" t="str">
            <v>Cabo de cobre de 2,5 mm², isolamento 750 V - isolação em PVC 70°C</v>
          </cell>
          <cell r="D2283" t="str">
            <v>M</v>
          </cell>
          <cell r="E2283">
            <v>2.36</v>
          </cell>
          <cell r="F2283">
            <v>1.68</v>
          </cell>
          <cell r="G2283">
            <v>4.04</v>
          </cell>
          <cell r="H2283" t="str">
            <v>CDHU-182</v>
          </cell>
        </row>
        <row r="2284">
          <cell r="A2284" t="str">
            <v>39.02.020</v>
          </cell>
          <cell r="C2284" t="str">
            <v>Cabo de cobre de 4 mm², isolamento 750 V - isolação em PVC 70°C</v>
          </cell>
          <cell r="D2284" t="str">
            <v>M</v>
          </cell>
          <cell r="E2284">
            <v>3.63</v>
          </cell>
          <cell r="F2284">
            <v>2.52</v>
          </cell>
          <cell r="G2284">
            <v>6.15</v>
          </cell>
          <cell r="H2284" t="str">
            <v>CDHU-182</v>
          </cell>
        </row>
        <row r="2285">
          <cell r="A2285" t="str">
            <v>39.02.030</v>
          </cell>
          <cell r="C2285" t="str">
            <v>Cabo de cobre de 6 mm², isolamento 750 V - isolação em PVC 70°C</v>
          </cell>
          <cell r="D2285" t="str">
            <v>M</v>
          </cell>
          <cell r="E2285">
            <v>5.96</v>
          </cell>
          <cell r="F2285">
            <v>2.94</v>
          </cell>
          <cell r="G2285">
            <v>8.9</v>
          </cell>
          <cell r="H2285" t="str">
            <v>CDHU-182</v>
          </cell>
        </row>
        <row r="2286">
          <cell r="A2286" t="str">
            <v>39.02.040</v>
          </cell>
          <cell r="C2286" t="str">
            <v>Cabo de cobre de 10 mm², isolamento 750 V - isolação em PVC 70°C</v>
          </cell>
          <cell r="D2286" t="str">
            <v>M</v>
          </cell>
          <cell r="E2286">
            <v>10.039999999999999</v>
          </cell>
          <cell r="F2286">
            <v>3.36</v>
          </cell>
          <cell r="G2286">
            <v>13.4</v>
          </cell>
          <cell r="H2286" t="str">
            <v>CDHU-182</v>
          </cell>
        </row>
        <row r="2287">
          <cell r="A2287" t="str">
            <v>39.03</v>
          </cell>
          <cell r="B2287" t="str">
            <v>Cabo de cobre, isolamento 0,6/1kV, isolacao em PVC 70°C</v>
          </cell>
          <cell r="C2287" t="str">
            <v>Cabo de cobre, isolamento 0,6/1kV, isolacao em PVC 70°C</v>
          </cell>
          <cell r="H2287" t="str">
            <v>CDHU-182</v>
          </cell>
        </row>
        <row r="2288">
          <cell r="A2288" t="str">
            <v>39.03.160</v>
          </cell>
          <cell r="C2288" t="str">
            <v>Cabo de cobre de 1,5 mm², isolamento 0,6/1 kV - isolação em PVC 70°C</v>
          </cell>
          <cell r="D2288" t="str">
            <v>M</v>
          </cell>
          <cell r="E2288">
            <v>1.67</v>
          </cell>
          <cell r="F2288">
            <v>1.68</v>
          </cell>
          <cell r="G2288">
            <v>3.35</v>
          </cell>
          <cell r="H2288" t="str">
            <v>CDHU-182</v>
          </cell>
        </row>
        <row r="2289">
          <cell r="A2289" t="str">
            <v>39.03.170</v>
          </cell>
          <cell r="C2289" t="str">
            <v>Cabo de cobre de 2,5 mm², isolamento 0,6/1 kV - isolação em PVC 70°C</v>
          </cell>
          <cell r="D2289" t="str">
            <v>M</v>
          </cell>
          <cell r="E2289">
            <v>2.65</v>
          </cell>
          <cell r="F2289">
            <v>2.1</v>
          </cell>
          <cell r="G2289">
            <v>4.75</v>
          </cell>
          <cell r="H2289" t="str">
            <v>CDHU-182</v>
          </cell>
        </row>
        <row r="2290">
          <cell r="A2290" t="str">
            <v>39.03.174</v>
          </cell>
          <cell r="C2290" t="str">
            <v>Cabo de cobre de 4 mm², isolamento 0,6/1 kV - isolação em PVC 70°C.</v>
          </cell>
          <cell r="D2290" t="str">
            <v>M</v>
          </cell>
          <cell r="E2290">
            <v>3.94</v>
          </cell>
          <cell r="F2290">
            <v>2.52</v>
          </cell>
          <cell r="G2290">
            <v>6.46</v>
          </cell>
          <cell r="H2290" t="str">
            <v>CDHU-182</v>
          </cell>
        </row>
        <row r="2291">
          <cell r="A2291" t="str">
            <v>39.03.178</v>
          </cell>
          <cell r="C2291" t="str">
            <v>Cabo de cobre de 6 mm², isolamento 0,6/1 kV - isolação em PVC 70°C</v>
          </cell>
          <cell r="D2291" t="str">
            <v>M</v>
          </cell>
          <cell r="E2291">
            <v>5.94</v>
          </cell>
          <cell r="F2291">
            <v>2.94</v>
          </cell>
          <cell r="G2291">
            <v>8.8800000000000008</v>
          </cell>
          <cell r="H2291" t="str">
            <v>CDHU-182</v>
          </cell>
        </row>
        <row r="2292">
          <cell r="A2292" t="str">
            <v>39.03.182</v>
          </cell>
          <cell r="C2292" t="str">
            <v>Cabo de cobre de 10 mm², isolamento 0,6/1 kV - isolação em PVC 70°C</v>
          </cell>
          <cell r="D2292" t="str">
            <v>M</v>
          </cell>
          <cell r="E2292">
            <v>9.59</v>
          </cell>
          <cell r="F2292">
            <v>3.36</v>
          </cell>
          <cell r="G2292">
            <v>12.95</v>
          </cell>
          <cell r="H2292" t="str">
            <v>CDHU-182</v>
          </cell>
        </row>
        <row r="2293">
          <cell r="A2293" t="str">
            <v>39.04</v>
          </cell>
          <cell r="B2293" t="str">
            <v>Cabo de cobre nu, tempera mole, classe 2</v>
          </cell>
          <cell r="C2293" t="str">
            <v>Cabo de cobre nu, tempera mole, classe 2</v>
          </cell>
          <cell r="H2293" t="str">
            <v>CDHU-182</v>
          </cell>
        </row>
        <row r="2294">
          <cell r="A2294" t="str">
            <v>39.04.040</v>
          </cell>
          <cell r="C2294" t="str">
            <v>Cabo de cobre nu, têmpera mole, classe 2, de 10 mm²</v>
          </cell>
          <cell r="D2294" t="str">
            <v>M</v>
          </cell>
          <cell r="E2294">
            <v>8.67</v>
          </cell>
          <cell r="F2294">
            <v>2.1</v>
          </cell>
          <cell r="G2294">
            <v>10.77</v>
          </cell>
          <cell r="H2294" t="str">
            <v>CDHU-182</v>
          </cell>
        </row>
        <row r="2295">
          <cell r="A2295" t="str">
            <v>39.04.050</v>
          </cell>
          <cell r="C2295" t="str">
            <v>Cabo de cobre nu, têmpera mole, classe 2, de 16 mm²</v>
          </cell>
          <cell r="D2295" t="str">
            <v>M</v>
          </cell>
          <cell r="E2295">
            <v>13.62</v>
          </cell>
          <cell r="F2295">
            <v>2.1</v>
          </cell>
          <cell r="G2295">
            <v>15.72</v>
          </cell>
          <cell r="H2295" t="str">
            <v>CDHU-182</v>
          </cell>
        </row>
        <row r="2296">
          <cell r="A2296" t="str">
            <v>39.04.060</v>
          </cell>
          <cell r="C2296" t="str">
            <v>Cabo de cobre nu, têmpera mole, classe 2, de 25 mm²</v>
          </cell>
          <cell r="D2296" t="str">
            <v>M</v>
          </cell>
          <cell r="E2296">
            <v>19.09</v>
          </cell>
          <cell r="F2296">
            <v>4.2</v>
          </cell>
          <cell r="G2296">
            <v>23.29</v>
          </cell>
          <cell r="H2296" t="str">
            <v>CDHU-182</v>
          </cell>
        </row>
        <row r="2297">
          <cell r="A2297" t="str">
            <v>39.04.070</v>
          </cell>
          <cell r="C2297" t="str">
            <v>Cabo de cobre nu, têmpera mole, classe 2, de 35 mm²</v>
          </cell>
          <cell r="D2297" t="str">
            <v>M</v>
          </cell>
          <cell r="E2297">
            <v>27.44</v>
          </cell>
          <cell r="F2297">
            <v>6.3</v>
          </cell>
          <cell r="G2297">
            <v>33.74</v>
          </cell>
          <cell r="H2297" t="str">
            <v>CDHU-182</v>
          </cell>
        </row>
        <row r="2298">
          <cell r="A2298" t="str">
            <v>39.04.080</v>
          </cell>
          <cell r="C2298" t="str">
            <v>Cabo de cobre nu, têmpera mole, classe 2, de 50 mm²</v>
          </cell>
          <cell r="D2298" t="str">
            <v>M</v>
          </cell>
          <cell r="E2298">
            <v>41.72</v>
          </cell>
          <cell r="F2298">
            <v>8.4</v>
          </cell>
          <cell r="G2298">
            <v>50.12</v>
          </cell>
          <cell r="H2298" t="str">
            <v>CDHU-182</v>
          </cell>
        </row>
        <row r="2299">
          <cell r="A2299" t="str">
            <v>39.04.100</v>
          </cell>
          <cell r="C2299" t="str">
            <v>Cabo de cobre nu, têmpera mole, classe 2, de 70 mm²</v>
          </cell>
          <cell r="D2299" t="str">
            <v>M</v>
          </cell>
          <cell r="E2299">
            <v>51.78</v>
          </cell>
          <cell r="F2299">
            <v>10.5</v>
          </cell>
          <cell r="G2299">
            <v>62.28</v>
          </cell>
          <cell r="H2299" t="str">
            <v>CDHU-182</v>
          </cell>
        </row>
        <row r="2300">
          <cell r="A2300" t="str">
            <v>39.04.120</v>
          </cell>
          <cell r="C2300" t="str">
            <v>Cabo de cobre nu, têmpera mole, classe 2, de 95 mm²</v>
          </cell>
          <cell r="D2300" t="str">
            <v>M</v>
          </cell>
          <cell r="E2300">
            <v>82.99</v>
          </cell>
          <cell r="F2300">
            <v>12.6</v>
          </cell>
          <cell r="G2300">
            <v>95.59</v>
          </cell>
          <cell r="H2300" t="str">
            <v>CDHU-182</v>
          </cell>
        </row>
        <row r="2301">
          <cell r="A2301" t="str">
            <v>39.04.180</v>
          </cell>
          <cell r="C2301" t="str">
            <v>Cabo de cobre nu, têmpera mole, classe 2, de 185 mm²</v>
          </cell>
          <cell r="D2301" t="str">
            <v>M</v>
          </cell>
          <cell r="E2301">
            <v>176.89</v>
          </cell>
          <cell r="F2301">
            <v>18.899999999999999</v>
          </cell>
          <cell r="G2301">
            <v>195.79</v>
          </cell>
          <cell r="H2301" t="str">
            <v>CDHU-182</v>
          </cell>
        </row>
        <row r="2302">
          <cell r="A2302" t="str">
            <v>39.05</v>
          </cell>
          <cell r="B2302" t="str">
            <v>Cabo de cobre tripolar, isolamento 8,7/15 kV, isolacao EPR 90°C</v>
          </cell>
          <cell r="C2302" t="str">
            <v>Cabo de cobre tripolar, isolamento 8,7/15 kV, isolacao EPR 90°C</v>
          </cell>
          <cell r="H2302" t="str">
            <v>CDHU-182</v>
          </cell>
        </row>
        <row r="2303">
          <cell r="A2303" t="str">
            <v>39.05.070</v>
          </cell>
          <cell r="C2303" t="str">
            <v>Cabo de cobre de 3x35 mm², isolamento 8,7/15 kV - isolação EPR 90°C</v>
          </cell>
          <cell r="D2303" t="str">
            <v>M</v>
          </cell>
          <cell r="E2303">
            <v>241.31</v>
          </cell>
          <cell r="F2303">
            <v>37.75</v>
          </cell>
          <cell r="G2303">
            <v>279.06</v>
          </cell>
          <cell r="H2303" t="str">
            <v>CDHU-182</v>
          </cell>
        </row>
        <row r="2304">
          <cell r="A2304" t="str">
            <v>39.06</v>
          </cell>
          <cell r="B2304" t="str">
            <v>Cabo de cobre unipolar, isolamento 8,7/15 kV, isolacao EPR 90°C</v>
          </cell>
          <cell r="C2304" t="str">
            <v>Cabo de cobre unipolar, isolamento 8,7/15 kV, isolacao EPR 90°C</v>
          </cell>
          <cell r="H2304" t="str">
            <v>CDHU-182</v>
          </cell>
        </row>
        <row r="2305">
          <cell r="A2305" t="str">
            <v>39.06.060</v>
          </cell>
          <cell r="C2305" t="str">
            <v>Cabo de cobre de 25 mm², isolamento 8,7/15 kV - isolação EPR 90°C</v>
          </cell>
          <cell r="D2305" t="str">
            <v>M</v>
          </cell>
          <cell r="E2305">
            <v>51.09</v>
          </cell>
          <cell r="F2305">
            <v>22.65</v>
          </cell>
          <cell r="G2305">
            <v>73.739999999999995</v>
          </cell>
          <cell r="H2305" t="str">
            <v>CDHU-182</v>
          </cell>
        </row>
        <row r="2306">
          <cell r="A2306" t="str">
            <v>39.06.070</v>
          </cell>
          <cell r="C2306" t="str">
            <v>Cabo de cobre de 35 mm², isolamento 8,7/15 kV - isolação EPR 90°C</v>
          </cell>
          <cell r="D2306" t="str">
            <v>M</v>
          </cell>
          <cell r="E2306">
            <v>68.63</v>
          </cell>
          <cell r="F2306">
            <v>27.26</v>
          </cell>
          <cell r="G2306">
            <v>95.89</v>
          </cell>
          <cell r="H2306" t="str">
            <v>CDHU-182</v>
          </cell>
        </row>
        <row r="2307">
          <cell r="A2307" t="str">
            <v>39.06.074</v>
          </cell>
          <cell r="C2307" t="str">
            <v>Cabo de cobre de 50 mm², isolamento 8,7/15 kV - isolação EPR 90°C</v>
          </cell>
          <cell r="D2307" t="str">
            <v>M</v>
          </cell>
          <cell r="E2307">
            <v>91.06</v>
          </cell>
          <cell r="F2307">
            <v>37.75</v>
          </cell>
          <cell r="G2307">
            <v>128.81</v>
          </cell>
          <cell r="H2307" t="str">
            <v>CDHU-182</v>
          </cell>
        </row>
        <row r="2308">
          <cell r="A2308" t="str">
            <v>39.06.084</v>
          </cell>
          <cell r="C2308" t="str">
            <v>Cabo de cobre de 120 mm², isolamento 8,7/15 kV - isolação EPR 90°C</v>
          </cell>
          <cell r="D2308" t="str">
            <v>M</v>
          </cell>
          <cell r="E2308">
            <v>182.18</v>
          </cell>
          <cell r="F2308">
            <v>45.29</v>
          </cell>
          <cell r="G2308">
            <v>227.47</v>
          </cell>
          <cell r="H2308" t="str">
            <v>CDHU-182</v>
          </cell>
        </row>
        <row r="2309">
          <cell r="A2309" t="str">
            <v>39.09</v>
          </cell>
          <cell r="B2309" t="str">
            <v>Conectores</v>
          </cell>
          <cell r="C2309" t="str">
            <v>Conectores</v>
          </cell>
          <cell r="H2309" t="str">
            <v>CDHU-182</v>
          </cell>
        </row>
        <row r="2310">
          <cell r="A2310" t="str">
            <v>39.09.010</v>
          </cell>
          <cell r="C2310" t="str">
            <v>Conector terminal tipo BNC para cabo coaxial RG 59</v>
          </cell>
          <cell r="D2310" t="str">
            <v>UN</v>
          </cell>
          <cell r="E2310">
            <v>6.67</v>
          </cell>
          <cell r="F2310">
            <v>4.2</v>
          </cell>
          <cell r="G2310">
            <v>10.87</v>
          </cell>
          <cell r="H2310" t="str">
            <v>CDHU-182</v>
          </cell>
        </row>
        <row r="2311">
          <cell r="A2311" t="str">
            <v>39.09.015</v>
          </cell>
          <cell r="C2311" t="str">
            <v>Conector de emenda tipo BNC para cabo coaxial RG 59</v>
          </cell>
          <cell r="D2311" t="str">
            <v>UN</v>
          </cell>
          <cell r="E2311">
            <v>4.6900000000000004</v>
          </cell>
          <cell r="F2311">
            <v>4.2</v>
          </cell>
          <cell r="G2311">
            <v>8.89</v>
          </cell>
          <cell r="H2311" t="str">
            <v>CDHU-182</v>
          </cell>
        </row>
        <row r="2312">
          <cell r="A2312" t="str">
            <v>39.09.020</v>
          </cell>
          <cell r="C2312" t="str">
            <v>Conector split-bolt para cabo de 25 mm², latão, simples</v>
          </cell>
          <cell r="D2312" t="str">
            <v>UN</v>
          </cell>
          <cell r="E2312">
            <v>10.31</v>
          </cell>
          <cell r="F2312">
            <v>4.2</v>
          </cell>
          <cell r="G2312">
            <v>14.51</v>
          </cell>
          <cell r="H2312" t="str">
            <v>CDHU-182</v>
          </cell>
        </row>
        <row r="2313">
          <cell r="A2313" t="str">
            <v>39.09.040</v>
          </cell>
          <cell r="C2313" t="str">
            <v>Conector split-bolt para cabo de 35 mm², latão, simples</v>
          </cell>
          <cell r="D2313" t="str">
            <v>UN</v>
          </cell>
          <cell r="E2313">
            <v>10.37</v>
          </cell>
          <cell r="F2313">
            <v>4.2</v>
          </cell>
          <cell r="G2313">
            <v>14.57</v>
          </cell>
          <cell r="H2313" t="str">
            <v>CDHU-182</v>
          </cell>
        </row>
        <row r="2314">
          <cell r="A2314" t="str">
            <v>39.09.060</v>
          </cell>
          <cell r="C2314" t="str">
            <v>Conector split-bolt para cabo de 50 mm², latão, simples</v>
          </cell>
          <cell r="D2314" t="str">
            <v>UN</v>
          </cell>
          <cell r="E2314">
            <v>15.35</v>
          </cell>
          <cell r="F2314">
            <v>4.2</v>
          </cell>
          <cell r="G2314">
            <v>19.55</v>
          </cell>
          <cell r="H2314" t="str">
            <v>CDHU-182</v>
          </cell>
        </row>
        <row r="2315">
          <cell r="A2315" t="str">
            <v>39.09.100</v>
          </cell>
          <cell r="C2315" t="str">
            <v>Conector split-bolt para cabo de 25 mm², latão, com rabicho</v>
          </cell>
          <cell r="D2315" t="str">
            <v>UN</v>
          </cell>
          <cell r="E2315">
            <v>15.62</v>
          </cell>
          <cell r="F2315">
            <v>4.2</v>
          </cell>
          <cell r="G2315">
            <v>19.82</v>
          </cell>
          <cell r="H2315" t="str">
            <v>CDHU-182</v>
          </cell>
        </row>
        <row r="2316">
          <cell r="A2316" t="str">
            <v>39.09.120</v>
          </cell>
          <cell r="C2316" t="str">
            <v>Conector split-bolt para cabo de 35 mm², latão, com rabicho</v>
          </cell>
          <cell r="D2316" t="str">
            <v>UN</v>
          </cell>
          <cell r="E2316">
            <v>20.83</v>
          </cell>
          <cell r="F2316">
            <v>4.2</v>
          </cell>
          <cell r="G2316">
            <v>25.03</v>
          </cell>
          <cell r="H2316" t="str">
            <v>CDHU-182</v>
          </cell>
        </row>
        <row r="2317">
          <cell r="A2317" t="str">
            <v>39.09.140</v>
          </cell>
          <cell r="C2317" t="str">
            <v>Conector split-bolt para cabo de 50 mm², latão, com rabicho</v>
          </cell>
          <cell r="D2317" t="str">
            <v>UN</v>
          </cell>
          <cell r="E2317">
            <v>23.93</v>
          </cell>
          <cell r="F2317">
            <v>4.2</v>
          </cell>
          <cell r="G2317">
            <v>28.13</v>
          </cell>
          <cell r="H2317" t="str">
            <v>CDHU-182</v>
          </cell>
        </row>
        <row r="2318">
          <cell r="A2318" t="str">
            <v>39.10</v>
          </cell>
          <cell r="B2318" t="str">
            <v>Terminais de pressao e compressao</v>
          </cell>
          <cell r="C2318" t="str">
            <v>Terminais de pressao e compressao</v>
          </cell>
          <cell r="H2318" t="str">
            <v>CDHU-182</v>
          </cell>
        </row>
        <row r="2319">
          <cell r="A2319" t="str">
            <v>39.10.050</v>
          </cell>
          <cell r="C2319" t="str">
            <v>Terminal de compressão para cabo de 2,5 mm²</v>
          </cell>
          <cell r="D2319" t="str">
            <v>UN</v>
          </cell>
          <cell r="E2319">
            <v>0.8</v>
          </cell>
          <cell r="F2319">
            <v>3.36</v>
          </cell>
          <cell r="G2319">
            <v>4.16</v>
          </cell>
          <cell r="H2319" t="str">
            <v>CDHU-182</v>
          </cell>
        </row>
        <row r="2320">
          <cell r="A2320" t="str">
            <v>39.10.060</v>
          </cell>
          <cell r="C2320" t="str">
            <v>Terminal de pressão/compressão para cabo de 6 até 10 mm²</v>
          </cell>
          <cell r="D2320" t="str">
            <v>UN</v>
          </cell>
          <cell r="E2320">
            <v>4.7699999999999996</v>
          </cell>
          <cell r="F2320">
            <v>6.3</v>
          </cell>
          <cell r="G2320">
            <v>11.07</v>
          </cell>
          <cell r="H2320" t="str">
            <v>CDHU-182</v>
          </cell>
        </row>
        <row r="2321">
          <cell r="A2321" t="str">
            <v>39.10.080</v>
          </cell>
          <cell r="C2321" t="str">
            <v>Terminal de pressão/compressão para cabo de 16 mm²</v>
          </cell>
          <cell r="D2321" t="str">
            <v>UN</v>
          </cell>
          <cell r="E2321">
            <v>7.75</v>
          </cell>
          <cell r="F2321">
            <v>6.3</v>
          </cell>
          <cell r="G2321">
            <v>14.05</v>
          </cell>
          <cell r="H2321" t="str">
            <v>CDHU-182</v>
          </cell>
        </row>
        <row r="2322">
          <cell r="A2322" t="str">
            <v>39.10.120</v>
          </cell>
          <cell r="C2322" t="str">
            <v>Terminal de pressão/compressão para cabo de 25 mm²</v>
          </cell>
          <cell r="D2322" t="str">
            <v>UN</v>
          </cell>
          <cell r="E2322">
            <v>6.86</v>
          </cell>
          <cell r="F2322">
            <v>6.3</v>
          </cell>
          <cell r="G2322">
            <v>13.16</v>
          </cell>
          <cell r="H2322" t="str">
            <v>CDHU-182</v>
          </cell>
        </row>
        <row r="2323">
          <cell r="A2323" t="str">
            <v>39.10.130</v>
          </cell>
          <cell r="C2323" t="str">
            <v>Terminal de pressão/compressão para cabo de 35 mm²</v>
          </cell>
          <cell r="D2323" t="str">
            <v>UN</v>
          </cell>
          <cell r="E2323">
            <v>7.8</v>
          </cell>
          <cell r="F2323">
            <v>6.3</v>
          </cell>
          <cell r="G2323">
            <v>14.1</v>
          </cell>
          <cell r="H2323" t="str">
            <v>CDHU-182</v>
          </cell>
        </row>
        <row r="2324">
          <cell r="A2324" t="str">
            <v>39.10.160</v>
          </cell>
          <cell r="C2324" t="str">
            <v>Terminal de pressão/compressão para cabo de 50 mm²</v>
          </cell>
          <cell r="D2324" t="str">
            <v>UN</v>
          </cell>
          <cell r="E2324">
            <v>11.57</v>
          </cell>
          <cell r="F2324">
            <v>6.3</v>
          </cell>
          <cell r="G2324">
            <v>17.87</v>
          </cell>
          <cell r="H2324" t="str">
            <v>CDHU-182</v>
          </cell>
        </row>
        <row r="2325">
          <cell r="A2325" t="str">
            <v>39.10.200</v>
          </cell>
          <cell r="C2325" t="str">
            <v>Terminal de pressão/compressão para cabo de 70 mm²</v>
          </cell>
          <cell r="D2325" t="str">
            <v>UN</v>
          </cell>
          <cell r="E2325">
            <v>11.25</v>
          </cell>
          <cell r="F2325">
            <v>6.3</v>
          </cell>
          <cell r="G2325">
            <v>17.55</v>
          </cell>
          <cell r="H2325" t="str">
            <v>CDHU-182</v>
          </cell>
        </row>
        <row r="2326">
          <cell r="A2326" t="str">
            <v>39.10.240</v>
          </cell>
          <cell r="C2326" t="str">
            <v>Terminal de pressão/compressão para cabo de 95 mm²</v>
          </cell>
          <cell r="D2326" t="str">
            <v>UN</v>
          </cell>
          <cell r="E2326">
            <v>17.98</v>
          </cell>
          <cell r="F2326">
            <v>6.3</v>
          </cell>
          <cell r="G2326">
            <v>24.28</v>
          </cell>
          <cell r="H2326" t="str">
            <v>CDHU-182</v>
          </cell>
        </row>
        <row r="2327">
          <cell r="A2327" t="str">
            <v>39.10.246</v>
          </cell>
          <cell r="C2327" t="str">
            <v>Terminal de pressão/compressão para cabo de 120 mm²</v>
          </cell>
          <cell r="D2327" t="str">
            <v>UN</v>
          </cell>
          <cell r="E2327">
            <v>23.59</v>
          </cell>
          <cell r="F2327">
            <v>8.4</v>
          </cell>
          <cell r="G2327">
            <v>31.99</v>
          </cell>
          <cell r="H2327" t="str">
            <v>CDHU-182</v>
          </cell>
        </row>
        <row r="2328">
          <cell r="A2328" t="str">
            <v>39.10.250</v>
          </cell>
          <cell r="C2328" t="str">
            <v>Terminal de pressão/compressão para cabo de 150 mm²</v>
          </cell>
          <cell r="D2328" t="str">
            <v>UN</v>
          </cell>
          <cell r="E2328">
            <v>24.96</v>
          </cell>
          <cell r="F2328">
            <v>8.4</v>
          </cell>
          <cell r="G2328">
            <v>33.36</v>
          </cell>
          <cell r="H2328" t="str">
            <v>CDHU-182</v>
          </cell>
        </row>
        <row r="2329">
          <cell r="A2329" t="str">
            <v>39.10.280</v>
          </cell>
          <cell r="C2329" t="str">
            <v>Terminal de pressão/compressão para cabo de 185 mm²</v>
          </cell>
          <cell r="D2329" t="str">
            <v>UN</v>
          </cell>
          <cell r="E2329">
            <v>33.630000000000003</v>
          </cell>
          <cell r="F2329">
            <v>8.4</v>
          </cell>
          <cell r="G2329">
            <v>42.03</v>
          </cell>
          <cell r="H2329" t="str">
            <v>CDHU-182</v>
          </cell>
        </row>
        <row r="2330">
          <cell r="A2330" t="str">
            <v>39.10.300</v>
          </cell>
          <cell r="C2330" t="str">
            <v>Terminal de pressão/compressão para cabo de 240 mm²</v>
          </cell>
          <cell r="D2330" t="str">
            <v>UN</v>
          </cell>
          <cell r="E2330">
            <v>35.15</v>
          </cell>
          <cell r="F2330">
            <v>8.4</v>
          </cell>
          <cell r="G2330">
            <v>43.55</v>
          </cell>
          <cell r="H2330" t="str">
            <v>CDHU-182</v>
          </cell>
        </row>
        <row r="2331">
          <cell r="A2331" t="str">
            <v>39.11</v>
          </cell>
          <cell r="B2331" t="str">
            <v>Fios e cabos telefônicos</v>
          </cell>
          <cell r="C2331" t="str">
            <v>Fios e cabos telefônicos</v>
          </cell>
          <cell r="H2331" t="str">
            <v>CDHU-182</v>
          </cell>
        </row>
        <row r="2332">
          <cell r="A2332" t="str">
            <v>39.11.020</v>
          </cell>
          <cell r="C2332" t="str">
            <v>Cabo telefônico CI, com 10 pares de 0,50 mm, para centrais telefônicas, equipamentos e rede interna</v>
          </cell>
          <cell r="D2332" t="str">
            <v>M</v>
          </cell>
          <cell r="E2332">
            <v>6.03</v>
          </cell>
          <cell r="F2332">
            <v>6.3</v>
          </cell>
          <cell r="G2332">
            <v>12.33</v>
          </cell>
          <cell r="H2332" t="str">
            <v>CDHU-182</v>
          </cell>
        </row>
        <row r="2333">
          <cell r="A2333" t="str">
            <v>39.11.040</v>
          </cell>
          <cell r="C2333" t="str">
            <v>Cabo telefônico CI, com 20 pares de 0,50 mm, para centrais telefônicas, equipamentos e rede interna</v>
          </cell>
          <cell r="D2333" t="str">
            <v>M</v>
          </cell>
          <cell r="E2333">
            <v>11.62</v>
          </cell>
          <cell r="F2333">
            <v>6.3</v>
          </cell>
          <cell r="G2333">
            <v>17.920000000000002</v>
          </cell>
          <cell r="H2333" t="str">
            <v>CDHU-182</v>
          </cell>
        </row>
        <row r="2334">
          <cell r="A2334" t="str">
            <v>39.11.080</v>
          </cell>
          <cell r="C2334" t="str">
            <v>Cabo telefônico CI, com 50 pares de 0,50 mm, para centrais telefônicas, equipamentos e rede interna</v>
          </cell>
          <cell r="D2334" t="str">
            <v>M</v>
          </cell>
          <cell r="E2334">
            <v>26.83</v>
          </cell>
          <cell r="F2334">
            <v>6.3</v>
          </cell>
          <cell r="G2334">
            <v>33.130000000000003</v>
          </cell>
          <cell r="H2334" t="str">
            <v>CDHU-182</v>
          </cell>
        </row>
        <row r="2335">
          <cell r="A2335" t="str">
            <v>39.11.090</v>
          </cell>
          <cell r="C2335" t="str">
            <v>Fio telefônico tipo FI-60, para ligação de aparelhos telefônicos</v>
          </cell>
          <cell r="D2335" t="str">
            <v>M</v>
          </cell>
          <cell r="E2335">
            <v>0.72</v>
          </cell>
          <cell r="F2335">
            <v>3.36</v>
          </cell>
          <cell r="G2335">
            <v>4.08</v>
          </cell>
          <cell r="H2335" t="str">
            <v>CDHU-182</v>
          </cell>
        </row>
        <row r="2336">
          <cell r="A2336" t="str">
            <v>39.11.110</v>
          </cell>
          <cell r="C2336" t="str">
            <v>Fio telefônico externo tipo FE-160</v>
          </cell>
          <cell r="D2336" t="str">
            <v>M</v>
          </cell>
          <cell r="E2336">
            <v>2.4</v>
          </cell>
          <cell r="F2336">
            <v>12.6</v>
          </cell>
          <cell r="G2336">
            <v>15</v>
          </cell>
          <cell r="H2336" t="str">
            <v>CDHU-182</v>
          </cell>
        </row>
        <row r="2337">
          <cell r="A2337" t="str">
            <v>39.11.120</v>
          </cell>
          <cell r="C2337" t="str">
            <v>Cabo telefônico CTP-APL-SN, com 10 pares de 0,50 mm, para cotos de transição em caixas e entradas</v>
          </cell>
          <cell r="D2337" t="str">
            <v>M</v>
          </cell>
          <cell r="E2337">
            <v>6.14</v>
          </cell>
          <cell r="F2337">
            <v>5.04</v>
          </cell>
          <cell r="G2337">
            <v>11.18</v>
          </cell>
          <cell r="H2337" t="str">
            <v>CDHU-182</v>
          </cell>
        </row>
        <row r="2338">
          <cell r="A2338" t="str">
            <v>39.11.190</v>
          </cell>
          <cell r="C2338" t="str">
            <v>Cabo telefônico CCE-APL, com 4 pares de 0,50 mm, para conexões em rede externa</v>
          </cell>
          <cell r="D2338" t="str">
            <v>M</v>
          </cell>
          <cell r="E2338">
            <v>3.79</v>
          </cell>
          <cell r="F2338">
            <v>4.2</v>
          </cell>
          <cell r="G2338">
            <v>7.99</v>
          </cell>
          <cell r="H2338" t="str">
            <v>CDHU-182</v>
          </cell>
        </row>
        <row r="2339">
          <cell r="A2339" t="str">
            <v>39.11.210</v>
          </cell>
          <cell r="C2339" t="str">
            <v>Cabo telefônico secundário de distribuição CTP-APL, com 20 pares de 0,50 mm, para rede externa</v>
          </cell>
          <cell r="D2339" t="str">
            <v>M</v>
          </cell>
          <cell r="E2339">
            <v>13.82</v>
          </cell>
          <cell r="F2339">
            <v>5.46</v>
          </cell>
          <cell r="G2339">
            <v>19.28</v>
          </cell>
          <cell r="H2339" t="str">
            <v>CDHU-182</v>
          </cell>
        </row>
        <row r="2340">
          <cell r="A2340" t="str">
            <v>39.11.230</v>
          </cell>
          <cell r="C2340" t="str">
            <v>Cabo telefônico secundário de distribuição CTP-APL, com 50 pares de 0,50 mm, para rede externa</v>
          </cell>
          <cell r="D2340" t="str">
            <v>M</v>
          </cell>
          <cell r="E2340">
            <v>28.63</v>
          </cell>
          <cell r="F2340">
            <v>6.72</v>
          </cell>
          <cell r="G2340">
            <v>35.35</v>
          </cell>
          <cell r="H2340" t="str">
            <v>CDHU-182</v>
          </cell>
        </row>
        <row r="2341">
          <cell r="A2341" t="str">
            <v>39.11.240</v>
          </cell>
          <cell r="C2341" t="str">
            <v>Cabo telefônico secundário de distribuição CTP-APL, com 100 pares de 0,50 mm, para rede externa</v>
          </cell>
          <cell r="D2341" t="str">
            <v>M</v>
          </cell>
          <cell r="E2341">
            <v>55.97</v>
          </cell>
          <cell r="F2341">
            <v>8.82</v>
          </cell>
          <cell r="G2341">
            <v>64.790000000000006</v>
          </cell>
          <cell r="H2341" t="str">
            <v>CDHU-182</v>
          </cell>
        </row>
        <row r="2342">
          <cell r="A2342" t="str">
            <v>39.11.270</v>
          </cell>
          <cell r="C2342" t="str">
            <v>Cabo telefônico secundário de distribuição CTP-APL-G, com 10 pares de 0,50 mm, para rede subterrânea</v>
          </cell>
          <cell r="D2342" t="str">
            <v>M</v>
          </cell>
          <cell r="E2342">
            <v>10.95</v>
          </cell>
          <cell r="F2342">
            <v>5.04</v>
          </cell>
          <cell r="G2342">
            <v>15.99</v>
          </cell>
          <cell r="H2342" t="str">
            <v>CDHU-182</v>
          </cell>
        </row>
        <row r="2343">
          <cell r="A2343" t="str">
            <v>39.11.280</v>
          </cell>
          <cell r="C2343" t="str">
            <v>Cabo telefônico secundário de distribuição CTP-APL-G, com 20 pares de 0,50 mm, para rede subterrânea</v>
          </cell>
          <cell r="D2343" t="str">
            <v>M</v>
          </cell>
          <cell r="E2343">
            <v>17.260000000000002</v>
          </cell>
          <cell r="F2343">
            <v>5.46</v>
          </cell>
          <cell r="G2343">
            <v>22.72</v>
          </cell>
          <cell r="H2343" t="str">
            <v>CDHU-182</v>
          </cell>
        </row>
        <row r="2344">
          <cell r="A2344" t="str">
            <v>39.11.300</v>
          </cell>
          <cell r="C2344" t="str">
            <v>Cabo telefônico secundário de distribuição CTP-APL-G, com 50 pares de 0,50 mm, para rede subterrânea</v>
          </cell>
          <cell r="D2344" t="str">
            <v>M</v>
          </cell>
          <cell r="E2344">
            <v>32.54</v>
          </cell>
          <cell r="F2344">
            <v>6.72</v>
          </cell>
          <cell r="G2344">
            <v>39.26</v>
          </cell>
          <cell r="H2344" t="str">
            <v>CDHU-182</v>
          </cell>
        </row>
        <row r="2345">
          <cell r="A2345" t="str">
            <v>39.11.400</v>
          </cell>
          <cell r="C2345" t="str">
            <v>Cabo telefônico secundário de distribuição CTP-APL, com 10 pares de 0,65 mm, para rede externa</v>
          </cell>
          <cell r="D2345" t="str">
            <v>M</v>
          </cell>
          <cell r="E2345">
            <v>11.24</v>
          </cell>
          <cell r="F2345">
            <v>5.04</v>
          </cell>
          <cell r="G2345">
            <v>16.28</v>
          </cell>
          <cell r="H2345" t="str">
            <v>CDHU-182</v>
          </cell>
        </row>
        <row r="2346">
          <cell r="A2346" t="str">
            <v>39.11.410</v>
          </cell>
          <cell r="C2346" t="str">
            <v>Cabo telefônico secundário de distribuição CTP-APL, com 20 pares de 0,65 mm, para rede externa</v>
          </cell>
          <cell r="D2346" t="str">
            <v>M</v>
          </cell>
          <cell r="E2346">
            <v>20.23</v>
          </cell>
          <cell r="F2346">
            <v>5.46</v>
          </cell>
          <cell r="G2346">
            <v>25.69</v>
          </cell>
          <cell r="H2346" t="str">
            <v>CDHU-182</v>
          </cell>
        </row>
        <row r="2347">
          <cell r="A2347" t="str">
            <v>39.11.430</v>
          </cell>
          <cell r="C2347" t="str">
            <v>Cabo telefônico secundário de distribuição CTP-APL, com 50 pares de 0,65 mm, para rede externa</v>
          </cell>
          <cell r="D2347" t="str">
            <v>M</v>
          </cell>
          <cell r="E2347">
            <v>40.950000000000003</v>
          </cell>
          <cell r="F2347">
            <v>6.72</v>
          </cell>
          <cell r="G2347">
            <v>47.67</v>
          </cell>
          <cell r="H2347" t="str">
            <v>CDHU-182</v>
          </cell>
        </row>
        <row r="2348">
          <cell r="A2348" t="str">
            <v>39.12</v>
          </cell>
          <cell r="B2348" t="str">
            <v>Cabo de cobre flexivel, isolamento 600 V, isolacao em VC/E 105°C</v>
          </cell>
          <cell r="C2348" t="str">
            <v>Cabo de cobre flexivel, isolamento 600 V, isolacao em VC/E 105°C</v>
          </cell>
          <cell r="H2348" t="str">
            <v>CDHU-182</v>
          </cell>
        </row>
        <row r="2349">
          <cell r="A2349" t="str">
            <v>39.12.510</v>
          </cell>
          <cell r="C2349" t="str">
            <v>Cabo de cobre flexível blindado de 2 x 1,5 mm², isolamento 600V, isolação em VC/E 105°C - para detecção de incêndio</v>
          </cell>
          <cell r="D2349" t="str">
            <v>M</v>
          </cell>
          <cell r="E2349">
            <v>5.69</v>
          </cell>
          <cell r="F2349">
            <v>4.2</v>
          </cell>
          <cell r="G2349">
            <v>9.89</v>
          </cell>
          <cell r="H2349" t="str">
            <v>CDHU-182</v>
          </cell>
        </row>
        <row r="2350">
          <cell r="A2350" t="str">
            <v>39.12.520</v>
          </cell>
          <cell r="C2350" t="str">
            <v>Cabo de cobre flexível blindado de 3 x 1,5 mm², isolamento 600V, isolação em VC/E 105°C - para detecção de incêndio</v>
          </cell>
          <cell r="D2350" t="str">
            <v>M</v>
          </cell>
          <cell r="E2350">
            <v>7.17</v>
          </cell>
          <cell r="F2350">
            <v>4.2</v>
          </cell>
          <cell r="G2350">
            <v>11.37</v>
          </cell>
          <cell r="H2350" t="str">
            <v>CDHU-182</v>
          </cell>
        </row>
        <row r="2351">
          <cell r="A2351" t="str">
            <v>39.12.530</v>
          </cell>
          <cell r="C2351" t="str">
            <v>Cabo de cobre flexível blindado de 2 x 2,5 mm², isolamento 600V, isolação em VC/E 105°C - para detecção de incêndio</v>
          </cell>
          <cell r="D2351" t="str">
            <v>M</v>
          </cell>
          <cell r="E2351">
            <v>7.41</v>
          </cell>
          <cell r="F2351">
            <v>4.2</v>
          </cell>
          <cell r="G2351">
            <v>11.61</v>
          </cell>
          <cell r="H2351" t="str">
            <v>CDHU-182</v>
          </cell>
        </row>
        <row r="2352">
          <cell r="A2352" t="str">
            <v>39.14</v>
          </cell>
          <cell r="B2352" t="str">
            <v>Cabo de aluminio nu com alma de aco</v>
          </cell>
          <cell r="C2352" t="str">
            <v>Cabo de aluminio nu com alma de aco</v>
          </cell>
          <cell r="H2352" t="str">
            <v>CDHU-182</v>
          </cell>
        </row>
        <row r="2353">
          <cell r="A2353" t="str">
            <v>39.14.010</v>
          </cell>
          <cell r="C2353" t="str">
            <v>Cabo de alumínio nu com alma de aço CAA, 1/0 AWG - Raven</v>
          </cell>
          <cell r="D2353" t="str">
            <v>M</v>
          </cell>
          <cell r="E2353">
            <v>9.01</v>
          </cell>
          <cell r="F2353">
            <v>6.05</v>
          </cell>
          <cell r="G2353">
            <v>15.06</v>
          </cell>
          <cell r="H2353" t="str">
            <v>CDHU-182</v>
          </cell>
        </row>
        <row r="2354">
          <cell r="A2354" t="str">
            <v>39.14.050</v>
          </cell>
          <cell r="C2354" t="str">
            <v>Cabo de alumínio nu com alma de aço CAA, 4 AWG - Swan</v>
          </cell>
          <cell r="D2354" t="str">
            <v>M</v>
          </cell>
          <cell r="E2354">
            <v>3.55</v>
          </cell>
          <cell r="F2354">
            <v>6.05</v>
          </cell>
          <cell r="G2354">
            <v>9.6</v>
          </cell>
          <cell r="H2354" t="str">
            <v>CDHU-182</v>
          </cell>
        </row>
        <row r="2355">
          <cell r="A2355" t="str">
            <v>39.15</v>
          </cell>
          <cell r="B2355" t="str">
            <v>Cabo de aluminio nu sem alma de aco</v>
          </cell>
          <cell r="C2355" t="str">
            <v>Cabo de aluminio nu sem alma de aco</v>
          </cell>
          <cell r="H2355" t="str">
            <v>CDHU-182</v>
          </cell>
        </row>
        <row r="2356">
          <cell r="A2356" t="str">
            <v>39.15.040</v>
          </cell>
          <cell r="C2356" t="str">
            <v>Cabo de alumínio nu sem alma de aço CA, 2 AWG - Iris</v>
          </cell>
          <cell r="D2356" t="str">
            <v>M</v>
          </cell>
          <cell r="E2356">
            <v>3.62</v>
          </cell>
          <cell r="F2356">
            <v>6.05</v>
          </cell>
          <cell r="G2356">
            <v>9.67</v>
          </cell>
          <cell r="H2356" t="str">
            <v>CDHU-182</v>
          </cell>
        </row>
        <row r="2357">
          <cell r="A2357" t="str">
            <v>39.15.070</v>
          </cell>
          <cell r="C2357" t="str">
            <v>Cabo de alumínio nu sem alma de aço CA, 2/0 AWG - Aster</v>
          </cell>
          <cell r="D2357" t="str">
            <v>M</v>
          </cell>
          <cell r="E2357">
            <v>7.26</v>
          </cell>
          <cell r="F2357">
            <v>6.05</v>
          </cell>
          <cell r="G2357">
            <v>13.31</v>
          </cell>
          <cell r="H2357" t="str">
            <v>CDHU-182</v>
          </cell>
        </row>
        <row r="2358">
          <cell r="A2358" t="str">
            <v>39.18</v>
          </cell>
          <cell r="B2358" t="str">
            <v>Cabo para transmissao de dados</v>
          </cell>
          <cell r="C2358" t="str">
            <v>Cabo para transmissao de dados</v>
          </cell>
          <cell r="H2358" t="str">
            <v>CDHU-182</v>
          </cell>
        </row>
        <row r="2359">
          <cell r="A2359" t="str">
            <v>39.18.100</v>
          </cell>
          <cell r="C2359" t="str">
            <v>Cabo coaxial tipo RG 6</v>
          </cell>
          <cell r="D2359" t="str">
            <v>M</v>
          </cell>
          <cell r="E2359">
            <v>3.25</v>
          </cell>
          <cell r="F2359">
            <v>4.62</v>
          </cell>
          <cell r="G2359">
            <v>7.87</v>
          </cell>
          <cell r="H2359" t="str">
            <v>CDHU-182</v>
          </cell>
        </row>
        <row r="2360">
          <cell r="A2360" t="str">
            <v>39.18.104</v>
          </cell>
          <cell r="C2360" t="str">
            <v>Cabo coaxial tipo RG 11</v>
          </cell>
          <cell r="D2360" t="str">
            <v>M</v>
          </cell>
          <cell r="E2360">
            <v>14.22</v>
          </cell>
          <cell r="F2360">
            <v>4.62</v>
          </cell>
          <cell r="G2360">
            <v>18.84</v>
          </cell>
          <cell r="H2360" t="str">
            <v>CDHU-182</v>
          </cell>
        </row>
        <row r="2361">
          <cell r="A2361" t="str">
            <v>39.18.106</v>
          </cell>
          <cell r="C2361" t="str">
            <v>Cabo coaxial tipo RG 59</v>
          </cell>
          <cell r="D2361" t="str">
            <v>M</v>
          </cell>
          <cell r="E2361">
            <v>5.41</v>
          </cell>
          <cell r="F2361">
            <v>3.57</v>
          </cell>
          <cell r="G2361">
            <v>8.98</v>
          </cell>
          <cell r="H2361" t="str">
            <v>CDHU-182</v>
          </cell>
        </row>
        <row r="2362">
          <cell r="A2362" t="str">
            <v>39.18.110</v>
          </cell>
          <cell r="C2362" t="str">
            <v>Cabo coaxial tipo RGC 06</v>
          </cell>
          <cell r="D2362" t="str">
            <v>M</v>
          </cell>
          <cell r="E2362">
            <v>3.41</v>
          </cell>
          <cell r="F2362">
            <v>4.62</v>
          </cell>
          <cell r="G2362">
            <v>8.0299999999999994</v>
          </cell>
          <cell r="H2362" t="str">
            <v>CDHU-182</v>
          </cell>
        </row>
        <row r="2363">
          <cell r="A2363" t="str">
            <v>39.18.114</v>
          </cell>
          <cell r="C2363" t="str">
            <v>Cabo coaxial tipo RGC 59</v>
          </cell>
          <cell r="D2363" t="str">
            <v>M</v>
          </cell>
          <cell r="E2363">
            <v>3.13</v>
          </cell>
          <cell r="F2363">
            <v>3.57</v>
          </cell>
          <cell r="G2363">
            <v>6.7</v>
          </cell>
          <cell r="H2363" t="str">
            <v>CDHU-182</v>
          </cell>
        </row>
        <row r="2364">
          <cell r="A2364" t="str">
            <v>39.18.120</v>
          </cell>
          <cell r="C2364" t="str">
            <v>Cabo para rede U/UTP 23 AWG com 4 pares - categoria 6A</v>
          </cell>
          <cell r="D2364" t="str">
            <v>M</v>
          </cell>
          <cell r="E2364">
            <v>20.43</v>
          </cell>
          <cell r="F2364">
            <v>4.62</v>
          </cell>
          <cell r="G2364">
            <v>25.05</v>
          </cell>
          <cell r="H2364" t="str">
            <v>CDHU-182</v>
          </cell>
        </row>
        <row r="2365">
          <cell r="A2365" t="str">
            <v>39.18.126</v>
          </cell>
          <cell r="C2365" t="str">
            <v>Cabo para rede 24 AWG com 4 pares, categoria 6</v>
          </cell>
          <cell r="D2365" t="str">
            <v>M</v>
          </cell>
          <cell r="E2365">
            <v>3.75</v>
          </cell>
          <cell r="F2365">
            <v>4.62</v>
          </cell>
          <cell r="G2365">
            <v>8.3699999999999992</v>
          </cell>
          <cell r="H2365" t="str">
            <v>CDHU-182</v>
          </cell>
        </row>
        <row r="2366">
          <cell r="A2366" t="str">
            <v>39.20</v>
          </cell>
          <cell r="B2366" t="str">
            <v>Reparos, conservacoes e complementos - GRUPO 39</v>
          </cell>
          <cell r="C2366" t="str">
            <v>Reparos, conservacoes e complementos - GRUPO 39</v>
          </cell>
          <cell r="H2366" t="str">
            <v>CDHU-182</v>
          </cell>
        </row>
        <row r="2367">
          <cell r="A2367" t="str">
            <v>39.20.005</v>
          </cell>
          <cell r="C2367" t="str">
            <v>Conector prensa-cabo de 3/4´</v>
          </cell>
          <cell r="D2367" t="str">
            <v>UN</v>
          </cell>
          <cell r="E2367">
            <v>8.48</v>
          </cell>
          <cell r="F2367">
            <v>7</v>
          </cell>
          <cell r="G2367">
            <v>15.48</v>
          </cell>
          <cell r="H2367" t="str">
            <v>CDHU-182</v>
          </cell>
        </row>
        <row r="2368">
          <cell r="A2368" t="str">
            <v>39.20.010</v>
          </cell>
          <cell r="C2368" t="str">
            <v>Recolocação de condutor aparente com diâmetro externo até 6,5 mm</v>
          </cell>
          <cell r="D2368" t="str">
            <v>M</v>
          </cell>
          <cell r="F2368">
            <v>6.05</v>
          </cell>
          <cell r="G2368">
            <v>6.05</v>
          </cell>
          <cell r="H2368" t="str">
            <v>CDHU-182</v>
          </cell>
        </row>
        <row r="2369">
          <cell r="A2369" t="str">
            <v>39.20.030</v>
          </cell>
          <cell r="C2369" t="str">
            <v>Recolocação de condutor aparente com diâmetro externo acima de 6,5 mm</v>
          </cell>
          <cell r="D2369" t="str">
            <v>M</v>
          </cell>
          <cell r="F2369">
            <v>12.08</v>
          </cell>
          <cell r="G2369">
            <v>12.08</v>
          </cell>
          <cell r="H2369" t="str">
            <v>CDHU-182</v>
          </cell>
        </row>
        <row r="2370">
          <cell r="A2370" t="str">
            <v>39.21</v>
          </cell>
          <cell r="B2370" t="str">
            <v>Cabo de cobre flexivel, isolamento 0,6/1 kV, isolacao em HEPR 90°C</v>
          </cell>
          <cell r="C2370" t="str">
            <v>Cabo de cobre flexivel, isolamento 0,6/1 kV, isolacao em HEPR 90°C</v>
          </cell>
          <cell r="H2370" t="str">
            <v>CDHU-182</v>
          </cell>
        </row>
        <row r="2371">
          <cell r="A2371" t="str">
            <v>39.21.010</v>
          </cell>
          <cell r="C2371" t="str">
            <v>Cabo de cobre flexível de 1,5 mm², isolamento 0,6/1kV - isolação HEPR 90°C</v>
          </cell>
          <cell r="D2371" t="str">
            <v>M</v>
          </cell>
          <cell r="E2371">
            <v>1.53</v>
          </cell>
          <cell r="F2371">
            <v>0.84</v>
          </cell>
          <cell r="G2371">
            <v>2.37</v>
          </cell>
          <cell r="H2371" t="str">
            <v>CDHU-182</v>
          </cell>
        </row>
        <row r="2372">
          <cell r="A2372" t="str">
            <v>39.21.020</v>
          </cell>
          <cell r="C2372" t="str">
            <v>Cabo de cobre flexível de 2,5 mm², isolamento 0,6/1kV - isolação HEPR 90°C</v>
          </cell>
          <cell r="D2372" t="str">
            <v>M</v>
          </cell>
          <cell r="E2372">
            <v>2.5099999999999998</v>
          </cell>
          <cell r="F2372">
            <v>0.84</v>
          </cell>
          <cell r="G2372">
            <v>3.35</v>
          </cell>
          <cell r="H2372" t="str">
            <v>CDHU-182</v>
          </cell>
        </row>
        <row r="2373">
          <cell r="A2373" t="str">
            <v>39.21.030</v>
          </cell>
          <cell r="C2373" t="str">
            <v>Cabo de cobre flexível de 4 mm², isolamento 0,6/1kV - isolação HEPR 90°C</v>
          </cell>
          <cell r="D2373" t="str">
            <v>M</v>
          </cell>
          <cell r="E2373">
            <v>4.0599999999999996</v>
          </cell>
          <cell r="F2373">
            <v>0.84</v>
          </cell>
          <cell r="G2373">
            <v>4.9000000000000004</v>
          </cell>
          <cell r="H2373" t="str">
            <v>CDHU-182</v>
          </cell>
        </row>
        <row r="2374">
          <cell r="A2374" t="str">
            <v>39.21.040</v>
          </cell>
          <cell r="C2374" t="str">
            <v>Cabo de cobre flexível de 6 mm², isolamento 0,6/1kV - isolação HEPR 90°C</v>
          </cell>
          <cell r="D2374" t="str">
            <v>M</v>
          </cell>
          <cell r="E2374">
            <v>5.66</v>
          </cell>
          <cell r="F2374">
            <v>0.84</v>
          </cell>
          <cell r="G2374">
            <v>6.5</v>
          </cell>
          <cell r="H2374" t="str">
            <v>CDHU-182</v>
          </cell>
        </row>
        <row r="2375">
          <cell r="A2375" t="str">
            <v>39.21.050</v>
          </cell>
          <cell r="C2375" t="str">
            <v>Cabo de cobre flexível de 10 mm², isolamento 0,6/1kV - isolação HEPR 90°C</v>
          </cell>
          <cell r="D2375" t="str">
            <v>M</v>
          </cell>
          <cell r="E2375">
            <v>9.19</v>
          </cell>
          <cell r="F2375">
            <v>3.36</v>
          </cell>
          <cell r="G2375">
            <v>12.55</v>
          </cell>
          <cell r="H2375" t="str">
            <v>CDHU-182</v>
          </cell>
        </row>
        <row r="2376">
          <cell r="A2376" t="str">
            <v>39.21.060</v>
          </cell>
          <cell r="C2376" t="str">
            <v>Cabo de cobre flexível de 16 mm², isolamento 0,6/1kV - isolação HEPR 90°C</v>
          </cell>
          <cell r="D2376" t="str">
            <v>M</v>
          </cell>
          <cell r="E2376">
            <v>13.31</v>
          </cell>
          <cell r="F2376">
            <v>3.78</v>
          </cell>
          <cell r="G2376">
            <v>17.09</v>
          </cell>
          <cell r="H2376" t="str">
            <v>CDHU-182</v>
          </cell>
        </row>
        <row r="2377">
          <cell r="A2377" t="str">
            <v>39.21.070</v>
          </cell>
          <cell r="C2377" t="str">
            <v>Cabo de cobre flexível de 25 mm², isolamento 0,6/1kV - isolação HEPR 90°C</v>
          </cell>
          <cell r="D2377" t="str">
            <v>M</v>
          </cell>
          <cell r="E2377">
            <v>20.75</v>
          </cell>
          <cell r="F2377">
            <v>4.2</v>
          </cell>
          <cell r="G2377">
            <v>24.95</v>
          </cell>
          <cell r="H2377" t="str">
            <v>CDHU-182</v>
          </cell>
        </row>
        <row r="2378">
          <cell r="A2378" t="str">
            <v>39.21.080</v>
          </cell>
          <cell r="C2378" t="str">
            <v>Cabo de cobre flexível de 35 mm², isolamento 0,6/1kV - isolação HEPR 90°C</v>
          </cell>
          <cell r="D2378" t="str">
            <v>M</v>
          </cell>
          <cell r="E2378">
            <v>31.65</v>
          </cell>
          <cell r="F2378">
            <v>6.3</v>
          </cell>
          <cell r="G2378">
            <v>37.950000000000003</v>
          </cell>
          <cell r="H2378" t="str">
            <v>CDHU-182</v>
          </cell>
        </row>
        <row r="2379">
          <cell r="A2379" t="str">
            <v>39.21.090</v>
          </cell>
          <cell r="C2379" t="str">
            <v>Cabo de cobre flexível de 50 mm², isolamento 0,6/1kV - isolação HEPR 90°C</v>
          </cell>
          <cell r="D2379" t="str">
            <v>M</v>
          </cell>
          <cell r="E2379">
            <v>41.42</v>
          </cell>
          <cell r="F2379">
            <v>8.4</v>
          </cell>
          <cell r="G2379">
            <v>49.82</v>
          </cell>
          <cell r="H2379" t="str">
            <v>CDHU-182</v>
          </cell>
        </row>
        <row r="2380">
          <cell r="A2380" t="str">
            <v>39.21.100</v>
          </cell>
          <cell r="C2380" t="str">
            <v>Cabo de cobre flexível de 70 mm², isolamento 0,6/1kV - isolação HEPR 90°C</v>
          </cell>
          <cell r="D2380" t="str">
            <v>M</v>
          </cell>
          <cell r="E2380">
            <v>60.32</v>
          </cell>
          <cell r="F2380">
            <v>10.5</v>
          </cell>
          <cell r="G2380">
            <v>70.819999999999993</v>
          </cell>
          <cell r="H2380" t="str">
            <v>CDHU-182</v>
          </cell>
        </row>
        <row r="2381">
          <cell r="A2381" t="str">
            <v>39.21.110</v>
          </cell>
          <cell r="C2381" t="str">
            <v>Cabo de cobre flexível de 95 mm², isolamento 0,6/1kV - isolação HEPR 90°C</v>
          </cell>
          <cell r="D2381" t="str">
            <v>M</v>
          </cell>
          <cell r="E2381">
            <v>78.73</v>
          </cell>
          <cell r="F2381">
            <v>12.6</v>
          </cell>
          <cell r="G2381">
            <v>91.33</v>
          </cell>
          <cell r="H2381" t="str">
            <v>CDHU-182</v>
          </cell>
        </row>
        <row r="2382">
          <cell r="A2382" t="str">
            <v>39.21.120</v>
          </cell>
          <cell r="C2382" t="str">
            <v>Cabo de cobre flexível de 120 mm², isolamento 0,6/1kV - isolação HEPR 90°C</v>
          </cell>
          <cell r="D2382" t="str">
            <v>M</v>
          </cell>
          <cell r="E2382">
            <v>95.21</v>
          </cell>
          <cell r="F2382">
            <v>14.69</v>
          </cell>
          <cell r="G2382">
            <v>109.9</v>
          </cell>
          <cell r="H2382" t="str">
            <v>CDHU-182</v>
          </cell>
        </row>
        <row r="2383">
          <cell r="A2383" t="str">
            <v>39.21.125</v>
          </cell>
          <cell r="C2383" t="str">
            <v>Cabo de cobre flexível de 150 mm², isolamento 0,6/1 kV - isolação HEPR 90°C</v>
          </cell>
          <cell r="D2383" t="str">
            <v>M</v>
          </cell>
          <cell r="E2383">
            <v>120</v>
          </cell>
          <cell r="F2383">
            <v>14.69</v>
          </cell>
          <cell r="G2383">
            <v>134.69</v>
          </cell>
          <cell r="H2383" t="str">
            <v>CDHU-182</v>
          </cell>
        </row>
        <row r="2384">
          <cell r="A2384" t="str">
            <v>39.21.130</v>
          </cell>
          <cell r="C2384" t="str">
            <v>Cabo de cobre flexível de 185 mm², isolamento 0,6/1kV - isolação HEPR 90°C</v>
          </cell>
          <cell r="D2384" t="str">
            <v>M</v>
          </cell>
          <cell r="E2384">
            <v>146.91</v>
          </cell>
          <cell r="F2384">
            <v>16.8</v>
          </cell>
          <cell r="G2384">
            <v>163.71</v>
          </cell>
          <cell r="H2384" t="str">
            <v>CDHU-182</v>
          </cell>
        </row>
        <row r="2385">
          <cell r="A2385" t="str">
            <v>39.21.140</v>
          </cell>
          <cell r="C2385" t="str">
            <v>Cabo de cobre flexível de 240 mm², isolamento 0,6/1kV - isolação HEPR 90°C</v>
          </cell>
          <cell r="D2385" t="str">
            <v>M</v>
          </cell>
          <cell r="E2385">
            <v>191.51</v>
          </cell>
          <cell r="F2385">
            <v>18.899999999999999</v>
          </cell>
          <cell r="G2385">
            <v>210.41</v>
          </cell>
          <cell r="H2385" t="str">
            <v>CDHU-182</v>
          </cell>
        </row>
        <row r="2386">
          <cell r="A2386" t="str">
            <v>39.21.201</v>
          </cell>
          <cell r="C2386" t="str">
            <v>Cabo de cobre flexível de 2 x 2,5 mm², isolamento 0,6/1 kV - isolação HEPR 90°C</v>
          </cell>
          <cell r="D2386" t="str">
            <v>M</v>
          </cell>
          <cell r="E2386">
            <v>5.74</v>
          </cell>
          <cell r="F2386">
            <v>1.68</v>
          </cell>
          <cell r="G2386">
            <v>7.42</v>
          </cell>
          <cell r="H2386" t="str">
            <v>CDHU-182</v>
          </cell>
        </row>
        <row r="2387">
          <cell r="A2387" t="str">
            <v>39.21.230</v>
          </cell>
          <cell r="C2387" t="str">
            <v>Cabo de cobre flexível de 3 x 1,5 mm², isolamento 0,6/1 kV - isolação HEPR 90°C</v>
          </cell>
          <cell r="D2387" t="str">
            <v>M</v>
          </cell>
          <cell r="E2387">
            <v>5.18</v>
          </cell>
          <cell r="F2387">
            <v>0.84</v>
          </cell>
          <cell r="G2387">
            <v>6.02</v>
          </cell>
          <cell r="H2387" t="str">
            <v>CDHU-182</v>
          </cell>
        </row>
        <row r="2388">
          <cell r="A2388" t="str">
            <v>39.21.231</v>
          </cell>
          <cell r="C2388" t="str">
            <v>Cabo de cobre flexível de 3 x 2,5 mm², isolamento 0,6/1 kV - isolação HEPR 90°C</v>
          </cell>
          <cell r="D2388" t="str">
            <v>M</v>
          </cell>
          <cell r="E2388">
            <v>7.75</v>
          </cell>
          <cell r="F2388">
            <v>2.1</v>
          </cell>
          <cell r="G2388">
            <v>9.85</v>
          </cell>
          <cell r="H2388" t="str">
            <v>CDHU-182</v>
          </cell>
        </row>
        <row r="2389">
          <cell r="A2389" t="str">
            <v>39.21.234</v>
          </cell>
          <cell r="C2389" t="str">
            <v>Cabo de cobre flexível de 3 x 10 mm², isolamento 0,6/1 kV - isolação HEPR 90°C</v>
          </cell>
          <cell r="D2389" t="str">
            <v>M</v>
          </cell>
          <cell r="E2389">
            <v>28.57</v>
          </cell>
          <cell r="F2389">
            <v>4.2</v>
          </cell>
          <cell r="G2389">
            <v>32.770000000000003</v>
          </cell>
          <cell r="H2389" t="str">
            <v>CDHU-182</v>
          </cell>
        </row>
        <row r="2390">
          <cell r="A2390" t="str">
            <v>39.21.236</v>
          </cell>
          <cell r="C2390" t="str">
            <v>Cabo de cobre flexível de 3 x 25 mm², isolamento 0,6/1 kV - isolação HEPR 90°C</v>
          </cell>
          <cell r="D2390" t="str">
            <v>M</v>
          </cell>
          <cell r="E2390">
            <v>69.209999999999994</v>
          </cell>
          <cell r="F2390">
            <v>12.6</v>
          </cell>
          <cell r="G2390">
            <v>81.81</v>
          </cell>
          <cell r="H2390" t="str">
            <v>CDHU-182</v>
          </cell>
        </row>
        <row r="2391">
          <cell r="A2391" t="str">
            <v>39.21.237</v>
          </cell>
          <cell r="C2391" t="str">
            <v>Cabo de cobre flexível de 3 x 35 mm², isolamento 0,6/1 kV - isolação HEPR 90°C</v>
          </cell>
          <cell r="D2391" t="str">
            <v>M</v>
          </cell>
          <cell r="E2391">
            <v>98.59</v>
          </cell>
          <cell r="F2391">
            <v>16.8</v>
          </cell>
          <cell r="G2391">
            <v>115.39</v>
          </cell>
          <cell r="H2391" t="str">
            <v>CDHU-182</v>
          </cell>
        </row>
        <row r="2392">
          <cell r="A2392" t="str">
            <v>39.21.254</v>
          </cell>
          <cell r="C2392" t="str">
            <v>Cabo de cobre flexível de 4 x 10 mm², isolamento 0,6/1 kV - isolação HEPR 90°C</v>
          </cell>
          <cell r="D2392" t="str">
            <v>M</v>
          </cell>
          <cell r="E2392">
            <v>38.71</v>
          </cell>
          <cell r="F2392">
            <v>5.46</v>
          </cell>
          <cell r="G2392">
            <v>44.17</v>
          </cell>
          <cell r="H2392" t="str">
            <v>CDHU-182</v>
          </cell>
        </row>
        <row r="2393">
          <cell r="A2393" t="str">
            <v>39.24</v>
          </cell>
          <cell r="B2393" t="str">
            <v>Cabo de cobre flexivel, isolamento 500 V, isolacao PP 70°C</v>
          </cell>
          <cell r="C2393" t="str">
            <v>Cabo de cobre flexivel, isolamento 500 V, isolacao PP 70°C</v>
          </cell>
          <cell r="H2393" t="str">
            <v>CDHU-182</v>
          </cell>
        </row>
        <row r="2394">
          <cell r="A2394" t="str">
            <v>39.24.151</v>
          </cell>
          <cell r="C2394" t="str">
            <v>Cabo de cobre flexível de 3 x 1,5 mm², isolamento 500 V - isolação PP 70°C</v>
          </cell>
          <cell r="D2394" t="str">
            <v>M</v>
          </cell>
          <cell r="E2394">
            <v>5.93</v>
          </cell>
          <cell r="F2394">
            <v>5.04</v>
          </cell>
          <cell r="G2394">
            <v>10.97</v>
          </cell>
          <cell r="H2394" t="str">
            <v>CDHU-182</v>
          </cell>
        </row>
        <row r="2395">
          <cell r="A2395" t="str">
            <v>39.24.152</v>
          </cell>
          <cell r="C2395" t="str">
            <v>Cabo de cobre flexível de 3 x 2,5 mm², isolamento 500 V - isolação PP 70°C</v>
          </cell>
          <cell r="D2395" t="str">
            <v>M</v>
          </cell>
          <cell r="E2395">
            <v>9.42</v>
          </cell>
          <cell r="F2395">
            <v>6.3</v>
          </cell>
          <cell r="G2395">
            <v>15.72</v>
          </cell>
          <cell r="H2395" t="str">
            <v>CDHU-182</v>
          </cell>
        </row>
        <row r="2396">
          <cell r="A2396" t="str">
            <v>39.24.153</v>
          </cell>
          <cell r="C2396" t="str">
            <v>Cabo de cobre flexível de 3 x 4 mm², isolamento 500 V - isolação PP 70°C</v>
          </cell>
          <cell r="D2396" t="str">
            <v>M</v>
          </cell>
          <cell r="E2396">
            <v>14.46</v>
          </cell>
          <cell r="F2396">
            <v>7.56</v>
          </cell>
          <cell r="G2396">
            <v>22.02</v>
          </cell>
          <cell r="H2396" t="str">
            <v>CDHU-182</v>
          </cell>
        </row>
        <row r="2397">
          <cell r="A2397" t="str">
            <v>39.24.154</v>
          </cell>
          <cell r="C2397" t="str">
            <v>Cabo de cobre flexível de 3 x 6 mm², isolamento 500 V - isolação PP 70°C</v>
          </cell>
          <cell r="D2397" t="str">
            <v>M</v>
          </cell>
          <cell r="E2397">
            <v>21.3</v>
          </cell>
          <cell r="F2397">
            <v>8.82</v>
          </cell>
          <cell r="G2397">
            <v>30.12</v>
          </cell>
          <cell r="H2397" t="str">
            <v>CDHU-182</v>
          </cell>
        </row>
        <row r="2398">
          <cell r="A2398" t="str">
            <v>39.24.173</v>
          </cell>
          <cell r="C2398" t="str">
            <v>Cabo de cobre flexível de 4 x 4 mm², isolamento 500 V - isolação PP 70°C</v>
          </cell>
          <cell r="D2398" t="str">
            <v>M</v>
          </cell>
          <cell r="E2398">
            <v>18.37</v>
          </cell>
          <cell r="F2398">
            <v>5.04</v>
          </cell>
          <cell r="G2398">
            <v>23.41</v>
          </cell>
          <cell r="H2398" t="str">
            <v>CDHU-182</v>
          </cell>
        </row>
        <row r="2399">
          <cell r="A2399" t="str">
            <v>39.24.174</v>
          </cell>
          <cell r="C2399" t="str">
            <v>Cabo de cobre flexível de 4 x 6 mm², isolamento 500 V - isolação PP 70°C</v>
          </cell>
          <cell r="D2399" t="str">
            <v>M</v>
          </cell>
          <cell r="E2399">
            <v>27.47</v>
          </cell>
          <cell r="F2399">
            <v>11.76</v>
          </cell>
          <cell r="G2399">
            <v>39.229999999999997</v>
          </cell>
          <cell r="H2399" t="str">
            <v>CDHU-182</v>
          </cell>
        </row>
        <row r="2400">
          <cell r="A2400" t="str">
            <v>39.25</v>
          </cell>
          <cell r="B2400" t="str">
            <v>Cabo de cobre unipolar, isolamento 15/25 kV, isolacao EPR 90 °C / 105 °C</v>
          </cell>
          <cell r="C2400" t="str">
            <v>Cabo de cobre unipolar, isolamento 15/25 kV, isolacao EPR 90 °C / 105 °C</v>
          </cell>
          <cell r="H2400" t="str">
            <v>CDHU-182</v>
          </cell>
        </row>
        <row r="2401">
          <cell r="A2401" t="str">
            <v>39.25.020</v>
          </cell>
          <cell r="C2401" t="str">
            <v>Cabo de cobre de 35 mm², isolamento 15/25 kV - isolação EPR 105°C</v>
          </cell>
          <cell r="D2401" t="str">
            <v>M</v>
          </cell>
          <cell r="E2401">
            <v>63.53</v>
          </cell>
          <cell r="F2401">
            <v>1.26</v>
          </cell>
          <cell r="G2401">
            <v>64.790000000000006</v>
          </cell>
          <cell r="H2401" t="str">
            <v>CDHU-182</v>
          </cell>
        </row>
        <row r="2402">
          <cell r="A2402" t="str">
            <v>39.25.030</v>
          </cell>
          <cell r="C2402" t="str">
            <v>Cabo de cobre de 50 mm², isolamento 15/25 kV - isolação EPR 105°C</v>
          </cell>
          <cell r="D2402" t="str">
            <v>M</v>
          </cell>
          <cell r="E2402">
            <v>89.29</v>
          </cell>
          <cell r="F2402">
            <v>1.26</v>
          </cell>
          <cell r="G2402">
            <v>90.55</v>
          </cell>
          <cell r="H2402" t="str">
            <v>CDHU-182</v>
          </cell>
        </row>
        <row r="2403">
          <cell r="A2403" t="str">
            <v>39.26</v>
          </cell>
          <cell r="B2403" t="str">
            <v>Cabo de cobre flexivel, isolamento 0,6/1kV - isolacao HEPR 90° C - baixa emissao fumaca e gases</v>
          </cell>
          <cell r="C2403" t="str">
            <v>Cabo de cobre flexivel, isolamento 0,6/1kV - isolacao HEPR 90° C - baixa emissao fumaca e gases</v>
          </cell>
          <cell r="H2403" t="str">
            <v>CDHU-182</v>
          </cell>
        </row>
        <row r="2404">
          <cell r="A2404" t="str">
            <v>39.26.010</v>
          </cell>
          <cell r="C2404" t="str">
            <v>Cabo de cobre flexível de 1,5 mm², isolamento 0,6/1 kV - isolação HEPR 90°C - baixa emissão de fumaça e gases</v>
          </cell>
          <cell r="D2404" t="str">
            <v>M</v>
          </cell>
          <cell r="E2404">
            <v>2.64</v>
          </cell>
          <cell r="F2404">
            <v>1.68</v>
          </cell>
          <cell r="G2404">
            <v>4.32</v>
          </cell>
          <cell r="H2404" t="str">
            <v>CDHU-182</v>
          </cell>
        </row>
        <row r="2405">
          <cell r="A2405" t="str">
            <v>39.26.020</v>
          </cell>
          <cell r="C2405" t="str">
            <v>Cabo de cobre flexível de 2,5 mm², isolamento 0,6/1 kV - isolação HEPR 90°C - baixa emissão de fumaça e gases</v>
          </cell>
          <cell r="D2405" t="str">
            <v>M</v>
          </cell>
          <cell r="E2405">
            <v>3.68</v>
          </cell>
          <cell r="F2405">
            <v>2.1</v>
          </cell>
          <cell r="G2405">
            <v>5.78</v>
          </cell>
          <cell r="H2405" t="str">
            <v>CDHU-182</v>
          </cell>
        </row>
        <row r="2406">
          <cell r="A2406" t="str">
            <v>39.26.030</v>
          </cell>
          <cell r="C2406" t="str">
            <v>Cabo de cobre flexível de 4 mm², isolamento 0,6/1 kV -  isolação HEPR 90°C - baixa emissão de fumaça e gases</v>
          </cell>
          <cell r="D2406" t="str">
            <v>M</v>
          </cell>
          <cell r="E2406">
            <v>5.14</v>
          </cell>
          <cell r="F2406">
            <v>2.52</v>
          </cell>
          <cell r="G2406">
            <v>7.66</v>
          </cell>
          <cell r="H2406" t="str">
            <v>CDHU-182</v>
          </cell>
        </row>
        <row r="2407">
          <cell r="A2407" t="str">
            <v>39.26.040</v>
          </cell>
          <cell r="C2407" t="str">
            <v>Cabo de cobre flexível de 6 mm², isolamento 0,6/1 kV - isolação HEPR 90°C - baixa emissão de fumaça e gases</v>
          </cell>
          <cell r="D2407" t="str">
            <v>M</v>
          </cell>
          <cell r="E2407">
            <v>7.15</v>
          </cell>
          <cell r="F2407">
            <v>2.94</v>
          </cell>
          <cell r="G2407">
            <v>10.09</v>
          </cell>
          <cell r="H2407" t="str">
            <v>CDHU-182</v>
          </cell>
        </row>
        <row r="2408">
          <cell r="A2408" t="str">
            <v>39.26.050</v>
          </cell>
          <cell r="C2408" t="str">
            <v>Cabo de cobre flexível de 10 mm², isolamento 0,6/1 kV - isolação HEPR 90°C - baixa emissão de fumaça e gases</v>
          </cell>
          <cell r="D2408" t="str">
            <v>M</v>
          </cell>
          <cell r="E2408">
            <v>11.28</v>
          </cell>
          <cell r="F2408">
            <v>3.36</v>
          </cell>
          <cell r="G2408">
            <v>14.64</v>
          </cell>
          <cell r="H2408" t="str">
            <v>CDHU-182</v>
          </cell>
        </row>
        <row r="2409">
          <cell r="A2409" t="str">
            <v>39.26.060</v>
          </cell>
          <cell r="C2409" t="str">
            <v>Cabo de cobre flexível de 16 mm², isolamento 0,6/1 kV - isolação HEPR 90°C - baixa emissão de fumaça e gases</v>
          </cell>
          <cell r="D2409" t="str">
            <v>M</v>
          </cell>
          <cell r="E2409">
            <v>17.11</v>
          </cell>
          <cell r="F2409">
            <v>3.78</v>
          </cell>
          <cell r="G2409">
            <v>20.89</v>
          </cell>
          <cell r="H2409" t="str">
            <v>CDHU-182</v>
          </cell>
        </row>
        <row r="2410">
          <cell r="A2410" t="str">
            <v>39.26.070</v>
          </cell>
          <cell r="C2410" t="str">
            <v>Cabo de cobre flexível de 25 mm², isolamento 0,6/1 kV - isolação HEPR 90°C - baixa emissão de fumaça e gases</v>
          </cell>
          <cell r="D2410" t="str">
            <v>M</v>
          </cell>
          <cell r="E2410">
            <v>27.2</v>
          </cell>
          <cell r="F2410">
            <v>4.2</v>
          </cell>
          <cell r="G2410">
            <v>31.4</v>
          </cell>
          <cell r="H2410" t="str">
            <v>CDHU-182</v>
          </cell>
        </row>
        <row r="2411">
          <cell r="A2411" t="str">
            <v>39.26.080</v>
          </cell>
          <cell r="C2411" t="str">
            <v>Cabo de cobre flexível de 35 mm², isolamento 0,6/1 kV - isolação HEPR 90°C - baixa emissão de fumaça e gases</v>
          </cell>
          <cell r="D2411" t="str">
            <v>M</v>
          </cell>
          <cell r="E2411">
            <v>34.89</v>
          </cell>
          <cell r="F2411">
            <v>6.3</v>
          </cell>
          <cell r="G2411">
            <v>41.19</v>
          </cell>
          <cell r="H2411" t="str">
            <v>CDHU-182</v>
          </cell>
        </row>
        <row r="2412">
          <cell r="A2412" t="str">
            <v>39.26.090</v>
          </cell>
          <cell r="C2412" t="str">
            <v>Cabo de cobre flexível de 50 mm², isolamento 0,6/1 kV - isolação HEPR 90°C - baixa emissão de fumaça e gases</v>
          </cell>
          <cell r="D2412" t="str">
            <v>M</v>
          </cell>
          <cell r="E2412">
            <v>50.2</v>
          </cell>
          <cell r="F2412">
            <v>8.4</v>
          </cell>
          <cell r="G2412">
            <v>58.6</v>
          </cell>
          <cell r="H2412" t="str">
            <v>CDHU-182</v>
          </cell>
        </row>
        <row r="2413">
          <cell r="A2413" t="str">
            <v>39.26.100</v>
          </cell>
          <cell r="C2413" t="str">
            <v>Cabo de cobre flexível de 70 mm², isolamento 0,6/1 kV - isolação HEPR 90°C - baixa emissão de fumaça e gases</v>
          </cell>
          <cell r="D2413" t="str">
            <v>M</v>
          </cell>
          <cell r="E2413">
            <v>72.53</v>
          </cell>
          <cell r="F2413">
            <v>10.5</v>
          </cell>
          <cell r="G2413">
            <v>83.03</v>
          </cell>
          <cell r="H2413" t="str">
            <v>CDHU-182</v>
          </cell>
        </row>
        <row r="2414">
          <cell r="A2414" t="str">
            <v>39.26.110</v>
          </cell>
          <cell r="C2414" t="str">
            <v>Cabo de cobre flexível de 95 mm², isolamento 0,6/1 kV - isolação HEPR 90°C - baixa emissão de fumaça e gases</v>
          </cell>
          <cell r="D2414" t="str">
            <v>M</v>
          </cell>
          <cell r="E2414">
            <v>90.46</v>
          </cell>
          <cell r="F2414">
            <v>12.6</v>
          </cell>
          <cell r="G2414">
            <v>103.06</v>
          </cell>
          <cell r="H2414" t="str">
            <v>CDHU-182</v>
          </cell>
        </row>
        <row r="2415">
          <cell r="A2415" t="str">
            <v>39.26.120</v>
          </cell>
          <cell r="C2415" t="str">
            <v>Cabo de cobre flexível de 120 mm², isolamento 0,6/1 kV - isolação HEPR 90°C - baixa emissão de fumaça e gases</v>
          </cell>
          <cell r="D2415" t="str">
            <v>M</v>
          </cell>
          <cell r="E2415">
            <v>121.69</v>
          </cell>
          <cell r="F2415">
            <v>14.69</v>
          </cell>
          <cell r="G2415">
            <v>136.38</v>
          </cell>
          <cell r="H2415" t="str">
            <v>CDHU-182</v>
          </cell>
        </row>
        <row r="2416">
          <cell r="A2416" t="str">
            <v>39.26.130</v>
          </cell>
          <cell r="C2416" t="str">
            <v>Cabo de cobre flexível de 150 mm², isolamento 0,6/1 kV - isolação HEPR 90°C - baixa emissão de fumaça e gases</v>
          </cell>
          <cell r="D2416" t="str">
            <v>M</v>
          </cell>
          <cell r="E2416">
            <v>146.03</v>
          </cell>
          <cell r="F2416">
            <v>16.8</v>
          </cell>
          <cell r="G2416">
            <v>162.83000000000001</v>
          </cell>
          <cell r="H2416" t="str">
            <v>CDHU-182</v>
          </cell>
        </row>
        <row r="2417">
          <cell r="A2417" t="str">
            <v>39.26.140</v>
          </cell>
          <cell r="C2417" t="str">
            <v>Cabo de cobre flexível de 185 mm², isolamento 0,6/1 kV - isolação HEPR 90°C - baixa emissão de fumaça e gases</v>
          </cell>
          <cell r="D2417" t="str">
            <v>M</v>
          </cell>
          <cell r="E2417">
            <v>178.08</v>
          </cell>
          <cell r="F2417">
            <v>18.899999999999999</v>
          </cell>
          <cell r="G2417">
            <v>196.98</v>
          </cell>
          <cell r="H2417" t="str">
            <v>CDHU-182</v>
          </cell>
        </row>
        <row r="2418">
          <cell r="A2418" t="str">
            <v>39.26.150</v>
          </cell>
          <cell r="C2418" t="str">
            <v>Cabo de cobre flexível de 240 mm², isolamento 0,6/1 kV - isolação HEPR 90°C - baixa emissão de fumaça e gases</v>
          </cell>
          <cell r="D2418" t="str">
            <v>M</v>
          </cell>
          <cell r="E2418">
            <v>231.95</v>
          </cell>
          <cell r="F2418">
            <v>21</v>
          </cell>
          <cell r="G2418">
            <v>252.95</v>
          </cell>
          <cell r="H2418" t="str">
            <v>CDHU-182</v>
          </cell>
        </row>
        <row r="2419">
          <cell r="A2419" t="str">
            <v>39.27</v>
          </cell>
          <cell r="B2419" t="str">
            <v>Cabo optico</v>
          </cell>
          <cell r="C2419" t="str">
            <v>Cabo optico</v>
          </cell>
          <cell r="H2419" t="str">
            <v>CDHU-182</v>
          </cell>
        </row>
        <row r="2420">
          <cell r="A2420" t="str">
            <v>39.27.010</v>
          </cell>
          <cell r="C2420" t="str">
            <v>Cabo óptico de terminação, 2 fibras, 50/125 µm - uso interno/externo</v>
          </cell>
          <cell r="D2420" t="str">
            <v>M</v>
          </cell>
          <cell r="E2420">
            <v>5.53</v>
          </cell>
          <cell r="F2420">
            <v>2.1</v>
          </cell>
          <cell r="G2420">
            <v>7.63</v>
          </cell>
          <cell r="H2420" t="str">
            <v>CDHU-182</v>
          </cell>
        </row>
        <row r="2421">
          <cell r="A2421" t="str">
            <v>39.27.020</v>
          </cell>
          <cell r="C2421" t="str">
            <v>Cabo óptico multimodo, 4 fibras, 50/125 µm - uso interno/externo</v>
          </cell>
          <cell r="D2421" t="str">
            <v>M</v>
          </cell>
          <cell r="E2421">
            <v>8.3000000000000007</v>
          </cell>
          <cell r="F2421">
            <v>4.2</v>
          </cell>
          <cell r="G2421">
            <v>12.5</v>
          </cell>
          <cell r="H2421" t="str">
            <v>CDHU-182</v>
          </cell>
        </row>
        <row r="2422">
          <cell r="A2422" t="str">
            <v>39.27.030</v>
          </cell>
          <cell r="C2422" t="str">
            <v>Cabo óptico multimodo, 6 fibras, 50/125 µm - uso interno/externo</v>
          </cell>
          <cell r="D2422" t="str">
            <v>M</v>
          </cell>
          <cell r="E2422">
            <v>10.99</v>
          </cell>
          <cell r="F2422">
            <v>4.2</v>
          </cell>
          <cell r="G2422">
            <v>15.19</v>
          </cell>
          <cell r="H2422" t="str">
            <v>CDHU-182</v>
          </cell>
        </row>
        <row r="2423">
          <cell r="A2423" t="str">
            <v>39.27.110</v>
          </cell>
          <cell r="C2423" t="str">
            <v>Cabo óptico multimodo, núcleo geleado, 4 fibras, 50/125 µm - uso externo</v>
          </cell>
          <cell r="D2423" t="str">
            <v>M</v>
          </cell>
          <cell r="E2423">
            <v>13.14</v>
          </cell>
          <cell r="F2423">
            <v>4.2</v>
          </cell>
          <cell r="G2423">
            <v>17.34</v>
          </cell>
          <cell r="H2423" t="str">
            <v>CDHU-182</v>
          </cell>
        </row>
        <row r="2424">
          <cell r="A2424" t="str">
            <v>39.27.120</v>
          </cell>
          <cell r="C2424" t="str">
            <v>Cabo óptico multimodo, núcleo geleado, 6 fibras, 50/125 µm - uso externo</v>
          </cell>
          <cell r="D2424" t="str">
            <v>M</v>
          </cell>
          <cell r="E2424">
            <v>23.29</v>
          </cell>
          <cell r="F2424">
            <v>4.2</v>
          </cell>
          <cell r="G2424">
            <v>27.49</v>
          </cell>
          <cell r="H2424" t="str">
            <v>CDHU-182</v>
          </cell>
        </row>
        <row r="2425">
          <cell r="A2425" t="str">
            <v>39.29</v>
          </cell>
          <cell r="B2425" t="str">
            <v>Cabo de cobre flexivel, isolamento 750 V - isolacao 70°C, baixa emissao de fumaca e gases</v>
          </cell>
          <cell r="C2425" t="str">
            <v>Cabo de cobre flexivel, isolamento 750 V - isolacao 70°C, baixa emissao de fumaca e gases</v>
          </cell>
          <cell r="H2425" t="str">
            <v>CDHU-182</v>
          </cell>
        </row>
        <row r="2426">
          <cell r="A2426" t="str">
            <v>39.29.110</v>
          </cell>
          <cell r="C2426" t="str">
            <v>Cabo de cobre flexível de 1,5 mm², isolamento 750 V - isolação LSHF/A 70°C - baixa emissão de fumaça e gases</v>
          </cell>
          <cell r="D2426" t="str">
            <v>M</v>
          </cell>
          <cell r="E2426">
            <v>1.57</v>
          </cell>
          <cell r="F2426">
            <v>1.68</v>
          </cell>
          <cell r="G2426">
            <v>3.25</v>
          </cell>
          <cell r="H2426" t="str">
            <v>CDHU-182</v>
          </cell>
        </row>
        <row r="2427">
          <cell r="A2427" t="str">
            <v>39.29.111</v>
          </cell>
          <cell r="C2427" t="str">
            <v>Cabo de cobre flexível de 2,5 mm², isolamento 750 V - isolação LSHF/A 70°C - baixa emissão de fumaça e gases</v>
          </cell>
          <cell r="D2427" t="str">
            <v>M</v>
          </cell>
          <cell r="E2427">
            <v>2.52</v>
          </cell>
          <cell r="F2427">
            <v>2.1</v>
          </cell>
          <cell r="G2427">
            <v>4.62</v>
          </cell>
          <cell r="H2427" t="str">
            <v>CDHU-182</v>
          </cell>
        </row>
        <row r="2428">
          <cell r="A2428" t="str">
            <v>39.29.112</v>
          </cell>
          <cell r="C2428" t="str">
            <v>Cabo de cobre flexível de 4 mm², isolamento 750 V - isolação LSHF/A 70°C - baixa emissão de fumaça e gases</v>
          </cell>
          <cell r="D2428" t="str">
            <v>M</v>
          </cell>
          <cell r="E2428">
            <v>4.0599999999999996</v>
          </cell>
          <cell r="F2428">
            <v>2.52</v>
          </cell>
          <cell r="G2428">
            <v>6.58</v>
          </cell>
          <cell r="H2428" t="str">
            <v>CDHU-182</v>
          </cell>
        </row>
        <row r="2429">
          <cell r="A2429" t="str">
            <v>39.29.113</v>
          </cell>
          <cell r="C2429" t="str">
            <v>Cabo de cobre flexível de 6 mm², isolamento 750 V - isolação LSHF/A 70°C - baixa emissão de fumaça e gases</v>
          </cell>
          <cell r="D2429" t="str">
            <v>M</v>
          </cell>
          <cell r="E2429">
            <v>5.78</v>
          </cell>
          <cell r="F2429">
            <v>2.94</v>
          </cell>
          <cell r="G2429">
            <v>8.7200000000000006</v>
          </cell>
          <cell r="H2429" t="str">
            <v>CDHU-182</v>
          </cell>
        </row>
        <row r="2430">
          <cell r="A2430" t="str">
            <v>39.29.114</v>
          </cell>
          <cell r="C2430" t="str">
            <v>Cabo de cobre flexível de 10 mm², isolamento 750 V - isolação LSHF/A 70°C - baixa emissão de fumaça e gases</v>
          </cell>
          <cell r="D2430" t="str">
            <v>M</v>
          </cell>
          <cell r="E2430">
            <v>9.4499999999999993</v>
          </cell>
          <cell r="F2430">
            <v>3.36</v>
          </cell>
          <cell r="G2430">
            <v>12.81</v>
          </cell>
          <cell r="H2430" t="str">
            <v>CDHU-182</v>
          </cell>
        </row>
        <row r="2431">
          <cell r="A2431" t="str">
            <v>39.30</v>
          </cell>
          <cell r="B2431" t="str">
            <v>Fios e cabos - audio e video</v>
          </cell>
          <cell r="C2431" t="str">
            <v>Fios e cabos - audio e video</v>
          </cell>
          <cell r="H2431" t="str">
            <v>CDHU-182</v>
          </cell>
        </row>
        <row r="2432">
          <cell r="A2432" t="str">
            <v>39.30.010</v>
          </cell>
          <cell r="C2432" t="str">
            <v>Cabo torcido flexível de 2 x 2,5 mm², isolação em PVC antichama</v>
          </cell>
          <cell r="D2432" t="str">
            <v>M</v>
          </cell>
          <cell r="E2432">
            <v>5.0199999999999996</v>
          </cell>
          <cell r="F2432">
            <v>10.5</v>
          </cell>
          <cell r="G2432">
            <v>15.52</v>
          </cell>
          <cell r="H2432" t="str">
            <v>CDHU-182</v>
          </cell>
        </row>
        <row r="2433">
          <cell r="A2433" t="str">
            <v>40</v>
          </cell>
          <cell r="B2433" t="str">
            <v>DISTRIBUICAO DE FORCA E COMANDO DE ENERGIA ELETRICA E TELEFONIA</v>
          </cell>
          <cell r="C2433" t="str">
            <v>DISTRIBUICAO DE FORCA E COMANDO DE ENERGIA ELETRICA E TELEFONIA</v>
          </cell>
          <cell r="H2433" t="str">
            <v>CDHU-182</v>
          </cell>
        </row>
        <row r="2434">
          <cell r="A2434" t="str">
            <v>40.01</v>
          </cell>
          <cell r="B2434" t="str">
            <v>Caixa de passagem estampada</v>
          </cell>
          <cell r="C2434" t="str">
            <v>Caixa de passagem estampada</v>
          </cell>
          <cell r="H2434" t="str">
            <v>CDHU-182</v>
          </cell>
        </row>
        <row r="2435">
          <cell r="A2435" t="str">
            <v>40.01.020</v>
          </cell>
          <cell r="C2435" t="str">
            <v>Caixa de ferro estampada 4´ x 2´</v>
          </cell>
          <cell r="D2435" t="str">
            <v>UN</v>
          </cell>
          <cell r="E2435">
            <v>2.35</v>
          </cell>
          <cell r="F2435">
            <v>10.5</v>
          </cell>
          <cell r="G2435">
            <v>12.85</v>
          </cell>
          <cell r="H2435" t="str">
            <v>CDHU-182</v>
          </cell>
        </row>
        <row r="2436">
          <cell r="A2436" t="str">
            <v>40.01.040</v>
          </cell>
          <cell r="C2436" t="str">
            <v>Caixa de ferro estampada 4´ x 4´</v>
          </cell>
          <cell r="D2436" t="str">
            <v>UN</v>
          </cell>
          <cell r="E2436">
            <v>6.95</v>
          </cell>
          <cell r="F2436">
            <v>10.5</v>
          </cell>
          <cell r="G2436">
            <v>17.45</v>
          </cell>
          <cell r="H2436" t="str">
            <v>CDHU-182</v>
          </cell>
        </row>
        <row r="2437">
          <cell r="A2437" t="str">
            <v>40.01.080</v>
          </cell>
          <cell r="C2437" t="str">
            <v>Caixa de ferro estampada octogonal fundo móvel 4´ x 4´</v>
          </cell>
          <cell r="D2437" t="str">
            <v>UN</v>
          </cell>
          <cell r="E2437">
            <v>4.4800000000000004</v>
          </cell>
          <cell r="F2437">
            <v>12.6</v>
          </cell>
          <cell r="G2437">
            <v>17.079999999999998</v>
          </cell>
          <cell r="H2437" t="str">
            <v>CDHU-182</v>
          </cell>
        </row>
        <row r="2438">
          <cell r="A2438" t="str">
            <v>40.01.090</v>
          </cell>
          <cell r="C2438" t="str">
            <v>Caixa de ferro estampada octogonal de 3´ x 3´</v>
          </cell>
          <cell r="D2438" t="str">
            <v>UN</v>
          </cell>
          <cell r="E2438">
            <v>3.97</v>
          </cell>
          <cell r="F2438">
            <v>10.5</v>
          </cell>
          <cell r="G2438">
            <v>14.47</v>
          </cell>
          <cell r="H2438" t="str">
            <v>CDHU-182</v>
          </cell>
        </row>
        <row r="2439">
          <cell r="A2439" t="str">
            <v>40.02</v>
          </cell>
          <cell r="B2439" t="str">
            <v>Caixa de passagem com tampa</v>
          </cell>
          <cell r="C2439" t="str">
            <v>Caixa de passagem com tampa</v>
          </cell>
          <cell r="H2439" t="str">
            <v>CDHU-182</v>
          </cell>
        </row>
        <row r="2440">
          <cell r="A2440" t="str">
            <v>40.02.010</v>
          </cell>
          <cell r="C2440" t="str">
            <v>Caixa de tomada em alumínio para piso 4´ x 4´</v>
          </cell>
          <cell r="D2440" t="str">
            <v>UN</v>
          </cell>
          <cell r="E2440">
            <v>27.11</v>
          </cell>
          <cell r="F2440">
            <v>33.590000000000003</v>
          </cell>
          <cell r="G2440">
            <v>60.7</v>
          </cell>
          <cell r="H2440" t="str">
            <v>CDHU-182</v>
          </cell>
        </row>
        <row r="2441">
          <cell r="A2441" t="str">
            <v>40.02.020</v>
          </cell>
          <cell r="C2441" t="str">
            <v>Caixa de passagem em chapa, com tampa parafusada, 100 x 100 x 80 mm</v>
          </cell>
          <cell r="D2441" t="str">
            <v>UN</v>
          </cell>
          <cell r="E2441">
            <v>12.28</v>
          </cell>
          <cell r="F2441">
            <v>12.6</v>
          </cell>
          <cell r="G2441">
            <v>24.88</v>
          </cell>
          <cell r="H2441" t="str">
            <v>CDHU-182</v>
          </cell>
        </row>
        <row r="2442">
          <cell r="A2442" t="str">
            <v>40.02.040</v>
          </cell>
          <cell r="C2442" t="str">
            <v>Caixa de passagem em chapa, com tampa parafusada, 150 x 150 x 80 mm</v>
          </cell>
          <cell r="D2442" t="str">
            <v>UN</v>
          </cell>
          <cell r="E2442">
            <v>18.89</v>
          </cell>
          <cell r="F2442">
            <v>12.6</v>
          </cell>
          <cell r="G2442">
            <v>31.49</v>
          </cell>
          <cell r="H2442" t="str">
            <v>CDHU-182</v>
          </cell>
        </row>
        <row r="2443">
          <cell r="A2443" t="str">
            <v>40.02.060</v>
          </cell>
          <cell r="C2443" t="str">
            <v>Caixa de passagem em chapa, com tampa parafusada, 200 x 200 x 100 mm</v>
          </cell>
          <cell r="D2443" t="str">
            <v>UN</v>
          </cell>
          <cell r="E2443">
            <v>23.66</v>
          </cell>
          <cell r="F2443">
            <v>12.6</v>
          </cell>
          <cell r="G2443">
            <v>36.26</v>
          </cell>
          <cell r="H2443" t="str">
            <v>CDHU-182</v>
          </cell>
        </row>
        <row r="2444">
          <cell r="A2444" t="str">
            <v>40.02.080</v>
          </cell>
          <cell r="C2444" t="str">
            <v>Caixa de passagem em chapa, com tampa parafusada, 300 x 300 x 120 mm</v>
          </cell>
          <cell r="D2444" t="str">
            <v>UN</v>
          </cell>
          <cell r="E2444">
            <v>57.07</v>
          </cell>
          <cell r="F2444">
            <v>16.8</v>
          </cell>
          <cell r="G2444">
            <v>73.87</v>
          </cell>
          <cell r="H2444" t="str">
            <v>CDHU-182</v>
          </cell>
        </row>
        <row r="2445">
          <cell r="A2445" t="str">
            <v>40.02.100</v>
          </cell>
          <cell r="C2445" t="str">
            <v>Caixa de passagem em chapa, com tampa parafusada, 400 x 400 x 150 mm</v>
          </cell>
          <cell r="D2445" t="str">
            <v>UN</v>
          </cell>
          <cell r="E2445">
            <v>167.89</v>
          </cell>
          <cell r="F2445">
            <v>16.8</v>
          </cell>
          <cell r="G2445">
            <v>184.69</v>
          </cell>
          <cell r="H2445" t="str">
            <v>CDHU-182</v>
          </cell>
        </row>
        <row r="2446">
          <cell r="A2446" t="str">
            <v>40.02.120</v>
          </cell>
          <cell r="C2446" t="str">
            <v>Caixa de passagem em chapa, com tampa parafusada, 500 x 500 x 150 mm</v>
          </cell>
          <cell r="D2446" t="str">
            <v>UN</v>
          </cell>
          <cell r="E2446">
            <v>181.48</v>
          </cell>
          <cell r="F2446">
            <v>21</v>
          </cell>
          <cell r="G2446">
            <v>202.48</v>
          </cell>
          <cell r="H2446" t="str">
            <v>CDHU-182</v>
          </cell>
        </row>
        <row r="2447">
          <cell r="A2447" t="str">
            <v>40.02.440</v>
          </cell>
          <cell r="C2447" t="str">
            <v>Caixa em alumínio fundido à prova de tempo, umidade, gases, vapores e pó, 150 x 150 x 150 mm</v>
          </cell>
          <cell r="D2447" t="str">
            <v>UN</v>
          </cell>
          <cell r="E2447">
            <v>245.82</v>
          </cell>
          <cell r="F2447">
            <v>12.6</v>
          </cell>
          <cell r="G2447">
            <v>258.42</v>
          </cell>
          <cell r="H2447" t="str">
            <v>CDHU-182</v>
          </cell>
        </row>
        <row r="2448">
          <cell r="A2448" t="str">
            <v>40.02.450</v>
          </cell>
          <cell r="C2448" t="str">
            <v>Caixa em alumínio fundido à prova de tempo, umidade, gases, vapores e pó, 200 x 200 x 200 mm</v>
          </cell>
          <cell r="D2448" t="str">
            <v>UN</v>
          </cell>
          <cell r="E2448">
            <v>363.56</v>
          </cell>
          <cell r="F2448">
            <v>12.6</v>
          </cell>
          <cell r="G2448">
            <v>376.16</v>
          </cell>
          <cell r="H2448" t="str">
            <v>CDHU-182</v>
          </cell>
        </row>
        <row r="2449">
          <cell r="A2449" t="str">
            <v>40.02.460</v>
          </cell>
          <cell r="C2449" t="str">
            <v>Caixa em alumínio fundido à prova de tempo, umidade, gases, vapores e pó, 240 x 240 x 150 mm</v>
          </cell>
          <cell r="D2449" t="str">
            <v>UN</v>
          </cell>
          <cell r="E2449">
            <v>366.36</v>
          </cell>
          <cell r="F2449">
            <v>12.6</v>
          </cell>
          <cell r="G2449">
            <v>378.96</v>
          </cell>
          <cell r="H2449" t="str">
            <v>CDHU-182</v>
          </cell>
        </row>
        <row r="2450">
          <cell r="A2450" t="str">
            <v>40.02.470</v>
          </cell>
          <cell r="C2450" t="str">
            <v>Caixa em alumínio fundido à prova de tempo, umidade, gases, vapores e pó, 445 x 350 x 220 mm</v>
          </cell>
          <cell r="D2450" t="str">
            <v>UN</v>
          </cell>
          <cell r="E2450">
            <v>1185.6600000000001</v>
          </cell>
          <cell r="F2450">
            <v>16.8</v>
          </cell>
          <cell r="G2450">
            <v>1202.46</v>
          </cell>
          <cell r="H2450" t="str">
            <v>CDHU-182</v>
          </cell>
        </row>
        <row r="2451">
          <cell r="A2451" t="str">
            <v>40.02.600</v>
          </cell>
          <cell r="C2451" t="str">
            <v>Caixa de passagem em alumínio fundido à prova de tempo, 100 x 100 mm</v>
          </cell>
          <cell r="D2451" t="str">
            <v>UN</v>
          </cell>
          <cell r="E2451">
            <v>26.28</v>
          </cell>
          <cell r="F2451">
            <v>12.6</v>
          </cell>
          <cell r="G2451">
            <v>38.880000000000003</v>
          </cell>
          <cell r="H2451" t="str">
            <v>CDHU-182</v>
          </cell>
        </row>
        <row r="2452">
          <cell r="A2452" t="str">
            <v>40.02.610</v>
          </cell>
          <cell r="C2452" t="str">
            <v>Caixa de passagem em alumínio fundido à prova de tempo, 200 x 200 mm</v>
          </cell>
          <cell r="D2452" t="str">
            <v>UN</v>
          </cell>
          <cell r="E2452">
            <v>68.459999999999994</v>
          </cell>
          <cell r="F2452">
            <v>12.6</v>
          </cell>
          <cell r="G2452">
            <v>81.06</v>
          </cell>
          <cell r="H2452" t="str">
            <v>CDHU-182</v>
          </cell>
        </row>
        <row r="2453">
          <cell r="A2453" t="str">
            <v>40.02.620</v>
          </cell>
          <cell r="C2453" t="str">
            <v>Caixa de passagem em alumínio fundido à prova de tempo, 300 x 300 mm</v>
          </cell>
          <cell r="D2453" t="str">
            <v>UN</v>
          </cell>
          <cell r="E2453">
            <v>161.82</v>
          </cell>
          <cell r="F2453">
            <v>16.8</v>
          </cell>
          <cell r="G2453">
            <v>178.62</v>
          </cell>
          <cell r="H2453" t="str">
            <v>CDHU-182</v>
          </cell>
        </row>
        <row r="2454">
          <cell r="A2454" t="str">
            <v>40.04</v>
          </cell>
          <cell r="B2454" t="str">
            <v>Tomadas</v>
          </cell>
          <cell r="C2454" t="str">
            <v>Tomadas</v>
          </cell>
          <cell r="H2454" t="str">
            <v>CDHU-182</v>
          </cell>
        </row>
        <row r="2455">
          <cell r="A2455" t="str">
            <v>40.04.080</v>
          </cell>
          <cell r="C2455" t="str">
            <v>Tomada para telefone 4P, padrão TELEBRÁS, com placa</v>
          </cell>
          <cell r="D2455" t="str">
            <v>CJ</v>
          </cell>
          <cell r="E2455">
            <v>11.26</v>
          </cell>
          <cell r="F2455">
            <v>12.6</v>
          </cell>
          <cell r="G2455">
            <v>23.86</v>
          </cell>
          <cell r="H2455" t="str">
            <v>CDHU-182</v>
          </cell>
        </row>
        <row r="2456">
          <cell r="A2456" t="str">
            <v>40.04.090</v>
          </cell>
          <cell r="C2456" t="str">
            <v>Tomada RJ 11 para telefone, sem placa</v>
          </cell>
          <cell r="D2456" t="str">
            <v>UN</v>
          </cell>
          <cell r="E2456">
            <v>19.27</v>
          </cell>
          <cell r="F2456">
            <v>12.6</v>
          </cell>
          <cell r="G2456">
            <v>31.87</v>
          </cell>
          <cell r="H2456" t="str">
            <v>CDHU-182</v>
          </cell>
        </row>
        <row r="2457">
          <cell r="A2457" t="str">
            <v>40.04.096</v>
          </cell>
          <cell r="C2457" t="str">
            <v>Tomada RJ 45 para rede de dados, com placa</v>
          </cell>
          <cell r="D2457" t="str">
            <v>UN</v>
          </cell>
          <cell r="E2457">
            <v>52.09</v>
          </cell>
          <cell r="F2457">
            <v>12.6</v>
          </cell>
          <cell r="G2457">
            <v>64.69</v>
          </cell>
          <cell r="H2457" t="str">
            <v>CDHU-182</v>
          </cell>
        </row>
        <row r="2458">
          <cell r="A2458" t="str">
            <v>40.04.140</v>
          </cell>
          <cell r="C2458" t="str">
            <v>Tomada 3P+T de 32 A, blindada industrial de sobrepor negativa</v>
          </cell>
          <cell r="D2458" t="str">
            <v>CJ</v>
          </cell>
          <cell r="E2458">
            <v>228.96</v>
          </cell>
          <cell r="F2458">
            <v>12.6</v>
          </cell>
          <cell r="G2458">
            <v>241.56</v>
          </cell>
          <cell r="H2458" t="str">
            <v>CDHU-182</v>
          </cell>
        </row>
        <row r="2459">
          <cell r="A2459" t="str">
            <v>40.04.146</v>
          </cell>
          <cell r="C2459" t="str">
            <v>Tomada 3P+T de 63 A, blindada industrial de embutir</v>
          </cell>
          <cell r="D2459" t="str">
            <v>CJ</v>
          </cell>
          <cell r="E2459">
            <v>210.2</v>
          </cell>
          <cell r="F2459">
            <v>12.6</v>
          </cell>
          <cell r="G2459">
            <v>222.8</v>
          </cell>
          <cell r="H2459" t="str">
            <v>CDHU-182</v>
          </cell>
        </row>
        <row r="2460">
          <cell r="A2460" t="str">
            <v>40.04.230</v>
          </cell>
          <cell r="C2460" t="str">
            <v>Tomada de canaleta/perfilado universal 2P+T, com caixa e tampa</v>
          </cell>
          <cell r="D2460" t="str">
            <v>CJ</v>
          </cell>
          <cell r="E2460">
            <v>15.28</v>
          </cell>
          <cell r="F2460">
            <v>12.6</v>
          </cell>
          <cell r="G2460">
            <v>27.88</v>
          </cell>
          <cell r="H2460" t="str">
            <v>CDHU-182</v>
          </cell>
        </row>
        <row r="2461">
          <cell r="A2461" t="str">
            <v>40.04.340</v>
          </cell>
          <cell r="C2461" t="str">
            <v>Plugue e tomada 2P+T de 16 A de sobrepor - 380 / 440 V</v>
          </cell>
          <cell r="D2461" t="str">
            <v>CJ</v>
          </cell>
          <cell r="E2461">
            <v>275.64</v>
          </cell>
          <cell r="F2461">
            <v>12.6</v>
          </cell>
          <cell r="G2461">
            <v>288.24</v>
          </cell>
          <cell r="H2461" t="str">
            <v>CDHU-182</v>
          </cell>
        </row>
        <row r="2462">
          <cell r="A2462" t="str">
            <v>40.04.390</v>
          </cell>
          <cell r="C2462" t="str">
            <v>Tomada de energia quadrada com rabicho de 10 A - 250 V , para instalação em painel / rodapé / caixa de tomadas</v>
          </cell>
          <cell r="D2462" t="str">
            <v>UN</v>
          </cell>
          <cell r="E2462">
            <v>8.48</v>
          </cell>
          <cell r="F2462">
            <v>12.6</v>
          </cell>
          <cell r="G2462">
            <v>21.08</v>
          </cell>
          <cell r="H2462" t="str">
            <v>CDHU-182</v>
          </cell>
        </row>
        <row r="2463">
          <cell r="A2463" t="str">
            <v>40.04.450</v>
          </cell>
          <cell r="C2463" t="str">
            <v>Tomada 2P+T de 10 A - 250 V, completa</v>
          </cell>
          <cell r="D2463" t="str">
            <v>CJ</v>
          </cell>
          <cell r="E2463">
            <v>11.33</v>
          </cell>
          <cell r="F2463">
            <v>12.6</v>
          </cell>
          <cell r="G2463">
            <v>23.93</v>
          </cell>
          <cell r="H2463" t="str">
            <v>CDHU-182</v>
          </cell>
        </row>
        <row r="2464">
          <cell r="A2464" t="str">
            <v>40.04.460</v>
          </cell>
          <cell r="C2464" t="str">
            <v>Tomada 2P+T de 20 A - 250 V, completa</v>
          </cell>
          <cell r="D2464" t="str">
            <v>CJ</v>
          </cell>
          <cell r="E2464">
            <v>16.03</v>
          </cell>
          <cell r="F2464">
            <v>12.6</v>
          </cell>
          <cell r="G2464">
            <v>28.63</v>
          </cell>
          <cell r="H2464" t="str">
            <v>CDHU-182</v>
          </cell>
        </row>
        <row r="2465">
          <cell r="A2465" t="str">
            <v>40.04.470</v>
          </cell>
          <cell r="C2465" t="str">
            <v>Conjunto 2 tomadas 2P+T de 10 A, completo</v>
          </cell>
          <cell r="D2465" t="str">
            <v>CJ</v>
          </cell>
          <cell r="E2465">
            <v>20.85</v>
          </cell>
          <cell r="F2465">
            <v>12.6</v>
          </cell>
          <cell r="G2465">
            <v>33.450000000000003</v>
          </cell>
          <cell r="H2465" t="str">
            <v>CDHU-182</v>
          </cell>
        </row>
        <row r="2466">
          <cell r="A2466" t="str">
            <v>40.04.480</v>
          </cell>
          <cell r="C2466" t="str">
            <v>Conjunto 1 interruptor simples e 1 tomada 2P+T de 10 A, completo</v>
          </cell>
          <cell r="D2466" t="str">
            <v>CJ</v>
          </cell>
          <cell r="E2466">
            <v>19.95</v>
          </cell>
          <cell r="F2466">
            <v>12.6</v>
          </cell>
          <cell r="G2466">
            <v>32.549999999999997</v>
          </cell>
          <cell r="H2466" t="str">
            <v>CDHU-182</v>
          </cell>
        </row>
        <row r="2467">
          <cell r="A2467" t="str">
            <v>40.04.490</v>
          </cell>
          <cell r="C2467" t="str">
            <v>Conjunto 2 interruptores simples e 1 tomada 2P+T de 10 A, completo</v>
          </cell>
          <cell r="D2467" t="str">
            <v>CJ</v>
          </cell>
          <cell r="E2467">
            <v>25.42</v>
          </cell>
          <cell r="F2467">
            <v>12.6</v>
          </cell>
          <cell r="G2467">
            <v>38.020000000000003</v>
          </cell>
          <cell r="H2467" t="str">
            <v>CDHU-182</v>
          </cell>
        </row>
        <row r="2468">
          <cell r="A2468" t="str">
            <v>40.05</v>
          </cell>
          <cell r="B2468" t="str">
            <v>Interruptores e minuterias</v>
          </cell>
          <cell r="C2468" t="str">
            <v>Interruptores e minuterias</v>
          </cell>
          <cell r="H2468" t="str">
            <v>CDHU-182</v>
          </cell>
        </row>
        <row r="2469">
          <cell r="A2469" t="str">
            <v>40.05.020</v>
          </cell>
          <cell r="C2469" t="str">
            <v>Interruptor com 1 tecla simples e placa</v>
          </cell>
          <cell r="D2469" t="str">
            <v>CJ</v>
          </cell>
          <cell r="E2469">
            <v>8.64</v>
          </cell>
          <cell r="F2469">
            <v>14.28</v>
          </cell>
          <cell r="G2469">
            <v>22.92</v>
          </cell>
          <cell r="H2469" t="str">
            <v>CDHU-182</v>
          </cell>
        </row>
        <row r="2470">
          <cell r="A2470" t="str">
            <v>40.05.040</v>
          </cell>
          <cell r="C2470" t="str">
            <v>Interruptor com 2 teclas simples e placa</v>
          </cell>
          <cell r="D2470" t="str">
            <v>CJ</v>
          </cell>
          <cell r="E2470">
            <v>17.32</v>
          </cell>
          <cell r="F2470">
            <v>14.69</v>
          </cell>
          <cell r="G2470">
            <v>32.01</v>
          </cell>
          <cell r="H2470" t="str">
            <v>CDHU-182</v>
          </cell>
        </row>
        <row r="2471">
          <cell r="A2471" t="str">
            <v>40.05.060</v>
          </cell>
          <cell r="C2471" t="str">
            <v>Interruptor com 3 teclas simples e placa</v>
          </cell>
          <cell r="D2471" t="str">
            <v>CJ</v>
          </cell>
          <cell r="E2471">
            <v>25.42</v>
          </cell>
          <cell r="F2471">
            <v>21</v>
          </cell>
          <cell r="G2471">
            <v>46.42</v>
          </cell>
          <cell r="H2471" t="str">
            <v>CDHU-182</v>
          </cell>
        </row>
        <row r="2472">
          <cell r="A2472" t="str">
            <v>40.05.080</v>
          </cell>
          <cell r="C2472" t="str">
            <v>Interruptor com 1 tecla paralelo e placa</v>
          </cell>
          <cell r="D2472" t="str">
            <v>CJ</v>
          </cell>
          <cell r="E2472">
            <v>12.28</v>
          </cell>
          <cell r="F2472">
            <v>11.33</v>
          </cell>
          <cell r="G2472">
            <v>23.61</v>
          </cell>
          <cell r="H2472" t="str">
            <v>CDHU-182</v>
          </cell>
        </row>
        <row r="2473">
          <cell r="A2473" t="str">
            <v>40.05.100</v>
          </cell>
          <cell r="C2473" t="str">
            <v>Interruptor com 2 teclas paralelo e placa</v>
          </cell>
          <cell r="D2473" t="str">
            <v>CJ</v>
          </cell>
          <cell r="E2473">
            <v>12.8</v>
          </cell>
          <cell r="F2473">
            <v>18.899999999999999</v>
          </cell>
          <cell r="G2473">
            <v>31.7</v>
          </cell>
          <cell r="H2473" t="str">
            <v>CDHU-182</v>
          </cell>
        </row>
        <row r="2474">
          <cell r="A2474" t="str">
            <v>40.05.120</v>
          </cell>
          <cell r="C2474" t="str">
            <v>Interruptor com 2 teclas, 1 simples, 1 paralelo e placa</v>
          </cell>
          <cell r="D2474" t="str">
            <v>CJ</v>
          </cell>
          <cell r="E2474">
            <v>11.78</v>
          </cell>
          <cell r="F2474">
            <v>15.96</v>
          </cell>
          <cell r="G2474">
            <v>27.74</v>
          </cell>
          <cell r="H2474" t="str">
            <v>CDHU-182</v>
          </cell>
        </row>
        <row r="2475">
          <cell r="A2475" t="str">
            <v>40.05.140</v>
          </cell>
          <cell r="C2475" t="str">
            <v>Interruptor com 3 teclas, 2 simples, 1 paralelo e placa</v>
          </cell>
          <cell r="D2475" t="str">
            <v>CJ</v>
          </cell>
          <cell r="E2475">
            <v>14.56</v>
          </cell>
          <cell r="F2475">
            <v>18.899999999999999</v>
          </cell>
          <cell r="G2475">
            <v>33.46</v>
          </cell>
          <cell r="H2475" t="str">
            <v>CDHU-182</v>
          </cell>
        </row>
        <row r="2476">
          <cell r="A2476" t="str">
            <v>40.05.160</v>
          </cell>
          <cell r="C2476" t="str">
            <v>Interruptor com 3 teclas, 1 simples, 2 paralelo e placa</v>
          </cell>
          <cell r="D2476" t="str">
            <v>CJ</v>
          </cell>
          <cell r="E2476">
            <v>22.45</v>
          </cell>
          <cell r="F2476">
            <v>21</v>
          </cell>
          <cell r="G2476">
            <v>43.45</v>
          </cell>
          <cell r="H2476" t="str">
            <v>CDHU-182</v>
          </cell>
        </row>
        <row r="2477">
          <cell r="A2477" t="str">
            <v>40.05.170</v>
          </cell>
          <cell r="C2477" t="str">
            <v>Interruptor bipolar paralelo, 1 tecla dupla e placa</v>
          </cell>
          <cell r="D2477" t="str">
            <v>CJ</v>
          </cell>
          <cell r="E2477">
            <v>38.619999999999997</v>
          </cell>
          <cell r="F2477">
            <v>14.69</v>
          </cell>
          <cell r="G2477">
            <v>53.31</v>
          </cell>
          <cell r="H2477" t="str">
            <v>CDHU-182</v>
          </cell>
        </row>
        <row r="2478">
          <cell r="A2478" t="str">
            <v>40.05.180</v>
          </cell>
          <cell r="C2478" t="str">
            <v>Interruptor bipolar simples, 1 tecla dupla e placa</v>
          </cell>
          <cell r="D2478" t="str">
            <v>CJ</v>
          </cell>
          <cell r="E2478">
            <v>25.66</v>
          </cell>
          <cell r="F2478">
            <v>14.69</v>
          </cell>
          <cell r="G2478">
            <v>40.35</v>
          </cell>
          <cell r="H2478" t="str">
            <v>CDHU-182</v>
          </cell>
        </row>
        <row r="2479">
          <cell r="A2479" t="str">
            <v>40.05.320</v>
          </cell>
          <cell r="C2479" t="str">
            <v>Pulsador 2 A - 250 V, para minuteria com placa</v>
          </cell>
          <cell r="D2479" t="str">
            <v>CJ</v>
          </cell>
          <cell r="E2479">
            <v>11.05</v>
          </cell>
          <cell r="F2479">
            <v>10.5</v>
          </cell>
          <cell r="G2479">
            <v>21.55</v>
          </cell>
          <cell r="H2479" t="str">
            <v>CDHU-182</v>
          </cell>
        </row>
        <row r="2480">
          <cell r="A2480" t="str">
            <v>40.05.330</v>
          </cell>
          <cell r="C2480" t="str">
            <v>Variador de luminosidade rotativo até 1000 W, 127/220 V, com placa</v>
          </cell>
          <cell r="D2480" t="str">
            <v>CJ</v>
          </cell>
          <cell r="E2480">
            <v>75.66</v>
          </cell>
          <cell r="F2480">
            <v>15.96</v>
          </cell>
          <cell r="G2480">
            <v>91.62</v>
          </cell>
          <cell r="H2480" t="str">
            <v>CDHU-182</v>
          </cell>
        </row>
        <row r="2481">
          <cell r="A2481" t="str">
            <v>40.05.340</v>
          </cell>
          <cell r="C2481" t="str">
            <v>Sensor de presença para teto, com fotocélula, para lâmpada qualquer</v>
          </cell>
          <cell r="D2481" t="str">
            <v>UN</v>
          </cell>
          <cell r="E2481">
            <v>26.17</v>
          </cell>
          <cell r="F2481">
            <v>12.6</v>
          </cell>
          <cell r="G2481">
            <v>38.770000000000003</v>
          </cell>
          <cell r="H2481" t="str">
            <v>CDHU-182</v>
          </cell>
        </row>
        <row r="2482">
          <cell r="A2482" t="str">
            <v>40.05.350</v>
          </cell>
          <cell r="C2482" t="str">
            <v>Sensor de presença infravermelho passivo e microondas, alcance de 12 m - sem fio</v>
          </cell>
          <cell r="D2482" t="str">
            <v>UN</v>
          </cell>
          <cell r="E2482">
            <v>80.209999999999994</v>
          </cell>
          <cell r="F2482">
            <v>21</v>
          </cell>
          <cell r="G2482">
            <v>101.21</v>
          </cell>
          <cell r="H2482" t="str">
            <v>CDHU-182</v>
          </cell>
        </row>
        <row r="2483">
          <cell r="A2483" t="str">
            <v>40.06</v>
          </cell>
          <cell r="B2483" t="str">
            <v>Conduletes</v>
          </cell>
          <cell r="C2483" t="str">
            <v>Conduletes</v>
          </cell>
          <cell r="H2483" t="str">
            <v>CDHU-182</v>
          </cell>
        </row>
        <row r="2484">
          <cell r="A2484" t="str">
            <v>40.06.040</v>
          </cell>
          <cell r="C2484" t="str">
            <v>Condulete metálico de 3/4´</v>
          </cell>
          <cell r="D2484" t="str">
            <v>CJ</v>
          </cell>
          <cell r="E2484">
            <v>11.88</v>
          </cell>
          <cell r="F2484">
            <v>21</v>
          </cell>
          <cell r="G2484">
            <v>32.880000000000003</v>
          </cell>
          <cell r="H2484" t="str">
            <v>CDHU-182</v>
          </cell>
        </row>
        <row r="2485">
          <cell r="A2485" t="str">
            <v>40.06.060</v>
          </cell>
          <cell r="C2485" t="str">
            <v>Condulete metálico de 1´</v>
          </cell>
          <cell r="D2485" t="str">
            <v>CJ</v>
          </cell>
          <cell r="E2485">
            <v>16.98</v>
          </cell>
          <cell r="F2485">
            <v>21</v>
          </cell>
          <cell r="G2485">
            <v>37.979999999999997</v>
          </cell>
          <cell r="H2485" t="str">
            <v>CDHU-182</v>
          </cell>
        </row>
        <row r="2486">
          <cell r="A2486" t="str">
            <v>40.06.080</v>
          </cell>
          <cell r="C2486" t="str">
            <v>Condulete metálico de 1 1/4´</v>
          </cell>
          <cell r="D2486" t="str">
            <v>CJ</v>
          </cell>
          <cell r="E2486">
            <v>28.04</v>
          </cell>
          <cell r="F2486">
            <v>21</v>
          </cell>
          <cell r="G2486">
            <v>49.04</v>
          </cell>
          <cell r="H2486" t="str">
            <v>CDHU-182</v>
          </cell>
        </row>
        <row r="2487">
          <cell r="A2487" t="str">
            <v>40.06.100</v>
          </cell>
          <cell r="C2487" t="str">
            <v>Condulete metálico de 1 1/2´</v>
          </cell>
          <cell r="D2487" t="str">
            <v>CJ</v>
          </cell>
          <cell r="E2487">
            <v>28.68</v>
          </cell>
          <cell r="F2487">
            <v>21</v>
          </cell>
          <cell r="G2487">
            <v>49.68</v>
          </cell>
          <cell r="H2487" t="str">
            <v>CDHU-182</v>
          </cell>
        </row>
        <row r="2488">
          <cell r="A2488" t="str">
            <v>40.06.120</v>
          </cell>
          <cell r="C2488" t="str">
            <v>Condulete metálico de 2´</v>
          </cell>
          <cell r="D2488" t="str">
            <v>CJ</v>
          </cell>
          <cell r="E2488">
            <v>72.650000000000006</v>
          </cell>
          <cell r="F2488">
            <v>21</v>
          </cell>
          <cell r="G2488">
            <v>93.65</v>
          </cell>
          <cell r="H2488" t="str">
            <v>CDHU-182</v>
          </cell>
        </row>
        <row r="2489">
          <cell r="A2489" t="str">
            <v>40.06.140</v>
          </cell>
          <cell r="C2489" t="str">
            <v>Condulete metálico de 2 1/2´</v>
          </cell>
          <cell r="D2489" t="str">
            <v>CJ</v>
          </cell>
          <cell r="E2489">
            <v>155.94999999999999</v>
          </cell>
          <cell r="F2489">
            <v>21</v>
          </cell>
          <cell r="G2489">
            <v>176.95</v>
          </cell>
          <cell r="H2489" t="str">
            <v>CDHU-182</v>
          </cell>
        </row>
        <row r="2490">
          <cell r="A2490" t="str">
            <v>40.06.160</v>
          </cell>
          <cell r="C2490" t="str">
            <v>Condulete metálico de 3´</v>
          </cell>
          <cell r="D2490" t="str">
            <v>CJ</v>
          </cell>
          <cell r="E2490">
            <v>170.06</v>
          </cell>
          <cell r="F2490">
            <v>21</v>
          </cell>
          <cell r="G2490">
            <v>191.06</v>
          </cell>
          <cell r="H2490" t="str">
            <v>CDHU-182</v>
          </cell>
        </row>
        <row r="2491">
          <cell r="A2491" t="str">
            <v>40.06.170</v>
          </cell>
          <cell r="C2491" t="str">
            <v>Condulete metálico de 4´</v>
          </cell>
          <cell r="D2491" t="str">
            <v>CJ</v>
          </cell>
          <cell r="E2491">
            <v>255.15</v>
          </cell>
          <cell r="F2491">
            <v>21</v>
          </cell>
          <cell r="G2491">
            <v>276.14999999999998</v>
          </cell>
          <cell r="H2491" t="str">
            <v>CDHU-182</v>
          </cell>
        </row>
        <row r="2492">
          <cell r="A2492" t="str">
            <v>40.06.510</v>
          </cell>
          <cell r="C2492" t="str">
            <v>Condulete em PVC de 1´ - com tampa</v>
          </cell>
          <cell r="D2492" t="str">
            <v>CJ</v>
          </cell>
          <cell r="E2492">
            <v>18.940000000000001</v>
          </cell>
          <cell r="F2492">
            <v>21</v>
          </cell>
          <cell r="G2492">
            <v>39.94</v>
          </cell>
          <cell r="H2492" t="str">
            <v>CDHU-182</v>
          </cell>
        </row>
        <row r="2493">
          <cell r="A2493" t="str">
            <v>40.07</v>
          </cell>
          <cell r="B2493" t="str">
            <v>Caixa de passagem em PVC</v>
          </cell>
          <cell r="C2493" t="str">
            <v>Caixa de passagem em PVC</v>
          </cell>
          <cell r="H2493" t="str">
            <v>CDHU-182</v>
          </cell>
        </row>
        <row r="2494">
          <cell r="A2494" t="str">
            <v>40.07.010</v>
          </cell>
          <cell r="C2494" t="str">
            <v>Caixa em PVC de 4´ x 2´</v>
          </cell>
          <cell r="D2494" t="str">
            <v>UN</v>
          </cell>
          <cell r="E2494">
            <v>3.15</v>
          </cell>
          <cell r="F2494">
            <v>10.5</v>
          </cell>
          <cell r="G2494">
            <v>13.65</v>
          </cell>
          <cell r="H2494" t="str">
            <v>CDHU-182</v>
          </cell>
        </row>
        <row r="2495">
          <cell r="A2495" t="str">
            <v>40.07.020</v>
          </cell>
          <cell r="C2495" t="str">
            <v>Caixa em PVC de 4´ x 4´</v>
          </cell>
          <cell r="D2495" t="str">
            <v>UN</v>
          </cell>
          <cell r="E2495">
            <v>6.68</v>
          </cell>
          <cell r="F2495">
            <v>10.5</v>
          </cell>
          <cell r="G2495">
            <v>17.18</v>
          </cell>
          <cell r="H2495" t="str">
            <v>CDHU-182</v>
          </cell>
        </row>
        <row r="2496">
          <cell r="A2496" t="str">
            <v>40.07.040</v>
          </cell>
          <cell r="C2496" t="str">
            <v>Caixa em PVC octogonal de 4´ x 4´</v>
          </cell>
          <cell r="D2496" t="str">
            <v>UN</v>
          </cell>
          <cell r="E2496">
            <v>7.62</v>
          </cell>
          <cell r="F2496">
            <v>10.5</v>
          </cell>
          <cell r="G2496">
            <v>18.12</v>
          </cell>
          <cell r="H2496" t="str">
            <v>CDHU-182</v>
          </cell>
        </row>
        <row r="2497">
          <cell r="A2497" t="str">
            <v>40.10</v>
          </cell>
          <cell r="B2497" t="str">
            <v>Contator</v>
          </cell>
          <cell r="C2497" t="str">
            <v>Contator</v>
          </cell>
          <cell r="H2497" t="str">
            <v>CDHU-182</v>
          </cell>
        </row>
        <row r="2498">
          <cell r="A2498" t="str">
            <v>40.10.016</v>
          </cell>
          <cell r="C2498" t="str">
            <v>Contator de potência 12 A - 1na+1nf</v>
          </cell>
          <cell r="D2498" t="str">
            <v>UN</v>
          </cell>
          <cell r="E2498">
            <v>194.86</v>
          </cell>
          <cell r="F2498">
            <v>21</v>
          </cell>
          <cell r="G2498">
            <v>215.86</v>
          </cell>
          <cell r="H2498" t="str">
            <v>CDHU-182</v>
          </cell>
        </row>
        <row r="2499">
          <cell r="A2499" t="str">
            <v>40.10.020</v>
          </cell>
          <cell r="C2499" t="str">
            <v>Contator de potência 9 A - 2na+2nf</v>
          </cell>
          <cell r="D2499" t="str">
            <v>UN</v>
          </cell>
          <cell r="E2499">
            <v>229.98</v>
          </cell>
          <cell r="F2499">
            <v>21</v>
          </cell>
          <cell r="G2499">
            <v>250.98</v>
          </cell>
          <cell r="H2499" t="str">
            <v>CDHU-182</v>
          </cell>
        </row>
        <row r="2500">
          <cell r="A2500" t="str">
            <v>40.10.040</v>
          </cell>
          <cell r="C2500" t="str">
            <v>Contator de potência 12 A - 2na+2nf</v>
          </cell>
          <cell r="D2500" t="str">
            <v>UN</v>
          </cell>
          <cell r="E2500">
            <v>259.66000000000003</v>
          </cell>
          <cell r="F2500">
            <v>21</v>
          </cell>
          <cell r="G2500">
            <v>280.66000000000003</v>
          </cell>
          <cell r="H2500" t="str">
            <v>CDHU-182</v>
          </cell>
        </row>
        <row r="2501">
          <cell r="A2501" t="str">
            <v>40.10.060</v>
          </cell>
          <cell r="C2501" t="str">
            <v>Contator de potência 16 A - 2na+2nf</v>
          </cell>
          <cell r="D2501" t="str">
            <v>UN</v>
          </cell>
          <cell r="E2501">
            <v>246.96</v>
          </cell>
          <cell r="F2501">
            <v>21</v>
          </cell>
          <cell r="G2501">
            <v>267.95999999999998</v>
          </cell>
          <cell r="H2501" t="str">
            <v>CDHU-182</v>
          </cell>
        </row>
        <row r="2502">
          <cell r="A2502" t="str">
            <v>40.10.080</v>
          </cell>
          <cell r="C2502" t="str">
            <v>Contator de potência 22 A/25 A - 2na+2nf</v>
          </cell>
          <cell r="D2502" t="str">
            <v>UN</v>
          </cell>
          <cell r="E2502">
            <v>303.32</v>
          </cell>
          <cell r="F2502">
            <v>21</v>
          </cell>
          <cell r="G2502">
            <v>324.32</v>
          </cell>
          <cell r="H2502" t="str">
            <v>CDHU-182</v>
          </cell>
        </row>
        <row r="2503">
          <cell r="A2503" t="str">
            <v>40.10.100</v>
          </cell>
          <cell r="C2503" t="str">
            <v>Contator de potência 32 A - 2na+2nf</v>
          </cell>
          <cell r="D2503" t="str">
            <v>UN</v>
          </cell>
          <cell r="E2503">
            <v>493.46</v>
          </cell>
          <cell r="F2503">
            <v>21</v>
          </cell>
          <cell r="G2503">
            <v>514.46</v>
          </cell>
          <cell r="H2503" t="str">
            <v>CDHU-182</v>
          </cell>
        </row>
        <row r="2504">
          <cell r="A2504" t="str">
            <v>40.10.106</v>
          </cell>
          <cell r="C2504" t="str">
            <v>Contator de potência 38 A/40 A - 2na+2nf</v>
          </cell>
          <cell r="D2504" t="str">
            <v>UN</v>
          </cell>
          <cell r="E2504">
            <v>692.18</v>
          </cell>
          <cell r="F2504">
            <v>21</v>
          </cell>
          <cell r="G2504">
            <v>713.18</v>
          </cell>
          <cell r="H2504" t="str">
            <v>CDHU-182</v>
          </cell>
        </row>
        <row r="2505">
          <cell r="A2505" t="str">
            <v>40.10.110</v>
          </cell>
          <cell r="C2505" t="str">
            <v>Contator de potência 50 A - 2na+2nf</v>
          </cell>
          <cell r="D2505" t="str">
            <v>UN</v>
          </cell>
          <cell r="E2505">
            <v>832.58</v>
          </cell>
          <cell r="F2505">
            <v>21</v>
          </cell>
          <cell r="G2505">
            <v>853.58</v>
          </cell>
          <cell r="H2505" t="str">
            <v>CDHU-182</v>
          </cell>
        </row>
        <row r="2506">
          <cell r="A2506" t="str">
            <v>40.10.132</v>
          </cell>
          <cell r="C2506" t="str">
            <v>Contator de potência 65 A - 2na+2nf</v>
          </cell>
          <cell r="D2506" t="str">
            <v>UN</v>
          </cell>
          <cell r="E2506">
            <v>1071.76</v>
          </cell>
          <cell r="F2506">
            <v>21</v>
          </cell>
          <cell r="G2506">
            <v>1092.76</v>
          </cell>
          <cell r="H2506" t="str">
            <v>CDHU-182</v>
          </cell>
        </row>
        <row r="2507">
          <cell r="A2507" t="str">
            <v>40.10.136</v>
          </cell>
          <cell r="C2507" t="str">
            <v>Contator de potência 110 A - 2na+2nf</v>
          </cell>
          <cell r="D2507" t="str">
            <v>UN</v>
          </cell>
          <cell r="E2507">
            <v>2308.02</v>
          </cell>
          <cell r="F2507">
            <v>21</v>
          </cell>
          <cell r="G2507">
            <v>2329.02</v>
          </cell>
          <cell r="H2507" t="str">
            <v>CDHU-182</v>
          </cell>
        </row>
        <row r="2508">
          <cell r="A2508" t="str">
            <v>40.10.140</v>
          </cell>
          <cell r="C2508" t="str">
            <v>Contator de potência 150 A - 2na+2nf</v>
          </cell>
          <cell r="D2508" t="str">
            <v>UN</v>
          </cell>
          <cell r="E2508">
            <v>2576.87</v>
          </cell>
          <cell r="F2508">
            <v>21</v>
          </cell>
          <cell r="G2508">
            <v>2597.87</v>
          </cell>
          <cell r="H2508" t="str">
            <v>CDHU-182</v>
          </cell>
        </row>
        <row r="2509">
          <cell r="A2509" t="str">
            <v>40.10.150</v>
          </cell>
          <cell r="C2509" t="str">
            <v>Contator de potência 220 A - 2na+2nf</v>
          </cell>
          <cell r="D2509" t="str">
            <v>UN</v>
          </cell>
          <cell r="E2509">
            <v>5262.6</v>
          </cell>
          <cell r="F2509">
            <v>21</v>
          </cell>
          <cell r="G2509">
            <v>5283.6</v>
          </cell>
          <cell r="H2509" t="str">
            <v>CDHU-182</v>
          </cell>
        </row>
        <row r="2510">
          <cell r="A2510" t="str">
            <v>40.10.500</v>
          </cell>
          <cell r="C2510" t="str">
            <v>Minicontator auxiliar - 4na</v>
          </cell>
          <cell r="D2510" t="str">
            <v>UN</v>
          </cell>
          <cell r="E2510">
            <v>91.15</v>
          </cell>
          <cell r="F2510">
            <v>21</v>
          </cell>
          <cell r="G2510">
            <v>112.15</v>
          </cell>
          <cell r="H2510" t="str">
            <v>CDHU-182</v>
          </cell>
        </row>
        <row r="2511">
          <cell r="A2511" t="str">
            <v>40.10.510</v>
          </cell>
          <cell r="C2511" t="str">
            <v>Contator auxiliar - 2na+2nf</v>
          </cell>
          <cell r="D2511" t="str">
            <v>UN</v>
          </cell>
          <cell r="E2511">
            <v>115.01</v>
          </cell>
          <cell r="F2511">
            <v>21</v>
          </cell>
          <cell r="G2511">
            <v>136.01</v>
          </cell>
          <cell r="H2511" t="str">
            <v>CDHU-182</v>
          </cell>
        </row>
        <row r="2512">
          <cell r="A2512" t="str">
            <v>40.10.520</v>
          </cell>
          <cell r="C2512" t="str">
            <v>Contator auxiliar - 4na+4nf</v>
          </cell>
          <cell r="D2512" t="str">
            <v>UN</v>
          </cell>
          <cell r="E2512">
            <v>150.54</v>
          </cell>
          <cell r="F2512">
            <v>21</v>
          </cell>
          <cell r="G2512">
            <v>171.54</v>
          </cell>
          <cell r="H2512" t="str">
            <v>CDHU-182</v>
          </cell>
        </row>
        <row r="2513">
          <cell r="A2513" t="str">
            <v>40.11</v>
          </cell>
          <cell r="B2513" t="str">
            <v>Rele</v>
          </cell>
          <cell r="C2513" t="str">
            <v>Rele</v>
          </cell>
          <cell r="H2513" t="str">
            <v>CDHU-182</v>
          </cell>
        </row>
        <row r="2514">
          <cell r="A2514" t="str">
            <v>40.11.010</v>
          </cell>
          <cell r="C2514" t="str">
            <v>Relé fotoelétrico 50/60 Hz, 110/220 V, 1200 VA, completo</v>
          </cell>
          <cell r="D2514" t="str">
            <v>UN</v>
          </cell>
          <cell r="E2514">
            <v>65.61</v>
          </cell>
          <cell r="F2514">
            <v>18.899999999999999</v>
          </cell>
          <cell r="G2514">
            <v>84.51</v>
          </cell>
          <cell r="H2514" t="str">
            <v>CDHU-182</v>
          </cell>
        </row>
        <row r="2515">
          <cell r="A2515" t="str">
            <v>40.11.020</v>
          </cell>
          <cell r="C2515" t="str">
            <v>Relé bimetálico de sobrecarga para acoplamento direto, faixas de ajuste de 9/12 A</v>
          </cell>
          <cell r="D2515" t="str">
            <v>UN</v>
          </cell>
          <cell r="E2515">
            <v>110.6</v>
          </cell>
          <cell r="F2515">
            <v>21</v>
          </cell>
          <cell r="G2515">
            <v>131.6</v>
          </cell>
          <cell r="H2515" t="str">
            <v>CDHU-182</v>
          </cell>
        </row>
        <row r="2516">
          <cell r="A2516" t="str">
            <v>40.11.030</v>
          </cell>
          <cell r="C2516" t="str">
            <v>Relé bimetálico de sobrecarga para acoplamento direto, faixas de ajuste de 20/32 A até 50/63 A</v>
          </cell>
          <cell r="D2516" t="str">
            <v>UN</v>
          </cell>
          <cell r="E2516">
            <v>415.89</v>
          </cell>
          <cell r="F2516">
            <v>21</v>
          </cell>
          <cell r="G2516">
            <v>436.89</v>
          </cell>
          <cell r="H2516" t="str">
            <v>CDHU-182</v>
          </cell>
        </row>
        <row r="2517">
          <cell r="A2517" t="str">
            <v>40.11.050</v>
          </cell>
          <cell r="C2517" t="str">
            <v>Relé bimetálico de sobrecarga para acoplamento direto, faixas de ajuste 0,4/0,63 A até 16/25 A</v>
          </cell>
          <cell r="D2517" t="str">
            <v>UN</v>
          </cell>
          <cell r="E2517">
            <v>297.64999999999998</v>
          </cell>
          <cell r="F2517">
            <v>21</v>
          </cell>
          <cell r="G2517">
            <v>318.64999999999998</v>
          </cell>
          <cell r="H2517" t="str">
            <v>CDHU-182</v>
          </cell>
        </row>
        <row r="2518">
          <cell r="A2518" t="str">
            <v>40.11.060</v>
          </cell>
          <cell r="C2518" t="str">
            <v>Relé de tempo eletrônico de 0,6 até 6 s - 220V - 50/60 Hz</v>
          </cell>
          <cell r="D2518" t="str">
            <v>UN</v>
          </cell>
          <cell r="E2518">
            <v>85.28</v>
          </cell>
          <cell r="F2518">
            <v>41.99</v>
          </cell>
          <cell r="G2518">
            <v>127.27</v>
          </cell>
          <cell r="H2518" t="str">
            <v>CDHU-182</v>
          </cell>
        </row>
        <row r="2519">
          <cell r="A2519" t="str">
            <v>40.11.070</v>
          </cell>
          <cell r="C2519" t="str">
            <v>Relé supervisor trifásico contra falta de fase, inversão de fase e mínima tensão</v>
          </cell>
          <cell r="D2519" t="str">
            <v>UN</v>
          </cell>
          <cell r="E2519">
            <v>2104.6799999999998</v>
          </cell>
          <cell r="F2519">
            <v>41.99</v>
          </cell>
          <cell r="G2519">
            <v>2146.67</v>
          </cell>
          <cell r="H2519" t="str">
            <v>CDHU-182</v>
          </cell>
        </row>
        <row r="2520">
          <cell r="A2520" t="str">
            <v>40.11.120</v>
          </cell>
          <cell r="C2520" t="str">
            <v>Relé de tempo eletrônico de 1,5 até 15 minutos - 110V - 50/60Hz</v>
          </cell>
          <cell r="D2520" t="str">
            <v>UN</v>
          </cell>
          <cell r="E2520">
            <v>75.33</v>
          </cell>
          <cell r="F2520">
            <v>41.99</v>
          </cell>
          <cell r="G2520">
            <v>117.32</v>
          </cell>
          <cell r="H2520" t="str">
            <v>CDHU-182</v>
          </cell>
        </row>
        <row r="2521">
          <cell r="A2521" t="str">
            <v>40.11.191</v>
          </cell>
          <cell r="C2521" t="str">
            <v>Relé de tempo eletrônico cíclico regulável - 110/127 V - 48/63 Hz</v>
          </cell>
          <cell r="D2521" t="str">
            <v>UN</v>
          </cell>
          <cell r="E2521">
            <v>148.46</v>
          </cell>
          <cell r="F2521">
            <v>41.99</v>
          </cell>
          <cell r="G2521">
            <v>190.45</v>
          </cell>
          <cell r="H2521" t="str">
            <v>CDHU-182</v>
          </cell>
        </row>
        <row r="2522">
          <cell r="A2522" t="str">
            <v>40.11.230</v>
          </cell>
          <cell r="C2522" t="str">
            <v>Relé de sobrecarga eletrônico para acoplamento direto, faixa de ajuste de 55 A até 250 A</v>
          </cell>
          <cell r="D2522" t="str">
            <v>UN</v>
          </cell>
          <cell r="E2522">
            <v>2521.84</v>
          </cell>
          <cell r="F2522">
            <v>21</v>
          </cell>
          <cell r="G2522">
            <v>2542.84</v>
          </cell>
          <cell r="H2522" t="str">
            <v>CDHU-182</v>
          </cell>
        </row>
        <row r="2523">
          <cell r="A2523" t="str">
            <v>40.11.240</v>
          </cell>
          <cell r="C2523" t="str">
            <v>Relé de tempo eletrônico de 3 até 30s - 220V - 50/60Hz</v>
          </cell>
          <cell r="D2523" t="str">
            <v>UN</v>
          </cell>
          <cell r="E2523">
            <v>82.16</v>
          </cell>
          <cell r="F2523">
            <v>41.99</v>
          </cell>
          <cell r="G2523">
            <v>124.15</v>
          </cell>
          <cell r="H2523" t="str">
            <v>CDHU-182</v>
          </cell>
        </row>
        <row r="2524">
          <cell r="A2524" t="str">
            <v>40.11.250</v>
          </cell>
          <cell r="C2524" t="str">
            <v>Relé de impulso bipolar, 16 A, 250 V CA</v>
          </cell>
          <cell r="D2524" t="str">
            <v>UN</v>
          </cell>
          <cell r="E2524">
            <v>208.59</v>
          </cell>
          <cell r="F2524">
            <v>25.19</v>
          </cell>
          <cell r="G2524">
            <v>233.78</v>
          </cell>
          <cell r="H2524" t="str">
            <v>CDHU-182</v>
          </cell>
        </row>
        <row r="2525">
          <cell r="A2525" t="str">
            <v>40.12</v>
          </cell>
          <cell r="B2525" t="str">
            <v>Chave comutadora e seletora</v>
          </cell>
          <cell r="C2525" t="str">
            <v>Chave comutadora e seletora</v>
          </cell>
          <cell r="H2525" t="str">
            <v>CDHU-182</v>
          </cell>
        </row>
        <row r="2526">
          <cell r="A2526" t="str">
            <v>40.12.020</v>
          </cell>
          <cell r="C2526" t="str">
            <v>Chave comutadora/seletora com 1 polo e 3 posições para 63 A</v>
          </cell>
          <cell r="D2526" t="str">
            <v>UN</v>
          </cell>
          <cell r="E2526">
            <v>496.65</v>
          </cell>
          <cell r="F2526">
            <v>16.8</v>
          </cell>
          <cell r="G2526">
            <v>513.45000000000005</v>
          </cell>
          <cell r="H2526" t="str">
            <v>CDHU-182</v>
          </cell>
        </row>
        <row r="2527">
          <cell r="A2527" t="str">
            <v>40.12.030</v>
          </cell>
          <cell r="C2527" t="str">
            <v>Chave comutadora/seletora com 1 polo e 3 posições para 25 A</v>
          </cell>
          <cell r="D2527" t="str">
            <v>UN</v>
          </cell>
          <cell r="E2527">
            <v>239.1</v>
          </cell>
          <cell r="F2527">
            <v>16.8</v>
          </cell>
          <cell r="G2527">
            <v>255.9</v>
          </cell>
          <cell r="H2527" t="str">
            <v>CDHU-182</v>
          </cell>
        </row>
        <row r="2528">
          <cell r="A2528" t="str">
            <v>40.12.200</v>
          </cell>
          <cell r="C2528" t="str">
            <v>Chave comutadora/seletora com 1 polo e 2 posições para 25 A</v>
          </cell>
          <cell r="D2528" t="str">
            <v>UN</v>
          </cell>
          <cell r="E2528">
            <v>132.68</v>
          </cell>
          <cell r="F2528">
            <v>16.8</v>
          </cell>
          <cell r="G2528">
            <v>149.47999999999999</v>
          </cell>
          <cell r="H2528" t="str">
            <v>CDHU-182</v>
          </cell>
        </row>
        <row r="2529">
          <cell r="A2529" t="str">
            <v>40.12.210</v>
          </cell>
          <cell r="C2529" t="str">
            <v>Chave comutadora/seletora com 3 polos e 3 posições para 25 A</v>
          </cell>
          <cell r="D2529" t="str">
            <v>UN</v>
          </cell>
          <cell r="E2529">
            <v>308.11</v>
          </cell>
          <cell r="F2529">
            <v>16.8</v>
          </cell>
          <cell r="G2529">
            <v>324.91000000000003</v>
          </cell>
          <cell r="H2529" t="str">
            <v>CDHU-182</v>
          </cell>
        </row>
        <row r="2530">
          <cell r="A2530" t="str">
            <v>40.13</v>
          </cell>
          <cell r="B2530" t="str">
            <v>Amperimetro</v>
          </cell>
          <cell r="C2530" t="str">
            <v>Amperimetro</v>
          </cell>
          <cell r="H2530" t="str">
            <v>CDHU-182</v>
          </cell>
        </row>
        <row r="2531">
          <cell r="A2531" t="str">
            <v>40.13.010</v>
          </cell>
          <cell r="C2531" t="str">
            <v>Chave comutadora para amperímetro</v>
          </cell>
          <cell r="D2531" t="str">
            <v>UN</v>
          </cell>
          <cell r="E2531">
            <v>139.88</v>
          </cell>
          <cell r="F2531">
            <v>16.8</v>
          </cell>
          <cell r="G2531">
            <v>156.68</v>
          </cell>
          <cell r="H2531" t="str">
            <v>CDHU-182</v>
          </cell>
        </row>
        <row r="2532">
          <cell r="A2532" t="str">
            <v>40.13.040</v>
          </cell>
          <cell r="C2532" t="str">
            <v>Amperímetro de ferro móvel de 96 x 96 mm, para ligação em transformador de corrente, escala fixa de 0A/50 A até 0A/2 kA</v>
          </cell>
          <cell r="D2532" t="str">
            <v>UN</v>
          </cell>
          <cell r="E2532">
            <v>370.06</v>
          </cell>
          <cell r="F2532">
            <v>10.5</v>
          </cell>
          <cell r="G2532">
            <v>380.56</v>
          </cell>
          <cell r="H2532" t="str">
            <v>CDHU-182</v>
          </cell>
        </row>
        <row r="2533">
          <cell r="A2533" t="str">
            <v>40.14</v>
          </cell>
          <cell r="B2533" t="str">
            <v>Voltimetro</v>
          </cell>
          <cell r="C2533" t="str">
            <v>Voltimetro</v>
          </cell>
          <cell r="H2533" t="str">
            <v>CDHU-182</v>
          </cell>
        </row>
        <row r="2534">
          <cell r="A2534" t="str">
            <v>40.14.010</v>
          </cell>
          <cell r="C2534" t="str">
            <v>Chave comutadora para voltímetro</v>
          </cell>
          <cell r="D2534" t="str">
            <v>UN</v>
          </cell>
          <cell r="E2534">
            <v>98.78</v>
          </cell>
          <cell r="F2534">
            <v>16.8</v>
          </cell>
          <cell r="G2534">
            <v>115.58</v>
          </cell>
          <cell r="H2534" t="str">
            <v>CDHU-182</v>
          </cell>
        </row>
        <row r="2535">
          <cell r="A2535" t="str">
            <v>40.14.030</v>
          </cell>
          <cell r="C2535" t="str">
            <v>Voltímetro de ferro móvel de 96 x 96 mm, escalas variáveis de 0/150 V, 0/250 V, 0/300 V, 0/500 V e 0/600 V</v>
          </cell>
          <cell r="D2535" t="str">
            <v>UN</v>
          </cell>
          <cell r="E2535">
            <v>135.63999999999999</v>
          </cell>
          <cell r="F2535">
            <v>21</v>
          </cell>
          <cell r="G2535">
            <v>156.63999999999999</v>
          </cell>
          <cell r="H2535" t="str">
            <v>CDHU-182</v>
          </cell>
        </row>
        <row r="2536">
          <cell r="A2536" t="str">
            <v>40.20</v>
          </cell>
          <cell r="B2536" t="str">
            <v>Reparos, conservacoes e complementos - GRUPO 40</v>
          </cell>
          <cell r="C2536" t="str">
            <v>Reparos, conservacoes e complementos - GRUPO 40</v>
          </cell>
          <cell r="H2536" t="str">
            <v>CDHU-182</v>
          </cell>
        </row>
        <row r="2537">
          <cell r="A2537" t="str">
            <v>40.20.050</v>
          </cell>
          <cell r="C2537" t="str">
            <v>Sinalizador com lâmpada</v>
          </cell>
          <cell r="D2537" t="str">
            <v>UN</v>
          </cell>
          <cell r="E2537">
            <v>106.16</v>
          </cell>
          <cell r="F2537">
            <v>33.590000000000003</v>
          </cell>
          <cell r="G2537">
            <v>139.75</v>
          </cell>
          <cell r="H2537" t="str">
            <v>CDHU-182</v>
          </cell>
        </row>
        <row r="2538">
          <cell r="A2538" t="str">
            <v>40.20.060</v>
          </cell>
          <cell r="C2538" t="str">
            <v>Botão de comando duplo sem sinalizador</v>
          </cell>
          <cell r="D2538" t="str">
            <v>UN</v>
          </cell>
          <cell r="E2538">
            <v>54.05</v>
          </cell>
          <cell r="F2538">
            <v>33.590000000000003</v>
          </cell>
          <cell r="G2538">
            <v>87.64</v>
          </cell>
          <cell r="H2538" t="str">
            <v>CDHU-182</v>
          </cell>
        </row>
        <row r="2539">
          <cell r="A2539" t="str">
            <v>40.20.090</v>
          </cell>
          <cell r="C2539" t="str">
            <v>Botoeira com retenção para quadro/painel</v>
          </cell>
          <cell r="D2539" t="str">
            <v>UN</v>
          </cell>
          <cell r="E2539">
            <v>32.049999999999997</v>
          </cell>
          <cell r="F2539">
            <v>12.6</v>
          </cell>
          <cell r="G2539">
            <v>44.65</v>
          </cell>
          <cell r="H2539" t="str">
            <v>CDHU-182</v>
          </cell>
        </row>
        <row r="2540">
          <cell r="A2540" t="str">
            <v>40.20.100</v>
          </cell>
          <cell r="C2540" t="str">
            <v>Botoeira de comando liga-desliga, sem sinalização</v>
          </cell>
          <cell r="D2540" t="str">
            <v>UN</v>
          </cell>
          <cell r="E2540">
            <v>147.91</v>
          </cell>
          <cell r="F2540">
            <v>12.6</v>
          </cell>
          <cell r="G2540">
            <v>160.51</v>
          </cell>
          <cell r="H2540" t="str">
            <v>CDHU-182</v>
          </cell>
        </row>
        <row r="2541">
          <cell r="A2541" t="str">
            <v>40.20.110</v>
          </cell>
          <cell r="C2541" t="str">
            <v>Alarme sonoro bitonal 220 V para painel de comando</v>
          </cell>
          <cell r="D2541" t="str">
            <v>UN</v>
          </cell>
          <cell r="E2541">
            <v>378.13</v>
          </cell>
          <cell r="F2541">
            <v>12.6</v>
          </cell>
          <cell r="G2541">
            <v>390.73</v>
          </cell>
          <cell r="H2541" t="str">
            <v>CDHU-182</v>
          </cell>
        </row>
        <row r="2542">
          <cell r="A2542" t="str">
            <v>40.20.120</v>
          </cell>
          <cell r="C2542" t="str">
            <v>Placa de 4´ x 2´</v>
          </cell>
          <cell r="D2542" t="str">
            <v>UN</v>
          </cell>
          <cell r="E2542">
            <v>2.6</v>
          </cell>
          <cell r="F2542">
            <v>1.34</v>
          </cell>
          <cell r="G2542">
            <v>3.94</v>
          </cell>
          <cell r="H2542" t="str">
            <v>CDHU-182</v>
          </cell>
        </row>
        <row r="2543">
          <cell r="A2543" t="str">
            <v>40.20.140</v>
          </cell>
          <cell r="C2543" t="str">
            <v>Placa de 4´ x 4´</v>
          </cell>
          <cell r="D2543" t="str">
            <v>UN</v>
          </cell>
          <cell r="E2543">
            <v>7.66</v>
          </cell>
          <cell r="F2543">
            <v>1.34</v>
          </cell>
          <cell r="G2543">
            <v>9</v>
          </cell>
          <cell r="H2543" t="str">
            <v>CDHU-182</v>
          </cell>
        </row>
        <row r="2544">
          <cell r="A2544" t="str">
            <v>40.20.200</v>
          </cell>
          <cell r="C2544" t="str">
            <v>Chave de boia normalmente fechada ou aberta</v>
          </cell>
          <cell r="D2544" t="str">
            <v>UN</v>
          </cell>
          <cell r="E2544">
            <v>44.52</v>
          </cell>
          <cell r="F2544">
            <v>16.8</v>
          </cell>
          <cell r="G2544">
            <v>61.32</v>
          </cell>
          <cell r="H2544" t="str">
            <v>CDHU-182</v>
          </cell>
        </row>
        <row r="2545">
          <cell r="A2545" t="str">
            <v>40.20.240</v>
          </cell>
          <cell r="C2545" t="str">
            <v>Plugue com 2P+T de 10A, 250V</v>
          </cell>
          <cell r="D2545" t="str">
            <v>UN</v>
          </cell>
          <cell r="E2545">
            <v>6.95</v>
          </cell>
          <cell r="F2545">
            <v>8.4</v>
          </cell>
          <cell r="G2545">
            <v>15.35</v>
          </cell>
          <cell r="H2545" t="str">
            <v>CDHU-182</v>
          </cell>
        </row>
        <row r="2546">
          <cell r="A2546" t="str">
            <v>40.20.250</v>
          </cell>
          <cell r="C2546" t="str">
            <v>Plugue prolongador com 2P+T de 10A, 250V</v>
          </cell>
          <cell r="D2546" t="str">
            <v>UN</v>
          </cell>
          <cell r="E2546">
            <v>8.08</v>
          </cell>
          <cell r="F2546">
            <v>8.4</v>
          </cell>
          <cell r="G2546">
            <v>16.48</v>
          </cell>
          <cell r="H2546" t="str">
            <v>CDHU-182</v>
          </cell>
        </row>
        <row r="2547">
          <cell r="A2547" t="str">
            <v>40.20.300</v>
          </cell>
          <cell r="C2547" t="str">
            <v>Chave de nível tipo boia pendular (pera), com contato micro switch</v>
          </cell>
          <cell r="D2547" t="str">
            <v>UN</v>
          </cell>
          <cell r="E2547">
            <v>406.19</v>
          </cell>
          <cell r="F2547">
            <v>41.99</v>
          </cell>
          <cell r="G2547">
            <v>448.18</v>
          </cell>
          <cell r="H2547" t="str">
            <v>CDHU-182</v>
          </cell>
        </row>
        <row r="2548">
          <cell r="A2548" t="str">
            <v>40.20.310</v>
          </cell>
          <cell r="C2548" t="str">
            <v>Placa/espelho em latão escovado 4´ x 4´, para 02 tomadas elétrica</v>
          </cell>
          <cell r="D2548" t="str">
            <v>UN</v>
          </cell>
          <cell r="E2548">
            <v>26.23</v>
          </cell>
          <cell r="F2548">
            <v>18.77</v>
          </cell>
          <cell r="G2548">
            <v>45</v>
          </cell>
          <cell r="H2548" t="str">
            <v>CDHU-182</v>
          </cell>
        </row>
        <row r="2549">
          <cell r="A2549" t="str">
            <v>40.20.320</v>
          </cell>
          <cell r="C2549" t="str">
            <v>Placa/espelho em latão escovado 4´ x 4´, para 01 tomada elétrica</v>
          </cell>
          <cell r="D2549" t="str">
            <v>UN</v>
          </cell>
          <cell r="E2549">
            <v>23.33</v>
          </cell>
          <cell r="F2549">
            <v>18.77</v>
          </cell>
          <cell r="G2549">
            <v>42.1</v>
          </cell>
          <cell r="H2549" t="str">
            <v>CDHU-182</v>
          </cell>
        </row>
        <row r="2550">
          <cell r="A2550" t="str">
            <v>41</v>
          </cell>
          <cell r="B2550" t="str">
            <v>ILUMINACAO</v>
          </cell>
          <cell r="C2550" t="str">
            <v>ILUMINACAO</v>
          </cell>
          <cell r="H2550" t="str">
            <v>CDHU-182</v>
          </cell>
        </row>
        <row r="2551">
          <cell r="A2551" t="str">
            <v>41.02</v>
          </cell>
          <cell r="B2551" t="str">
            <v>Lampadas</v>
          </cell>
          <cell r="C2551" t="str">
            <v>Lampadas</v>
          </cell>
          <cell r="H2551" t="str">
            <v>CDHU-182</v>
          </cell>
        </row>
        <row r="2552">
          <cell r="A2552" t="str">
            <v>41.02.541</v>
          </cell>
          <cell r="C2552" t="str">
            <v>Lâmpada LED tubular T8 com base G13, de 900 até 1050 Im - 9 a 10W</v>
          </cell>
          <cell r="D2552" t="str">
            <v>UN</v>
          </cell>
          <cell r="E2552">
            <v>20.39</v>
          </cell>
          <cell r="F2552">
            <v>3.35</v>
          </cell>
          <cell r="G2552">
            <v>23.74</v>
          </cell>
          <cell r="H2552" t="str">
            <v>CDHU-182</v>
          </cell>
        </row>
        <row r="2553">
          <cell r="A2553" t="str">
            <v>41.02.551</v>
          </cell>
          <cell r="C2553" t="str">
            <v>Lâmpada LED tubular T8 com base G13, de 1850 até 2000 Im - 18 a 20W</v>
          </cell>
          <cell r="D2553" t="str">
            <v>UN</v>
          </cell>
          <cell r="E2553">
            <v>35.909999999999997</v>
          </cell>
          <cell r="F2553">
            <v>3.35</v>
          </cell>
          <cell r="G2553">
            <v>39.26</v>
          </cell>
          <cell r="H2553" t="str">
            <v>CDHU-182</v>
          </cell>
        </row>
        <row r="2554">
          <cell r="A2554" t="str">
            <v>41.02.562</v>
          </cell>
          <cell r="C2554" t="str">
            <v>Lâmpada LED tubular T8 com base G13, de 3400 até 4000 Im - 36 a 40W</v>
          </cell>
          <cell r="D2554" t="str">
            <v>UN</v>
          </cell>
          <cell r="E2554">
            <v>79.75</v>
          </cell>
          <cell r="F2554">
            <v>3.35</v>
          </cell>
          <cell r="G2554">
            <v>83.1</v>
          </cell>
          <cell r="H2554" t="str">
            <v>CDHU-182</v>
          </cell>
        </row>
        <row r="2555">
          <cell r="A2555" t="str">
            <v>41.02.580</v>
          </cell>
          <cell r="C2555" t="str">
            <v>Lâmpada LED 13,5W, com base E-27, 1400 até 1510lm</v>
          </cell>
          <cell r="D2555" t="str">
            <v>UN</v>
          </cell>
          <cell r="E2555">
            <v>27.63</v>
          </cell>
          <cell r="F2555">
            <v>3.35</v>
          </cell>
          <cell r="G2555">
            <v>30.98</v>
          </cell>
          <cell r="H2555" t="str">
            <v>CDHU-182</v>
          </cell>
        </row>
        <row r="2556">
          <cell r="A2556" t="str">
            <v>41.04</v>
          </cell>
          <cell r="B2556" t="str">
            <v>Acessorios para iluminacao</v>
          </cell>
          <cell r="C2556" t="str">
            <v>Acessorios para iluminacao</v>
          </cell>
          <cell r="H2556" t="str">
            <v>CDHU-182</v>
          </cell>
        </row>
        <row r="2557">
          <cell r="A2557" t="str">
            <v>41.04.020</v>
          </cell>
          <cell r="C2557" t="str">
            <v>Receptáculo de porcelana com parafuso de fixação com rosca E-27</v>
          </cell>
          <cell r="D2557" t="str">
            <v>UN</v>
          </cell>
          <cell r="E2557">
            <v>4.1500000000000004</v>
          </cell>
          <cell r="F2557">
            <v>3.36</v>
          </cell>
          <cell r="G2557">
            <v>7.51</v>
          </cell>
          <cell r="H2557" t="str">
            <v>CDHU-182</v>
          </cell>
        </row>
        <row r="2558">
          <cell r="A2558" t="str">
            <v>41.04.050</v>
          </cell>
          <cell r="C2558" t="str">
            <v>Trilho eletrificado de alimentação com 1 circuito, em alumínio com pintura na cor branco, inclusive acessórios</v>
          </cell>
          <cell r="D2558" t="str">
            <v>M</v>
          </cell>
          <cell r="E2558">
            <v>113.11</v>
          </cell>
          <cell r="F2558">
            <v>16.8</v>
          </cell>
          <cell r="G2558">
            <v>129.91</v>
          </cell>
          <cell r="H2558" t="str">
            <v>CDHU-182</v>
          </cell>
        </row>
        <row r="2559">
          <cell r="A2559" t="str">
            <v>41.05</v>
          </cell>
          <cell r="B2559" t="str">
            <v>Lampada de descarga de alta potencia</v>
          </cell>
          <cell r="C2559" t="str">
            <v>Lampada de descarga de alta potencia</v>
          </cell>
          <cell r="H2559" t="str">
            <v>CDHU-182</v>
          </cell>
        </row>
        <row r="2560">
          <cell r="A2560" t="str">
            <v>41.05.710</v>
          </cell>
          <cell r="C2560" t="str">
            <v>Lâmpada de vapor metálico tubular, base G12 de 70 W</v>
          </cell>
          <cell r="D2560" t="str">
            <v>UN</v>
          </cell>
          <cell r="E2560">
            <v>114</v>
          </cell>
          <cell r="F2560">
            <v>3.35</v>
          </cell>
          <cell r="G2560">
            <v>117.35</v>
          </cell>
          <cell r="H2560" t="str">
            <v>CDHU-182</v>
          </cell>
        </row>
        <row r="2561">
          <cell r="A2561" t="str">
            <v>41.05.720</v>
          </cell>
          <cell r="C2561" t="str">
            <v>Lâmpada de vapor metálico tubular, base G12 de 150 W</v>
          </cell>
          <cell r="D2561" t="str">
            <v>UN</v>
          </cell>
          <cell r="E2561">
            <v>121.31</v>
          </cell>
          <cell r="F2561">
            <v>3.35</v>
          </cell>
          <cell r="G2561">
            <v>124.66</v>
          </cell>
          <cell r="H2561" t="str">
            <v>CDHU-182</v>
          </cell>
        </row>
        <row r="2562">
          <cell r="A2562" t="str">
            <v>41.05.800</v>
          </cell>
          <cell r="C2562" t="str">
            <v>Lâmpada de vapor metálico tubular, base RX7s bilateral de 70 W</v>
          </cell>
          <cell r="D2562" t="str">
            <v>UN</v>
          </cell>
          <cell r="E2562">
            <v>77.75</v>
          </cell>
          <cell r="F2562">
            <v>3.35</v>
          </cell>
          <cell r="G2562">
            <v>81.099999999999994</v>
          </cell>
          <cell r="H2562" t="str">
            <v>CDHU-182</v>
          </cell>
        </row>
        <row r="2563">
          <cell r="A2563" t="str">
            <v>41.06</v>
          </cell>
          <cell r="B2563" t="str">
            <v>Lampada halogena</v>
          </cell>
          <cell r="C2563" t="str">
            <v>Lampada halogena</v>
          </cell>
          <cell r="H2563" t="str">
            <v>CDHU-182</v>
          </cell>
        </row>
        <row r="2564">
          <cell r="A2564" t="str">
            <v>41.06.100</v>
          </cell>
          <cell r="C2564" t="str">
            <v>Lâmpada halógena refletora PAR20, base E27 de 50 W - 220 V</v>
          </cell>
          <cell r="D2564" t="str">
            <v>UN</v>
          </cell>
          <cell r="E2564">
            <v>25.59</v>
          </cell>
          <cell r="F2564">
            <v>3.35</v>
          </cell>
          <cell r="G2564">
            <v>28.94</v>
          </cell>
          <cell r="H2564" t="str">
            <v>CDHU-182</v>
          </cell>
        </row>
        <row r="2565">
          <cell r="A2565" t="str">
            <v>41.06.130</v>
          </cell>
          <cell r="C2565" t="str">
            <v>Lâmpada halógena com refletor dicroico de 50 W - 12 V</v>
          </cell>
          <cell r="D2565" t="str">
            <v>UN</v>
          </cell>
          <cell r="E2565">
            <v>18.53</v>
          </cell>
          <cell r="F2565">
            <v>3.35</v>
          </cell>
          <cell r="G2565">
            <v>21.88</v>
          </cell>
          <cell r="H2565" t="str">
            <v>CDHU-182</v>
          </cell>
        </row>
        <row r="2566">
          <cell r="A2566" t="str">
            <v>41.06.410</v>
          </cell>
          <cell r="C2566" t="str">
            <v>Lâmpada halógena tubular, base R7s bilateral de 300 W - 110 ou 220 V</v>
          </cell>
          <cell r="D2566" t="str">
            <v>UN</v>
          </cell>
          <cell r="E2566">
            <v>13.61</v>
          </cell>
          <cell r="F2566">
            <v>3.35</v>
          </cell>
          <cell r="G2566">
            <v>16.96</v>
          </cell>
          <cell r="H2566" t="str">
            <v>CDHU-182</v>
          </cell>
        </row>
        <row r="2567">
          <cell r="A2567" t="str">
            <v>41.07</v>
          </cell>
          <cell r="B2567" t="str">
            <v>Lampada fluorescente</v>
          </cell>
          <cell r="C2567" t="str">
            <v>Lampada fluorescente</v>
          </cell>
          <cell r="H2567" t="str">
            <v>CDHU-182</v>
          </cell>
        </row>
        <row r="2568">
          <cell r="A2568" t="str">
            <v>41.07.020</v>
          </cell>
          <cell r="C2568" t="str">
            <v>Lâmpada fluorescente tubular, base bipino bilateral de 15 W</v>
          </cell>
          <cell r="D2568" t="str">
            <v>UN</v>
          </cell>
          <cell r="E2568">
            <v>18.52</v>
          </cell>
          <cell r="F2568">
            <v>3.35</v>
          </cell>
          <cell r="G2568">
            <v>21.87</v>
          </cell>
          <cell r="H2568" t="str">
            <v>CDHU-182</v>
          </cell>
        </row>
        <row r="2569">
          <cell r="A2569" t="str">
            <v>41.07.030</v>
          </cell>
          <cell r="C2569" t="str">
            <v>Lâmpada fluorescente tubular, base bipino bilateral de 16 W</v>
          </cell>
          <cell r="D2569" t="str">
            <v>UN</v>
          </cell>
          <cell r="E2569">
            <v>9.6999999999999993</v>
          </cell>
          <cell r="F2569">
            <v>3.35</v>
          </cell>
          <cell r="G2569">
            <v>13.05</v>
          </cell>
          <cell r="H2569" t="str">
            <v>CDHU-182</v>
          </cell>
        </row>
        <row r="2570">
          <cell r="A2570" t="str">
            <v>41.07.050</v>
          </cell>
          <cell r="C2570" t="str">
            <v>Lâmpada fluorescente tubular, base bipino bilateral de 20 W</v>
          </cell>
          <cell r="D2570" t="str">
            <v>UN</v>
          </cell>
          <cell r="E2570">
            <v>9.09</v>
          </cell>
          <cell r="F2570">
            <v>3.35</v>
          </cell>
          <cell r="G2570">
            <v>12.44</v>
          </cell>
          <cell r="H2570" t="str">
            <v>CDHU-182</v>
          </cell>
        </row>
        <row r="2571">
          <cell r="A2571" t="str">
            <v>41.07.060</v>
          </cell>
          <cell r="C2571" t="str">
            <v>Lâmpada fluorescente tubular, base bipino bilateral de 28 W</v>
          </cell>
          <cell r="D2571" t="str">
            <v>UN</v>
          </cell>
          <cell r="E2571">
            <v>11.41</v>
          </cell>
          <cell r="F2571">
            <v>3.35</v>
          </cell>
          <cell r="G2571">
            <v>14.76</v>
          </cell>
          <cell r="H2571" t="str">
            <v>CDHU-182</v>
          </cell>
        </row>
        <row r="2572">
          <cell r="A2572" t="str">
            <v>41.07.070</v>
          </cell>
          <cell r="C2572" t="str">
            <v>Lâmpada fluorescente tubular, base bipino bilateral de 32 W</v>
          </cell>
          <cell r="D2572" t="str">
            <v>UN</v>
          </cell>
          <cell r="E2572">
            <v>9.41</v>
          </cell>
          <cell r="F2572">
            <v>3.35</v>
          </cell>
          <cell r="G2572">
            <v>12.76</v>
          </cell>
          <cell r="H2572" t="str">
            <v>CDHU-182</v>
          </cell>
        </row>
        <row r="2573">
          <cell r="A2573" t="str">
            <v>41.07.200</v>
          </cell>
          <cell r="C2573" t="str">
            <v>Lâmpada fluorescente tubular, base bipino bilateral de 32 W, com camada trifósforo</v>
          </cell>
          <cell r="D2573" t="str">
            <v>UN</v>
          </cell>
          <cell r="E2573">
            <v>12.54</v>
          </cell>
          <cell r="F2573">
            <v>3.35</v>
          </cell>
          <cell r="G2573">
            <v>15.89</v>
          </cell>
          <cell r="H2573" t="str">
            <v>CDHU-182</v>
          </cell>
        </row>
        <row r="2574">
          <cell r="A2574" t="str">
            <v>41.07.400</v>
          </cell>
          <cell r="C2574" t="str">
            <v>Lâmpada fluorescente compacta eletrônica "2U", base E27 de 9 W - 110 ou 220 V</v>
          </cell>
          <cell r="D2574" t="str">
            <v>UN</v>
          </cell>
          <cell r="E2574">
            <v>7.55</v>
          </cell>
          <cell r="F2574">
            <v>3.35</v>
          </cell>
          <cell r="G2574">
            <v>10.9</v>
          </cell>
          <cell r="H2574" t="str">
            <v>CDHU-182</v>
          </cell>
        </row>
        <row r="2575">
          <cell r="A2575" t="str">
            <v>41.07.420</v>
          </cell>
          <cell r="C2575" t="str">
            <v>Lâmpada fluorescente compacta eletrônica "3U", base E27 de 15 W - 110 ou 220 V</v>
          </cell>
          <cell r="D2575" t="str">
            <v>UN</v>
          </cell>
          <cell r="E2575">
            <v>12.88</v>
          </cell>
          <cell r="F2575">
            <v>3.35</v>
          </cell>
          <cell r="G2575">
            <v>16.23</v>
          </cell>
          <cell r="H2575" t="str">
            <v>CDHU-182</v>
          </cell>
        </row>
        <row r="2576">
          <cell r="A2576" t="str">
            <v>41.07.430</v>
          </cell>
          <cell r="C2576" t="str">
            <v>Lâmpada fluorescente compacta eletrônica "3U", base E27 de 20 W - 110 ou 220 V</v>
          </cell>
          <cell r="D2576" t="str">
            <v>UN</v>
          </cell>
          <cell r="E2576">
            <v>12.85</v>
          </cell>
          <cell r="F2576">
            <v>3.35</v>
          </cell>
          <cell r="G2576">
            <v>16.2</v>
          </cell>
          <cell r="H2576" t="str">
            <v>CDHU-182</v>
          </cell>
        </row>
        <row r="2577">
          <cell r="A2577" t="str">
            <v>41.07.440</v>
          </cell>
          <cell r="C2577" t="str">
            <v>Lâmpada fluorescente compacta eletrônica "3U", base E27 de 23 W - 110 ou 220 V</v>
          </cell>
          <cell r="D2577" t="str">
            <v>UN</v>
          </cell>
          <cell r="E2577">
            <v>17.440000000000001</v>
          </cell>
          <cell r="F2577">
            <v>3.35</v>
          </cell>
          <cell r="G2577">
            <v>20.79</v>
          </cell>
          <cell r="H2577" t="str">
            <v>CDHU-182</v>
          </cell>
        </row>
        <row r="2578">
          <cell r="A2578" t="str">
            <v>41.07.450</v>
          </cell>
          <cell r="C2578" t="str">
            <v>Lâmpada fluorescente compacta eletrônica "3U", base E27 de 25 W - 110 ou 220 V</v>
          </cell>
          <cell r="D2578" t="str">
            <v>UN</v>
          </cell>
          <cell r="E2578">
            <v>9.81</v>
          </cell>
          <cell r="F2578">
            <v>3.35</v>
          </cell>
          <cell r="G2578">
            <v>13.16</v>
          </cell>
          <cell r="H2578" t="str">
            <v>CDHU-182</v>
          </cell>
        </row>
        <row r="2579">
          <cell r="A2579" t="str">
            <v>41.07.800</v>
          </cell>
          <cell r="C2579" t="str">
            <v>Lâmpada fluorescente compacta "1U", base G-23 de 9 W</v>
          </cell>
          <cell r="D2579" t="str">
            <v>UN</v>
          </cell>
          <cell r="E2579">
            <v>20.77</v>
          </cell>
          <cell r="F2579">
            <v>3.35</v>
          </cell>
          <cell r="G2579">
            <v>24.12</v>
          </cell>
          <cell r="H2579" t="str">
            <v>CDHU-182</v>
          </cell>
        </row>
        <row r="2580">
          <cell r="A2580" t="str">
            <v>41.07.810</v>
          </cell>
          <cell r="C2580" t="str">
            <v>Lâmpada fluorescente compacta "2U", base G-24D-2 de 18 W</v>
          </cell>
          <cell r="D2580" t="str">
            <v>UN</v>
          </cell>
          <cell r="E2580">
            <v>14.04</v>
          </cell>
          <cell r="F2580">
            <v>3.35</v>
          </cell>
          <cell r="G2580">
            <v>17.39</v>
          </cell>
          <cell r="H2580" t="str">
            <v>CDHU-182</v>
          </cell>
        </row>
        <row r="2581">
          <cell r="A2581" t="str">
            <v>41.07.820</v>
          </cell>
          <cell r="C2581" t="str">
            <v>Lâmpada fluorescente compacta "2U", base G-24D-3 de 26 W</v>
          </cell>
          <cell r="D2581" t="str">
            <v>UN</v>
          </cell>
          <cell r="E2581">
            <v>14.3</v>
          </cell>
          <cell r="F2581">
            <v>3.35</v>
          </cell>
          <cell r="G2581">
            <v>17.649999999999999</v>
          </cell>
          <cell r="H2581" t="str">
            <v>CDHU-182</v>
          </cell>
        </row>
        <row r="2582">
          <cell r="A2582" t="str">
            <v>41.07.830</v>
          </cell>
          <cell r="C2582" t="str">
            <v>Lâmpada fluorescente compacta longa "1U", base 2G-11 de 36 W</v>
          </cell>
          <cell r="D2582" t="str">
            <v>UN</v>
          </cell>
          <cell r="E2582">
            <v>39.54</v>
          </cell>
          <cell r="F2582">
            <v>3.35</v>
          </cell>
          <cell r="G2582">
            <v>42.89</v>
          </cell>
          <cell r="H2582" t="str">
            <v>CDHU-182</v>
          </cell>
        </row>
        <row r="2583">
          <cell r="A2583" t="str">
            <v>41.07.860</v>
          </cell>
          <cell r="C2583" t="str">
            <v>Lâmpada fluorescente compacta "2U", base G24q-3 de 26 W</v>
          </cell>
          <cell r="D2583" t="str">
            <v>UN</v>
          </cell>
          <cell r="E2583">
            <v>14.41</v>
          </cell>
          <cell r="F2583">
            <v>3.35</v>
          </cell>
          <cell r="G2583">
            <v>17.760000000000002</v>
          </cell>
          <cell r="H2583" t="str">
            <v>CDHU-182</v>
          </cell>
        </row>
        <row r="2584">
          <cell r="A2584" t="str">
            <v>41.08</v>
          </cell>
          <cell r="B2584" t="str">
            <v>Reator e equipamentos para lampada de descarga de alta potencia</v>
          </cell>
          <cell r="C2584" t="str">
            <v>Reator e equipamentos para lampada de descarga de alta potencia</v>
          </cell>
          <cell r="H2584" t="str">
            <v>CDHU-182</v>
          </cell>
        </row>
        <row r="2585">
          <cell r="A2585" t="str">
            <v>41.08.010</v>
          </cell>
          <cell r="C2585" t="str">
            <v>Transformador eletrônico para lâmpada halógena dicroica de 50 W - 220 V</v>
          </cell>
          <cell r="D2585" t="str">
            <v>UN</v>
          </cell>
          <cell r="E2585">
            <v>20.45</v>
          </cell>
          <cell r="F2585">
            <v>8.4</v>
          </cell>
          <cell r="G2585">
            <v>28.85</v>
          </cell>
          <cell r="H2585" t="str">
            <v>CDHU-182</v>
          </cell>
        </row>
        <row r="2586">
          <cell r="A2586" t="str">
            <v>41.08.230</v>
          </cell>
          <cell r="C2586" t="str">
            <v>Reator eletromagnético de alto fator de potência, para lâmpada vapor de sódio 150 W / 220 V</v>
          </cell>
          <cell r="D2586" t="str">
            <v>UN</v>
          </cell>
          <cell r="E2586">
            <v>86.62</v>
          </cell>
          <cell r="F2586">
            <v>8.4</v>
          </cell>
          <cell r="G2586">
            <v>95.02</v>
          </cell>
          <cell r="H2586" t="str">
            <v>CDHU-182</v>
          </cell>
        </row>
        <row r="2587">
          <cell r="A2587" t="str">
            <v>41.08.250</v>
          </cell>
          <cell r="C2587" t="str">
            <v>Reator eletromagnético de alto fator de potência, para lâmpada vapor de sódio 250 W / 220 V</v>
          </cell>
          <cell r="D2587" t="str">
            <v>UN</v>
          </cell>
          <cell r="E2587">
            <v>120.59</v>
          </cell>
          <cell r="F2587">
            <v>8.4</v>
          </cell>
          <cell r="G2587">
            <v>128.99</v>
          </cell>
          <cell r="H2587" t="str">
            <v>CDHU-182</v>
          </cell>
        </row>
        <row r="2588">
          <cell r="A2588" t="str">
            <v>41.08.270</v>
          </cell>
          <cell r="C2588" t="str">
            <v>Reator eletromagnético de alto fator de potência, para lâmpada vapor de sódio 400 W / 220 V</v>
          </cell>
          <cell r="D2588" t="str">
            <v>UN</v>
          </cell>
          <cell r="E2588">
            <v>153.36000000000001</v>
          </cell>
          <cell r="F2588">
            <v>8.4</v>
          </cell>
          <cell r="G2588">
            <v>161.76</v>
          </cell>
          <cell r="H2588" t="str">
            <v>CDHU-182</v>
          </cell>
        </row>
        <row r="2589">
          <cell r="A2589" t="str">
            <v>41.08.280</v>
          </cell>
          <cell r="C2589" t="str">
            <v>Reator eletromagnético de alto fator de potência, para lâmpada vapor de sódio 1000 W / 220 V</v>
          </cell>
          <cell r="D2589" t="str">
            <v>UN</v>
          </cell>
          <cell r="E2589">
            <v>403.08</v>
          </cell>
          <cell r="F2589">
            <v>8.4</v>
          </cell>
          <cell r="G2589">
            <v>411.48</v>
          </cell>
          <cell r="H2589" t="str">
            <v>CDHU-182</v>
          </cell>
        </row>
        <row r="2590">
          <cell r="A2590" t="str">
            <v>41.08.420</v>
          </cell>
          <cell r="C2590" t="str">
            <v>Reator eletromagnético de alto fator de potência, para lâmpada vapor metálico 70 W / 220 V</v>
          </cell>
          <cell r="D2590" t="str">
            <v>UN</v>
          </cell>
          <cell r="E2590">
            <v>84.23</v>
          </cell>
          <cell r="F2590">
            <v>8.4</v>
          </cell>
          <cell r="G2590">
            <v>92.63</v>
          </cell>
          <cell r="H2590" t="str">
            <v>CDHU-182</v>
          </cell>
        </row>
        <row r="2591">
          <cell r="A2591" t="str">
            <v>41.08.440</v>
          </cell>
          <cell r="C2591" t="str">
            <v>Reator eletromagnético de alto fator de potência, para lâmpada vapor metálico 150 W / 220 V</v>
          </cell>
          <cell r="D2591" t="str">
            <v>UN</v>
          </cell>
          <cell r="E2591">
            <v>88.64</v>
          </cell>
          <cell r="F2591">
            <v>8.4</v>
          </cell>
          <cell r="G2591">
            <v>97.04</v>
          </cell>
          <cell r="H2591" t="str">
            <v>CDHU-182</v>
          </cell>
        </row>
        <row r="2592">
          <cell r="A2592" t="str">
            <v>41.08.450</v>
          </cell>
          <cell r="C2592" t="str">
            <v>Reator eletromagnético de alto fator de potência, para lâmpada vapor metálico 250 W / 220 V</v>
          </cell>
          <cell r="D2592" t="str">
            <v>UN</v>
          </cell>
          <cell r="E2592">
            <v>109.73</v>
          </cell>
          <cell r="F2592">
            <v>8.4</v>
          </cell>
          <cell r="G2592">
            <v>118.13</v>
          </cell>
          <cell r="H2592" t="str">
            <v>CDHU-182</v>
          </cell>
        </row>
        <row r="2593">
          <cell r="A2593" t="str">
            <v>41.08.460</v>
          </cell>
          <cell r="C2593" t="str">
            <v>Reator eletromagnético de alto fator de potência, para lâmpada vapor metálico 400 W / 220 V</v>
          </cell>
          <cell r="D2593" t="str">
            <v>UN</v>
          </cell>
          <cell r="E2593">
            <v>114.65</v>
          </cell>
          <cell r="F2593">
            <v>8.4</v>
          </cell>
          <cell r="G2593">
            <v>123.05</v>
          </cell>
          <cell r="H2593" t="str">
            <v>CDHU-182</v>
          </cell>
        </row>
        <row r="2594">
          <cell r="A2594" t="str">
            <v>41.09</v>
          </cell>
          <cell r="B2594" t="str">
            <v>Reator e equipamentos para lampada fluorescente</v>
          </cell>
          <cell r="C2594" t="str">
            <v>Reator e equipamentos para lampada fluorescente</v>
          </cell>
          <cell r="H2594" t="str">
            <v>CDHU-182</v>
          </cell>
        </row>
        <row r="2595">
          <cell r="A2595" t="str">
            <v>41.09.720</v>
          </cell>
          <cell r="C2595" t="str">
            <v>Reator eletrônico de alto fator de potência com partida instantânea, para duas lâmpadas fluorescentes tubulares, base bipino bilateral, 16 W - 127 V / 220 V</v>
          </cell>
          <cell r="D2595" t="str">
            <v>UN</v>
          </cell>
          <cell r="E2595">
            <v>32.1</v>
          </cell>
          <cell r="F2595">
            <v>16.8</v>
          </cell>
          <cell r="G2595">
            <v>48.9</v>
          </cell>
          <cell r="H2595" t="str">
            <v>CDHU-182</v>
          </cell>
        </row>
        <row r="2596">
          <cell r="A2596" t="str">
            <v>41.09.740</v>
          </cell>
          <cell r="C2596" t="str">
            <v>Reator eletrônico de alto fator de potência com partida instantânea, para duas lâmpadas fluorescentes tubulares, base bipino bilateral, 28 W - 127 V / 220 V</v>
          </cell>
          <cell r="D2596" t="str">
            <v>UN</v>
          </cell>
          <cell r="E2596">
            <v>66.540000000000006</v>
          </cell>
          <cell r="F2596">
            <v>8.4</v>
          </cell>
          <cell r="G2596">
            <v>74.94</v>
          </cell>
          <cell r="H2596" t="str">
            <v>CDHU-182</v>
          </cell>
        </row>
        <row r="2597">
          <cell r="A2597" t="str">
            <v>41.09.750</v>
          </cell>
          <cell r="C2597" t="str">
            <v>Reator eletrônico de alto fator de potência com partida instantânea, para duas lâmpadas fluorescentes tubulares, base bipino bilateral, 32 W - 127 V / 220 V</v>
          </cell>
          <cell r="D2597" t="str">
            <v>UN</v>
          </cell>
          <cell r="E2597">
            <v>31.23</v>
          </cell>
          <cell r="F2597">
            <v>16.8</v>
          </cell>
          <cell r="G2597">
            <v>48.03</v>
          </cell>
          <cell r="H2597" t="str">
            <v>CDHU-182</v>
          </cell>
        </row>
        <row r="2598">
          <cell r="A2598" t="str">
            <v>41.09.830</v>
          </cell>
          <cell r="C2598" t="str">
            <v>Reator eletrônico de alto fator de potência com partida instantânea, para duas lâmpadas fluorescentes tubulares "HO", base bipino bilateral, 110 W - 220 V</v>
          </cell>
          <cell r="D2598" t="str">
            <v>UN</v>
          </cell>
          <cell r="E2598">
            <v>100.57</v>
          </cell>
          <cell r="F2598">
            <v>16.8</v>
          </cell>
          <cell r="G2598">
            <v>117.37</v>
          </cell>
          <cell r="H2598" t="str">
            <v>CDHU-182</v>
          </cell>
        </row>
        <row r="2599">
          <cell r="A2599" t="str">
            <v>41.09.870</v>
          </cell>
          <cell r="C2599" t="str">
            <v>Reator eletrônico de alto fator de potência com partida instantânea, para uma lâmpada fluorescente compacta "2U", base G24q-3, 26 W - 220 V</v>
          </cell>
          <cell r="D2599" t="str">
            <v>UN</v>
          </cell>
          <cell r="E2599">
            <v>26.24</v>
          </cell>
          <cell r="F2599">
            <v>8.4</v>
          </cell>
          <cell r="G2599">
            <v>34.64</v>
          </cell>
          <cell r="H2599" t="str">
            <v>CDHU-182</v>
          </cell>
        </row>
        <row r="2600">
          <cell r="A2600" t="str">
            <v>41.09.890</v>
          </cell>
          <cell r="C2600" t="str">
            <v>Reator eletrônico de alto fator de potência com partida instantânea, para duas lâmpadas fluorescentes compactas "2U", base G24q-3, 26 W - 220 V</v>
          </cell>
          <cell r="D2600" t="str">
            <v>UN</v>
          </cell>
          <cell r="E2600">
            <v>35.380000000000003</v>
          </cell>
          <cell r="F2600">
            <v>16.8</v>
          </cell>
          <cell r="G2600">
            <v>52.18</v>
          </cell>
          <cell r="H2600" t="str">
            <v>CDHU-182</v>
          </cell>
        </row>
        <row r="2601">
          <cell r="A2601" t="str">
            <v>41.10</v>
          </cell>
          <cell r="B2601" t="str">
            <v>Postes e acessorios</v>
          </cell>
          <cell r="C2601" t="str">
            <v>Postes e acessorios</v>
          </cell>
          <cell r="H2601" t="str">
            <v>CDHU-182</v>
          </cell>
        </row>
        <row r="2602">
          <cell r="A2602" t="str">
            <v>41.10.060</v>
          </cell>
          <cell r="C2602" t="str">
            <v>Braço em tubo de ferro galvanizado de 1´ x 1,00 m para fixação de uma luminária</v>
          </cell>
          <cell r="D2602" t="str">
            <v>UN</v>
          </cell>
          <cell r="E2602">
            <v>53.73</v>
          </cell>
          <cell r="F2602">
            <v>58.74</v>
          </cell>
          <cell r="G2602">
            <v>112.47</v>
          </cell>
          <cell r="H2602" t="str">
            <v>CDHU-182</v>
          </cell>
        </row>
        <row r="2603">
          <cell r="A2603" t="str">
            <v>41.10.070</v>
          </cell>
          <cell r="C2603" t="str">
            <v>Cruzeta reforçada em ferro galvanizado para fixação de quatro luminárias</v>
          </cell>
          <cell r="D2603" t="str">
            <v>UN</v>
          </cell>
          <cell r="E2603">
            <v>655.94</v>
          </cell>
          <cell r="F2603">
            <v>58.74</v>
          </cell>
          <cell r="G2603">
            <v>714.68</v>
          </cell>
          <cell r="H2603" t="str">
            <v>CDHU-182</v>
          </cell>
        </row>
        <row r="2604">
          <cell r="A2604" t="str">
            <v>41.10.080</v>
          </cell>
          <cell r="C2604" t="str">
            <v>Cruzeta reforçada em ferro galvanizado para fixação de duas luminárias</v>
          </cell>
          <cell r="D2604" t="str">
            <v>UN</v>
          </cell>
          <cell r="E2604">
            <v>440.89</v>
          </cell>
          <cell r="F2604">
            <v>58.74</v>
          </cell>
          <cell r="G2604">
            <v>499.63</v>
          </cell>
          <cell r="H2604" t="str">
            <v>CDHU-182</v>
          </cell>
        </row>
        <row r="2605">
          <cell r="A2605" t="str">
            <v>41.10.260</v>
          </cell>
          <cell r="C2605" t="str">
            <v>Poste telecônico curvo em aço SAE 1010/1020 galvanizado a fogo, altura de 8,00 m</v>
          </cell>
          <cell r="D2605" t="str">
            <v>UN</v>
          </cell>
          <cell r="E2605">
            <v>1858.13</v>
          </cell>
          <cell r="F2605">
            <v>251.77</v>
          </cell>
          <cell r="G2605">
            <v>2109.9</v>
          </cell>
          <cell r="H2605" t="str">
            <v>CDHU-182</v>
          </cell>
        </row>
        <row r="2606">
          <cell r="A2606" t="str">
            <v>41.10.330</v>
          </cell>
          <cell r="C2606" t="str">
            <v>Poste telecônico reto em aço SAE 1010/1020 galvanizado a fogo, altura de 10,00 m</v>
          </cell>
          <cell r="D2606" t="str">
            <v>UN</v>
          </cell>
          <cell r="E2606">
            <v>2334.0500000000002</v>
          </cell>
          <cell r="F2606">
            <v>93.41</v>
          </cell>
          <cell r="G2606">
            <v>2427.46</v>
          </cell>
          <cell r="H2606" t="str">
            <v>CDHU-182</v>
          </cell>
        </row>
        <row r="2607">
          <cell r="A2607" t="str">
            <v>41.10.340</v>
          </cell>
          <cell r="C2607" t="str">
            <v>Poste telecônico reto em aço SAE 1010/1020 galvanizado a fogo, altura de 8,00 m</v>
          </cell>
          <cell r="D2607" t="str">
            <v>UN</v>
          </cell>
          <cell r="E2607">
            <v>1810.26</v>
          </cell>
          <cell r="F2607">
            <v>93.41</v>
          </cell>
          <cell r="G2607">
            <v>1903.67</v>
          </cell>
          <cell r="H2607" t="str">
            <v>CDHU-182</v>
          </cell>
        </row>
        <row r="2608">
          <cell r="A2608" t="str">
            <v>41.10.400</v>
          </cell>
          <cell r="C2608" t="str">
            <v>Poste telecônico em aço SAE 1010/1020 galvanizado a fogo, com espera para uma luminária, altura de 3,00 m</v>
          </cell>
          <cell r="D2608" t="str">
            <v>UN</v>
          </cell>
          <cell r="E2608">
            <v>568.53</v>
          </cell>
          <cell r="F2608">
            <v>60.17</v>
          </cell>
          <cell r="G2608">
            <v>628.70000000000005</v>
          </cell>
          <cell r="H2608" t="str">
            <v>CDHU-182</v>
          </cell>
        </row>
        <row r="2609">
          <cell r="A2609" t="str">
            <v>41.10.410</v>
          </cell>
          <cell r="C2609" t="str">
            <v>Poste telecônico em aço SAE 1010/1020 galvanizado a fogo, com espera para duas luminárias, altura de 3,00 m</v>
          </cell>
          <cell r="D2609" t="str">
            <v>UN</v>
          </cell>
          <cell r="E2609">
            <v>691.25</v>
          </cell>
          <cell r="F2609">
            <v>60.17</v>
          </cell>
          <cell r="G2609">
            <v>751.42</v>
          </cell>
          <cell r="H2609" t="str">
            <v>CDHU-182</v>
          </cell>
        </row>
        <row r="2610">
          <cell r="A2610" t="str">
            <v>41.10.430</v>
          </cell>
          <cell r="C2610" t="str">
            <v>Poste telecônico reto em aço SAE 1010/1020 galvanizado a fogo, altura de 6,00 m</v>
          </cell>
          <cell r="D2610" t="str">
            <v>UN</v>
          </cell>
          <cell r="E2610">
            <v>1284.2</v>
          </cell>
          <cell r="F2610">
            <v>93.41</v>
          </cell>
          <cell r="G2610">
            <v>1377.61</v>
          </cell>
          <cell r="H2610" t="str">
            <v>CDHU-182</v>
          </cell>
        </row>
        <row r="2611">
          <cell r="A2611" t="str">
            <v>41.10.490</v>
          </cell>
          <cell r="C2611" t="str">
            <v>Poste telecônico reto em aço SAE 1010/1020 galvanizado a fogo, com base, altura de 7,00 m</v>
          </cell>
          <cell r="D2611" t="str">
            <v>UN</v>
          </cell>
          <cell r="E2611">
            <v>1243.94</v>
          </cell>
          <cell r="F2611">
            <v>423.92</v>
          </cell>
          <cell r="G2611">
            <v>1667.86</v>
          </cell>
          <cell r="H2611" t="str">
            <v>CDHU-182</v>
          </cell>
        </row>
        <row r="2612">
          <cell r="A2612" t="str">
            <v>41.10.500</v>
          </cell>
          <cell r="C2612" t="str">
            <v>Poste telecônico reto em aço SAE 1010/1020 galvanizado a fogo, altura de 4,00 m</v>
          </cell>
          <cell r="D2612" t="str">
            <v>UN</v>
          </cell>
          <cell r="E2612">
            <v>961.71</v>
          </cell>
          <cell r="F2612">
            <v>93.41</v>
          </cell>
          <cell r="G2612">
            <v>1055.1199999999999</v>
          </cell>
          <cell r="H2612" t="str">
            <v>CDHU-182</v>
          </cell>
        </row>
        <row r="2613">
          <cell r="A2613" t="str">
            <v>41.11</v>
          </cell>
          <cell r="B2613" t="str">
            <v>Aparelho de iluminacao publica e decorativa</v>
          </cell>
          <cell r="C2613" t="str">
            <v>Aparelho de iluminacao publica e decorativa</v>
          </cell>
          <cell r="H2613" t="str">
            <v>CDHU-182</v>
          </cell>
        </row>
        <row r="2614">
          <cell r="A2614" t="str">
            <v>41.11.060</v>
          </cell>
          <cell r="C2614" t="str">
            <v>Luminária fechada para iluminação pública tipo pétala pequena</v>
          </cell>
          <cell r="D2614" t="str">
            <v>UN</v>
          </cell>
          <cell r="E2614">
            <v>546.61</v>
          </cell>
          <cell r="F2614">
            <v>29.37</v>
          </cell>
          <cell r="G2614">
            <v>575.98</v>
          </cell>
          <cell r="H2614" t="str">
            <v>CDHU-182</v>
          </cell>
        </row>
        <row r="2615">
          <cell r="A2615" t="str">
            <v>41.11.090</v>
          </cell>
          <cell r="C2615" t="str">
            <v>Luminária com corpo em tubo de alumínio tipo balizador para uso externo</v>
          </cell>
          <cell r="D2615" t="str">
            <v>UN</v>
          </cell>
          <cell r="E2615">
            <v>77.849999999999994</v>
          </cell>
          <cell r="F2615">
            <v>12.6</v>
          </cell>
          <cell r="G2615">
            <v>90.45</v>
          </cell>
          <cell r="H2615" t="str">
            <v>CDHU-182</v>
          </cell>
        </row>
        <row r="2616">
          <cell r="A2616" t="str">
            <v>41.11.100</v>
          </cell>
          <cell r="C2616" t="str">
            <v>Luminária retangular fechada para iluminação externa em poste, tipo pétala grande</v>
          </cell>
          <cell r="D2616" t="str">
            <v>UN</v>
          </cell>
          <cell r="E2616">
            <v>459.29</v>
          </cell>
          <cell r="F2616">
            <v>29.37</v>
          </cell>
          <cell r="G2616">
            <v>488.66</v>
          </cell>
          <cell r="H2616" t="str">
            <v>CDHU-182</v>
          </cell>
        </row>
        <row r="2617">
          <cell r="A2617" t="str">
            <v>41.11.110</v>
          </cell>
          <cell r="C2617" t="str">
            <v>Luminária retangular fechada para iluminação externa em poste, tipo pétala pequena</v>
          </cell>
          <cell r="D2617" t="str">
            <v>UN</v>
          </cell>
          <cell r="E2617">
            <v>365.17</v>
          </cell>
          <cell r="F2617">
            <v>29.37</v>
          </cell>
          <cell r="G2617">
            <v>394.54</v>
          </cell>
          <cell r="H2617" t="str">
            <v>CDHU-182</v>
          </cell>
        </row>
        <row r="2618">
          <cell r="A2618" t="str">
            <v>41.11.440</v>
          </cell>
          <cell r="C2618" t="str">
            <v>Suporte tubular de fixação em poste para 1 luminária tipo pétala</v>
          </cell>
          <cell r="D2618" t="str">
            <v>UN</v>
          </cell>
          <cell r="E2618">
            <v>78.2</v>
          </cell>
          <cell r="F2618">
            <v>12.6</v>
          </cell>
          <cell r="G2618">
            <v>90.8</v>
          </cell>
          <cell r="H2618" t="str">
            <v>CDHU-182</v>
          </cell>
        </row>
        <row r="2619">
          <cell r="A2619" t="str">
            <v>41.11.450</v>
          </cell>
          <cell r="C2619" t="str">
            <v>Suporte tubular de fixação em poste para 2 luminárias tipo pétala</v>
          </cell>
          <cell r="D2619" t="str">
            <v>UN</v>
          </cell>
          <cell r="E2619">
            <v>96.42</v>
          </cell>
          <cell r="F2619">
            <v>12.6</v>
          </cell>
          <cell r="G2619">
            <v>109.02</v>
          </cell>
          <cell r="H2619" t="str">
            <v>CDHU-182</v>
          </cell>
        </row>
        <row r="2620">
          <cell r="A2620" t="str">
            <v>41.11.702</v>
          </cell>
          <cell r="C2620" t="str">
            <v>Luminária LED solar integrada para poste, eficiência mínima de 130,5 lm/W</v>
          </cell>
          <cell r="D2620" t="str">
            <v>UN</v>
          </cell>
          <cell r="E2620">
            <v>4258.1400000000003</v>
          </cell>
          <cell r="F2620">
            <v>142.94999999999999</v>
          </cell>
          <cell r="G2620">
            <v>4401.09</v>
          </cell>
          <cell r="H2620" t="str">
            <v>CDHU-182</v>
          </cell>
        </row>
        <row r="2621">
          <cell r="A2621" t="str">
            <v>41.11.703</v>
          </cell>
          <cell r="C2621" t="str">
            <v>Luminária LED retangular para poste de 14.160 até 17.475 lm, eficiência mínima 118 lm/W</v>
          </cell>
          <cell r="D2621" t="str">
            <v>UN</v>
          </cell>
          <cell r="E2621">
            <v>1250.6199999999999</v>
          </cell>
          <cell r="F2621">
            <v>29.37</v>
          </cell>
          <cell r="G2621">
            <v>1279.99</v>
          </cell>
          <cell r="H2621" t="str">
            <v>CDHU-182</v>
          </cell>
        </row>
        <row r="2622">
          <cell r="A2622" t="str">
            <v>41.11.711</v>
          </cell>
          <cell r="C2622" t="str">
            <v>Luminária LED retangular para parede/piso de 11.838 até 12.150 lm, eficiência mínima 107 lm/W</v>
          </cell>
          <cell r="D2622" t="str">
            <v>UN</v>
          </cell>
          <cell r="E2622">
            <v>786.49</v>
          </cell>
          <cell r="F2622">
            <v>29.37</v>
          </cell>
          <cell r="G2622">
            <v>815.86</v>
          </cell>
          <cell r="H2622" t="str">
            <v>CDHU-182</v>
          </cell>
        </row>
        <row r="2623">
          <cell r="A2623" t="str">
            <v>41.11.721</v>
          </cell>
          <cell r="C2623" t="str">
            <v>Luminária LED retangular para poste de 6250 até 6674 lm, eficiência mínima 113 lm/W</v>
          </cell>
          <cell r="D2623" t="str">
            <v>UN</v>
          </cell>
          <cell r="E2623">
            <v>926.69</v>
          </cell>
          <cell r="F2623">
            <v>29.37</v>
          </cell>
          <cell r="G2623">
            <v>956.06</v>
          </cell>
          <cell r="H2623" t="str">
            <v>CDHU-182</v>
          </cell>
        </row>
        <row r="2624">
          <cell r="A2624" t="str">
            <v>41.12</v>
          </cell>
          <cell r="B2624" t="str">
            <v>Aparelho de iluminacao de longo alcance e especifica</v>
          </cell>
          <cell r="C2624" t="str">
            <v>Aparelho de iluminacao de longo alcance e especifica</v>
          </cell>
          <cell r="H2624" t="str">
            <v>CDHU-182</v>
          </cell>
        </row>
        <row r="2625">
          <cell r="A2625" t="str">
            <v>41.12.050</v>
          </cell>
          <cell r="C2625" t="str">
            <v>Projetor retangular fechado, com alojamento para reator, para lâmpada vapor metálico ou vapor de sódio de 150 W a 400 W</v>
          </cell>
          <cell r="D2625" t="str">
            <v>UN</v>
          </cell>
          <cell r="E2625">
            <v>1184.7</v>
          </cell>
          <cell r="F2625">
            <v>21</v>
          </cell>
          <cell r="G2625">
            <v>1205.7</v>
          </cell>
          <cell r="H2625" t="str">
            <v>CDHU-182</v>
          </cell>
        </row>
        <row r="2626">
          <cell r="A2626" t="str">
            <v>41.12.060</v>
          </cell>
          <cell r="C2626" t="str">
            <v>Projetor retangular fechado, para lâmpada vapor de sódio de 1.000 W ou vapor metálico de 2.000 W</v>
          </cell>
          <cell r="D2626" t="str">
            <v>UN</v>
          </cell>
          <cell r="E2626">
            <v>930.5</v>
          </cell>
          <cell r="F2626">
            <v>21</v>
          </cell>
          <cell r="G2626">
            <v>951.5</v>
          </cell>
          <cell r="H2626" t="str">
            <v>CDHU-182</v>
          </cell>
        </row>
        <row r="2627">
          <cell r="A2627" t="str">
            <v>41.12.070</v>
          </cell>
          <cell r="C2627" t="str">
            <v>Projetor retangular fechado, para lâmpada vapor metálico de 70 W/150 W ou halógena de 300 W/500 W</v>
          </cell>
          <cell r="D2627" t="str">
            <v>UN</v>
          </cell>
          <cell r="E2627">
            <v>660.66</v>
          </cell>
          <cell r="F2627">
            <v>21</v>
          </cell>
          <cell r="G2627">
            <v>681.66</v>
          </cell>
          <cell r="H2627" t="str">
            <v>CDHU-182</v>
          </cell>
        </row>
        <row r="2628">
          <cell r="A2628" t="str">
            <v>41.12.080</v>
          </cell>
          <cell r="C2628" t="str">
            <v>Projetor retangular fechado, para lâmpada vapor metálico ou vapor de sódio de 250 W/400 W</v>
          </cell>
          <cell r="D2628" t="str">
            <v>UN</v>
          </cell>
          <cell r="E2628">
            <v>348.16</v>
          </cell>
          <cell r="F2628">
            <v>21</v>
          </cell>
          <cell r="G2628">
            <v>369.16</v>
          </cell>
          <cell r="H2628" t="str">
            <v>CDHU-182</v>
          </cell>
        </row>
        <row r="2629">
          <cell r="A2629" t="str">
            <v>41.12.090</v>
          </cell>
          <cell r="C2629" t="str">
            <v>Projetor cônico fechado, para lâmpadas vapor metálico, vapor de sódio de 250 W/400 W ou mista de 250 W/500 W</v>
          </cell>
          <cell r="D2629" t="str">
            <v>UN</v>
          </cell>
          <cell r="E2629">
            <v>815.36</v>
          </cell>
          <cell r="F2629">
            <v>21</v>
          </cell>
          <cell r="G2629">
            <v>836.36</v>
          </cell>
          <cell r="H2629" t="str">
            <v>CDHU-182</v>
          </cell>
        </row>
        <row r="2630">
          <cell r="A2630" t="str">
            <v>41.12.210</v>
          </cell>
          <cell r="C2630" t="str">
            <v>Projetor LED modular de 150 a 200W, eficiência mínima de 125 l/W, para uso externo</v>
          </cell>
          <cell r="D2630" t="str">
            <v>UN</v>
          </cell>
          <cell r="E2630">
            <v>947.81</v>
          </cell>
          <cell r="F2630">
            <v>21</v>
          </cell>
          <cell r="G2630">
            <v>968.81</v>
          </cell>
          <cell r="H2630" t="str">
            <v>CDHU-182</v>
          </cell>
        </row>
        <row r="2631">
          <cell r="A2631" t="str">
            <v>41.13</v>
          </cell>
          <cell r="B2631" t="str">
            <v>Aparelho de iluminacao a prova de tempo, gases e vapores</v>
          </cell>
          <cell r="C2631" t="str">
            <v>Aparelho de iluminacao a prova de tempo, gases e vapores</v>
          </cell>
          <cell r="H2631" t="str">
            <v>CDHU-182</v>
          </cell>
        </row>
        <row r="2632">
          <cell r="A2632" t="str">
            <v>41.13.030</v>
          </cell>
          <cell r="C2632" t="str">
            <v>Luminária blindada retangular de embutir, para lâmpada de 160 W</v>
          </cell>
          <cell r="D2632" t="str">
            <v>UN</v>
          </cell>
          <cell r="E2632">
            <v>296.70999999999998</v>
          </cell>
          <cell r="F2632">
            <v>16.8</v>
          </cell>
          <cell r="G2632">
            <v>313.51</v>
          </cell>
          <cell r="H2632" t="str">
            <v>CDHU-182</v>
          </cell>
        </row>
        <row r="2633">
          <cell r="A2633" t="str">
            <v>41.13.040</v>
          </cell>
          <cell r="C2633" t="str">
            <v>Luminária blindada de sobrepor ou pendente em calha fechada, para 1 lâmpada fluorescente de 32 W/36 W/40 W</v>
          </cell>
          <cell r="D2633" t="str">
            <v>UN</v>
          </cell>
          <cell r="E2633">
            <v>243.4</v>
          </cell>
          <cell r="F2633">
            <v>16.8</v>
          </cell>
          <cell r="G2633">
            <v>260.2</v>
          </cell>
          <cell r="H2633" t="str">
            <v>CDHU-182</v>
          </cell>
        </row>
        <row r="2634">
          <cell r="A2634" t="str">
            <v>41.13.050</v>
          </cell>
          <cell r="C2634" t="str">
            <v>Luminária blindada de sobrepor ou pendente em calha fechada, para 2 lâmpadas fluorescentes de 32 W/36 W/40 W</v>
          </cell>
          <cell r="D2634" t="str">
            <v>UN</v>
          </cell>
          <cell r="E2634">
            <v>199.45</v>
          </cell>
          <cell r="F2634">
            <v>16.8</v>
          </cell>
          <cell r="G2634">
            <v>216.25</v>
          </cell>
          <cell r="H2634" t="str">
            <v>CDHU-182</v>
          </cell>
        </row>
        <row r="2635">
          <cell r="A2635" t="str">
            <v>41.13.102</v>
          </cell>
          <cell r="C2635" t="str">
            <v>Luminária blindada tipo arandela de 45º e 90º, para lâmpada LED</v>
          </cell>
          <cell r="D2635" t="str">
            <v>UN</v>
          </cell>
          <cell r="E2635">
            <v>212.46</v>
          </cell>
          <cell r="F2635">
            <v>16.8</v>
          </cell>
          <cell r="G2635">
            <v>229.26</v>
          </cell>
          <cell r="H2635" t="str">
            <v>CDHU-182</v>
          </cell>
        </row>
        <row r="2636">
          <cell r="A2636" t="str">
            <v>41.13.200</v>
          </cell>
          <cell r="C2636" t="str">
            <v>Luminária blindada oval de sobrepor ou arandela, para lâmpada fluorescentes compacta</v>
          </cell>
          <cell r="D2636" t="str">
            <v>UN</v>
          </cell>
          <cell r="E2636">
            <v>78.62</v>
          </cell>
          <cell r="F2636">
            <v>16.8</v>
          </cell>
          <cell r="G2636">
            <v>95.42</v>
          </cell>
          <cell r="H2636" t="str">
            <v>CDHU-182</v>
          </cell>
        </row>
        <row r="2637">
          <cell r="A2637" t="str">
            <v>41.14</v>
          </cell>
          <cell r="B2637" t="str">
            <v>Aparelho de iluminacao comercial e industrial</v>
          </cell>
          <cell r="C2637" t="str">
            <v>Aparelho de iluminacao comercial e industrial</v>
          </cell>
          <cell r="H2637" t="str">
            <v>CDHU-182</v>
          </cell>
        </row>
        <row r="2638">
          <cell r="A2638" t="str">
            <v>41.14.020</v>
          </cell>
          <cell r="C2638" t="str">
            <v>Luminária retangular de embutir tipo calha fechada, com difusor plano, para 2 lâmpadas fluorescentes tubulares de 28 W/32 W/36 W/54 W</v>
          </cell>
          <cell r="D2638" t="str">
            <v>UN</v>
          </cell>
          <cell r="E2638">
            <v>146.06</v>
          </cell>
          <cell r="F2638">
            <v>16.8</v>
          </cell>
          <cell r="G2638">
            <v>162.86000000000001</v>
          </cell>
          <cell r="H2638" t="str">
            <v>CDHU-182</v>
          </cell>
        </row>
        <row r="2639">
          <cell r="A2639" t="str">
            <v>41.14.070</v>
          </cell>
          <cell r="C2639" t="str">
            <v>Luminária retangular de sobrepor tipo calha aberta, para 2 lâmpadas fluorescentes tubulares de 32 W</v>
          </cell>
          <cell r="D2639" t="str">
            <v>UN</v>
          </cell>
          <cell r="E2639">
            <v>57.82</v>
          </cell>
          <cell r="F2639">
            <v>16.8</v>
          </cell>
          <cell r="G2639">
            <v>74.62</v>
          </cell>
          <cell r="H2639" t="str">
            <v>CDHU-182</v>
          </cell>
        </row>
        <row r="2640">
          <cell r="A2640" t="str">
            <v>41.14.090</v>
          </cell>
          <cell r="C2640" t="str">
            <v>Luminária retangular de sobrepor tipo calha fechada, com difusor translúcido, para 2 lâmpadas fluorescentes de 28 W/32 W/36 W/54 W</v>
          </cell>
          <cell r="D2640" t="str">
            <v>UN</v>
          </cell>
          <cell r="E2640">
            <v>151.77000000000001</v>
          </cell>
          <cell r="F2640">
            <v>16.8</v>
          </cell>
          <cell r="G2640">
            <v>168.57</v>
          </cell>
          <cell r="H2640" t="str">
            <v>CDHU-182</v>
          </cell>
        </row>
        <row r="2641">
          <cell r="A2641" t="str">
            <v>41.14.180</v>
          </cell>
          <cell r="C2641" t="str">
            <v>Luminária industrial de sobrepor ou pendente com refletor, para 1 lâmpada multivapor metálico elipsoidal de 250 W/400 W</v>
          </cell>
          <cell r="D2641" t="str">
            <v>UN</v>
          </cell>
          <cell r="E2641">
            <v>135.99</v>
          </cell>
          <cell r="F2641">
            <v>12.6</v>
          </cell>
          <cell r="G2641">
            <v>148.59</v>
          </cell>
          <cell r="H2641" t="str">
            <v>CDHU-182</v>
          </cell>
        </row>
        <row r="2642">
          <cell r="A2642" t="str">
            <v>41.14.210</v>
          </cell>
          <cell r="C2642" t="str">
            <v>Luminária quadrada de embutir tipo calha aberta com aletas planas, para 2 lâmpadas fluorescentes compactas de 18 W/26 W</v>
          </cell>
          <cell r="D2642" t="str">
            <v>UN</v>
          </cell>
          <cell r="E2642">
            <v>58.31</v>
          </cell>
          <cell r="F2642">
            <v>21</v>
          </cell>
          <cell r="G2642">
            <v>79.31</v>
          </cell>
          <cell r="H2642" t="str">
            <v>CDHU-182</v>
          </cell>
        </row>
        <row r="2643">
          <cell r="A2643" t="str">
            <v>41.14.310</v>
          </cell>
          <cell r="C2643" t="str">
            <v>Luminária redonda de embutir com difusor recuado, para 1 ou 2 lâmpadas fluorescentes compactas de 15 W/18 W/20 W/23 W/26 W</v>
          </cell>
          <cell r="D2643" t="str">
            <v>UN</v>
          </cell>
          <cell r="E2643">
            <v>89.94</v>
          </cell>
          <cell r="F2643">
            <v>16.8</v>
          </cell>
          <cell r="G2643">
            <v>106.74</v>
          </cell>
          <cell r="H2643" t="str">
            <v>CDHU-182</v>
          </cell>
        </row>
        <row r="2644">
          <cell r="A2644" t="str">
            <v>41.14.390</v>
          </cell>
          <cell r="C2644" t="str">
            <v>Luminária retangular de sobrepor tipo calha aberta, com refletor em alumínio de alto brilho, para 2 lâmpadas fluorescentes tubulares 32 W/36 W</v>
          </cell>
          <cell r="D2644" t="str">
            <v>UN</v>
          </cell>
          <cell r="E2644">
            <v>113.75</v>
          </cell>
          <cell r="F2644">
            <v>16.8</v>
          </cell>
          <cell r="G2644">
            <v>130.55000000000001</v>
          </cell>
          <cell r="H2644" t="str">
            <v>CDHU-182</v>
          </cell>
        </row>
        <row r="2645">
          <cell r="A2645" t="str">
            <v>41.14.430</v>
          </cell>
          <cell r="C2645" t="str">
            <v>Luminária quadrada de embutir tipo calha aberta, com refletor e aleta parabólicas em alumínio de alto brilho, para 4 lâmpadas fluorescentes de 14 W/16 W/18 W</v>
          </cell>
          <cell r="D2645" t="str">
            <v>UN</v>
          </cell>
          <cell r="E2645">
            <v>176.9</v>
          </cell>
          <cell r="F2645">
            <v>16.8</v>
          </cell>
          <cell r="G2645">
            <v>193.7</v>
          </cell>
          <cell r="H2645" t="str">
            <v>CDHU-182</v>
          </cell>
        </row>
        <row r="2646">
          <cell r="A2646" t="str">
            <v>41.14.510</v>
          </cell>
          <cell r="C2646" t="str">
            <v>Luminária industrial pendente com refletor prismático sem alojamento para reator, para lâmpadas vapor de sódio/metálico ou mista de 150/250/400W</v>
          </cell>
          <cell r="D2646" t="str">
            <v>UN</v>
          </cell>
          <cell r="E2646">
            <v>138.30000000000001</v>
          </cell>
          <cell r="F2646">
            <v>12.6</v>
          </cell>
          <cell r="G2646">
            <v>150.9</v>
          </cell>
          <cell r="H2646" t="str">
            <v>CDHU-182</v>
          </cell>
        </row>
        <row r="2647">
          <cell r="A2647" t="str">
            <v>41.14.530</v>
          </cell>
          <cell r="C2647" t="str">
            <v>Luminária redonda de sobrepor com difusor em vidro temperado jateado para 1 ou 2 lâmpadas fluorescentes compactas de 18/26W</v>
          </cell>
          <cell r="D2647" t="str">
            <v>UN</v>
          </cell>
          <cell r="E2647">
            <v>54.55</v>
          </cell>
          <cell r="F2647">
            <v>12.6</v>
          </cell>
          <cell r="G2647">
            <v>67.150000000000006</v>
          </cell>
          <cell r="H2647" t="str">
            <v>CDHU-182</v>
          </cell>
        </row>
        <row r="2648">
          <cell r="A2648" t="str">
            <v>41.14.560</v>
          </cell>
          <cell r="C2648" t="str">
            <v>Luminária retangular de embutir tipo calha aberta com aletas parabólicas para 2 lâmpadas fluorescentes tubulares de 28/54W</v>
          </cell>
          <cell r="D2648" t="str">
            <v>UN</v>
          </cell>
          <cell r="E2648">
            <v>128.66</v>
          </cell>
          <cell r="F2648">
            <v>16.8</v>
          </cell>
          <cell r="G2648">
            <v>145.46</v>
          </cell>
          <cell r="H2648" t="str">
            <v>CDHU-182</v>
          </cell>
        </row>
        <row r="2649">
          <cell r="A2649" t="str">
            <v>41.14.590</v>
          </cell>
          <cell r="C2649" t="str">
            <v>Luminária industrial pendente tipo calha aberta instalação em perfilado para 1 ou 2 lâmpadas fluorescentes tubulares 14W</v>
          </cell>
          <cell r="D2649" t="str">
            <v>UN</v>
          </cell>
          <cell r="E2649">
            <v>68.88</v>
          </cell>
          <cell r="F2649">
            <v>21</v>
          </cell>
          <cell r="G2649">
            <v>89.88</v>
          </cell>
          <cell r="H2649" t="str">
            <v>CDHU-182</v>
          </cell>
        </row>
        <row r="2650">
          <cell r="A2650" t="str">
            <v>41.14.600</v>
          </cell>
          <cell r="C2650" t="str">
            <v>Luminária industrial pendente tipo calha aberta instalação em perfilado para 1 ou 2 lâmpadas fluorescentes tubulares 28/54W</v>
          </cell>
          <cell r="D2650" t="str">
            <v>UN</v>
          </cell>
          <cell r="E2650">
            <v>94.25</v>
          </cell>
          <cell r="F2650">
            <v>21</v>
          </cell>
          <cell r="G2650">
            <v>115.25</v>
          </cell>
          <cell r="H2650" t="str">
            <v>CDHU-182</v>
          </cell>
        </row>
        <row r="2651">
          <cell r="A2651" t="str">
            <v>41.14.620</v>
          </cell>
          <cell r="C2651" t="str">
            <v>Luminária retangular de sobrepor tipo calha aberta com refletor e aletas parabólicas para 2 lâmpadas fluorescentes tubulares 28/54W</v>
          </cell>
          <cell r="D2651" t="str">
            <v>UN</v>
          </cell>
          <cell r="E2651">
            <v>143.36000000000001</v>
          </cell>
          <cell r="F2651">
            <v>21</v>
          </cell>
          <cell r="G2651">
            <v>164.36</v>
          </cell>
          <cell r="H2651" t="str">
            <v>CDHU-182</v>
          </cell>
        </row>
        <row r="2652">
          <cell r="A2652" t="str">
            <v>41.14.640</v>
          </cell>
          <cell r="C2652" t="str">
            <v>Luminária retangular de embutir tipo calha aberta com refletor em alumínio de alto brilho para 2 lâmpadas fluorescentes tubulares de 28W/54W</v>
          </cell>
          <cell r="D2652" t="str">
            <v>UN</v>
          </cell>
          <cell r="E2652">
            <v>90.42</v>
          </cell>
          <cell r="F2652">
            <v>21</v>
          </cell>
          <cell r="G2652">
            <v>111.42</v>
          </cell>
          <cell r="H2652" t="str">
            <v>CDHU-182</v>
          </cell>
        </row>
        <row r="2653">
          <cell r="A2653" t="str">
            <v>41.14.670</v>
          </cell>
          <cell r="C2653" t="str">
            <v>Luminária triangular de sobrepor tipo arandela para fluorescente compacta de 15/20/23W</v>
          </cell>
          <cell r="D2653" t="str">
            <v>UN</v>
          </cell>
          <cell r="E2653">
            <v>71.47</v>
          </cell>
          <cell r="F2653">
            <v>21</v>
          </cell>
          <cell r="G2653">
            <v>92.47</v>
          </cell>
          <cell r="H2653" t="str">
            <v>CDHU-182</v>
          </cell>
        </row>
        <row r="2654">
          <cell r="A2654" t="str">
            <v>41.14.700</v>
          </cell>
          <cell r="C2654" t="str">
            <v>Luminária retangular de sobrepor ou arandela tipo calha fechada com difusor para 1 lâmpada fluorescente tubular de 28 W/54 W</v>
          </cell>
          <cell r="D2654" t="str">
            <v>UN</v>
          </cell>
          <cell r="E2654">
            <v>208.58</v>
          </cell>
          <cell r="F2654">
            <v>21</v>
          </cell>
          <cell r="G2654">
            <v>229.58</v>
          </cell>
          <cell r="H2654" t="str">
            <v>CDHU-182</v>
          </cell>
        </row>
        <row r="2655">
          <cell r="A2655" t="str">
            <v>41.14.730</v>
          </cell>
          <cell r="C2655" t="str">
            <v>Luminária redonda de embutir com refletor em alumínio jateado e difusor em vidro para 2 lâmpadas fluorescentes compactas duplas de 18/26W</v>
          </cell>
          <cell r="D2655" t="str">
            <v>UN</v>
          </cell>
          <cell r="E2655">
            <v>55.79</v>
          </cell>
          <cell r="F2655">
            <v>16.8</v>
          </cell>
          <cell r="G2655">
            <v>72.59</v>
          </cell>
          <cell r="H2655" t="str">
            <v>CDHU-182</v>
          </cell>
        </row>
        <row r="2656">
          <cell r="A2656" t="str">
            <v>41.14.740</v>
          </cell>
          <cell r="C2656" t="str">
            <v>Luminária retangular de embutir assimétrica para 1 lâmpada fluorescente tubular de 14W</v>
          </cell>
          <cell r="D2656" t="str">
            <v>UN</v>
          </cell>
          <cell r="E2656">
            <v>89.22</v>
          </cell>
          <cell r="F2656">
            <v>16.8</v>
          </cell>
          <cell r="G2656">
            <v>106.02</v>
          </cell>
          <cell r="H2656" t="str">
            <v>CDHU-182</v>
          </cell>
        </row>
        <row r="2657">
          <cell r="A2657" t="str">
            <v>41.14.750</v>
          </cell>
          <cell r="C2657" t="str">
            <v>Luminária redonda de sobrepor ou pendente com refletor em alumínio anodizado facho concentrado para 1 lâmpada vapor metálico elipsoidal de 250 ou 400W</v>
          </cell>
          <cell r="D2657" t="str">
            <v>UN</v>
          </cell>
          <cell r="E2657">
            <v>340.6</v>
          </cell>
          <cell r="F2657">
            <v>16.8</v>
          </cell>
          <cell r="G2657">
            <v>357.4</v>
          </cell>
          <cell r="H2657" t="str">
            <v>CDHU-182</v>
          </cell>
        </row>
        <row r="2658">
          <cell r="A2658" t="str">
            <v>41.14.770</v>
          </cell>
          <cell r="C2658" t="str">
            <v>Luminária quadrada de embutir tipo calha fechada, com difusor plano, para 4 lâmpadas fluorescentes tubulares de 14/16/18 W</v>
          </cell>
          <cell r="D2658" t="str">
            <v>UN</v>
          </cell>
          <cell r="E2658">
            <v>200.16</v>
          </cell>
          <cell r="F2658">
            <v>16.8</v>
          </cell>
          <cell r="G2658">
            <v>216.96</v>
          </cell>
          <cell r="H2658" t="str">
            <v>CDHU-182</v>
          </cell>
        </row>
        <row r="2659">
          <cell r="A2659" t="str">
            <v>41.14.780</v>
          </cell>
          <cell r="C2659" t="str">
            <v>Luminária retangular de sobrepor tipo calha fechada, com difusor plano, para 4 lâmpadas fluorescentes tubulares de 14/16/18 W</v>
          </cell>
          <cell r="D2659" t="str">
            <v>UN</v>
          </cell>
          <cell r="E2659">
            <v>194.8</v>
          </cell>
          <cell r="F2659">
            <v>16.8</v>
          </cell>
          <cell r="G2659">
            <v>211.6</v>
          </cell>
          <cell r="H2659" t="str">
            <v>CDHU-182</v>
          </cell>
        </row>
        <row r="2660">
          <cell r="A2660" t="str">
            <v>41.14.790</v>
          </cell>
          <cell r="C2660" t="str">
            <v>Luminária retangular de embutir tipo calha aberta com refletor assimétrico em alumínio de alto brilho para 2 lâmpadas fluorescentes tubulares de 28/54W</v>
          </cell>
          <cell r="D2660" t="str">
            <v>UN</v>
          </cell>
          <cell r="E2660">
            <v>145.37</v>
          </cell>
          <cell r="F2660">
            <v>16.8</v>
          </cell>
          <cell r="G2660">
            <v>162.16999999999999</v>
          </cell>
          <cell r="H2660" t="str">
            <v>CDHU-182</v>
          </cell>
        </row>
        <row r="2661">
          <cell r="A2661" t="str">
            <v>41.15</v>
          </cell>
          <cell r="B2661" t="str">
            <v>Aparelho de iluminacao interna decorativa</v>
          </cell>
          <cell r="C2661" t="str">
            <v>Aparelho de iluminacao interna decorativa</v>
          </cell>
          <cell r="H2661" t="str">
            <v>CDHU-182</v>
          </cell>
        </row>
        <row r="2662">
          <cell r="A2662" t="str">
            <v>41.15.170</v>
          </cell>
          <cell r="C2662" t="str">
            <v>Luminária redonda de embutir, com foco orientável e acessório antiofuscante, para 1 lâmpada dicroica de 50 W</v>
          </cell>
          <cell r="D2662" t="str">
            <v>UN</v>
          </cell>
          <cell r="E2662">
            <v>35.51</v>
          </cell>
          <cell r="F2662">
            <v>12.6</v>
          </cell>
          <cell r="G2662">
            <v>48.11</v>
          </cell>
          <cell r="H2662" t="str">
            <v>CDHU-182</v>
          </cell>
        </row>
        <row r="2663">
          <cell r="A2663" t="str">
            <v>41.20</v>
          </cell>
          <cell r="B2663" t="str">
            <v>Reparos, conservacoes e complementos - GRUPO 41</v>
          </cell>
          <cell r="C2663" t="str">
            <v>Reparos, conservacoes e complementos - GRUPO 41</v>
          </cell>
          <cell r="H2663" t="str">
            <v>CDHU-182</v>
          </cell>
        </row>
        <row r="2664">
          <cell r="A2664" t="str">
            <v>41.20.020</v>
          </cell>
          <cell r="C2664" t="str">
            <v>Recolocação de aparelhos de iluminação ou projetores fixos em teto, piso ou parede</v>
          </cell>
          <cell r="D2664" t="str">
            <v>UN</v>
          </cell>
          <cell r="E2664">
            <v>0.36</v>
          </cell>
          <cell r="F2664">
            <v>16.8</v>
          </cell>
          <cell r="G2664">
            <v>17.16</v>
          </cell>
          <cell r="H2664" t="str">
            <v>CDHU-182</v>
          </cell>
        </row>
        <row r="2665">
          <cell r="A2665" t="str">
            <v>41.20.080</v>
          </cell>
          <cell r="C2665" t="str">
            <v>Plafon plástico e/ou PVC para acabamento de ponto de luz, com soquete E-27 para lâmpada fluorescente compacta</v>
          </cell>
          <cell r="D2665" t="str">
            <v>UN</v>
          </cell>
          <cell r="E2665">
            <v>6.13</v>
          </cell>
          <cell r="F2665">
            <v>3.35</v>
          </cell>
          <cell r="G2665">
            <v>9.48</v>
          </cell>
          <cell r="H2665" t="str">
            <v>CDHU-182</v>
          </cell>
        </row>
        <row r="2666">
          <cell r="A2666" t="str">
            <v>41.20.120</v>
          </cell>
          <cell r="C2666" t="str">
            <v>Recolocação de reator</v>
          </cell>
          <cell r="D2666" t="str">
            <v>UN</v>
          </cell>
          <cell r="F2666">
            <v>16.8</v>
          </cell>
          <cell r="G2666">
            <v>16.8</v>
          </cell>
          <cell r="H2666" t="str">
            <v>CDHU-182</v>
          </cell>
        </row>
        <row r="2667">
          <cell r="A2667" t="str">
            <v>41.20.130</v>
          </cell>
          <cell r="C2667" t="str">
            <v>Recolocação de lâmpada</v>
          </cell>
          <cell r="D2667" t="str">
            <v>UN</v>
          </cell>
          <cell r="F2667">
            <v>3.35</v>
          </cell>
          <cell r="G2667">
            <v>3.35</v>
          </cell>
          <cell r="H2667" t="str">
            <v>CDHU-182</v>
          </cell>
        </row>
        <row r="2668">
          <cell r="A2668" t="str">
            <v>41.31</v>
          </cell>
          <cell r="B2668" t="str">
            <v>Iluminacao Led</v>
          </cell>
          <cell r="C2668" t="str">
            <v>Iluminacao Led</v>
          </cell>
          <cell r="H2668" t="str">
            <v>CDHU-182</v>
          </cell>
        </row>
        <row r="2669">
          <cell r="A2669" t="str">
            <v>41.31.040</v>
          </cell>
          <cell r="C2669" t="str">
            <v>Luminária LED retangular de sobrepor com difusor translúcido, 4000 K, fluxo luminoso de 3690 a 4800 lm, potência de 38 a 41 W</v>
          </cell>
          <cell r="D2669" t="str">
            <v>UN</v>
          </cell>
          <cell r="E2669">
            <v>287.38</v>
          </cell>
          <cell r="F2669">
            <v>16.8</v>
          </cell>
          <cell r="G2669">
            <v>304.18</v>
          </cell>
          <cell r="H2669" t="str">
            <v>CDHU-182</v>
          </cell>
        </row>
        <row r="2670">
          <cell r="A2670" t="str">
            <v>41.31.070</v>
          </cell>
          <cell r="C2670" t="str">
            <v>Luminária LED quadrada de sobrepor com difusor prismático translúcido, 4000 K, fluxo luminoso de 1363 a 1800 lm, potência de 15 a 24 W</v>
          </cell>
          <cell r="D2670" t="str">
            <v>UN</v>
          </cell>
          <cell r="E2670">
            <v>241.54</v>
          </cell>
          <cell r="F2670">
            <v>12.6</v>
          </cell>
          <cell r="G2670">
            <v>254.14</v>
          </cell>
          <cell r="H2670" t="str">
            <v>CDHU-182</v>
          </cell>
        </row>
        <row r="2671">
          <cell r="A2671" t="str">
            <v>41.31.080</v>
          </cell>
          <cell r="C2671" t="str">
            <v>Luminária LED redonda de embutir com difusor translúcido, 4000 K, fluxo luminoso de 800 a 1060 lm, potência de 9 a 12 W</v>
          </cell>
          <cell r="D2671" t="str">
            <v>UN</v>
          </cell>
          <cell r="E2671">
            <v>137.55000000000001</v>
          </cell>
          <cell r="F2671">
            <v>16.8</v>
          </cell>
          <cell r="G2671">
            <v>154.35</v>
          </cell>
          <cell r="H2671" t="str">
            <v>CDHU-182</v>
          </cell>
        </row>
        <row r="2672">
          <cell r="A2672" t="str">
            <v>41.31.087</v>
          </cell>
          <cell r="C2672" t="str">
            <v>Luminária LED redonda de sobrepor com difusor recuado translucido, 4000 K, fluxo luminoso de 1900 a 2000 lm, potência de 17 a 19 W</v>
          </cell>
          <cell r="D2672" t="str">
            <v>UN</v>
          </cell>
          <cell r="E2672">
            <v>245.98</v>
          </cell>
          <cell r="F2672">
            <v>12.6</v>
          </cell>
          <cell r="G2672">
            <v>258.58</v>
          </cell>
          <cell r="H2672" t="str">
            <v>CDHU-182</v>
          </cell>
        </row>
        <row r="2673">
          <cell r="A2673" t="str">
            <v>42</v>
          </cell>
          <cell r="B2673" t="str">
            <v>PARA-RAIOS PARA EDIFICACAO</v>
          </cell>
          <cell r="C2673" t="str">
            <v>PARA-RAIOS PARA EDIFICACAO</v>
          </cell>
          <cell r="H2673" t="str">
            <v>CDHU-182</v>
          </cell>
        </row>
        <row r="2674">
          <cell r="A2674" t="str">
            <v>42.01</v>
          </cell>
          <cell r="B2674" t="str">
            <v>Complementos para para-raios</v>
          </cell>
          <cell r="C2674" t="str">
            <v>Complementos para para-raios</v>
          </cell>
          <cell r="H2674" t="str">
            <v>CDHU-182</v>
          </cell>
        </row>
        <row r="2675">
          <cell r="A2675" t="str">
            <v>42.01.020</v>
          </cell>
          <cell r="C2675" t="str">
            <v>Captor tipo Franklin, h= 300 mm, 4 pontos, 1 descida, acabamento cromado</v>
          </cell>
          <cell r="D2675" t="str">
            <v>UN</v>
          </cell>
          <cell r="E2675">
            <v>73.260000000000005</v>
          </cell>
          <cell r="F2675">
            <v>10.5</v>
          </cell>
          <cell r="G2675">
            <v>83.76</v>
          </cell>
          <cell r="H2675" t="str">
            <v>CDHU-182</v>
          </cell>
        </row>
        <row r="2676">
          <cell r="A2676" t="str">
            <v>42.01.040</v>
          </cell>
          <cell r="C2676" t="str">
            <v>Captor tipo Franklin, h= 300 mm, 4 pontos, 2 descidas, acabamento cromado</v>
          </cell>
          <cell r="D2676" t="str">
            <v>UN</v>
          </cell>
          <cell r="E2676">
            <v>76.69</v>
          </cell>
          <cell r="F2676">
            <v>10.5</v>
          </cell>
          <cell r="G2676">
            <v>87.19</v>
          </cell>
          <cell r="H2676" t="str">
            <v>CDHU-182</v>
          </cell>
        </row>
        <row r="2677">
          <cell r="A2677" t="str">
            <v>42.01.060</v>
          </cell>
          <cell r="C2677" t="str">
            <v>Luva de redução galvanizada de 2´ x 3/4´</v>
          </cell>
          <cell r="D2677" t="str">
            <v>UN</v>
          </cell>
          <cell r="E2677">
            <v>70</v>
          </cell>
          <cell r="F2677">
            <v>10.5</v>
          </cell>
          <cell r="G2677">
            <v>80.5</v>
          </cell>
          <cell r="H2677" t="str">
            <v>CDHU-182</v>
          </cell>
        </row>
        <row r="2678">
          <cell r="A2678" t="str">
            <v>42.01.080</v>
          </cell>
          <cell r="C2678" t="str">
            <v>Niple duplo galvanizado de 2´</v>
          </cell>
          <cell r="D2678" t="str">
            <v>UN</v>
          </cell>
          <cell r="E2678">
            <v>49.3</v>
          </cell>
          <cell r="F2678">
            <v>10.5</v>
          </cell>
          <cell r="G2678">
            <v>59.8</v>
          </cell>
          <cell r="H2678" t="str">
            <v>CDHU-182</v>
          </cell>
        </row>
        <row r="2679">
          <cell r="A2679" t="str">
            <v>42.01.086</v>
          </cell>
          <cell r="C2679" t="str">
            <v>Captor tipo terminal aéreo, h= 300 mm em alumínio</v>
          </cell>
          <cell r="D2679" t="str">
            <v>UN</v>
          </cell>
          <cell r="E2679">
            <v>4.76</v>
          </cell>
          <cell r="F2679">
            <v>10.5</v>
          </cell>
          <cell r="G2679">
            <v>15.26</v>
          </cell>
          <cell r="H2679" t="str">
            <v>CDHU-182</v>
          </cell>
        </row>
        <row r="2680">
          <cell r="A2680" t="str">
            <v>42.01.090</v>
          </cell>
          <cell r="C2680" t="str">
            <v>Captor tipo terminal aéreo, h= 300 mm, diâmetro de 1/4´ em cobre</v>
          </cell>
          <cell r="D2680" t="str">
            <v>UN</v>
          </cell>
          <cell r="E2680">
            <v>9.27</v>
          </cell>
          <cell r="F2680">
            <v>10.5</v>
          </cell>
          <cell r="G2680">
            <v>19.77</v>
          </cell>
          <cell r="H2680" t="str">
            <v>CDHU-182</v>
          </cell>
        </row>
        <row r="2681">
          <cell r="A2681" t="str">
            <v>42.01.096</v>
          </cell>
          <cell r="C2681" t="str">
            <v>Captor tipo terminal aéreo, h= 250 mm, diâmetro de 3/8´ galvanizado a fogo</v>
          </cell>
          <cell r="D2681" t="str">
            <v>UN</v>
          </cell>
          <cell r="E2681">
            <v>10.98</v>
          </cell>
          <cell r="F2681">
            <v>10.5</v>
          </cell>
          <cell r="G2681">
            <v>21.48</v>
          </cell>
          <cell r="H2681" t="str">
            <v>CDHU-182</v>
          </cell>
        </row>
        <row r="2682">
          <cell r="A2682" t="str">
            <v>42.01.098</v>
          </cell>
          <cell r="C2682" t="str">
            <v>Captor tipo terminal aéreo, h= 600 mm, diâmetro de 3/8´ galvanizado a fogo</v>
          </cell>
          <cell r="D2682" t="str">
            <v>UN</v>
          </cell>
          <cell r="E2682">
            <v>13.25</v>
          </cell>
          <cell r="F2682">
            <v>10.5</v>
          </cell>
          <cell r="G2682">
            <v>23.75</v>
          </cell>
          <cell r="H2682" t="str">
            <v>CDHU-182</v>
          </cell>
        </row>
        <row r="2683">
          <cell r="A2683" t="str">
            <v>42.02</v>
          </cell>
          <cell r="B2683" t="str">
            <v>Isolador galvanizado uso geral</v>
          </cell>
          <cell r="C2683" t="str">
            <v>Isolador galvanizado uso geral</v>
          </cell>
          <cell r="H2683" t="str">
            <v>CDHU-182</v>
          </cell>
        </row>
        <row r="2684">
          <cell r="A2684" t="str">
            <v>42.02.010</v>
          </cell>
          <cell r="C2684" t="str">
            <v>Isolador galvanizado uso geral, simples com rosca mecânica</v>
          </cell>
          <cell r="D2684" t="str">
            <v>UN</v>
          </cell>
          <cell r="E2684">
            <v>5.16</v>
          </cell>
          <cell r="F2684">
            <v>10.5</v>
          </cell>
          <cell r="G2684">
            <v>15.66</v>
          </cell>
          <cell r="H2684" t="str">
            <v>CDHU-182</v>
          </cell>
        </row>
        <row r="2685">
          <cell r="A2685" t="str">
            <v>42.02.020</v>
          </cell>
          <cell r="C2685" t="str">
            <v>Isolador galvanizado uso geral, reforçado para fixação a 90°</v>
          </cell>
          <cell r="D2685" t="str">
            <v>UN</v>
          </cell>
          <cell r="E2685">
            <v>13.85</v>
          </cell>
          <cell r="F2685">
            <v>10.5</v>
          </cell>
          <cell r="G2685">
            <v>24.35</v>
          </cell>
          <cell r="H2685" t="str">
            <v>CDHU-182</v>
          </cell>
        </row>
        <row r="2686">
          <cell r="A2686" t="str">
            <v>42.02.040</v>
          </cell>
          <cell r="C2686" t="str">
            <v>Isolador galvanizado uso geral, simples com chapa de encosto</v>
          </cell>
          <cell r="D2686" t="str">
            <v>UN</v>
          </cell>
          <cell r="E2686">
            <v>4.8499999999999996</v>
          </cell>
          <cell r="F2686">
            <v>10.5</v>
          </cell>
          <cell r="G2686">
            <v>15.35</v>
          </cell>
          <cell r="H2686" t="str">
            <v>CDHU-182</v>
          </cell>
        </row>
        <row r="2687">
          <cell r="A2687" t="str">
            <v>42.02.060</v>
          </cell>
          <cell r="C2687" t="str">
            <v>Isolador galvanizado uso geral, reforçado com chapa de encosto</v>
          </cell>
          <cell r="D2687" t="str">
            <v>UN</v>
          </cell>
          <cell r="E2687">
            <v>7.13</v>
          </cell>
          <cell r="F2687">
            <v>10.5</v>
          </cell>
          <cell r="G2687">
            <v>17.63</v>
          </cell>
          <cell r="H2687" t="str">
            <v>CDHU-182</v>
          </cell>
        </row>
        <row r="2688">
          <cell r="A2688" t="str">
            <v>42.02.080</v>
          </cell>
          <cell r="C2688" t="str">
            <v>Isolador galvanizado uso geral, simples com calha para telha ondulada</v>
          </cell>
          <cell r="D2688" t="str">
            <v>UN</v>
          </cell>
          <cell r="E2688">
            <v>12.09</v>
          </cell>
          <cell r="F2688">
            <v>10.5</v>
          </cell>
          <cell r="G2688">
            <v>22.59</v>
          </cell>
          <cell r="H2688" t="str">
            <v>CDHU-182</v>
          </cell>
        </row>
        <row r="2689">
          <cell r="A2689" t="str">
            <v>42.02.100</v>
          </cell>
          <cell r="C2689" t="str">
            <v>Isolador galvanizado uso geral, reforçado com calha para telha ondulada</v>
          </cell>
          <cell r="D2689" t="str">
            <v>UN</v>
          </cell>
          <cell r="E2689">
            <v>14.87</v>
          </cell>
          <cell r="F2689">
            <v>10.5</v>
          </cell>
          <cell r="G2689">
            <v>25.37</v>
          </cell>
          <cell r="H2689" t="str">
            <v>CDHU-182</v>
          </cell>
        </row>
        <row r="2690">
          <cell r="A2690" t="str">
            <v>42.03</v>
          </cell>
          <cell r="B2690" t="str">
            <v>Isolador galvanizado para mastro</v>
          </cell>
          <cell r="C2690" t="str">
            <v>Isolador galvanizado para mastro</v>
          </cell>
          <cell r="H2690" t="str">
            <v>CDHU-182</v>
          </cell>
        </row>
        <row r="2691">
          <cell r="A2691" t="str">
            <v>42.03.020</v>
          </cell>
          <cell r="C2691" t="str">
            <v>Isolador galvanizado para mastro de diâmetro 2´, simples com 1 descida</v>
          </cell>
          <cell r="D2691" t="str">
            <v>UN</v>
          </cell>
          <cell r="E2691">
            <v>8.24</v>
          </cell>
          <cell r="F2691">
            <v>10.5</v>
          </cell>
          <cell r="G2691">
            <v>18.739999999999998</v>
          </cell>
          <cell r="H2691" t="str">
            <v>CDHU-182</v>
          </cell>
        </row>
        <row r="2692">
          <cell r="A2692" t="str">
            <v>42.03.040</v>
          </cell>
          <cell r="C2692" t="str">
            <v>Isolador galvanizado para mastro de diâmetro 2´, simples com 2 descidas</v>
          </cell>
          <cell r="D2692" t="str">
            <v>UN</v>
          </cell>
          <cell r="E2692">
            <v>13.82</v>
          </cell>
          <cell r="F2692">
            <v>10.5</v>
          </cell>
          <cell r="G2692">
            <v>24.32</v>
          </cell>
          <cell r="H2692" t="str">
            <v>CDHU-182</v>
          </cell>
        </row>
        <row r="2693">
          <cell r="A2693" t="str">
            <v>42.03.060</v>
          </cell>
          <cell r="C2693" t="str">
            <v>Isolador galvanizado para mastro de diâmetro 2´, reforçado com 1 descida</v>
          </cell>
          <cell r="D2693" t="str">
            <v>UN</v>
          </cell>
          <cell r="E2693">
            <v>12.42</v>
          </cell>
          <cell r="F2693">
            <v>10.5</v>
          </cell>
          <cell r="G2693">
            <v>22.92</v>
          </cell>
          <cell r="H2693" t="str">
            <v>CDHU-182</v>
          </cell>
        </row>
        <row r="2694">
          <cell r="A2694" t="str">
            <v>42.03.080</v>
          </cell>
          <cell r="C2694" t="str">
            <v>Isolador galvanizado para mastro de diâmetro 2´, reforçado com 2 descidas</v>
          </cell>
          <cell r="D2694" t="str">
            <v>UN</v>
          </cell>
          <cell r="E2694">
            <v>13.54</v>
          </cell>
          <cell r="F2694">
            <v>10.5</v>
          </cell>
          <cell r="G2694">
            <v>24.04</v>
          </cell>
          <cell r="H2694" t="str">
            <v>CDHU-182</v>
          </cell>
        </row>
        <row r="2695">
          <cell r="A2695" t="str">
            <v>42.04</v>
          </cell>
          <cell r="B2695" t="str">
            <v>Componentes de sustentacao para mastro galvanizado</v>
          </cell>
          <cell r="C2695" t="str">
            <v>Componentes de sustentacao para mastro galvanizado</v>
          </cell>
          <cell r="H2695" t="str">
            <v>CDHU-182</v>
          </cell>
        </row>
        <row r="2696">
          <cell r="A2696" t="str">
            <v>42.04.020</v>
          </cell>
          <cell r="C2696" t="str">
            <v>Braçadeira de contraventagem para mastro de diâmetro 2´</v>
          </cell>
          <cell r="D2696" t="str">
            <v>UN</v>
          </cell>
          <cell r="E2696">
            <v>13.02</v>
          </cell>
          <cell r="F2696">
            <v>10.5</v>
          </cell>
          <cell r="G2696">
            <v>23.52</v>
          </cell>
          <cell r="H2696" t="str">
            <v>CDHU-182</v>
          </cell>
        </row>
        <row r="2697">
          <cell r="A2697" t="str">
            <v>42.04.040</v>
          </cell>
          <cell r="C2697" t="str">
            <v>Apoio para mastro de diâmetro 2´</v>
          </cell>
          <cell r="D2697" t="str">
            <v>UN</v>
          </cell>
          <cell r="E2697">
            <v>11.67</v>
          </cell>
          <cell r="F2697">
            <v>10.5</v>
          </cell>
          <cell r="G2697">
            <v>22.17</v>
          </cell>
          <cell r="H2697" t="str">
            <v>CDHU-182</v>
          </cell>
        </row>
        <row r="2698">
          <cell r="A2698" t="str">
            <v>42.04.060</v>
          </cell>
          <cell r="C2698" t="str">
            <v>Base para mastro de diâmetro 2´</v>
          </cell>
          <cell r="D2698" t="str">
            <v>UN</v>
          </cell>
          <cell r="E2698">
            <v>52.95</v>
          </cell>
          <cell r="F2698">
            <v>10.5</v>
          </cell>
          <cell r="G2698">
            <v>63.45</v>
          </cell>
          <cell r="H2698" t="str">
            <v>CDHU-182</v>
          </cell>
        </row>
        <row r="2699">
          <cell r="A2699" t="str">
            <v>42.04.080</v>
          </cell>
          <cell r="C2699" t="str">
            <v>Contraventagem com cabo para mastro de diâmetro 2´</v>
          </cell>
          <cell r="D2699" t="str">
            <v>UN</v>
          </cell>
          <cell r="E2699">
            <v>183.52</v>
          </cell>
          <cell r="F2699">
            <v>12.6</v>
          </cell>
          <cell r="G2699">
            <v>196.12</v>
          </cell>
          <cell r="H2699" t="str">
            <v>CDHU-182</v>
          </cell>
        </row>
        <row r="2700">
          <cell r="A2700" t="str">
            <v>42.04.120</v>
          </cell>
          <cell r="C2700" t="str">
            <v>Mastro simples galvanizado de diâmetro 2´</v>
          </cell>
          <cell r="D2700" t="str">
            <v>M</v>
          </cell>
          <cell r="E2700">
            <v>86.8</v>
          </cell>
          <cell r="F2700">
            <v>12.6</v>
          </cell>
          <cell r="G2700">
            <v>99.4</v>
          </cell>
          <cell r="H2700" t="str">
            <v>CDHU-182</v>
          </cell>
        </row>
        <row r="2701">
          <cell r="A2701" t="str">
            <v>42.04.140</v>
          </cell>
          <cell r="C2701" t="str">
            <v>Suporte porta bandeira simples para mastro de diâmetro 2´</v>
          </cell>
          <cell r="D2701" t="str">
            <v>UN</v>
          </cell>
          <cell r="E2701">
            <v>17.46</v>
          </cell>
          <cell r="F2701">
            <v>10.5</v>
          </cell>
          <cell r="G2701">
            <v>27.96</v>
          </cell>
          <cell r="H2701" t="str">
            <v>CDHU-182</v>
          </cell>
        </row>
        <row r="2702">
          <cell r="A2702" t="str">
            <v>42.04.160</v>
          </cell>
          <cell r="C2702" t="str">
            <v>Suporte porta bandeira reforçado para mastro de diâmetro 2´</v>
          </cell>
          <cell r="D2702" t="str">
            <v>UN</v>
          </cell>
          <cell r="E2702">
            <v>27.49</v>
          </cell>
          <cell r="F2702">
            <v>10.5</v>
          </cell>
          <cell r="G2702">
            <v>37.99</v>
          </cell>
          <cell r="H2702" t="str">
            <v>CDHU-182</v>
          </cell>
        </row>
        <row r="2703">
          <cell r="A2703" t="str">
            <v>42.05</v>
          </cell>
          <cell r="B2703" t="str">
            <v>Componentes para cabo de descida</v>
          </cell>
          <cell r="C2703" t="str">
            <v>Componentes para cabo de descida</v>
          </cell>
          <cell r="H2703" t="str">
            <v>CDHU-182</v>
          </cell>
        </row>
        <row r="2704">
          <cell r="A2704" t="str">
            <v>42.05.010</v>
          </cell>
          <cell r="C2704" t="str">
            <v>Sinalizador de obstáculo simples, sem célula fotoelétrica</v>
          </cell>
          <cell r="D2704" t="str">
            <v>UN</v>
          </cell>
          <cell r="E2704">
            <v>36.4</v>
          </cell>
          <cell r="F2704">
            <v>10.5</v>
          </cell>
          <cell r="G2704">
            <v>46.9</v>
          </cell>
          <cell r="H2704" t="str">
            <v>CDHU-182</v>
          </cell>
        </row>
        <row r="2705">
          <cell r="A2705" t="str">
            <v>42.05.020</v>
          </cell>
          <cell r="C2705" t="str">
            <v>Braçadeira para fixação do aparelho sinalizador para mastro de diâmetro 2´</v>
          </cell>
          <cell r="D2705" t="str">
            <v>UN</v>
          </cell>
          <cell r="E2705">
            <v>15.58</v>
          </cell>
          <cell r="F2705">
            <v>10.5</v>
          </cell>
          <cell r="G2705">
            <v>26.08</v>
          </cell>
          <cell r="H2705" t="str">
            <v>CDHU-182</v>
          </cell>
        </row>
        <row r="2706">
          <cell r="A2706" t="str">
            <v>42.05.030</v>
          </cell>
          <cell r="C2706" t="str">
            <v>Sinalizador de obstáculo duplo, sem célula fotoelétrica</v>
          </cell>
          <cell r="D2706" t="str">
            <v>UN</v>
          </cell>
          <cell r="E2706">
            <v>69.83</v>
          </cell>
          <cell r="F2706">
            <v>10.5</v>
          </cell>
          <cell r="G2706">
            <v>80.33</v>
          </cell>
          <cell r="H2706" t="str">
            <v>CDHU-182</v>
          </cell>
        </row>
        <row r="2707">
          <cell r="A2707" t="str">
            <v>42.05.050</v>
          </cell>
          <cell r="C2707" t="str">
            <v>Sinalizador de obstáculo simples, com célula fotoelétrica</v>
          </cell>
          <cell r="D2707" t="str">
            <v>UN</v>
          </cell>
          <cell r="E2707">
            <v>53.22</v>
          </cell>
          <cell r="F2707">
            <v>10.5</v>
          </cell>
          <cell r="G2707">
            <v>63.72</v>
          </cell>
          <cell r="H2707" t="str">
            <v>CDHU-182</v>
          </cell>
        </row>
        <row r="2708">
          <cell r="A2708" t="str">
            <v>42.05.070</v>
          </cell>
          <cell r="C2708" t="str">
            <v>Sinalizador de obstáculo duplo, com célula fotoelétrica</v>
          </cell>
          <cell r="D2708" t="str">
            <v>UN</v>
          </cell>
          <cell r="E2708">
            <v>117.09</v>
          </cell>
          <cell r="F2708">
            <v>10.5</v>
          </cell>
          <cell r="G2708">
            <v>127.59</v>
          </cell>
          <cell r="H2708" t="str">
            <v>CDHU-182</v>
          </cell>
        </row>
        <row r="2709">
          <cell r="A2709" t="str">
            <v>42.05.100</v>
          </cell>
          <cell r="C2709" t="str">
            <v>Caixa de inspeção suspensa</v>
          </cell>
          <cell r="D2709" t="str">
            <v>UN</v>
          </cell>
          <cell r="E2709">
            <v>19.36</v>
          </cell>
          <cell r="F2709">
            <v>41.99</v>
          </cell>
          <cell r="G2709">
            <v>61.35</v>
          </cell>
          <cell r="H2709" t="str">
            <v>CDHU-182</v>
          </cell>
        </row>
        <row r="2710">
          <cell r="A2710" t="str">
            <v>42.05.110</v>
          </cell>
          <cell r="C2710" t="str">
            <v>Conector cabo/haste de 3/4´</v>
          </cell>
          <cell r="D2710" t="str">
            <v>UN</v>
          </cell>
          <cell r="E2710">
            <v>18.78</v>
          </cell>
          <cell r="F2710">
            <v>4.2</v>
          </cell>
          <cell r="G2710">
            <v>22.98</v>
          </cell>
          <cell r="H2710" t="str">
            <v>CDHU-182</v>
          </cell>
        </row>
        <row r="2711">
          <cell r="A2711" t="str">
            <v>42.05.120</v>
          </cell>
          <cell r="C2711" t="str">
            <v>Conector de emenda em latão para cabo de até 50 mm² com 4 parafusos</v>
          </cell>
          <cell r="D2711" t="str">
            <v>UN</v>
          </cell>
          <cell r="E2711">
            <v>23.93</v>
          </cell>
          <cell r="F2711">
            <v>4.2</v>
          </cell>
          <cell r="G2711">
            <v>28.13</v>
          </cell>
          <cell r="H2711" t="str">
            <v>CDHU-182</v>
          </cell>
        </row>
        <row r="2712">
          <cell r="A2712" t="str">
            <v>42.05.140</v>
          </cell>
          <cell r="C2712" t="str">
            <v>Conector olhal cabo/haste de 3/4´</v>
          </cell>
          <cell r="D2712" t="str">
            <v>UN</v>
          </cell>
          <cell r="E2712">
            <v>13.29</v>
          </cell>
          <cell r="F2712">
            <v>4.2</v>
          </cell>
          <cell r="G2712">
            <v>17.489999999999998</v>
          </cell>
          <cell r="H2712" t="str">
            <v>CDHU-182</v>
          </cell>
        </row>
        <row r="2713">
          <cell r="A2713" t="str">
            <v>42.05.160</v>
          </cell>
          <cell r="C2713" t="str">
            <v>Conector olhal cabo/haste de 5/8´</v>
          </cell>
          <cell r="D2713" t="str">
            <v>UN</v>
          </cell>
          <cell r="E2713">
            <v>5.0199999999999996</v>
          </cell>
          <cell r="F2713">
            <v>4.2</v>
          </cell>
          <cell r="G2713">
            <v>9.2200000000000006</v>
          </cell>
          <cell r="H2713" t="str">
            <v>CDHU-182</v>
          </cell>
        </row>
        <row r="2714">
          <cell r="A2714" t="str">
            <v>42.05.170</v>
          </cell>
          <cell r="C2714" t="str">
            <v>Vergalhão liso de aço galvanizado, diâmetro de 3/8´</v>
          </cell>
          <cell r="D2714" t="str">
            <v>M</v>
          </cell>
          <cell r="E2714">
            <v>13.77</v>
          </cell>
          <cell r="F2714">
            <v>16.8</v>
          </cell>
          <cell r="G2714">
            <v>30.57</v>
          </cell>
          <cell r="H2714" t="str">
            <v>CDHU-182</v>
          </cell>
        </row>
        <row r="2715">
          <cell r="A2715" t="str">
            <v>42.05.180</v>
          </cell>
          <cell r="C2715" t="str">
            <v>Esticador em latão para cabo de cobre</v>
          </cell>
          <cell r="D2715" t="str">
            <v>UN</v>
          </cell>
          <cell r="E2715">
            <v>17.93</v>
          </cell>
          <cell r="F2715">
            <v>10.5</v>
          </cell>
          <cell r="G2715">
            <v>28.43</v>
          </cell>
          <cell r="H2715" t="str">
            <v>CDHU-182</v>
          </cell>
        </row>
        <row r="2716">
          <cell r="A2716" t="str">
            <v>42.05.190</v>
          </cell>
          <cell r="C2716" t="str">
            <v>Haste de aterramento de 3/4'' x 3 m</v>
          </cell>
          <cell r="D2716" t="str">
            <v>UN</v>
          </cell>
          <cell r="E2716">
            <v>187.63</v>
          </cell>
          <cell r="F2716">
            <v>21</v>
          </cell>
          <cell r="G2716">
            <v>208.63</v>
          </cell>
          <cell r="H2716" t="str">
            <v>CDHU-182</v>
          </cell>
        </row>
        <row r="2717">
          <cell r="A2717" t="str">
            <v>42.05.200</v>
          </cell>
          <cell r="C2717" t="str">
            <v>Haste de aterramento de 5/8'' x 2,4 m</v>
          </cell>
          <cell r="D2717" t="str">
            <v>UN</v>
          </cell>
          <cell r="E2717">
            <v>107.68</v>
          </cell>
          <cell r="F2717">
            <v>21</v>
          </cell>
          <cell r="G2717">
            <v>128.68</v>
          </cell>
          <cell r="H2717" t="str">
            <v>CDHU-182</v>
          </cell>
        </row>
        <row r="2718">
          <cell r="A2718" t="str">
            <v>42.05.210</v>
          </cell>
          <cell r="C2718" t="str">
            <v>Haste de aterramento de 5/8'' x 3 m</v>
          </cell>
          <cell r="D2718" t="str">
            <v>UN</v>
          </cell>
          <cell r="E2718">
            <v>135.37</v>
          </cell>
          <cell r="F2718">
            <v>21</v>
          </cell>
          <cell r="G2718">
            <v>156.37</v>
          </cell>
          <cell r="H2718" t="str">
            <v>CDHU-182</v>
          </cell>
        </row>
        <row r="2719">
          <cell r="A2719" t="str">
            <v>42.05.220</v>
          </cell>
          <cell r="C2719" t="str">
            <v>Mastro para sinalizador de obstáculo, de 1,5 m x 3/4''</v>
          </cell>
          <cell r="D2719" t="str">
            <v>UN</v>
          </cell>
          <cell r="E2719">
            <v>51.32</v>
          </cell>
          <cell r="F2719">
            <v>10.5</v>
          </cell>
          <cell r="G2719">
            <v>61.82</v>
          </cell>
          <cell r="H2719" t="str">
            <v>CDHU-182</v>
          </cell>
        </row>
        <row r="2720">
          <cell r="A2720" t="str">
            <v>42.05.230</v>
          </cell>
          <cell r="C2720" t="str">
            <v>Clips de fixação para vergalhão em aço galvanizado de 3/8´</v>
          </cell>
          <cell r="D2720" t="str">
            <v>UN</v>
          </cell>
          <cell r="E2720">
            <v>3.83</v>
          </cell>
          <cell r="F2720">
            <v>8.4</v>
          </cell>
          <cell r="G2720">
            <v>12.23</v>
          </cell>
          <cell r="H2720" t="str">
            <v>CDHU-182</v>
          </cell>
        </row>
        <row r="2721">
          <cell r="A2721" t="str">
            <v>42.05.240</v>
          </cell>
          <cell r="C2721" t="str">
            <v>Suporte para tubo de proteção com chapa de encosto, diâmetro 2´</v>
          </cell>
          <cell r="D2721" t="str">
            <v>UN</v>
          </cell>
          <cell r="E2721">
            <v>10.1</v>
          </cell>
          <cell r="F2721">
            <v>10.5</v>
          </cell>
          <cell r="G2721">
            <v>20.6</v>
          </cell>
          <cell r="H2721" t="str">
            <v>CDHU-182</v>
          </cell>
        </row>
        <row r="2722">
          <cell r="A2722" t="str">
            <v>42.05.250</v>
          </cell>
          <cell r="C2722" t="str">
            <v>Barra condutora chata em alumínio de 3/4´ x 1/4´, inclusive acessórios de fixação</v>
          </cell>
          <cell r="D2722" t="str">
            <v>M</v>
          </cell>
          <cell r="E2722">
            <v>15.69</v>
          </cell>
          <cell r="F2722">
            <v>21</v>
          </cell>
          <cell r="G2722">
            <v>36.69</v>
          </cell>
          <cell r="H2722" t="str">
            <v>CDHU-182</v>
          </cell>
        </row>
        <row r="2723">
          <cell r="A2723" t="str">
            <v>42.05.260</v>
          </cell>
          <cell r="C2723" t="str">
            <v>Suporte para tubo de proteção com grapa para chumbar, diâmetro 2´</v>
          </cell>
          <cell r="D2723" t="str">
            <v>UN</v>
          </cell>
          <cell r="E2723">
            <v>11.44</v>
          </cell>
          <cell r="F2723">
            <v>10.5</v>
          </cell>
          <cell r="G2723">
            <v>21.94</v>
          </cell>
          <cell r="H2723" t="str">
            <v>CDHU-182</v>
          </cell>
        </row>
        <row r="2724">
          <cell r="A2724" t="str">
            <v>42.05.270</v>
          </cell>
          <cell r="C2724" t="str">
            <v>Conector em latão estanhado para cabos de 16 a 50 mm² e vergalhões até 3/8"</v>
          </cell>
          <cell r="D2724" t="str">
            <v>UN</v>
          </cell>
          <cell r="E2724">
            <v>33.18</v>
          </cell>
          <cell r="F2724">
            <v>8.4</v>
          </cell>
          <cell r="G2724">
            <v>41.58</v>
          </cell>
          <cell r="H2724" t="str">
            <v>CDHU-182</v>
          </cell>
        </row>
        <row r="2725">
          <cell r="A2725" t="str">
            <v>42.05.290</v>
          </cell>
          <cell r="C2725" t="str">
            <v>Suporte para fixação de terminal aéreo e/ou de cabo de cobre nu, com base plana</v>
          </cell>
          <cell r="D2725" t="str">
            <v>UN</v>
          </cell>
          <cell r="E2725">
            <v>4.4800000000000004</v>
          </cell>
          <cell r="F2725">
            <v>10.5</v>
          </cell>
          <cell r="G2725">
            <v>14.98</v>
          </cell>
          <cell r="H2725" t="str">
            <v>CDHU-182</v>
          </cell>
        </row>
        <row r="2726">
          <cell r="A2726" t="str">
            <v>42.05.300</v>
          </cell>
          <cell r="C2726" t="str">
            <v>Tampa para caixa de inspeção cilíndrica, aço galvanizado</v>
          </cell>
          <cell r="D2726" t="str">
            <v>UN</v>
          </cell>
          <cell r="E2726">
            <v>45.89</v>
          </cell>
          <cell r="F2726">
            <v>2.1</v>
          </cell>
          <cell r="G2726">
            <v>47.99</v>
          </cell>
          <cell r="H2726" t="str">
            <v>CDHU-182</v>
          </cell>
        </row>
        <row r="2727">
          <cell r="A2727" t="str">
            <v>42.05.310</v>
          </cell>
          <cell r="C2727" t="str">
            <v>Caixa de inspeção do terra cilíndrica em PVC rígido, diâmetro de 300 mm - h= 250 mm</v>
          </cell>
          <cell r="D2727" t="str">
            <v>UN</v>
          </cell>
          <cell r="E2727">
            <v>21.92</v>
          </cell>
          <cell r="F2727">
            <v>10.5</v>
          </cell>
          <cell r="G2727">
            <v>32.42</v>
          </cell>
          <cell r="H2727" t="str">
            <v>CDHU-182</v>
          </cell>
        </row>
        <row r="2728">
          <cell r="A2728" t="str">
            <v>42.05.320</v>
          </cell>
          <cell r="C2728" t="str">
            <v>Caixa de inspeção do terra cilíndrica em PVC rígido, diâmetro de 300 mm - h= 400 mm</v>
          </cell>
          <cell r="D2728" t="str">
            <v>UN</v>
          </cell>
          <cell r="E2728">
            <v>37.64</v>
          </cell>
          <cell r="F2728">
            <v>10.5</v>
          </cell>
          <cell r="G2728">
            <v>48.14</v>
          </cell>
          <cell r="H2728" t="str">
            <v>CDHU-182</v>
          </cell>
        </row>
        <row r="2729">
          <cell r="A2729" t="str">
            <v>42.05.330</v>
          </cell>
          <cell r="C2729" t="str">
            <v>Caixa de inspeção do terra cilíndrica em PVC rígido, diâmetro de 300 mm - h= 600 mm</v>
          </cell>
          <cell r="D2729" t="str">
            <v>UN</v>
          </cell>
          <cell r="E2729">
            <v>52.93</v>
          </cell>
          <cell r="F2729">
            <v>10.5</v>
          </cell>
          <cell r="G2729">
            <v>63.43</v>
          </cell>
          <cell r="H2729" t="str">
            <v>CDHU-182</v>
          </cell>
        </row>
        <row r="2730">
          <cell r="A2730" t="str">
            <v>42.05.340</v>
          </cell>
          <cell r="C2730" t="str">
            <v>Barra condutora chata em cobre de 3/4´ x 3/16´, inclusive acessórios de fixação</v>
          </cell>
          <cell r="D2730" t="str">
            <v>M</v>
          </cell>
          <cell r="E2730">
            <v>157.33000000000001</v>
          </cell>
          <cell r="F2730">
            <v>21</v>
          </cell>
          <cell r="G2730">
            <v>178.33</v>
          </cell>
          <cell r="H2730" t="str">
            <v>CDHU-182</v>
          </cell>
        </row>
        <row r="2731">
          <cell r="A2731" t="str">
            <v>42.05.370</v>
          </cell>
          <cell r="C2731" t="str">
            <v>Caixa de equalização, de embutir, em aço com barramento, de 400 x 400 mm e tampa</v>
          </cell>
          <cell r="D2731" t="str">
            <v>UN</v>
          </cell>
          <cell r="E2731">
            <v>578.66</v>
          </cell>
          <cell r="F2731">
            <v>41.99</v>
          </cell>
          <cell r="G2731">
            <v>620.65</v>
          </cell>
          <cell r="H2731" t="str">
            <v>CDHU-182</v>
          </cell>
        </row>
        <row r="2732">
          <cell r="A2732" t="str">
            <v>42.05.380</v>
          </cell>
          <cell r="C2732" t="str">
            <v>Caixa de equalização, de embutir, em aço com barramento, de 200 x 200 mm e tampa</v>
          </cell>
          <cell r="D2732" t="str">
            <v>UN</v>
          </cell>
          <cell r="E2732">
            <v>380.75</v>
          </cell>
          <cell r="F2732">
            <v>41.99</v>
          </cell>
          <cell r="G2732">
            <v>422.74</v>
          </cell>
          <cell r="H2732" t="str">
            <v>CDHU-182</v>
          </cell>
        </row>
        <row r="2733">
          <cell r="A2733" t="str">
            <v>42.05.390</v>
          </cell>
          <cell r="C2733" t="str">
            <v>Presilha em latão para cabos de 16 até 50 mm²</v>
          </cell>
          <cell r="D2733" t="str">
            <v>UN</v>
          </cell>
          <cell r="E2733">
            <v>1.38</v>
          </cell>
          <cell r="F2733">
            <v>1.68</v>
          </cell>
          <cell r="G2733">
            <v>3.06</v>
          </cell>
          <cell r="H2733" t="str">
            <v>CDHU-182</v>
          </cell>
        </row>
        <row r="2734">
          <cell r="A2734" t="str">
            <v>42.05.410</v>
          </cell>
          <cell r="C2734" t="str">
            <v>Suporte para fixação de terminal aéreo e/ou de cabo de cobre nu, com base ondulada</v>
          </cell>
          <cell r="D2734" t="str">
            <v>UN</v>
          </cell>
          <cell r="E2734">
            <v>5.55</v>
          </cell>
          <cell r="F2734">
            <v>10.5</v>
          </cell>
          <cell r="G2734">
            <v>16.05</v>
          </cell>
          <cell r="H2734" t="str">
            <v>CDHU-182</v>
          </cell>
        </row>
        <row r="2735">
          <cell r="A2735" t="str">
            <v>42.05.440</v>
          </cell>
          <cell r="C2735" t="str">
            <v>Barra condutora chata em alumínio de 7/8´ x 1/8´, inclusive acessórios de fixação</v>
          </cell>
          <cell r="D2735" t="str">
            <v>M</v>
          </cell>
          <cell r="E2735">
            <v>6.94</v>
          </cell>
          <cell r="F2735">
            <v>21</v>
          </cell>
          <cell r="G2735">
            <v>27.94</v>
          </cell>
          <cell r="H2735" t="str">
            <v>CDHU-182</v>
          </cell>
        </row>
        <row r="2736">
          <cell r="A2736" t="str">
            <v>42.05.450</v>
          </cell>
          <cell r="C2736" t="str">
            <v>Conector com rabicho e porca em latão para cabo de 16 a 35 mm²</v>
          </cell>
          <cell r="D2736" t="str">
            <v>UN</v>
          </cell>
          <cell r="E2736">
            <v>15.14</v>
          </cell>
          <cell r="F2736">
            <v>4.2</v>
          </cell>
          <cell r="G2736">
            <v>19.34</v>
          </cell>
          <cell r="H2736" t="str">
            <v>CDHU-182</v>
          </cell>
        </row>
        <row r="2737">
          <cell r="A2737" t="str">
            <v>42.05.510</v>
          </cell>
          <cell r="C2737" t="str">
            <v>Suporte para fixação de fita de alumínio 7/8" x 1/8" e/ou cabo de cobre nu, com base ondulada</v>
          </cell>
          <cell r="D2737" t="str">
            <v>UN</v>
          </cell>
          <cell r="E2737">
            <v>5.55</v>
          </cell>
          <cell r="F2737">
            <v>10.5</v>
          </cell>
          <cell r="G2737">
            <v>16.05</v>
          </cell>
          <cell r="H2737" t="str">
            <v>CDHU-182</v>
          </cell>
        </row>
        <row r="2738">
          <cell r="A2738" t="str">
            <v>42.05.520</v>
          </cell>
          <cell r="C2738" t="str">
            <v>Suporte para fixação de fita de alumínio 7/8" x 1/8", com base plana</v>
          </cell>
          <cell r="D2738" t="str">
            <v>UN</v>
          </cell>
          <cell r="E2738">
            <v>4.34</v>
          </cell>
          <cell r="F2738">
            <v>10.5</v>
          </cell>
          <cell r="G2738">
            <v>14.84</v>
          </cell>
          <cell r="H2738" t="str">
            <v>CDHU-182</v>
          </cell>
        </row>
        <row r="2739">
          <cell r="A2739" t="str">
            <v>42.05.542</v>
          </cell>
          <cell r="C2739" t="str">
            <v>Tela equipotencial em aço inoxidável, largura de 200 mm, espessura de 1,4 mm</v>
          </cell>
          <cell r="D2739" t="str">
            <v>M</v>
          </cell>
          <cell r="E2739">
            <v>61.59</v>
          </cell>
          <cell r="F2739">
            <v>10.5</v>
          </cell>
          <cell r="G2739">
            <v>72.09</v>
          </cell>
          <cell r="H2739" t="str">
            <v>CDHU-182</v>
          </cell>
        </row>
        <row r="2740">
          <cell r="A2740" t="str">
            <v>42.05.550</v>
          </cell>
          <cell r="C2740" t="str">
            <v>Cordoalha flexível "Jumpers" de 25 x 235 mm, com 4 furos de 11 mm</v>
          </cell>
          <cell r="D2740" t="str">
            <v>UN</v>
          </cell>
          <cell r="E2740">
            <v>56.03</v>
          </cell>
          <cell r="F2740">
            <v>10.5</v>
          </cell>
          <cell r="G2740">
            <v>66.53</v>
          </cell>
          <cell r="H2740" t="str">
            <v>CDHU-182</v>
          </cell>
        </row>
        <row r="2741">
          <cell r="A2741" t="str">
            <v>42.05.560</v>
          </cell>
          <cell r="C2741" t="str">
            <v>Cordoalha flexível "Jumpers" de 25 x 300 mm, com 4 furos de 11 mm</v>
          </cell>
          <cell r="D2741" t="str">
            <v>UN</v>
          </cell>
          <cell r="E2741">
            <v>65.08</v>
          </cell>
          <cell r="F2741">
            <v>10.5</v>
          </cell>
          <cell r="G2741">
            <v>75.58</v>
          </cell>
          <cell r="H2741" t="str">
            <v>CDHU-182</v>
          </cell>
        </row>
        <row r="2742">
          <cell r="A2742" t="str">
            <v>42.05.570</v>
          </cell>
          <cell r="C2742" t="str">
            <v>Terminal estanhado com 1 furo e 1 compressão - 16 mm²</v>
          </cell>
          <cell r="D2742" t="str">
            <v>UN</v>
          </cell>
          <cell r="E2742">
            <v>5.08</v>
          </cell>
          <cell r="F2742">
            <v>10.5</v>
          </cell>
          <cell r="G2742">
            <v>15.58</v>
          </cell>
          <cell r="H2742" t="str">
            <v>CDHU-182</v>
          </cell>
        </row>
        <row r="2743">
          <cell r="A2743" t="str">
            <v>42.05.580</v>
          </cell>
          <cell r="C2743" t="str">
            <v>Terminal estanhado com 1 furo e 1 compressão - 35 mm²</v>
          </cell>
          <cell r="D2743" t="str">
            <v>UN</v>
          </cell>
          <cell r="E2743">
            <v>7.26</v>
          </cell>
          <cell r="F2743">
            <v>10.5</v>
          </cell>
          <cell r="G2743">
            <v>17.760000000000002</v>
          </cell>
          <cell r="H2743" t="str">
            <v>CDHU-182</v>
          </cell>
        </row>
        <row r="2744">
          <cell r="A2744" t="str">
            <v>42.05.590</v>
          </cell>
          <cell r="C2744" t="str">
            <v>Terminal estanhado com 1 furo e 1 compressão - 50 mm²</v>
          </cell>
          <cell r="D2744" t="str">
            <v>UN</v>
          </cell>
          <cell r="E2744">
            <v>9.6</v>
          </cell>
          <cell r="F2744">
            <v>10.5</v>
          </cell>
          <cell r="G2744">
            <v>20.100000000000001</v>
          </cell>
          <cell r="H2744" t="str">
            <v>CDHU-182</v>
          </cell>
        </row>
        <row r="2745">
          <cell r="A2745" t="str">
            <v>42.05.620</v>
          </cell>
          <cell r="C2745" t="str">
            <v>Terminal estanhado com 2 furos e 1 compressão - 50 mm²</v>
          </cell>
          <cell r="D2745" t="str">
            <v>UN</v>
          </cell>
          <cell r="E2745">
            <v>18.62</v>
          </cell>
          <cell r="F2745">
            <v>10.5</v>
          </cell>
          <cell r="G2745">
            <v>29.12</v>
          </cell>
          <cell r="H2745" t="str">
            <v>CDHU-182</v>
          </cell>
        </row>
        <row r="2746">
          <cell r="A2746" t="str">
            <v>42.05.630</v>
          </cell>
          <cell r="C2746" t="str">
            <v>Conector tipo ´X´ para aterramento de telas, acabamento estanhado, para cabo de 16 - 50 mm²</v>
          </cell>
          <cell r="D2746" t="str">
            <v>UN</v>
          </cell>
          <cell r="E2746">
            <v>75.33</v>
          </cell>
          <cell r="F2746">
            <v>10.5</v>
          </cell>
          <cell r="G2746">
            <v>85.83</v>
          </cell>
          <cell r="H2746" t="str">
            <v>CDHU-182</v>
          </cell>
        </row>
        <row r="2747">
          <cell r="A2747" t="str">
            <v>42.05.650</v>
          </cell>
          <cell r="C2747" t="str">
            <v>Malha fechada pré-fabricada em fio de cobre de 16mm e mesch 30 x 30cm para aterramento</v>
          </cell>
          <cell r="D2747" t="str">
            <v>M2</v>
          </cell>
          <cell r="E2747">
            <v>161.30000000000001</v>
          </cell>
          <cell r="F2747">
            <v>4.1900000000000004</v>
          </cell>
          <cell r="G2747">
            <v>165.49</v>
          </cell>
          <cell r="H2747" t="str">
            <v>CDHU-182</v>
          </cell>
        </row>
        <row r="2748">
          <cell r="A2748" t="str">
            <v>42.20</v>
          </cell>
          <cell r="B2748" t="str">
            <v>Reparos, conservacoes e complementos - GRUPO 42</v>
          </cell>
          <cell r="C2748" t="str">
            <v>Reparos, conservacoes e complementos - GRUPO 42</v>
          </cell>
          <cell r="H2748" t="str">
            <v>CDHU-182</v>
          </cell>
        </row>
        <row r="2749">
          <cell r="A2749" t="str">
            <v>42.20.080</v>
          </cell>
          <cell r="C2749" t="str">
            <v>Solda exotérmica conexão cabo-cabo horizontal em X, bitola do cabo de 16-16mm² a 35-35mm²</v>
          </cell>
          <cell r="D2749" t="str">
            <v>UN</v>
          </cell>
          <cell r="E2749">
            <v>6.93</v>
          </cell>
          <cell r="F2749">
            <v>21</v>
          </cell>
          <cell r="G2749">
            <v>27.93</v>
          </cell>
          <cell r="H2749" t="str">
            <v>CDHU-182</v>
          </cell>
        </row>
        <row r="2750">
          <cell r="A2750" t="str">
            <v>42.20.090</v>
          </cell>
          <cell r="C2750" t="str">
            <v>Solda exotérmica conexão cabo-cabo horizontal em X, bitola do cabo de 50-25mm² a 95-50mm²</v>
          </cell>
          <cell r="D2750" t="str">
            <v>UN</v>
          </cell>
          <cell r="E2750">
            <v>13.35</v>
          </cell>
          <cell r="F2750">
            <v>21</v>
          </cell>
          <cell r="G2750">
            <v>34.35</v>
          </cell>
          <cell r="H2750" t="str">
            <v>CDHU-182</v>
          </cell>
        </row>
        <row r="2751">
          <cell r="A2751" t="str">
            <v>42.20.120</v>
          </cell>
          <cell r="C2751" t="str">
            <v>Solda exotérmica conexão cabo-cabo horizontal em X sobreposto, bitola do cabo de 35-35mm² a 50-35mm²</v>
          </cell>
          <cell r="D2751" t="str">
            <v>UN</v>
          </cell>
          <cell r="E2751">
            <v>13.3</v>
          </cell>
          <cell r="F2751">
            <v>21</v>
          </cell>
          <cell r="G2751">
            <v>34.299999999999997</v>
          </cell>
          <cell r="H2751" t="str">
            <v>CDHU-182</v>
          </cell>
        </row>
        <row r="2752">
          <cell r="A2752" t="str">
            <v>42.20.130</v>
          </cell>
          <cell r="C2752" t="str">
            <v>Solda exotérmica conexão cabo-cabo horizontal em X sobreposto, bitola do cabo de 50-50mm² a 95-50mm²</v>
          </cell>
          <cell r="D2752" t="str">
            <v>UN</v>
          </cell>
          <cell r="E2752">
            <v>23.43</v>
          </cell>
          <cell r="F2752">
            <v>21</v>
          </cell>
          <cell r="G2752">
            <v>44.43</v>
          </cell>
          <cell r="H2752" t="str">
            <v>CDHU-182</v>
          </cell>
        </row>
        <row r="2753">
          <cell r="A2753" t="str">
            <v>42.20.150</v>
          </cell>
          <cell r="C2753" t="str">
            <v>Solda exotérmica conexão cabo-cabo horizontal em T, bitola do cabo de 16-16mm² a 50-35mm², 70-35mm² e 95-35mm²</v>
          </cell>
          <cell r="D2753" t="str">
            <v>UN</v>
          </cell>
          <cell r="E2753">
            <v>6.99</v>
          </cell>
          <cell r="F2753">
            <v>21</v>
          </cell>
          <cell r="G2753">
            <v>27.99</v>
          </cell>
          <cell r="H2753" t="str">
            <v>CDHU-182</v>
          </cell>
        </row>
        <row r="2754">
          <cell r="A2754" t="str">
            <v>42.20.160</v>
          </cell>
          <cell r="C2754" t="str">
            <v>Solda exotérmica conexão cabo-cabo horizontal em T, bitola do cabo de 50-50mm² a 95-50mm²</v>
          </cell>
          <cell r="D2754" t="str">
            <v>UN</v>
          </cell>
          <cell r="E2754">
            <v>13.28</v>
          </cell>
          <cell r="F2754">
            <v>21</v>
          </cell>
          <cell r="G2754">
            <v>34.28</v>
          </cell>
          <cell r="H2754" t="str">
            <v>CDHU-182</v>
          </cell>
        </row>
        <row r="2755">
          <cell r="A2755" t="str">
            <v>42.20.170</v>
          </cell>
          <cell r="C2755" t="str">
            <v>Solda exotérmica conexão cabo-cabo horizontal reto, bitola do cabo de 16mm² a 70mm²</v>
          </cell>
          <cell r="D2755" t="str">
            <v>UN</v>
          </cell>
          <cell r="E2755">
            <v>6.85</v>
          </cell>
          <cell r="F2755">
            <v>21</v>
          </cell>
          <cell r="G2755">
            <v>27.85</v>
          </cell>
          <cell r="H2755" t="str">
            <v>CDHU-182</v>
          </cell>
        </row>
        <row r="2756">
          <cell r="A2756" t="str">
            <v>42.20.190</v>
          </cell>
          <cell r="C2756" t="str">
            <v>Solda exotérmica conexão cabo-haste em X sobreposto, bitola do cabo de 35mm² a 50mm² para haste de 5/8" e 3/4"</v>
          </cell>
          <cell r="D2756" t="str">
            <v>UN</v>
          </cell>
          <cell r="E2756">
            <v>23.73</v>
          </cell>
          <cell r="F2756">
            <v>21</v>
          </cell>
          <cell r="G2756">
            <v>44.73</v>
          </cell>
          <cell r="H2756" t="str">
            <v>CDHU-182</v>
          </cell>
        </row>
        <row r="2757">
          <cell r="A2757" t="str">
            <v>42.20.210</v>
          </cell>
          <cell r="C2757" t="str">
            <v>Solda exotérmica conexão cabo-haste em T, bitola do cabo de 35mm² para haste de 5/8" e 3/4"</v>
          </cell>
          <cell r="D2757" t="str">
            <v>UN</v>
          </cell>
          <cell r="E2757">
            <v>13.58</v>
          </cell>
          <cell r="F2757">
            <v>21</v>
          </cell>
          <cell r="G2757">
            <v>34.58</v>
          </cell>
          <cell r="H2757" t="str">
            <v>CDHU-182</v>
          </cell>
        </row>
        <row r="2758">
          <cell r="A2758" t="str">
            <v>42.20.220</v>
          </cell>
          <cell r="C2758" t="str">
            <v>Solda exotérmica conexão cabo-haste em T, bitola do cabo de 50mm² a 95mm² para haste de 5/8" e 3/4"</v>
          </cell>
          <cell r="D2758" t="str">
            <v>UN</v>
          </cell>
          <cell r="E2758">
            <v>23.64</v>
          </cell>
          <cell r="F2758">
            <v>21</v>
          </cell>
          <cell r="G2758">
            <v>44.64</v>
          </cell>
          <cell r="H2758" t="str">
            <v>CDHU-182</v>
          </cell>
        </row>
        <row r="2759">
          <cell r="A2759" t="str">
            <v>42.20.230</v>
          </cell>
          <cell r="C2759" t="str">
            <v>Solda exotérmica conexão cabo-haste na lateral, bitola do cabo de 25mm² a 70mm² para haste de 5/8" e 3/4"</v>
          </cell>
          <cell r="D2759" t="str">
            <v>UN</v>
          </cell>
          <cell r="E2759">
            <v>13.86</v>
          </cell>
          <cell r="F2759">
            <v>21</v>
          </cell>
          <cell r="G2759">
            <v>34.86</v>
          </cell>
          <cell r="H2759" t="str">
            <v>CDHU-182</v>
          </cell>
        </row>
        <row r="2760">
          <cell r="A2760" t="str">
            <v>42.20.240</v>
          </cell>
          <cell r="C2760" t="str">
            <v>Solda exotérmica conexão cabo-haste no topo, bitola do cabo de 25mm² a 35mm² para haste de 5/8"</v>
          </cell>
          <cell r="D2760" t="str">
            <v>UN</v>
          </cell>
          <cell r="E2760">
            <v>12.82</v>
          </cell>
          <cell r="F2760">
            <v>21</v>
          </cell>
          <cell r="G2760">
            <v>33.82</v>
          </cell>
          <cell r="H2760" t="str">
            <v>CDHU-182</v>
          </cell>
        </row>
        <row r="2761">
          <cell r="A2761" t="str">
            <v>42.20.250</v>
          </cell>
          <cell r="C2761" t="str">
            <v>Solda exotérmica conexão cabo-haste no topo, bitola do cabo de 50mm² a 95mm² para haste de 5/8" e 3/4"</v>
          </cell>
          <cell r="D2761" t="str">
            <v>UN</v>
          </cell>
          <cell r="E2761">
            <v>13.39</v>
          </cell>
          <cell r="F2761">
            <v>21</v>
          </cell>
          <cell r="G2761">
            <v>34.39</v>
          </cell>
          <cell r="H2761" t="str">
            <v>CDHU-182</v>
          </cell>
        </row>
        <row r="2762">
          <cell r="A2762" t="str">
            <v>42.20.260</v>
          </cell>
          <cell r="C2762" t="str">
            <v>Solda exotérmica conexão cabo-ferro de construção com cabo paralelo, bitola do cabo de 35mm² para haste de 5/8" e 3/4"</v>
          </cell>
          <cell r="D2762" t="str">
            <v>UN</v>
          </cell>
          <cell r="E2762">
            <v>7.13</v>
          </cell>
          <cell r="F2762">
            <v>21</v>
          </cell>
          <cell r="G2762">
            <v>28.13</v>
          </cell>
          <cell r="H2762" t="str">
            <v>CDHU-182</v>
          </cell>
        </row>
        <row r="2763">
          <cell r="A2763" t="str">
            <v>42.20.270</v>
          </cell>
          <cell r="C2763" t="str">
            <v>Solda exotérmica conexão cabo-ferro de construção com cabo paralelo, bitola do cabo de 50mm² a 70mm² para haste de 5/8" e 3/4"</v>
          </cell>
          <cell r="D2763" t="str">
            <v>UN</v>
          </cell>
          <cell r="E2763">
            <v>14.74</v>
          </cell>
          <cell r="F2763">
            <v>21</v>
          </cell>
          <cell r="G2763">
            <v>35.74</v>
          </cell>
          <cell r="H2763" t="str">
            <v>CDHU-182</v>
          </cell>
        </row>
        <row r="2764">
          <cell r="A2764" t="str">
            <v>42.20.280</v>
          </cell>
          <cell r="C2764" t="str">
            <v>Solda exotérmica conexão cabo-ferro de construção com cabo em X sobreposto, bitola do cabo de 35mm² a 70mm² para haste de 5/8"</v>
          </cell>
          <cell r="D2764" t="str">
            <v>UN</v>
          </cell>
          <cell r="E2764">
            <v>13.46</v>
          </cell>
          <cell r="F2764">
            <v>21</v>
          </cell>
          <cell r="G2764">
            <v>34.46</v>
          </cell>
          <cell r="H2764" t="str">
            <v>CDHU-182</v>
          </cell>
        </row>
        <row r="2765">
          <cell r="A2765" t="str">
            <v>42.20.290</v>
          </cell>
          <cell r="C2765" t="str">
            <v>Solda exotérmica conexão cabo-ferro de construção com cabo em X sobreposto, bitola do cabo de 35mm² a 70mm² para haste de 3/8"</v>
          </cell>
          <cell r="D2765" t="str">
            <v>UN</v>
          </cell>
          <cell r="E2765">
            <v>13.47</v>
          </cell>
          <cell r="F2765">
            <v>21</v>
          </cell>
          <cell r="G2765">
            <v>34.47</v>
          </cell>
          <cell r="H2765" t="str">
            <v>CDHU-182</v>
          </cell>
        </row>
        <row r="2766">
          <cell r="A2766" t="str">
            <v>42.20.300</v>
          </cell>
          <cell r="C2766" t="str">
            <v>Solda exotérmica conexão cabo-terminal com duas fixações, bitola do cabo de 25mm² a 50mm² para terminal 3x25</v>
          </cell>
          <cell r="D2766" t="str">
            <v>UN</v>
          </cell>
          <cell r="E2766">
            <v>6.81</v>
          </cell>
          <cell r="F2766">
            <v>21</v>
          </cell>
          <cell r="G2766">
            <v>27.81</v>
          </cell>
          <cell r="H2766" t="str">
            <v>CDHU-182</v>
          </cell>
        </row>
        <row r="2767">
          <cell r="A2767" t="str">
            <v>42.20.310</v>
          </cell>
          <cell r="C2767" t="str">
            <v>Solda exotérmica conexão cabo-superfície de aço, bitola do cabo de 16mm² a 35mm²</v>
          </cell>
          <cell r="D2767" t="str">
            <v>UN</v>
          </cell>
          <cell r="E2767">
            <v>7.25</v>
          </cell>
          <cell r="F2767">
            <v>21</v>
          </cell>
          <cell r="G2767">
            <v>28.25</v>
          </cell>
          <cell r="H2767" t="str">
            <v>CDHU-182</v>
          </cell>
        </row>
        <row r="2768">
          <cell r="A2768" t="str">
            <v>42.20.320</v>
          </cell>
          <cell r="C2768" t="str">
            <v>Solda exotérmica conexão cabo-superfície de aço, bitola do cabo de 50mm² a 95mm²</v>
          </cell>
          <cell r="D2768" t="str">
            <v>UN</v>
          </cell>
          <cell r="E2768">
            <v>13.54</v>
          </cell>
          <cell r="F2768">
            <v>21</v>
          </cell>
          <cell r="G2768">
            <v>34.54</v>
          </cell>
          <cell r="H2768" t="str">
            <v>CDHU-182</v>
          </cell>
        </row>
        <row r="2769">
          <cell r="A2769" t="str">
            <v>43</v>
          </cell>
          <cell r="B2769" t="str">
            <v>APARELHOS ELETRICOS, HIDRAULICOS E A GAS.</v>
          </cell>
          <cell r="C2769" t="str">
            <v>APARELHOS ELETRICOS, HIDRAULICOS E A GAS.</v>
          </cell>
          <cell r="H2769" t="str">
            <v>CDHU-182</v>
          </cell>
        </row>
        <row r="2770">
          <cell r="A2770" t="str">
            <v>43.01</v>
          </cell>
          <cell r="B2770" t="str">
            <v>Bebedouros</v>
          </cell>
          <cell r="C2770" t="str">
            <v>Bebedouros</v>
          </cell>
          <cell r="H2770" t="str">
            <v>CDHU-182</v>
          </cell>
        </row>
        <row r="2771">
          <cell r="A2771" t="str">
            <v>43.01.012</v>
          </cell>
          <cell r="C2771" t="str">
            <v>Purificador de pressão elétrico em chapa eletrozincado pré-pintada e tampo em aço inoxidável, tipo coluna, capacidade de refrigeração de 2 l/h - simples</v>
          </cell>
          <cell r="D2771" t="str">
            <v>UN</v>
          </cell>
          <cell r="E2771">
            <v>989.11</v>
          </cell>
          <cell r="F2771">
            <v>58.74</v>
          </cell>
          <cell r="G2771">
            <v>1047.8499999999999</v>
          </cell>
          <cell r="H2771" t="str">
            <v>CDHU-182</v>
          </cell>
        </row>
        <row r="2772">
          <cell r="A2772" t="str">
            <v>43.01.032</v>
          </cell>
          <cell r="C2772" t="str">
            <v>Purificador de pressão elétrico em chapa eletrozincado pré-pintada e tampo em aço inoxidável, tipo coluna, capacidade de refrigeração de 2 l/h - conjugado</v>
          </cell>
          <cell r="D2772" t="str">
            <v>UN</v>
          </cell>
          <cell r="E2772">
            <v>1277.6400000000001</v>
          </cell>
          <cell r="F2772">
            <v>58.74</v>
          </cell>
          <cell r="G2772">
            <v>1336.38</v>
          </cell>
          <cell r="H2772" t="str">
            <v>CDHU-182</v>
          </cell>
        </row>
        <row r="2773">
          <cell r="A2773" t="str">
            <v>43.02</v>
          </cell>
          <cell r="B2773" t="str">
            <v>Chuveiros</v>
          </cell>
          <cell r="C2773" t="str">
            <v>Chuveiros</v>
          </cell>
          <cell r="H2773" t="str">
            <v>CDHU-182</v>
          </cell>
        </row>
        <row r="2774">
          <cell r="A2774" t="str">
            <v>43.02.010</v>
          </cell>
          <cell r="C2774" t="str">
            <v>Chuveiro frio em PVC, diâmetro de 10 cm</v>
          </cell>
          <cell r="D2774" t="str">
            <v>UN</v>
          </cell>
          <cell r="E2774">
            <v>10.32</v>
          </cell>
          <cell r="F2774">
            <v>21</v>
          </cell>
          <cell r="G2774">
            <v>31.32</v>
          </cell>
          <cell r="H2774" t="str">
            <v>CDHU-182</v>
          </cell>
        </row>
        <row r="2775">
          <cell r="A2775" t="str">
            <v>43.02.070</v>
          </cell>
          <cell r="C2775" t="str">
            <v>Chuveiro com válvula de acionamento antivandalismo, DN= 3/4´</v>
          </cell>
          <cell r="D2775" t="str">
            <v>UN</v>
          </cell>
          <cell r="E2775">
            <v>556.95000000000005</v>
          </cell>
          <cell r="F2775">
            <v>39.89</v>
          </cell>
          <cell r="G2775">
            <v>596.84</v>
          </cell>
          <cell r="H2775" t="str">
            <v>CDHU-182</v>
          </cell>
        </row>
        <row r="2776">
          <cell r="A2776" t="str">
            <v>43.02.080</v>
          </cell>
          <cell r="C2776" t="str">
            <v>Chuveiro elétrico de 6.500W / 220V com resistência blindada</v>
          </cell>
          <cell r="D2776" t="str">
            <v>UN</v>
          </cell>
          <cell r="E2776">
            <v>414.15</v>
          </cell>
          <cell r="F2776">
            <v>33.619999999999997</v>
          </cell>
          <cell r="G2776">
            <v>447.77</v>
          </cell>
          <cell r="H2776" t="str">
            <v>CDHU-182</v>
          </cell>
        </row>
        <row r="2777">
          <cell r="A2777" t="str">
            <v>43.02.100</v>
          </cell>
          <cell r="C2777" t="str">
            <v>Chuveiro com jato regulável em metal com acabamento cromado</v>
          </cell>
          <cell r="D2777" t="str">
            <v>UN</v>
          </cell>
          <cell r="E2777">
            <v>140.74</v>
          </cell>
          <cell r="F2777">
            <v>21</v>
          </cell>
          <cell r="G2777">
            <v>161.74</v>
          </cell>
          <cell r="H2777" t="str">
            <v>CDHU-182</v>
          </cell>
        </row>
        <row r="2778">
          <cell r="A2778" t="str">
            <v>43.02.122</v>
          </cell>
          <cell r="C2778" t="str">
            <v>Chuveiro frio em PVC, com registro e tubo de ligação acoplados</v>
          </cell>
          <cell r="D2778" t="str">
            <v>UN</v>
          </cell>
          <cell r="E2778">
            <v>14.56</v>
          </cell>
          <cell r="F2778">
            <v>25.18</v>
          </cell>
          <cell r="G2778">
            <v>39.74</v>
          </cell>
          <cell r="H2778" t="str">
            <v>CDHU-182</v>
          </cell>
        </row>
        <row r="2779">
          <cell r="A2779" t="str">
            <v>43.02.140</v>
          </cell>
          <cell r="C2779" t="str">
            <v>Chuveiro elétrico de 5.500 W / 220 V em PVC</v>
          </cell>
          <cell r="D2779" t="str">
            <v>UN</v>
          </cell>
          <cell r="E2779">
            <v>74.62</v>
          </cell>
          <cell r="F2779">
            <v>33.619999999999997</v>
          </cell>
          <cell r="G2779">
            <v>108.24</v>
          </cell>
          <cell r="H2779" t="str">
            <v>CDHU-182</v>
          </cell>
        </row>
        <row r="2780">
          <cell r="A2780" t="str">
            <v>43.02.160</v>
          </cell>
          <cell r="C2780" t="str">
            <v>Chuveiro lava-olhos, acionamento manual, tubulação em ferro galvanizado com pintura epóxi cor verde</v>
          </cell>
          <cell r="D2780" t="str">
            <v>UN</v>
          </cell>
          <cell r="E2780">
            <v>2705.5</v>
          </cell>
          <cell r="F2780">
            <v>83.98</v>
          </cell>
          <cell r="G2780">
            <v>2789.48</v>
          </cell>
          <cell r="H2780" t="str">
            <v>CDHU-182</v>
          </cell>
        </row>
        <row r="2781">
          <cell r="A2781" t="str">
            <v>43.02.170</v>
          </cell>
          <cell r="C2781" t="str">
            <v>Chuveiro elétrico de 7.500W / 220 V, com resistência blindada</v>
          </cell>
          <cell r="D2781" t="str">
            <v>UN</v>
          </cell>
          <cell r="E2781">
            <v>440.35</v>
          </cell>
          <cell r="F2781">
            <v>33.619999999999997</v>
          </cell>
          <cell r="G2781">
            <v>473.97</v>
          </cell>
          <cell r="H2781" t="str">
            <v>CDHU-182</v>
          </cell>
        </row>
        <row r="2782">
          <cell r="A2782" t="str">
            <v>43.02.180</v>
          </cell>
          <cell r="C2782" t="str">
            <v>Ducha eletrônica de 6.800W até 7.900 W / 220 V</v>
          </cell>
          <cell r="D2782" t="str">
            <v>UN</v>
          </cell>
          <cell r="E2782">
            <v>136.80000000000001</v>
          </cell>
          <cell r="F2782">
            <v>33.619999999999997</v>
          </cell>
          <cell r="G2782">
            <v>170.42</v>
          </cell>
          <cell r="H2782" t="str">
            <v>CDHU-182</v>
          </cell>
        </row>
        <row r="2783">
          <cell r="A2783" t="str">
            <v>43.03</v>
          </cell>
          <cell r="B2783" t="str">
            <v>Aquecedores</v>
          </cell>
          <cell r="C2783" t="str">
            <v>Aquecedores</v>
          </cell>
          <cell r="H2783" t="str">
            <v>CDHU-182</v>
          </cell>
        </row>
        <row r="2784">
          <cell r="A2784" t="str">
            <v>43.03.050</v>
          </cell>
          <cell r="C2784" t="str">
            <v>Aquecedor a gás de acumulação, capacidade 300 l</v>
          </cell>
          <cell r="D2784" t="str">
            <v>UN</v>
          </cell>
          <cell r="E2784">
            <v>14520.16</v>
          </cell>
          <cell r="F2784">
            <v>167.96</v>
          </cell>
          <cell r="G2784">
            <v>14688.12</v>
          </cell>
          <cell r="H2784" t="str">
            <v>CDHU-182</v>
          </cell>
        </row>
        <row r="2785">
          <cell r="A2785" t="str">
            <v>43.03.130</v>
          </cell>
          <cell r="C2785" t="str">
            <v>Aquecedor a gás de acumulação, capacidade 500 l</v>
          </cell>
          <cell r="D2785" t="str">
            <v>UN</v>
          </cell>
          <cell r="E2785">
            <v>12700.34</v>
          </cell>
          <cell r="F2785">
            <v>188.96</v>
          </cell>
          <cell r="G2785">
            <v>12889.3</v>
          </cell>
          <cell r="H2785" t="str">
            <v>CDHU-182</v>
          </cell>
        </row>
        <row r="2786">
          <cell r="A2786" t="str">
            <v>43.03.212</v>
          </cell>
          <cell r="C2786" t="str">
            <v>Aquecedor de passagem elétrico individual, baixa pressão - 5.000 W / 6.400 W</v>
          </cell>
          <cell r="D2786" t="str">
            <v>UN</v>
          </cell>
          <cell r="E2786">
            <v>491.13</v>
          </cell>
          <cell r="F2786">
            <v>209.95</v>
          </cell>
          <cell r="G2786">
            <v>701.08</v>
          </cell>
          <cell r="H2786" t="str">
            <v>CDHU-182</v>
          </cell>
        </row>
        <row r="2787">
          <cell r="A2787" t="str">
            <v>43.03.220</v>
          </cell>
          <cell r="C2787" t="str">
            <v>Sistema de aquecimento de passagem a gás com sistema misturador para abastecimento de até 08 duchas</v>
          </cell>
          <cell r="D2787" t="str">
            <v>CJ</v>
          </cell>
          <cell r="E2787">
            <v>11149.81</v>
          </cell>
          <cell r="F2787">
            <v>4431.2</v>
          </cell>
          <cell r="G2787">
            <v>15581.01</v>
          </cell>
          <cell r="H2787" t="str">
            <v>CDHU-182</v>
          </cell>
        </row>
        <row r="2788">
          <cell r="A2788" t="str">
            <v>43.03.230</v>
          </cell>
          <cell r="C2788" t="str">
            <v>Sistema de aquecimento de passagem a gás com sistema misturador para abastecimento de até 16 duchas</v>
          </cell>
          <cell r="D2788" t="str">
            <v>CJ</v>
          </cell>
          <cell r="E2788">
            <v>20091.47</v>
          </cell>
          <cell r="F2788">
            <v>4985.1000000000004</v>
          </cell>
          <cell r="G2788">
            <v>25076.57</v>
          </cell>
          <cell r="H2788" t="str">
            <v>CDHU-182</v>
          </cell>
        </row>
        <row r="2789">
          <cell r="A2789" t="str">
            <v>43.03.240</v>
          </cell>
          <cell r="C2789" t="str">
            <v>Sistema de aquecimento de passagem a gás com sistema misturador para abastecimento de até 24 duchas</v>
          </cell>
          <cell r="D2789" t="str">
            <v>CJ</v>
          </cell>
          <cell r="E2789">
            <v>25086.65</v>
          </cell>
          <cell r="F2789">
            <v>5862.22</v>
          </cell>
          <cell r="G2789">
            <v>30948.87</v>
          </cell>
          <cell r="H2789" t="str">
            <v>CDHU-182</v>
          </cell>
        </row>
        <row r="2790">
          <cell r="A2790" t="str">
            <v>43.03.500</v>
          </cell>
          <cell r="C2790" t="str">
            <v>Coletor em alumínio para sistema de aquecimento solar com área coletora até 1,60 m²</v>
          </cell>
          <cell r="D2790" t="str">
            <v>UN</v>
          </cell>
          <cell r="E2790">
            <v>930.85</v>
          </cell>
          <cell r="F2790">
            <v>43.69</v>
          </cell>
          <cell r="G2790">
            <v>974.54</v>
          </cell>
          <cell r="H2790" t="str">
            <v>CDHU-182</v>
          </cell>
        </row>
        <row r="2791">
          <cell r="A2791" t="str">
            <v>43.03.510</v>
          </cell>
          <cell r="C2791" t="str">
            <v>Coletor em alumínio para sistema de aquecimento solar com área coletora até 2,00 m²</v>
          </cell>
          <cell r="D2791" t="str">
            <v>UN</v>
          </cell>
          <cell r="E2791">
            <v>1199.98</v>
          </cell>
          <cell r="F2791">
            <v>54.61</v>
          </cell>
          <cell r="G2791">
            <v>1254.5899999999999</v>
          </cell>
          <cell r="H2791" t="str">
            <v>CDHU-182</v>
          </cell>
        </row>
        <row r="2792">
          <cell r="A2792" t="str">
            <v>43.03.550</v>
          </cell>
          <cell r="C2792" t="str">
            <v>Reservatório térmico horizontal em aço inoxidável AISI 304, capacidade de 500 litros</v>
          </cell>
          <cell r="D2792" t="str">
            <v>UN</v>
          </cell>
          <cell r="E2792">
            <v>2541.4</v>
          </cell>
          <cell r="F2792">
            <v>58.74</v>
          </cell>
          <cell r="G2792">
            <v>2600.14</v>
          </cell>
          <cell r="H2792" t="str">
            <v>CDHU-182</v>
          </cell>
        </row>
        <row r="2793">
          <cell r="A2793" t="str">
            <v>43.04</v>
          </cell>
          <cell r="B2793" t="str">
            <v>Torneiras eletricas</v>
          </cell>
          <cell r="C2793" t="str">
            <v>Torneiras eletricas</v>
          </cell>
          <cell r="H2793" t="str">
            <v>CDHU-182</v>
          </cell>
        </row>
        <row r="2794">
          <cell r="A2794" t="str">
            <v>43.04.020</v>
          </cell>
          <cell r="C2794" t="str">
            <v>Torneira elétrica</v>
          </cell>
          <cell r="D2794" t="str">
            <v>UN</v>
          </cell>
          <cell r="E2794">
            <v>172.98</v>
          </cell>
          <cell r="F2794">
            <v>33.619999999999997</v>
          </cell>
          <cell r="G2794">
            <v>206.6</v>
          </cell>
          <cell r="H2794" t="str">
            <v>CDHU-182</v>
          </cell>
        </row>
        <row r="2795">
          <cell r="A2795" t="str">
            <v>43.05</v>
          </cell>
          <cell r="B2795" t="str">
            <v>Exaustor, ventilador e circulador de ar</v>
          </cell>
          <cell r="C2795" t="str">
            <v>Exaustor, ventilador e circulador de ar</v>
          </cell>
          <cell r="H2795" t="str">
            <v>CDHU-182</v>
          </cell>
        </row>
        <row r="2796">
          <cell r="A2796" t="str">
            <v>43.05.030</v>
          </cell>
          <cell r="C2796" t="str">
            <v>Exaustor elétrico em plástico, vazão de 150 a 190m³/h</v>
          </cell>
          <cell r="D2796" t="str">
            <v>UN</v>
          </cell>
          <cell r="E2796">
            <v>381.03</v>
          </cell>
          <cell r="F2796">
            <v>41.99</v>
          </cell>
          <cell r="G2796">
            <v>423.02</v>
          </cell>
          <cell r="H2796" t="str">
            <v>CDHU-182</v>
          </cell>
        </row>
        <row r="2797">
          <cell r="A2797" t="str">
            <v>43.06</v>
          </cell>
          <cell r="B2797" t="str">
            <v>Emissores de som</v>
          </cell>
          <cell r="C2797" t="str">
            <v>Emissores de som</v>
          </cell>
          <cell r="H2797" t="str">
            <v>CDHU-182</v>
          </cell>
        </row>
        <row r="2798">
          <cell r="A2798" t="str">
            <v>43.06.010</v>
          </cell>
          <cell r="C2798" t="str">
            <v>Cigarra de embutir 50/60HZ até 127V, com placa</v>
          </cell>
          <cell r="D2798" t="str">
            <v>UN</v>
          </cell>
          <cell r="E2798">
            <v>33.18</v>
          </cell>
          <cell r="F2798">
            <v>21</v>
          </cell>
          <cell r="G2798">
            <v>54.18</v>
          </cell>
          <cell r="H2798" t="str">
            <v>CDHU-182</v>
          </cell>
        </row>
        <row r="2799">
          <cell r="A2799" t="str">
            <v>43.07</v>
          </cell>
          <cell r="B2799" t="str">
            <v>Aparelho condicionador de ar</v>
          </cell>
          <cell r="C2799" t="str">
            <v>Aparelho condicionador de ar</v>
          </cell>
          <cell r="H2799" t="str">
            <v>CDHU-182</v>
          </cell>
        </row>
        <row r="2800">
          <cell r="A2800" t="str">
            <v>43.07.070</v>
          </cell>
          <cell r="C2800" t="str">
            <v>Ar condicionado a frio, tipo split piso-teto, capacidade 48.000 BTU</v>
          </cell>
          <cell r="D2800" t="str">
            <v>CJ</v>
          </cell>
          <cell r="E2800">
            <v>7074.51</v>
          </cell>
          <cell r="F2800">
            <v>343.51</v>
          </cell>
          <cell r="G2800">
            <v>7418.02</v>
          </cell>
          <cell r="H2800" t="str">
            <v>CDHU-182</v>
          </cell>
        </row>
        <row r="2801">
          <cell r="A2801" t="str">
            <v>43.07.300</v>
          </cell>
          <cell r="C2801" t="str">
            <v>Ar condicionado a frio, tipo split cassete com capacidade de 18.000 BTU/h</v>
          </cell>
          <cell r="D2801" t="str">
            <v>CJ</v>
          </cell>
          <cell r="E2801">
            <v>6397.9</v>
          </cell>
          <cell r="F2801">
            <v>332.81</v>
          </cell>
          <cell r="G2801">
            <v>6730.71</v>
          </cell>
          <cell r="H2801" t="str">
            <v>CDHU-182</v>
          </cell>
        </row>
        <row r="2802">
          <cell r="A2802" t="str">
            <v>43.07.310</v>
          </cell>
          <cell r="C2802" t="str">
            <v>Ar condicionado a frio, tipo split cassete com capacidade de 24.000 BTU/h</v>
          </cell>
          <cell r="D2802" t="str">
            <v>CJ</v>
          </cell>
          <cell r="E2802">
            <v>7740.91</v>
          </cell>
          <cell r="F2802">
            <v>343.51</v>
          </cell>
          <cell r="G2802">
            <v>8084.42</v>
          </cell>
          <cell r="H2802" t="str">
            <v>CDHU-182</v>
          </cell>
        </row>
        <row r="2803">
          <cell r="A2803" t="str">
            <v>43.07.320</v>
          </cell>
          <cell r="C2803" t="str">
            <v>Ar condicionado a frio, tipo split cassete com capacidade de 36.000 BTU/h</v>
          </cell>
          <cell r="D2803" t="str">
            <v>CJ</v>
          </cell>
          <cell r="E2803">
            <v>11289.34</v>
          </cell>
          <cell r="F2803">
            <v>343.51</v>
          </cell>
          <cell r="G2803">
            <v>11632.85</v>
          </cell>
          <cell r="H2803" t="str">
            <v>CDHU-182</v>
          </cell>
        </row>
        <row r="2804">
          <cell r="A2804" t="str">
            <v>43.07.330</v>
          </cell>
          <cell r="C2804" t="str">
            <v>Ar condicionado a frio, tipo split parede com capacidade de 12.000 BTU/h</v>
          </cell>
          <cell r="D2804" t="str">
            <v>CJ</v>
          </cell>
          <cell r="E2804">
            <v>2762.27</v>
          </cell>
          <cell r="F2804">
            <v>332.81</v>
          </cell>
          <cell r="G2804">
            <v>3095.08</v>
          </cell>
          <cell r="H2804" t="str">
            <v>CDHU-182</v>
          </cell>
        </row>
        <row r="2805">
          <cell r="A2805" t="str">
            <v>43.07.340</v>
          </cell>
          <cell r="C2805" t="str">
            <v>Ar condicionado a frio, tipo split parede com capacidade de 18.000 BTU/h</v>
          </cell>
          <cell r="D2805" t="str">
            <v>CJ</v>
          </cell>
          <cell r="E2805">
            <v>3743.03</v>
          </cell>
          <cell r="F2805">
            <v>332.81</v>
          </cell>
          <cell r="G2805">
            <v>4075.84</v>
          </cell>
          <cell r="H2805" t="str">
            <v>CDHU-182</v>
          </cell>
        </row>
        <row r="2806">
          <cell r="A2806" t="str">
            <v>43.07.350</v>
          </cell>
          <cell r="C2806" t="str">
            <v>Ar condicionado a frio, tipo split parede com capacidade de 24.000 BTU/h</v>
          </cell>
          <cell r="D2806" t="str">
            <v>CJ</v>
          </cell>
          <cell r="E2806">
            <v>5647.68</v>
          </cell>
          <cell r="F2806">
            <v>343.51</v>
          </cell>
          <cell r="G2806">
            <v>5991.19</v>
          </cell>
          <cell r="H2806" t="str">
            <v>CDHU-182</v>
          </cell>
        </row>
        <row r="2807">
          <cell r="A2807" t="str">
            <v>43.07.360</v>
          </cell>
          <cell r="C2807" t="str">
            <v>Ar condicionado a frio, tipo split parede com capacidade de 30.000 BTU/h</v>
          </cell>
          <cell r="D2807" t="str">
            <v>CJ</v>
          </cell>
          <cell r="E2807">
            <v>6152.09</v>
          </cell>
          <cell r="F2807">
            <v>343.51</v>
          </cell>
          <cell r="G2807">
            <v>6495.6</v>
          </cell>
          <cell r="H2807" t="str">
            <v>CDHU-182</v>
          </cell>
        </row>
        <row r="2808">
          <cell r="A2808" t="str">
            <v>43.07.370</v>
          </cell>
          <cell r="C2808" t="str">
            <v>Ar condicionado a frio, tipo split piso teto com capacidade de 18.000 BTU/h</v>
          </cell>
          <cell r="D2808" t="str">
            <v>CJ</v>
          </cell>
          <cell r="E2808">
            <v>5287.56</v>
          </cell>
          <cell r="F2808">
            <v>332.81</v>
          </cell>
          <cell r="G2808">
            <v>5620.37</v>
          </cell>
          <cell r="H2808" t="str">
            <v>CDHU-182</v>
          </cell>
        </row>
        <row r="2809">
          <cell r="A2809" t="str">
            <v>43.07.380</v>
          </cell>
          <cell r="C2809" t="str">
            <v>Ar condicionado a frio, tipo split piso teto com capacidade de 24.000 BTU/h</v>
          </cell>
          <cell r="D2809" t="str">
            <v>CJ</v>
          </cell>
          <cell r="E2809">
            <v>6195.73</v>
          </cell>
          <cell r="F2809">
            <v>343.51</v>
          </cell>
          <cell r="G2809">
            <v>6539.24</v>
          </cell>
          <cell r="H2809" t="str">
            <v>CDHU-182</v>
          </cell>
        </row>
        <row r="2810">
          <cell r="A2810" t="str">
            <v>43.07.390</v>
          </cell>
          <cell r="C2810" t="str">
            <v>Ar condicionado a frio, tipo split piso teto com capacidade de 36.000 BTU/h</v>
          </cell>
          <cell r="D2810" t="str">
            <v>CJ</v>
          </cell>
          <cell r="E2810">
            <v>9303.26</v>
          </cell>
          <cell r="F2810">
            <v>343.51</v>
          </cell>
          <cell r="G2810">
            <v>9646.77</v>
          </cell>
          <cell r="H2810" t="str">
            <v>CDHU-182</v>
          </cell>
        </row>
        <row r="2811">
          <cell r="A2811" t="str">
            <v>43.08</v>
          </cell>
          <cell r="B2811" t="str">
            <v>Equipamentos para sistema VRF ar condicionado</v>
          </cell>
          <cell r="C2811" t="str">
            <v>Equipamentos para sistema VRF ar condicionado</v>
          </cell>
          <cell r="H2811" t="str">
            <v>CDHU-182</v>
          </cell>
        </row>
        <row r="2812">
          <cell r="A2812" t="str">
            <v>43.08.001</v>
          </cell>
          <cell r="C2812" t="str">
            <v>Condensador para sistema VRF de ar condicionado, capacidade até 6 TR</v>
          </cell>
          <cell r="D2812" t="str">
            <v>UN</v>
          </cell>
          <cell r="E2812">
            <v>36238.230000000003</v>
          </cell>
          <cell r="F2812">
            <v>779.44</v>
          </cell>
          <cell r="G2812">
            <v>37017.67</v>
          </cell>
          <cell r="H2812" t="str">
            <v>CDHU-182</v>
          </cell>
        </row>
        <row r="2813">
          <cell r="A2813" t="str">
            <v>43.08.002</v>
          </cell>
          <cell r="C2813" t="str">
            <v>Condensador para sistema VRF de ar condicionado, capacidade de 8 TR a 10 TR</v>
          </cell>
          <cell r="D2813" t="str">
            <v>UN</v>
          </cell>
          <cell r="E2813">
            <v>41889.769999999997</v>
          </cell>
          <cell r="F2813">
            <v>779.44</v>
          </cell>
          <cell r="G2813">
            <v>42669.21</v>
          </cell>
          <cell r="H2813" t="str">
            <v>CDHU-182</v>
          </cell>
        </row>
        <row r="2814">
          <cell r="A2814" t="str">
            <v>43.08.003</v>
          </cell>
          <cell r="C2814" t="str">
            <v>Condensador para sistema VRF de ar condicionado, capacidade de 11 TR a 13 TR</v>
          </cell>
          <cell r="D2814" t="str">
            <v>UN</v>
          </cell>
          <cell r="E2814">
            <v>48400.55</v>
          </cell>
          <cell r="F2814">
            <v>779.44</v>
          </cell>
          <cell r="G2814">
            <v>49179.99</v>
          </cell>
          <cell r="H2814" t="str">
            <v>CDHU-182</v>
          </cell>
        </row>
        <row r="2815">
          <cell r="A2815" t="str">
            <v>43.08.004</v>
          </cell>
          <cell r="C2815" t="str">
            <v>Condensador para sistema VRF de ar condicionado, capacidade de 14 TR a 16 TR</v>
          </cell>
          <cell r="D2815" t="str">
            <v>UN</v>
          </cell>
          <cell r="E2815">
            <v>53936.94</v>
          </cell>
          <cell r="F2815">
            <v>779.44</v>
          </cell>
          <cell r="G2815">
            <v>54716.38</v>
          </cell>
          <cell r="H2815" t="str">
            <v>CDHU-182</v>
          </cell>
        </row>
        <row r="2816">
          <cell r="A2816" t="str">
            <v>43.08.020</v>
          </cell>
          <cell r="C2816" t="str">
            <v>Evaporador para sistema VRF de ar condicionado, tipo parede, capacidade de 1 TR</v>
          </cell>
          <cell r="D2816" t="str">
            <v>UN</v>
          </cell>
          <cell r="E2816">
            <v>3484.32</v>
          </cell>
          <cell r="F2816">
            <v>682.01</v>
          </cell>
          <cell r="G2816">
            <v>4166.33</v>
          </cell>
          <cell r="H2816" t="str">
            <v>CDHU-182</v>
          </cell>
        </row>
        <row r="2817">
          <cell r="A2817" t="str">
            <v>43.08.021</v>
          </cell>
          <cell r="C2817" t="str">
            <v>Evaporador para sistema VRF de ar condicionado, tipo parede, capacidade de 2 TR</v>
          </cell>
          <cell r="D2817" t="str">
            <v>UN</v>
          </cell>
          <cell r="E2817">
            <v>4504.6099999999997</v>
          </cell>
          <cell r="F2817">
            <v>682.01</v>
          </cell>
          <cell r="G2817">
            <v>5186.62</v>
          </cell>
          <cell r="H2817" t="str">
            <v>CDHU-182</v>
          </cell>
        </row>
        <row r="2818">
          <cell r="A2818" t="str">
            <v>43.08.022</v>
          </cell>
          <cell r="C2818" t="str">
            <v>Evaporador para sistema VRF de ar condicionado, tipo parede, capacidade de 3 TR</v>
          </cell>
          <cell r="D2818" t="str">
            <v>UN</v>
          </cell>
          <cell r="E2818">
            <v>6056.92</v>
          </cell>
          <cell r="F2818">
            <v>682.01</v>
          </cell>
          <cell r="G2818">
            <v>6738.93</v>
          </cell>
          <cell r="H2818" t="str">
            <v>CDHU-182</v>
          </cell>
        </row>
        <row r="2819">
          <cell r="A2819" t="str">
            <v>43.08.030</v>
          </cell>
          <cell r="C2819" t="str">
            <v>Evaporador para sistema VRF de ar condicionado, tipo piso teto, capacidade de 1 TR</v>
          </cell>
          <cell r="D2819" t="str">
            <v>UN</v>
          </cell>
          <cell r="E2819">
            <v>3878.83</v>
          </cell>
          <cell r="F2819">
            <v>682.01</v>
          </cell>
          <cell r="G2819">
            <v>4560.84</v>
          </cell>
          <cell r="H2819" t="str">
            <v>CDHU-182</v>
          </cell>
        </row>
        <row r="2820">
          <cell r="A2820" t="str">
            <v>43.08.031</v>
          </cell>
          <cell r="C2820" t="str">
            <v>Evaporador para sistema VRF de ar condicionado, tipo piso teto, capacidade de 2 TR</v>
          </cell>
          <cell r="D2820" t="str">
            <v>UN</v>
          </cell>
          <cell r="E2820">
            <v>4466.3500000000004</v>
          </cell>
          <cell r="F2820">
            <v>682.01</v>
          </cell>
          <cell r="G2820">
            <v>5148.3599999999997</v>
          </cell>
          <cell r="H2820" t="str">
            <v>CDHU-182</v>
          </cell>
        </row>
        <row r="2821">
          <cell r="A2821" t="str">
            <v>43.08.032</v>
          </cell>
          <cell r="C2821" t="str">
            <v>Evaporador para sistema VRF de ar condicionado, tipo piso teto, capacidade de 3 TR</v>
          </cell>
          <cell r="D2821" t="str">
            <v>UN</v>
          </cell>
          <cell r="E2821">
            <v>5302.67</v>
          </cell>
          <cell r="F2821">
            <v>682.01</v>
          </cell>
          <cell r="G2821">
            <v>5984.68</v>
          </cell>
          <cell r="H2821" t="str">
            <v>CDHU-182</v>
          </cell>
        </row>
        <row r="2822">
          <cell r="A2822" t="str">
            <v>43.08.033</v>
          </cell>
          <cell r="C2822" t="str">
            <v>Evaporador para sistema VRF de ar condicionado, tipo piso teto, capacidade de 4 TR</v>
          </cell>
          <cell r="D2822" t="str">
            <v>UN</v>
          </cell>
          <cell r="E2822">
            <v>6141.67</v>
          </cell>
          <cell r="F2822">
            <v>682.01</v>
          </cell>
          <cell r="G2822">
            <v>6823.68</v>
          </cell>
          <cell r="H2822" t="str">
            <v>CDHU-182</v>
          </cell>
        </row>
        <row r="2823">
          <cell r="A2823" t="str">
            <v>43.08.040</v>
          </cell>
          <cell r="C2823" t="str">
            <v>Evaporador para sistema VRF de ar condicionado, tipo cassete, capacidade de 1 TR</v>
          </cell>
          <cell r="D2823" t="str">
            <v>UN</v>
          </cell>
          <cell r="E2823">
            <v>3579.83</v>
          </cell>
          <cell r="F2823">
            <v>682.01</v>
          </cell>
          <cell r="G2823">
            <v>4261.84</v>
          </cell>
          <cell r="H2823" t="str">
            <v>CDHU-182</v>
          </cell>
        </row>
        <row r="2824">
          <cell r="A2824" t="str">
            <v>43.08.041</v>
          </cell>
          <cell r="C2824" t="str">
            <v>Evaporador para sistema VRF de ar condicionado, tipo cassete, capacidade de 2 TR</v>
          </cell>
          <cell r="D2824" t="str">
            <v>UN</v>
          </cell>
          <cell r="E2824">
            <v>4067.14</v>
          </cell>
          <cell r="F2824">
            <v>682.01</v>
          </cell>
          <cell r="G2824">
            <v>4749.1499999999996</v>
          </cell>
          <cell r="H2824" t="str">
            <v>CDHU-182</v>
          </cell>
        </row>
        <row r="2825">
          <cell r="A2825" t="str">
            <v>43.08.042</v>
          </cell>
          <cell r="C2825" t="str">
            <v>Evaporador para sistema VRF de ar condicionado, tipo cassete, capacidade de 3 TR</v>
          </cell>
          <cell r="D2825" t="str">
            <v>UN</v>
          </cell>
          <cell r="E2825">
            <v>4414.43</v>
          </cell>
          <cell r="F2825">
            <v>682.01</v>
          </cell>
          <cell r="G2825">
            <v>5096.4399999999996</v>
          </cell>
          <cell r="H2825" t="str">
            <v>CDHU-182</v>
          </cell>
        </row>
        <row r="2826">
          <cell r="A2826" t="str">
            <v>43.08.043</v>
          </cell>
          <cell r="C2826" t="str">
            <v>Evaporador para sistema VRF de ar condicionado, tipo cassete, capacidade de 4 TR</v>
          </cell>
          <cell r="D2826" t="str">
            <v>UN</v>
          </cell>
          <cell r="E2826">
            <v>4559.24</v>
          </cell>
          <cell r="F2826">
            <v>682.01</v>
          </cell>
          <cell r="G2826">
            <v>5241.25</v>
          </cell>
          <cell r="H2826" t="str">
            <v>CDHU-182</v>
          </cell>
        </row>
        <row r="2827">
          <cell r="A2827" t="str">
            <v>43.10</v>
          </cell>
          <cell r="B2827" t="str">
            <v>Bombas centrifugas, uso geral</v>
          </cell>
          <cell r="C2827" t="str">
            <v>Bombas centrifugas, uso geral</v>
          </cell>
          <cell r="H2827" t="str">
            <v>CDHU-182</v>
          </cell>
        </row>
        <row r="2828">
          <cell r="A2828" t="str">
            <v>43.10.050</v>
          </cell>
          <cell r="C2828" t="str">
            <v>Conjunto motor-bomba (centrífuga) 10 cv, monoestágio, Hman= 24 a 36 mca, Q= 53 a 45 m³/h</v>
          </cell>
          <cell r="D2828" t="str">
            <v>UN</v>
          </cell>
          <cell r="E2828">
            <v>7451.83</v>
          </cell>
          <cell r="F2828">
            <v>234.96</v>
          </cell>
          <cell r="G2828">
            <v>7686.79</v>
          </cell>
          <cell r="H2828" t="str">
            <v>CDHU-182</v>
          </cell>
        </row>
        <row r="2829">
          <cell r="A2829" t="str">
            <v>43.10.090</v>
          </cell>
          <cell r="C2829" t="str">
            <v>Conjunto motor-bomba (centrífuga) 20 cv, monoestágio, Hman= 40 a 70 mca, Q= 76 a 28 m³/h</v>
          </cell>
          <cell r="D2829" t="str">
            <v>UN</v>
          </cell>
          <cell r="E2829">
            <v>13123.81</v>
          </cell>
          <cell r="F2829">
            <v>234.96</v>
          </cell>
          <cell r="G2829">
            <v>13358.77</v>
          </cell>
          <cell r="H2829" t="str">
            <v>CDHU-182</v>
          </cell>
        </row>
        <row r="2830">
          <cell r="A2830" t="str">
            <v>43.10.110</v>
          </cell>
          <cell r="C2830" t="str">
            <v>Conjunto motor-bomba (centrífuga) 5 cv, monoestágio, Hmam= 14 a 26 mca, Q= 56 a 30 m³/h</v>
          </cell>
          <cell r="D2830" t="str">
            <v>UN</v>
          </cell>
          <cell r="E2830">
            <v>3600.62</v>
          </cell>
          <cell r="F2830">
            <v>234.96</v>
          </cell>
          <cell r="G2830">
            <v>3835.58</v>
          </cell>
          <cell r="H2830" t="str">
            <v>CDHU-182</v>
          </cell>
        </row>
        <row r="2831">
          <cell r="A2831" t="str">
            <v>43.10.130</v>
          </cell>
          <cell r="C2831" t="str">
            <v>Conjunto motor-bomba (centrífuga) 3/4 cv, monoestágio, Hman= 10 a 16 mca, Q= 12,7 a 8 m³/h</v>
          </cell>
          <cell r="D2831" t="str">
            <v>UN</v>
          </cell>
          <cell r="E2831">
            <v>1924.37</v>
          </cell>
          <cell r="F2831">
            <v>234.96</v>
          </cell>
          <cell r="G2831">
            <v>2159.33</v>
          </cell>
          <cell r="H2831" t="str">
            <v>CDHU-182</v>
          </cell>
        </row>
        <row r="2832">
          <cell r="A2832" t="str">
            <v>43.10.210</v>
          </cell>
          <cell r="C2832" t="str">
            <v>Conjunto motor-bomba (centrífuga) 60 cv, monoestágio, Hman= 90 a 125 mca, Q= 115 a 50 m³/h</v>
          </cell>
          <cell r="D2832" t="str">
            <v>UN</v>
          </cell>
          <cell r="E2832">
            <v>32710.93</v>
          </cell>
          <cell r="F2832">
            <v>234.96</v>
          </cell>
          <cell r="G2832">
            <v>32945.89</v>
          </cell>
          <cell r="H2832" t="str">
            <v>CDHU-182</v>
          </cell>
        </row>
        <row r="2833">
          <cell r="A2833" t="str">
            <v>43.10.230</v>
          </cell>
          <cell r="C2833" t="str">
            <v>Conjunto motor-bomba (centrífuga) 2 cv, monoestágio, Hman= 12 a 27 mca, Q= 25 a 8 m³/h</v>
          </cell>
          <cell r="D2833" t="str">
            <v>UN</v>
          </cell>
          <cell r="E2833">
            <v>2380.16</v>
          </cell>
          <cell r="F2833">
            <v>234.96</v>
          </cell>
          <cell r="G2833">
            <v>2615.12</v>
          </cell>
          <cell r="H2833" t="str">
            <v>CDHU-182</v>
          </cell>
        </row>
        <row r="2834">
          <cell r="A2834" t="str">
            <v>43.10.250</v>
          </cell>
          <cell r="C2834" t="str">
            <v>Conjunto motor-bomba (centrífuga) 15 cv, monoestágio, Hman= 30 a 60 mca, Q= 82 a 20 m³/h</v>
          </cell>
          <cell r="D2834" t="str">
            <v>UN</v>
          </cell>
          <cell r="E2834">
            <v>7656.78</v>
          </cell>
          <cell r="F2834">
            <v>234.96</v>
          </cell>
          <cell r="G2834">
            <v>7891.74</v>
          </cell>
          <cell r="H2834" t="str">
            <v>CDHU-182</v>
          </cell>
        </row>
        <row r="2835">
          <cell r="A2835" t="str">
            <v>43.10.290</v>
          </cell>
          <cell r="C2835" t="str">
            <v>Conjunto motor-bomba (centrífuga) 5 cv, monoestágio, Hman= 24 a 33 mca, Q= 41,6 a 35,2 m³/h</v>
          </cell>
          <cell r="D2835" t="str">
            <v>UN</v>
          </cell>
          <cell r="E2835">
            <v>3669.46</v>
          </cell>
          <cell r="F2835">
            <v>234.96</v>
          </cell>
          <cell r="G2835">
            <v>3904.42</v>
          </cell>
          <cell r="H2835" t="str">
            <v>CDHU-182</v>
          </cell>
        </row>
        <row r="2836">
          <cell r="A2836" t="str">
            <v>43.10.450</v>
          </cell>
          <cell r="C2836" t="str">
            <v>Conjunto motor-bomba (centrífuga) 30 cv, monoestágio, Hman= 20 a 50 mca, Q= 197 a 112 m³/h</v>
          </cell>
          <cell r="D2836" t="str">
            <v>UN</v>
          </cell>
          <cell r="E2836">
            <v>13958.95</v>
          </cell>
          <cell r="F2836">
            <v>234.96</v>
          </cell>
          <cell r="G2836">
            <v>14193.91</v>
          </cell>
          <cell r="H2836" t="str">
            <v>CDHU-182</v>
          </cell>
        </row>
        <row r="2837">
          <cell r="A2837" t="str">
            <v>43.10.452</v>
          </cell>
          <cell r="C2837" t="str">
            <v>Conjunto motor-bomba (centrífuga) 1,5 cv, multiestágio, Hman= 20 a 35 mca, Q= 7,1 a 4,5 m³/h</v>
          </cell>
          <cell r="D2837" t="str">
            <v>UN</v>
          </cell>
          <cell r="E2837">
            <v>2953.74</v>
          </cell>
          <cell r="F2837">
            <v>234.96</v>
          </cell>
          <cell r="G2837">
            <v>3188.7</v>
          </cell>
          <cell r="H2837" t="str">
            <v>CDHU-182</v>
          </cell>
        </row>
        <row r="2838">
          <cell r="A2838" t="str">
            <v>43.10.454</v>
          </cell>
          <cell r="C2838" t="str">
            <v>Conjunto motor-bomba (centrífuga) 3 cv, multiestágio, Hman= 30 a 45 mca, Q= 12,4 a 8,4 m³/h</v>
          </cell>
          <cell r="D2838" t="str">
            <v>UN</v>
          </cell>
          <cell r="E2838">
            <v>4070.81</v>
          </cell>
          <cell r="F2838">
            <v>234.96</v>
          </cell>
          <cell r="G2838">
            <v>4305.7700000000004</v>
          </cell>
          <cell r="H2838" t="str">
            <v>CDHU-182</v>
          </cell>
        </row>
        <row r="2839">
          <cell r="A2839" t="str">
            <v>43.10.456</v>
          </cell>
          <cell r="C2839" t="str">
            <v>Conjunto motor-bomba (centrífuga) 3 cv, multiestágio, Hman= 35 a 60 mca, Q= 7,8 a 5,8 m³/h</v>
          </cell>
          <cell r="D2839" t="str">
            <v>UN</v>
          </cell>
          <cell r="E2839">
            <v>4510.05</v>
          </cell>
          <cell r="F2839">
            <v>234.96</v>
          </cell>
          <cell r="G2839">
            <v>4745.01</v>
          </cell>
          <cell r="H2839" t="str">
            <v>CDHU-182</v>
          </cell>
        </row>
        <row r="2840">
          <cell r="A2840" t="str">
            <v>43.10.480</v>
          </cell>
          <cell r="C2840" t="str">
            <v>Conjunto motor-bomba (centrífuga) 7,5 cv, multiestágio, Hman= 30 a 80 mca, Q= 21,6 a 12,0 m³/h</v>
          </cell>
          <cell r="D2840" t="str">
            <v>UN</v>
          </cell>
          <cell r="E2840">
            <v>6210.39</v>
          </cell>
          <cell r="F2840">
            <v>234.96</v>
          </cell>
          <cell r="G2840">
            <v>6445.35</v>
          </cell>
          <cell r="H2840" t="str">
            <v>CDHU-182</v>
          </cell>
        </row>
        <row r="2841">
          <cell r="A2841" t="str">
            <v>43.10.490</v>
          </cell>
          <cell r="C2841" t="str">
            <v>Conjunto motor-bomba (centrífuga) 5 cv, multiestágio, Hman= 25 a 50 mca, Q= 21,0 a 13,3 m³/h</v>
          </cell>
          <cell r="D2841" t="str">
            <v>UN</v>
          </cell>
          <cell r="E2841">
            <v>4733.93</v>
          </cell>
          <cell r="F2841">
            <v>234.96</v>
          </cell>
          <cell r="G2841">
            <v>4968.8900000000003</v>
          </cell>
          <cell r="H2841" t="str">
            <v>CDHU-182</v>
          </cell>
        </row>
        <row r="2842">
          <cell r="A2842" t="str">
            <v>43.10.620</v>
          </cell>
          <cell r="C2842" t="str">
            <v>Conjunto motor-bomba (centrífuga), 0,5 cv, monoestágio, Hman= 10 a 20 mca, Q= 7,5 a 1,5 m³/h</v>
          </cell>
          <cell r="D2842" t="str">
            <v>UN</v>
          </cell>
          <cell r="E2842">
            <v>1194.72</v>
          </cell>
          <cell r="F2842">
            <v>234.96</v>
          </cell>
          <cell r="G2842">
            <v>1429.68</v>
          </cell>
          <cell r="H2842" t="str">
            <v>CDHU-182</v>
          </cell>
        </row>
        <row r="2843">
          <cell r="A2843" t="str">
            <v>43.10.670</v>
          </cell>
          <cell r="C2843" t="str">
            <v>Conjunto motor-bomba (centrífuga) 0,5 cv, monoestágio, trifásico, Hman= 9 a 21 mca, Q= 8,3 a 2,0 m³/h</v>
          </cell>
          <cell r="D2843" t="str">
            <v>UN</v>
          </cell>
          <cell r="E2843">
            <v>976.61</v>
          </cell>
          <cell r="F2843">
            <v>234.96</v>
          </cell>
          <cell r="G2843">
            <v>1211.57</v>
          </cell>
          <cell r="H2843" t="str">
            <v>CDHU-182</v>
          </cell>
        </row>
        <row r="2844">
          <cell r="A2844" t="str">
            <v>43.10.730</v>
          </cell>
          <cell r="C2844" t="str">
            <v>Conjunto motor-bomba (centrífuga) 30 cv, monoestágio trifásico, Hman= 70 a 94 mca, Q= 34,80 a 61,7 m³/h</v>
          </cell>
          <cell r="D2844" t="str">
            <v>UN</v>
          </cell>
          <cell r="E2844">
            <v>13217.39</v>
          </cell>
          <cell r="F2844">
            <v>234.96</v>
          </cell>
          <cell r="G2844">
            <v>13452.35</v>
          </cell>
          <cell r="H2844" t="str">
            <v>CDHU-182</v>
          </cell>
        </row>
        <row r="2845">
          <cell r="A2845" t="str">
            <v>43.10.740</v>
          </cell>
          <cell r="C2845" t="str">
            <v>Conjunto motor-bomba (centrífuga) 20 cv, monoestágio trifásico, Hman= 62 a 90 mca, Q= 21,1 a 43,8 m³/h</v>
          </cell>
          <cell r="D2845" t="str">
            <v>UN</v>
          </cell>
          <cell r="E2845">
            <v>9600.0300000000007</v>
          </cell>
          <cell r="F2845">
            <v>234.96</v>
          </cell>
          <cell r="G2845">
            <v>9834.99</v>
          </cell>
          <cell r="H2845" t="str">
            <v>CDHU-182</v>
          </cell>
        </row>
        <row r="2846">
          <cell r="A2846" t="str">
            <v>43.10.750</v>
          </cell>
          <cell r="C2846" t="str">
            <v>Conjunto motor-bomba (centrífuga) 1 cv, monoestágio trifásico, Hman= 8 a 25 mca e Q= 11 a 1,50 m³/h</v>
          </cell>
          <cell r="D2846" t="str">
            <v>UN</v>
          </cell>
          <cell r="E2846">
            <v>1210.6199999999999</v>
          </cell>
          <cell r="F2846">
            <v>234.96</v>
          </cell>
          <cell r="G2846">
            <v>1445.58</v>
          </cell>
          <cell r="H2846" t="str">
            <v>CDHU-182</v>
          </cell>
        </row>
        <row r="2847">
          <cell r="A2847" t="str">
            <v>43.10.770</v>
          </cell>
          <cell r="C2847" t="str">
            <v>Conjunto motor-bomba (centrífuga) 40 cv, monoestágio trifásico, Hman= 45 a 75 mca e Q= 120 a 75 m³/h</v>
          </cell>
          <cell r="D2847" t="str">
            <v>UN</v>
          </cell>
          <cell r="E2847">
            <v>22788.35</v>
          </cell>
          <cell r="F2847">
            <v>234.96</v>
          </cell>
          <cell r="G2847">
            <v>23023.31</v>
          </cell>
          <cell r="H2847" t="str">
            <v>CDHU-182</v>
          </cell>
        </row>
        <row r="2848">
          <cell r="A2848" t="str">
            <v>43.10.780</v>
          </cell>
          <cell r="C2848" t="str">
            <v>Conjunto motor-bomba (centrífuga) 50 cv, monoestágio trifásico, Hman= 61 a 81 mca e Q= 170 a 80 m³/h</v>
          </cell>
          <cell r="D2848" t="str">
            <v>UN</v>
          </cell>
          <cell r="E2848">
            <v>25487.31</v>
          </cell>
          <cell r="F2848">
            <v>234.96</v>
          </cell>
          <cell r="G2848">
            <v>25722.27</v>
          </cell>
          <cell r="H2848" t="str">
            <v>CDHU-182</v>
          </cell>
        </row>
        <row r="2849">
          <cell r="A2849" t="str">
            <v>43.10.790</v>
          </cell>
          <cell r="C2849" t="str">
            <v>Conjunto motor-bomba (centrífuga) 1 cv, multiestágio trifásico, Hman= 15 a 30 mca, Q= 6,5 a 4,2 m³/h</v>
          </cell>
          <cell r="D2849" t="str">
            <v>UN</v>
          </cell>
          <cell r="E2849">
            <v>1515.73</v>
          </cell>
          <cell r="F2849">
            <v>234.96</v>
          </cell>
          <cell r="G2849">
            <v>1750.69</v>
          </cell>
          <cell r="H2849" t="str">
            <v>CDHU-182</v>
          </cell>
        </row>
        <row r="2850">
          <cell r="A2850" t="str">
            <v>43.10.794</v>
          </cell>
          <cell r="C2850" t="str">
            <v>Conjunto motor-bomba (centrífuga) 1 cv, multiestágio trifásico, Hman= 70 a 115 mca e Q= 1,0 a 1,6 m³/h</v>
          </cell>
          <cell r="D2850" t="str">
            <v>UN</v>
          </cell>
          <cell r="E2850">
            <v>2522.86</v>
          </cell>
          <cell r="F2850">
            <v>234.96</v>
          </cell>
          <cell r="G2850">
            <v>2757.82</v>
          </cell>
          <cell r="H2850" t="str">
            <v>CDHU-182</v>
          </cell>
        </row>
        <row r="2851">
          <cell r="A2851" t="str">
            <v>43.11</v>
          </cell>
          <cell r="B2851" t="str">
            <v>Bombas submersiveis</v>
          </cell>
          <cell r="C2851" t="str">
            <v>Bombas submersiveis</v>
          </cell>
          <cell r="H2851" t="str">
            <v>CDHU-182</v>
          </cell>
        </row>
        <row r="2852">
          <cell r="A2852" t="str">
            <v>43.11.050</v>
          </cell>
          <cell r="C2852" t="str">
            <v>Conjunto motor-bomba submersível para poço profundo de 6´, Q= 10 a 20m³/h, Hman= 80 a 48 mca, até 6 HP</v>
          </cell>
          <cell r="D2852" t="str">
            <v>UN</v>
          </cell>
          <cell r="E2852">
            <v>6589.24</v>
          </cell>
          <cell r="F2852">
            <v>503.88</v>
          </cell>
          <cell r="G2852">
            <v>7093.12</v>
          </cell>
          <cell r="H2852" t="str">
            <v>CDHU-182</v>
          </cell>
        </row>
        <row r="2853">
          <cell r="A2853" t="str">
            <v>43.11.060</v>
          </cell>
          <cell r="C2853" t="str">
            <v>Conjunto motor-bomba submersível para poço profundo de 6´, Q= 10 a 20m³/h, Hman= 108 a 64,5 mca, 8 HP</v>
          </cell>
          <cell r="D2853" t="str">
            <v>UN</v>
          </cell>
          <cell r="E2853">
            <v>7420.76</v>
          </cell>
          <cell r="F2853">
            <v>503.88</v>
          </cell>
          <cell r="G2853">
            <v>7924.64</v>
          </cell>
          <cell r="H2853" t="str">
            <v>CDHU-182</v>
          </cell>
        </row>
        <row r="2854">
          <cell r="A2854" t="str">
            <v>43.11.100</v>
          </cell>
          <cell r="C2854" t="str">
            <v>Conjunto motor-bomba submersível para poço profundo de 6´, Q= 10 a 20m³/h, Hman= 274 a 170 mca, 20 HP</v>
          </cell>
          <cell r="D2854" t="str">
            <v>UN</v>
          </cell>
          <cell r="E2854">
            <v>15469.27</v>
          </cell>
          <cell r="F2854">
            <v>503.88</v>
          </cell>
          <cell r="G2854">
            <v>15973.15</v>
          </cell>
          <cell r="H2854" t="str">
            <v>CDHU-182</v>
          </cell>
        </row>
        <row r="2855">
          <cell r="A2855" t="str">
            <v>43.11.110</v>
          </cell>
          <cell r="C2855" t="str">
            <v>Conjunto motor-bomba submersível para poço profundo de 6´, Q= 20 a 34m³/h, Hman= 56,5 a 32 mca, até 8 HP</v>
          </cell>
          <cell r="D2855" t="str">
            <v>UN</v>
          </cell>
          <cell r="E2855">
            <v>6985.16</v>
          </cell>
          <cell r="F2855">
            <v>503.88</v>
          </cell>
          <cell r="G2855">
            <v>7489.04</v>
          </cell>
          <cell r="H2855" t="str">
            <v>CDHU-182</v>
          </cell>
        </row>
        <row r="2856">
          <cell r="A2856" t="str">
            <v>43.11.130</v>
          </cell>
          <cell r="C2856" t="str">
            <v>Conjunto motor-bomba submersível para poço profundo de 6´, Q= 20 a 34m³/h, Hman= 92,5 a 53 mca, 12,5 HP</v>
          </cell>
          <cell r="D2856" t="str">
            <v>UN</v>
          </cell>
          <cell r="E2856">
            <v>8243.17</v>
          </cell>
          <cell r="F2856">
            <v>503.88</v>
          </cell>
          <cell r="G2856">
            <v>8747.0499999999993</v>
          </cell>
          <cell r="H2856" t="str">
            <v>CDHU-182</v>
          </cell>
        </row>
        <row r="2857">
          <cell r="A2857" t="str">
            <v>43.11.150</v>
          </cell>
          <cell r="C2857" t="str">
            <v>Conjunto motor-bomba submersível para poço profundo de 6´, Q= 20 a 34m³/h, Hman= 152 a 88 mca, 20 HP</v>
          </cell>
          <cell r="D2857" t="str">
            <v>UN</v>
          </cell>
          <cell r="E2857">
            <v>13958.36</v>
          </cell>
          <cell r="F2857">
            <v>503.88</v>
          </cell>
          <cell r="G2857">
            <v>14462.24</v>
          </cell>
          <cell r="H2857" t="str">
            <v>CDHU-182</v>
          </cell>
        </row>
        <row r="2858">
          <cell r="A2858" t="str">
            <v>43.11.320</v>
          </cell>
          <cell r="C2858" t="str">
            <v>Conjunto motor-bomba submersível vertical para esgoto, Q= 4,8 a 25,8 m³/h, Hmam= 19 a 5 mca, potência 1 cv, diâmetro de sólidos até 20mm</v>
          </cell>
          <cell r="D2858" t="str">
            <v>UN</v>
          </cell>
          <cell r="E2858">
            <v>4767.4399999999996</v>
          </cell>
          <cell r="F2858">
            <v>335.92</v>
          </cell>
          <cell r="G2858">
            <v>5103.3599999999997</v>
          </cell>
          <cell r="H2858" t="str">
            <v>CDHU-182</v>
          </cell>
        </row>
        <row r="2859">
          <cell r="A2859" t="str">
            <v>43.11.330</v>
          </cell>
          <cell r="C2859" t="str">
            <v>Conjunto motor-bomba submersível vertical para esgoto, Q= 4,6 a 57,2 m³/h, Hman= 13 a 4 mca, potência 2 a 3,5 cv, diâmetro de sólidos até 50mm</v>
          </cell>
          <cell r="D2859" t="str">
            <v>UN</v>
          </cell>
          <cell r="E2859">
            <v>6409.53</v>
          </cell>
          <cell r="F2859">
            <v>335.92</v>
          </cell>
          <cell r="G2859">
            <v>6745.45</v>
          </cell>
          <cell r="H2859" t="str">
            <v>CDHU-182</v>
          </cell>
        </row>
        <row r="2860">
          <cell r="A2860" t="str">
            <v>43.11.360</v>
          </cell>
          <cell r="C2860" t="str">
            <v>Conjunto motor-bomba submersível vertical para águas residuais, Q= 2 a16 m³/h, Hman= 12 a 2 mca, potência de 0,5 cv</v>
          </cell>
          <cell r="D2860" t="str">
            <v>UN</v>
          </cell>
          <cell r="E2860">
            <v>1893.89</v>
          </cell>
          <cell r="F2860">
            <v>335.92</v>
          </cell>
          <cell r="G2860">
            <v>2229.81</v>
          </cell>
          <cell r="H2860" t="str">
            <v>CDHU-182</v>
          </cell>
        </row>
        <row r="2861">
          <cell r="A2861" t="str">
            <v>43.11.370</v>
          </cell>
          <cell r="C2861" t="str">
            <v>Conjunto motor-bomba submersível vertical para águas residuais, Q= 3 a 20 m³/h, Hman= 13 a 5 mca, potência de 1 cv</v>
          </cell>
          <cell r="D2861" t="str">
            <v>UN</v>
          </cell>
          <cell r="E2861">
            <v>2266.8000000000002</v>
          </cell>
          <cell r="F2861">
            <v>335.92</v>
          </cell>
          <cell r="G2861">
            <v>2602.7199999999998</v>
          </cell>
          <cell r="H2861" t="str">
            <v>CDHU-182</v>
          </cell>
        </row>
        <row r="2862">
          <cell r="A2862" t="str">
            <v>43.11.380</v>
          </cell>
          <cell r="C2862" t="str">
            <v>Conjunto motor-bomba submersível vertical para águas residuais, Q= 10 a 50 m³/h, Hman= 22 a 4 mca, potência 4 cv</v>
          </cell>
          <cell r="D2862" t="str">
            <v>UN</v>
          </cell>
          <cell r="E2862">
            <v>4849.47</v>
          </cell>
          <cell r="F2862">
            <v>335.92</v>
          </cell>
          <cell r="G2862">
            <v>5185.3900000000003</v>
          </cell>
          <cell r="H2862" t="str">
            <v>CDHU-182</v>
          </cell>
        </row>
        <row r="2863">
          <cell r="A2863" t="str">
            <v>43.11.390</v>
          </cell>
          <cell r="C2863" t="str">
            <v>Conjunto motor-bomba submersível vertical para águas residuais, Q= 8 a 45 m³/h, Hman= 10,5 a 3,5 mca, potência 1,5 cv</v>
          </cell>
          <cell r="D2863" t="str">
            <v>UN</v>
          </cell>
          <cell r="E2863">
            <v>3273.24</v>
          </cell>
          <cell r="F2863">
            <v>335.92</v>
          </cell>
          <cell r="G2863">
            <v>3609.16</v>
          </cell>
          <cell r="H2863" t="str">
            <v>CDHU-182</v>
          </cell>
        </row>
        <row r="2864">
          <cell r="A2864" t="str">
            <v>43.11.400</v>
          </cell>
          <cell r="C2864" t="str">
            <v>Conjunto motor-bomba submersível vertical para esgoto, Q= 3,4 a 86,3 m³/h, Hman= 14 a 5 mca, potência 5 cv</v>
          </cell>
          <cell r="D2864" t="str">
            <v>UN</v>
          </cell>
          <cell r="E2864">
            <v>11779.09</v>
          </cell>
          <cell r="F2864">
            <v>335.92</v>
          </cell>
          <cell r="G2864">
            <v>12115.01</v>
          </cell>
          <cell r="H2864" t="str">
            <v>CDHU-182</v>
          </cell>
        </row>
        <row r="2865">
          <cell r="A2865" t="str">
            <v>43.11.410</v>
          </cell>
          <cell r="C2865" t="str">
            <v>Conjunto motor-bomba submersível vertical para esgoto, Q= 9,1 a 113,6m³/h, Hman= 20 a 15 mca, potência 10 cv</v>
          </cell>
          <cell r="D2865" t="str">
            <v>UN</v>
          </cell>
          <cell r="E2865">
            <v>19355.23</v>
          </cell>
          <cell r="F2865">
            <v>335.92</v>
          </cell>
          <cell r="G2865">
            <v>19691.150000000001</v>
          </cell>
          <cell r="H2865" t="str">
            <v>CDHU-182</v>
          </cell>
        </row>
        <row r="2866">
          <cell r="A2866" t="str">
            <v>43.11.420</v>
          </cell>
          <cell r="C2866" t="str">
            <v>Conjunto motor-bomba submersível vertical para esgoto, Q=9,3 a 69,0 m³/h, Hman=15 a 7 mca, potência 3cv, diâmetro de sólidos 50/65mm</v>
          </cell>
          <cell r="D2866" t="str">
            <v>UN</v>
          </cell>
          <cell r="E2866">
            <v>5737.76</v>
          </cell>
          <cell r="F2866">
            <v>335.92</v>
          </cell>
          <cell r="G2866">
            <v>6073.68</v>
          </cell>
          <cell r="H2866" t="str">
            <v>CDHU-182</v>
          </cell>
        </row>
        <row r="2867">
          <cell r="A2867" t="str">
            <v>43.11.460</v>
          </cell>
          <cell r="C2867" t="str">
            <v>Conjunto motor-bomba submersível vertical para esgoto, Q= 40 m³/h, Hman= 40 mca, diâmetro de sólidos até 50 mm</v>
          </cell>
          <cell r="D2867" t="str">
            <v>UN</v>
          </cell>
          <cell r="E2867">
            <v>20755.939999999999</v>
          </cell>
          <cell r="F2867">
            <v>335.92</v>
          </cell>
          <cell r="G2867">
            <v>21091.86</v>
          </cell>
          <cell r="H2867" t="str">
            <v>CDHU-182</v>
          </cell>
        </row>
        <row r="2868">
          <cell r="A2868" t="str">
            <v>43.12</v>
          </cell>
          <cell r="B2868" t="str">
            <v>Bombas especiais, uso industrial</v>
          </cell>
          <cell r="C2868" t="str">
            <v>Bombas especiais, uso industrial</v>
          </cell>
          <cell r="H2868" t="str">
            <v>CDHU-182</v>
          </cell>
        </row>
        <row r="2869">
          <cell r="A2869" t="str">
            <v>43.12.500</v>
          </cell>
          <cell r="C2869" t="str">
            <v>Filtro de areia com carga de areia filtrante, vazão de 16,9 m³/h</v>
          </cell>
          <cell r="D2869" t="str">
            <v>UN</v>
          </cell>
          <cell r="E2869">
            <v>3065.14</v>
          </cell>
          <cell r="F2869">
            <v>117.48</v>
          </cell>
          <cell r="G2869">
            <v>3182.62</v>
          </cell>
          <cell r="H2869" t="str">
            <v>CDHU-182</v>
          </cell>
        </row>
        <row r="2870">
          <cell r="A2870" t="str">
            <v>43.20</v>
          </cell>
          <cell r="B2870" t="str">
            <v>Reparos, conservacoes e complementos - GRUPO 43</v>
          </cell>
          <cell r="C2870" t="str">
            <v>Reparos, conservacoes e complementos - GRUPO 43</v>
          </cell>
          <cell r="H2870" t="str">
            <v>CDHU-182</v>
          </cell>
        </row>
        <row r="2871">
          <cell r="A2871" t="str">
            <v>43.20.130</v>
          </cell>
          <cell r="C2871" t="str">
            <v>Caixa de passagem para condicionamento de ar tipo Split, com saída de dreno único na vertical - 39 x 22 x 6 cm</v>
          </cell>
          <cell r="D2871" t="str">
            <v>UN</v>
          </cell>
          <cell r="E2871">
            <v>25.48</v>
          </cell>
          <cell r="F2871">
            <v>11.14</v>
          </cell>
          <cell r="G2871">
            <v>36.619999999999997</v>
          </cell>
          <cell r="H2871" t="str">
            <v>CDHU-182</v>
          </cell>
        </row>
        <row r="2872">
          <cell r="A2872" t="str">
            <v>43.20.140</v>
          </cell>
          <cell r="C2872" t="str">
            <v>Bomba de remoção de condensados para condicionadores de ar</v>
          </cell>
          <cell r="D2872" t="str">
            <v>UN</v>
          </cell>
          <cell r="E2872">
            <v>649.45000000000005</v>
          </cell>
          <cell r="F2872">
            <v>41.99</v>
          </cell>
          <cell r="G2872">
            <v>691.44</v>
          </cell>
          <cell r="H2872" t="str">
            <v>CDHU-182</v>
          </cell>
        </row>
        <row r="2873">
          <cell r="A2873" t="str">
            <v>43.20.200</v>
          </cell>
          <cell r="C2873" t="str">
            <v>Controlador de temperatura analógico</v>
          </cell>
          <cell r="D2873" t="str">
            <v>UN</v>
          </cell>
          <cell r="E2873">
            <v>207.38</v>
          </cell>
          <cell r="F2873">
            <v>21</v>
          </cell>
          <cell r="G2873">
            <v>228.38</v>
          </cell>
          <cell r="H2873" t="str">
            <v>CDHU-182</v>
          </cell>
        </row>
        <row r="2874">
          <cell r="A2874" t="str">
            <v>43.20.210</v>
          </cell>
          <cell r="C2874" t="str">
            <v>Bomba de circulação para água quente</v>
          </cell>
          <cell r="D2874" t="str">
            <v>UN</v>
          </cell>
          <cell r="E2874">
            <v>567.08000000000004</v>
          </cell>
          <cell r="F2874">
            <v>21</v>
          </cell>
          <cell r="G2874">
            <v>588.08000000000004</v>
          </cell>
          <cell r="H2874" t="str">
            <v>CDHU-182</v>
          </cell>
        </row>
        <row r="2875">
          <cell r="A2875" t="str">
            <v>44</v>
          </cell>
          <cell r="B2875" t="str">
            <v>APARELHOS E METAIS HIDRAULICOS</v>
          </cell>
          <cell r="C2875" t="str">
            <v>APARELHOS E METAIS HIDRAULICOS</v>
          </cell>
          <cell r="H2875" t="str">
            <v>CDHU-182</v>
          </cell>
        </row>
        <row r="2876">
          <cell r="A2876" t="str">
            <v>44.01</v>
          </cell>
          <cell r="B2876" t="str">
            <v>Aparelhos e loucas</v>
          </cell>
          <cell r="C2876" t="str">
            <v>Aparelhos e loucas</v>
          </cell>
          <cell r="H2876" t="str">
            <v>CDHU-182</v>
          </cell>
        </row>
        <row r="2877">
          <cell r="A2877" t="str">
            <v>44.01.030</v>
          </cell>
          <cell r="C2877" t="str">
            <v>Bacia turca de louça - 6 litros</v>
          </cell>
          <cell r="D2877" t="str">
            <v>UN</v>
          </cell>
          <cell r="E2877">
            <v>454.97</v>
          </cell>
          <cell r="F2877">
            <v>50.37</v>
          </cell>
          <cell r="G2877">
            <v>505.34</v>
          </cell>
          <cell r="H2877" t="str">
            <v>CDHU-182</v>
          </cell>
        </row>
        <row r="2878">
          <cell r="A2878" t="str">
            <v>44.01.040</v>
          </cell>
          <cell r="C2878" t="str">
            <v xml:space="preserve">Bacia sifonada com caixa de descarga acoplada e tampa - infantil	</v>
          </cell>
          <cell r="D2878" t="str">
            <v>UN</v>
          </cell>
          <cell r="E2878">
            <v>725.71</v>
          </cell>
          <cell r="F2878">
            <v>58.74</v>
          </cell>
          <cell r="G2878">
            <v>784.45</v>
          </cell>
          <cell r="H2878" t="str">
            <v>CDHU-182</v>
          </cell>
        </row>
        <row r="2879">
          <cell r="A2879" t="str">
            <v>44.01.050</v>
          </cell>
          <cell r="C2879" t="str">
            <v>Bacia sifonada de louça sem tampa - 6 litros</v>
          </cell>
          <cell r="D2879" t="str">
            <v>UN</v>
          </cell>
          <cell r="E2879">
            <v>180.99</v>
          </cell>
          <cell r="F2879">
            <v>50.37</v>
          </cell>
          <cell r="G2879">
            <v>231.36</v>
          </cell>
          <cell r="H2879" t="str">
            <v>CDHU-182</v>
          </cell>
        </row>
        <row r="2880">
          <cell r="A2880" t="str">
            <v>44.01.070</v>
          </cell>
          <cell r="C2880" t="str">
            <v>Bacia sifonada de louça sem tampa com saída horizontal - 6 litros</v>
          </cell>
          <cell r="D2880" t="str">
            <v>UN</v>
          </cell>
          <cell r="E2880">
            <v>357.91</v>
          </cell>
          <cell r="F2880">
            <v>50.37</v>
          </cell>
          <cell r="G2880">
            <v>408.28</v>
          </cell>
          <cell r="H2880" t="str">
            <v>CDHU-182</v>
          </cell>
        </row>
        <row r="2881">
          <cell r="A2881" t="str">
            <v>44.01.100</v>
          </cell>
          <cell r="C2881" t="str">
            <v>Lavatório de louça sem coluna</v>
          </cell>
          <cell r="D2881" t="str">
            <v>UN</v>
          </cell>
          <cell r="E2881">
            <v>66.989999999999995</v>
          </cell>
          <cell r="F2881">
            <v>58.74</v>
          </cell>
          <cell r="G2881">
            <v>125.73</v>
          </cell>
          <cell r="H2881" t="str">
            <v>CDHU-182</v>
          </cell>
        </row>
        <row r="2882">
          <cell r="A2882" t="str">
            <v>44.01.110</v>
          </cell>
          <cell r="C2882" t="str">
            <v>Lavatório de louça com coluna</v>
          </cell>
          <cell r="D2882" t="str">
            <v>UN</v>
          </cell>
          <cell r="E2882">
            <v>176.51</v>
          </cell>
          <cell r="F2882">
            <v>58.74</v>
          </cell>
          <cell r="G2882">
            <v>235.25</v>
          </cell>
          <cell r="H2882" t="str">
            <v>CDHU-182</v>
          </cell>
        </row>
        <row r="2883">
          <cell r="A2883" t="str">
            <v>44.01.160</v>
          </cell>
          <cell r="C2883" t="str">
            <v>Lavatório de louça pequeno com coluna suspensa - linha especial</v>
          </cell>
          <cell r="D2883" t="str">
            <v>UN</v>
          </cell>
          <cell r="E2883">
            <v>493.76</v>
          </cell>
          <cell r="F2883">
            <v>58.74</v>
          </cell>
          <cell r="G2883">
            <v>552.5</v>
          </cell>
          <cell r="H2883" t="str">
            <v>CDHU-182</v>
          </cell>
        </row>
        <row r="2884">
          <cell r="A2884" t="str">
            <v>44.01.170</v>
          </cell>
          <cell r="C2884" t="str">
            <v>Lavatório em polipropileno</v>
          </cell>
          <cell r="D2884" t="str">
            <v>UN</v>
          </cell>
          <cell r="E2884">
            <v>35.950000000000003</v>
          </cell>
          <cell r="F2884">
            <v>21</v>
          </cell>
          <cell r="G2884">
            <v>56.95</v>
          </cell>
          <cell r="H2884" t="str">
            <v>CDHU-182</v>
          </cell>
        </row>
        <row r="2885">
          <cell r="A2885" t="str">
            <v>44.01.200</v>
          </cell>
          <cell r="C2885" t="str">
            <v>Mictório de louça sifonado auto aspirante</v>
          </cell>
          <cell r="D2885" t="str">
            <v>UN</v>
          </cell>
          <cell r="E2885">
            <v>277.85000000000002</v>
          </cell>
          <cell r="F2885">
            <v>58.74</v>
          </cell>
          <cell r="G2885">
            <v>336.59</v>
          </cell>
          <cell r="H2885" t="str">
            <v>CDHU-182</v>
          </cell>
        </row>
        <row r="2886">
          <cell r="A2886" t="str">
            <v>44.01.240</v>
          </cell>
          <cell r="C2886" t="str">
            <v>Lavatório em louça com coluna suspensa</v>
          </cell>
          <cell r="D2886" t="str">
            <v>UN</v>
          </cell>
          <cell r="E2886">
            <v>339.43</v>
          </cell>
          <cell r="F2886">
            <v>58.74</v>
          </cell>
          <cell r="G2886">
            <v>398.17</v>
          </cell>
          <cell r="H2886" t="str">
            <v>CDHU-182</v>
          </cell>
        </row>
        <row r="2887">
          <cell r="A2887" t="str">
            <v>44.01.270</v>
          </cell>
          <cell r="C2887" t="str">
            <v>Cuba de louça de embutir oval</v>
          </cell>
          <cell r="D2887" t="str">
            <v>UN</v>
          </cell>
          <cell r="E2887">
            <v>76.989999999999995</v>
          </cell>
          <cell r="F2887">
            <v>21</v>
          </cell>
          <cell r="G2887">
            <v>97.99</v>
          </cell>
          <cell r="H2887" t="str">
            <v>CDHU-182</v>
          </cell>
        </row>
        <row r="2888">
          <cell r="A2888" t="str">
            <v>44.01.310</v>
          </cell>
          <cell r="C2888" t="str">
            <v>Tanque de louça com coluna de 30 litros</v>
          </cell>
          <cell r="D2888" t="str">
            <v>UN</v>
          </cell>
          <cell r="E2888">
            <v>529.25</v>
          </cell>
          <cell r="F2888">
            <v>125.97</v>
          </cell>
          <cell r="G2888">
            <v>655.22</v>
          </cell>
          <cell r="H2888" t="str">
            <v>CDHU-182</v>
          </cell>
        </row>
        <row r="2889">
          <cell r="A2889" t="str">
            <v>44.01.360</v>
          </cell>
          <cell r="C2889" t="str">
            <v>Tanque de louça com coluna de 18 a 20 litros</v>
          </cell>
          <cell r="D2889" t="str">
            <v>UN</v>
          </cell>
          <cell r="E2889">
            <v>429.85</v>
          </cell>
          <cell r="F2889">
            <v>125.97</v>
          </cell>
          <cell r="G2889">
            <v>555.82000000000005</v>
          </cell>
          <cell r="H2889" t="str">
            <v>CDHU-182</v>
          </cell>
        </row>
        <row r="2890">
          <cell r="A2890" t="str">
            <v>44.01.370</v>
          </cell>
          <cell r="C2890" t="str">
            <v>Tanque em granito sintético, linha comercial - sem pertences</v>
          </cell>
          <cell r="D2890" t="str">
            <v>UN</v>
          </cell>
          <cell r="E2890">
            <v>188.99</v>
          </cell>
          <cell r="F2890">
            <v>41.99</v>
          </cell>
          <cell r="G2890">
            <v>230.98</v>
          </cell>
          <cell r="H2890" t="str">
            <v>CDHU-182</v>
          </cell>
        </row>
        <row r="2891">
          <cell r="A2891" t="str">
            <v>44.01.610</v>
          </cell>
          <cell r="C2891" t="str">
            <v>Lavatório de louça para canto, sem coluna - sem pertences</v>
          </cell>
          <cell r="D2891" t="str">
            <v>UN</v>
          </cell>
          <cell r="E2891">
            <v>152.61000000000001</v>
          </cell>
          <cell r="F2891">
            <v>21</v>
          </cell>
          <cell r="G2891">
            <v>173.61</v>
          </cell>
          <cell r="H2891" t="str">
            <v>CDHU-182</v>
          </cell>
        </row>
        <row r="2892">
          <cell r="A2892" t="str">
            <v>44.01.680</v>
          </cell>
          <cell r="C2892" t="str">
            <v>Caixa de descarga em plástico, de sobrepor, capacidade 9 litros com engate flexível</v>
          </cell>
          <cell r="D2892" t="str">
            <v>UN</v>
          </cell>
          <cell r="E2892">
            <v>75.400000000000006</v>
          </cell>
          <cell r="F2892">
            <v>13.86</v>
          </cell>
          <cell r="G2892">
            <v>89.26</v>
          </cell>
          <cell r="H2892" t="str">
            <v>CDHU-182</v>
          </cell>
        </row>
        <row r="2893">
          <cell r="A2893" t="str">
            <v>44.01.690</v>
          </cell>
          <cell r="C2893" t="str">
            <v>Tanque de louça sem coluna de 30 litros</v>
          </cell>
          <cell r="D2893" t="str">
            <v>UN</v>
          </cell>
          <cell r="E2893">
            <v>414.03</v>
          </cell>
          <cell r="F2893">
            <v>125.97</v>
          </cell>
          <cell r="G2893">
            <v>540</v>
          </cell>
          <cell r="H2893" t="str">
            <v>CDHU-182</v>
          </cell>
        </row>
        <row r="2894">
          <cell r="A2894" t="str">
            <v>44.01.800</v>
          </cell>
          <cell r="C2894" t="str">
            <v>Bacia sifonada com caixa de descarga acoplada sem tampa - 6 litros</v>
          </cell>
          <cell r="D2894" t="str">
            <v>CJ</v>
          </cell>
          <cell r="E2894">
            <v>503.39</v>
          </cell>
          <cell r="F2894">
            <v>50.37</v>
          </cell>
          <cell r="G2894">
            <v>553.76</v>
          </cell>
          <cell r="H2894" t="str">
            <v>CDHU-182</v>
          </cell>
        </row>
        <row r="2895">
          <cell r="A2895" t="str">
            <v>44.01.850</v>
          </cell>
          <cell r="B2895" t="str">
            <v>Bancadas e tampos</v>
          </cell>
          <cell r="C2895" t="str">
            <v>Cuba de louça de embutir redonda</v>
          </cell>
          <cell r="D2895" t="str">
            <v>UN</v>
          </cell>
          <cell r="E2895">
            <v>86.65</v>
          </cell>
          <cell r="F2895">
            <v>21</v>
          </cell>
          <cell r="G2895">
            <v>107.65</v>
          </cell>
          <cell r="H2895" t="str">
            <v>CDHU-182</v>
          </cell>
        </row>
        <row r="2896">
          <cell r="A2896" t="str">
            <v>44.02</v>
          </cell>
          <cell r="C2896" t="str">
            <v>Bancadas e tampos</v>
          </cell>
          <cell r="H2896" t="str">
            <v>CDHU-182</v>
          </cell>
        </row>
        <row r="2897">
          <cell r="A2897" t="str">
            <v>44.02.062</v>
          </cell>
          <cell r="C2897" t="str">
            <v>Tampo/bancada em granito, com frontão, espessura de 2 cm, acabamento polido</v>
          </cell>
          <cell r="D2897" t="str">
            <v>M2</v>
          </cell>
          <cell r="E2897">
            <v>476.41</v>
          </cell>
          <cell r="F2897">
            <v>69.569999999999993</v>
          </cell>
          <cell r="G2897">
            <v>545.98</v>
          </cell>
          <cell r="H2897" t="str">
            <v>CDHU-182</v>
          </cell>
        </row>
        <row r="2898">
          <cell r="A2898" t="str">
            <v>44.02.100</v>
          </cell>
          <cell r="C2898" t="str">
            <v>Tampo/bancada em mármore nacional espessura de 3 cm</v>
          </cell>
          <cell r="D2898" t="str">
            <v>M2</v>
          </cell>
          <cell r="E2898">
            <v>985.68</v>
          </cell>
          <cell r="F2898">
            <v>74.22</v>
          </cell>
          <cell r="G2898">
            <v>1059.9000000000001</v>
          </cell>
          <cell r="H2898" t="str">
            <v>CDHU-182</v>
          </cell>
        </row>
        <row r="2899">
          <cell r="A2899" t="str">
            <v>44.02.200</v>
          </cell>
          <cell r="C2899" t="str">
            <v>Tampo/bancada em concreto armado, revestido em aço inoxidável fosco polido</v>
          </cell>
          <cell r="D2899" t="str">
            <v>M2</v>
          </cell>
          <cell r="E2899">
            <v>1097.4000000000001</v>
          </cell>
          <cell r="F2899">
            <v>150.36000000000001</v>
          </cell>
          <cell r="G2899">
            <v>1247.76</v>
          </cell>
          <cell r="H2899" t="str">
            <v>CDHU-182</v>
          </cell>
        </row>
        <row r="2900">
          <cell r="A2900" t="str">
            <v>44.02.300</v>
          </cell>
          <cell r="B2900" t="str">
            <v>Acessorios e metais</v>
          </cell>
          <cell r="C2900" t="str">
            <v>Superfície sólido mineral para bancadas, saias, frontões e/ou cubas</v>
          </cell>
          <cell r="D2900" t="str">
            <v>M2</v>
          </cell>
          <cell r="E2900">
            <v>2274.84</v>
          </cell>
          <cell r="G2900">
            <v>2274.84</v>
          </cell>
          <cell r="H2900" t="str">
            <v>CDHU-182</v>
          </cell>
        </row>
        <row r="2901">
          <cell r="A2901" t="str">
            <v>44.03</v>
          </cell>
          <cell r="C2901" t="str">
            <v>Acessorios e metais</v>
          </cell>
          <cell r="H2901" t="str">
            <v>CDHU-182</v>
          </cell>
        </row>
        <row r="2902">
          <cell r="A2902" t="str">
            <v>44.03.010</v>
          </cell>
          <cell r="C2902" t="str">
            <v>Dispenser toalheiro em ABS e policarbonato para bobina de 20 cm x 200 m, com alavanca</v>
          </cell>
          <cell r="D2902" t="str">
            <v>UN</v>
          </cell>
          <cell r="E2902">
            <v>217.93</v>
          </cell>
          <cell r="F2902">
            <v>5.09</v>
          </cell>
          <cell r="G2902">
            <v>223.02</v>
          </cell>
          <cell r="H2902" t="str">
            <v>CDHU-182</v>
          </cell>
        </row>
        <row r="2903">
          <cell r="A2903" t="str">
            <v>44.03.020</v>
          </cell>
          <cell r="C2903" t="str">
            <v>Meia saboneteira de louça de embutir</v>
          </cell>
          <cell r="D2903" t="str">
            <v>UN</v>
          </cell>
          <cell r="E2903">
            <v>30</v>
          </cell>
          <cell r="F2903">
            <v>12.25</v>
          </cell>
          <cell r="G2903">
            <v>42.25</v>
          </cell>
          <cell r="H2903" t="str">
            <v>CDHU-182</v>
          </cell>
        </row>
        <row r="2904">
          <cell r="A2904" t="str">
            <v>44.03.030</v>
          </cell>
          <cell r="C2904" t="str">
            <v>Dispenser toalheiro metálico esmaltado para bobina de 25cm x 50m, sem alavanca</v>
          </cell>
          <cell r="D2904" t="str">
            <v>UN</v>
          </cell>
          <cell r="E2904">
            <v>46.5</v>
          </cell>
          <cell r="F2904">
            <v>5.09</v>
          </cell>
          <cell r="G2904">
            <v>51.59</v>
          </cell>
          <cell r="H2904" t="str">
            <v>CDHU-182</v>
          </cell>
        </row>
        <row r="2905">
          <cell r="A2905" t="str">
            <v>44.03.040</v>
          </cell>
          <cell r="C2905" t="str">
            <v>Saboneteira de louça de embutir</v>
          </cell>
          <cell r="D2905" t="str">
            <v>UN</v>
          </cell>
          <cell r="E2905">
            <v>38.61</v>
          </cell>
          <cell r="F2905">
            <v>12.25</v>
          </cell>
          <cell r="G2905">
            <v>50.86</v>
          </cell>
          <cell r="H2905" t="str">
            <v>CDHU-182</v>
          </cell>
        </row>
        <row r="2906">
          <cell r="A2906" t="str">
            <v>44.03.050</v>
          </cell>
          <cell r="C2906" t="str">
            <v>Dispenser papel higiênico em ABS para rolão 300 / 600 m, com visor</v>
          </cell>
          <cell r="D2906" t="str">
            <v>UN</v>
          </cell>
          <cell r="E2906">
            <v>66.45</v>
          </cell>
          <cell r="F2906">
            <v>5.09</v>
          </cell>
          <cell r="G2906">
            <v>71.540000000000006</v>
          </cell>
          <cell r="H2906" t="str">
            <v>CDHU-182</v>
          </cell>
        </row>
        <row r="2907">
          <cell r="A2907" t="str">
            <v>44.03.080</v>
          </cell>
          <cell r="C2907" t="str">
            <v>Porta-papel de louça de embutir</v>
          </cell>
          <cell r="D2907" t="str">
            <v>UN</v>
          </cell>
          <cell r="E2907">
            <v>38.340000000000003</v>
          </cell>
          <cell r="F2907">
            <v>12.25</v>
          </cell>
          <cell r="G2907">
            <v>50.59</v>
          </cell>
          <cell r="H2907" t="str">
            <v>CDHU-182</v>
          </cell>
        </row>
        <row r="2908">
          <cell r="A2908" t="str">
            <v>44.03.090</v>
          </cell>
          <cell r="C2908" t="str">
            <v>Cabide cromado para banheiro</v>
          </cell>
          <cell r="D2908" t="str">
            <v>UN</v>
          </cell>
          <cell r="E2908">
            <v>37.590000000000003</v>
          </cell>
          <cell r="F2908">
            <v>5.09</v>
          </cell>
          <cell r="G2908">
            <v>42.68</v>
          </cell>
          <cell r="H2908" t="str">
            <v>CDHU-182</v>
          </cell>
        </row>
        <row r="2909">
          <cell r="A2909" t="str">
            <v>44.03.130</v>
          </cell>
          <cell r="C2909" t="str">
            <v>Saboneteira tipo dispenser, para refil de 800 ml</v>
          </cell>
          <cell r="D2909" t="str">
            <v>UN</v>
          </cell>
          <cell r="E2909">
            <v>35.869999999999997</v>
          </cell>
          <cell r="F2909">
            <v>5.09</v>
          </cell>
          <cell r="G2909">
            <v>40.96</v>
          </cell>
          <cell r="H2909" t="str">
            <v>CDHU-182</v>
          </cell>
        </row>
        <row r="2910">
          <cell r="A2910" t="str">
            <v>44.03.180</v>
          </cell>
          <cell r="C2910" t="str">
            <v>Dispenser toalheiro em ABS, para folhas</v>
          </cell>
          <cell r="D2910" t="str">
            <v>UN</v>
          </cell>
          <cell r="E2910">
            <v>51.74</v>
          </cell>
          <cell r="F2910">
            <v>5.09</v>
          </cell>
          <cell r="G2910">
            <v>56.83</v>
          </cell>
          <cell r="H2910" t="str">
            <v>CDHU-182</v>
          </cell>
        </row>
        <row r="2911">
          <cell r="A2911" t="str">
            <v>44.03.210</v>
          </cell>
          <cell r="C2911" t="str">
            <v>Ducha cromada simples</v>
          </cell>
          <cell r="D2911" t="str">
            <v>UN</v>
          </cell>
          <cell r="E2911">
            <v>53.65</v>
          </cell>
          <cell r="F2911">
            <v>21</v>
          </cell>
          <cell r="G2911">
            <v>74.650000000000006</v>
          </cell>
          <cell r="H2911" t="str">
            <v>CDHU-182</v>
          </cell>
        </row>
        <row r="2912">
          <cell r="A2912" t="str">
            <v>44.03.260</v>
          </cell>
          <cell r="C2912" t="str">
            <v>Armário de plástico de embutir, para lavatório</v>
          </cell>
          <cell r="D2912" t="str">
            <v>UN</v>
          </cell>
          <cell r="E2912">
            <v>104.67</v>
          </cell>
          <cell r="F2912">
            <v>37.11</v>
          </cell>
          <cell r="G2912">
            <v>141.78</v>
          </cell>
          <cell r="H2912" t="str">
            <v>CDHU-182</v>
          </cell>
        </row>
        <row r="2913">
          <cell r="A2913" t="str">
            <v>44.03.300</v>
          </cell>
          <cell r="C2913" t="str">
            <v>Torneira volante tipo alavanca</v>
          </cell>
          <cell r="D2913" t="str">
            <v>UN</v>
          </cell>
          <cell r="E2913">
            <v>189.99</v>
          </cell>
          <cell r="F2913">
            <v>15.95</v>
          </cell>
          <cell r="G2913">
            <v>205.94</v>
          </cell>
          <cell r="H2913" t="str">
            <v>CDHU-182</v>
          </cell>
        </row>
        <row r="2914">
          <cell r="A2914" t="str">
            <v>44.03.310</v>
          </cell>
          <cell r="C2914" t="str">
            <v>Torneira de mesa para lavatório, acionamento hidromecânico, com registro integrado regulador de vazão, em latão cromado, DN= 1/2´</v>
          </cell>
          <cell r="D2914" t="str">
            <v>UN</v>
          </cell>
          <cell r="E2914">
            <v>776.88</v>
          </cell>
          <cell r="F2914">
            <v>15.95</v>
          </cell>
          <cell r="G2914">
            <v>792.83</v>
          </cell>
          <cell r="H2914" t="str">
            <v>CDHU-182</v>
          </cell>
        </row>
        <row r="2915">
          <cell r="A2915" t="str">
            <v>44.03.315</v>
          </cell>
          <cell r="C2915" t="str">
            <v>Torneira de mesa com bica móvel e alavanca</v>
          </cell>
          <cell r="D2915" t="str">
            <v>UN</v>
          </cell>
          <cell r="E2915">
            <v>142.13999999999999</v>
          </cell>
          <cell r="F2915">
            <v>15.95</v>
          </cell>
          <cell r="G2915">
            <v>158.09</v>
          </cell>
          <cell r="H2915" t="str">
            <v>CDHU-182</v>
          </cell>
        </row>
        <row r="2916">
          <cell r="A2916" t="str">
            <v>44.03.360</v>
          </cell>
          <cell r="C2916" t="str">
            <v>Ducha higiênica cromada</v>
          </cell>
          <cell r="D2916" t="str">
            <v>UN</v>
          </cell>
          <cell r="E2916">
            <v>376.49</v>
          </cell>
          <cell r="F2916">
            <v>21</v>
          </cell>
          <cell r="G2916">
            <v>397.49</v>
          </cell>
          <cell r="H2916" t="str">
            <v>CDHU-182</v>
          </cell>
        </row>
        <row r="2917">
          <cell r="A2917" t="str">
            <v>44.03.370</v>
          </cell>
          <cell r="C2917" t="str">
            <v>Torneira curta com rosca para uso geral, em latão fundido sem acabamento, DN= 1/2´</v>
          </cell>
          <cell r="D2917" t="str">
            <v>UN</v>
          </cell>
          <cell r="E2917">
            <v>25.75</v>
          </cell>
          <cell r="F2917">
            <v>14.69</v>
          </cell>
          <cell r="G2917">
            <v>40.44</v>
          </cell>
          <cell r="H2917" t="str">
            <v>CDHU-182</v>
          </cell>
        </row>
        <row r="2918">
          <cell r="A2918" t="str">
            <v>44.03.380</v>
          </cell>
          <cell r="C2918" t="str">
            <v>Torneira curta com rosca para uso geral, em latão fundido sem acabamento, DN= 3/4´</v>
          </cell>
          <cell r="D2918" t="str">
            <v>UN</v>
          </cell>
          <cell r="E2918">
            <v>25.47</v>
          </cell>
          <cell r="F2918">
            <v>14.69</v>
          </cell>
          <cell r="G2918">
            <v>40.159999999999997</v>
          </cell>
          <cell r="H2918" t="str">
            <v>CDHU-182</v>
          </cell>
        </row>
        <row r="2919">
          <cell r="A2919" t="str">
            <v>44.03.400</v>
          </cell>
          <cell r="C2919" t="str">
            <v>Torneira curta com rosca para uso geral, em latão fundido cromado, DN= 3/4´</v>
          </cell>
          <cell r="D2919" t="str">
            <v>UN</v>
          </cell>
          <cell r="E2919">
            <v>32.549999999999997</v>
          </cell>
          <cell r="F2919">
            <v>14.69</v>
          </cell>
          <cell r="G2919">
            <v>47.24</v>
          </cell>
          <cell r="H2919" t="str">
            <v>CDHU-182</v>
          </cell>
        </row>
        <row r="2920">
          <cell r="A2920" t="str">
            <v>44.03.420</v>
          </cell>
          <cell r="C2920" t="str">
            <v>Torneira curta sem rosca para uso geral, em latão fundido sem acabamento, DN= 3/4´</v>
          </cell>
          <cell r="D2920" t="str">
            <v>UN</v>
          </cell>
          <cell r="E2920">
            <v>18.96</v>
          </cell>
          <cell r="F2920">
            <v>14.69</v>
          </cell>
          <cell r="G2920">
            <v>33.65</v>
          </cell>
          <cell r="H2920" t="str">
            <v>CDHU-182</v>
          </cell>
        </row>
        <row r="2921">
          <cell r="A2921" t="str">
            <v>44.03.430</v>
          </cell>
          <cell r="C2921" t="str">
            <v>Torneira curta sem rosca para uso geral, em latão fundido cromado, DN= 1/2´</v>
          </cell>
          <cell r="D2921" t="str">
            <v>UN</v>
          </cell>
          <cell r="E2921">
            <v>22.85</v>
          </cell>
          <cell r="F2921">
            <v>14.69</v>
          </cell>
          <cell r="G2921">
            <v>37.54</v>
          </cell>
          <cell r="H2921" t="str">
            <v>CDHU-182</v>
          </cell>
        </row>
        <row r="2922">
          <cell r="A2922" t="str">
            <v>44.03.440</v>
          </cell>
          <cell r="C2922" t="str">
            <v>Torneira curta sem rosca para uso geral, em latão fundido cromado, DN= 3/4´</v>
          </cell>
          <cell r="D2922" t="str">
            <v>UN</v>
          </cell>
          <cell r="E2922">
            <v>24.72</v>
          </cell>
          <cell r="F2922">
            <v>14.69</v>
          </cell>
          <cell r="G2922">
            <v>39.409999999999997</v>
          </cell>
          <cell r="H2922" t="str">
            <v>CDHU-182</v>
          </cell>
        </row>
        <row r="2923">
          <cell r="A2923" t="str">
            <v>44.03.450</v>
          </cell>
          <cell r="C2923" t="str">
            <v>Torneira longa sem rosca para uso geral, em latão fundido cromado</v>
          </cell>
          <cell r="D2923" t="str">
            <v>UN</v>
          </cell>
          <cell r="E2923">
            <v>46.64</v>
          </cell>
          <cell r="F2923">
            <v>14.69</v>
          </cell>
          <cell r="G2923">
            <v>61.33</v>
          </cell>
          <cell r="H2923" t="str">
            <v>CDHU-182</v>
          </cell>
        </row>
        <row r="2924">
          <cell r="A2924" t="str">
            <v>44.03.470</v>
          </cell>
          <cell r="C2924" t="str">
            <v>Torneira de parede para pia com bica móvel e arejador, em latão fundido cromado</v>
          </cell>
          <cell r="D2924" t="str">
            <v>UN</v>
          </cell>
          <cell r="E2924">
            <v>68.84</v>
          </cell>
          <cell r="F2924">
            <v>14.69</v>
          </cell>
          <cell r="G2924">
            <v>83.53</v>
          </cell>
          <cell r="H2924" t="str">
            <v>CDHU-182</v>
          </cell>
        </row>
        <row r="2925">
          <cell r="A2925" t="str">
            <v>44.03.480</v>
          </cell>
          <cell r="C2925" t="str">
            <v>Torneira de mesa para lavatório compacta, acionamento hidromecânico, em latão cromado, DN= 1/2´</v>
          </cell>
          <cell r="D2925" t="str">
            <v>UN</v>
          </cell>
          <cell r="E2925">
            <v>174.1</v>
          </cell>
          <cell r="F2925">
            <v>15.95</v>
          </cell>
          <cell r="G2925">
            <v>190.05</v>
          </cell>
          <cell r="H2925" t="str">
            <v>CDHU-182</v>
          </cell>
        </row>
        <row r="2926">
          <cell r="A2926" t="str">
            <v>44.03.500</v>
          </cell>
          <cell r="C2926" t="str">
            <v>Aparelho misturador de parede, para pia, com bica móvel, acabamento cromado</v>
          </cell>
          <cell r="D2926" t="str">
            <v>UN</v>
          </cell>
          <cell r="E2926">
            <v>455.71</v>
          </cell>
          <cell r="F2926">
            <v>58.79</v>
          </cell>
          <cell r="G2926">
            <v>514.5</v>
          </cell>
          <cell r="H2926" t="str">
            <v>CDHU-182</v>
          </cell>
        </row>
        <row r="2927">
          <cell r="A2927" t="str">
            <v>44.03.510</v>
          </cell>
          <cell r="C2927" t="str">
            <v>Torneira de parede antivandalismo, DN= 3/4´</v>
          </cell>
          <cell r="D2927" t="str">
            <v>UN</v>
          </cell>
          <cell r="E2927">
            <v>342.08</v>
          </cell>
          <cell r="F2927">
            <v>33.58</v>
          </cell>
          <cell r="G2927">
            <v>375.66</v>
          </cell>
          <cell r="H2927" t="str">
            <v>CDHU-182</v>
          </cell>
        </row>
        <row r="2928">
          <cell r="A2928" t="str">
            <v>44.03.590</v>
          </cell>
          <cell r="C2928" t="str">
            <v>Torneira de mesa para pia com bica móvel e arejador em latão fundido cromado</v>
          </cell>
          <cell r="D2928" t="str">
            <v>UN</v>
          </cell>
          <cell r="E2928">
            <v>153.76</v>
          </cell>
          <cell r="F2928">
            <v>15.95</v>
          </cell>
          <cell r="G2928">
            <v>169.71</v>
          </cell>
          <cell r="H2928" t="str">
            <v>CDHU-182</v>
          </cell>
        </row>
        <row r="2929">
          <cell r="A2929" t="str">
            <v>44.03.630</v>
          </cell>
          <cell r="C2929" t="str">
            <v>Torneira de acionamento restrito em latão cromado, DN= 1/2´ com adaptador para 3/4´</v>
          </cell>
          <cell r="D2929" t="str">
            <v>UN</v>
          </cell>
          <cell r="E2929">
            <v>46.65</v>
          </cell>
          <cell r="F2929">
            <v>14.69</v>
          </cell>
          <cell r="G2929">
            <v>61.34</v>
          </cell>
          <cell r="H2929" t="str">
            <v>CDHU-182</v>
          </cell>
        </row>
        <row r="2930">
          <cell r="A2930" t="str">
            <v>44.03.640</v>
          </cell>
          <cell r="C2930" t="str">
            <v>Torneira de parede acionamento hidromecânico, em latão cromado, DN= 1/2´ ou 3/4´</v>
          </cell>
          <cell r="D2930" t="str">
            <v>UN</v>
          </cell>
          <cell r="E2930">
            <v>340.29</v>
          </cell>
          <cell r="F2930">
            <v>14.69</v>
          </cell>
          <cell r="G2930">
            <v>354.98</v>
          </cell>
          <cell r="H2930" t="str">
            <v>CDHU-182</v>
          </cell>
        </row>
        <row r="2931">
          <cell r="A2931" t="str">
            <v>44.03.670</v>
          </cell>
          <cell r="C2931" t="str">
            <v>Caixa de descarga de embutir, acionamento frontal, completa</v>
          </cell>
          <cell r="D2931" t="str">
            <v>CJ</v>
          </cell>
          <cell r="E2931">
            <v>808.87</v>
          </cell>
          <cell r="F2931">
            <v>58.11</v>
          </cell>
          <cell r="G2931">
            <v>866.98</v>
          </cell>
          <cell r="H2931" t="str">
            <v>CDHU-182</v>
          </cell>
        </row>
        <row r="2932">
          <cell r="A2932" t="str">
            <v>44.03.690</v>
          </cell>
          <cell r="C2932" t="str">
            <v>Torneira de parede em ABS, DN 1/2´ ou 3/4´, 10cm</v>
          </cell>
          <cell r="D2932" t="str">
            <v>UN</v>
          </cell>
          <cell r="E2932">
            <v>3.51</v>
          </cell>
          <cell r="F2932">
            <v>14.69</v>
          </cell>
          <cell r="G2932">
            <v>18.2</v>
          </cell>
          <cell r="H2932" t="str">
            <v>CDHU-182</v>
          </cell>
        </row>
        <row r="2933">
          <cell r="A2933" t="str">
            <v>44.03.700</v>
          </cell>
          <cell r="C2933" t="str">
            <v>Torneira de parede em ABS, DN 1/2´ ou 3/4´, 15cm</v>
          </cell>
          <cell r="D2933" t="str">
            <v>UN</v>
          </cell>
          <cell r="E2933">
            <v>3.87</v>
          </cell>
          <cell r="F2933">
            <v>14.69</v>
          </cell>
          <cell r="G2933">
            <v>18.559999999999999</v>
          </cell>
          <cell r="H2933" t="str">
            <v>CDHU-182</v>
          </cell>
        </row>
        <row r="2934">
          <cell r="A2934" t="str">
            <v>44.03.720</v>
          </cell>
          <cell r="C2934" t="str">
            <v>Torneira de mesa para lavatório, acionamento hidromecânico com alavanca, registro integrado regulador de vazão, em latão cromado, DN= 1/2´</v>
          </cell>
          <cell r="D2934" t="str">
            <v>UN</v>
          </cell>
          <cell r="E2934">
            <v>556.22</v>
          </cell>
          <cell r="F2934">
            <v>15.95</v>
          </cell>
          <cell r="G2934">
            <v>572.16999999999996</v>
          </cell>
          <cell r="H2934" t="str">
            <v>CDHU-182</v>
          </cell>
        </row>
        <row r="2935">
          <cell r="A2935" t="str">
            <v>44.03.825</v>
          </cell>
          <cell r="C2935" t="str">
            <v>Misturador termostato para chuveiro ou ducha, acabamento cromado</v>
          </cell>
          <cell r="D2935" t="str">
            <v>UN</v>
          </cell>
          <cell r="E2935">
            <v>1357.12</v>
          </cell>
          <cell r="F2935">
            <v>58.79</v>
          </cell>
          <cell r="G2935">
            <v>1415.91</v>
          </cell>
          <cell r="H2935" t="str">
            <v>CDHU-182</v>
          </cell>
        </row>
        <row r="2936">
          <cell r="A2936" t="str">
            <v>44.03.900</v>
          </cell>
          <cell r="C2936" t="str">
            <v>Secador de mãos em ABS</v>
          </cell>
          <cell r="D2936" t="str">
            <v>UN</v>
          </cell>
          <cell r="E2936">
            <v>1033.6500000000001</v>
          </cell>
          <cell r="F2936">
            <v>5.09</v>
          </cell>
          <cell r="G2936">
            <v>1038.74</v>
          </cell>
          <cell r="H2936" t="str">
            <v>CDHU-182</v>
          </cell>
        </row>
        <row r="2937">
          <cell r="A2937" t="str">
            <v>44.03.920</v>
          </cell>
          <cell r="C2937" t="str">
            <v>Ducha higiênica com registro</v>
          </cell>
          <cell r="D2937" t="str">
            <v>UN</v>
          </cell>
          <cell r="E2937">
            <v>352.05</v>
          </cell>
          <cell r="F2937">
            <v>21</v>
          </cell>
          <cell r="G2937">
            <v>373.05</v>
          </cell>
          <cell r="H2937" t="str">
            <v>CDHU-182</v>
          </cell>
        </row>
        <row r="2938">
          <cell r="A2938" t="str">
            <v>44.03.931</v>
          </cell>
          <cell r="C2938" t="str">
            <v>Desviador para duchas e chuveiros</v>
          </cell>
          <cell r="D2938" t="str">
            <v>UN</v>
          </cell>
          <cell r="E2938">
            <v>42.15</v>
          </cell>
          <cell r="F2938">
            <v>25.24</v>
          </cell>
          <cell r="G2938">
            <v>67.39</v>
          </cell>
          <cell r="H2938" t="str">
            <v>CDHU-182</v>
          </cell>
        </row>
        <row r="2939">
          <cell r="A2939" t="str">
            <v>44.03.940</v>
          </cell>
          <cell r="C2939" t="str">
            <v>Válvula dupla para bancada de laboratório, uso em GLP, com bico para mangueira - diâmetro de 1/4´ a 1/2´</v>
          </cell>
          <cell r="D2939" t="str">
            <v>UN</v>
          </cell>
          <cell r="E2939">
            <v>249.93</v>
          </cell>
          <cell r="F2939">
            <v>21</v>
          </cell>
          <cell r="G2939">
            <v>270.93</v>
          </cell>
          <cell r="H2939" t="str">
            <v>CDHU-182</v>
          </cell>
        </row>
        <row r="2940">
          <cell r="A2940" t="str">
            <v>44.03.950</v>
          </cell>
          <cell r="B2940" t="str">
            <v>Prateleiras</v>
          </cell>
          <cell r="C2940" t="str">
            <v>Válvula para cuba de laboratório, com nuca giratória e bico escalonado para mangueira</v>
          </cell>
          <cell r="D2940" t="str">
            <v>UN</v>
          </cell>
          <cell r="E2940">
            <v>391.12</v>
          </cell>
          <cell r="F2940">
            <v>21</v>
          </cell>
          <cell r="G2940">
            <v>412.12</v>
          </cell>
          <cell r="H2940" t="str">
            <v>CDHU-182</v>
          </cell>
        </row>
        <row r="2941">
          <cell r="A2941" t="str">
            <v>44.04</v>
          </cell>
          <cell r="C2941" t="str">
            <v>Prateleiras</v>
          </cell>
          <cell r="H2941" t="str">
            <v>CDHU-182</v>
          </cell>
        </row>
        <row r="2942">
          <cell r="A2942" t="str">
            <v>44.04.030</v>
          </cell>
          <cell r="C2942" t="str">
            <v>Prateleira em granito com espessura de 2 cm</v>
          </cell>
          <cell r="D2942" t="str">
            <v>M2</v>
          </cell>
          <cell r="E2942">
            <v>374.97</v>
          </cell>
          <cell r="F2942">
            <v>24.12</v>
          </cell>
          <cell r="G2942">
            <v>399.09</v>
          </cell>
          <cell r="H2942" t="str">
            <v>CDHU-182</v>
          </cell>
        </row>
        <row r="2943">
          <cell r="A2943" t="str">
            <v>44.04.040</v>
          </cell>
          <cell r="C2943" t="str">
            <v>Prateleira em granilite</v>
          </cell>
          <cell r="D2943" t="str">
            <v>M2</v>
          </cell>
          <cell r="E2943">
            <v>185.15</v>
          </cell>
          <cell r="F2943">
            <v>74.22</v>
          </cell>
          <cell r="G2943">
            <v>259.37</v>
          </cell>
          <cell r="H2943" t="str">
            <v>CDHU-182</v>
          </cell>
        </row>
        <row r="2944">
          <cell r="A2944" t="str">
            <v>44.04.050</v>
          </cell>
          <cell r="B2944" t="str">
            <v>Aparelhos de aco inoxidavel</v>
          </cell>
          <cell r="C2944" t="str">
            <v>Prateleira em granito com espessura de 3 cm</v>
          </cell>
          <cell r="D2944" t="str">
            <v>M2</v>
          </cell>
          <cell r="E2944">
            <v>723.32</v>
          </cell>
          <cell r="F2944">
            <v>24.12</v>
          </cell>
          <cell r="G2944">
            <v>747.44</v>
          </cell>
          <cell r="H2944" t="str">
            <v>CDHU-182</v>
          </cell>
        </row>
        <row r="2945">
          <cell r="A2945" t="str">
            <v>44.06</v>
          </cell>
          <cell r="C2945" t="str">
            <v>Aparelhos de aco inoxidavel</v>
          </cell>
          <cell r="H2945" t="str">
            <v>CDHU-182</v>
          </cell>
        </row>
        <row r="2946">
          <cell r="A2946" t="str">
            <v>44.06.010</v>
          </cell>
          <cell r="C2946" t="str">
            <v>Lavatório coletivo em aço inoxidável</v>
          </cell>
          <cell r="D2946" t="str">
            <v>M</v>
          </cell>
          <cell r="E2946">
            <v>1154.2</v>
          </cell>
          <cell r="F2946">
            <v>58.74</v>
          </cell>
          <cell r="G2946">
            <v>1212.94</v>
          </cell>
          <cell r="H2946" t="str">
            <v>CDHU-182</v>
          </cell>
        </row>
        <row r="2947">
          <cell r="A2947" t="str">
            <v>44.06.100</v>
          </cell>
          <cell r="C2947" t="str">
            <v>Mictório coletivo em aço inoxidável</v>
          </cell>
          <cell r="D2947" t="str">
            <v>M</v>
          </cell>
          <cell r="E2947">
            <v>708.74</v>
          </cell>
          <cell r="F2947">
            <v>58.74</v>
          </cell>
          <cell r="G2947">
            <v>767.48</v>
          </cell>
          <cell r="H2947" t="str">
            <v>CDHU-182</v>
          </cell>
        </row>
        <row r="2948">
          <cell r="A2948" t="str">
            <v>44.06.200</v>
          </cell>
          <cell r="C2948" t="str">
            <v>Tanque em aço inoxidável</v>
          </cell>
          <cell r="D2948" t="str">
            <v>UN</v>
          </cell>
          <cell r="E2948">
            <v>825.55</v>
          </cell>
          <cell r="F2948">
            <v>125.97</v>
          </cell>
          <cell r="G2948">
            <v>951.52</v>
          </cell>
          <cell r="H2948" t="str">
            <v>CDHU-182</v>
          </cell>
        </row>
        <row r="2949">
          <cell r="A2949" t="str">
            <v>44.06.250</v>
          </cell>
          <cell r="C2949" t="str">
            <v>Cuba em aço inoxidável simples de 300 x 140mm</v>
          </cell>
          <cell r="D2949" t="str">
            <v>UN</v>
          </cell>
          <cell r="E2949">
            <v>142.21</v>
          </cell>
          <cell r="F2949">
            <v>21</v>
          </cell>
          <cell r="G2949">
            <v>163.21</v>
          </cell>
          <cell r="H2949" t="str">
            <v>CDHU-182</v>
          </cell>
        </row>
        <row r="2950">
          <cell r="A2950" t="str">
            <v>44.06.300</v>
          </cell>
          <cell r="C2950" t="str">
            <v>Cuba em aço inoxidável simples de 400x340x140mm</v>
          </cell>
          <cell r="D2950" t="str">
            <v>UN</v>
          </cell>
          <cell r="E2950">
            <v>193.78</v>
          </cell>
          <cell r="F2950">
            <v>21</v>
          </cell>
          <cell r="G2950">
            <v>214.78</v>
          </cell>
          <cell r="H2950" t="str">
            <v>CDHU-182</v>
          </cell>
        </row>
        <row r="2951">
          <cell r="A2951" t="str">
            <v>44.06.310</v>
          </cell>
          <cell r="C2951" t="str">
            <v>Cuba em aço inoxidável simples de 465x300x140mm</v>
          </cell>
          <cell r="D2951" t="str">
            <v>UN</v>
          </cell>
          <cell r="E2951">
            <v>209.82</v>
          </cell>
          <cell r="F2951">
            <v>21</v>
          </cell>
          <cell r="G2951">
            <v>230.82</v>
          </cell>
          <cell r="H2951" t="str">
            <v>CDHU-182</v>
          </cell>
        </row>
        <row r="2952">
          <cell r="A2952" t="str">
            <v>44.06.320</v>
          </cell>
          <cell r="C2952" t="str">
            <v>Cuba em aço inoxidável simples de 560x330x140mm</v>
          </cell>
          <cell r="D2952" t="str">
            <v>UN</v>
          </cell>
          <cell r="E2952">
            <v>273.62</v>
          </cell>
          <cell r="F2952">
            <v>21</v>
          </cell>
          <cell r="G2952">
            <v>294.62</v>
          </cell>
          <cell r="H2952" t="str">
            <v>CDHU-182</v>
          </cell>
        </row>
        <row r="2953">
          <cell r="A2953" t="str">
            <v>44.06.330</v>
          </cell>
          <cell r="C2953" t="str">
            <v>Cuba em aço inoxidável simples de 500x400x400mm</v>
          </cell>
          <cell r="D2953" t="str">
            <v>UN</v>
          </cell>
          <cell r="E2953">
            <v>638.29</v>
          </cell>
          <cell r="F2953">
            <v>21</v>
          </cell>
          <cell r="G2953">
            <v>659.29</v>
          </cell>
          <cell r="H2953" t="str">
            <v>CDHU-182</v>
          </cell>
        </row>
        <row r="2954">
          <cell r="A2954" t="str">
            <v>44.06.360</v>
          </cell>
          <cell r="C2954" t="str">
            <v>Cuba em aço inoxidável simples de 500x400x200mm</v>
          </cell>
          <cell r="D2954" t="str">
            <v>UN</v>
          </cell>
          <cell r="E2954">
            <v>335.85</v>
          </cell>
          <cell r="F2954">
            <v>21</v>
          </cell>
          <cell r="G2954">
            <v>356.85</v>
          </cell>
          <cell r="H2954" t="str">
            <v>CDHU-182</v>
          </cell>
        </row>
        <row r="2955">
          <cell r="A2955" t="str">
            <v>44.06.370</v>
          </cell>
          <cell r="C2955" t="str">
            <v>Cuba em aço inoxidável simples de 500x400x250mm</v>
          </cell>
          <cell r="D2955" t="str">
            <v>UN</v>
          </cell>
          <cell r="E2955">
            <v>428</v>
          </cell>
          <cell r="F2955">
            <v>21</v>
          </cell>
          <cell r="G2955">
            <v>449</v>
          </cell>
          <cell r="H2955" t="str">
            <v>CDHU-182</v>
          </cell>
        </row>
        <row r="2956">
          <cell r="A2956" t="str">
            <v>44.06.400</v>
          </cell>
          <cell r="C2956" t="str">
            <v>Cuba em aço inoxidável simples de 500x400x300mm</v>
          </cell>
          <cell r="D2956" t="str">
            <v>UN</v>
          </cell>
          <cell r="E2956">
            <v>561.51</v>
          </cell>
          <cell r="F2956">
            <v>21</v>
          </cell>
          <cell r="G2956">
            <v>582.51</v>
          </cell>
          <cell r="H2956" t="str">
            <v>CDHU-182</v>
          </cell>
        </row>
        <row r="2957">
          <cell r="A2957" t="str">
            <v>44.06.410</v>
          </cell>
          <cell r="C2957" t="str">
            <v>Cuba em aço inoxidável simples de 600x500x300mm</v>
          </cell>
          <cell r="D2957" t="str">
            <v>UN</v>
          </cell>
          <cell r="E2957">
            <v>715.2</v>
          </cell>
          <cell r="F2957">
            <v>21</v>
          </cell>
          <cell r="G2957">
            <v>736.2</v>
          </cell>
          <cell r="H2957" t="str">
            <v>CDHU-182</v>
          </cell>
        </row>
        <row r="2958">
          <cell r="A2958" t="str">
            <v>44.06.470</v>
          </cell>
          <cell r="C2958" t="str">
            <v>Cuba em aço inoxidável simples de 600x500x350mm</v>
          </cell>
          <cell r="D2958" t="str">
            <v>UN</v>
          </cell>
          <cell r="E2958">
            <v>883.19</v>
          </cell>
          <cell r="F2958">
            <v>21</v>
          </cell>
          <cell r="G2958">
            <v>904.19</v>
          </cell>
          <cell r="H2958" t="str">
            <v>CDHU-182</v>
          </cell>
        </row>
        <row r="2959">
          <cell r="A2959" t="str">
            <v>44.06.520</v>
          </cell>
          <cell r="C2959" t="str">
            <v>Cuba em aço inoxidável simples de 600x500x400mm</v>
          </cell>
          <cell r="D2959" t="str">
            <v>UN</v>
          </cell>
          <cell r="E2959">
            <v>938.49</v>
          </cell>
          <cell r="F2959">
            <v>21</v>
          </cell>
          <cell r="G2959">
            <v>959.49</v>
          </cell>
          <cell r="H2959" t="str">
            <v>CDHU-182</v>
          </cell>
        </row>
        <row r="2960">
          <cell r="A2960" t="str">
            <v>44.06.570</v>
          </cell>
          <cell r="C2960" t="str">
            <v>Cuba em aço inoxidável simples de 700x600x450mm</v>
          </cell>
          <cell r="D2960" t="str">
            <v>UN</v>
          </cell>
          <cell r="E2960">
            <v>1408.76</v>
          </cell>
          <cell r="F2960">
            <v>21</v>
          </cell>
          <cell r="G2960">
            <v>1429.76</v>
          </cell>
          <cell r="H2960" t="str">
            <v>CDHU-182</v>
          </cell>
        </row>
        <row r="2961">
          <cell r="A2961" t="str">
            <v>44.06.600</v>
          </cell>
          <cell r="C2961" t="str">
            <v>Cuba em aço inoxidável simples de 1400x900x500mm</v>
          </cell>
          <cell r="D2961" t="str">
            <v>UN</v>
          </cell>
          <cell r="E2961">
            <v>3845.5</v>
          </cell>
          <cell r="F2961">
            <v>21</v>
          </cell>
          <cell r="G2961">
            <v>3866.5</v>
          </cell>
          <cell r="H2961" t="str">
            <v>CDHU-182</v>
          </cell>
        </row>
        <row r="2962">
          <cell r="A2962" t="str">
            <v>44.06.610</v>
          </cell>
          <cell r="C2962" t="str">
            <v>Cuba em aço inoxidável simples de 1100x600x400mm</v>
          </cell>
          <cell r="D2962" t="str">
            <v>UN</v>
          </cell>
          <cell r="E2962">
            <v>1630.3</v>
          </cell>
          <cell r="F2962">
            <v>21</v>
          </cell>
          <cell r="G2962">
            <v>1651.3</v>
          </cell>
          <cell r="H2962" t="str">
            <v>CDHU-182</v>
          </cell>
        </row>
        <row r="2963">
          <cell r="A2963" t="str">
            <v>44.06.700</v>
          </cell>
          <cell r="C2963" t="str">
            <v>Cuba em aço inoxidável dupla de 715x400x140mm</v>
          </cell>
          <cell r="D2963" t="str">
            <v>UN</v>
          </cell>
          <cell r="E2963">
            <v>546.58000000000004</v>
          </cell>
          <cell r="F2963">
            <v>21</v>
          </cell>
          <cell r="G2963">
            <v>567.58000000000004</v>
          </cell>
          <cell r="H2963" t="str">
            <v>CDHU-182</v>
          </cell>
        </row>
        <row r="2964">
          <cell r="A2964" t="str">
            <v>44.06.710</v>
          </cell>
          <cell r="C2964" t="str">
            <v>Cuba em aço inoxidável dupla de 835x340x140mm</v>
          </cell>
          <cell r="D2964" t="str">
            <v>UN</v>
          </cell>
          <cell r="E2964">
            <v>561.64</v>
          </cell>
          <cell r="F2964">
            <v>21</v>
          </cell>
          <cell r="G2964">
            <v>582.64</v>
          </cell>
          <cell r="H2964" t="str">
            <v>CDHU-182</v>
          </cell>
        </row>
        <row r="2965">
          <cell r="A2965" t="str">
            <v>44.06.750</v>
          </cell>
          <cell r="B2965" t="str">
            <v>Reparos, conservacoes e complementos - GRUPO 44</v>
          </cell>
          <cell r="C2965" t="str">
            <v>Cuba em aço inoxidável dupla de 1020x400x250mm</v>
          </cell>
          <cell r="D2965" t="str">
            <v>UN</v>
          </cell>
          <cell r="E2965">
            <v>1010.59</v>
          </cell>
          <cell r="F2965">
            <v>21</v>
          </cell>
          <cell r="G2965">
            <v>1031.5899999999999</v>
          </cell>
          <cell r="H2965" t="str">
            <v>CDHU-182</v>
          </cell>
        </row>
        <row r="2966">
          <cell r="A2966" t="str">
            <v>44.20</v>
          </cell>
          <cell r="C2966" t="str">
            <v>Reparos, conservacoes e complementos - GRUPO 44</v>
          </cell>
          <cell r="H2966" t="str">
            <v>CDHU-182</v>
          </cell>
        </row>
        <row r="2967">
          <cell r="A2967" t="str">
            <v>44.20.010</v>
          </cell>
          <cell r="C2967" t="str">
            <v>Sifão plástico sanfonado universal de 1´</v>
          </cell>
          <cell r="D2967" t="str">
            <v>UN</v>
          </cell>
          <cell r="E2967">
            <v>15.19</v>
          </cell>
          <cell r="F2967">
            <v>16.8</v>
          </cell>
          <cell r="G2967">
            <v>31.99</v>
          </cell>
          <cell r="H2967" t="str">
            <v>CDHU-182</v>
          </cell>
        </row>
        <row r="2968">
          <cell r="A2968" t="str">
            <v>44.20.020</v>
          </cell>
          <cell r="C2968" t="str">
            <v>Recolocação de torneiras</v>
          </cell>
          <cell r="D2968" t="str">
            <v>UN</v>
          </cell>
          <cell r="E2968">
            <v>0.06</v>
          </cell>
          <cell r="F2968">
            <v>21</v>
          </cell>
          <cell r="G2968">
            <v>21.06</v>
          </cell>
          <cell r="H2968" t="str">
            <v>CDHU-182</v>
          </cell>
        </row>
        <row r="2969">
          <cell r="A2969" t="str">
            <v>44.20.040</v>
          </cell>
          <cell r="C2969" t="str">
            <v>Recolocação de sifões</v>
          </cell>
          <cell r="D2969" t="str">
            <v>UN</v>
          </cell>
          <cell r="E2969">
            <v>7.0000000000000007E-2</v>
          </cell>
          <cell r="F2969">
            <v>21</v>
          </cell>
          <cell r="G2969">
            <v>21.07</v>
          </cell>
          <cell r="H2969" t="str">
            <v>CDHU-182</v>
          </cell>
        </row>
        <row r="2970">
          <cell r="A2970" t="str">
            <v>44.20.060</v>
          </cell>
          <cell r="C2970" t="str">
            <v>Recolocação de aparelhos sanitários, incluindo acessórios</v>
          </cell>
          <cell r="D2970" t="str">
            <v>UN</v>
          </cell>
          <cell r="E2970">
            <v>0.75</v>
          </cell>
          <cell r="F2970">
            <v>58.74</v>
          </cell>
          <cell r="G2970">
            <v>59.49</v>
          </cell>
          <cell r="H2970" t="str">
            <v>CDHU-182</v>
          </cell>
        </row>
        <row r="2971">
          <cell r="A2971" t="str">
            <v>44.20.080</v>
          </cell>
          <cell r="C2971" t="str">
            <v>Recolocação de caixas de descarga de sobrepor</v>
          </cell>
          <cell r="D2971" t="str">
            <v>UN</v>
          </cell>
          <cell r="F2971">
            <v>104.98</v>
          </cell>
          <cell r="G2971">
            <v>104.98</v>
          </cell>
          <cell r="H2971" t="str">
            <v>CDHU-182</v>
          </cell>
        </row>
        <row r="2972">
          <cell r="A2972" t="str">
            <v>44.20.100</v>
          </cell>
          <cell r="C2972" t="str">
            <v>Engate flexível metálico DN= 1/2´</v>
          </cell>
          <cell r="D2972" t="str">
            <v>UN</v>
          </cell>
          <cell r="E2972">
            <v>33.47</v>
          </cell>
          <cell r="F2972">
            <v>5.03</v>
          </cell>
          <cell r="G2972">
            <v>38.5</v>
          </cell>
          <cell r="H2972" t="str">
            <v>CDHU-182</v>
          </cell>
        </row>
        <row r="2973">
          <cell r="A2973" t="str">
            <v>44.20.110</v>
          </cell>
          <cell r="C2973" t="str">
            <v>Engate flexível de PVC DN= 1/2´</v>
          </cell>
          <cell r="D2973" t="str">
            <v>UN</v>
          </cell>
          <cell r="E2973">
            <v>7.66</v>
          </cell>
          <cell r="F2973">
            <v>5.03</v>
          </cell>
          <cell r="G2973">
            <v>12.69</v>
          </cell>
          <cell r="H2973" t="str">
            <v>CDHU-182</v>
          </cell>
        </row>
        <row r="2974">
          <cell r="A2974" t="str">
            <v>44.20.120</v>
          </cell>
          <cell r="C2974" t="str">
            <v>Canopla para válvula de descarga</v>
          </cell>
          <cell r="D2974" t="str">
            <v>UN</v>
          </cell>
          <cell r="E2974">
            <v>104.36</v>
          </cell>
          <cell r="F2974">
            <v>2.85</v>
          </cell>
          <cell r="G2974">
            <v>107.21</v>
          </cell>
          <cell r="H2974" t="str">
            <v>CDHU-182</v>
          </cell>
        </row>
        <row r="2975">
          <cell r="A2975" t="str">
            <v>44.20.121</v>
          </cell>
          <cell r="C2975" t="str">
            <v>Arejador com articulador em ABS cromado para torneira padrão, completo</v>
          </cell>
          <cell r="D2975" t="str">
            <v>UN</v>
          </cell>
          <cell r="E2975">
            <v>32.58</v>
          </cell>
          <cell r="F2975">
            <v>1.68</v>
          </cell>
          <cell r="G2975">
            <v>34.26</v>
          </cell>
          <cell r="H2975" t="str">
            <v>CDHU-182</v>
          </cell>
        </row>
        <row r="2976">
          <cell r="A2976" t="str">
            <v>44.20.130</v>
          </cell>
          <cell r="C2976" t="str">
            <v>Tubo de ligação para mictório, DN= 1/2´</v>
          </cell>
          <cell r="D2976" t="str">
            <v>UN</v>
          </cell>
          <cell r="E2976">
            <v>55.45</v>
          </cell>
          <cell r="F2976">
            <v>5.03</v>
          </cell>
          <cell r="G2976">
            <v>60.48</v>
          </cell>
          <cell r="H2976" t="str">
            <v>CDHU-182</v>
          </cell>
        </row>
        <row r="2977">
          <cell r="A2977" t="str">
            <v>44.20.150</v>
          </cell>
          <cell r="C2977" t="str">
            <v>Acabamento cromado para registro</v>
          </cell>
          <cell r="D2977" t="str">
            <v>UN</v>
          </cell>
          <cell r="E2977">
            <v>41.67</v>
          </cell>
          <cell r="F2977">
            <v>2.85</v>
          </cell>
          <cell r="G2977">
            <v>44.52</v>
          </cell>
          <cell r="H2977" t="str">
            <v>CDHU-182</v>
          </cell>
        </row>
        <row r="2978">
          <cell r="A2978" t="str">
            <v>44.20.160</v>
          </cell>
          <cell r="C2978" t="str">
            <v>Botão para válvula de descarga</v>
          </cell>
          <cell r="D2978" t="str">
            <v>UN</v>
          </cell>
          <cell r="E2978">
            <v>51</v>
          </cell>
          <cell r="F2978">
            <v>2.85</v>
          </cell>
          <cell r="G2978">
            <v>53.85</v>
          </cell>
          <cell r="H2978" t="str">
            <v>CDHU-182</v>
          </cell>
        </row>
        <row r="2979">
          <cell r="A2979" t="str">
            <v>44.20.180</v>
          </cell>
          <cell r="C2979" t="str">
            <v>Reparo para válvula de descarga</v>
          </cell>
          <cell r="D2979" t="str">
            <v>UN</v>
          </cell>
          <cell r="E2979">
            <v>54.5</v>
          </cell>
          <cell r="F2979">
            <v>37.799999999999997</v>
          </cell>
          <cell r="G2979">
            <v>92.3</v>
          </cell>
          <cell r="H2979" t="str">
            <v>CDHU-182</v>
          </cell>
        </row>
        <row r="2980">
          <cell r="A2980" t="str">
            <v>44.20.200</v>
          </cell>
          <cell r="C2980" t="str">
            <v>Sifão de metal cromado de 1 1/2´ x 2´</v>
          </cell>
          <cell r="D2980" t="str">
            <v>UN</v>
          </cell>
          <cell r="E2980">
            <v>135.86000000000001</v>
          </cell>
          <cell r="F2980">
            <v>21</v>
          </cell>
          <cell r="G2980">
            <v>156.86000000000001</v>
          </cell>
          <cell r="H2980" t="str">
            <v>CDHU-182</v>
          </cell>
        </row>
        <row r="2981">
          <cell r="A2981" t="str">
            <v>44.20.220</v>
          </cell>
          <cell r="C2981" t="str">
            <v>Sifão de metal cromado de 1´ x 1 1/2´</v>
          </cell>
          <cell r="D2981" t="str">
            <v>UN</v>
          </cell>
          <cell r="E2981">
            <v>134.31</v>
          </cell>
          <cell r="F2981">
            <v>21</v>
          </cell>
          <cell r="G2981">
            <v>155.31</v>
          </cell>
          <cell r="H2981" t="str">
            <v>CDHU-182</v>
          </cell>
        </row>
        <row r="2982">
          <cell r="A2982" t="str">
            <v>44.20.230</v>
          </cell>
          <cell r="C2982" t="str">
            <v>Tubo de ligação para sanitário</v>
          </cell>
          <cell r="D2982" t="str">
            <v>UN</v>
          </cell>
          <cell r="E2982">
            <v>37.25</v>
          </cell>
          <cell r="F2982">
            <v>5.03</v>
          </cell>
          <cell r="G2982">
            <v>42.28</v>
          </cell>
          <cell r="H2982" t="str">
            <v>CDHU-182</v>
          </cell>
        </row>
        <row r="2983">
          <cell r="A2983" t="str">
            <v>44.20.240</v>
          </cell>
          <cell r="C2983" t="str">
            <v>Sifão plástico com copo, rígido, de 1´ x 1 1/2´</v>
          </cell>
          <cell r="D2983" t="str">
            <v>UN</v>
          </cell>
          <cell r="E2983">
            <v>24.68</v>
          </cell>
          <cell r="F2983">
            <v>16.8</v>
          </cell>
          <cell r="G2983">
            <v>41.48</v>
          </cell>
          <cell r="H2983" t="str">
            <v>CDHU-182</v>
          </cell>
        </row>
        <row r="2984">
          <cell r="A2984" t="str">
            <v>44.20.260</v>
          </cell>
          <cell r="C2984" t="str">
            <v>Sifão plástico com copo, rígido, de 1 1/4´ x 2´</v>
          </cell>
          <cell r="D2984" t="str">
            <v>UN</v>
          </cell>
          <cell r="E2984">
            <v>15.13</v>
          </cell>
          <cell r="F2984">
            <v>16.8</v>
          </cell>
          <cell r="G2984">
            <v>31.93</v>
          </cell>
          <cell r="H2984" t="str">
            <v>CDHU-182</v>
          </cell>
        </row>
        <row r="2985">
          <cell r="A2985" t="str">
            <v>44.20.280</v>
          </cell>
          <cell r="C2985" t="str">
            <v>Tampa de plástico para bacia sanitária</v>
          </cell>
          <cell r="D2985" t="str">
            <v>UN</v>
          </cell>
          <cell r="E2985">
            <v>31.75</v>
          </cell>
          <cell r="F2985">
            <v>2.5099999999999998</v>
          </cell>
          <cell r="G2985">
            <v>34.26</v>
          </cell>
          <cell r="H2985" t="str">
            <v>CDHU-182</v>
          </cell>
        </row>
        <row r="2986">
          <cell r="A2986" t="str">
            <v>44.20.300</v>
          </cell>
          <cell r="C2986" t="str">
            <v>Bolsa para bacia sanitária</v>
          </cell>
          <cell r="D2986" t="str">
            <v>UN</v>
          </cell>
          <cell r="E2986">
            <v>6.07</v>
          </cell>
          <cell r="F2986">
            <v>7.14</v>
          </cell>
          <cell r="G2986">
            <v>13.21</v>
          </cell>
          <cell r="H2986" t="str">
            <v>CDHU-182</v>
          </cell>
        </row>
        <row r="2987">
          <cell r="A2987" t="str">
            <v>44.20.310</v>
          </cell>
          <cell r="C2987" t="str">
            <v>Filtro de pressão em ABS, para 360 l/h</v>
          </cell>
          <cell r="D2987" t="str">
            <v>UN</v>
          </cell>
          <cell r="E2987">
            <v>295.19</v>
          </cell>
          <cell r="F2987">
            <v>29.37</v>
          </cell>
          <cell r="G2987">
            <v>324.56</v>
          </cell>
          <cell r="H2987" t="str">
            <v>CDHU-182</v>
          </cell>
        </row>
        <row r="2988">
          <cell r="A2988" t="str">
            <v>44.20.390</v>
          </cell>
          <cell r="C2988" t="str">
            <v>Válvula de PVC para lavatório</v>
          </cell>
          <cell r="D2988" t="str">
            <v>UN</v>
          </cell>
          <cell r="E2988">
            <v>4.71</v>
          </cell>
          <cell r="F2988">
            <v>1.68</v>
          </cell>
          <cell r="G2988">
            <v>6.39</v>
          </cell>
          <cell r="H2988" t="str">
            <v>CDHU-182</v>
          </cell>
        </row>
        <row r="2989">
          <cell r="A2989" t="str">
            <v>44.20.620</v>
          </cell>
          <cell r="C2989" t="str">
            <v>Válvula americana</v>
          </cell>
          <cell r="D2989" t="str">
            <v>UN</v>
          </cell>
          <cell r="E2989">
            <v>46.47</v>
          </cell>
          <cell r="F2989">
            <v>1.68</v>
          </cell>
          <cell r="G2989">
            <v>48.15</v>
          </cell>
          <cell r="H2989" t="str">
            <v>CDHU-182</v>
          </cell>
        </row>
        <row r="2990">
          <cell r="A2990" t="str">
            <v>44.20.640</v>
          </cell>
          <cell r="C2990" t="str">
            <v>Válvula de metal cromado de 1 1/2´</v>
          </cell>
          <cell r="D2990" t="str">
            <v>UN</v>
          </cell>
          <cell r="E2990">
            <v>93.25</v>
          </cell>
          <cell r="F2990">
            <v>8.4</v>
          </cell>
          <cell r="G2990">
            <v>101.65</v>
          </cell>
          <cell r="H2990" t="str">
            <v>CDHU-182</v>
          </cell>
        </row>
        <row r="2991">
          <cell r="A2991" t="str">
            <v>44.20.650</v>
          </cell>
          <cell r="B2991" t="str">
            <v>ENTRADA DE AGUA, INCÊNDIO E GAS</v>
          </cell>
          <cell r="C2991" t="str">
            <v>Válvula de metal cromado de 1´</v>
          </cell>
          <cell r="D2991" t="str">
            <v>UN</v>
          </cell>
          <cell r="E2991">
            <v>31.43</v>
          </cell>
          <cell r="F2991">
            <v>8.4</v>
          </cell>
          <cell r="G2991">
            <v>39.83</v>
          </cell>
          <cell r="H2991" t="str">
            <v>CDHU-182</v>
          </cell>
        </row>
        <row r="2992">
          <cell r="A2992" t="str">
            <v>45</v>
          </cell>
          <cell r="B2992" t="str">
            <v>Entrada de agua</v>
          </cell>
          <cell r="C2992" t="str">
            <v>ENTRADA DE AGUA, INCÊNDIO E GAS</v>
          </cell>
          <cell r="H2992" t="str">
            <v>CDHU-182</v>
          </cell>
        </row>
        <row r="2993">
          <cell r="A2993" t="str">
            <v>45.01</v>
          </cell>
          <cell r="C2993" t="str">
            <v>Entrada de agua</v>
          </cell>
          <cell r="H2993" t="str">
            <v>CDHU-182</v>
          </cell>
        </row>
        <row r="2994">
          <cell r="A2994" t="str">
            <v>45.01.020</v>
          </cell>
          <cell r="C2994" t="str">
            <v>Entrada completa de água com abrigo e registro de gaveta, DN= 3/4´</v>
          </cell>
          <cell r="D2994" t="str">
            <v>UN</v>
          </cell>
          <cell r="E2994">
            <v>790.03</v>
          </cell>
          <cell r="F2994">
            <v>509.72</v>
          </cell>
          <cell r="G2994">
            <v>1299.75</v>
          </cell>
          <cell r="H2994" t="str">
            <v>CDHU-182</v>
          </cell>
        </row>
        <row r="2995">
          <cell r="A2995" t="str">
            <v>45.01.040</v>
          </cell>
          <cell r="C2995" t="str">
            <v>Entrada completa de água com abrigo e registro de gaveta, DN= 1´</v>
          </cell>
          <cell r="D2995" t="str">
            <v>UN</v>
          </cell>
          <cell r="E2995">
            <v>841.14</v>
          </cell>
          <cell r="F2995">
            <v>509.72</v>
          </cell>
          <cell r="G2995">
            <v>1350.86</v>
          </cell>
          <cell r="H2995" t="str">
            <v>CDHU-182</v>
          </cell>
        </row>
        <row r="2996">
          <cell r="A2996" t="str">
            <v>45.01.060</v>
          </cell>
          <cell r="C2996" t="str">
            <v>Entrada completa de água com abrigo e registro de gaveta, DN= 1 1/2´</v>
          </cell>
          <cell r="D2996" t="str">
            <v>UN</v>
          </cell>
          <cell r="E2996">
            <v>2380.65</v>
          </cell>
          <cell r="F2996">
            <v>896.31</v>
          </cell>
          <cell r="G2996">
            <v>3276.96</v>
          </cell>
          <cell r="H2996" t="str">
            <v>CDHU-182</v>
          </cell>
        </row>
        <row r="2997">
          <cell r="A2997" t="str">
            <v>45.01.066</v>
          </cell>
          <cell r="C2997" t="str">
            <v>Entrada completa de água com abrigo e registro de gaveta, DN= 2´</v>
          </cell>
          <cell r="D2997" t="str">
            <v>UN</v>
          </cell>
          <cell r="E2997">
            <v>2580.98</v>
          </cell>
          <cell r="F2997">
            <v>896.31</v>
          </cell>
          <cell r="G2997">
            <v>3477.29</v>
          </cell>
          <cell r="H2997" t="str">
            <v>CDHU-182</v>
          </cell>
        </row>
        <row r="2998">
          <cell r="A2998" t="str">
            <v>45.01.080</v>
          </cell>
          <cell r="C2998" t="str">
            <v>Entrada completa de água com abrigo e registro de gaveta, DN= 2 1/2´</v>
          </cell>
          <cell r="D2998" t="str">
            <v>UN</v>
          </cell>
          <cell r="E2998">
            <v>2856.2</v>
          </cell>
          <cell r="F2998">
            <v>896.31</v>
          </cell>
          <cell r="G2998">
            <v>3752.51</v>
          </cell>
          <cell r="H2998" t="str">
            <v>CDHU-182</v>
          </cell>
        </row>
        <row r="2999">
          <cell r="A2999" t="str">
            <v>45.01.082</v>
          </cell>
          <cell r="B2999" t="str">
            <v>Entrada de gas</v>
          </cell>
          <cell r="C2999" t="str">
            <v>Entrada completa de água com abrigo e registro de gaveta, DN= 3´</v>
          </cell>
          <cell r="D2999" t="str">
            <v>UN</v>
          </cell>
          <cell r="E2999">
            <v>3109.92</v>
          </cell>
          <cell r="F2999">
            <v>896.31</v>
          </cell>
          <cell r="G2999">
            <v>4006.23</v>
          </cell>
          <cell r="H2999" t="str">
            <v>CDHU-182</v>
          </cell>
        </row>
        <row r="3000">
          <cell r="A3000" t="str">
            <v>45.02</v>
          </cell>
          <cell r="C3000" t="str">
            <v>Entrada de gas</v>
          </cell>
          <cell r="H3000" t="str">
            <v>CDHU-182</v>
          </cell>
        </row>
        <row r="3001">
          <cell r="A3001" t="str">
            <v>45.02.020</v>
          </cell>
          <cell r="C3001" t="str">
            <v>Entrada completa de gás GLP domiciliar com 2 bujões de 13 kg</v>
          </cell>
          <cell r="D3001" t="str">
            <v>UN</v>
          </cell>
          <cell r="E3001">
            <v>1752.39</v>
          </cell>
          <cell r="F3001">
            <v>645.49</v>
          </cell>
          <cell r="G3001">
            <v>2397.88</v>
          </cell>
          <cell r="H3001" t="str">
            <v>CDHU-182</v>
          </cell>
        </row>
        <row r="3002">
          <cell r="A3002" t="str">
            <v>45.02.040</v>
          </cell>
          <cell r="C3002" t="str">
            <v>Entrada completa de gás GLP com 2 cilindros de 45 kg</v>
          </cell>
          <cell r="D3002" t="str">
            <v>UN</v>
          </cell>
          <cell r="E3002">
            <v>3890.61</v>
          </cell>
          <cell r="F3002">
            <v>1381.04</v>
          </cell>
          <cell r="G3002">
            <v>5271.65</v>
          </cell>
          <cell r="H3002" t="str">
            <v>CDHU-182</v>
          </cell>
        </row>
        <row r="3003">
          <cell r="A3003" t="str">
            <v>45.02.060</v>
          </cell>
          <cell r="C3003" t="str">
            <v>Entrada completa de gás GLP com 4 cilindros de 45 kg</v>
          </cell>
          <cell r="D3003" t="str">
            <v>UN</v>
          </cell>
          <cell r="E3003">
            <v>6510.19</v>
          </cell>
          <cell r="F3003">
            <v>1820.49</v>
          </cell>
          <cell r="G3003">
            <v>8330.68</v>
          </cell>
          <cell r="H3003" t="str">
            <v>CDHU-182</v>
          </cell>
        </row>
        <row r="3004">
          <cell r="A3004" t="str">
            <v>45.02.080</v>
          </cell>
          <cell r="C3004" t="str">
            <v>Entrada completa de gás GLP com 6 cilindros de 45 kg</v>
          </cell>
          <cell r="D3004" t="str">
            <v>UN</v>
          </cell>
          <cell r="E3004">
            <v>9109.26</v>
          </cell>
          <cell r="F3004">
            <v>2207.29</v>
          </cell>
          <cell r="G3004">
            <v>11316.55</v>
          </cell>
          <cell r="H3004" t="str">
            <v>CDHU-182</v>
          </cell>
        </row>
        <row r="3005">
          <cell r="A3005" t="str">
            <v>45.02.200</v>
          </cell>
          <cell r="B3005" t="str">
            <v>Hidrômetro</v>
          </cell>
          <cell r="C3005" t="str">
            <v>Abrigo padronizado de gás GLP encanado</v>
          </cell>
          <cell r="D3005" t="str">
            <v>UN</v>
          </cell>
          <cell r="E3005">
            <v>597.97</v>
          </cell>
          <cell r="F3005">
            <v>440.9</v>
          </cell>
          <cell r="G3005">
            <v>1038.8699999999999</v>
          </cell>
          <cell r="H3005" t="str">
            <v>CDHU-182</v>
          </cell>
        </row>
        <row r="3006">
          <cell r="A3006" t="str">
            <v>45.03</v>
          </cell>
          <cell r="C3006" t="str">
            <v>Hidrômetro</v>
          </cell>
          <cell r="H3006" t="str">
            <v>CDHU-182</v>
          </cell>
        </row>
        <row r="3007">
          <cell r="A3007" t="str">
            <v>45.03.010</v>
          </cell>
          <cell r="C3007" t="str">
            <v>Hidrômetro em ferro fundido, diâmetro 50 mm (2´)</v>
          </cell>
          <cell r="D3007" t="str">
            <v>UN</v>
          </cell>
          <cell r="E3007">
            <v>2392.69</v>
          </cell>
          <cell r="F3007">
            <v>31.49</v>
          </cell>
          <cell r="G3007">
            <v>2424.1799999999998</v>
          </cell>
          <cell r="H3007" t="str">
            <v>CDHU-182</v>
          </cell>
        </row>
        <row r="3008">
          <cell r="A3008" t="str">
            <v>45.03.030</v>
          </cell>
          <cell r="C3008" t="str">
            <v>Hidrômetro em ferro fundido, diâmetro 100 mm (4´)</v>
          </cell>
          <cell r="D3008" t="str">
            <v>UN</v>
          </cell>
          <cell r="E3008">
            <v>3266.48</v>
          </cell>
          <cell r="F3008">
            <v>31.49</v>
          </cell>
          <cell r="G3008">
            <v>3297.97</v>
          </cell>
          <cell r="H3008" t="str">
            <v>CDHU-182</v>
          </cell>
        </row>
        <row r="3009">
          <cell r="A3009" t="str">
            <v>45.03.100</v>
          </cell>
          <cell r="C3009" t="str">
            <v>Hidrômetro em bronze, diâmetro de 25 mm (1´)</v>
          </cell>
          <cell r="D3009" t="str">
            <v>UN</v>
          </cell>
          <cell r="E3009">
            <v>553.27</v>
          </cell>
          <cell r="F3009">
            <v>50.39</v>
          </cell>
          <cell r="G3009">
            <v>603.66</v>
          </cell>
          <cell r="H3009" t="str">
            <v>CDHU-182</v>
          </cell>
        </row>
        <row r="3010">
          <cell r="A3010" t="str">
            <v>45.03.110</v>
          </cell>
          <cell r="C3010" t="str">
            <v>Hidrômetro em bronze, diâmetro de 40 mm (1 1/2´)</v>
          </cell>
          <cell r="D3010" t="str">
            <v>UN</v>
          </cell>
          <cell r="E3010">
            <v>855.5</v>
          </cell>
          <cell r="F3010">
            <v>50.39</v>
          </cell>
          <cell r="G3010">
            <v>905.89</v>
          </cell>
          <cell r="H3010" t="str">
            <v>CDHU-182</v>
          </cell>
        </row>
        <row r="3011">
          <cell r="A3011" t="str">
            <v>45.03.200</v>
          </cell>
          <cell r="B3011" t="str">
            <v>Reparos, conservacoes e complementos - GRUPO 45</v>
          </cell>
          <cell r="C3011" t="str">
            <v>Filtro tipo cesto para hidrômetro de 50 mm (2´)</v>
          </cell>
          <cell r="D3011" t="str">
            <v>UN</v>
          </cell>
          <cell r="E3011">
            <v>2052.63</v>
          </cell>
          <cell r="F3011">
            <v>31.49</v>
          </cell>
          <cell r="G3011">
            <v>2084.12</v>
          </cell>
          <cell r="H3011" t="str">
            <v>CDHU-182</v>
          </cell>
        </row>
        <row r="3012">
          <cell r="A3012" t="str">
            <v>45.20</v>
          </cell>
          <cell r="C3012" t="str">
            <v>Reparos, conservacoes e complementos - GRUPO 45</v>
          </cell>
          <cell r="H3012" t="str">
            <v>CDHU-182</v>
          </cell>
        </row>
        <row r="3013">
          <cell r="A3013" t="str">
            <v>45.20.020</v>
          </cell>
          <cell r="B3013" t="str">
            <v>TUBULACAO E CONDUTORES PARA LIQUIDOS E GASES.</v>
          </cell>
          <cell r="C3013" t="str">
            <v>Cilindro de gás (GLP) de 45 kg, com carga</v>
          </cell>
          <cell r="D3013" t="str">
            <v>UN</v>
          </cell>
          <cell r="E3013">
            <v>810.13</v>
          </cell>
          <cell r="G3013">
            <v>810.13</v>
          </cell>
          <cell r="H3013" t="str">
            <v>CDHU-182</v>
          </cell>
        </row>
        <row r="3014">
          <cell r="A3014" t="str">
            <v>46</v>
          </cell>
          <cell r="B3014" t="str">
            <v>Tubulacao em PVC rigido marrom para sistemas prediais de agua fria</v>
          </cell>
          <cell r="C3014" t="str">
            <v>TUBULACAO E CONDUTORES PARA LIQUIDOS E GASES.</v>
          </cell>
          <cell r="H3014" t="str">
            <v>CDHU-182</v>
          </cell>
        </row>
        <row r="3015">
          <cell r="A3015" t="str">
            <v>46.01</v>
          </cell>
          <cell r="C3015" t="str">
            <v>Tubulacao em PVC rigido marrom para sistemas prediais de agua fria</v>
          </cell>
          <cell r="H3015" t="str">
            <v>CDHU-182</v>
          </cell>
        </row>
        <row r="3016">
          <cell r="A3016" t="str">
            <v>46.01.010</v>
          </cell>
          <cell r="C3016" t="str">
            <v>Tubo de PVC rígido soldável marrom, DN= 20 mm, (1/2´), inclusive conexões</v>
          </cell>
          <cell r="D3016" t="str">
            <v>M</v>
          </cell>
          <cell r="E3016">
            <v>5.66</v>
          </cell>
          <cell r="F3016">
            <v>21</v>
          </cell>
          <cell r="G3016">
            <v>26.66</v>
          </cell>
          <cell r="H3016" t="str">
            <v>CDHU-182</v>
          </cell>
        </row>
        <row r="3017">
          <cell r="A3017" t="str">
            <v>46.01.020</v>
          </cell>
          <cell r="C3017" t="str">
            <v>Tubo de PVC rígido soldável marrom, DN= 25 mm, (3/4´), inclusive conexões</v>
          </cell>
          <cell r="D3017" t="str">
            <v>M</v>
          </cell>
          <cell r="E3017">
            <v>6.74</v>
          </cell>
          <cell r="F3017">
            <v>21</v>
          </cell>
          <cell r="G3017">
            <v>27.74</v>
          </cell>
          <cell r="H3017" t="str">
            <v>CDHU-182</v>
          </cell>
        </row>
        <row r="3018">
          <cell r="A3018" t="str">
            <v>46.01.030</v>
          </cell>
          <cell r="C3018" t="str">
            <v>Tubo de PVC rígido soldável marrom, DN= 32 mm, (1´), inclusive conexões</v>
          </cell>
          <cell r="D3018" t="str">
            <v>M</v>
          </cell>
          <cell r="E3018">
            <v>14.91</v>
          </cell>
          <cell r="F3018">
            <v>21</v>
          </cell>
          <cell r="G3018">
            <v>35.909999999999997</v>
          </cell>
          <cell r="H3018" t="str">
            <v>CDHU-182</v>
          </cell>
        </row>
        <row r="3019">
          <cell r="A3019" t="str">
            <v>46.01.040</v>
          </cell>
          <cell r="C3019" t="str">
            <v>Tubo de PVC rígido soldável marrom, DN= 40 mm, (1 1/4´), inclusive conexões</v>
          </cell>
          <cell r="D3019" t="str">
            <v>M</v>
          </cell>
          <cell r="E3019">
            <v>21.66</v>
          </cell>
          <cell r="F3019">
            <v>21</v>
          </cell>
          <cell r="G3019">
            <v>42.66</v>
          </cell>
          <cell r="H3019" t="str">
            <v>CDHU-182</v>
          </cell>
        </row>
        <row r="3020">
          <cell r="A3020" t="str">
            <v>46.01.050</v>
          </cell>
          <cell r="C3020" t="str">
            <v>Tubo de PVC rígido soldável marrom, DN= 50 mm, (1 1/2´), inclusive conexões</v>
          </cell>
          <cell r="D3020" t="str">
            <v>M</v>
          </cell>
          <cell r="E3020">
            <v>22.81</v>
          </cell>
          <cell r="F3020">
            <v>25.19</v>
          </cell>
          <cell r="G3020">
            <v>48</v>
          </cell>
          <cell r="H3020" t="str">
            <v>CDHU-182</v>
          </cell>
        </row>
        <row r="3021">
          <cell r="A3021" t="str">
            <v>46.01.060</v>
          </cell>
          <cell r="C3021" t="str">
            <v>Tubo de PVC rígido soldável marrom, DN= 60 mm, (2´), inclusive conexões</v>
          </cell>
          <cell r="D3021" t="str">
            <v>M</v>
          </cell>
          <cell r="E3021">
            <v>39.21</v>
          </cell>
          <cell r="F3021">
            <v>29.4</v>
          </cell>
          <cell r="G3021">
            <v>68.61</v>
          </cell>
          <cell r="H3021" t="str">
            <v>CDHU-182</v>
          </cell>
        </row>
        <row r="3022">
          <cell r="A3022" t="str">
            <v>46.01.070</v>
          </cell>
          <cell r="C3022" t="str">
            <v>Tubo de PVC rígido soldável marrom, DN= 75 mm, (2 1/2´), inclusive conexões</v>
          </cell>
          <cell r="D3022" t="str">
            <v>M</v>
          </cell>
          <cell r="E3022">
            <v>62.34</v>
          </cell>
          <cell r="F3022">
            <v>37.799999999999997</v>
          </cell>
          <cell r="G3022">
            <v>100.14</v>
          </cell>
          <cell r="H3022" t="str">
            <v>CDHU-182</v>
          </cell>
        </row>
        <row r="3023">
          <cell r="A3023" t="str">
            <v>46.01.080</v>
          </cell>
          <cell r="C3023" t="str">
            <v>Tubo de PVC rígido soldável marrom, DN= 85 mm, (3´), inclusive conexões</v>
          </cell>
          <cell r="D3023" t="str">
            <v>M</v>
          </cell>
          <cell r="E3023">
            <v>74.209999999999994</v>
          </cell>
          <cell r="F3023">
            <v>41.99</v>
          </cell>
          <cell r="G3023">
            <v>116.2</v>
          </cell>
          <cell r="H3023" t="str">
            <v>CDHU-182</v>
          </cell>
        </row>
        <row r="3024">
          <cell r="A3024" t="str">
            <v>46.01.090</v>
          </cell>
          <cell r="B3024" t="str">
            <v>Tubulacao em PVC rigido branco para esgoto domiciliar</v>
          </cell>
          <cell r="C3024" t="str">
            <v>Tubo de PVC rígido soldável marrom, DN= 110 mm, (4´), inclusive conexões</v>
          </cell>
          <cell r="D3024" t="str">
            <v>M</v>
          </cell>
          <cell r="E3024">
            <v>134.15</v>
          </cell>
          <cell r="F3024">
            <v>46.19</v>
          </cell>
          <cell r="G3024">
            <v>180.34</v>
          </cell>
          <cell r="H3024" t="str">
            <v>CDHU-182</v>
          </cell>
        </row>
        <row r="3025">
          <cell r="A3025" t="str">
            <v>46.02</v>
          </cell>
          <cell r="C3025" t="str">
            <v>Tubulacao em PVC rigido branco para esgoto domiciliar</v>
          </cell>
          <cell r="H3025" t="str">
            <v>CDHU-182</v>
          </cell>
        </row>
        <row r="3026">
          <cell r="A3026" t="str">
            <v>46.02.010</v>
          </cell>
          <cell r="C3026" t="str">
            <v>Tubo de PVC rígido branco, pontas lisas, soldável, linha esgoto série normal, DN= 40 mm, inclusive conexões</v>
          </cell>
          <cell r="D3026" t="str">
            <v>M</v>
          </cell>
          <cell r="E3026">
            <v>11.22</v>
          </cell>
          <cell r="F3026">
            <v>21</v>
          </cell>
          <cell r="G3026">
            <v>32.22</v>
          </cell>
          <cell r="H3026" t="str">
            <v>CDHU-182</v>
          </cell>
        </row>
        <row r="3027">
          <cell r="A3027" t="str">
            <v>46.02.050</v>
          </cell>
          <cell r="C3027" t="str">
            <v>Tubo de PVC rígido branco PxB com virola e anel de borracha, linha esgoto série normal, DN= 50 mm, inclusive conexões</v>
          </cell>
          <cell r="D3027" t="str">
            <v>M</v>
          </cell>
          <cell r="E3027">
            <v>15.44</v>
          </cell>
          <cell r="F3027">
            <v>25.19</v>
          </cell>
          <cell r="G3027">
            <v>40.630000000000003</v>
          </cell>
          <cell r="H3027" t="str">
            <v>CDHU-182</v>
          </cell>
        </row>
        <row r="3028">
          <cell r="A3028" t="str">
            <v>46.02.060</v>
          </cell>
          <cell r="C3028" t="str">
            <v>Tubo de PVC rígido branco PxB com virola e anel de borracha, linha esgoto série normal, DN= 75 mm, inclusive conexões</v>
          </cell>
          <cell r="D3028" t="str">
            <v>M</v>
          </cell>
          <cell r="E3028">
            <v>26.27</v>
          </cell>
          <cell r="F3028">
            <v>37.799999999999997</v>
          </cell>
          <cell r="G3028">
            <v>64.069999999999993</v>
          </cell>
          <cell r="H3028" t="str">
            <v>CDHU-182</v>
          </cell>
        </row>
        <row r="3029">
          <cell r="A3029" t="str">
            <v>46.02.070</v>
          </cell>
          <cell r="B3029" t="str">
            <v>Tubulacao em PVC rigido branco serie R - A.P e esgoto domiciliar</v>
          </cell>
          <cell r="C3029" t="str">
            <v>Tubo de PVC rígido branco PxB com virola e anel de borracha, linha esgoto série normal, DN= 100 mm, inclusive conexões</v>
          </cell>
          <cell r="D3029" t="str">
            <v>M</v>
          </cell>
          <cell r="E3029">
            <v>23.37</v>
          </cell>
          <cell r="F3029">
            <v>46.19</v>
          </cell>
          <cell r="G3029">
            <v>69.56</v>
          </cell>
          <cell r="H3029" t="str">
            <v>CDHU-182</v>
          </cell>
        </row>
        <row r="3030">
          <cell r="A3030" t="str">
            <v>46.03</v>
          </cell>
          <cell r="C3030" t="str">
            <v>Tubulacao em PVC rigido branco serie R - A.P e esgoto domiciliar</v>
          </cell>
          <cell r="H3030" t="str">
            <v>CDHU-182</v>
          </cell>
        </row>
        <row r="3031">
          <cell r="A3031" t="str">
            <v>46.03.038</v>
          </cell>
          <cell r="C3031" t="str">
            <v>Tubo de PVC rígido PxB com virola e anel de borracha, linha esgoto série reforçada ´R´, DN= 50 mm, inclusive conexões</v>
          </cell>
          <cell r="D3031" t="str">
            <v>M</v>
          </cell>
          <cell r="E3031">
            <v>22.47</v>
          </cell>
          <cell r="F3031">
            <v>25.19</v>
          </cell>
          <cell r="G3031">
            <v>47.66</v>
          </cell>
          <cell r="H3031" t="str">
            <v>CDHU-182</v>
          </cell>
        </row>
        <row r="3032">
          <cell r="A3032" t="str">
            <v>46.03.040</v>
          </cell>
          <cell r="C3032" t="str">
            <v>Tubo de PVC rígido PxB com virola e anel de borracha, linha esgoto série reforçada ´R´, DN= 75 mm, inclusive conexões</v>
          </cell>
          <cell r="D3032" t="str">
            <v>M</v>
          </cell>
          <cell r="E3032">
            <v>33.090000000000003</v>
          </cell>
          <cell r="F3032">
            <v>37.799999999999997</v>
          </cell>
          <cell r="G3032">
            <v>70.89</v>
          </cell>
          <cell r="H3032" t="str">
            <v>CDHU-182</v>
          </cell>
        </row>
        <row r="3033">
          <cell r="A3033" t="str">
            <v>46.03.050</v>
          </cell>
          <cell r="C3033" t="str">
            <v>Tubo de PVC rígido PxB com virola e anel de borracha, linha esgoto série reforçada ´R´, DN= 100 mm, inclusive conexões</v>
          </cell>
          <cell r="D3033" t="str">
            <v>M</v>
          </cell>
          <cell r="E3033">
            <v>47.99</v>
          </cell>
          <cell r="F3033">
            <v>46.19</v>
          </cell>
          <cell r="G3033">
            <v>94.18</v>
          </cell>
          <cell r="H3033" t="str">
            <v>CDHU-182</v>
          </cell>
        </row>
        <row r="3034">
          <cell r="A3034" t="str">
            <v>46.03.060</v>
          </cell>
          <cell r="C3034" t="str">
            <v>Tubo de PVC rígido PxB com virola e anel de borracha, linha esgoto série reforçada ´R´. DN= 150 mm, inclusive conexões</v>
          </cell>
          <cell r="D3034" t="str">
            <v>M</v>
          </cell>
          <cell r="E3034">
            <v>89.86</v>
          </cell>
          <cell r="F3034">
            <v>46.19</v>
          </cell>
          <cell r="G3034">
            <v>136.05000000000001</v>
          </cell>
          <cell r="H3034" t="str">
            <v>CDHU-182</v>
          </cell>
        </row>
        <row r="3035">
          <cell r="A3035" t="str">
            <v>46.03.080</v>
          </cell>
          <cell r="B3035" t="str">
            <v>Tubulacao em PVC rigido com junta elastica - aducao e distribuicao de agua</v>
          </cell>
          <cell r="C3035" t="str">
            <v>Tubo de PVC rígido, pontas lisas, soldável, linha esgoto série reforçada ´R´, DN= 40 mm, inclusive conexões</v>
          </cell>
          <cell r="D3035" t="str">
            <v>M</v>
          </cell>
          <cell r="E3035">
            <v>18.829999999999998</v>
          </cell>
          <cell r="F3035">
            <v>21</v>
          </cell>
          <cell r="G3035">
            <v>39.83</v>
          </cell>
          <cell r="H3035" t="str">
            <v>CDHU-182</v>
          </cell>
        </row>
        <row r="3036">
          <cell r="A3036" t="str">
            <v>46.04</v>
          </cell>
          <cell r="C3036" t="str">
            <v>Tubulacao em PVC rigido com junta elastica - aducao e distribuicao de agua</v>
          </cell>
          <cell r="H3036" t="str">
            <v>CDHU-182</v>
          </cell>
        </row>
        <row r="3037">
          <cell r="A3037" t="str">
            <v>46.04.010</v>
          </cell>
          <cell r="C3037" t="str">
            <v>Tubo de PVC rígido tipo PBA classe 15, DN= 50mm, (DE= 60mm), inclusive conexões</v>
          </cell>
          <cell r="D3037" t="str">
            <v>M</v>
          </cell>
          <cell r="E3037">
            <v>22.08</v>
          </cell>
          <cell r="F3037">
            <v>14.69</v>
          </cell>
          <cell r="G3037">
            <v>36.770000000000003</v>
          </cell>
          <cell r="H3037" t="str">
            <v>CDHU-182</v>
          </cell>
        </row>
        <row r="3038">
          <cell r="A3038" t="str">
            <v>46.04.020</v>
          </cell>
          <cell r="C3038" t="str">
            <v>Tubo de PVC rígido tipo PBA classe 15, DN= 75mm, (DE= 85mm), inclusive conexões</v>
          </cell>
          <cell r="D3038" t="str">
            <v>M</v>
          </cell>
          <cell r="E3038">
            <v>43.46</v>
          </cell>
          <cell r="F3038">
            <v>14.69</v>
          </cell>
          <cell r="G3038">
            <v>58.15</v>
          </cell>
          <cell r="H3038" t="str">
            <v>CDHU-182</v>
          </cell>
        </row>
        <row r="3039">
          <cell r="A3039" t="str">
            <v>46.04.030</v>
          </cell>
          <cell r="C3039" t="str">
            <v>Tubo de PVC rígido tipo PBA classe 15, DN= 100mm, (DE= 110mm), inclusive conexões</v>
          </cell>
          <cell r="D3039" t="str">
            <v>M</v>
          </cell>
          <cell r="E3039">
            <v>79.3</v>
          </cell>
          <cell r="F3039">
            <v>14.69</v>
          </cell>
          <cell r="G3039">
            <v>93.99</v>
          </cell>
          <cell r="H3039" t="str">
            <v>CDHU-182</v>
          </cell>
        </row>
        <row r="3040">
          <cell r="A3040" t="str">
            <v>46.04.040</v>
          </cell>
          <cell r="C3040" t="str">
            <v>Tubo de PVC rígido DEFoFo, DN= 100mm (DE= 118mm), inclusive conexões</v>
          </cell>
          <cell r="D3040" t="str">
            <v>M</v>
          </cell>
          <cell r="E3040">
            <v>68.92</v>
          </cell>
          <cell r="F3040">
            <v>14.69</v>
          </cell>
          <cell r="G3040">
            <v>83.61</v>
          </cell>
          <cell r="H3040" t="str">
            <v>CDHU-182</v>
          </cell>
        </row>
        <row r="3041">
          <cell r="A3041" t="str">
            <v>46.04.050</v>
          </cell>
          <cell r="C3041" t="str">
            <v>Tubo de PVC rígido DEFoFo, DN= 150mm (DE= 170mm), inclusive conexões</v>
          </cell>
          <cell r="D3041" t="str">
            <v>M</v>
          </cell>
          <cell r="E3041">
            <v>191.14</v>
          </cell>
          <cell r="F3041">
            <v>14.69</v>
          </cell>
          <cell r="G3041">
            <v>205.83</v>
          </cell>
          <cell r="H3041" t="str">
            <v>CDHU-182</v>
          </cell>
        </row>
        <row r="3042">
          <cell r="A3042" t="str">
            <v>46.04.070</v>
          </cell>
          <cell r="C3042" t="str">
            <v>Tubo de PVC rígido DEFoFo, DN= 200mm (DE= 222mm), inclusive conexões</v>
          </cell>
          <cell r="D3042" t="str">
            <v>M</v>
          </cell>
          <cell r="E3042">
            <v>256</v>
          </cell>
          <cell r="F3042">
            <v>29.37</v>
          </cell>
          <cell r="G3042">
            <v>285.37</v>
          </cell>
          <cell r="H3042" t="str">
            <v>CDHU-182</v>
          </cell>
        </row>
        <row r="3043">
          <cell r="A3043" t="str">
            <v>46.04.080</v>
          </cell>
          <cell r="C3043" t="str">
            <v>Tubo de PVC rígido DEFoFo, DN= 250mm (DE= 274mm), inclusive conexões</v>
          </cell>
          <cell r="D3043" t="str">
            <v>M</v>
          </cell>
          <cell r="E3043">
            <v>377.92</v>
          </cell>
          <cell r="F3043">
            <v>29.37</v>
          </cell>
          <cell r="G3043">
            <v>407.29</v>
          </cell>
          <cell r="H3043" t="str">
            <v>CDHU-182</v>
          </cell>
        </row>
        <row r="3044">
          <cell r="A3044" t="str">
            <v>46.04.090</v>
          </cell>
          <cell r="B3044" t="str">
            <v>Tubulacao em PVC rigido com junta elastica - rede de esgoto</v>
          </cell>
          <cell r="C3044" t="str">
            <v>Tubo de PVC rígido DEFoFo, DN= 300mm (DE= 326mm), inclusive conexões</v>
          </cell>
          <cell r="D3044" t="str">
            <v>M</v>
          </cell>
          <cell r="E3044">
            <v>565.77</v>
          </cell>
          <cell r="F3044">
            <v>29.37</v>
          </cell>
          <cell r="G3044">
            <v>595.14</v>
          </cell>
          <cell r="H3044" t="str">
            <v>CDHU-182</v>
          </cell>
        </row>
        <row r="3045">
          <cell r="A3045" t="str">
            <v>46.05</v>
          </cell>
          <cell r="C3045" t="str">
            <v>Tubulacao em PVC rigido com junta elastica - rede de esgoto</v>
          </cell>
          <cell r="H3045" t="str">
            <v>CDHU-182</v>
          </cell>
        </row>
        <row r="3046">
          <cell r="A3046" t="str">
            <v>46.05.020</v>
          </cell>
          <cell r="C3046" t="str">
            <v>Tubo PVC rígido, tipo Coletor Esgoto, junta elástica, DN= 100 mm, inclusive conexões</v>
          </cell>
          <cell r="D3046" t="str">
            <v>M</v>
          </cell>
          <cell r="E3046">
            <v>28.27</v>
          </cell>
          <cell r="F3046">
            <v>14.69</v>
          </cell>
          <cell r="G3046">
            <v>42.96</v>
          </cell>
          <cell r="H3046" t="str">
            <v>CDHU-182</v>
          </cell>
        </row>
        <row r="3047">
          <cell r="A3047" t="str">
            <v>46.05.040</v>
          </cell>
          <cell r="C3047" t="str">
            <v>Tubo PVC rígido, tipo Coletor Esgoto, junta elástica, DN= 150 mm, inclusive conexões</v>
          </cell>
          <cell r="D3047" t="str">
            <v>M</v>
          </cell>
          <cell r="E3047">
            <v>59.5</v>
          </cell>
          <cell r="F3047">
            <v>14.69</v>
          </cell>
          <cell r="G3047">
            <v>74.19</v>
          </cell>
          <cell r="H3047" t="str">
            <v>CDHU-182</v>
          </cell>
        </row>
        <row r="3048">
          <cell r="A3048" t="str">
            <v>46.05.050</v>
          </cell>
          <cell r="C3048" t="str">
            <v>Tubo PVC rígido, tipo Coletor Esgoto, junta elástica, DN= 200 mm, inclusive conexões</v>
          </cell>
          <cell r="D3048" t="str">
            <v>M</v>
          </cell>
          <cell r="E3048">
            <v>92.95</v>
          </cell>
          <cell r="F3048">
            <v>29.37</v>
          </cell>
          <cell r="G3048">
            <v>122.32</v>
          </cell>
          <cell r="H3048" t="str">
            <v>CDHU-182</v>
          </cell>
        </row>
        <row r="3049">
          <cell r="A3049" t="str">
            <v>46.05.060</v>
          </cell>
          <cell r="C3049" t="str">
            <v>Tubo PVC rígido, tipo Coletor Esgoto, junta elástica, DN= 250 mm, inclusive conexões</v>
          </cell>
          <cell r="D3049" t="str">
            <v>M</v>
          </cell>
          <cell r="E3049">
            <v>155.59</v>
          </cell>
          <cell r="F3049">
            <v>29.37</v>
          </cell>
          <cell r="G3049">
            <v>184.96</v>
          </cell>
          <cell r="H3049" t="str">
            <v>CDHU-182</v>
          </cell>
        </row>
        <row r="3050">
          <cell r="A3050" t="str">
            <v>46.05.070</v>
          </cell>
          <cell r="C3050" t="str">
            <v>Tubo PVC rígido, tipo Coletor Esgoto, junta elástica, DN= 300 mm, inclusive conexões</v>
          </cell>
          <cell r="D3050" t="str">
            <v>M</v>
          </cell>
          <cell r="E3050">
            <v>260.93</v>
          </cell>
          <cell r="F3050">
            <v>29.37</v>
          </cell>
          <cell r="G3050">
            <v>290.3</v>
          </cell>
          <cell r="H3050" t="str">
            <v>CDHU-182</v>
          </cell>
        </row>
        <row r="3051">
          <cell r="A3051" t="str">
            <v>46.05.090</v>
          </cell>
          <cell r="B3051" t="str">
            <v>Tubulacao galvanizado</v>
          </cell>
          <cell r="C3051" t="str">
            <v>Tubo PVC rígido, tipo Coletor Esgoto, junta elástica, DN= 400 mm, inclusive conexões</v>
          </cell>
          <cell r="D3051" t="str">
            <v>M</v>
          </cell>
          <cell r="E3051">
            <v>406.73</v>
          </cell>
          <cell r="F3051">
            <v>29.37</v>
          </cell>
          <cell r="G3051">
            <v>436.1</v>
          </cell>
          <cell r="H3051" t="str">
            <v>CDHU-182</v>
          </cell>
        </row>
        <row r="3052">
          <cell r="A3052" t="str">
            <v>46.07</v>
          </cell>
          <cell r="C3052" t="str">
            <v>Tubulacao galvanizado</v>
          </cell>
          <cell r="H3052" t="str">
            <v>CDHU-182</v>
          </cell>
        </row>
        <row r="3053">
          <cell r="A3053" t="str">
            <v>46.07.010</v>
          </cell>
          <cell r="C3053" t="str">
            <v>Tubo galvanizado DN= 1/2´, inclusive conexões</v>
          </cell>
          <cell r="D3053" t="str">
            <v>M</v>
          </cell>
          <cell r="E3053">
            <v>35.630000000000003</v>
          </cell>
          <cell r="F3053">
            <v>41.99</v>
          </cell>
          <cell r="G3053">
            <v>77.62</v>
          </cell>
          <cell r="H3053" t="str">
            <v>CDHU-182</v>
          </cell>
        </row>
        <row r="3054">
          <cell r="A3054" t="str">
            <v>46.07.020</v>
          </cell>
          <cell r="C3054" t="str">
            <v>Tubo galvanizado DN= 3/4´, inclusive conexões</v>
          </cell>
          <cell r="D3054" t="str">
            <v>M</v>
          </cell>
          <cell r="E3054">
            <v>53.31</v>
          </cell>
          <cell r="F3054">
            <v>46.19</v>
          </cell>
          <cell r="G3054">
            <v>99.5</v>
          </cell>
          <cell r="H3054" t="str">
            <v>CDHU-182</v>
          </cell>
        </row>
        <row r="3055">
          <cell r="A3055" t="str">
            <v>46.07.030</v>
          </cell>
          <cell r="C3055" t="str">
            <v>Tubo galvanizado DN= 1´, inclusive conexões</v>
          </cell>
          <cell r="D3055" t="str">
            <v>M</v>
          </cell>
          <cell r="E3055">
            <v>73.67</v>
          </cell>
          <cell r="F3055">
            <v>54.59</v>
          </cell>
          <cell r="G3055">
            <v>128.26</v>
          </cell>
          <cell r="H3055" t="str">
            <v>CDHU-182</v>
          </cell>
        </row>
        <row r="3056">
          <cell r="A3056" t="str">
            <v>46.07.040</v>
          </cell>
          <cell r="C3056" t="str">
            <v>Tubo galvanizado DN= 1 1/4´, inclusive conexões</v>
          </cell>
          <cell r="D3056" t="str">
            <v>M</v>
          </cell>
          <cell r="E3056">
            <v>96.9</v>
          </cell>
          <cell r="F3056">
            <v>58.79</v>
          </cell>
          <cell r="G3056">
            <v>155.69</v>
          </cell>
          <cell r="H3056" t="str">
            <v>CDHU-182</v>
          </cell>
        </row>
        <row r="3057">
          <cell r="A3057" t="str">
            <v>46.07.050</v>
          </cell>
          <cell r="C3057" t="str">
            <v>Tubo galvanizado DN= 1 1/2´, inclusive conexões</v>
          </cell>
          <cell r="D3057" t="str">
            <v>M</v>
          </cell>
          <cell r="E3057">
            <v>87.37</v>
          </cell>
          <cell r="F3057">
            <v>67.180000000000007</v>
          </cell>
          <cell r="G3057">
            <v>154.55000000000001</v>
          </cell>
          <cell r="H3057" t="str">
            <v>CDHU-182</v>
          </cell>
        </row>
        <row r="3058">
          <cell r="A3058" t="str">
            <v>46.07.060</v>
          </cell>
          <cell r="C3058" t="str">
            <v>Tubo galvanizado DN= 2´, inclusive conexões</v>
          </cell>
          <cell r="D3058" t="str">
            <v>M</v>
          </cell>
          <cell r="E3058">
            <v>141.75</v>
          </cell>
          <cell r="F3058">
            <v>75.58</v>
          </cell>
          <cell r="G3058">
            <v>217.33</v>
          </cell>
          <cell r="H3058" t="str">
            <v>CDHU-182</v>
          </cell>
        </row>
        <row r="3059">
          <cell r="A3059" t="str">
            <v>46.07.070</v>
          </cell>
          <cell r="C3059" t="str">
            <v>Tubo galvanizado DN= 2 1/2´, inclusive conexões</v>
          </cell>
          <cell r="D3059" t="str">
            <v>M</v>
          </cell>
          <cell r="E3059">
            <v>183.55</v>
          </cell>
          <cell r="F3059">
            <v>83.98</v>
          </cell>
          <cell r="G3059">
            <v>267.52999999999997</v>
          </cell>
          <cell r="H3059" t="str">
            <v>CDHU-182</v>
          </cell>
        </row>
        <row r="3060">
          <cell r="A3060" t="str">
            <v>46.07.080</v>
          </cell>
          <cell r="C3060" t="str">
            <v>Tubo galvanizado DN= 3´, inclusive conexões</v>
          </cell>
          <cell r="D3060" t="str">
            <v>M</v>
          </cell>
          <cell r="E3060">
            <v>206.39</v>
          </cell>
          <cell r="F3060">
            <v>94.48</v>
          </cell>
          <cell r="G3060">
            <v>300.87</v>
          </cell>
          <cell r="H3060" t="str">
            <v>CDHU-182</v>
          </cell>
        </row>
        <row r="3061">
          <cell r="A3061" t="str">
            <v>46.07.090</v>
          </cell>
          <cell r="C3061" t="str">
            <v>Tubo galvanizado DN= 4´, inclusive conexões</v>
          </cell>
          <cell r="D3061" t="str">
            <v>M</v>
          </cell>
          <cell r="E3061">
            <v>311.27999999999997</v>
          </cell>
          <cell r="F3061">
            <v>104.98</v>
          </cell>
          <cell r="G3061">
            <v>416.26</v>
          </cell>
          <cell r="H3061" t="str">
            <v>CDHU-182</v>
          </cell>
        </row>
        <row r="3062">
          <cell r="A3062" t="str">
            <v>46.07.100</v>
          </cell>
          <cell r="B3062" t="str">
            <v>Tubulacao em aco carbono galvanizado classe schedule</v>
          </cell>
          <cell r="C3062" t="str">
            <v>Tubo galvanizado DN= 6´, inclusive conexões</v>
          </cell>
          <cell r="D3062" t="str">
            <v>M</v>
          </cell>
          <cell r="E3062">
            <v>409.81</v>
          </cell>
          <cell r="F3062">
            <v>115.47</v>
          </cell>
          <cell r="G3062">
            <v>525.28</v>
          </cell>
          <cell r="H3062" t="str">
            <v>CDHU-182</v>
          </cell>
        </row>
        <row r="3063">
          <cell r="A3063" t="str">
            <v>46.08</v>
          </cell>
          <cell r="C3063" t="str">
            <v>Tubulacao em aco carbono galvanizado classe schedule</v>
          </cell>
          <cell r="H3063" t="str">
            <v>CDHU-182</v>
          </cell>
        </row>
        <row r="3064">
          <cell r="A3064" t="str">
            <v>46.08.006</v>
          </cell>
          <cell r="C3064" t="str">
            <v>Tubo galvanizado sem costura schedule 40, DN= 1/2´, inclusive conexões</v>
          </cell>
          <cell r="D3064" t="str">
            <v>M</v>
          </cell>
          <cell r="E3064">
            <v>60.15</v>
          </cell>
          <cell r="F3064">
            <v>41.99</v>
          </cell>
          <cell r="G3064">
            <v>102.14</v>
          </cell>
          <cell r="H3064" t="str">
            <v>CDHU-182</v>
          </cell>
        </row>
        <row r="3065">
          <cell r="A3065" t="str">
            <v>46.08.010</v>
          </cell>
          <cell r="C3065" t="str">
            <v>Tubo galvanizado sem costura schedule 40, DN= 3/4´, inclusive conexões</v>
          </cell>
          <cell r="D3065" t="str">
            <v>M</v>
          </cell>
          <cell r="E3065">
            <v>80.87</v>
          </cell>
          <cell r="F3065">
            <v>46.19</v>
          </cell>
          <cell r="G3065">
            <v>127.06</v>
          </cell>
          <cell r="H3065" t="str">
            <v>CDHU-182</v>
          </cell>
        </row>
        <row r="3066">
          <cell r="A3066" t="str">
            <v>46.08.020</v>
          </cell>
          <cell r="C3066" t="str">
            <v>Tubo galvanizado sem costura schedule 40, DN= 1´, inclusive conexões</v>
          </cell>
          <cell r="D3066" t="str">
            <v>M</v>
          </cell>
          <cell r="E3066">
            <v>90.21</v>
          </cell>
          <cell r="F3066">
            <v>54.59</v>
          </cell>
          <cell r="G3066">
            <v>144.80000000000001</v>
          </cell>
          <cell r="H3066" t="str">
            <v>CDHU-182</v>
          </cell>
        </row>
        <row r="3067">
          <cell r="A3067" t="str">
            <v>46.08.030</v>
          </cell>
          <cell r="C3067" t="str">
            <v>Tubo galvanizado sem costura schedule 40, DN= 1 1/4´, inclusive conexões</v>
          </cell>
          <cell r="D3067" t="str">
            <v>M</v>
          </cell>
          <cell r="E3067">
            <v>116.25</v>
          </cell>
          <cell r="F3067">
            <v>58.79</v>
          </cell>
          <cell r="G3067">
            <v>175.04</v>
          </cell>
          <cell r="H3067" t="str">
            <v>CDHU-182</v>
          </cell>
        </row>
        <row r="3068">
          <cell r="A3068" t="str">
            <v>46.08.040</v>
          </cell>
          <cell r="C3068" t="str">
            <v>Tubo galvanizado sem costura schedule 40, DN= 1 1/2´, inclusive conexões</v>
          </cell>
          <cell r="D3068" t="str">
            <v>M</v>
          </cell>
          <cell r="E3068">
            <v>138.34</v>
          </cell>
          <cell r="F3068">
            <v>67.180000000000007</v>
          </cell>
          <cell r="G3068">
            <v>205.52</v>
          </cell>
          <cell r="H3068" t="str">
            <v>CDHU-182</v>
          </cell>
        </row>
        <row r="3069">
          <cell r="A3069" t="str">
            <v>46.08.050</v>
          </cell>
          <cell r="C3069" t="str">
            <v>Tubo galvanizado sem costura schedule 40, DN= 2´, inclusive conexões</v>
          </cell>
          <cell r="D3069" t="str">
            <v>M</v>
          </cell>
          <cell r="E3069">
            <v>153.65</v>
          </cell>
          <cell r="F3069">
            <v>75.58</v>
          </cell>
          <cell r="G3069">
            <v>229.23</v>
          </cell>
          <cell r="H3069" t="str">
            <v>CDHU-182</v>
          </cell>
        </row>
        <row r="3070">
          <cell r="A3070" t="str">
            <v>46.08.070</v>
          </cell>
          <cell r="C3070" t="str">
            <v>Tubo galvanizado sem costura schedule 40, DN= 2 1/2´, inclusive conexões</v>
          </cell>
          <cell r="D3070" t="str">
            <v>M</v>
          </cell>
          <cell r="E3070">
            <v>238.92</v>
          </cell>
          <cell r="F3070">
            <v>83.98</v>
          </cell>
          <cell r="G3070">
            <v>322.89999999999998</v>
          </cell>
          <cell r="H3070" t="str">
            <v>CDHU-182</v>
          </cell>
        </row>
        <row r="3071">
          <cell r="A3071" t="str">
            <v>46.08.080</v>
          </cell>
          <cell r="C3071" t="str">
            <v>Tubo galvanizado sem costura schedule 40, DN= 3´, inclusive conexões</v>
          </cell>
          <cell r="D3071" t="str">
            <v>M</v>
          </cell>
          <cell r="E3071">
            <v>293.73</v>
          </cell>
          <cell r="F3071">
            <v>94.48</v>
          </cell>
          <cell r="G3071">
            <v>388.21</v>
          </cell>
          <cell r="H3071" t="str">
            <v>CDHU-182</v>
          </cell>
        </row>
        <row r="3072">
          <cell r="A3072" t="str">
            <v>46.08.100</v>
          </cell>
          <cell r="C3072" t="str">
            <v>Tubo galvanizado sem costura schedule 40, DN= 4´, inclusive conexões</v>
          </cell>
          <cell r="D3072" t="str">
            <v>M</v>
          </cell>
          <cell r="E3072">
            <v>426.42</v>
          </cell>
          <cell r="F3072">
            <v>104.98</v>
          </cell>
          <cell r="G3072">
            <v>531.4</v>
          </cell>
          <cell r="H3072" t="str">
            <v>CDHU-182</v>
          </cell>
        </row>
        <row r="3073">
          <cell r="A3073" t="str">
            <v>46.08.110</v>
          </cell>
          <cell r="B3073" t="str">
            <v>Conexoes e acessorios em ferro fundido, predial e tradicional, esgoto e pluvial</v>
          </cell>
          <cell r="C3073" t="str">
            <v>Tubo galvanizado sem costura schedule 40, DN= 6´, inclusive conexões</v>
          </cell>
          <cell r="D3073" t="str">
            <v>M</v>
          </cell>
          <cell r="E3073">
            <v>709.16</v>
          </cell>
          <cell r="F3073">
            <v>115.47</v>
          </cell>
          <cell r="G3073">
            <v>824.63</v>
          </cell>
          <cell r="H3073" t="str">
            <v>CDHU-182</v>
          </cell>
        </row>
        <row r="3074">
          <cell r="A3074" t="str">
            <v>46.09</v>
          </cell>
          <cell r="C3074" t="str">
            <v>Conexoes e acessorios em ferro fundido, predial e tradicional, esgoto e pluvial</v>
          </cell>
          <cell r="H3074" t="str">
            <v>CDHU-182</v>
          </cell>
        </row>
        <row r="3075">
          <cell r="A3075" t="str">
            <v>46.09.050</v>
          </cell>
          <cell r="C3075" t="str">
            <v>Joelho 45° em ferro fundido, linha predial tradicional, DN= 50 mm</v>
          </cell>
          <cell r="D3075" t="str">
            <v>UN</v>
          </cell>
          <cell r="E3075">
            <v>81.99</v>
          </cell>
          <cell r="F3075">
            <v>12.6</v>
          </cell>
          <cell r="G3075">
            <v>94.59</v>
          </cell>
          <cell r="H3075" t="str">
            <v>CDHU-182</v>
          </cell>
        </row>
        <row r="3076">
          <cell r="A3076" t="str">
            <v>46.09.060</v>
          </cell>
          <cell r="C3076" t="str">
            <v>Joelho 45° em ferro fundido, linha predial tradicional, DN= 75 mm</v>
          </cell>
          <cell r="D3076" t="str">
            <v>UN</v>
          </cell>
          <cell r="E3076">
            <v>104.21</v>
          </cell>
          <cell r="F3076">
            <v>12.6</v>
          </cell>
          <cell r="G3076">
            <v>116.81</v>
          </cell>
          <cell r="H3076" t="str">
            <v>CDHU-182</v>
          </cell>
        </row>
        <row r="3077">
          <cell r="A3077" t="str">
            <v>46.09.070</v>
          </cell>
          <cell r="C3077" t="str">
            <v>Joelho 45° em ferro fundido, linha predial tradicional, DN= 100 mm</v>
          </cell>
          <cell r="D3077" t="str">
            <v>UN</v>
          </cell>
          <cell r="E3077">
            <v>116.63</v>
          </cell>
          <cell r="F3077">
            <v>16.8</v>
          </cell>
          <cell r="G3077">
            <v>133.43</v>
          </cell>
          <cell r="H3077" t="str">
            <v>CDHU-182</v>
          </cell>
        </row>
        <row r="3078">
          <cell r="A3078" t="str">
            <v>46.09.080</v>
          </cell>
          <cell r="C3078" t="str">
            <v>Joelho 45° em ferro fundido, linha predial tradicional, DN= 150 mm</v>
          </cell>
          <cell r="D3078" t="str">
            <v>UN</v>
          </cell>
          <cell r="E3078">
            <v>206.24</v>
          </cell>
          <cell r="F3078">
            <v>16.8</v>
          </cell>
          <cell r="G3078">
            <v>223.04</v>
          </cell>
          <cell r="H3078" t="str">
            <v>CDHU-182</v>
          </cell>
        </row>
        <row r="3079">
          <cell r="A3079" t="str">
            <v>46.09.100</v>
          </cell>
          <cell r="C3079" t="str">
            <v>Joelho 87° 30´ em ferro fundido, linha predial tradicional, DN= 50 mm</v>
          </cell>
          <cell r="D3079" t="str">
            <v>UN</v>
          </cell>
          <cell r="E3079">
            <v>105.18</v>
          </cell>
          <cell r="F3079">
            <v>12.6</v>
          </cell>
          <cell r="G3079">
            <v>117.78</v>
          </cell>
          <cell r="H3079" t="str">
            <v>CDHU-182</v>
          </cell>
        </row>
        <row r="3080">
          <cell r="A3080" t="str">
            <v>46.09.110</v>
          </cell>
          <cell r="C3080" t="str">
            <v>Joelho 87° 30´ em ferro fundido, linha predial tradicional, DN= 75 mm</v>
          </cell>
          <cell r="D3080" t="str">
            <v>UN</v>
          </cell>
          <cell r="E3080">
            <v>121.81</v>
          </cell>
          <cell r="F3080">
            <v>12.6</v>
          </cell>
          <cell r="G3080">
            <v>134.41</v>
          </cell>
          <cell r="H3080" t="str">
            <v>CDHU-182</v>
          </cell>
        </row>
        <row r="3081">
          <cell r="A3081" t="str">
            <v>46.09.120</v>
          </cell>
          <cell r="C3081" t="str">
            <v>Joelho 87° 30´ em ferro fundido, linha predial tradicional, DN= 100 mm</v>
          </cell>
          <cell r="D3081" t="str">
            <v>UN</v>
          </cell>
          <cell r="E3081">
            <v>173.72</v>
          </cell>
          <cell r="F3081">
            <v>16.8</v>
          </cell>
          <cell r="G3081">
            <v>190.52</v>
          </cell>
          <cell r="H3081" t="str">
            <v>CDHU-182</v>
          </cell>
        </row>
        <row r="3082">
          <cell r="A3082" t="str">
            <v>46.09.130</v>
          </cell>
          <cell r="C3082" t="str">
            <v>Joelho 87° 30´ em ferro fundido, linha predial tradicional, DN= 150 mm</v>
          </cell>
          <cell r="D3082" t="str">
            <v>UN</v>
          </cell>
          <cell r="E3082">
            <v>298.77999999999997</v>
          </cell>
          <cell r="F3082">
            <v>16.8</v>
          </cell>
          <cell r="G3082">
            <v>315.58</v>
          </cell>
          <cell r="H3082" t="str">
            <v>CDHU-182</v>
          </cell>
        </row>
        <row r="3083">
          <cell r="A3083" t="str">
            <v>46.09.150</v>
          </cell>
          <cell r="C3083" t="str">
            <v>Luva bolsa e bolsa em ferro fundido, linha predial tradicional, DN= 50 mm</v>
          </cell>
          <cell r="D3083" t="str">
            <v>UN</v>
          </cell>
          <cell r="E3083">
            <v>60.03</v>
          </cell>
          <cell r="F3083">
            <v>12.6</v>
          </cell>
          <cell r="G3083">
            <v>72.63</v>
          </cell>
          <cell r="H3083" t="str">
            <v>CDHU-182</v>
          </cell>
        </row>
        <row r="3084">
          <cell r="A3084" t="str">
            <v>46.09.160</v>
          </cell>
          <cell r="C3084" t="str">
            <v>Luva bolsa e bolsa em ferro fundido, linha predial tradicional, DN= 75 mm</v>
          </cell>
          <cell r="D3084" t="str">
            <v>UN</v>
          </cell>
          <cell r="E3084">
            <v>79.31</v>
          </cell>
          <cell r="F3084">
            <v>12.6</v>
          </cell>
          <cell r="G3084">
            <v>91.91</v>
          </cell>
          <cell r="H3084" t="str">
            <v>CDHU-182</v>
          </cell>
        </row>
        <row r="3085">
          <cell r="A3085" t="str">
            <v>46.09.170</v>
          </cell>
          <cell r="C3085" t="str">
            <v>Luva bolsa e bolsa em ferro fundido, linha predial tradicional, DN= 100 mm</v>
          </cell>
          <cell r="D3085" t="str">
            <v>UN</v>
          </cell>
          <cell r="E3085">
            <v>86.87</v>
          </cell>
          <cell r="F3085">
            <v>16.8</v>
          </cell>
          <cell r="G3085">
            <v>103.67</v>
          </cell>
          <cell r="H3085" t="str">
            <v>CDHU-182</v>
          </cell>
        </row>
        <row r="3086">
          <cell r="A3086" t="str">
            <v>46.09.180</v>
          </cell>
          <cell r="C3086" t="str">
            <v>Luva bolsa e bolsa em ferro fundido, linha predial tradicional, DN= 150 mm</v>
          </cell>
          <cell r="D3086" t="str">
            <v>UN</v>
          </cell>
          <cell r="E3086">
            <v>126.35</v>
          </cell>
          <cell r="F3086">
            <v>16.8</v>
          </cell>
          <cell r="G3086">
            <v>143.15</v>
          </cell>
          <cell r="H3086" t="str">
            <v>CDHU-182</v>
          </cell>
        </row>
        <row r="3087">
          <cell r="A3087" t="str">
            <v>46.09.200</v>
          </cell>
          <cell r="C3087" t="str">
            <v>Placa cega em ferro fundido, linha predial tradicional, DN= 75 mm</v>
          </cell>
          <cell r="D3087" t="str">
            <v>UN</v>
          </cell>
          <cell r="E3087">
            <v>54.13</v>
          </cell>
          <cell r="F3087">
            <v>12.6</v>
          </cell>
          <cell r="G3087">
            <v>66.73</v>
          </cell>
          <cell r="H3087" t="str">
            <v>CDHU-182</v>
          </cell>
        </row>
        <row r="3088">
          <cell r="A3088" t="str">
            <v>46.09.210</v>
          </cell>
          <cell r="C3088" t="str">
            <v>Placa cega em ferro fundido, linha predial tradicional, DN= 100 mm</v>
          </cell>
          <cell r="D3088" t="str">
            <v>UN</v>
          </cell>
          <cell r="E3088">
            <v>65.849999999999994</v>
          </cell>
          <cell r="F3088">
            <v>16.8</v>
          </cell>
          <cell r="G3088">
            <v>82.65</v>
          </cell>
          <cell r="H3088" t="str">
            <v>CDHU-182</v>
          </cell>
        </row>
        <row r="3089">
          <cell r="A3089" t="str">
            <v>46.09.230</v>
          </cell>
          <cell r="C3089" t="str">
            <v>Junção 45° em ferro fundido, linha predial tradicional, DN= 50 x 50 mm</v>
          </cell>
          <cell r="D3089" t="str">
            <v>UN</v>
          </cell>
          <cell r="E3089">
            <v>118.51</v>
          </cell>
          <cell r="F3089">
            <v>12.6</v>
          </cell>
          <cell r="G3089">
            <v>131.11000000000001</v>
          </cell>
          <cell r="H3089" t="str">
            <v>CDHU-182</v>
          </cell>
        </row>
        <row r="3090">
          <cell r="A3090" t="str">
            <v>46.09.240</v>
          </cell>
          <cell r="C3090" t="str">
            <v>Junção 45° em ferro fundido, linha predial tradicional, DN= 75 x 50 mm</v>
          </cell>
          <cell r="D3090" t="str">
            <v>UN</v>
          </cell>
          <cell r="E3090">
            <v>161.30000000000001</v>
          </cell>
          <cell r="F3090">
            <v>16.8</v>
          </cell>
          <cell r="G3090">
            <v>178.1</v>
          </cell>
          <cell r="H3090" t="str">
            <v>CDHU-182</v>
          </cell>
        </row>
        <row r="3091">
          <cell r="A3091" t="str">
            <v>46.09.250</v>
          </cell>
          <cell r="C3091" t="str">
            <v>Junção 45° em ferro fundido, linha predial tradicional, DN= 75 x 75 mm</v>
          </cell>
          <cell r="D3091" t="str">
            <v>UN</v>
          </cell>
          <cell r="E3091">
            <v>191.96</v>
          </cell>
          <cell r="F3091">
            <v>16.8</v>
          </cell>
          <cell r="G3091">
            <v>208.76</v>
          </cell>
          <cell r="H3091" t="str">
            <v>CDHU-182</v>
          </cell>
        </row>
        <row r="3092">
          <cell r="A3092" t="str">
            <v>46.09.260</v>
          </cell>
          <cell r="C3092" t="str">
            <v>Junção 45° em ferro fundido, linha predial tradicional, DN= 100 x 50 mm</v>
          </cell>
          <cell r="D3092" t="str">
            <v>UN</v>
          </cell>
          <cell r="E3092">
            <v>174.02</v>
          </cell>
          <cell r="F3092">
            <v>16.8</v>
          </cell>
          <cell r="G3092">
            <v>190.82</v>
          </cell>
          <cell r="H3092" t="str">
            <v>CDHU-182</v>
          </cell>
        </row>
        <row r="3093">
          <cell r="A3093" t="str">
            <v>46.09.270</v>
          </cell>
          <cell r="C3093" t="str">
            <v>Junção 45° em ferro fundido, linha predial tradicional, DN= 100 x 75 mm</v>
          </cell>
          <cell r="D3093" t="str">
            <v>UN</v>
          </cell>
          <cell r="E3093">
            <v>203.29</v>
          </cell>
          <cell r="F3093">
            <v>16.8</v>
          </cell>
          <cell r="G3093">
            <v>220.09</v>
          </cell>
          <cell r="H3093" t="str">
            <v>CDHU-182</v>
          </cell>
        </row>
        <row r="3094">
          <cell r="A3094" t="str">
            <v>46.09.280</v>
          </cell>
          <cell r="C3094" t="str">
            <v>Junção 45° em ferro fundido, linha predial tradicional, DN= 100 x 100 mm</v>
          </cell>
          <cell r="D3094" t="str">
            <v>UN</v>
          </cell>
          <cell r="E3094">
            <v>242.99</v>
          </cell>
          <cell r="F3094">
            <v>16.8</v>
          </cell>
          <cell r="G3094">
            <v>259.79000000000002</v>
          </cell>
          <cell r="H3094" t="str">
            <v>CDHU-182</v>
          </cell>
        </row>
        <row r="3095">
          <cell r="A3095" t="str">
            <v>46.09.290</v>
          </cell>
          <cell r="C3095" t="str">
            <v>Junção 45° em ferro fundido, linha predial tradicional, DN= 150 x 100 mm</v>
          </cell>
          <cell r="D3095" t="str">
            <v>UN</v>
          </cell>
          <cell r="E3095">
            <v>235.93</v>
          </cell>
          <cell r="F3095">
            <v>21</v>
          </cell>
          <cell r="G3095">
            <v>256.93</v>
          </cell>
          <cell r="H3095" t="str">
            <v>CDHU-182</v>
          </cell>
        </row>
        <row r="3096">
          <cell r="A3096" t="str">
            <v>46.09.300</v>
          </cell>
          <cell r="C3096" t="str">
            <v>Junção dupla 45° em ferro fundido, linha predial tradicional, DN= 100 mm</v>
          </cell>
          <cell r="D3096" t="str">
            <v>UN</v>
          </cell>
          <cell r="E3096">
            <v>307.58</v>
          </cell>
          <cell r="F3096">
            <v>16.8</v>
          </cell>
          <cell r="G3096">
            <v>324.38</v>
          </cell>
          <cell r="H3096" t="str">
            <v>CDHU-182</v>
          </cell>
        </row>
        <row r="3097">
          <cell r="A3097" t="str">
            <v>46.09.320</v>
          </cell>
          <cell r="C3097" t="str">
            <v>Te sanitário 87° 30´ em ferro fundido, linha predial tradicional, DN= 50 x 50 mm</v>
          </cell>
          <cell r="D3097" t="str">
            <v>UN</v>
          </cell>
          <cell r="E3097">
            <v>107.85</v>
          </cell>
          <cell r="F3097">
            <v>12.6</v>
          </cell>
          <cell r="G3097">
            <v>120.45</v>
          </cell>
          <cell r="H3097" t="str">
            <v>CDHU-182</v>
          </cell>
        </row>
        <row r="3098">
          <cell r="A3098" t="str">
            <v>46.09.330</v>
          </cell>
          <cell r="C3098" t="str">
            <v>Te sanitário 87° 30´ em ferro fundido, linha predial tradicional, DN= 75 x 50 mm</v>
          </cell>
          <cell r="D3098" t="str">
            <v>UN</v>
          </cell>
          <cell r="E3098">
            <v>125.97</v>
          </cell>
          <cell r="F3098">
            <v>16.8</v>
          </cell>
          <cell r="G3098">
            <v>142.77000000000001</v>
          </cell>
          <cell r="H3098" t="str">
            <v>CDHU-182</v>
          </cell>
        </row>
        <row r="3099">
          <cell r="A3099" t="str">
            <v>46.09.340</v>
          </cell>
          <cell r="C3099" t="str">
            <v>Te sanitário 87° 30´ em ferro fundido, linha predial tradicional, DN= 75 x 75 mm</v>
          </cell>
          <cell r="D3099" t="str">
            <v>UN</v>
          </cell>
          <cell r="E3099">
            <v>141.59</v>
          </cell>
          <cell r="F3099">
            <v>16.8</v>
          </cell>
          <cell r="G3099">
            <v>158.38999999999999</v>
          </cell>
          <cell r="H3099" t="str">
            <v>CDHU-182</v>
          </cell>
        </row>
        <row r="3100">
          <cell r="A3100" t="str">
            <v>46.09.350</v>
          </cell>
          <cell r="C3100" t="str">
            <v>Te sanitário 87° 30´ em ferro fundido, linha predial tradicional, DN= 100 x 50 mm</v>
          </cell>
          <cell r="D3100" t="str">
            <v>UN</v>
          </cell>
          <cell r="E3100">
            <v>137.77000000000001</v>
          </cell>
          <cell r="F3100">
            <v>16.8</v>
          </cell>
          <cell r="G3100">
            <v>154.57</v>
          </cell>
          <cell r="H3100" t="str">
            <v>CDHU-182</v>
          </cell>
        </row>
        <row r="3101">
          <cell r="A3101" t="str">
            <v>46.09.360</v>
          </cell>
          <cell r="C3101" t="str">
            <v>Te sanitário 87° 30´ em ferro fundido, linha predial tradicional, DN= 100 x 75 mm</v>
          </cell>
          <cell r="D3101" t="str">
            <v>UN</v>
          </cell>
          <cell r="E3101">
            <v>148.87</v>
          </cell>
          <cell r="F3101">
            <v>16.8</v>
          </cell>
          <cell r="G3101">
            <v>165.67</v>
          </cell>
          <cell r="H3101" t="str">
            <v>CDHU-182</v>
          </cell>
        </row>
        <row r="3102">
          <cell r="A3102" t="str">
            <v>46.09.370</v>
          </cell>
          <cell r="C3102" t="str">
            <v>Te sanitário 87° 30´ em ferro fundido, linha predial tradicional, DN= 100 x 100 mm</v>
          </cell>
          <cell r="D3102" t="str">
            <v>UN</v>
          </cell>
          <cell r="E3102">
            <v>192.79</v>
          </cell>
          <cell r="F3102">
            <v>16.8</v>
          </cell>
          <cell r="G3102">
            <v>209.59</v>
          </cell>
          <cell r="H3102" t="str">
            <v>CDHU-182</v>
          </cell>
        </row>
        <row r="3103">
          <cell r="A3103" t="str">
            <v>46.09.400</v>
          </cell>
          <cell r="C3103" t="str">
            <v>Bucha de redução em ferro fundido, linha predial tradicional, DN= 75 x 50 mm</v>
          </cell>
          <cell r="D3103" t="str">
            <v>UN</v>
          </cell>
          <cell r="E3103">
            <v>41.79</v>
          </cell>
          <cell r="F3103">
            <v>16.8</v>
          </cell>
          <cell r="G3103">
            <v>58.59</v>
          </cell>
          <cell r="H3103" t="str">
            <v>CDHU-182</v>
          </cell>
        </row>
        <row r="3104">
          <cell r="A3104" t="str">
            <v>46.09.410</v>
          </cell>
          <cell r="C3104" t="str">
            <v>Bucha de redução em ferro fundido, linha predial tradicional, DN= 100 x 75 mm</v>
          </cell>
          <cell r="D3104" t="str">
            <v>UN</v>
          </cell>
          <cell r="E3104">
            <v>52.51</v>
          </cell>
          <cell r="F3104">
            <v>16.8</v>
          </cell>
          <cell r="G3104">
            <v>69.31</v>
          </cell>
          <cell r="H3104" t="str">
            <v>CDHU-182</v>
          </cell>
        </row>
        <row r="3105">
          <cell r="A3105" t="str">
            <v>46.09.420</v>
          </cell>
          <cell r="B3105" t="str">
            <v>Tubulacao em cobre para agua quente, gas e vapor</v>
          </cell>
          <cell r="C3105" t="str">
            <v>Bucha de redução em ferro fundido, linha predial tradicional, DN= 150 x 100 mm</v>
          </cell>
          <cell r="D3105" t="str">
            <v>UN</v>
          </cell>
          <cell r="E3105">
            <v>118.5</v>
          </cell>
          <cell r="F3105">
            <v>21</v>
          </cell>
          <cell r="G3105">
            <v>139.5</v>
          </cell>
          <cell r="H3105" t="str">
            <v>CDHU-182</v>
          </cell>
        </row>
        <row r="3106">
          <cell r="A3106" t="str">
            <v>46.10</v>
          </cell>
          <cell r="C3106" t="str">
            <v>Tubulacao em cobre para agua quente, gas e vapor</v>
          </cell>
          <cell r="H3106" t="str">
            <v>CDHU-182</v>
          </cell>
        </row>
        <row r="3107">
          <cell r="A3107" t="str">
            <v>46.10.010</v>
          </cell>
          <cell r="C3107" t="str">
            <v>Tubo de cobre classe A, DN= 15mm (1/2´), inclusive conexões</v>
          </cell>
          <cell r="D3107" t="str">
            <v>M</v>
          </cell>
          <cell r="E3107">
            <v>58.8</v>
          </cell>
          <cell r="F3107">
            <v>13.86</v>
          </cell>
          <cell r="G3107">
            <v>72.66</v>
          </cell>
          <cell r="H3107" t="str">
            <v>CDHU-182</v>
          </cell>
        </row>
        <row r="3108">
          <cell r="A3108" t="str">
            <v>46.10.020</v>
          </cell>
          <cell r="C3108" t="str">
            <v>Tubo de cobre classe A, DN= 22mm (3/4´), inclusive conexões</v>
          </cell>
          <cell r="D3108" t="str">
            <v>M</v>
          </cell>
          <cell r="E3108">
            <v>86.76</v>
          </cell>
          <cell r="F3108">
            <v>15.12</v>
          </cell>
          <cell r="G3108">
            <v>101.88</v>
          </cell>
          <cell r="H3108" t="str">
            <v>CDHU-182</v>
          </cell>
        </row>
        <row r="3109">
          <cell r="A3109" t="str">
            <v>46.10.030</v>
          </cell>
          <cell r="C3109" t="str">
            <v>Tubo de cobre classe A, DN= 28mm (1´), inclusive conexões</v>
          </cell>
          <cell r="D3109" t="str">
            <v>M</v>
          </cell>
          <cell r="E3109">
            <v>103.65</v>
          </cell>
          <cell r="F3109">
            <v>18.899999999999999</v>
          </cell>
          <cell r="G3109">
            <v>122.55</v>
          </cell>
          <cell r="H3109" t="str">
            <v>CDHU-182</v>
          </cell>
        </row>
        <row r="3110">
          <cell r="A3110" t="str">
            <v>46.10.040</v>
          </cell>
          <cell r="C3110" t="str">
            <v>Tubo de cobre classe A, DN= 35mm (1 1/4´), inclusive conexões</v>
          </cell>
          <cell r="D3110" t="str">
            <v>M</v>
          </cell>
          <cell r="E3110">
            <v>178.19</v>
          </cell>
          <cell r="F3110">
            <v>21.41</v>
          </cell>
          <cell r="G3110">
            <v>199.6</v>
          </cell>
          <cell r="H3110" t="str">
            <v>CDHU-182</v>
          </cell>
        </row>
        <row r="3111">
          <cell r="A3111" t="str">
            <v>46.10.050</v>
          </cell>
          <cell r="C3111" t="str">
            <v>Tubo de cobre classe A, DN= 42mm (1 1/2´), inclusive conexões</v>
          </cell>
          <cell r="D3111" t="str">
            <v>M</v>
          </cell>
          <cell r="E3111">
            <v>208.83</v>
          </cell>
          <cell r="F3111">
            <v>21.41</v>
          </cell>
          <cell r="G3111">
            <v>230.24</v>
          </cell>
          <cell r="H3111" t="str">
            <v>CDHU-182</v>
          </cell>
        </row>
        <row r="3112">
          <cell r="A3112" t="str">
            <v>46.10.060</v>
          </cell>
          <cell r="C3112" t="str">
            <v>Tubo de cobre classe A, DN= 54mm (2´), inclusive conexões</v>
          </cell>
          <cell r="D3112" t="str">
            <v>M</v>
          </cell>
          <cell r="E3112">
            <v>284.86</v>
          </cell>
          <cell r="F3112">
            <v>28.98</v>
          </cell>
          <cell r="G3112">
            <v>313.83999999999997</v>
          </cell>
          <cell r="H3112" t="str">
            <v>CDHU-182</v>
          </cell>
        </row>
        <row r="3113">
          <cell r="A3113" t="str">
            <v>46.10.070</v>
          </cell>
          <cell r="C3113" t="str">
            <v>Tubo de cobre classe A, DN= 66mm (2 1/2´), inclusive conexões</v>
          </cell>
          <cell r="D3113" t="str">
            <v>M</v>
          </cell>
          <cell r="E3113">
            <v>371.91</v>
          </cell>
          <cell r="F3113">
            <v>34.01</v>
          </cell>
          <cell r="G3113">
            <v>405.92</v>
          </cell>
          <cell r="H3113" t="str">
            <v>CDHU-182</v>
          </cell>
        </row>
        <row r="3114">
          <cell r="A3114" t="str">
            <v>46.10.080</v>
          </cell>
          <cell r="C3114" t="str">
            <v>Tubo de cobre classe A, DN= 79mm (3´), inclusive conexões</v>
          </cell>
          <cell r="D3114" t="str">
            <v>M</v>
          </cell>
          <cell r="E3114">
            <v>476.75</v>
          </cell>
          <cell r="F3114">
            <v>36.53</v>
          </cell>
          <cell r="G3114">
            <v>513.28</v>
          </cell>
          <cell r="H3114" t="str">
            <v>CDHU-182</v>
          </cell>
        </row>
        <row r="3115">
          <cell r="A3115" t="str">
            <v>46.10.090</v>
          </cell>
          <cell r="C3115" t="str">
            <v>Tubo de cobre classe A, DN= 104mm (4´), inclusive conexões</v>
          </cell>
          <cell r="D3115" t="str">
            <v>M</v>
          </cell>
          <cell r="E3115">
            <v>617.99</v>
          </cell>
          <cell r="F3115">
            <v>41.57</v>
          </cell>
          <cell r="G3115">
            <v>659.56</v>
          </cell>
          <cell r="H3115" t="str">
            <v>CDHU-182</v>
          </cell>
        </row>
        <row r="3116">
          <cell r="A3116" t="str">
            <v>46.10.200</v>
          </cell>
          <cell r="C3116" t="str">
            <v>Tubo de cobre classe E, DN= 22mm (3/4´), inclusive conexões</v>
          </cell>
          <cell r="D3116" t="str">
            <v>M</v>
          </cell>
          <cell r="E3116">
            <v>60.72</v>
          </cell>
          <cell r="F3116">
            <v>15.12</v>
          </cell>
          <cell r="G3116">
            <v>75.84</v>
          </cell>
          <cell r="H3116" t="str">
            <v>CDHU-182</v>
          </cell>
        </row>
        <row r="3117">
          <cell r="A3117" t="str">
            <v>46.10.210</v>
          </cell>
          <cell r="C3117" t="str">
            <v>Tubo de cobre classe E, DN= 28mm (1´), inclusive conexões</v>
          </cell>
          <cell r="D3117" t="str">
            <v>M</v>
          </cell>
          <cell r="E3117">
            <v>73.55</v>
          </cell>
          <cell r="F3117">
            <v>18.899999999999999</v>
          </cell>
          <cell r="G3117">
            <v>92.45</v>
          </cell>
          <cell r="H3117" t="str">
            <v>CDHU-182</v>
          </cell>
        </row>
        <row r="3118">
          <cell r="A3118" t="str">
            <v>46.10.220</v>
          </cell>
          <cell r="C3118" t="str">
            <v>Tubo de cobre classe E, DN= 35mm (1 1/4´), inclusive conexões</v>
          </cell>
          <cell r="D3118" t="str">
            <v>M</v>
          </cell>
          <cell r="E3118">
            <v>126.19</v>
          </cell>
          <cell r="F3118">
            <v>21.41</v>
          </cell>
          <cell r="G3118">
            <v>147.6</v>
          </cell>
          <cell r="H3118" t="str">
            <v>CDHU-182</v>
          </cell>
        </row>
        <row r="3119">
          <cell r="A3119" t="str">
            <v>46.10.230</v>
          </cell>
          <cell r="C3119" t="str">
            <v>Tubo de cobre classe E, DN= 42mm (1 1/2´), inclusive conexões</v>
          </cell>
          <cell r="D3119" t="str">
            <v>M</v>
          </cell>
          <cell r="E3119">
            <v>152.55000000000001</v>
          </cell>
          <cell r="F3119">
            <v>21.41</v>
          </cell>
          <cell r="G3119">
            <v>173.96</v>
          </cell>
          <cell r="H3119" t="str">
            <v>CDHU-182</v>
          </cell>
        </row>
        <row r="3120">
          <cell r="A3120" t="str">
            <v>46.10.240</v>
          </cell>
          <cell r="C3120" t="str">
            <v>Tubo de cobre classe E, DN= 54mm (2´), inclusive conexões</v>
          </cell>
          <cell r="D3120" t="str">
            <v>M</v>
          </cell>
          <cell r="E3120">
            <v>221.26</v>
          </cell>
          <cell r="F3120">
            <v>28.98</v>
          </cell>
          <cell r="G3120">
            <v>250.24</v>
          </cell>
          <cell r="H3120" t="str">
            <v>CDHU-182</v>
          </cell>
        </row>
        <row r="3121">
          <cell r="A3121" t="str">
            <v>46.10.250</v>
          </cell>
          <cell r="B3121" t="str">
            <v>Tubulacao em concreto para rede de aguas pluviais</v>
          </cell>
          <cell r="C3121" t="str">
            <v>Tubo de cobre classe E, DN= 66mm (2 1/2´), inclusive conexões</v>
          </cell>
          <cell r="D3121" t="str">
            <v>M</v>
          </cell>
          <cell r="E3121">
            <v>299.04000000000002</v>
          </cell>
          <cell r="F3121">
            <v>34.01</v>
          </cell>
          <cell r="G3121">
            <v>333.05</v>
          </cell>
          <cell r="H3121" t="str">
            <v>CDHU-182</v>
          </cell>
        </row>
        <row r="3122">
          <cell r="A3122" t="str">
            <v>46.12</v>
          </cell>
          <cell r="C3122" t="str">
            <v>Tubulacao em concreto para rede de aguas pluviais</v>
          </cell>
          <cell r="H3122" t="str">
            <v>CDHU-182</v>
          </cell>
        </row>
        <row r="3123">
          <cell r="A3123" t="str">
            <v>46.12.010</v>
          </cell>
          <cell r="C3123" t="str">
            <v>Tubo de concreto (PS-1), DN= 300mm</v>
          </cell>
          <cell r="D3123" t="str">
            <v>M</v>
          </cell>
          <cell r="E3123">
            <v>43</v>
          </cell>
          <cell r="F3123">
            <v>27.23</v>
          </cell>
          <cell r="G3123">
            <v>70.23</v>
          </cell>
          <cell r="H3123" t="str">
            <v>CDHU-182</v>
          </cell>
        </row>
        <row r="3124">
          <cell r="A3124" t="str">
            <v>46.12.020</v>
          </cell>
          <cell r="C3124" t="str">
            <v>Tubo de concreto (PS-1), DN= 400mm</v>
          </cell>
          <cell r="D3124" t="str">
            <v>M</v>
          </cell>
          <cell r="E3124">
            <v>52.99</v>
          </cell>
          <cell r="F3124">
            <v>31.59</v>
          </cell>
          <cell r="G3124">
            <v>84.58</v>
          </cell>
          <cell r="H3124" t="str">
            <v>CDHU-182</v>
          </cell>
        </row>
        <row r="3125">
          <cell r="A3125" t="str">
            <v>46.12.050</v>
          </cell>
          <cell r="C3125" t="str">
            <v>Tubo de concreto (PS-2), DN= 300mm</v>
          </cell>
          <cell r="D3125" t="str">
            <v>M</v>
          </cell>
          <cell r="E3125">
            <v>49.81</v>
          </cell>
          <cell r="F3125">
            <v>27.23</v>
          </cell>
          <cell r="G3125">
            <v>77.040000000000006</v>
          </cell>
          <cell r="H3125" t="str">
            <v>CDHU-182</v>
          </cell>
        </row>
        <row r="3126">
          <cell r="A3126" t="str">
            <v>46.12.060</v>
          </cell>
          <cell r="C3126" t="str">
            <v>Tubo de concreto (PS-2), DN= 400mm</v>
          </cell>
          <cell r="D3126" t="str">
            <v>M</v>
          </cell>
          <cell r="E3126">
            <v>61.73</v>
          </cell>
          <cell r="F3126">
            <v>31.59</v>
          </cell>
          <cell r="G3126">
            <v>93.32</v>
          </cell>
          <cell r="H3126" t="str">
            <v>CDHU-182</v>
          </cell>
        </row>
        <row r="3127">
          <cell r="A3127" t="str">
            <v>46.12.070</v>
          </cell>
          <cell r="C3127" t="str">
            <v>Tubo de concreto (PS-2), DN= 500mm</v>
          </cell>
          <cell r="D3127" t="str">
            <v>M</v>
          </cell>
          <cell r="E3127">
            <v>87.46</v>
          </cell>
          <cell r="F3127">
            <v>39.020000000000003</v>
          </cell>
          <cell r="G3127">
            <v>126.48</v>
          </cell>
          <cell r="H3127" t="str">
            <v>CDHU-182</v>
          </cell>
        </row>
        <row r="3128">
          <cell r="A3128" t="str">
            <v>46.12.080</v>
          </cell>
          <cell r="C3128" t="str">
            <v>Tubo de concreto (PA-1), DN= 600mm</v>
          </cell>
          <cell r="D3128" t="str">
            <v>M</v>
          </cell>
          <cell r="E3128">
            <v>119.47</v>
          </cell>
          <cell r="F3128">
            <v>44.4</v>
          </cell>
          <cell r="G3128">
            <v>163.87</v>
          </cell>
          <cell r="H3128" t="str">
            <v>CDHU-182</v>
          </cell>
        </row>
        <row r="3129">
          <cell r="A3129" t="str">
            <v>46.12.100</v>
          </cell>
          <cell r="C3129" t="str">
            <v>Tubo de concreto (PA-1), DN= 800mm</v>
          </cell>
          <cell r="D3129" t="str">
            <v>M</v>
          </cell>
          <cell r="E3129">
            <v>221.28</v>
          </cell>
          <cell r="F3129">
            <v>57.21</v>
          </cell>
          <cell r="G3129">
            <v>278.49</v>
          </cell>
          <cell r="H3129" t="str">
            <v>CDHU-182</v>
          </cell>
        </row>
        <row r="3130">
          <cell r="A3130" t="str">
            <v>46.12.120</v>
          </cell>
          <cell r="C3130" t="str">
            <v>Tubo de concreto (PA-1), DN= 1000mm</v>
          </cell>
          <cell r="D3130" t="str">
            <v>M</v>
          </cell>
          <cell r="E3130">
            <v>312.93</v>
          </cell>
          <cell r="F3130">
            <v>72.05</v>
          </cell>
          <cell r="G3130">
            <v>384.98</v>
          </cell>
          <cell r="H3130" t="str">
            <v>CDHU-182</v>
          </cell>
        </row>
        <row r="3131">
          <cell r="A3131" t="str">
            <v>46.12.140</v>
          </cell>
          <cell r="C3131" t="str">
            <v>Tubo de concreto (PA-1), DN= 1200mm</v>
          </cell>
          <cell r="D3131" t="str">
            <v>M</v>
          </cell>
          <cell r="E3131">
            <v>447.73</v>
          </cell>
          <cell r="F3131">
            <v>107.72</v>
          </cell>
          <cell r="G3131">
            <v>555.45000000000005</v>
          </cell>
          <cell r="H3131" t="str">
            <v>CDHU-182</v>
          </cell>
        </row>
        <row r="3132">
          <cell r="A3132" t="str">
            <v>46.12.150</v>
          </cell>
          <cell r="C3132" t="str">
            <v>Tubo de concreto (PA-2), DN= 600mm</v>
          </cell>
          <cell r="D3132" t="str">
            <v>M</v>
          </cell>
          <cell r="E3132">
            <v>115.61</v>
          </cell>
          <cell r="F3132">
            <v>44.4</v>
          </cell>
          <cell r="G3132">
            <v>160.01</v>
          </cell>
          <cell r="H3132" t="str">
            <v>CDHU-182</v>
          </cell>
        </row>
        <row r="3133">
          <cell r="A3133" t="str">
            <v>46.12.160</v>
          </cell>
          <cell r="C3133" t="str">
            <v>Tubo de concreto (PA-2), DN= 800mm</v>
          </cell>
          <cell r="D3133" t="str">
            <v>M</v>
          </cell>
          <cell r="E3133">
            <v>248.7</v>
          </cell>
          <cell r="F3133">
            <v>57.21</v>
          </cell>
          <cell r="G3133">
            <v>305.91000000000003</v>
          </cell>
          <cell r="H3133" t="str">
            <v>CDHU-182</v>
          </cell>
        </row>
        <row r="3134">
          <cell r="A3134" t="str">
            <v>46.12.170</v>
          </cell>
          <cell r="C3134" t="str">
            <v>Tubo de concreto (PA-2), DN= 1000mm</v>
          </cell>
          <cell r="D3134" t="str">
            <v>M</v>
          </cell>
          <cell r="E3134">
            <v>346.09</v>
          </cell>
          <cell r="F3134">
            <v>72.05</v>
          </cell>
          <cell r="G3134">
            <v>418.14</v>
          </cell>
          <cell r="H3134" t="str">
            <v>CDHU-182</v>
          </cell>
        </row>
        <row r="3135">
          <cell r="A3135" t="str">
            <v>46.12.180</v>
          </cell>
          <cell r="C3135" t="str">
            <v>Tubo de concreto (PA-3), DN= 600mm</v>
          </cell>
          <cell r="D3135" t="str">
            <v>M</v>
          </cell>
          <cell r="E3135">
            <v>180.65</v>
          </cell>
          <cell r="F3135">
            <v>44.4</v>
          </cell>
          <cell r="G3135">
            <v>225.05</v>
          </cell>
          <cell r="H3135" t="str">
            <v>CDHU-182</v>
          </cell>
        </row>
        <row r="3136">
          <cell r="A3136" t="str">
            <v>46.12.190</v>
          </cell>
          <cell r="C3136" t="str">
            <v>Tubo de concreto (PA-3), DN= 800mm</v>
          </cell>
          <cell r="D3136" t="str">
            <v>M</v>
          </cell>
          <cell r="E3136">
            <v>297.42</v>
          </cell>
          <cell r="F3136">
            <v>57.21</v>
          </cell>
          <cell r="G3136">
            <v>354.63</v>
          </cell>
          <cell r="H3136" t="str">
            <v>CDHU-182</v>
          </cell>
        </row>
        <row r="3137">
          <cell r="A3137" t="str">
            <v>46.12.200</v>
          </cell>
          <cell r="C3137" t="str">
            <v>Tubo de concreto (PA-3), DN= 1000mm</v>
          </cell>
          <cell r="D3137" t="str">
            <v>M</v>
          </cell>
          <cell r="E3137">
            <v>432.21</v>
          </cell>
          <cell r="F3137">
            <v>72.05</v>
          </cell>
          <cell r="G3137">
            <v>504.26</v>
          </cell>
          <cell r="H3137" t="str">
            <v>CDHU-182</v>
          </cell>
        </row>
        <row r="3138">
          <cell r="A3138" t="str">
            <v>46.12.210</v>
          </cell>
          <cell r="C3138" t="str">
            <v>Meio tubo de concreto, DN= 300mm</v>
          </cell>
          <cell r="D3138" t="str">
            <v>M</v>
          </cell>
          <cell r="E3138">
            <v>27.41</v>
          </cell>
          <cell r="F3138">
            <v>26.38</v>
          </cell>
          <cell r="G3138">
            <v>53.79</v>
          </cell>
          <cell r="H3138" t="str">
            <v>CDHU-182</v>
          </cell>
        </row>
        <row r="3139">
          <cell r="A3139" t="str">
            <v>46.12.220</v>
          </cell>
          <cell r="C3139" t="str">
            <v>Meio tubo de concreto, DN= 400mm</v>
          </cell>
          <cell r="D3139" t="str">
            <v>M</v>
          </cell>
          <cell r="E3139">
            <v>30.02</v>
          </cell>
          <cell r="F3139">
            <v>33.6</v>
          </cell>
          <cell r="G3139">
            <v>63.62</v>
          </cell>
          <cell r="H3139" t="str">
            <v>CDHU-182</v>
          </cell>
        </row>
        <row r="3140">
          <cell r="A3140" t="str">
            <v>46.12.240</v>
          </cell>
          <cell r="C3140" t="str">
            <v>Meio tubo de concreto, DN= 600mm</v>
          </cell>
          <cell r="D3140" t="str">
            <v>M</v>
          </cell>
          <cell r="E3140">
            <v>48.37</v>
          </cell>
          <cell r="F3140">
            <v>56.8</v>
          </cell>
          <cell r="G3140">
            <v>105.17</v>
          </cell>
          <cell r="H3140" t="str">
            <v>CDHU-182</v>
          </cell>
        </row>
        <row r="3141">
          <cell r="A3141" t="str">
            <v>46.12.250</v>
          </cell>
          <cell r="C3141" t="str">
            <v>Tubo de concreto (PA-2), DN= 1500mm</v>
          </cell>
          <cell r="D3141" t="str">
            <v>M</v>
          </cell>
          <cell r="E3141">
            <v>786.75</v>
          </cell>
          <cell r="F3141">
            <v>161.58000000000001</v>
          </cell>
          <cell r="G3141">
            <v>948.33</v>
          </cell>
          <cell r="H3141" t="str">
            <v>CDHU-182</v>
          </cell>
        </row>
        <row r="3142">
          <cell r="A3142" t="str">
            <v>46.12.260</v>
          </cell>
          <cell r="C3142" t="str">
            <v>Tubo de concreto (PA-1), DN= 400mm</v>
          </cell>
          <cell r="D3142" t="str">
            <v>M</v>
          </cell>
          <cell r="E3142">
            <v>79.59</v>
          </cell>
          <cell r="F3142">
            <v>31.59</v>
          </cell>
          <cell r="G3142">
            <v>111.18</v>
          </cell>
          <cell r="H3142" t="str">
            <v>CDHU-182</v>
          </cell>
        </row>
        <row r="3143">
          <cell r="A3143" t="str">
            <v>46.12.270</v>
          </cell>
          <cell r="C3143" t="str">
            <v>Tubo de concreto (PA-2), DN= 400mm</v>
          </cell>
          <cell r="D3143" t="str">
            <v>M</v>
          </cell>
          <cell r="E3143">
            <v>70.42</v>
          </cell>
          <cell r="F3143">
            <v>31.59</v>
          </cell>
          <cell r="G3143">
            <v>102.01</v>
          </cell>
          <cell r="H3143" t="str">
            <v>CDHU-182</v>
          </cell>
        </row>
        <row r="3144">
          <cell r="A3144" t="str">
            <v>46.12.280</v>
          </cell>
          <cell r="C3144" t="str">
            <v>Tubo de concreto (PA-3), DN= 400mm</v>
          </cell>
          <cell r="D3144" t="str">
            <v>M</v>
          </cell>
          <cell r="E3144">
            <v>103.18</v>
          </cell>
          <cell r="F3144">
            <v>31.59</v>
          </cell>
          <cell r="G3144">
            <v>134.77000000000001</v>
          </cell>
          <cell r="H3144" t="str">
            <v>CDHU-182</v>
          </cell>
        </row>
        <row r="3145">
          <cell r="A3145" t="str">
            <v>46.12.290</v>
          </cell>
          <cell r="C3145" t="str">
            <v>Tubo de concreto (PA-2), DN= 700mm</v>
          </cell>
          <cell r="D3145" t="str">
            <v>M</v>
          </cell>
          <cell r="E3145">
            <v>174.89</v>
          </cell>
          <cell r="F3145">
            <v>49.79</v>
          </cell>
          <cell r="G3145">
            <v>224.68</v>
          </cell>
          <cell r="H3145" t="str">
            <v>CDHU-182</v>
          </cell>
        </row>
        <row r="3146">
          <cell r="A3146" t="str">
            <v>46.12.300</v>
          </cell>
          <cell r="C3146" t="str">
            <v>Tubo de concreto (PA-2), DN= 500mm</v>
          </cell>
          <cell r="D3146" t="str">
            <v>M</v>
          </cell>
          <cell r="E3146">
            <v>94.48</v>
          </cell>
          <cell r="F3146">
            <v>39.020000000000003</v>
          </cell>
          <cell r="G3146">
            <v>133.5</v>
          </cell>
          <cell r="H3146" t="str">
            <v>CDHU-182</v>
          </cell>
        </row>
        <row r="3147">
          <cell r="A3147" t="str">
            <v>46.12.310</v>
          </cell>
          <cell r="C3147" t="str">
            <v>Tubo de concreto (PA-2), DN= 900mm</v>
          </cell>
          <cell r="D3147" t="str">
            <v>M</v>
          </cell>
          <cell r="E3147">
            <v>297.01</v>
          </cell>
          <cell r="F3147">
            <v>64.63</v>
          </cell>
          <cell r="G3147">
            <v>361.64</v>
          </cell>
          <cell r="H3147" t="str">
            <v>CDHU-182</v>
          </cell>
        </row>
        <row r="3148">
          <cell r="A3148" t="str">
            <v>46.12.320</v>
          </cell>
          <cell r="C3148" t="str">
            <v>Tubo de concreto (PA-1), DN= 300mm</v>
          </cell>
          <cell r="D3148" t="str">
            <v>M</v>
          </cell>
          <cell r="E3148">
            <v>70.2</v>
          </cell>
          <cell r="F3148">
            <v>27.23</v>
          </cell>
          <cell r="G3148">
            <v>97.43</v>
          </cell>
          <cell r="H3148" t="str">
            <v>CDHU-182</v>
          </cell>
        </row>
        <row r="3149">
          <cell r="A3149" t="str">
            <v>46.12.330</v>
          </cell>
          <cell r="C3149" t="str">
            <v>Tubo de concreto (PA-2), DN= 300mm</v>
          </cell>
          <cell r="D3149" t="str">
            <v>M</v>
          </cell>
          <cell r="E3149">
            <v>69.34</v>
          </cell>
          <cell r="F3149">
            <v>27.23</v>
          </cell>
          <cell r="G3149">
            <v>96.57</v>
          </cell>
          <cell r="H3149" t="str">
            <v>CDHU-182</v>
          </cell>
        </row>
        <row r="3150">
          <cell r="A3150" t="str">
            <v>46.12.340</v>
          </cell>
          <cell r="B3150" t="str">
            <v>Tubulacao em PEAD corrugado perfurado para rede drenagem</v>
          </cell>
          <cell r="C3150" t="str">
            <v>Meio tubo de concreto, DN= 200mm</v>
          </cell>
          <cell r="D3150" t="str">
            <v>M</v>
          </cell>
          <cell r="E3150">
            <v>16.46</v>
          </cell>
          <cell r="F3150">
            <v>9.61</v>
          </cell>
          <cell r="G3150">
            <v>26.07</v>
          </cell>
          <cell r="H3150" t="str">
            <v>CDHU-182</v>
          </cell>
        </row>
        <row r="3151">
          <cell r="A3151" t="str">
            <v>46.13</v>
          </cell>
          <cell r="C3151" t="str">
            <v>Tubulacao em PEAD corrugado perfurado para rede drenagem</v>
          </cell>
          <cell r="H3151" t="str">
            <v>CDHU-182</v>
          </cell>
        </row>
        <row r="3152">
          <cell r="A3152" t="str">
            <v>46.13.006</v>
          </cell>
          <cell r="C3152" t="str">
            <v>Tubo em polietileno de alta densidade corrugado perfurado, DN= 2 1/2´, inclusive conexões</v>
          </cell>
          <cell r="D3152" t="str">
            <v>M</v>
          </cell>
          <cell r="E3152">
            <v>14.13</v>
          </cell>
          <cell r="F3152">
            <v>1.4</v>
          </cell>
          <cell r="G3152">
            <v>15.53</v>
          </cell>
          <cell r="H3152" t="str">
            <v>CDHU-182</v>
          </cell>
        </row>
        <row r="3153">
          <cell r="A3153" t="str">
            <v>46.13.010</v>
          </cell>
          <cell r="C3153" t="str">
            <v>Tubo em polietileno de alta densidade corrugado perfurado, DN= 3´, inclusive conexões</v>
          </cell>
          <cell r="D3153" t="str">
            <v>M</v>
          </cell>
          <cell r="E3153">
            <v>20.49</v>
          </cell>
          <cell r="F3153">
            <v>1.4</v>
          </cell>
          <cell r="G3153">
            <v>21.89</v>
          </cell>
          <cell r="H3153" t="str">
            <v>CDHU-182</v>
          </cell>
        </row>
        <row r="3154">
          <cell r="A3154" t="str">
            <v>46.13.020</v>
          </cell>
          <cell r="C3154" t="str">
            <v>Tubo em polietileno de alta densidade corrugado perfurado, DN= 4´, inclusive conexões</v>
          </cell>
          <cell r="D3154" t="str">
            <v>M</v>
          </cell>
          <cell r="E3154">
            <v>20.010000000000002</v>
          </cell>
          <cell r="F3154">
            <v>1.4</v>
          </cell>
          <cell r="G3154">
            <v>21.41</v>
          </cell>
          <cell r="H3154" t="str">
            <v>CDHU-182</v>
          </cell>
        </row>
        <row r="3155">
          <cell r="A3155" t="str">
            <v>46.13.026</v>
          </cell>
          <cell r="C3155" t="str">
            <v>Tubo em polietileno de alta densidade corrugado perfurado, DN= 6´, inclusive conexões</v>
          </cell>
          <cell r="D3155" t="str">
            <v>M</v>
          </cell>
          <cell r="E3155">
            <v>52.42</v>
          </cell>
          <cell r="F3155">
            <v>1.4</v>
          </cell>
          <cell r="G3155">
            <v>53.82</v>
          </cell>
          <cell r="H3155" t="str">
            <v>CDHU-182</v>
          </cell>
        </row>
        <row r="3156">
          <cell r="A3156" t="str">
            <v>46.13.030</v>
          </cell>
          <cell r="C3156" t="str">
            <v>Tubo em polietileno de alta densidade corrugado perfurado, DN= 8´, inclusive conexões</v>
          </cell>
          <cell r="D3156" t="str">
            <v>M</v>
          </cell>
          <cell r="E3156">
            <v>59.33</v>
          </cell>
          <cell r="F3156">
            <v>1.4</v>
          </cell>
          <cell r="G3156">
            <v>60.73</v>
          </cell>
          <cell r="H3156" t="str">
            <v>CDHU-182</v>
          </cell>
        </row>
        <row r="3157">
          <cell r="A3157" t="str">
            <v>46.13.100</v>
          </cell>
          <cell r="C3157" t="str">
            <v>Tubo em polietileno de alta densidade corrugado, DN/DI= 250 mm</v>
          </cell>
          <cell r="D3157" t="str">
            <v>M</v>
          </cell>
          <cell r="E3157">
            <v>95.47</v>
          </cell>
          <cell r="F3157">
            <v>2.1</v>
          </cell>
          <cell r="G3157">
            <v>97.57</v>
          </cell>
          <cell r="H3157" t="str">
            <v>CDHU-182</v>
          </cell>
        </row>
        <row r="3158">
          <cell r="A3158" t="str">
            <v>46.13.101</v>
          </cell>
          <cell r="C3158" t="str">
            <v>Tubo em polietileno de alta densidade corrugado, DN/DI= 300 mm</v>
          </cell>
          <cell r="D3158" t="str">
            <v>M</v>
          </cell>
          <cell r="E3158">
            <v>133.97</v>
          </cell>
          <cell r="F3158">
            <v>2.1</v>
          </cell>
          <cell r="G3158">
            <v>136.07</v>
          </cell>
          <cell r="H3158" t="str">
            <v>CDHU-182</v>
          </cell>
        </row>
        <row r="3159">
          <cell r="A3159" t="str">
            <v>46.13.102</v>
          </cell>
          <cell r="C3159" t="str">
            <v>Tubo em polietileno de alta densidade corrugado, DN/DI= 400 mm</v>
          </cell>
          <cell r="D3159" t="str">
            <v>M</v>
          </cell>
          <cell r="E3159">
            <v>205.21</v>
          </cell>
          <cell r="F3159">
            <v>2.1</v>
          </cell>
          <cell r="G3159">
            <v>207.31</v>
          </cell>
          <cell r="H3159" t="str">
            <v>CDHU-182</v>
          </cell>
        </row>
        <row r="3160">
          <cell r="A3160" t="str">
            <v>46.13.103</v>
          </cell>
          <cell r="C3160" t="str">
            <v>Tubo em polietileno de alta densidade corrugado, DN/DI= 500 mm</v>
          </cell>
          <cell r="D3160" t="str">
            <v>M</v>
          </cell>
          <cell r="E3160">
            <v>322.24</v>
          </cell>
          <cell r="F3160">
            <v>2.1</v>
          </cell>
          <cell r="G3160">
            <v>324.33999999999997</v>
          </cell>
          <cell r="H3160" t="str">
            <v>CDHU-182</v>
          </cell>
        </row>
        <row r="3161">
          <cell r="A3161" t="str">
            <v>46.13.104</v>
          </cell>
          <cell r="C3161" t="str">
            <v>Tubo em polietileno de alta densidade corrugado, DN/DI= 600 mm</v>
          </cell>
          <cell r="D3161" t="str">
            <v>M</v>
          </cell>
          <cell r="E3161">
            <v>464.71</v>
          </cell>
          <cell r="F3161">
            <v>2.1</v>
          </cell>
          <cell r="G3161">
            <v>466.81</v>
          </cell>
          <cell r="H3161" t="str">
            <v>CDHU-182</v>
          </cell>
        </row>
        <row r="3162">
          <cell r="A3162" t="str">
            <v>46.13.105</v>
          </cell>
          <cell r="C3162" t="str">
            <v>Tubo em polietileno de alta densidade corrugado, DN/DI= 800 mm</v>
          </cell>
          <cell r="D3162" t="str">
            <v>M</v>
          </cell>
          <cell r="E3162">
            <v>745.63</v>
          </cell>
          <cell r="F3162">
            <v>2.1</v>
          </cell>
          <cell r="G3162">
            <v>747.73</v>
          </cell>
          <cell r="H3162" t="str">
            <v>CDHU-182</v>
          </cell>
        </row>
        <row r="3163">
          <cell r="A3163" t="str">
            <v>46.13.106</v>
          </cell>
          <cell r="C3163" t="str">
            <v>Tubo em polietileno de alta densidade corrugado, DN/DI= 1000 mm</v>
          </cell>
          <cell r="D3163" t="str">
            <v>M</v>
          </cell>
          <cell r="E3163">
            <v>1107.29</v>
          </cell>
          <cell r="F3163">
            <v>2.1</v>
          </cell>
          <cell r="G3163">
            <v>1109.3900000000001</v>
          </cell>
          <cell r="H3163" t="str">
            <v>CDHU-182</v>
          </cell>
        </row>
        <row r="3164">
          <cell r="A3164" t="str">
            <v>46.13.107</v>
          </cell>
          <cell r="B3164" t="str">
            <v>Tubulacao em ferro ductil para redes de saneamento</v>
          </cell>
          <cell r="C3164" t="str">
            <v>Tubo em polietileno de alta densidade corrugado, DN/DI= 1200 mm</v>
          </cell>
          <cell r="D3164" t="str">
            <v>M</v>
          </cell>
          <cell r="E3164">
            <v>1562.76</v>
          </cell>
          <cell r="F3164">
            <v>2.1</v>
          </cell>
          <cell r="G3164">
            <v>1564.86</v>
          </cell>
          <cell r="H3164" t="str">
            <v>CDHU-182</v>
          </cell>
        </row>
        <row r="3165">
          <cell r="A3165" t="str">
            <v>46.14</v>
          </cell>
          <cell r="C3165" t="str">
            <v>Tubulacao em ferro ductil para redes de saneamento</v>
          </cell>
          <cell r="H3165" t="str">
            <v>CDHU-182</v>
          </cell>
        </row>
        <row r="3166">
          <cell r="A3166" t="str">
            <v>46.14.020</v>
          </cell>
          <cell r="C3166" t="str">
            <v>Tubo de ferro fundido classe K-7 com junta elástica, DN= 150mm, inclusive conexões</v>
          </cell>
          <cell r="D3166" t="str">
            <v>M</v>
          </cell>
          <cell r="E3166">
            <v>536.74</v>
          </cell>
          <cell r="F3166">
            <v>29.37</v>
          </cell>
          <cell r="G3166">
            <v>566.11</v>
          </cell>
          <cell r="H3166" t="str">
            <v>CDHU-182</v>
          </cell>
        </row>
        <row r="3167">
          <cell r="A3167" t="str">
            <v>46.14.030</v>
          </cell>
          <cell r="C3167" t="str">
            <v>Tubo de ferro fundido classe K-7 com junta elástica, DN= 200mm, inclusive conexões</v>
          </cell>
          <cell r="D3167" t="str">
            <v>M</v>
          </cell>
          <cell r="E3167">
            <v>641.11</v>
          </cell>
          <cell r="F3167">
            <v>29.37</v>
          </cell>
          <cell r="G3167">
            <v>670.48</v>
          </cell>
          <cell r="H3167" t="str">
            <v>CDHU-182</v>
          </cell>
        </row>
        <row r="3168">
          <cell r="A3168" t="str">
            <v>46.14.040</v>
          </cell>
          <cell r="C3168" t="str">
            <v>Tubo de ferro fundido classe K-7 com junta elástica, DN= 250mm, inclusive conexões</v>
          </cell>
          <cell r="D3168" t="str">
            <v>M</v>
          </cell>
          <cell r="E3168">
            <v>794.12</v>
          </cell>
          <cell r="F3168">
            <v>29.37</v>
          </cell>
          <cell r="G3168">
            <v>823.49</v>
          </cell>
          <cell r="H3168" t="str">
            <v>CDHU-182</v>
          </cell>
        </row>
        <row r="3169">
          <cell r="A3169" t="str">
            <v>46.14.050</v>
          </cell>
          <cell r="C3169" t="str">
            <v>Tubo de ferro fundido classe K-7 com junta elástica, DN= 350mm, inclusive conexões</v>
          </cell>
          <cell r="D3169" t="str">
            <v>M</v>
          </cell>
          <cell r="E3169">
            <v>1251.28</v>
          </cell>
          <cell r="F3169">
            <v>29.37</v>
          </cell>
          <cell r="G3169">
            <v>1280.6500000000001</v>
          </cell>
          <cell r="H3169" t="str">
            <v>CDHU-182</v>
          </cell>
        </row>
        <row r="3170">
          <cell r="A3170" t="str">
            <v>46.14.060</v>
          </cell>
          <cell r="C3170" t="str">
            <v>Tubo de ferro fundido classe K-7 com junta elástica, DN= 300mm, inclusive conexões</v>
          </cell>
          <cell r="D3170" t="str">
            <v>M</v>
          </cell>
          <cell r="E3170">
            <v>912.91</v>
          </cell>
          <cell r="F3170">
            <v>29.37</v>
          </cell>
          <cell r="G3170">
            <v>942.28</v>
          </cell>
          <cell r="H3170" t="str">
            <v>CDHU-182</v>
          </cell>
        </row>
        <row r="3171">
          <cell r="A3171" t="str">
            <v>46.14.490</v>
          </cell>
          <cell r="C3171" t="str">
            <v>Tubo de ferro fundido classe k-9 com junta elástica, DN= 80mm, inclusive conexões</v>
          </cell>
          <cell r="D3171" t="str">
            <v>M</v>
          </cell>
          <cell r="E3171">
            <v>441.86</v>
          </cell>
          <cell r="F3171">
            <v>29.37</v>
          </cell>
          <cell r="G3171">
            <v>471.23</v>
          </cell>
          <cell r="H3171" t="str">
            <v>CDHU-182</v>
          </cell>
        </row>
        <row r="3172">
          <cell r="A3172" t="str">
            <v>46.14.510</v>
          </cell>
          <cell r="C3172" t="str">
            <v>Tubo de ferro fundido classe K-9 com junta elástica, DN= 100mm, inclusive conexões</v>
          </cell>
          <cell r="D3172" t="str">
            <v>M</v>
          </cell>
          <cell r="E3172">
            <v>454.3</v>
          </cell>
          <cell r="F3172">
            <v>29.37</v>
          </cell>
          <cell r="G3172">
            <v>483.67</v>
          </cell>
          <cell r="H3172" t="str">
            <v>CDHU-182</v>
          </cell>
        </row>
        <row r="3173">
          <cell r="A3173" t="str">
            <v>46.14.520</v>
          </cell>
          <cell r="C3173" t="str">
            <v>Tubo de ferro fundido classe K-9 com junta elástica, DN= 150mm, inclusive conexões</v>
          </cell>
          <cell r="D3173" t="str">
            <v>M</v>
          </cell>
          <cell r="E3173">
            <v>557.66999999999996</v>
          </cell>
          <cell r="F3173">
            <v>29.37</v>
          </cell>
          <cell r="G3173">
            <v>587.04</v>
          </cell>
          <cell r="H3173" t="str">
            <v>CDHU-182</v>
          </cell>
        </row>
        <row r="3174">
          <cell r="A3174" t="str">
            <v>46.14.530</v>
          </cell>
          <cell r="C3174" t="str">
            <v>Tubo de ferro fundido classe K-9 com junta elástica, DN= 200mm, inclusive conexões</v>
          </cell>
          <cell r="D3174" t="str">
            <v>M</v>
          </cell>
          <cell r="E3174">
            <v>678.8</v>
          </cell>
          <cell r="F3174">
            <v>29.37</v>
          </cell>
          <cell r="G3174">
            <v>708.17</v>
          </cell>
          <cell r="H3174" t="str">
            <v>CDHU-182</v>
          </cell>
        </row>
        <row r="3175">
          <cell r="A3175" t="str">
            <v>46.14.540</v>
          </cell>
          <cell r="C3175" t="str">
            <v>Tubo de ferro fundido classe k-9 com junta elástica, DN= 250mm, inclusive conexões</v>
          </cell>
          <cell r="D3175" t="str">
            <v>M</v>
          </cell>
          <cell r="E3175">
            <v>813.9</v>
          </cell>
          <cell r="F3175">
            <v>29.37</v>
          </cell>
          <cell r="G3175">
            <v>843.27</v>
          </cell>
          <cell r="H3175" t="str">
            <v>CDHU-182</v>
          </cell>
        </row>
        <row r="3176">
          <cell r="A3176" t="str">
            <v>46.14.550</v>
          </cell>
          <cell r="C3176" t="str">
            <v>Tubo de ferro fundido classe K-9 com junta elástica, DN= 300mm, inclusive conexões</v>
          </cell>
          <cell r="D3176" t="str">
            <v>M</v>
          </cell>
          <cell r="E3176">
            <v>942.96</v>
          </cell>
          <cell r="F3176">
            <v>29.37</v>
          </cell>
          <cell r="G3176">
            <v>972.33</v>
          </cell>
          <cell r="H3176" t="str">
            <v>CDHU-182</v>
          </cell>
        </row>
        <row r="3177">
          <cell r="A3177" t="str">
            <v>46.14.560</v>
          </cell>
          <cell r="B3177" t="str">
            <v>Tubulacao em PEAD - recalque de tratamento de esgoto</v>
          </cell>
          <cell r="C3177" t="str">
            <v>Tubo de ferro fundido classe k-9 com junta elástica, DN= 350mm, inclusive conexões</v>
          </cell>
          <cell r="D3177" t="str">
            <v>M</v>
          </cell>
          <cell r="E3177">
            <v>1252.8499999999999</v>
          </cell>
          <cell r="F3177">
            <v>29.37</v>
          </cell>
          <cell r="G3177">
            <v>1282.22</v>
          </cell>
          <cell r="H3177" t="str">
            <v>CDHU-182</v>
          </cell>
        </row>
        <row r="3178">
          <cell r="A3178" t="str">
            <v>46.15</v>
          </cell>
          <cell r="C3178" t="str">
            <v>Tubulacao em PEAD - recalque de tratamento de esgoto</v>
          </cell>
          <cell r="H3178" t="str">
            <v>CDHU-182</v>
          </cell>
        </row>
        <row r="3179">
          <cell r="A3179" t="str">
            <v>46.15.111</v>
          </cell>
          <cell r="C3179" t="str">
            <v>Tubo em polietileno de alta densidade DE=160 mm - PN-10, inclusive conexões</v>
          </cell>
          <cell r="D3179" t="str">
            <v>M</v>
          </cell>
          <cell r="E3179">
            <v>151.91</v>
          </cell>
          <cell r="F3179">
            <v>17.62</v>
          </cell>
          <cell r="G3179">
            <v>169.53</v>
          </cell>
          <cell r="H3179" t="str">
            <v>CDHU-182</v>
          </cell>
        </row>
        <row r="3180">
          <cell r="A3180" t="str">
            <v>46.15.112</v>
          </cell>
          <cell r="C3180" t="str">
            <v>Tubo em polietileno de alta densidade DE=200 mm - PN-10, inclusive conexões</v>
          </cell>
          <cell r="D3180" t="str">
            <v>M</v>
          </cell>
          <cell r="E3180">
            <v>246.2</v>
          </cell>
          <cell r="F3180">
            <v>23.5</v>
          </cell>
          <cell r="G3180">
            <v>269.7</v>
          </cell>
          <cell r="H3180" t="str">
            <v>CDHU-182</v>
          </cell>
        </row>
        <row r="3181">
          <cell r="A3181" t="str">
            <v>46.15.113</v>
          </cell>
          <cell r="B3181" t="str">
            <v>Tubulacao flangeada em ferro ductil para redes de saneamento</v>
          </cell>
          <cell r="C3181" t="str">
            <v>Tubo em polietileno de alta densidade DE=225 mm - PN-10, inclusive conexões</v>
          </cell>
          <cell r="D3181" t="str">
            <v>M</v>
          </cell>
          <cell r="E3181">
            <v>271.64</v>
          </cell>
          <cell r="F3181">
            <v>23.5</v>
          </cell>
          <cell r="G3181">
            <v>295.14</v>
          </cell>
          <cell r="H3181" t="str">
            <v>CDHU-182</v>
          </cell>
        </row>
        <row r="3182">
          <cell r="A3182" t="str">
            <v>46.18</v>
          </cell>
          <cell r="C3182" t="str">
            <v>Tubulacao flangeada em ferro ductil para redes de saneamento</v>
          </cell>
          <cell r="H3182" t="str">
            <v>CDHU-182</v>
          </cell>
        </row>
        <row r="3183">
          <cell r="A3183" t="str">
            <v>46.18.010</v>
          </cell>
          <cell r="C3183" t="str">
            <v>Tubo em ferro fundido com ponta e ponta TCLA - DN= 80mm, sem juntas e conexões</v>
          </cell>
          <cell r="D3183" t="str">
            <v>M</v>
          </cell>
          <cell r="E3183">
            <v>514.28</v>
          </cell>
          <cell r="F3183">
            <v>33.57</v>
          </cell>
          <cell r="G3183">
            <v>547.85</v>
          </cell>
          <cell r="H3183" t="str">
            <v>CDHU-182</v>
          </cell>
        </row>
        <row r="3184">
          <cell r="A3184" t="str">
            <v>46.18.020</v>
          </cell>
          <cell r="C3184" t="str">
            <v>Tubo em ferro fundido com ponta e ponta TCLA - DN= 100mm, sem juntas e conexões</v>
          </cell>
          <cell r="D3184" t="str">
            <v>M</v>
          </cell>
          <cell r="E3184">
            <v>629.88</v>
          </cell>
          <cell r="F3184">
            <v>33.57</v>
          </cell>
          <cell r="G3184">
            <v>663.45</v>
          </cell>
          <cell r="H3184" t="str">
            <v>CDHU-182</v>
          </cell>
        </row>
        <row r="3185">
          <cell r="A3185" t="str">
            <v>46.18.030</v>
          </cell>
          <cell r="C3185" t="str">
            <v>Tubo em ferro fundido com ponta e ponta TCLA - DN= 150mm, sem juntas e conexões</v>
          </cell>
          <cell r="D3185" t="str">
            <v>M</v>
          </cell>
          <cell r="E3185">
            <v>824.39</v>
          </cell>
          <cell r="F3185">
            <v>33.57</v>
          </cell>
          <cell r="G3185">
            <v>857.96</v>
          </cell>
          <cell r="H3185" t="str">
            <v>CDHU-182</v>
          </cell>
        </row>
        <row r="3186">
          <cell r="A3186" t="str">
            <v>46.18.040</v>
          </cell>
          <cell r="C3186" t="str">
            <v>Tubo em ferro fundido com ponta e ponta TCLA - DN= 200mm, sem juntas e conexões</v>
          </cell>
          <cell r="D3186" t="str">
            <v>M</v>
          </cell>
          <cell r="E3186">
            <v>953.2</v>
          </cell>
          <cell r="F3186">
            <v>33.57</v>
          </cell>
          <cell r="G3186">
            <v>986.77</v>
          </cell>
          <cell r="H3186" t="str">
            <v>CDHU-182</v>
          </cell>
        </row>
        <row r="3187">
          <cell r="A3187" t="str">
            <v>46.18.050</v>
          </cell>
          <cell r="C3187" t="str">
            <v>Tubo em ferro fundido com ponta e ponta TCLA - DN= 250mm, sem juntas e conexões</v>
          </cell>
          <cell r="D3187" t="str">
            <v>M</v>
          </cell>
          <cell r="E3187">
            <v>1166.71</v>
          </cell>
          <cell r="F3187">
            <v>36.090000000000003</v>
          </cell>
          <cell r="G3187">
            <v>1202.8</v>
          </cell>
          <cell r="H3187" t="str">
            <v>CDHU-182</v>
          </cell>
        </row>
        <row r="3188">
          <cell r="A3188" t="str">
            <v>46.18.060</v>
          </cell>
          <cell r="C3188" t="str">
            <v>Tubo em ferro fundido com ponta e ponta TCLA - DN= 300mm, sem juntas e conexões</v>
          </cell>
          <cell r="D3188" t="str">
            <v>M</v>
          </cell>
          <cell r="E3188">
            <v>1390.5</v>
          </cell>
          <cell r="F3188">
            <v>36.090000000000003</v>
          </cell>
          <cell r="G3188">
            <v>1426.59</v>
          </cell>
          <cell r="H3188" t="str">
            <v>CDHU-182</v>
          </cell>
        </row>
        <row r="3189">
          <cell r="A3189" t="str">
            <v>46.18.089</v>
          </cell>
          <cell r="C3189" t="str">
            <v>Flange avulso em ferro fundido, classe PN-10, DN= 50mm</v>
          </cell>
          <cell r="D3189" t="str">
            <v>UN</v>
          </cell>
          <cell r="E3189">
            <v>115.04</v>
          </cell>
          <cell r="F3189">
            <v>18.48</v>
          </cell>
          <cell r="G3189">
            <v>133.52000000000001</v>
          </cell>
          <cell r="H3189" t="str">
            <v>CDHU-182</v>
          </cell>
        </row>
        <row r="3190">
          <cell r="A3190" t="str">
            <v>46.18.090</v>
          </cell>
          <cell r="C3190" t="str">
            <v>Flange avulso em ferro fundido, classe PN-10, DN= 80mm</v>
          </cell>
          <cell r="D3190" t="str">
            <v>UN</v>
          </cell>
          <cell r="E3190">
            <v>150.06</v>
          </cell>
          <cell r="F3190">
            <v>18.48</v>
          </cell>
          <cell r="G3190">
            <v>168.54</v>
          </cell>
          <cell r="H3190" t="str">
            <v>CDHU-182</v>
          </cell>
        </row>
        <row r="3191">
          <cell r="A3191" t="str">
            <v>46.18.100</v>
          </cell>
          <cell r="C3191" t="str">
            <v>Flange avulso em ferro fundido, classe PN-10, DN= 100mm</v>
          </cell>
          <cell r="D3191" t="str">
            <v>UN</v>
          </cell>
          <cell r="E3191">
            <v>201.14</v>
          </cell>
          <cell r="F3191">
            <v>20.16</v>
          </cell>
          <cell r="G3191">
            <v>221.3</v>
          </cell>
          <cell r="H3191" t="str">
            <v>CDHU-182</v>
          </cell>
        </row>
        <row r="3192">
          <cell r="A3192" t="str">
            <v>46.18.110</v>
          </cell>
          <cell r="C3192" t="str">
            <v>Flange avulso em ferro fundido, classe PN-10, DN= 150mm</v>
          </cell>
          <cell r="D3192" t="str">
            <v>UN</v>
          </cell>
          <cell r="E3192">
            <v>314.42</v>
          </cell>
          <cell r="F3192">
            <v>21.83</v>
          </cell>
          <cell r="G3192">
            <v>336.25</v>
          </cell>
          <cell r="H3192" t="str">
            <v>CDHU-182</v>
          </cell>
        </row>
        <row r="3193">
          <cell r="A3193" t="str">
            <v>46.18.120</v>
          </cell>
          <cell r="C3193" t="str">
            <v>Flange avulso em ferro fundido, classe PN-10, DN= 200mm</v>
          </cell>
          <cell r="D3193" t="str">
            <v>UN</v>
          </cell>
          <cell r="E3193">
            <v>367.94</v>
          </cell>
          <cell r="F3193">
            <v>23.51</v>
          </cell>
          <cell r="G3193">
            <v>391.45</v>
          </cell>
          <cell r="H3193" t="str">
            <v>CDHU-182</v>
          </cell>
        </row>
        <row r="3194">
          <cell r="A3194" t="str">
            <v>46.18.130</v>
          </cell>
          <cell r="C3194" t="str">
            <v>Flange avulso em ferro fundido, classe PN-10, DN= 250mm</v>
          </cell>
          <cell r="D3194" t="str">
            <v>UN</v>
          </cell>
          <cell r="E3194">
            <v>466.17</v>
          </cell>
          <cell r="F3194">
            <v>25.19</v>
          </cell>
          <cell r="G3194">
            <v>491.36</v>
          </cell>
          <cell r="H3194" t="str">
            <v>CDHU-182</v>
          </cell>
        </row>
        <row r="3195">
          <cell r="A3195" t="str">
            <v>46.18.140</v>
          </cell>
          <cell r="C3195" t="str">
            <v>Flange avulso em ferro fundido, classe PN-10, DN= 300mm</v>
          </cell>
          <cell r="D3195" t="str">
            <v>UN</v>
          </cell>
          <cell r="E3195">
            <v>590.58000000000004</v>
          </cell>
          <cell r="F3195">
            <v>26.87</v>
          </cell>
          <cell r="G3195">
            <v>617.45000000000005</v>
          </cell>
          <cell r="H3195" t="str">
            <v>CDHU-182</v>
          </cell>
        </row>
        <row r="3196">
          <cell r="A3196" t="str">
            <v>46.18.168</v>
          </cell>
          <cell r="C3196" t="str">
            <v>Curva de 90° em ferro fundido com flanges, classe PN-10, DN= 50mm</v>
          </cell>
          <cell r="D3196" t="str">
            <v>UN</v>
          </cell>
          <cell r="E3196">
            <v>275.91000000000003</v>
          </cell>
          <cell r="F3196">
            <v>23.51</v>
          </cell>
          <cell r="G3196">
            <v>299.42</v>
          </cell>
          <cell r="H3196" t="str">
            <v>CDHU-182</v>
          </cell>
        </row>
        <row r="3197">
          <cell r="A3197" t="str">
            <v>46.18.170</v>
          </cell>
          <cell r="C3197" t="str">
            <v>Curva de 90° em ferro fundido, com flanges, classe PN-10, DN= 80mm</v>
          </cell>
          <cell r="D3197" t="str">
            <v>UN</v>
          </cell>
          <cell r="E3197">
            <v>328.29</v>
          </cell>
          <cell r="F3197">
            <v>18.48</v>
          </cell>
          <cell r="G3197">
            <v>346.77</v>
          </cell>
          <cell r="H3197" t="str">
            <v>CDHU-182</v>
          </cell>
        </row>
        <row r="3198">
          <cell r="A3198" t="str">
            <v>46.18.180</v>
          </cell>
          <cell r="C3198" t="str">
            <v>Curva de 90° em ferro fundido, com flanges, classe PN-10, DN= 100mm</v>
          </cell>
          <cell r="D3198" t="str">
            <v>UN</v>
          </cell>
          <cell r="E3198">
            <v>379.96</v>
          </cell>
          <cell r="F3198">
            <v>23.51</v>
          </cell>
          <cell r="G3198">
            <v>403.47</v>
          </cell>
          <cell r="H3198" t="str">
            <v>CDHU-182</v>
          </cell>
        </row>
        <row r="3199">
          <cell r="A3199" t="str">
            <v>46.18.190</v>
          </cell>
          <cell r="C3199" t="str">
            <v>Curva de 90° em ferro fundido, com flanges, classe PN-10, DN= 150mm</v>
          </cell>
          <cell r="D3199" t="str">
            <v>UN</v>
          </cell>
          <cell r="E3199">
            <v>662.44</v>
          </cell>
          <cell r="F3199">
            <v>26.87</v>
          </cell>
          <cell r="G3199">
            <v>689.31</v>
          </cell>
          <cell r="H3199" t="str">
            <v>CDHU-182</v>
          </cell>
        </row>
        <row r="3200">
          <cell r="A3200" t="str">
            <v>46.18.410</v>
          </cell>
          <cell r="C3200" t="str">
            <v>Te em ferro fundido, com flanges, classe PN-10, DN= 80mm, com derivação de 80mm</v>
          </cell>
          <cell r="D3200" t="str">
            <v>UN</v>
          </cell>
          <cell r="E3200">
            <v>514.08000000000004</v>
          </cell>
          <cell r="F3200">
            <v>20.16</v>
          </cell>
          <cell r="G3200">
            <v>534.24</v>
          </cell>
          <cell r="H3200" t="str">
            <v>CDHU-182</v>
          </cell>
        </row>
        <row r="3201">
          <cell r="A3201" t="str">
            <v>46.18.420</v>
          </cell>
          <cell r="C3201" t="str">
            <v>Te em ferro fundido, com flanges, classe PN-10, DN= 100mm, com derivações de 80 até 100mm</v>
          </cell>
          <cell r="D3201" t="str">
            <v>UN</v>
          </cell>
          <cell r="E3201">
            <v>581.61</v>
          </cell>
          <cell r="F3201">
            <v>23.51</v>
          </cell>
          <cell r="G3201">
            <v>605.12</v>
          </cell>
          <cell r="H3201" t="str">
            <v>CDHU-182</v>
          </cell>
        </row>
        <row r="3202">
          <cell r="A3202" t="str">
            <v>46.18.430</v>
          </cell>
          <cell r="C3202" t="str">
            <v>Te em ferro fundido, com flanges, classe PN-10, DN= 150mm, com derivações de 80 até 150mm</v>
          </cell>
          <cell r="D3202" t="str">
            <v>UN</v>
          </cell>
          <cell r="E3202">
            <v>971.97</v>
          </cell>
          <cell r="F3202">
            <v>26.87</v>
          </cell>
          <cell r="G3202">
            <v>998.84</v>
          </cell>
          <cell r="H3202" t="str">
            <v>CDHU-182</v>
          </cell>
        </row>
        <row r="3203">
          <cell r="A3203" t="str">
            <v>46.18.560</v>
          </cell>
          <cell r="C3203" t="str">
            <v>Junta Gibault em ferro fundido, DN= 80mm, completa</v>
          </cell>
          <cell r="D3203" t="str">
            <v>UN</v>
          </cell>
          <cell r="E3203">
            <v>182.69</v>
          </cell>
          <cell r="F3203">
            <v>18.48</v>
          </cell>
          <cell r="G3203">
            <v>201.17</v>
          </cell>
          <cell r="H3203" t="str">
            <v>CDHU-182</v>
          </cell>
        </row>
        <row r="3204">
          <cell r="A3204" t="str">
            <v>46.18.570</v>
          </cell>
          <cell r="B3204" t="str">
            <v>Tubulacao flangeada em ferro ductil para redes de saneamento.</v>
          </cell>
          <cell r="C3204" t="str">
            <v>Junta Gibault em ferro fundido, DN= 100 mm, completa</v>
          </cell>
          <cell r="D3204" t="str">
            <v>UN</v>
          </cell>
          <cell r="E3204">
            <v>209.58</v>
          </cell>
          <cell r="F3204">
            <v>20.16</v>
          </cell>
          <cell r="G3204">
            <v>229.74</v>
          </cell>
          <cell r="H3204" t="str">
            <v>CDHU-182</v>
          </cell>
        </row>
        <row r="3205">
          <cell r="A3205" t="str">
            <v>46.19</v>
          </cell>
          <cell r="C3205" t="str">
            <v>Tubulacao flangeada em ferro ductil para redes de saneamento.</v>
          </cell>
          <cell r="H3205" t="str">
            <v>CDHU-182</v>
          </cell>
        </row>
        <row r="3206">
          <cell r="A3206" t="str">
            <v>46.19.500</v>
          </cell>
          <cell r="C3206" t="str">
            <v>Redução excêntrica em ferro fundido, com flanges, classe PN-10, DN= 100mm x 80mm</v>
          </cell>
          <cell r="D3206" t="str">
            <v>UN</v>
          </cell>
          <cell r="E3206">
            <v>416.45</v>
          </cell>
          <cell r="F3206">
            <v>23.51</v>
          </cell>
          <cell r="G3206">
            <v>439.96</v>
          </cell>
          <cell r="H3206" t="str">
            <v>CDHU-182</v>
          </cell>
        </row>
        <row r="3207">
          <cell r="A3207" t="str">
            <v>46.19.510</v>
          </cell>
          <cell r="C3207" t="str">
            <v>Redução excêntrica em ferro fundido, com flanges, classe PN-10, DN= 150mm x 80/100mm</v>
          </cell>
          <cell r="D3207" t="str">
            <v>UN</v>
          </cell>
          <cell r="E3207">
            <v>585.29999999999995</v>
          </cell>
          <cell r="F3207">
            <v>26.87</v>
          </cell>
          <cell r="G3207">
            <v>612.16999999999996</v>
          </cell>
          <cell r="H3207" t="str">
            <v>CDHU-182</v>
          </cell>
        </row>
        <row r="3208">
          <cell r="A3208" t="str">
            <v>46.19.520</v>
          </cell>
          <cell r="C3208" t="str">
            <v>Redução excêntrica em ferro fundido, com flanges, classe PN-10, DN= 200mm x 100/150mm</v>
          </cell>
          <cell r="D3208" t="str">
            <v>UN</v>
          </cell>
          <cell r="E3208">
            <v>763.28</v>
          </cell>
          <cell r="F3208">
            <v>30.23</v>
          </cell>
          <cell r="G3208">
            <v>793.51</v>
          </cell>
          <cell r="H3208" t="str">
            <v>CDHU-182</v>
          </cell>
        </row>
        <row r="3209">
          <cell r="A3209" t="str">
            <v>46.19.530</v>
          </cell>
          <cell r="C3209" t="str">
            <v>Redução excêntrica em ferro fundido, com flanges, classe PN-10, DN= 250mm x 150/200mm</v>
          </cell>
          <cell r="D3209" t="str">
            <v>UN</v>
          </cell>
          <cell r="E3209">
            <v>1305.8599999999999</v>
          </cell>
          <cell r="F3209">
            <v>33.590000000000003</v>
          </cell>
          <cell r="G3209">
            <v>1339.45</v>
          </cell>
          <cell r="H3209" t="str">
            <v>CDHU-182</v>
          </cell>
        </row>
        <row r="3210">
          <cell r="A3210" t="str">
            <v>46.19.590</v>
          </cell>
          <cell r="C3210" t="str">
            <v>Redução concêntrica em ferro fundido, com flanges, classe PN-10, DN= 80 x 50mm</v>
          </cell>
          <cell r="D3210" t="str">
            <v>UN</v>
          </cell>
          <cell r="E3210">
            <v>325.04000000000002</v>
          </cell>
          <cell r="F3210">
            <v>23.51</v>
          </cell>
          <cell r="G3210">
            <v>348.55</v>
          </cell>
          <cell r="H3210" t="str">
            <v>CDHU-182</v>
          </cell>
        </row>
        <row r="3211">
          <cell r="A3211" t="str">
            <v>46.19.600</v>
          </cell>
          <cell r="C3211" t="str">
            <v>Redução concêntrica em ferro fundido, com flanges, classe PN-10, DN= 100mm x 80mm</v>
          </cell>
          <cell r="D3211" t="str">
            <v>UN</v>
          </cell>
          <cell r="E3211">
            <v>345.35</v>
          </cell>
          <cell r="F3211">
            <v>23.51</v>
          </cell>
          <cell r="G3211">
            <v>368.86</v>
          </cell>
          <cell r="H3211" t="str">
            <v>CDHU-182</v>
          </cell>
        </row>
        <row r="3212">
          <cell r="A3212" t="str">
            <v>46.19.610</v>
          </cell>
          <cell r="C3212" t="str">
            <v>Redução concêntrica em ferro fundido, com flanges, classe PN-10, DN= 150mm x 80/100mm</v>
          </cell>
          <cell r="D3212" t="str">
            <v>UN</v>
          </cell>
          <cell r="E3212">
            <v>650.44000000000005</v>
          </cell>
          <cell r="F3212">
            <v>26.87</v>
          </cell>
          <cell r="G3212">
            <v>677.31</v>
          </cell>
          <cell r="H3212" t="str">
            <v>CDHU-182</v>
          </cell>
        </row>
        <row r="3213">
          <cell r="A3213" t="str">
            <v>46.19.620</v>
          </cell>
          <cell r="C3213" t="str">
            <v>Redução concêntrica em ferro fundido, com flanges, classe PN-10, DN= 200mm x 100/150mm</v>
          </cell>
          <cell r="D3213" t="str">
            <v>UN</v>
          </cell>
          <cell r="E3213">
            <v>782.45</v>
          </cell>
          <cell r="F3213">
            <v>30.23</v>
          </cell>
          <cell r="G3213">
            <v>812.68</v>
          </cell>
          <cell r="H3213" t="str">
            <v>CDHU-182</v>
          </cell>
        </row>
        <row r="3214">
          <cell r="A3214" t="str">
            <v>46.19.630</v>
          </cell>
          <cell r="B3214" t="str">
            <v>Reparos, conservacoes e complementos - GRUPO 46</v>
          </cell>
          <cell r="C3214" t="str">
            <v>Redução concêntrica em ferro fundido, com flanges, classe PN-10, DN= 250mm x 150/200mm</v>
          </cell>
          <cell r="D3214" t="str">
            <v>UN</v>
          </cell>
          <cell r="E3214">
            <v>1163.1199999999999</v>
          </cell>
          <cell r="F3214">
            <v>33.590000000000003</v>
          </cell>
          <cell r="G3214">
            <v>1196.71</v>
          </cell>
          <cell r="H3214" t="str">
            <v>CDHU-182</v>
          </cell>
        </row>
        <row r="3215">
          <cell r="A3215" t="str">
            <v>46.20</v>
          </cell>
          <cell r="C3215" t="str">
            <v>Reparos, conservacoes e complementos - GRUPO 46</v>
          </cell>
          <cell r="H3215" t="str">
            <v>CDHU-182</v>
          </cell>
        </row>
        <row r="3216">
          <cell r="A3216" t="str">
            <v>46.20.010</v>
          </cell>
          <cell r="C3216" t="str">
            <v>Assentamento de tubo de concreto com diâmetro até 600 mm</v>
          </cell>
          <cell r="D3216" t="str">
            <v>M</v>
          </cell>
          <cell r="E3216">
            <v>1.44</v>
          </cell>
          <cell r="F3216">
            <v>56.8</v>
          </cell>
          <cell r="G3216">
            <v>58.24</v>
          </cell>
          <cell r="H3216" t="str">
            <v>CDHU-182</v>
          </cell>
        </row>
        <row r="3217">
          <cell r="A3217" t="str">
            <v>46.20.020</v>
          </cell>
          <cell r="B3217" t="str">
            <v>Tubulacao em aco preto schedule</v>
          </cell>
          <cell r="C3217" t="str">
            <v>Assentamento de tubo de concreto com diâmetro de 700 até 1500 mm</v>
          </cell>
          <cell r="D3217" t="str">
            <v>M</v>
          </cell>
          <cell r="E3217">
            <v>45.84</v>
          </cell>
          <cell r="F3217">
            <v>33.04</v>
          </cell>
          <cell r="G3217">
            <v>78.88</v>
          </cell>
          <cell r="H3217" t="str">
            <v>CDHU-182</v>
          </cell>
        </row>
        <row r="3218">
          <cell r="A3218" t="str">
            <v>46.21</v>
          </cell>
          <cell r="C3218" t="str">
            <v>Tubulacao em aco preto schedule</v>
          </cell>
          <cell r="H3218" t="str">
            <v>CDHU-182</v>
          </cell>
        </row>
        <row r="3219">
          <cell r="A3219" t="str">
            <v>46.21.012</v>
          </cell>
          <cell r="C3219" t="str">
            <v>Tubo de aço carbono preto sem costura Schedule 40, DN= 1´ - inclusive conexões</v>
          </cell>
          <cell r="D3219" t="str">
            <v>M</v>
          </cell>
          <cell r="E3219">
            <v>63.67</v>
          </cell>
          <cell r="F3219">
            <v>58.79</v>
          </cell>
          <cell r="G3219">
            <v>122.46</v>
          </cell>
          <cell r="H3219" t="str">
            <v>CDHU-182</v>
          </cell>
        </row>
        <row r="3220">
          <cell r="A3220" t="str">
            <v>46.21.036</v>
          </cell>
          <cell r="C3220" t="str">
            <v>Tubo de aço carbono preto sem costura Schedule 40, DN= 1 1/4´ - inclusive conexões</v>
          </cell>
          <cell r="D3220" t="str">
            <v>M</v>
          </cell>
          <cell r="E3220">
            <v>71.77</v>
          </cell>
          <cell r="F3220">
            <v>67.180000000000007</v>
          </cell>
          <cell r="G3220">
            <v>138.94999999999999</v>
          </cell>
          <cell r="H3220" t="str">
            <v>CDHU-182</v>
          </cell>
        </row>
        <row r="3221">
          <cell r="A3221" t="str">
            <v>46.21.040</v>
          </cell>
          <cell r="C3221" t="str">
            <v>Tubo de aço carbono preto sem costura Schedule 40, DN= 1 1/2´ - inclusive conexões</v>
          </cell>
          <cell r="D3221" t="str">
            <v>M</v>
          </cell>
          <cell r="E3221">
            <v>78</v>
          </cell>
          <cell r="F3221">
            <v>67.180000000000007</v>
          </cell>
          <cell r="G3221">
            <v>145.18</v>
          </cell>
          <cell r="H3221" t="str">
            <v>CDHU-182</v>
          </cell>
        </row>
        <row r="3222">
          <cell r="A3222" t="str">
            <v>46.21.046</v>
          </cell>
          <cell r="C3222" t="str">
            <v>Tubo de aço carbono preto sem costura Schedule 40, DN= 2´ - inclusive conexões</v>
          </cell>
          <cell r="D3222" t="str">
            <v>M</v>
          </cell>
          <cell r="E3222">
            <v>99.22</v>
          </cell>
          <cell r="F3222">
            <v>75.58</v>
          </cell>
          <cell r="G3222">
            <v>174.8</v>
          </cell>
          <cell r="H3222" t="str">
            <v>CDHU-182</v>
          </cell>
        </row>
        <row r="3223">
          <cell r="A3223" t="str">
            <v>46.21.056</v>
          </cell>
          <cell r="C3223" t="str">
            <v>Tubo de aço carbono preto sem costura Schedule 40, DN= 2 1/2´ - inclusive conexões</v>
          </cell>
          <cell r="D3223" t="str">
            <v>M</v>
          </cell>
          <cell r="E3223">
            <v>170.95</v>
          </cell>
          <cell r="F3223">
            <v>83.98</v>
          </cell>
          <cell r="G3223">
            <v>254.93</v>
          </cell>
          <cell r="H3223" t="str">
            <v>CDHU-182</v>
          </cell>
        </row>
        <row r="3224">
          <cell r="A3224" t="str">
            <v>46.21.060</v>
          </cell>
          <cell r="C3224" t="str">
            <v>Tubo de aço carbono preto sem costura Schedule 40, DN= 3´ - inclusive conexões</v>
          </cell>
          <cell r="D3224" t="str">
            <v>M</v>
          </cell>
          <cell r="E3224">
            <v>193.13</v>
          </cell>
          <cell r="F3224">
            <v>94.48</v>
          </cell>
          <cell r="G3224">
            <v>287.61</v>
          </cell>
          <cell r="H3224" t="str">
            <v>CDHU-182</v>
          </cell>
        </row>
        <row r="3225">
          <cell r="A3225" t="str">
            <v>46.21.066</v>
          </cell>
          <cell r="C3225" t="str">
            <v>Tubo de aço carbono preto sem costura Schedule 40, DN= 3 1/2´ - inclusive conexões</v>
          </cell>
          <cell r="D3225" t="str">
            <v>M</v>
          </cell>
          <cell r="E3225">
            <v>269.66000000000003</v>
          </cell>
          <cell r="F3225">
            <v>100.78</v>
          </cell>
          <cell r="G3225">
            <v>370.44</v>
          </cell>
          <cell r="H3225" t="str">
            <v>CDHU-182</v>
          </cell>
        </row>
        <row r="3226">
          <cell r="A3226" t="str">
            <v>46.21.080</v>
          </cell>
          <cell r="C3226" t="str">
            <v>Tubo de aço carbono preto sem costura Schedule 40, DN= 4´ - inclusive conexões</v>
          </cell>
          <cell r="D3226" t="str">
            <v>M</v>
          </cell>
          <cell r="E3226">
            <v>265.55</v>
          </cell>
          <cell r="F3226">
            <v>104.98</v>
          </cell>
          <cell r="G3226">
            <v>370.53</v>
          </cell>
          <cell r="H3226" t="str">
            <v>CDHU-182</v>
          </cell>
        </row>
        <row r="3227">
          <cell r="A3227" t="str">
            <v>46.21.090</v>
          </cell>
          <cell r="C3227" t="str">
            <v>Tubo de aço carbono preto sem costura Schedule 40, DN= 5´ - inclusive conexões</v>
          </cell>
          <cell r="D3227" t="str">
            <v>M</v>
          </cell>
          <cell r="E3227">
            <v>368.67</v>
          </cell>
          <cell r="F3227">
            <v>111.28</v>
          </cell>
          <cell r="G3227">
            <v>479.95</v>
          </cell>
          <cell r="H3227" t="str">
            <v>CDHU-182</v>
          </cell>
        </row>
        <row r="3228">
          <cell r="A3228" t="str">
            <v>46.21.100</v>
          </cell>
          <cell r="C3228" t="str">
            <v>Tubo de aço carbono preto sem costura Schedule 40, DN= 6´ - inclusive conexões</v>
          </cell>
          <cell r="D3228" t="str">
            <v>M</v>
          </cell>
          <cell r="E3228">
            <v>526.5</v>
          </cell>
          <cell r="F3228">
            <v>115.47</v>
          </cell>
          <cell r="G3228">
            <v>641.97</v>
          </cell>
          <cell r="H3228" t="str">
            <v>CDHU-182</v>
          </cell>
        </row>
        <row r="3229">
          <cell r="A3229" t="str">
            <v>46.21.110</v>
          </cell>
          <cell r="C3229" t="str">
            <v>Tubo de aço carbono preto sem costura Schedule 40, DN= 8´ - inclusive conexões</v>
          </cell>
          <cell r="D3229" t="str">
            <v>M</v>
          </cell>
          <cell r="E3229">
            <v>776.5</v>
          </cell>
          <cell r="F3229">
            <v>125.97</v>
          </cell>
          <cell r="G3229">
            <v>902.47</v>
          </cell>
          <cell r="H3229" t="str">
            <v>CDHU-182</v>
          </cell>
        </row>
        <row r="3230">
          <cell r="A3230" t="str">
            <v>46.21.140</v>
          </cell>
          <cell r="C3230" t="str">
            <v>Tubo de aço carbono preto com costura Schedule 40, DN= 10´ - inclusive conexões</v>
          </cell>
          <cell r="D3230" t="str">
            <v>M</v>
          </cell>
          <cell r="E3230">
            <v>790.76</v>
          </cell>
          <cell r="F3230">
            <v>138.57</v>
          </cell>
          <cell r="G3230">
            <v>929.33</v>
          </cell>
          <cell r="H3230" t="str">
            <v>CDHU-182</v>
          </cell>
        </row>
        <row r="3231">
          <cell r="A3231" t="str">
            <v>46.21.150</v>
          </cell>
          <cell r="B3231" t="str">
            <v>Tubulacao em concreto para rede de esgoto sanitario</v>
          </cell>
          <cell r="C3231" t="str">
            <v>Tubo de aço carbono preto com costura Schedule 40, DN= 12´ - inclusive conexões</v>
          </cell>
          <cell r="D3231" t="str">
            <v>M</v>
          </cell>
          <cell r="E3231">
            <v>1065.03</v>
          </cell>
          <cell r="F3231">
            <v>146.97</v>
          </cell>
          <cell r="G3231">
            <v>1212</v>
          </cell>
          <cell r="H3231" t="str">
            <v>CDHU-182</v>
          </cell>
        </row>
        <row r="3232">
          <cell r="A3232" t="str">
            <v>46.23</v>
          </cell>
          <cell r="C3232" t="str">
            <v>Tubulacao em concreto para rede de esgoto sanitario</v>
          </cell>
          <cell r="H3232" t="str">
            <v>CDHU-182</v>
          </cell>
        </row>
        <row r="3233">
          <cell r="A3233" t="str">
            <v>46.23.110</v>
          </cell>
          <cell r="C3233" t="str">
            <v>Tubo de concreto classe EA-3, DN= 400 mm</v>
          </cell>
          <cell r="D3233" t="str">
            <v>M</v>
          </cell>
          <cell r="E3233">
            <v>113.65</v>
          </cell>
          <cell r="F3233">
            <v>13.4</v>
          </cell>
          <cell r="G3233">
            <v>127.05</v>
          </cell>
          <cell r="H3233" t="str">
            <v>CDHU-182</v>
          </cell>
        </row>
        <row r="3234">
          <cell r="A3234" t="str">
            <v>46.23.120</v>
          </cell>
          <cell r="C3234" t="str">
            <v>Tubo de concreto classe EA-3, DN= 500 mm</v>
          </cell>
          <cell r="D3234" t="str">
            <v>M</v>
          </cell>
          <cell r="E3234">
            <v>140.18</v>
          </cell>
          <cell r="F3234">
            <v>20.100000000000001</v>
          </cell>
          <cell r="G3234">
            <v>160.28</v>
          </cell>
          <cell r="H3234" t="str">
            <v>CDHU-182</v>
          </cell>
        </row>
        <row r="3235">
          <cell r="A3235" t="str">
            <v>46.23.130</v>
          </cell>
          <cell r="C3235" t="str">
            <v>Tubo de concreto classe EA-3, DN= 600 mm</v>
          </cell>
          <cell r="D3235" t="str">
            <v>M</v>
          </cell>
          <cell r="E3235">
            <v>182.12</v>
          </cell>
          <cell r="F3235">
            <v>23.45</v>
          </cell>
          <cell r="G3235">
            <v>205.57</v>
          </cell>
          <cell r="H3235" t="str">
            <v>CDHU-182</v>
          </cell>
        </row>
        <row r="3236">
          <cell r="A3236" t="str">
            <v>46.23.140</v>
          </cell>
          <cell r="C3236" t="str">
            <v>Tubo de concreto classe EA-3, DN= 700 mm</v>
          </cell>
          <cell r="D3236" t="str">
            <v>M</v>
          </cell>
          <cell r="E3236">
            <v>266.26</v>
          </cell>
          <cell r="F3236">
            <v>26.8</v>
          </cell>
          <cell r="G3236">
            <v>293.06</v>
          </cell>
          <cell r="H3236" t="str">
            <v>CDHU-182</v>
          </cell>
        </row>
        <row r="3237">
          <cell r="A3237" t="str">
            <v>46.23.150</v>
          </cell>
          <cell r="C3237" t="str">
            <v>Tubo de concreto classe EA-3, DN= 800 mm</v>
          </cell>
          <cell r="D3237" t="str">
            <v>M</v>
          </cell>
          <cell r="E3237">
            <v>318.81</v>
          </cell>
          <cell r="F3237">
            <v>33.5</v>
          </cell>
          <cell r="G3237">
            <v>352.31</v>
          </cell>
          <cell r="H3237" t="str">
            <v>CDHU-182</v>
          </cell>
        </row>
        <row r="3238">
          <cell r="A3238" t="str">
            <v>46.23.160</v>
          </cell>
          <cell r="C3238" t="str">
            <v>Tubo de concreto classe EA-3, DN= 900 mm</v>
          </cell>
          <cell r="D3238" t="str">
            <v>M</v>
          </cell>
          <cell r="E3238">
            <v>410.87</v>
          </cell>
          <cell r="F3238">
            <v>40.200000000000003</v>
          </cell>
          <cell r="G3238">
            <v>451.07</v>
          </cell>
          <cell r="H3238" t="str">
            <v>CDHU-182</v>
          </cell>
        </row>
        <row r="3239">
          <cell r="A3239" t="str">
            <v>46.23.170</v>
          </cell>
          <cell r="C3239" t="str">
            <v>Tubo de concreto classe EA-3, DN= 1000 mm</v>
          </cell>
          <cell r="D3239" t="str">
            <v>M</v>
          </cell>
          <cell r="E3239">
            <v>449.66</v>
          </cell>
          <cell r="F3239">
            <v>50.25</v>
          </cell>
          <cell r="G3239">
            <v>499.91</v>
          </cell>
          <cell r="H3239" t="str">
            <v>CDHU-182</v>
          </cell>
        </row>
        <row r="3240">
          <cell r="A3240" t="str">
            <v>46.23.180</v>
          </cell>
          <cell r="B3240" t="str">
            <v>Tubulacao em ferro fundido predial SMU - esgoto e pluvial</v>
          </cell>
          <cell r="C3240" t="str">
            <v>Tubo de concreto classe EA-3, DN= 1200 mm</v>
          </cell>
          <cell r="D3240" t="str">
            <v>M</v>
          </cell>
          <cell r="E3240">
            <v>643.74</v>
          </cell>
          <cell r="F3240">
            <v>100.5</v>
          </cell>
          <cell r="G3240">
            <v>744.24</v>
          </cell>
          <cell r="H3240" t="str">
            <v>CDHU-182</v>
          </cell>
        </row>
        <row r="3241">
          <cell r="A3241" t="str">
            <v>46.26</v>
          </cell>
          <cell r="C3241" t="str">
            <v>Tubulacao em ferro fundido predial SMU - esgoto e pluvial</v>
          </cell>
          <cell r="H3241" t="str">
            <v>CDHU-182</v>
          </cell>
        </row>
        <row r="3242">
          <cell r="A3242" t="str">
            <v>46.26.010</v>
          </cell>
          <cell r="C3242" t="str">
            <v>Tubo em ferro fundido com ponta e ponta, predial SMU, DN= 50 mm</v>
          </cell>
          <cell r="D3242" t="str">
            <v>M</v>
          </cell>
          <cell r="E3242">
            <v>143.26</v>
          </cell>
          <cell r="F3242">
            <v>21</v>
          </cell>
          <cell r="G3242">
            <v>164.26</v>
          </cell>
          <cell r="H3242" t="str">
            <v>CDHU-182</v>
          </cell>
        </row>
        <row r="3243">
          <cell r="A3243" t="str">
            <v>46.26.020</v>
          </cell>
          <cell r="C3243" t="str">
            <v>Tubo em ferro fundido com ponta e ponta, predial SMU, DN= 75 mm</v>
          </cell>
          <cell r="D3243" t="str">
            <v>M</v>
          </cell>
          <cell r="E3243">
            <v>165.29</v>
          </cell>
          <cell r="F3243">
            <v>21</v>
          </cell>
          <cell r="G3243">
            <v>186.29</v>
          </cell>
          <cell r="H3243" t="str">
            <v>CDHU-182</v>
          </cell>
        </row>
        <row r="3244">
          <cell r="A3244" t="str">
            <v>46.26.030</v>
          </cell>
          <cell r="C3244" t="str">
            <v>Tubo em ferro fundido com ponta e ponta, predial SMU, DN= 100 mm</v>
          </cell>
          <cell r="D3244" t="str">
            <v>M</v>
          </cell>
          <cell r="E3244">
            <v>188.51</v>
          </cell>
          <cell r="F3244">
            <v>29.37</v>
          </cell>
          <cell r="G3244">
            <v>217.88</v>
          </cell>
          <cell r="H3244" t="str">
            <v>CDHU-182</v>
          </cell>
        </row>
        <row r="3245">
          <cell r="A3245" t="str">
            <v>46.26.040</v>
          </cell>
          <cell r="C3245" t="str">
            <v>Tubo em ferro fundido com ponta e ponta, predial SMU, DN= 150 mm</v>
          </cell>
          <cell r="D3245" t="str">
            <v>M</v>
          </cell>
          <cell r="E3245">
            <v>269.57</v>
          </cell>
          <cell r="F3245">
            <v>29.37</v>
          </cell>
          <cell r="G3245">
            <v>298.94</v>
          </cell>
          <cell r="H3245" t="str">
            <v>CDHU-182</v>
          </cell>
        </row>
        <row r="3246">
          <cell r="A3246" t="str">
            <v>46.26.050</v>
          </cell>
          <cell r="C3246" t="str">
            <v>Tubo em ferro fundido com ponta e ponta, predial SMU, DN= 200 mm</v>
          </cell>
          <cell r="D3246" t="str">
            <v>M</v>
          </cell>
          <cell r="E3246">
            <v>560.46</v>
          </cell>
          <cell r="F3246">
            <v>29.37</v>
          </cell>
          <cell r="G3246">
            <v>589.83000000000004</v>
          </cell>
          <cell r="H3246" t="str">
            <v>CDHU-182</v>
          </cell>
        </row>
        <row r="3247">
          <cell r="A3247" t="str">
            <v>46.26.060</v>
          </cell>
          <cell r="C3247" t="str">
            <v>Junta de união em aço inoxidável para tubo em ferro fundido predial SMU, DN= 50 mm</v>
          </cell>
          <cell r="D3247" t="str">
            <v>UN</v>
          </cell>
          <cell r="E3247">
            <v>90.64</v>
          </cell>
          <cell r="F3247">
            <v>16.8</v>
          </cell>
          <cell r="G3247">
            <v>107.44</v>
          </cell>
          <cell r="H3247" t="str">
            <v>CDHU-182</v>
          </cell>
        </row>
        <row r="3248">
          <cell r="A3248" t="str">
            <v>46.26.070</v>
          </cell>
          <cell r="C3248" t="str">
            <v>Junta de união em aço inoxidável para tubo em ferro fundido predial SMU, DN= 75 mm</v>
          </cell>
          <cell r="D3248" t="str">
            <v>UN</v>
          </cell>
          <cell r="E3248">
            <v>108.38</v>
          </cell>
          <cell r="F3248">
            <v>16.8</v>
          </cell>
          <cell r="G3248">
            <v>125.18</v>
          </cell>
          <cell r="H3248" t="str">
            <v>CDHU-182</v>
          </cell>
        </row>
        <row r="3249">
          <cell r="A3249" t="str">
            <v>46.26.080</v>
          </cell>
          <cell r="C3249" t="str">
            <v>Junta de união em aço inoxidável para tubo em ferro fundido predial SMU, DN= 100 mm</v>
          </cell>
          <cell r="D3249" t="str">
            <v>UN</v>
          </cell>
          <cell r="E3249">
            <v>127.32</v>
          </cell>
          <cell r="F3249">
            <v>21</v>
          </cell>
          <cell r="G3249">
            <v>148.32</v>
          </cell>
          <cell r="H3249" t="str">
            <v>CDHU-182</v>
          </cell>
        </row>
        <row r="3250">
          <cell r="A3250" t="str">
            <v>46.26.090</v>
          </cell>
          <cell r="C3250" t="str">
            <v>Junta de união em aço inoxidável para tubo em ferro fundido predial SMU, DN= 150 mm</v>
          </cell>
          <cell r="D3250" t="str">
            <v>UN</v>
          </cell>
          <cell r="E3250">
            <v>235.13</v>
          </cell>
          <cell r="F3250">
            <v>21</v>
          </cell>
          <cell r="G3250">
            <v>256.13</v>
          </cell>
          <cell r="H3250" t="str">
            <v>CDHU-182</v>
          </cell>
        </row>
        <row r="3251">
          <cell r="A3251" t="str">
            <v>46.26.100</v>
          </cell>
          <cell r="C3251" t="str">
            <v>Junta de união em aço inoxidável para tubo em ferro fundido predial SMU, DN= 200 mm</v>
          </cell>
          <cell r="D3251" t="str">
            <v>UN</v>
          </cell>
          <cell r="E3251">
            <v>386.16</v>
          </cell>
          <cell r="F3251">
            <v>21</v>
          </cell>
          <cell r="G3251">
            <v>407.16</v>
          </cell>
          <cell r="H3251" t="str">
            <v>CDHU-182</v>
          </cell>
        </row>
        <row r="3252">
          <cell r="A3252" t="str">
            <v>46.26.110</v>
          </cell>
          <cell r="C3252" t="str">
            <v>Conjunto de ancoragem para tubo em ferro fundido predial SMU, DN= 50 mm</v>
          </cell>
          <cell r="D3252" t="str">
            <v>CJ</v>
          </cell>
          <cell r="E3252">
            <v>1160.55</v>
          </cell>
          <cell r="F3252">
            <v>16.8</v>
          </cell>
          <cell r="G3252">
            <v>1177.3499999999999</v>
          </cell>
          <cell r="H3252" t="str">
            <v>CDHU-182</v>
          </cell>
        </row>
        <row r="3253">
          <cell r="A3253" t="str">
            <v>46.26.120</v>
          </cell>
          <cell r="C3253" t="str">
            <v>Conjunto de ancoragem para tubo em ferro fundido predial SMU, DN= 75 mm</v>
          </cell>
          <cell r="D3253" t="str">
            <v>CJ</v>
          </cell>
          <cell r="E3253">
            <v>1178.7</v>
          </cell>
          <cell r="F3253">
            <v>16.8</v>
          </cell>
          <cell r="G3253">
            <v>1195.5</v>
          </cell>
          <cell r="H3253" t="str">
            <v>CDHU-182</v>
          </cell>
        </row>
        <row r="3254">
          <cell r="A3254" t="str">
            <v>46.26.130</v>
          </cell>
          <cell r="C3254" t="str">
            <v>Conjunto de ancoragem para tubo em ferro fundido predial SMU, DN= 100 mm</v>
          </cell>
          <cell r="D3254" t="str">
            <v>CJ</v>
          </cell>
          <cell r="E3254">
            <v>1318.95</v>
          </cell>
          <cell r="F3254">
            <v>21</v>
          </cell>
          <cell r="G3254">
            <v>1339.95</v>
          </cell>
          <cell r="H3254" t="str">
            <v>CDHU-182</v>
          </cell>
        </row>
        <row r="3255">
          <cell r="A3255" t="str">
            <v>46.26.136</v>
          </cell>
          <cell r="C3255" t="str">
            <v>Conjunto de ancoragem para tubo em ferro fundido predial SMU, DN= 125 mm</v>
          </cell>
          <cell r="D3255" t="str">
            <v>CJ</v>
          </cell>
          <cell r="E3255">
            <v>1341.8</v>
          </cell>
          <cell r="F3255">
            <v>21</v>
          </cell>
          <cell r="G3255">
            <v>1362.8</v>
          </cell>
          <cell r="H3255" t="str">
            <v>CDHU-182</v>
          </cell>
        </row>
        <row r="3256">
          <cell r="A3256" t="str">
            <v>46.26.140</v>
          </cell>
          <cell r="C3256" t="str">
            <v>Conjunto de ancoragem para tubo em ferro fundido predial SMU, DN= 150 mm</v>
          </cell>
          <cell r="D3256" t="str">
            <v>CJ</v>
          </cell>
          <cell r="E3256">
            <v>1830.24</v>
          </cell>
          <cell r="F3256">
            <v>21</v>
          </cell>
          <cell r="G3256">
            <v>1851.24</v>
          </cell>
          <cell r="H3256" t="str">
            <v>CDHU-182</v>
          </cell>
        </row>
        <row r="3257">
          <cell r="A3257" t="str">
            <v>46.26.150</v>
          </cell>
          <cell r="C3257" t="str">
            <v>Conjunto de ancoragem para tubo em ferro fundido predial SMU, DN= 200 mm</v>
          </cell>
          <cell r="D3257" t="str">
            <v>CJ</v>
          </cell>
          <cell r="E3257">
            <v>2925.41</v>
          </cell>
          <cell r="F3257">
            <v>21</v>
          </cell>
          <cell r="G3257">
            <v>2946.41</v>
          </cell>
          <cell r="H3257" t="str">
            <v>CDHU-182</v>
          </cell>
        </row>
        <row r="3258">
          <cell r="A3258" t="str">
            <v>46.26.200</v>
          </cell>
          <cell r="C3258" t="str">
            <v>Tubo em ferro fundido com ponta e ponta, predial SMU, DN= 125 mm</v>
          </cell>
          <cell r="D3258" t="str">
            <v>M</v>
          </cell>
          <cell r="E3258">
            <v>322.42</v>
          </cell>
          <cell r="F3258">
            <v>29.37</v>
          </cell>
          <cell r="G3258">
            <v>351.79</v>
          </cell>
          <cell r="H3258" t="str">
            <v>CDHU-182</v>
          </cell>
        </row>
        <row r="3259">
          <cell r="A3259" t="str">
            <v>46.26.210</v>
          </cell>
          <cell r="C3259" t="str">
            <v>Tubo em ferro fundido com ponta e ponta, predial SMU, DN= 250 mm</v>
          </cell>
          <cell r="D3259" t="str">
            <v>M</v>
          </cell>
          <cell r="E3259">
            <v>803.5</v>
          </cell>
          <cell r="F3259">
            <v>29.37</v>
          </cell>
          <cell r="G3259">
            <v>832.87</v>
          </cell>
          <cell r="H3259" t="str">
            <v>CDHU-182</v>
          </cell>
        </row>
        <row r="3260">
          <cell r="A3260" t="str">
            <v>46.26.400</v>
          </cell>
          <cell r="C3260" t="str">
            <v>Joelho 45° em ferro fundido, predial SMU, DN= 50 mm</v>
          </cell>
          <cell r="D3260" t="str">
            <v>UN</v>
          </cell>
          <cell r="E3260">
            <v>150.47999999999999</v>
          </cell>
          <cell r="F3260">
            <v>16.8</v>
          </cell>
          <cell r="G3260">
            <v>167.28</v>
          </cell>
          <cell r="H3260" t="str">
            <v>CDHU-182</v>
          </cell>
        </row>
        <row r="3261">
          <cell r="A3261" t="str">
            <v>46.26.410</v>
          </cell>
          <cell r="C3261" t="str">
            <v>Joelho 45° em ferro fundido, predial SMU, DN= 75 mm</v>
          </cell>
          <cell r="D3261" t="str">
            <v>UN</v>
          </cell>
          <cell r="E3261">
            <v>184.24</v>
          </cell>
          <cell r="F3261">
            <v>16.8</v>
          </cell>
          <cell r="G3261">
            <v>201.04</v>
          </cell>
          <cell r="H3261" t="str">
            <v>CDHU-182</v>
          </cell>
        </row>
        <row r="3262">
          <cell r="A3262" t="str">
            <v>46.26.420</v>
          </cell>
          <cell r="C3262" t="str">
            <v>Joelho 45° em ferro fundido, predial SMU, DN= 100 mm</v>
          </cell>
          <cell r="D3262" t="str">
            <v>UN</v>
          </cell>
          <cell r="E3262">
            <v>210.6</v>
          </cell>
          <cell r="F3262">
            <v>21</v>
          </cell>
          <cell r="G3262">
            <v>231.6</v>
          </cell>
          <cell r="H3262" t="str">
            <v>CDHU-182</v>
          </cell>
        </row>
        <row r="3263">
          <cell r="A3263" t="str">
            <v>46.26.426</v>
          </cell>
          <cell r="C3263" t="str">
            <v>Joelho 45° em ferro fundido, predial SMU, DN= 125 mm</v>
          </cell>
          <cell r="D3263" t="str">
            <v>UN</v>
          </cell>
          <cell r="E3263">
            <v>351.66</v>
          </cell>
          <cell r="F3263">
            <v>21</v>
          </cell>
          <cell r="G3263">
            <v>372.66</v>
          </cell>
          <cell r="H3263" t="str">
            <v>CDHU-182</v>
          </cell>
        </row>
        <row r="3264">
          <cell r="A3264" t="str">
            <v>46.26.430</v>
          </cell>
          <cell r="C3264" t="str">
            <v>Joelho 45° em ferro fundido, predial SMU, DN= 150 mm</v>
          </cell>
          <cell r="D3264" t="str">
            <v>UN</v>
          </cell>
          <cell r="E3264">
            <v>379.06</v>
          </cell>
          <cell r="F3264">
            <v>21</v>
          </cell>
          <cell r="G3264">
            <v>400.06</v>
          </cell>
          <cell r="H3264" t="str">
            <v>CDHU-182</v>
          </cell>
        </row>
        <row r="3265">
          <cell r="A3265" t="str">
            <v>46.26.440</v>
          </cell>
          <cell r="C3265" t="str">
            <v>Joelho 45° em ferro fundido, predial SMU, DN= 200 mm</v>
          </cell>
          <cell r="D3265" t="str">
            <v>UN</v>
          </cell>
          <cell r="E3265">
            <v>757.34</v>
          </cell>
          <cell r="F3265">
            <v>21</v>
          </cell>
          <cell r="G3265">
            <v>778.34</v>
          </cell>
          <cell r="H3265" t="str">
            <v>CDHU-182</v>
          </cell>
        </row>
        <row r="3266">
          <cell r="A3266" t="str">
            <v>46.26.460</v>
          </cell>
          <cell r="C3266" t="str">
            <v>Joelho 88° em ferro fundido, predial SMU, DN= 50 mm</v>
          </cell>
          <cell r="D3266" t="str">
            <v>UN</v>
          </cell>
          <cell r="E3266">
            <v>179.05</v>
          </cell>
          <cell r="F3266">
            <v>16.8</v>
          </cell>
          <cell r="G3266">
            <v>195.85</v>
          </cell>
          <cell r="H3266" t="str">
            <v>CDHU-182</v>
          </cell>
        </row>
        <row r="3267">
          <cell r="A3267" t="str">
            <v>46.26.470</v>
          </cell>
          <cell r="C3267" t="str">
            <v>Joelho 88° em ferro fundido, predial SMU, DN= 75 mm</v>
          </cell>
          <cell r="D3267" t="str">
            <v>UN</v>
          </cell>
          <cell r="E3267">
            <v>176.27</v>
          </cell>
          <cell r="F3267">
            <v>16.8</v>
          </cell>
          <cell r="G3267">
            <v>193.07</v>
          </cell>
          <cell r="H3267" t="str">
            <v>CDHU-182</v>
          </cell>
        </row>
        <row r="3268">
          <cell r="A3268" t="str">
            <v>46.26.480</v>
          </cell>
          <cell r="C3268" t="str">
            <v>Joelho 88° em ferro fundido, predial SMU, DN= 100 mm</v>
          </cell>
          <cell r="D3268" t="str">
            <v>UN</v>
          </cell>
          <cell r="E3268">
            <v>195.7</v>
          </cell>
          <cell r="F3268">
            <v>21</v>
          </cell>
          <cell r="G3268">
            <v>216.7</v>
          </cell>
          <cell r="H3268" t="str">
            <v>CDHU-182</v>
          </cell>
        </row>
        <row r="3269">
          <cell r="A3269" t="str">
            <v>46.26.490</v>
          </cell>
          <cell r="C3269" t="str">
            <v>Joelho 88° em ferro fundido, predial SMU, DN= 150 mm</v>
          </cell>
          <cell r="D3269" t="str">
            <v>UN</v>
          </cell>
          <cell r="E3269">
            <v>477.37</v>
          </cell>
          <cell r="F3269">
            <v>21</v>
          </cell>
          <cell r="G3269">
            <v>498.37</v>
          </cell>
          <cell r="H3269" t="str">
            <v>CDHU-182</v>
          </cell>
        </row>
        <row r="3270">
          <cell r="A3270" t="str">
            <v>46.26.500</v>
          </cell>
          <cell r="C3270" t="str">
            <v>Joelho 88° em ferro fundido, predial SMU, DN= 200 mm</v>
          </cell>
          <cell r="D3270" t="str">
            <v>UN</v>
          </cell>
          <cell r="E3270">
            <v>852.57</v>
          </cell>
          <cell r="F3270">
            <v>21</v>
          </cell>
          <cell r="G3270">
            <v>873.57</v>
          </cell>
          <cell r="H3270" t="str">
            <v>CDHU-182</v>
          </cell>
        </row>
        <row r="3271">
          <cell r="A3271" t="str">
            <v>46.26.510</v>
          </cell>
          <cell r="C3271" t="str">
            <v>Junção 45° em ferro fundido, predial SMU, DN= 50 x 50 mm</v>
          </cell>
          <cell r="D3271" t="str">
            <v>UN</v>
          </cell>
          <cell r="E3271">
            <v>271.37</v>
          </cell>
          <cell r="F3271">
            <v>16.8</v>
          </cell>
          <cell r="G3271">
            <v>288.17</v>
          </cell>
          <cell r="H3271" t="str">
            <v>CDHU-182</v>
          </cell>
        </row>
        <row r="3272">
          <cell r="A3272" t="str">
            <v>46.26.516</v>
          </cell>
          <cell r="C3272" t="str">
            <v>Junção 45° em ferro fundido, predial SMU, DN= 75 x 50 mm</v>
          </cell>
          <cell r="D3272" t="str">
            <v>UN</v>
          </cell>
          <cell r="E3272">
            <v>278.83</v>
          </cell>
          <cell r="F3272">
            <v>16.8</v>
          </cell>
          <cell r="G3272">
            <v>295.63</v>
          </cell>
          <cell r="H3272" t="str">
            <v>CDHU-182</v>
          </cell>
        </row>
        <row r="3273">
          <cell r="A3273" t="str">
            <v>46.26.520</v>
          </cell>
          <cell r="C3273" t="str">
            <v>Junção 45° em ferro fundido, predial SMU, DN= 75 x 75 mm</v>
          </cell>
          <cell r="D3273" t="str">
            <v>UN</v>
          </cell>
          <cell r="E3273">
            <v>327.67</v>
          </cell>
          <cell r="F3273">
            <v>16.8</v>
          </cell>
          <cell r="G3273">
            <v>344.47</v>
          </cell>
          <cell r="H3273" t="str">
            <v>CDHU-182</v>
          </cell>
        </row>
        <row r="3274">
          <cell r="A3274" t="str">
            <v>46.26.540</v>
          </cell>
          <cell r="C3274" t="str">
            <v>Junção 45° em ferro fundido, predial SMU, DN= 100 x 75 mm</v>
          </cell>
          <cell r="D3274" t="str">
            <v>UN</v>
          </cell>
          <cell r="E3274">
            <v>392.02</v>
          </cell>
          <cell r="F3274">
            <v>21</v>
          </cell>
          <cell r="G3274">
            <v>413.02</v>
          </cell>
          <cell r="H3274" t="str">
            <v>CDHU-182</v>
          </cell>
        </row>
        <row r="3275">
          <cell r="A3275" t="str">
            <v>46.26.550</v>
          </cell>
          <cell r="C3275" t="str">
            <v>Junção 45° em ferro fundido, predial SMU, DN= 100 x 100 mm</v>
          </cell>
          <cell r="D3275" t="str">
            <v>UN</v>
          </cell>
          <cell r="E3275">
            <v>366.33</v>
          </cell>
          <cell r="F3275">
            <v>21</v>
          </cell>
          <cell r="G3275">
            <v>387.33</v>
          </cell>
          <cell r="H3275" t="str">
            <v>CDHU-182</v>
          </cell>
        </row>
        <row r="3276">
          <cell r="A3276" t="str">
            <v>46.26.560</v>
          </cell>
          <cell r="C3276" t="str">
            <v>Junção 45° em ferro fundido, predial SMU, DN= 150 x 150 mm</v>
          </cell>
          <cell r="D3276" t="str">
            <v>UN</v>
          </cell>
          <cell r="E3276">
            <v>953.67</v>
          </cell>
          <cell r="F3276">
            <v>21</v>
          </cell>
          <cell r="G3276">
            <v>974.67</v>
          </cell>
          <cell r="H3276" t="str">
            <v>CDHU-182</v>
          </cell>
        </row>
        <row r="3277">
          <cell r="A3277" t="str">
            <v>46.26.580</v>
          </cell>
          <cell r="C3277" t="str">
            <v>Junta de união em aço inoxidável para tubo em ferro fundido predial SMU, DN= 125 mm</v>
          </cell>
          <cell r="D3277" t="str">
            <v>UN</v>
          </cell>
          <cell r="E3277">
            <v>219.76</v>
          </cell>
          <cell r="F3277">
            <v>21</v>
          </cell>
          <cell r="G3277">
            <v>240.76</v>
          </cell>
          <cell r="H3277" t="str">
            <v>CDHU-182</v>
          </cell>
        </row>
        <row r="3278">
          <cell r="A3278" t="str">
            <v>46.26.590</v>
          </cell>
          <cell r="C3278" t="str">
            <v>Junta de união em aço inoxidável para tubo em ferro fundido predial SMU, DN= 250 mm</v>
          </cell>
          <cell r="D3278" t="str">
            <v>UN</v>
          </cell>
          <cell r="E3278">
            <v>615.45000000000005</v>
          </cell>
          <cell r="F3278">
            <v>21</v>
          </cell>
          <cell r="G3278">
            <v>636.45000000000005</v>
          </cell>
          <cell r="H3278" t="str">
            <v>CDHU-182</v>
          </cell>
        </row>
        <row r="3279">
          <cell r="A3279" t="str">
            <v>46.26.600</v>
          </cell>
          <cell r="C3279" t="str">
            <v>Redução excêntrica em ferro fundido, predial SMU, DN= 75 x 50 mm</v>
          </cell>
          <cell r="D3279" t="str">
            <v>UN</v>
          </cell>
          <cell r="E3279">
            <v>185.47</v>
          </cell>
          <cell r="F3279">
            <v>16.8</v>
          </cell>
          <cell r="G3279">
            <v>202.27</v>
          </cell>
          <cell r="H3279" t="str">
            <v>CDHU-182</v>
          </cell>
        </row>
        <row r="3280">
          <cell r="A3280" t="str">
            <v>46.26.610</v>
          </cell>
          <cell r="C3280" t="str">
            <v>Redução excêntrica em ferro fundido, predial SMU, DN= 100 x 75 mm</v>
          </cell>
          <cell r="D3280" t="str">
            <v>UN</v>
          </cell>
          <cell r="E3280">
            <v>220.85</v>
          </cell>
          <cell r="F3280">
            <v>21</v>
          </cell>
          <cell r="G3280">
            <v>241.85</v>
          </cell>
          <cell r="H3280" t="str">
            <v>CDHU-182</v>
          </cell>
        </row>
        <row r="3281">
          <cell r="A3281" t="str">
            <v>46.26.612</v>
          </cell>
          <cell r="C3281" t="str">
            <v>Redução excêntrica em ferro fundido, predial SMU, DN= 125 x 75 mm</v>
          </cell>
          <cell r="D3281" t="str">
            <v>UN</v>
          </cell>
          <cell r="E3281">
            <v>244.25</v>
          </cell>
          <cell r="F3281">
            <v>21</v>
          </cell>
          <cell r="G3281">
            <v>265.25</v>
          </cell>
          <cell r="H3281" t="str">
            <v>CDHU-182</v>
          </cell>
        </row>
        <row r="3282">
          <cell r="A3282" t="str">
            <v>46.26.614</v>
          </cell>
          <cell r="C3282" t="str">
            <v>Redução excêntrica em ferro fundido, predial SMU, DN= 125 x 100 mm</v>
          </cell>
          <cell r="D3282" t="str">
            <v>UN</v>
          </cell>
          <cell r="E3282">
            <v>262.5</v>
          </cell>
          <cell r="F3282">
            <v>21</v>
          </cell>
          <cell r="G3282">
            <v>283.5</v>
          </cell>
          <cell r="H3282" t="str">
            <v>CDHU-182</v>
          </cell>
        </row>
        <row r="3283">
          <cell r="A3283" t="str">
            <v>46.26.616</v>
          </cell>
          <cell r="C3283" t="str">
            <v>Redução excêntrica em ferro fundido, predial SMU, DN= 150 x 75 mm</v>
          </cell>
          <cell r="D3283" t="str">
            <v>UN</v>
          </cell>
          <cell r="E3283">
            <v>615.24</v>
          </cell>
          <cell r="F3283">
            <v>21</v>
          </cell>
          <cell r="G3283">
            <v>636.24</v>
          </cell>
          <cell r="H3283" t="str">
            <v>CDHU-182</v>
          </cell>
        </row>
        <row r="3284">
          <cell r="A3284" t="str">
            <v>46.26.632</v>
          </cell>
          <cell r="C3284" t="str">
            <v>Redução excêntrica em ferro fundido, predial SMU, DN= 150 x 100 mm</v>
          </cell>
          <cell r="D3284" t="str">
            <v>UN</v>
          </cell>
          <cell r="E3284">
            <v>629.14</v>
          </cell>
          <cell r="F3284">
            <v>21</v>
          </cell>
          <cell r="G3284">
            <v>650.14</v>
          </cell>
          <cell r="H3284" t="str">
            <v>CDHU-182</v>
          </cell>
        </row>
        <row r="3285">
          <cell r="A3285" t="str">
            <v>46.26.636</v>
          </cell>
          <cell r="C3285" t="str">
            <v>Redução excêntrica em ferro fundido, predial SMU, DN= 200 x 125 mm</v>
          </cell>
          <cell r="D3285" t="str">
            <v>UN</v>
          </cell>
          <cell r="E3285">
            <v>622.71</v>
          </cell>
          <cell r="F3285">
            <v>21</v>
          </cell>
          <cell r="G3285">
            <v>643.71</v>
          </cell>
          <cell r="H3285" t="str">
            <v>CDHU-182</v>
          </cell>
        </row>
        <row r="3286">
          <cell r="A3286" t="str">
            <v>46.26.640</v>
          </cell>
          <cell r="C3286" t="str">
            <v>Redução excêntrica em ferro fundido, predial SMU, DN= 200 x 150 mm</v>
          </cell>
          <cell r="D3286" t="str">
            <v>UN</v>
          </cell>
          <cell r="E3286">
            <v>702.46</v>
          </cell>
          <cell r="F3286">
            <v>21</v>
          </cell>
          <cell r="G3286">
            <v>723.46</v>
          </cell>
          <cell r="H3286" t="str">
            <v>CDHU-182</v>
          </cell>
        </row>
        <row r="3287">
          <cell r="A3287" t="str">
            <v>46.26.690</v>
          </cell>
          <cell r="C3287" t="str">
            <v>Redução excêntrica em ferro fundido, predial SMU, DN= 250 x 200 mm</v>
          </cell>
          <cell r="D3287" t="str">
            <v>UN</v>
          </cell>
          <cell r="E3287">
            <v>1220.01</v>
          </cell>
          <cell r="F3287">
            <v>21</v>
          </cell>
          <cell r="G3287">
            <v>1241.01</v>
          </cell>
          <cell r="H3287" t="str">
            <v>CDHU-182</v>
          </cell>
        </row>
        <row r="3288">
          <cell r="A3288" t="str">
            <v>46.26.700</v>
          </cell>
          <cell r="C3288" t="str">
            <v>Te de visita em ferro fundido, predial SMU, DN= 75 mm</v>
          </cell>
          <cell r="D3288" t="str">
            <v>UN</v>
          </cell>
          <cell r="E3288">
            <v>609.25</v>
          </cell>
          <cell r="F3288">
            <v>16.8</v>
          </cell>
          <cell r="G3288">
            <v>626.04999999999995</v>
          </cell>
          <cell r="H3288" t="str">
            <v>CDHU-182</v>
          </cell>
        </row>
        <row r="3289">
          <cell r="A3289" t="str">
            <v>46.26.710</v>
          </cell>
          <cell r="C3289" t="str">
            <v>Te de visita em ferro fundido, predial SMU, DN= 100 mm</v>
          </cell>
          <cell r="D3289" t="str">
            <v>UN</v>
          </cell>
          <cell r="E3289">
            <v>851.57</v>
          </cell>
          <cell r="F3289">
            <v>21</v>
          </cell>
          <cell r="G3289">
            <v>872.57</v>
          </cell>
          <cell r="H3289" t="str">
            <v>CDHU-182</v>
          </cell>
        </row>
        <row r="3290">
          <cell r="A3290" t="str">
            <v>46.26.720</v>
          </cell>
          <cell r="C3290" t="str">
            <v>Te de visita em ferro fundido, predial SMU, DN= 125 mm</v>
          </cell>
          <cell r="D3290" t="str">
            <v>UN</v>
          </cell>
          <cell r="E3290">
            <v>1039.03</v>
          </cell>
          <cell r="F3290">
            <v>21</v>
          </cell>
          <cell r="G3290">
            <v>1060.03</v>
          </cell>
          <cell r="H3290" t="str">
            <v>CDHU-182</v>
          </cell>
        </row>
        <row r="3291">
          <cell r="A3291" t="str">
            <v>46.26.730</v>
          </cell>
          <cell r="C3291" t="str">
            <v>Te de visita em ferro fundido, predial SMU, DN= 150 mm</v>
          </cell>
          <cell r="D3291" t="str">
            <v>UN</v>
          </cell>
          <cell r="E3291">
            <v>1484.73</v>
          </cell>
          <cell r="F3291">
            <v>21</v>
          </cell>
          <cell r="G3291">
            <v>1505.73</v>
          </cell>
          <cell r="H3291" t="str">
            <v>CDHU-182</v>
          </cell>
        </row>
        <row r="3292">
          <cell r="A3292" t="str">
            <v>46.26.740</v>
          </cell>
          <cell r="C3292" t="str">
            <v>Te de visita em ferro fundido, predial SMU, DN= 200 mm</v>
          </cell>
          <cell r="D3292" t="str">
            <v>UN</v>
          </cell>
          <cell r="E3292">
            <v>2704.59</v>
          </cell>
          <cell r="F3292">
            <v>21</v>
          </cell>
          <cell r="G3292">
            <v>2725.59</v>
          </cell>
          <cell r="H3292" t="str">
            <v>CDHU-182</v>
          </cell>
        </row>
        <row r="3293">
          <cell r="A3293" t="str">
            <v>46.26.800</v>
          </cell>
          <cell r="C3293" t="str">
            <v>Abraçadeira dentada para travamento em aço inoxidável, com parafuso de aço zincado, para tubo em ferro fundido predial SMU, DN= 50 mm</v>
          </cell>
          <cell r="D3293" t="str">
            <v>UN</v>
          </cell>
          <cell r="E3293">
            <v>488.32</v>
          </cell>
          <cell r="F3293">
            <v>16.8</v>
          </cell>
          <cell r="G3293">
            <v>505.12</v>
          </cell>
          <cell r="H3293" t="str">
            <v>CDHU-182</v>
          </cell>
        </row>
        <row r="3294">
          <cell r="A3294" t="str">
            <v>46.26.810</v>
          </cell>
          <cell r="C3294" t="str">
            <v>Abraçadeira dentada para travamento em aço inoxidável, com parafuso de aço zincado, para tubo em ferro fundido predial SMU, DN= 75 mm</v>
          </cell>
          <cell r="D3294" t="str">
            <v>UN</v>
          </cell>
          <cell r="E3294">
            <v>447.29</v>
          </cell>
          <cell r="F3294">
            <v>16.8</v>
          </cell>
          <cell r="G3294">
            <v>464.09</v>
          </cell>
          <cell r="H3294" t="str">
            <v>CDHU-182</v>
          </cell>
        </row>
        <row r="3295">
          <cell r="A3295" t="str">
            <v>46.26.820</v>
          </cell>
          <cell r="C3295" t="str">
            <v>Abraçadeira dentada para travamento em aço inoxidável, com parafuso de aço zincado, para tubo em ferro fundido predial SMU, DN= 100 mm</v>
          </cell>
          <cell r="D3295" t="str">
            <v>UN</v>
          </cell>
          <cell r="E3295">
            <v>554.66999999999996</v>
          </cell>
          <cell r="F3295">
            <v>21</v>
          </cell>
          <cell r="G3295">
            <v>575.66999999999996</v>
          </cell>
          <cell r="H3295" t="str">
            <v>CDHU-182</v>
          </cell>
        </row>
        <row r="3296">
          <cell r="A3296" t="str">
            <v>46.26.830</v>
          </cell>
          <cell r="C3296" t="str">
            <v>Abraçadeira dentada para travamento em aço inoxidável, com parafuso de aço zincado, para tubo em ferro fundido predial SMU, DN= 150 mm</v>
          </cell>
          <cell r="D3296" t="str">
            <v>UN</v>
          </cell>
          <cell r="E3296">
            <v>784.59</v>
          </cell>
          <cell r="F3296">
            <v>21</v>
          </cell>
          <cell r="G3296">
            <v>805.59</v>
          </cell>
          <cell r="H3296" t="str">
            <v>CDHU-182</v>
          </cell>
        </row>
        <row r="3297">
          <cell r="A3297" t="str">
            <v>46.26.840</v>
          </cell>
          <cell r="C3297" t="str">
            <v>Tampão simples em ferro fundido, predial SMU, DN= 150 mm</v>
          </cell>
          <cell r="D3297" t="str">
            <v>UN</v>
          </cell>
          <cell r="E3297">
            <v>331.1</v>
          </cell>
          <cell r="F3297">
            <v>21</v>
          </cell>
          <cell r="G3297">
            <v>352.1</v>
          </cell>
          <cell r="H3297" t="str">
            <v>CDHU-182</v>
          </cell>
        </row>
        <row r="3298">
          <cell r="A3298" t="str">
            <v>46.26.843</v>
          </cell>
          <cell r="C3298" t="str">
            <v>Tampão simples em ferro fundido, predial SMU, DN= 200 mm</v>
          </cell>
          <cell r="D3298" t="str">
            <v>UN</v>
          </cell>
          <cell r="E3298">
            <v>766.16</v>
          </cell>
          <cell r="F3298">
            <v>21</v>
          </cell>
          <cell r="G3298">
            <v>787.16</v>
          </cell>
          <cell r="H3298" t="str">
            <v>CDHU-182</v>
          </cell>
        </row>
        <row r="3299">
          <cell r="A3299" t="str">
            <v>46.26.900</v>
          </cell>
          <cell r="C3299" t="str">
            <v>Junção 45° em ferro fundido, predial SMU, DN= 125 x 100 mm</v>
          </cell>
          <cell r="D3299" t="str">
            <v>UN</v>
          </cell>
          <cell r="E3299">
            <v>678.13</v>
          </cell>
          <cell r="F3299">
            <v>21</v>
          </cell>
          <cell r="G3299">
            <v>699.13</v>
          </cell>
          <cell r="H3299" t="str">
            <v>CDHU-182</v>
          </cell>
        </row>
        <row r="3300">
          <cell r="A3300" t="str">
            <v>46.26.910</v>
          </cell>
          <cell r="C3300" t="str">
            <v>Junção 45° em ferro fundido, predial SMU, DN= 150 x 100 mm</v>
          </cell>
          <cell r="D3300" t="str">
            <v>UN</v>
          </cell>
          <cell r="E3300">
            <v>998.39</v>
          </cell>
          <cell r="F3300">
            <v>21</v>
          </cell>
          <cell r="G3300">
            <v>1019.39</v>
          </cell>
          <cell r="H3300" t="str">
            <v>CDHU-182</v>
          </cell>
        </row>
        <row r="3301">
          <cell r="A3301" t="str">
            <v>46.26.920</v>
          </cell>
          <cell r="C3301" t="str">
            <v>Junção 45° em ferro fundido, predial SMU, DN= 200 x 100 mm</v>
          </cell>
          <cell r="D3301" t="str">
            <v>UN</v>
          </cell>
          <cell r="E3301">
            <v>2090.0300000000002</v>
          </cell>
          <cell r="F3301">
            <v>21</v>
          </cell>
          <cell r="G3301">
            <v>2111.0300000000002</v>
          </cell>
          <cell r="H3301" t="str">
            <v>CDHU-182</v>
          </cell>
        </row>
        <row r="3302">
          <cell r="A3302" t="str">
            <v>46.26.930</v>
          </cell>
          <cell r="B3302" t="str">
            <v>Tubulacao em cobre, para sistema de ar condicionado</v>
          </cell>
          <cell r="C3302" t="str">
            <v>Junção 45° em ferro fundido, predial SMU, DN= 200 x 200 mm</v>
          </cell>
          <cell r="D3302" t="str">
            <v>UN</v>
          </cell>
          <cell r="E3302">
            <v>3810.76</v>
          </cell>
          <cell r="F3302">
            <v>21</v>
          </cell>
          <cell r="G3302">
            <v>3831.76</v>
          </cell>
          <cell r="H3302" t="str">
            <v>CDHU-182</v>
          </cell>
        </row>
        <row r="3303">
          <cell r="A3303" t="str">
            <v>46.27</v>
          </cell>
          <cell r="C3303" t="str">
            <v>Tubulacao em cobre, para sistema de ar condicionado</v>
          </cell>
          <cell r="H3303" t="str">
            <v>CDHU-182</v>
          </cell>
        </row>
        <row r="3304">
          <cell r="A3304" t="str">
            <v>46.27.050</v>
          </cell>
          <cell r="C3304" t="str">
            <v>Tubo de cobre flexível, espessura 1/32" - diâmetro 3/16", inclusive conexões</v>
          </cell>
          <cell r="D3304" t="str">
            <v>M</v>
          </cell>
          <cell r="E3304">
            <v>7.95</v>
          </cell>
          <cell r="F3304">
            <v>6.92</v>
          </cell>
          <cell r="G3304">
            <v>14.87</v>
          </cell>
          <cell r="H3304" t="str">
            <v>CDHU-182</v>
          </cell>
        </row>
        <row r="3305">
          <cell r="A3305" t="str">
            <v>46.27.060</v>
          </cell>
          <cell r="C3305" t="str">
            <v>Tubo de cobre flexível, espessura 1/32" - diâmetro 1/4", inclusive conexões</v>
          </cell>
          <cell r="D3305" t="str">
            <v>M</v>
          </cell>
          <cell r="E3305">
            <v>11.77</v>
          </cell>
          <cell r="F3305">
            <v>6.92</v>
          </cell>
          <cell r="G3305">
            <v>18.690000000000001</v>
          </cell>
          <cell r="H3305" t="str">
            <v>CDHU-182</v>
          </cell>
        </row>
        <row r="3306">
          <cell r="A3306" t="str">
            <v>46.27.070</v>
          </cell>
          <cell r="C3306" t="str">
            <v>Tubo de cobre flexível, espessura 1/32" - diâmetro 5/16", inclusive conexões</v>
          </cell>
          <cell r="D3306" t="str">
            <v>M</v>
          </cell>
          <cell r="E3306">
            <v>13.61</v>
          </cell>
          <cell r="F3306">
            <v>6.92</v>
          </cell>
          <cell r="G3306">
            <v>20.53</v>
          </cell>
          <cell r="H3306" t="str">
            <v>CDHU-182</v>
          </cell>
        </row>
        <row r="3307">
          <cell r="A3307" t="str">
            <v>46.27.080</v>
          </cell>
          <cell r="C3307" t="str">
            <v>Tubo de cobre flexível, espessura 1/32" - diâmetro 3/8", inclusive conexões</v>
          </cell>
          <cell r="D3307" t="str">
            <v>M</v>
          </cell>
          <cell r="E3307">
            <v>16.52</v>
          </cell>
          <cell r="F3307">
            <v>10.5</v>
          </cell>
          <cell r="G3307">
            <v>27.02</v>
          </cell>
          <cell r="H3307" t="str">
            <v>CDHU-182</v>
          </cell>
        </row>
        <row r="3308">
          <cell r="A3308" t="str">
            <v>46.27.090</v>
          </cell>
          <cell r="C3308" t="str">
            <v>Tubo de cobre flexível, espessura 1/32" - diâmetro 1/2", inclusive conexões</v>
          </cell>
          <cell r="D3308" t="str">
            <v>M</v>
          </cell>
          <cell r="E3308">
            <v>23.08</v>
          </cell>
          <cell r="F3308">
            <v>10.5</v>
          </cell>
          <cell r="G3308">
            <v>33.58</v>
          </cell>
          <cell r="H3308" t="str">
            <v>CDHU-182</v>
          </cell>
        </row>
        <row r="3309">
          <cell r="A3309" t="str">
            <v>46.27.100</v>
          </cell>
          <cell r="C3309" t="str">
            <v>Tubo de cobre flexível, espessura 1/32" - diâmetro 5/8", inclusive conexões</v>
          </cell>
          <cell r="D3309" t="str">
            <v>M</v>
          </cell>
          <cell r="E3309">
            <v>29.43</v>
          </cell>
          <cell r="F3309">
            <v>10.5</v>
          </cell>
          <cell r="G3309">
            <v>39.93</v>
          </cell>
          <cell r="H3309" t="str">
            <v>CDHU-182</v>
          </cell>
        </row>
        <row r="3310">
          <cell r="A3310" t="str">
            <v>46.27.110</v>
          </cell>
          <cell r="B3310" t="str">
            <v>Tubulacao em cobre rigido, para sistema VRF de ar condicionado</v>
          </cell>
          <cell r="C3310" t="str">
            <v>Tubo de cobre flexível, espessura 1/32" - diâmetro 3/4", inclusive conexões</v>
          </cell>
          <cell r="D3310" t="str">
            <v>M</v>
          </cell>
          <cell r="E3310">
            <v>37.35</v>
          </cell>
          <cell r="F3310">
            <v>10.5</v>
          </cell>
          <cell r="G3310">
            <v>47.85</v>
          </cell>
          <cell r="H3310" t="str">
            <v>CDHU-182</v>
          </cell>
        </row>
        <row r="3311">
          <cell r="A3311" t="str">
            <v>46.32</v>
          </cell>
          <cell r="C3311" t="str">
            <v>Tubulacao em cobre rigido, para sistema VRF de ar condicionado</v>
          </cell>
          <cell r="H3311" t="str">
            <v>CDHU-182</v>
          </cell>
        </row>
        <row r="3312">
          <cell r="A3312" t="str">
            <v>46.32.001</v>
          </cell>
          <cell r="C3312" t="str">
            <v>Tubo de cobre sem costura, rígido, espessura 1/16" - diâmetro 3/8", inclusive conexões</v>
          </cell>
          <cell r="D3312" t="str">
            <v>M</v>
          </cell>
          <cell r="E3312">
            <v>41.39</v>
          </cell>
          <cell r="F3312">
            <v>15.12</v>
          </cell>
          <cell r="G3312">
            <v>56.51</v>
          </cell>
          <cell r="H3312" t="str">
            <v>CDHU-182</v>
          </cell>
        </row>
        <row r="3313">
          <cell r="A3313" t="str">
            <v>46.32.002</v>
          </cell>
          <cell r="C3313" t="str">
            <v>Tubo de cobre sem costura, rígido, espessura 1/16" - diâmetro 1/2", inclusive conexões</v>
          </cell>
          <cell r="D3313" t="str">
            <v>M</v>
          </cell>
          <cell r="E3313">
            <v>57.2</v>
          </cell>
          <cell r="F3313">
            <v>15.12</v>
          </cell>
          <cell r="G3313">
            <v>72.319999999999993</v>
          </cell>
          <cell r="H3313" t="str">
            <v>CDHU-182</v>
          </cell>
        </row>
        <row r="3314">
          <cell r="A3314" t="str">
            <v>46.32.003</v>
          </cell>
          <cell r="C3314" t="str">
            <v>Tubo de cobre sem costura, rígido, espessura 1/16" - diâmetro 5/8", inclusive conexões</v>
          </cell>
          <cell r="D3314" t="str">
            <v>M</v>
          </cell>
          <cell r="E3314">
            <v>73.66</v>
          </cell>
          <cell r="F3314">
            <v>15.12</v>
          </cell>
          <cell r="G3314">
            <v>88.78</v>
          </cell>
          <cell r="H3314" t="str">
            <v>CDHU-182</v>
          </cell>
        </row>
        <row r="3315">
          <cell r="A3315" t="str">
            <v>46.32.004</v>
          </cell>
          <cell r="C3315" t="str">
            <v>Tubo de cobre sem costura, rígido, espessura 1/16" - diâmetro 3/4", inclusive conexões</v>
          </cell>
          <cell r="D3315" t="str">
            <v>M</v>
          </cell>
          <cell r="E3315">
            <v>93.71</v>
          </cell>
          <cell r="F3315">
            <v>15.12</v>
          </cell>
          <cell r="G3315">
            <v>108.83</v>
          </cell>
          <cell r="H3315" t="str">
            <v>CDHU-182</v>
          </cell>
        </row>
        <row r="3316">
          <cell r="A3316" t="str">
            <v>46.32.005</v>
          </cell>
          <cell r="C3316" t="str">
            <v>Tubo de cobre sem costura, rígido, espessura 1/16" - diâmetro 7/8", inclusive conexões</v>
          </cell>
          <cell r="D3316" t="str">
            <v>M</v>
          </cell>
          <cell r="E3316">
            <v>107.39</v>
          </cell>
          <cell r="F3316">
            <v>15.12</v>
          </cell>
          <cell r="G3316">
            <v>122.51</v>
          </cell>
          <cell r="H3316" t="str">
            <v>CDHU-182</v>
          </cell>
        </row>
        <row r="3317">
          <cell r="A3317" t="str">
            <v>46.32.006</v>
          </cell>
          <cell r="C3317" t="str">
            <v>Tubo de cobre sem costura, rígido, espessura 1/16" - diâmetro 1", inclusive conexões</v>
          </cell>
          <cell r="D3317" t="str">
            <v>M</v>
          </cell>
          <cell r="E3317">
            <v>123.5</v>
          </cell>
          <cell r="F3317">
            <v>15.12</v>
          </cell>
          <cell r="G3317">
            <v>138.62</v>
          </cell>
          <cell r="H3317" t="str">
            <v>CDHU-182</v>
          </cell>
        </row>
        <row r="3318">
          <cell r="A3318" t="str">
            <v>46.32.007</v>
          </cell>
          <cell r="C3318" t="str">
            <v>Tubo de cobre sem costura, rígido, espessura 1/16" - diâmetro 1.1/8", inclusive conexões</v>
          </cell>
          <cell r="D3318" t="str">
            <v>M</v>
          </cell>
          <cell r="E3318">
            <v>137.91</v>
          </cell>
          <cell r="F3318">
            <v>15.12</v>
          </cell>
          <cell r="G3318">
            <v>153.03</v>
          </cell>
          <cell r="H3318" t="str">
            <v>CDHU-182</v>
          </cell>
        </row>
        <row r="3319">
          <cell r="A3319" t="str">
            <v>46.32.008</v>
          </cell>
          <cell r="C3319" t="str">
            <v>Tubo de cobre sem costura, rígido, espessura 1/16" - diâmetro 1.1/4", inclusive conexões</v>
          </cell>
          <cell r="D3319" t="str">
            <v>M</v>
          </cell>
          <cell r="E3319">
            <v>162.75</v>
          </cell>
          <cell r="F3319">
            <v>15.12</v>
          </cell>
          <cell r="G3319">
            <v>177.87</v>
          </cell>
          <cell r="H3319" t="str">
            <v>CDHU-182</v>
          </cell>
        </row>
        <row r="3320">
          <cell r="A3320" t="str">
            <v>46.32.009</v>
          </cell>
          <cell r="C3320" t="str">
            <v>Tubo de cobre sem costura, rígido, espessura 1/16" - diâmetro 1.3/8", inclusive conexões</v>
          </cell>
          <cell r="D3320" t="str">
            <v>M</v>
          </cell>
          <cell r="E3320">
            <v>172.83</v>
          </cell>
          <cell r="F3320">
            <v>15.12</v>
          </cell>
          <cell r="G3320">
            <v>187.95</v>
          </cell>
          <cell r="H3320" t="str">
            <v>CDHU-182</v>
          </cell>
        </row>
        <row r="3321">
          <cell r="A3321" t="str">
            <v>46.32.010</v>
          </cell>
          <cell r="C3321" t="str">
            <v>Tubo de cobre sem costura, rígido, espessura 1/16" - diâmetro 1.1/2", inclusive conexões</v>
          </cell>
          <cell r="D3321" t="str">
            <v>M</v>
          </cell>
          <cell r="E3321">
            <v>189.32</v>
          </cell>
          <cell r="F3321">
            <v>15.12</v>
          </cell>
          <cell r="G3321">
            <v>204.44</v>
          </cell>
          <cell r="H3321" t="str">
            <v>CDHU-182</v>
          </cell>
        </row>
        <row r="3322">
          <cell r="A3322" t="str">
            <v>46.32.011</v>
          </cell>
          <cell r="B3322" t="str">
            <v>Tubulacao em PP - aguas pluviais / esgoto</v>
          </cell>
          <cell r="C3322" t="str">
            <v>Tubo de cobre sem costura, rígido, espessura 1/16" - diâmetro 1.5/8", inclusive conexões</v>
          </cell>
          <cell r="D3322" t="str">
            <v>M</v>
          </cell>
          <cell r="E3322">
            <v>202.14</v>
          </cell>
          <cell r="F3322">
            <v>15.12</v>
          </cell>
          <cell r="G3322">
            <v>217.26</v>
          </cell>
          <cell r="H3322" t="str">
            <v>CDHU-182</v>
          </cell>
        </row>
        <row r="3323">
          <cell r="A3323" t="str">
            <v>46.33</v>
          </cell>
          <cell r="C3323" t="str">
            <v>Tubulacao em PP - aguas pluviais / esgoto</v>
          </cell>
          <cell r="H3323" t="str">
            <v>CDHU-182</v>
          </cell>
        </row>
        <row r="3324">
          <cell r="A3324" t="str">
            <v>46.33.001</v>
          </cell>
          <cell r="C3324" t="str">
            <v>Tubo de esgoto em polipropileno de alta resistência - PP, DN= 40mm, preto, com união deslizante e guarnição elastomérica de duplo lábio</v>
          </cell>
          <cell r="D3324" t="str">
            <v>M</v>
          </cell>
          <cell r="E3324">
            <v>47.17</v>
          </cell>
          <cell r="F3324">
            <v>14.69</v>
          </cell>
          <cell r="G3324">
            <v>61.86</v>
          </cell>
          <cell r="H3324" t="str">
            <v>CDHU-182</v>
          </cell>
        </row>
        <row r="3325">
          <cell r="A3325" t="str">
            <v>46.33.002</v>
          </cell>
          <cell r="C3325" t="str">
            <v>Tubo de esgoto em polipropileno de alta resistência - PP, DN= 50mm, preto, com união deslizante e guarnição elastomérica de duplo lábio</v>
          </cell>
          <cell r="D3325" t="str">
            <v>M</v>
          </cell>
          <cell r="E3325">
            <v>56.69</v>
          </cell>
          <cell r="F3325">
            <v>14.69</v>
          </cell>
          <cell r="G3325">
            <v>71.38</v>
          </cell>
          <cell r="H3325" t="str">
            <v>CDHU-182</v>
          </cell>
        </row>
        <row r="3326">
          <cell r="A3326" t="str">
            <v>46.33.003</v>
          </cell>
          <cell r="C3326" t="str">
            <v>Tubo de esgoto em polipropileno de alta resistência - PP, DN= 63mm, preto, com união deslizante e guarnição elastomérica de duplo lábio</v>
          </cell>
          <cell r="D3326" t="str">
            <v>M</v>
          </cell>
          <cell r="E3326">
            <v>60.87</v>
          </cell>
          <cell r="F3326">
            <v>14.69</v>
          </cell>
          <cell r="G3326">
            <v>75.56</v>
          </cell>
          <cell r="H3326" t="str">
            <v>CDHU-182</v>
          </cell>
        </row>
        <row r="3327">
          <cell r="A3327" t="str">
            <v>46.33.004</v>
          </cell>
          <cell r="C3327" t="str">
            <v>Tubo de esgoto em polipropileno de alta resistência - PP, DN= 110mm, preto, com união deslizante e guarnição elastomérica de duplo lábio</v>
          </cell>
          <cell r="D3327" t="str">
            <v>M</v>
          </cell>
          <cell r="E3327">
            <v>121.74</v>
          </cell>
          <cell r="F3327">
            <v>22.03</v>
          </cell>
          <cell r="G3327">
            <v>143.77000000000001</v>
          </cell>
          <cell r="H3327" t="str">
            <v>CDHU-182</v>
          </cell>
        </row>
        <row r="3328">
          <cell r="A3328" t="str">
            <v>46.33.020</v>
          </cell>
          <cell r="C3328" t="str">
            <v>Joelho 45° em polipropileno de alta resistência, preto, tipo PB, DN= 40mm</v>
          </cell>
          <cell r="D3328" t="str">
            <v>UN</v>
          </cell>
          <cell r="E3328">
            <v>14.61</v>
          </cell>
          <cell r="F3328">
            <v>9.66</v>
          </cell>
          <cell r="G3328">
            <v>24.27</v>
          </cell>
          <cell r="H3328" t="str">
            <v>CDHU-182</v>
          </cell>
        </row>
        <row r="3329">
          <cell r="A3329" t="str">
            <v>46.33.021</v>
          </cell>
          <cell r="C3329" t="str">
            <v>Joelho 45° em polipropileno de alta resistência - PP, preto, tipo PB, DN= 50mm</v>
          </cell>
          <cell r="D3329" t="str">
            <v>UN</v>
          </cell>
          <cell r="E3329">
            <v>18.350000000000001</v>
          </cell>
          <cell r="F3329">
            <v>9.66</v>
          </cell>
          <cell r="G3329">
            <v>28.01</v>
          </cell>
          <cell r="H3329" t="str">
            <v>CDHU-182</v>
          </cell>
        </row>
        <row r="3330">
          <cell r="A3330" t="str">
            <v>46.33.022</v>
          </cell>
          <cell r="C3330" t="str">
            <v>Joelho 45° em polipropileno de alta resistência - PP, preto, tipo PB, DN= 63mm</v>
          </cell>
          <cell r="D3330" t="str">
            <v>UN</v>
          </cell>
          <cell r="E3330">
            <v>21.13</v>
          </cell>
          <cell r="F3330">
            <v>14.69</v>
          </cell>
          <cell r="G3330">
            <v>35.82</v>
          </cell>
          <cell r="H3330" t="str">
            <v>CDHU-182</v>
          </cell>
        </row>
        <row r="3331">
          <cell r="A3331" t="str">
            <v>46.33.023</v>
          </cell>
          <cell r="C3331" t="str">
            <v>Joelho 45° em polipropileno de alta resistência - PP, preto, tipo PB, DN= 110mm</v>
          </cell>
          <cell r="D3331" t="str">
            <v>UN</v>
          </cell>
          <cell r="E3331">
            <v>34.53</v>
          </cell>
          <cell r="F3331">
            <v>16.8</v>
          </cell>
          <cell r="G3331">
            <v>51.33</v>
          </cell>
          <cell r="H3331" t="str">
            <v>CDHU-182</v>
          </cell>
        </row>
        <row r="3332">
          <cell r="A3332" t="str">
            <v>46.33.047</v>
          </cell>
          <cell r="C3332" t="str">
            <v>Joelho 87°30' em polipropileno de alta resistência - PP, preto, tipo PB, DN= 40mm</v>
          </cell>
          <cell r="D3332" t="str">
            <v>UN</v>
          </cell>
          <cell r="E3332">
            <v>14.29</v>
          </cell>
          <cell r="F3332">
            <v>9.66</v>
          </cell>
          <cell r="G3332">
            <v>23.95</v>
          </cell>
          <cell r="H3332" t="str">
            <v>CDHU-182</v>
          </cell>
        </row>
        <row r="3333">
          <cell r="A3333" t="str">
            <v>46.33.048</v>
          </cell>
          <cell r="C3333" t="str">
            <v>Joelho 87°30' em polipropileno de alta resistência - PP, preto, tipo PB, DN= 50mm</v>
          </cell>
          <cell r="D3333" t="str">
            <v>UN</v>
          </cell>
          <cell r="E3333">
            <v>17.62</v>
          </cell>
          <cell r="F3333">
            <v>9.66</v>
          </cell>
          <cell r="G3333">
            <v>27.28</v>
          </cell>
          <cell r="H3333" t="str">
            <v>CDHU-182</v>
          </cell>
        </row>
        <row r="3334">
          <cell r="A3334" t="str">
            <v>46.33.049</v>
          </cell>
          <cell r="C3334" t="str">
            <v>Joelho 87°30' em polipropileno de alta resistência - PP, preto, tipo PB, DN= 63mm</v>
          </cell>
          <cell r="D3334" t="str">
            <v>UN</v>
          </cell>
          <cell r="E3334">
            <v>21.42</v>
          </cell>
          <cell r="F3334">
            <v>14.69</v>
          </cell>
          <cell r="G3334">
            <v>36.11</v>
          </cell>
          <cell r="H3334" t="str">
            <v>CDHU-182</v>
          </cell>
        </row>
        <row r="3335">
          <cell r="A3335" t="str">
            <v>46.33.074</v>
          </cell>
          <cell r="C3335" t="str">
            <v>Joelho 87°30' em polipropileno de alta resistência - PP, preto, tipo PB, DN= 110mm, com base de apoio</v>
          </cell>
          <cell r="D3335" t="str">
            <v>UN</v>
          </cell>
          <cell r="E3335">
            <v>57.22</v>
          </cell>
          <cell r="F3335">
            <v>16.8</v>
          </cell>
          <cell r="G3335">
            <v>74.02</v>
          </cell>
          <cell r="H3335" t="str">
            <v>CDHU-182</v>
          </cell>
        </row>
        <row r="3336">
          <cell r="A3336" t="str">
            <v>46.33.102</v>
          </cell>
          <cell r="C3336" t="str">
            <v>Luva dupla em polipropileno de alta resistência - PP,  preto,  DN= 40mm</v>
          </cell>
          <cell r="D3336" t="str">
            <v>UN</v>
          </cell>
          <cell r="E3336">
            <v>15.92</v>
          </cell>
          <cell r="F3336">
            <v>9.66</v>
          </cell>
          <cell r="G3336">
            <v>25.58</v>
          </cell>
          <cell r="H3336" t="str">
            <v>CDHU-182</v>
          </cell>
        </row>
        <row r="3337">
          <cell r="A3337" t="str">
            <v>46.33.103</v>
          </cell>
          <cell r="C3337" t="str">
            <v>Luva dupla em polipropileno de alta resistência - PP,  preto,  DN= 50mm</v>
          </cell>
          <cell r="D3337" t="str">
            <v>UN</v>
          </cell>
          <cell r="E3337">
            <v>17.89</v>
          </cell>
          <cell r="F3337">
            <v>9.66</v>
          </cell>
          <cell r="G3337">
            <v>27.55</v>
          </cell>
          <cell r="H3337" t="str">
            <v>CDHU-182</v>
          </cell>
        </row>
        <row r="3338">
          <cell r="A3338" t="str">
            <v>46.33.104</v>
          </cell>
          <cell r="C3338" t="str">
            <v>Luva dupla em polipropileno de alta resistência - PP,  preto,  DN= 63mm</v>
          </cell>
          <cell r="D3338" t="str">
            <v>UN</v>
          </cell>
          <cell r="E3338">
            <v>23.8</v>
          </cell>
          <cell r="F3338">
            <v>14.69</v>
          </cell>
          <cell r="G3338">
            <v>38.49</v>
          </cell>
          <cell r="H3338" t="str">
            <v>CDHU-182</v>
          </cell>
        </row>
        <row r="3339">
          <cell r="A3339" t="str">
            <v>46.33.105</v>
          </cell>
          <cell r="C3339" t="str">
            <v>Luva dupla em polipropileno de alta resistência - PP,  preto,  DN= 110mm</v>
          </cell>
          <cell r="D3339" t="str">
            <v>UN</v>
          </cell>
          <cell r="E3339">
            <v>37.380000000000003</v>
          </cell>
          <cell r="F3339">
            <v>16.8</v>
          </cell>
          <cell r="G3339">
            <v>54.18</v>
          </cell>
          <cell r="H3339" t="str">
            <v>CDHU-182</v>
          </cell>
        </row>
        <row r="3340">
          <cell r="A3340" t="str">
            <v>46.33.116</v>
          </cell>
          <cell r="C3340" t="str">
            <v>Luva de Redução em polipropileno de alta resistência - PP, preto, tipo PB, DN= 50x40mm</v>
          </cell>
          <cell r="D3340" t="str">
            <v>UN</v>
          </cell>
          <cell r="E3340">
            <v>11.55</v>
          </cell>
          <cell r="F3340">
            <v>9.66</v>
          </cell>
          <cell r="G3340">
            <v>21.21</v>
          </cell>
          <cell r="H3340" t="str">
            <v>CDHU-182</v>
          </cell>
        </row>
        <row r="3341">
          <cell r="A3341" t="str">
            <v>46.33.117</v>
          </cell>
          <cell r="C3341" t="str">
            <v>Luva de Redução em polipropileno de alta resistência - PP, preto, tipo PB, DN= 63x50mm</v>
          </cell>
          <cell r="D3341" t="str">
            <v>UN</v>
          </cell>
          <cell r="E3341">
            <v>18.11</v>
          </cell>
          <cell r="F3341">
            <v>14.69</v>
          </cell>
          <cell r="G3341">
            <v>32.799999999999997</v>
          </cell>
          <cell r="H3341" t="str">
            <v>CDHU-182</v>
          </cell>
        </row>
        <row r="3342">
          <cell r="A3342" t="str">
            <v>46.33.118</v>
          </cell>
          <cell r="C3342" t="str">
            <v>Luva de Redução em polipropileno de alta resistência - PP, preto, tipo PB, DN= 110x63mm</v>
          </cell>
          <cell r="D3342" t="str">
            <v>UN</v>
          </cell>
          <cell r="E3342">
            <v>33.85</v>
          </cell>
          <cell r="F3342">
            <v>16.8</v>
          </cell>
          <cell r="G3342">
            <v>50.65</v>
          </cell>
          <cell r="H3342" t="str">
            <v>CDHU-182</v>
          </cell>
        </row>
        <row r="3343">
          <cell r="A3343" t="str">
            <v>46.33.130</v>
          </cell>
          <cell r="C3343" t="str">
            <v>Tê 87°30' simples em polipropileno de alta resistência - PP, preto, tipo PB, DN= 50x50mm</v>
          </cell>
          <cell r="D3343" t="str">
            <v>UN</v>
          </cell>
          <cell r="E3343">
            <v>40.46</v>
          </cell>
          <cell r="F3343">
            <v>9.66</v>
          </cell>
          <cell r="G3343">
            <v>50.12</v>
          </cell>
          <cell r="H3343" t="str">
            <v>CDHU-182</v>
          </cell>
        </row>
        <row r="3344">
          <cell r="A3344" t="str">
            <v>46.33.131</v>
          </cell>
          <cell r="C3344" t="str">
            <v>Tê 87°30' simples em polipropileno de alta resistência - PP, preto, tipo PB, DN= 63x63mm</v>
          </cell>
          <cell r="D3344" t="str">
            <v>UN</v>
          </cell>
          <cell r="E3344">
            <v>52.06</v>
          </cell>
          <cell r="F3344">
            <v>14.69</v>
          </cell>
          <cell r="G3344">
            <v>66.75</v>
          </cell>
          <cell r="H3344" t="str">
            <v>CDHU-182</v>
          </cell>
        </row>
        <row r="3345">
          <cell r="A3345" t="str">
            <v>46.33.132</v>
          </cell>
          <cell r="C3345" t="str">
            <v>Tê 87°30' simples em polipropileno de alta resistência - PP, preto, tipo PB, DN= 110x110mm</v>
          </cell>
          <cell r="D3345" t="str">
            <v>UN</v>
          </cell>
          <cell r="E3345">
            <v>85.87</v>
          </cell>
          <cell r="F3345">
            <v>16.8</v>
          </cell>
          <cell r="G3345">
            <v>102.67</v>
          </cell>
          <cell r="H3345" t="str">
            <v>CDHU-182</v>
          </cell>
        </row>
        <row r="3346">
          <cell r="A3346" t="str">
            <v>46.33.137</v>
          </cell>
          <cell r="C3346" t="str">
            <v>Tê 87°30' simples de redução em polipropileno de alta resistência - PP, preto, tipo PB, DN= 110x63mm</v>
          </cell>
          <cell r="D3346" t="str">
            <v>UN</v>
          </cell>
          <cell r="E3346">
            <v>76.19</v>
          </cell>
          <cell r="F3346">
            <v>16.8</v>
          </cell>
          <cell r="G3346">
            <v>92.99</v>
          </cell>
          <cell r="H3346" t="str">
            <v>CDHU-182</v>
          </cell>
        </row>
        <row r="3347">
          <cell r="A3347" t="str">
            <v>46.33.140</v>
          </cell>
          <cell r="C3347" t="str">
            <v>Tê 87°30' de inspeção em polipropileno de alta resistência - PP, preto (PxB), DN 110mm</v>
          </cell>
          <cell r="D3347" t="str">
            <v>UN</v>
          </cell>
          <cell r="E3347">
            <v>215.22</v>
          </cell>
          <cell r="F3347">
            <v>14.69</v>
          </cell>
          <cell r="G3347">
            <v>229.91</v>
          </cell>
          <cell r="H3347" t="str">
            <v>CDHU-182</v>
          </cell>
        </row>
        <row r="3348">
          <cell r="A3348" t="str">
            <v>46.33.149</v>
          </cell>
          <cell r="C3348" t="str">
            <v>Junção 45° simples em polipropileno de alta resistência - PP, preto, tipo PB, DN= 50x50mm</v>
          </cell>
          <cell r="D3348" t="str">
            <v>UN</v>
          </cell>
          <cell r="E3348">
            <v>37.270000000000003</v>
          </cell>
          <cell r="F3348">
            <v>9.66</v>
          </cell>
          <cell r="G3348">
            <v>46.93</v>
          </cell>
          <cell r="H3348" t="str">
            <v>CDHU-182</v>
          </cell>
        </row>
        <row r="3349">
          <cell r="A3349" t="str">
            <v>46.33.150</v>
          </cell>
          <cell r="C3349" t="str">
            <v>Junção 45° simples em polipropileno de alta resistência - PP, preto, tipo PB, DN= 63x63mm</v>
          </cell>
          <cell r="D3349" t="str">
            <v>UN</v>
          </cell>
          <cell r="E3349">
            <v>40.340000000000003</v>
          </cell>
          <cell r="F3349">
            <v>14.69</v>
          </cell>
          <cell r="G3349">
            <v>55.03</v>
          </cell>
          <cell r="H3349" t="str">
            <v>CDHU-182</v>
          </cell>
        </row>
        <row r="3350">
          <cell r="A3350" t="str">
            <v>46.33.151</v>
          </cell>
          <cell r="C3350" t="str">
            <v>Junção 45° simples em polipropileno de alta resistência - PP, preto, tipo PB, DN= 110x110mm</v>
          </cell>
          <cell r="D3350" t="str">
            <v>UN</v>
          </cell>
          <cell r="E3350">
            <v>74.37</v>
          </cell>
          <cell r="F3350">
            <v>16.8</v>
          </cell>
          <cell r="G3350">
            <v>91.17</v>
          </cell>
          <cell r="H3350" t="str">
            <v>CDHU-182</v>
          </cell>
        </row>
        <row r="3351">
          <cell r="A3351" t="str">
            <v>46.33.159</v>
          </cell>
          <cell r="C3351" t="str">
            <v>Junção 45° simples de redução em polipropileno de alta resistência - PP, preto, tipo PB, DN= 63x50mm</v>
          </cell>
          <cell r="D3351" t="str">
            <v>UN</v>
          </cell>
          <cell r="E3351">
            <v>36.08</v>
          </cell>
          <cell r="F3351">
            <v>14.69</v>
          </cell>
          <cell r="G3351">
            <v>50.77</v>
          </cell>
          <cell r="H3351" t="str">
            <v>CDHU-182</v>
          </cell>
        </row>
        <row r="3352">
          <cell r="A3352" t="str">
            <v>46.33.160</v>
          </cell>
          <cell r="C3352" t="str">
            <v>Junção 45° simples de redução em polipropileno de alta resistência - PP, preto, tipo PB, DN= 110x50mm</v>
          </cell>
          <cell r="D3352" t="str">
            <v>UN</v>
          </cell>
          <cell r="E3352">
            <v>69.25</v>
          </cell>
          <cell r="F3352">
            <v>16.8</v>
          </cell>
          <cell r="G3352">
            <v>86.05</v>
          </cell>
          <cell r="H3352" t="str">
            <v>CDHU-182</v>
          </cell>
        </row>
        <row r="3353">
          <cell r="A3353" t="str">
            <v>46.33.161</v>
          </cell>
          <cell r="C3353" t="str">
            <v>Junção 45° simples de redução em polipropileno de alta resistência - PP, preto, tipo PB, DN= 110x63mm</v>
          </cell>
          <cell r="D3353" t="str">
            <v>UN</v>
          </cell>
          <cell r="E3353">
            <v>65.12</v>
          </cell>
          <cell r="F3353">
            <v>16.8</v>
          </cell>
          <cell r="G3353">
            <v>81.92</v>
          </cell>
          <cell r="H3353" t="str">
            <v>CDHU-182</v>
          </cell>
        </row>
        <row r="3354">
          <cell r="A3354" t="str">
            <v>46.33.170</v>
          </cell>
          <cell r="C3354" t="str">
            <v>Curva 87°30' em polipropileno de alta resistência - PP, preto, tipo PB, DN= 110mm</v>
          </cell>
          <cell r="D3354" t="str">
            <v>UN</v>
          </cell>
          <cell r="E3354">
            <v>67.52</v>
          </cell>
          <cell r="F3354">
            <v>16.8</v>
          </cell>
          <cell r="G3354">
            <v>84.32</v>
          </cell>
          <cell r="H3354" t="str">
            <v>CDHU-182</v>
          </cell>
        </row>
        <row r="3355">
          <cell r="A3355" t="str">
            <v>46.33.186</v>
          </cell>
          <cell r="C3355" t="str">
            <v>Caixa sifonada de piso, em polipropileno de alta resistência PP, preto,  DN=125mm, uma saída de 63mm</v>
          </cell>
          <cell r="D3355" t="str">
            <v>UN</v>
          </cell>
          <cell r="E3355">
            <v>139.19999999999999</v>
          </cell>
          <cell r="F3355">
            <v>14.69</v>
          </cell>
          <cell r="G3355">
            <v>153.88999999999999</v>
          </cell>
          <cell r="H3355" t="str">
            <v>CDHU-182</v>
          </cell>
        </row>
        <row r="3356">
          <cell r="A3356" t="str">
            <v>46.33.197</v>
          </cell>
          <cell r="C3356" t="str">
            <v>Prolongamento para caixa sifonada em prolipropileno de alta resistência PP, preto, DN= 125mm</v>
          </cell>
          <cell r="D3356" t="str">
            <v>UN</v>
          </cell>
          <cell r="E3356">
            <v>69.45</v>
          </cell>
          <cell r="F3356">
            <v>16.8</v>
          </cell>
          <cell r="G3356">
            <v>86.25</v>
          </cell>
          <cell r="H3356" t="str">
            <v>CDHU-182</v>
          </cell>
        </row>
        <row r="3357">
          <cell r="A3357" t="str">
            <v>46.33.201</v>
          </cell>
          <cell r="C3357" t="str">
            <v>Tampa tê de inspeção oval, em polipropileno de alta resistência preto (PxB), DN=110mm</v>
          </cell>
          <cell r="D3357" t="str">
            <v>UN</v>
          </cell>
          <cell r="E3357">
            <v>60.23</v>
          </cell>
          <cell r="F3357">
            <v>9.66</v>
          </cell>
          <cell r="G3357">
            <v>69.89</v>
          </cell>
          <cell r="H3357" t="str">
            <v>CDHU-182</v>
          </cell>
        </row>
        <row r="3358">
          <cell r="A3358" t="str">
            <v>46.33.206</v>
          </cell>
          <cell r="C3358" t="str">
            <v>Tampão em polipropileno de alta resistência PP, preto (PxB), DN=63mm</v>
          </cell>
          <cell r="D3358" t="str">
            <v>UN</v>
          </cell>
          <cell r="E3358">
            <v>13.99</v>
          </cell>
          <cell r="F3358">
            <v>9.66</v>
          </cell>
          <cell r="G3358">
            <v>23.65</v>
          </cell>
          <cell r="H3358" t="str">
            <v>CDHU-182</v>
          </cell>
        </row>
        <row r="3359">
          <cell r="A3359" t="str">
            <v>46.33.207</v>
          </cell>
          <cell r="C3359" t="str">
            <v>Tampão em polipropileno de alta resistência PP, preto (PxB), DN=110mm</v>
          </cell>
          <cell r="D3359" t="str">
            <v>UN</v>
          </cell>
          <cell r="E3359">
            <v>34.15</v>
          </cell>
          <cell r="F3359">
            <v>9.66</v>
          </cell>
          <cell r="G3359">
            <v>43.81</v>
          </cell>
          <cell r="H3359" t="str">
            <v>CDHU-182</v>
          </cell>
        </row>
        <row r="3360">
          <cell r="A3360" t="str">
            <v>46.33.210</v>
          </cell>
          <cell r="C3360" t="str">
            <v>Porta marco para grelha de 12x12 cm, em prolipropileno de alta resistência PP,  preto</v>
          </cell>
          <cell r="D3360" t="str">
            <v>UN</v>
          </cell>
          <cell r="E3360">
            <v>30.47</v>
          </cell>
          <cell r="F3360">
            <v>14.69</v>
          </cell>
          <cell r="G3360">
            <v>45.16</v>
          </cell>
          <cell r="H3360" t="str">
            <v>CDHU-182</v>
          </cell>
        </row>
        <row r="3361">
          <cell r="A3361" t="str">
            <v>46.33.211</v>
          </cell>
          <cell r="B3361" t="str">
            <v>VALVULAS E APARELHOS DE MEDICAO E CONTROLE PARA LIQUIDOS E GASES</v>
          </cell>
          <cell r="C3361" t="str">
            <v>Marco de bronze com grelha em aço inoxidável de 12x12cm</v>
          </cell>
          <cell r="D3361" t="str">
            <v>CJ</v>
          </cell>
          <cell r="E3361">
            <v>82.2</v>
          </cell>
          <cell r="F3361">
            <v>4.2</v>
          </cell>
          <cell r="G3361">
            <v>86.4</v>
          </cell>
          <cell r="H3361" t="str">
            <v>CDHU-182</v>
          </cell>
        </row>
        <row r="3362">
          <cell r="A3362" t="str">
            <v>47</v>
          </cell>
          <cell r="B3362" t="str">
            <v>Registro e / ou valvula em latao fundido sem acabamento</v>
          </cell>
          <cell r="C3362" t="str">
            <v>VALVULAS E APARELHOS DE MEDICAO E CONTROLE PARA LIQUIDOS E GASES</v>
          </cell>
          <cell r="H3362" t="str">
            <v>CDHU-182</v>
          </cell>
        </row>
        <row r="3363">
          <cell r="A3363" t="str">
            <v>47.01</v>
          </cell>
          <cell r="C3363" t="str">
            <v>Registro e / ou valvula em latao fundido sem acabamento</v>
          </cell>
          <cell r="H3363" t="str">
            <v>CDHU-182</v>
          </cell>
        </row>
        <row r="3364">
          <cell r="A3364" t="str">
            <v>47.01.010</v>
          </cell>
          <cell r="C3364" t="str">
            <v>Registro de gaveta em latão fundido sem acabamento, DN= 1/2´</v>
          </cell>
          <cell r="D3364" t="str">
            <v>UN</v>
          </cell>
          <cell r="E3364">
            <v>30.52</v>
          </cell>
          <cell r="F3364">
            <v>18.899999999999999</v>
          </cell>
          <cell r="G3364">
            <v>49.42</v>
          </cell>
          <cell r="H3364" t="str">
            <v>CDHU-182</v>
          </cell>
        </row>
        <row r="3365">
          <cell r="A3365" t="str">
            <v>47.01.020</v>
          </cell>
          <cell r="C3365" t="str">
            <v>Registro de gaveta em latão fundido sem acabamento, DN= 3/4´</v>
          </cell>
          <cell r="D3365" t="str">
            <v>UN</v>
          </cell>
          <cell r="E3365">
            <v>39.26</v>
          </cell>
          <cell r="F3365">
            <v>25.19</v>
          </cell>
          <cell r="G3365">
            <v>64.45</v>
          </cell>
          <cell r="H3365" t="str">
            <v>CDHU-182</v>
          </cell>
        </row>
        <row r="3366">
          <cell r="A3366" t="str">
            <v>47.01.030</v>
          </cell>
          <cell r="C3366" t="str">
            <v>Registro de gaveta em latão fundido sem acabamento, DN= 1´</v>
          </cell>
          <cell r="D3366" t="str">
            <v>UN</v>
          </cell>
          <cell r="E3366">
            <v>54.48</v>
          </cell>
          <cell r="F3366">
            <v>31.49</v>
          </cell>
          <cell r="G3366">
            <v>85.97</v>
          </cell>
          <cell r="H3366" t="str">
            <v>CDHU-182</v>
          </cell>
        </row>
        <row r="3367">
          <cell r="A3367" t="str">
            <v>47.01.040</v>
          </cell>
          <cell r="C3367" t="str">
            <v>Registro de gaveta em latão fundido sem acabamento, DN= 1 1/4´</v>
          </cell>
          <cell r="D3367" t="str">
            <v>UN</v>
          </cell>
          <cell r="E3367">
            <v>71.19</v>
          </cell>
          <cell r="F3367">
            <v>37.799999999999997</v>
          </cell>
          <cell r="G3367">
            <v>108.99</v>
          </cell>
          <cell r="H3367" t="str">
            <v>CDHU-182</v>
          </cell>
        </row>
        <row r="3368">
          <cell r="A3368" t="str">
            <v>47.01.050</v>
          </cell>
          <cell r="C3368" t="str">
            <v>Registro de gaveta em latão fundido sem acabamento, DN= 1 1/2´</v>
          </cell>
          <cell r="D3368" t="str">
            <v>UN</v>
          </cell>
          <cell r="E3368">
            <v>80.56</v>
          </cell>
          <cell r="F3368">
            <v>41.99</v>
          </cell>
          <cell r="G3368">
            <v>122.55</v>
          </cell>
          <cell r="H3368" t="str">
            <v>CDHU-182</v>
          </cell>
        </row>
        <row r="3369">
          <cell r="A3369" t="str">
            <v>47.01.060</v>
          </cell>
          <cell r="C3369" t="str">
            <v>Registro de gaveta em latão fundido sem acabamento, DN= 2´</v>
          </cell>
          <cell r="D3369" t="str">
            <v>UN</v>
          </cell>
          <cell r="E3369">
            <v>125.82</v>
          </cell>
          <cell r="F3369">
            <v>52.49</v>
          </cell>
          <cell r="G3369">
            <v>178.31</v>
          </cell>
          <cell r="H3369" t="str">
            <v>CDHU-182</v>
          </cell>
        </row>
        <row r="3370">
          <cell r="A3370" t="str">
            <v>47.01.070</v>
          </cell>
          <cell r="C3370" t="str">
            <v>Registro de gaveta em latão fundido sem acabamento, DN= 2 1/2´</v>
          </cell>
          <cell r="D3370" t="str">
            <v>UN</v>
          </cell>
          <cell r="E3370">
            <v>281.93</v>
          </cell>
          <cell r="F3370">
            <v>62.99</v>
          </cell>
          <cell r="G3370">
            <v>344.92</v>
          </cell>
          <cell r="H3370" t="str">
            <v>CDHU-182</v>
          </cell>
        </row>
        <row r="3371">
          <cell r="A3371" t="str">
            <v>47.01.080</v>
          </cell>
          <cell r="C3371" t="str">
            <v>Registro de gaveta em latão fundido sem acabamento, DN= 3´</v>
          </cell>
          <cell r="D3371" t="str">
            <v>UN</v>
          </cell>
          <cell r="E3371">
            <v>425.47</v>
          </cell>
          <cell r="F3371">
            <v>83.98</v>
          </cell>
          <cell r="G3371">
            <v>509.45</v>
          </cell>
          <cell r="H3371" t="str">
            <v>CDHU-182</v>
          </cell>
        </row>
        <row r="3372">
          <cell r="A3372" t="str">
            <v>47.01.090</v>
          </cell>
          <cell r="C3372" t="str">
            <v>Registro de gaveta em latão fundido sem acabamento, DN= 4´</v>
          </cell>
          <cell r="D3372" t="str">
            <v>UN</v>
          </cell>
          <cell r="E3372">
            <v>743.44</v>
          </cell>
          <cell r="F3372">
            <v>125.97</v>
          </cell>
          <cell r="G3372">
            <v>869.41</v>
          </cell>
          <cell r="H3372" t="str">
            <v>CDHU-182</v>
          </cell>
        </row>
        <row r="3373">
          <cell r="A3373" t="str">
            <v>47.01.130</v>
          </cell>
          <cell r="C3373" t="str">
            <v>Registro de pressão em latão fundido sem acabamento, DN= 3/4´</v>
          </cell>
          <cell r="D3373" t="str">
            <v>UN</v>
          </cell>
          <cell r="E3373">
            <v>57.97</v>
          </cell>
          <cell r="F3373">
            <v>25.19</v>
          </cell>
          <cell r="G3373">
            <v>83.16</v>
          </cell>
          <cell r="H3373" t="str">
            <v>CDHU-182</v>
          </cell>
        </row>
        <row r="3374">
          <cell r="A3374" t="str">
            <v>47.01.170</v>
          </cell>
          <cell r="C3374" t="str">
            <v>Válvula de esfera monobloco em latão, passagem plena, acionamento com alavanca, DN= 1/2´</v>
          </cell>
          <cell r="D3374" t="str">
            <v>UN</v>
          </cell>
          <cell r="E3374">
            <v>18.02</v>
          </cell>
          <cell r="F3374">
            <v>18.899999999999999</v>
          </cell>
          <cell r="G3374">
            <v>36.92</v>
          </cell>
          <cell r="H3374" t="str">
            <v>CDHU-182</v>
          </cell>
        </row>
        <row r="3375">
          <cell r="A3375" t="str">
            <v>47.01.180</v>
          </cell>
          <cell r="C3375" t="str">
            <v>Válvula de esfera monobloco em latão, passagem plena, acionamento com alavanca, DN= 3/4´</v>
          </cell>
          <cell r="D3375" t="str">
            <v>UN</v>
          </cell>
          <cell r="E3375">
            <v>44.62</v>
          </cell>
          <cell r="F3375">
            <v>18.899999999999999</v>
          </cell>
          <cell r="G3375">
            <v>63.52</v>
          </cell>
          <cell r="H3375" t="str">
            <v>CDHU-182</v>
          </cell>
        </row>
        <row r="3376">
          <cell r="A3376" t="str">
            <v>47.01.190</v>
          </cell>
          <cell r="C3376" t="str">
            <v>Válvula de esfera monobloco em latão, passagem plena, acionamento com alavanca, DN= 1´</v>
          </cell>
          <cell r="D3376" t="str">
            <v>UN</v>
          </cell>
          <cell r="E3376">
            <v>40.81</v>
          </cell>
          <cell r="F3376">
            <v>18.899999999999999</v>
          </cell>
          <cell r="G3376">
            <v>59.71</v>
          </cell>
          <cell r="H3376" t="str">
            <v>CDHU-182</v>
          </cell>
        </row>
        <row r="3377">
          <cell r="A3377" t="str">
            <v>47.01.191</v>
          </cell>
          <cell r="C3377" t="str">
            <v>Válvula de esfera monobloco em latão, passagem plena, acionamento com alavanca, DN= 1.1/4´</v>
          </cell>
          <cell r="D3377" t="str">
            <v>UN</v>
          </cell>
          <cell r="E3377">
            <v>84.09</v>
          </cell>
          <cell r="F3377">
            <v>21</v>
          </cell>
          <cell r="G3377">
            <v>105.09</v>
          </cell>
          <cell r="H3377" t="str">
            <v>CDHU-182</v>
          </cell>
        </row>
        <row r="3378">
          <cell r="A3378" t="str">
            <v>47.01.210</v>
          </cell>
          <cell r="C3378" t="str">
            <v>Válvula de esfera monobloco em latão, passagem plena, acionamento com alavanca, DN= 2´</v>
          </cell>
          <cell r="D3378" t="str">
            <v>UN</v>
          </cell>
          <cell r="E3378">
            <v>143.43</v>
          </cell>
          <cell r="F3378">
            <v>18.899999999999999</v>
          </cell>
          <cell r="G3378">
            <v>162.33000000000001</v>
          </cell>
          <cell r="H3378" t="str">
            <v>CDHU-182</v>
          </cell>
        </row>
        <row r="3379">
          <cell r="A3379" t="str">
            <v>47.01.220</v>
          </cell>
          <cell r="B3379" t="str">
            <v>Registro e / ou valvula em latao fundido com acabamento cromado</v>
          </cell>
          <cell r="C3379" t="str">
            <v>Válvula de esfera monobloco em latão, passagem plena, acionamento com alavanca, DN= 4´</v>
          </cell>
          <cell r="D3379" t="str">
            <v>UN</v>
          </cell>
          <cell r="E3379">
            <v>890.31</v>
          </cell>
          <cell r="F3379">
            <v>41.99</v>
          </cell>
          <cell r="G3379">
            <v>932.3</v>
          </cell>
          <cell r="H3379" t="str">
            <v>CDHU-182</v>
          </cell>
        </row>
        <row r="3380">
          <cell r="A3380" t="str">
            <v>47.02</v>
          </cell>
          <cell r="C3380" t="str">
            <v>Registro e / ou valvula em latao fundido com acabamento cromado</v>
          </cell>
          <cell r="H3380" t="str">
            <v>CDHU-182</v>
          </cell>
        </row>
        <row r="3381">
          <cell r="A3381" t="str">
            <v>47.02.010</v>
          </cell>
          <cell r="C3381" t="str">
            <v>Registro de gaveta em latão fundido cromado com canopla, DN= 1/2´ - linha especial</v>
          </cell>
          <cell r="D3381" t="str">
            <v>UN</v>
          </cell>
          <cell r="E3381">
            <v>77.33</v>
          </cell>
          <cell r="F3381">
            <v>18.899999999999999</v>
          </cell>
          <cell r="G3381">
            <v>96.23</v>
          </cell>
          <cell r="H3381" t="str">
            <v>CDHU-182</v>
          </cell>
        </row>
        <row r="3382">
          <cell r="A3382" t="str">
            <v>47.02.020</v>
          </cell>
          <cell r="C3382" t="str">
            <v>Registro de gaveta em latão fundido cromado com canopla, DN= 3/4´ - linha especial</v>
          </cell>
          <cell r="D3382" t="str">
            <v>UN</v>
          </cell>
          <cell r="E3382">
            <v>78.099999999999994</v>
          </cell>
          <cell r="F3382">
            <v>18.899999999999999</v>
          </cell>
          <cell r="G3382">
            <v>97</v>
          </cell>
          <cell r="H3382" t="str">
            <v>CDHU-182</v>
          </cell>
        </row>
        <row r="3383">
          <cell r="A3383" t="str">
            <v>47.02.030</v>
          </cell>
          <cell r="C3383" t="str">
            <v>Registro de gaveta em latão fundido cromado com canopla, DN= 1´ - linha especial</v>
          </cell>
          <cell r="D3383" t="str">
            <v>UN</v>
          </cell>
          <cell r="E3383">
            <v>91.83</v>
          </cell>
          <cell r="F3383">
            <v>18.899999999999999</v>
          </cell>
          <cell r="G3383">
            <v>110.73</v>
          </cell>
          <cell r="H3383" t="str">
            <v>CDHU-182</v>
          </cell>
        </row>
        <row r="3384">
          <cell r="A3384" t="str">
            <v>47.02.040</v>
          </cell>
          <cell r="C3384" t="str">
            <v>Registro de gaveta em latão fundido cromado com canopla, DN= 1 1/4´ - linha especial</v>
          </cell>
          <cell r="D3384" t="str">
            <v>UN</v>
          </cell>
          <cell r="E3384">
            <v>128.06</v>
          </cell>
          <cell r="F3384">
            <v>18.899999999999999</v>
          </cell>
          <cell r="G3384">
            <v>146.96</v>
          </cell>
          <cell r="H3384" t="str">
            <v>CDHU-182</v>
          </cell>
        </row>
        <row r="3385">
          <cell r="A3385" t="str">
            <v>47.02.050</v>
          </cell>
          <cell r="C3385" t="str">
            <v>Registro de gaveta em latão fundido cromado com canopla, DN= 1 1/2´ - linha especial</v>
          </cell>
          <cell r="D3385" t="str">
            <v>UN</v>
          </cell>
          <cell r="E3385">
            <v>129.83000000000001</v>
          </cell>
          <cell r="F3385">
            <v>18.899999999999999</v>
          </cell>
          <cell r="G3385">
            <v>148.72999999999999</v>
          </cell>
          <cell r="H3385" t="str">
            <v>CDHU-182</v>
          </cell>
        </row>
        <row r="3386">
          <cell r="A3386" t="str">
            <v>47.02.100</v>
          </cell>
          <cell r="C3386" t="str">
            <v>Registro de pressão em latão fundido cromado com canopla, DN= 1/2´ - linha especial</v>
          </cell>
          <cell r="D3386" t="str">
            <v>UN</v>
          </cell>
          <cell r="E3386">
            <v>75.010000000000005</v>
          </cell>
          <cell r="F3386">
            <v>18.899999999999999</v>
          </cell>
          <cell r="G3386">
            <v>93.91</v>
          </cell>
          <cell r="H3386" t="str">
            <v>CDHU-182</v>
          </cell>
        </row>
        <row r="3387">
          <cell r="A3387" t="str">
            <v>47.02.110</v>
          </cell>
          <cell r="C3387" t="str">
            <v>Registro de pressão em latão fundido cromado com canopla, DN= 3/4´ - linha especial</v>
          </cell>
          <cell r="D3387" t="str">
            <v>UN</v>
          </cell>
          <cell r="E3387">
            <v>73.849999999999994</v>
          </cell>
          <cell r="F3387">
            <v>18.899999999999999</v>
          </cell>
          <cell r="G3387">
            <v>92.75</v>
          </cell>
          <cell r="H3387" t="str">
            <v>CDHU-182</v>
          </cell>
        </row>
        <row r="3388">
          <cell r="A3388" t="str">
            <v>47.02.200</v>
          </cell>
          <cell r="C3388" t="str">
            <v>Registro regulador de vazão para chuveiro e ducha em latão cromado com canopla, DN= 1/2´</v>
          </cell>
          <cell r="D3388" t="str">
            <v>UN</v>
          </cell>
          <cell r="E3388">
            <v>54.94</v>
          </cell>
          <cell r="F3388">
            <v>18.899999999999999</v>
          </cell>
          <cell r="G3388">
            <v>73.84</v>
          </cell>
          <cell r="H3388" t="str">
            <v>CDHU-182</v>
          </cell>
        </row>
        <row r="3389">
          <cell r="A3389" t="str">
            <v>47.02.210</v>
          </cell>
          <cell r="B3389" t="str">
            <v>Valvula de descarga ou para acionamento de metais sanitarios</v>
          </cell>
          <cell r="C3389" t="str">
            <v>Registro regulador de vazão para torneira, misturador e bidê, em latão cromado com canopla, DN= 1/2´</v>
          </cell>
          <cell r="D3389" t="str">
            <v>UN</v>
          </cell>
          <cell r="E3389">
            <v>55.13</v>
          </cell>
          <cell r="F3389">
            <v>18.899999999999999</v>
          </cell>
          <cell r="G3389">
            <v>74.03</v>
          </cell>
          <cell r="H3389" t="str">
            <v>CDHU-182</v>
          </cell>
        </row>
        <row r="3390">
          <cell r="A3390" t="str">
            <v>47.04</v>
          </cell>
          <cell r="C3390" t="str">
            <v>Valvula de descarga ou para acionamento de metais sanitarios</v>
          </cell>
          <cell r="H3390" t="str">
            <v>CDHU-182</v>
          </cell>
        </row>
        <row r="3391">
          <cell r="A3391" t="str">
            <v>47.04.020</v>
          </cell>
          <cell r="C3391" t="str">
            <v>Válvula de descarga com registro próprio, duplo acionamento limitador de fluxo, DN= 1 1/4´</v>
          </cell>
          <cell r="D3391" t="str">
            <v>UN</v>
          </cell>
          <cell r="E3391">
            <v>280.62</v>
          </cell>
          <cell r="F3391">
            <v>62.99</v>
          </cell>
          <cell r="G3391">
            <v>343.61</v>
          </cell>
          <cell r="H3391" t="str">
            <v>CDHU-182</v>
          </cell>
        </row>
        <row r="3392">
          <cell r="A3392" t="str">
            <v>47.04.030</v>
          </cell>
          <cell r="C3392" t="str">
            <v>Válvula de descarga com registro próprio, DN= 1 1/4´</v>
          </cell>
          <cell r="D3392" t="str">
            <v>UN</v>
          </cell>
          <cell r="E3392">
            <v>237.65</v>
          </cell>
          <cell r="F3392">
            <v>62.99</v>
          </cell>
          <cell r="G3392">
            <v>300.64</v>
          </cell>
          <cell r="H3392" t="str">
            <v>CDHU-182</v>
          </cell>
        </row>
        <row r="3393">
          <cell r="A3393" t="str">
            <v>47.04.040</v>
          </cell>
          <cell r="C3393" t="str">
            <v>Válvula de descarga com registro próprio, DN= 1 1/2´</v>
          </cell>
          <cell r="D3393" t="str">
            <v>UN</v>
          </cell>
          <cell r="E3393">
            <v>231.95</v>
          </cell>
          <cell r="F3393">
            <v>62.99</v>
          </cell>
          <cell r="G3393">
            <v>294.94</v>
          </cell>
          <cell r="H3393" t="str">
            <v>CDHU-182</v>
          </cell>
        </row>
        <row r="3394">
          <cell r="A3394" t="str">
            <v>47.04.050</v>
          </cell>
          <cell r="C3394" t="str">
            <v>Válvula de descarga antivandalismo, DN= 1 1/2´</v>
          </cell>
          <cell r="D3394" t="str">
            <v>UN</v>
          </cell>
          <cell r="E3394">
            <v>375.58</v>
          </cell>
          <cell r="F3394">
            <v>62.99</v>
          </cell>
          <cell r="G3394">
            <v>438.57</v>
          </cell>
          <cell r="H3394" t="str">
            <v>CDHU-182</v>
          </cell>
        </row>
        <row r="3395">
          <cell r="A3395" t="str">
            <v>47.04.080</v>
          </cell>
          <cell r="C3395" t="str">
            <v>Válvula de descarga externa, tipo alavanca com registro próprio, DN= 1 1/4´ e DN= 1 1/2´</v>
          </cell>
          <cell r="D3395" t="str">
            <v>UN</v>
          </cell>
          <cell r="E3395">
            <v>882.54</v>
          </cell>
          <cell r="F3395">
            <v>62.99</v>
          </cell>
          <cell r="G3395">
            <v>945.53</v>
          </cell>
          <cell r="H3395" t="str">
            <v>CDHU-182</v>
          </cell>
        </row>
        <row r="3396">
          <cell r="A3396" t="str">
            <v>47.04.090</v>
          </cell>
          <cell r="C3396" t="str">
            <v>Válvula de mictório antivandalismo, DN= 3/4´</v>
          </cell>
          <cell r="D3396" t="str">
            <v>UN</v>
          </cell>
          <cell r="E3396">
            <v>365.58</v>
          </cell>
          <cell r="F3396">
            <v>25.19</v>
          </cell>
          <cell r="G3396">
            <v>390.77</v>
          </cell>
          <cell r="H3396" t="str">
            <v>CDHU-182</v>
          </cell>
        </row>
        <row r="3397">
          <cell r="A3397" t="str">
            <v>47.04.100</v>
          </cell>
          <cell r="C3397" t="str">
            <v>Válvula de mictório padrão, vazão automática, DN= 3/4´</v>
          </cell>
          <cell r="D3397" t="str">
            <v>UN</v>
          </cell>
          <cell r="E3397">
            <v>260.58</v>
          </cell>
          <cell r="F3397">
            <v>25.19</v>
          </cell>
          <cell r="G3397">
            <v>285.77</v>
          </cell>
          <cell r="H3397" t="str">
            <v>CDHU-182</v>
          </cell>
        </row>
        <row r="3398">
          <cell r="A3398" t="str">
            <v>47.04.110</v>
          </cell>
          <cell r="C3398" t="str">
            <v>Válvula de acionamento hidromecânico para piso</v>
          </cell>
          <cell r="D3398" t="str">
            <v>UN</v>
          </cell>
          <cell r="E3398">
            <v>613.16999999999996</v>
          </cell>
          <cell r="F3398">
            <v>62.99</v>
          </cell>
          <cell r="G3398">
            <v>676.16</v>
          </cell>
          <cell r="H3398" t="str">
            <v>CDHU-182</v>
          </cell>
        </row>
        <row r="3399">
          <cell r="A3399" t="str">
            <v>47.04.120</v>
          </cell>
          <cell r="C3399" t="str">
            <v>Válvula de acionamento hidromecânico para ducha, em latão cromado, DN= 3/4´</v>
          </cell>
          <cell r="D3399" t="str">
            <v>UN</v>
          </cell>
          <cell r="E3399">
            <v>339.41</v>
          </cell>
          <cell r="F3399">
            <v>18.899999999999999</v>
          </cell>
          <cell r="G3399">
            <v>358.31</v>
          </cell>
          <cell r="H3399" t="str">
            <v>CDHU-182</v>
          </cell>
        </row>
        <row r="3400">
          <cell r="A3400" t="str">
            <v>47.04.180</v>
          </cell>
          <cell r="B3400" t="str">
            <v>Registro e / ou valvula em bronze</v>
          </cell>
          <cell r="C3400" t="str">
            <v>Válvula de descarga com registro próprio, duplo acionamento limitador de fluxo, DN = 1 1/2´</v>
          </cell>
          <cell r="D3400" t="str">
            <v>UN</v>
          </cell>
          <cell r="E3400">
            <v>277.83999999999997</v>
          </cell>
          <cell r="F3400">
            <v>62.99</v>
          </cell>
          <cell r="G3400">
            <v>340.83</v>
          </cell>
          <cell r="H3400" t="str">
            <v>CDHU-182</v>
          </cell>
        </row>
        <row r="3401">
          <cell r="A3401" t="str">
            <v>47.05</v>
          </cell>
          <cell r="C3401" t="str">
            <v>Registro e / ou valvula em bronze</v>
          </cell>
          <cell r="H3401" t="str">
            <v>CDHU-182</v>
          </cell>
        </row>
        <row r="3402">
          <cell r="A3402" t="str">
            <v>47.05.010</v>
          </cell>
          <cell r="C3402" t="str">
            <v>Válvula de retenção horizontal em bronze, DN= 3/4´</v>
          </cell>
          <cell r="D3402" t="str">
            <v>UN</v>
          </cell>
          <cell r="E3402">
            <v>75.5</v>
          </cell>
          <cell r="F3402">
            <v>18.899999999999999</v>
          </cell>
          <cell r="G3402">
            <v>94.4</v>
          </cell>
          <cell r="H3402" t="str">
            <v>CDHU-182</v>
          </cell>
        </row>
        <row r="3403">
          <cell r="A3403" t="str">
            <v>47.05.020</v>
          </cell>
          <cell r="C3403" t="str">
            <v>Válvula de retenção horizontal em bronze, DN= 1´</v>
          </cell>
          <cell r="D3403" t="str">
            <v>UN</v>
          </cell>
          <cell r="E3403">
            <v>91.72</v>
          </cell>
          <cell r="F3403">
            <v>18.899999999999999</v>
          </cell>
          <cell r="G3403">
            <v>110.62</v>
          </cell>
          <cell r="H3403" t="str">
            <v>CDHU-182</v>
          </cell>
        </row>
        <row r="3404">
          <cell r="A3404" t="str">
            <v>47.05.030</v>
          </cell>
          <cell r="C3404" t="str">
            <v>Válvula de retenção horizontal em bronze, DN= 1 1/4´</v>
          </cell>
          <cell r="D3404" t="str">
            <v>UN</v>
          </cell>
          <cell r="E3404">
            <v>130.74</v>
          </cell>
          <cell r="F3404">
            <v>18.899999999999999</v>
          </cell>
          <cell r="G3404">
            <v>149.63999999999999</v>
          </cell>
          <cell r="H3404" t="str">
            <v>CDHU-182</v>
          </cell>
        </row>
        <row r="3405">
          <cell r="A3405" t="str">
            <v>47.05.040</v>
          </cell>
          <cell r="C3405" t="str">
            <v>Válvula de retenção horizontal em bronze, DN= 1 1/2´</v>
          </cell>
          <cell r="D3405" t="str">
            <v>UN</v>
          </cell>
          <cell r="E3405">
            <v>150.72999999999999</v>
          </cell>
          <cell r="F3405">
            <v>18.899999999999999</v>
          </cell>
          <cell r="G3405">
            <v>169.63</v>
          </cell>
          <cell r="H3405" t="str">
            <v>CDHU-182</v>
          </cell>
        </row>
        <row r="3406">
          <cell r="A3406" t="str">
            <v>47.05.050</v>
          </cell>
          <cell r="C3406" t="str">
            <v>Válvula de retenção horizontal em bronze, DN= 2´</v>
          </cell>
          <cell r="D3406" t="str">
            <v>UN</v>
          </cell>
          <cell r="E3406">
            <v>204.3</v>
          </cell>
          <cell r="F3406">
            <v>18.899999999999999</v>
          </cell>
          <cell r="G3406">
            <v>223.2</v>
          </cell>
          <cell r="H3406" t="str">
            <v>CDHU-182</v>
          </cell>
        </row>
        <row r="3407">
          <cell r="A3407" t="str">
            <v>47.05.060</v>
          </cell>
          <cell r="C3407" t="str">
            <v>Válvula de retenção horizontal em bronze, DN= 2 1/2´</v>
          </cell>
          <cell r="D3407" t="str">
            <v>UN</v>
          </cell>
          <cell r="E3407">
            <v>351.52</v>
          </cell>
          <cell r="F3407">
            <v>18.899999999999999</v>
          </cell>
          <cell r="G3407">
            <v>370.42</v>
          </cell>
          <cell r="H3407" t="str">
            <v>CDHU-182</v>
          </cell>
        </row>
        <row r="3408">
          <cell r="A3408" t="str">
            <v>47.05.070</v>
          </cell>
          <cell r="C3408" t="str">
            <v>Válvula de retenção horizontal em bronze, DN= 3´</v>
          </cell>
          <cell r="D3408" t="str">
            <v>UN</v>
          </cell>
          <cell r="E3408">
            <v>426.81</v>
          </cell>
          <cell r="F3408">
            <v>18.899999999999999</v>
          </cell>
          <cell r="G3408">
            <v>445.71</v>
          </cell>
          <cell r="H3408" t="str">
            <v>CDHU-182</v>
          </cell>
        </row>
        <row r="3409">
          <cell r="A3409" t="str">
            <v>47.05.080</v>
          </cell>
          <cell r="C3409" t="str">
            <v>Válvula de retenção horizontal em bronze, DN= 4´</v>
          </cell>
          <cell r="D3409" t="str">
            <v>UN</v>
          </cell>
          <cell r="E3409">
            <v>735.24</v>
          </cell>
          <cell r="F3409">
            <v>25.19</v>
          </cell>
          <cell r="G3409">
            <v>760.43</v>
          </cell>
          <cell r="H3409" t="str">
            <v>CDHU-182</v>
          </cell>
        </row>
        <row r="3410">
          <cell r="A3410" t="str">
            <v>47.05.100</v>
          </cell>
          <cell r="C3410" t="str">
            <v>Válvula de retenção vertical em bronze, DN= 1´</v>
          </cell>
          <cell r="D3410" t="str">
            <v>UN</v>
          </cell>
          <cell r="E3410">
            <v>65.2</v>
          </cell>
          <cell r="F3410">
            <v>18.899999999999999</v>
          </cell>
          <cell r="G3410">
            <v>84.1</v>
          </cell>
          <cell r="H3410" t="str">
            <v>CDHU-182</v>
          </cell>
        </row>
        <row r="3411">
          <cell r="A3411" t="str">
            <v>47.05.110</v>
          </cell>
          <cell r="C3411" t="str">
            <v>Válvula de retenção vertical em bronze, DN= 1 1/4´</v>
          </cell>
          <cell r="D3411" t="str">
            <v>UN</v>
          </cell>
          <cell r="E3411">
            <v>91.29</v>
          </cell>
          <cell r="F3411">
            <v>18.899999999999999</v>
          </cell>
          <cell r="G3411">
            <v>110.19</v>
          </cell>
          <cell r="H3411" t="str">
            <v>CDHU-182</v>
          </cell>
        </row>
        <row r="3412">
          <cell r="A3412" t="str">
            <v>47.05.120</v>
          </cell>
          <cell r="C3412" t="str">
            <v>Válvula de retenção vertical em bronze, DN= 1 1/2´</v>
          </cell>
          <cell r="D3412" t="str">
            <v>UN</v>
          </cell>
          <cell r="E3412">
            <v>113.37</v>
          </cell>
          <cell r="F3412">
            <v>18.899999999999999</v>
          </cell>
          <cell r="G3412">
            <v>132.27000000000001</v>
          </cell>
          <cell r="H3412" t="str">
            <v>CDHU-182</v>
          </cell>
        </row>
        <row r="3413">
          <cell r="A3413" t="str">
            <v>47.05.130</v>
          </cell>
          <cell r="C3413" t="str">
            <v>Válvula de retenção vertical em bronze, DN= 2´</v>
          </cell>
          <cell r="D3413" t="str">
            <v>UN</v>
          </cell>
          <cell r="E3413">
            <v>162</v>
          </cell>
          <cell r="F3413">
            <v>18.899999999999999</v>
          </cell>
          <cell r="G3413">
            <v>180.9</v>
          </cell>
          <cell r="H3413" t="str">
            <v>CDHU-182</v>
          </cell>
        </row>
        <row r="3414">
          <cell r="A3414" t="str">
            <v>47.05.140</v>
          </cell>
          <cell r="C3414" t="str">
            <v>Válvula de retenção vertical em bronze, DN= 2 1/2´</v>
          </cell>
          <cell r="D3414" t="str">
            <v>UN</v>
          </cell>
          <cell r="E3414">
            <v>265.49</v>
          </cell>
          <cell r="F3414">
            <v>18.899999999999999</v>
          </cell>
          <cell r="G3414">
            <v>284.39</v>
          </cell>
          <cell r="H3414" t="str">
            <v>CDHU-182</v>
          </cell>
        </row>
        <row r="3415">
          <cell r="A3415" t="str">
            <v>47.05.150</v>
          </cell>
          <cell r="C3415" t="str">
            <v>Válvula de retenção vertical em bronze, DN= 3´</v>
          </cell>
          <cell r="D3415" t="str">
            <v>UN</v>
          </cell>
          <cell r="E3415">
            <v>391.94</v>
          </cell>
          <cell r="F3415">
            <v>18.899999999999999</v>
          </cell>
          <cell r="G3415">
            <v>410.84</v>
          </cell>
          <cell r="H3415" t="str">
            <v>CDHU-182</v>
          </cell>
        </row>
        <row r="3416">
          <cell r="A3416" t="str">
            <v>47.05.160</v>
          </cell>
          <cell r="C3416" t="str">
            <v>Válvula de retenção vertical em bronze, DN= 4´</v>
          </cell>
          <cell r="D3416" t="str">
            <v>UN</v>
          </cell>
          <cell r="E3416">
            <v>666.1</v>
          </cell>
          <cell r="F3416">
            <v>25.19</v>
          </cell>
          <cell r="G3416">
            <v>691.29</v>
          </cell>
          <cell r="H3416" t="str">
            <v>CDHU-182</v>
          </cell>
        </row>
        <row r="3417">
          <cell r="A3417" t="str">
            <v>47.05.170</v>
          </cell>
          <cell r="C3417" t="str">
            <v>Válvula de retenção de pé com crivo em bronze, DN= 1´</v>
          </cell>
          <cell r="D3417" t="str">
            <v>UN</v>
          </cell>
          <cell r="E3417">
            <v>59.39</v>
          </cell>
          <cell r="F3417">
            <v>18.899999999999999</v>
          </cell>
          <cell r="G3417">
            <v>78.290000000000006</v>
          </cell>
          <cell r="H3417" t="str">
            <v>CDHU-182</v>
          </cell>
        </row>
        <row r="3418">
          <cell r="A3418" t="str">
            <v>47.05.180</v>
          </cell>
          <cell r="C3418" t="str">
            <v>Válvula de retenção de pé com crivo em bronze, DN= 1 1/4´</v>
          </cell>
          <cell r="D3418" t="str">
            <v>UN</v>
          </cell>
          <cell r="E3418">
            <v>82</v>
          </cell>
          <cell r="F3418">
            <v>18.899999999999999</v>
          </cell>
          <cell r="G3418">
            <v>100.9</v>
          </cell>
          <cell r="H3418" t="str">
            <v>CDHU-182</v>
          </cell>
        </row>
        <row r="3419">
          <cell r="A3419" t="str">
            <v>47.05.190</v>
          </cell>
          <cell r="C3419" t="str">
            <v>Válvula de retenção de pé com crivo em bronze, DN= 1 1/2´</v>
          </cell>
          <cell r="D3419" t="str">
            <v>UN</v>
          </cell>
          <cell r="E3419">
            <v>101.1</v>
          </cell>
          <cell r="F3419">
            <v>18.899999999999999</v>
          </cell>
          <cell r="G3419">
            <v>120</v>
          </cell>
          <cell r="H3419" t="str">
            <v>CDHU-182</v>
          </cell>
        </row>
        <row r="3420">
          <cell r="A3420" t="str">
            <v>47.05.200</v>
          </cell>
          <cell r="C3420" t="str">
            <v>Válvula de retenção de pé com crivo em bronze, DN= 2´</v>
          </cell>
          <cell r="D3420" t="str">
            <v>UN</v>
          </cell>
          <cell r="E3420">
            <v>138.81</v>
          </cell>
          <cell r="F3420">
            <v>18.899999999999999</v>
          </cell>
          <cell r="G3420">
            <v>157.71</v>
          </cell>
          <cell r="H3420" t="str">
            <v>CDHU-182</v>
          </cell>
        </row>
        <row r="3421">
          <cell r="A3421" t="str">
            <v>47.05.210</v>
          </cell>
          <cell r="C3421" t="str">
            <v>Válvula de retenção de pé com crivo em bronze, DN= 2 1/2´</v>
          </cell>
          <cell r="D3421" t="str">
            <v>UN</v>
          </cell>
          <cell r="E3421">
            <v>223.64</v>
          </cell>
          <cell r="F3421">
            <v>18.899999999999999</v>
          </cell>
          <cell r="G3421">
            <v>242.54</v>
          </cell>
          <cell r="H3421" t="str">
            <v>CDHU-182</v>
          </cell>
        </row>
        <row r="3422">
          <cell r="A3422" t="str">
            <v>47.05.220</v>
          </cell>
          <cell r="C3422" t="str">
            <v>Válvula de gaveta em bronze, com haste não ascendente, classe 125 libras para vapor e classe 200 libras para água, óleo e gás, DN= 6´</v>
          </cell>
          <cell r="D3422" t="str">
            <v>UN</v>
          </cell>
          <cell r="E3422">
            <v>4813.17</v>
          </cell>
          <cell r="F3422">
            <v>31.49</v>
          </cell>
          <cell r="G3422">
            <v>4844.66</v>
          </cell>
          <cell r="H3422" t="str">
            <v>CDHU-182</v>
          </cell>
        </row>
        <row r="3423">
          <cell r="A3423" t="str">
            <v>47.05.230</v>
          </cell>
          <cell r="C3423" t="str">
            <v>Válvula de gaveta em bronze, com haste não ascendente, classe 125 libras para vapor e classe 200 libras para água, óleo e gás, DN= 2´</v>
          </cell>
          <cell r="D3423" t="str">
            <v>UN</v>
          </cell>
          <cell r="E3423">
            <v>137.27000000000001</v>
          </cell>
          <cell r="F3423">
            <v>18.899999999999999</v>
          </cell>
          <cell r="G3423">
            <v>156.16999999999999</v>
          </cell>
          <cell r="H3423" t="str">
            <v>CDHU-182</v>
          </cell>
        </row>
        <row r="3424">
          <cell r="A3424" t="str">
            <v>47.05.240</v>
          </cell>
          <cell r="C3424" t="str">
            <v>Válvula globo em bronze, classe 125 libras para vapor e classe 200 libras para água, óleo e gás, DN= 2´</v>
          </cell>
          <cell r="D3424" t="str">
            <v>UN</v>
          </cell>
          <cell r="E3424">
            <v>358.39</v>
          </cell>
          <cell r="F3424">
            <v>18.899999999999999</v>
          </cell>
          <cell r="G3424">
            <v>377.29</v>
          </cell>
          <cell r="H3424" t="str">
            <v>CDHU-182</v>
          </cell>
        </row>
        <row r="3425">
          <cell r="A3425" t="str">
            <v>47.05.260</v>
          </cell>
          <cell r="C3425" t="str">
            <v>Válvula de retenção de pé com crivo em bronze, DN= 3´</v>
          </cell>
          <cell r="D3425" t="str">
            <v>UN</v>
          </cell>
          <cell r="E3425">
            <v>332.74</v>
          </cell>
          <cell r="F3425">
            <v>18.899999999999999</v>
          </cell>
          <cell r="G3425">
            <v>351.64</v>
          </cell>
          <cell r="H3425" t="str">
            <v>CDHU-182</v>
          </cell>
        </row>
        <row r="3426">
          <cell r="A3426" t="str">
            <v>47.05.270</v>
          </cell>
          <cell r="C3426" t="str">
            <v>Válvula de retenção de pé com crivo em bronze, DN= 4´</v>
          </cell>
          <cell r="D3426" t="str">
            <v>UN</v>
          </cell>
          <cell r="E3426">
            <v>644.85</v>
          </cell>
          <cell r="F3426">
            <v>25.19</v>
          </cell>
          <cell r="G3426">
            <v>670.04</v>
          </cell>
          <cell r="H3426" t="str">
            <v>CDHU-182</v>
          </cell>
        </row>
        <row r="3427">
          <cell r="A3427" t="str">
            <v>47.05.280</v>
          </cell>
          <cell r="C3427" t="str">
            <v>Válvula globo angular de 45° em bronze, DN= 2 1/2´</v>
          </cell>
          <cell r="D3427" t="str">
            <v>UN</v>
          </cell>
          <cell r="E3427">
            <v>270.13</v>
          </cell>
          <cell r="F3427">
            <v>18.899999999999999</v>
          </cell>
          <cell r="G3427">
            <v>289.02999999999997</v>
          </cell>
          <cell r="H3427" t="str">
            <v>CDHU-182</v>
          </cell>
        </row>
        <row r="3428">
          <cell r="A3428" t="str">
            <v>47.05.290</v>
          </cell>
          <cell r="C3428" t="str">
            <v>Válvula de gaveta em bronze, haste ascendente, classe 150 libras para vapor saturado e 300 libras para água, óleo e gás, DN= 1/2´</v>
          </cell>
          <cell r="D3428" t="str">
            <v>UN</v>
          </cell>
          <cell r="E3428">
            <v>106.73</v>
          </cell>
          <cell r="F3428">
            <v>10.5</v>
          </cell>
          <cell r="G3428">
            <v>117.23</v>
          </cell>
          <cell r="H3428" t="str">
            <v>CDHU-182</v>
          </cell>
        </row>
        <row r="3429">
          <cell r="A3429" t="str">
            <v>47.05.296</v>
          </cell>
          <cell r="C3429" t="str">
            <v>Válvula de gaveta em bronze, haste ascendente, classe 150 libras para vapor saturado e 300 libras para água, óleo e gás, DN= 4´</v>
          </cell>
          <cell r="D3429" t="str">
            <v>UN</v>
          </cell>
          <cell r="E3429">
            <v>4241.8</v>
          </cell>
          <cell r="F3429">
            <v>25.19</v>
          </cell>
          <cell r="G3429">
            <v>4266.99</v>
          </cell>
          <cell r="H3429" t="str">
            <v>CDHU-182</v>
          </cell>
        </row>
        <row r="3430">
          <cell r="A3430" t="str">
            <v>47.05.300</v>
          </cell>
          <cell r="C3430" t="str">
            <v>Válvula de gaveta em bronze, haste não ascendente, classe 150 libras para vapor saturado e 300 libras para água, óleo e gás, DN= 4´</v>
          </cell>
          <cell r="D3430" t="str">
            <v>UN</v>
          </cell>
          <cell r="E3430">
            <v>1539.04</v>
          </cell>
          <cell r="F3430">
            <v>25.19</v>
          </cell>
          <cell r="G3430">
            <v>1564.23</v>
          </cell>
          <cell r="H3430" t="str">
            <v>CDHU-182</v>
          </cell>
        </row>
        <row r="3431">
          <cell r="A3431" t="str">
            <v>47.05.310</v>
          </cell>
          <cell r="C3431" t="str">
            <v>Válvula de gaveta em bronze, haste não ascendente, classe 150 libras para vapor saturado e 300 libras para água, óleo e gás, DN= 2´</v>
          </cell>
          <cell r="D3431" t="str">
            <v>UN</v>
          </cell>
          <cell r="E3431">
            <v>298.73</v>
          </cell>
          <cell r="F3431">
            <v>18.899999999999999</v>
          </cell>
          <cell r="G3431">
            <v>317.63</v>
          </cell>
          <cell r="H3431" t="str">
            <v>CDHU-182</v>
          </cell>
        </row>
        <row r="3432">
          <cell r="A3432" t="str">
            <v>47.05.340</v>
          </cell>
          <cell r="C3432" t="str">
            <v>Válvula globo em bronze, classe 150 libras para vapor saturado e 300 libras para água, óleo e gás, DN= 3/4´</v>
          </cell>
          <cell r="D3432" t="str">
            <v>UN</v>
          </cell>
          <cell r="E3432">
            <v>148.79</v>
          </cell>
          <cell r="F3432">
            <v>18.899999999999999</v>
          </cell>
          <cell r="G3432">
            <v>167.69</v>
          </cell>
          <cell r="H3432" t="str">
            <v>CDHU-182</v>
          </cell>
        </row>
        <row r="3433">
          <cell r="A3433" t="str">
            <v>47.05.350</v>
          </cell>
          <cell r="C3433" t="str">
            <v>Válvula globo em bronze, classe 150 libras para vapor saturado e 300 libras para água, óleo e gás, DN= 1´</v>
          </cell>
          <cell r="D3433" t="str">
            <v>UN</v>
          </cell>
          <cell r="E3433">
            <v>199.66</v>
          </cell>
          <cell r="F3433">
            <v>18.899999999999999</v>
          </cell>
          <cell r="G3433">
            <v>218.56</v>
          </cell>
          <cell r="H3433" t="str">
            <v>CDHU-182</v>
          </cell>
        </row>
        <row r="3434">
          <cell r="A3434" t="str">
            <v>47.05.360</v>
          </cell>
          <cell r="C3434" t="str">
            <v>Válvula globo em bronze, classe 150 libras para vapor saturado e 300 libras para água, óleo e gás, DN= 1 1/2´</v>
          </cell>
          <cell r="D3434" t="str">
            <v>UN</v>
          </cell>
          <cell r="E3434">
            <v>403.66</v>
          </cell>
          <cell r="F3434">
            <v>18.899999999999999</v>
          </cell>
          <cell r="G3434">
            <v>422.56</v>
          </cell>
          <cell r="H3434" t="str">
            <v>CDHU-182</v>
          </cell>
        </row>
        <row r="3435">
          <cell r="A3435" t="str">
            <v>47.05.370</v>
          </cell>
          <cell r="C3435" t="str">
            <v>Válvula globo em bronze, classe 150 libras para vapor saturado e 300 libras para água, óleo e gás, DN= 2´</v>
          </cell>
          <cell r="D3435" t="str">
            <v>UN</v>
          </cell>
          <cell r="E3435">
            <v>529.53</v>
          </cell>
          <cell r="F3435">
            <v>18.899999999999999</v>
          </cell>
          <cell r="G3435">
            <v>548.42999999999995</v>
          </cell>
          <cell r="H3435" t="str">
            <v>CDHU-182</v>
          </cell>
        </row>
        <row r="3436">
          <cell r="A3436" t="str">
            <v>47.05.390</v>
          </cell>
          <cell r="C3436" t="str">
            <v>Válvula globo em bronze, classe 150 libras para vapor saturado e 300 libras para água, óleo e gás, DN= 2 1/2´</v>
          </cell>
          <cell r="D3436" t="str">
            <v>UN</v>
          </cell>
          <cell r="E3436">
            <v>808.98</v>
          </cell>
          <cell r="F3436">
            <v>18.899999999999999</v>
          </cell>
          <cell r="G3436">
            <v>827.88</v>
          </cell>
          <cell r="H3436" t="str">
            <v>CDHU-182</v>
          </cell>
        </row>
        <row r="3437">
          <cell r="A3437" t="str">
            <v>47.05.392</v>
          </cell>
          <cell r="C3437" t="str">
            <v>Válvula globo em bronze, classe 150 libras para vapor saturado e 300 libras para água, óleo e gás, DN= 3´</v>
          </cell>
          <cell r="D3437" t="str">
            <v>UN</v>
          </cell>
          <cell r="E3437">
            <v>1738.47</v>
          </cell>
          <cell r="F3437">
            <v>25.19</v>
          </cell>
          <cell r="G3437">
            <v>1763.66</v>
          </cell>
          <cell r="H3437" t="str">
            <v>CDHU-182</v>
          </cell>
        </row>
        <row r="3438">
          <cell r="A3438" t="str">
            <v>47.05.394</v>
          </cell>
          <cell r="C3438" t="str">
            <v>Válvula globo em bronze, classe 150 libras para vapor saturado e 300 libras para água, óleo e gás, DN= 4´</v>
          </cell>
          <cell r="D3438" t="str">
            <v>UN</v>
          </cell>
          <cell r="E3438">
            <v>4535.8900000000003</v>
          </cell>
          <cell r="F3438">
            <v>25.19</v>
          </cell>
          <cell r="G3438">
            <v>4561.08</v>
          </cell>
          <cell r="H3438" t="str">
            <v>CDHU-182</v>
          </cell>
        </row>
        <row r="3439">
          <cell r="A3439" t="str">
            <v>47.05.398</v>
          </cell>
          <cell r="C3439" t="str">
            <v>Válvula de gaveta em bronze, haste não ascendente, classe 125 libras para vapor e classe 200 libras para água, óleo e gás, DN= 3/4´</v>
          </cell>
          <cell r="D3439" t="str">
            <v>UN</v>
          </cell>
          <cell r="E3439">
            <v>55.32</v>
          </cell>
          <cell r="F3439">
            <v>12.6</v>
          </cell>
          <cell r="G3439">
            <v>67.92</v>
          </cell>
          <cell r="H3439" t="str">
            <v>CDHU-182</v>
          </cell>
        </row>
        <row r="3440">
          <cell r="A3440" t="str">
            <v>47.05.400</v>
          </cell>
          <cell r="C3440" t="str">
            <v>Válvula de gaveta em bronze, haste não ascendente, classe 125 libras para vapor e classe 200 libras para água, óleo e gás, DN= 1´</v>
          </cell>
          <cell r="D3440" t="str">
            <v>UN</v>
          </cell>
          <cell r="E3440">
            <v>63.67</v>
          </cell>
          <cell r="F3440">
            <v>18.899999999999999</v>
          </cell>
          <cell r="G3440">
            <v>82.57</v>
          </cell>
          <cell r="H3440" t="str">
            <v>CDHU-182</v>
          </cell>
        </row>
        <row r="3441">
          <cell r="A3441" t="str">
            <v>47.05.406</v>
          </cell>
          <cell r="C3441" t="str">
            <v>Válvula de gaveta em bronze, haste não ascendente, classe 125 libras para vapor e classe 200 libras para água, óleo e gás, DN= 1.1/4´</v>
          </cell>
          <cell r="D3441" t="str">
            <v>UN</v>
          </cell>
          <cell r="E3441">
            <v>71.02</v>
          </cell>
          <cell r="F3441">
            <v>16.8</v>
          </cell>
          <cell r="G3441">
            <v>87.82</v>
          </cell>
          <cell r="H3441" t="str">
            <v>CDHU-182</v>
          </cell>
        </row>
        <row r="3442">
          <cell r="A3442" t="str">
            <v>47.05.410</v>
          </cell>
          <cell r="C3442" t="str">
            <v>Válvula de gaveta em bronze, haste não ascendente, classe 125 libras para vapor e classe 200 libras para água, óleo e gás, DN= 1 1/2´</v>
          </cell>
          <cell r="D3442" t="str">
            <v>UN</v>
          </cell>
          <cell r="E3442">
            <v>87.83</v>
          </cell>
          <cell r="F3442">
            <v>18.899999999999999</v>
          </cell>
          <cell r="G3442">
            <v>106.73</v>
          </cell>
          <cell r="H3442" t="str">
            <v>CDHU-182</v>
          </cell>
        </row>
        <row r="3443">
          <cell r="A3443" t="str">
            <v>47.05.420</v>
          </cell>
          <cell r="C3443" t="str">
            <v>Válvula de gaveta em bronze, haste não ascendente, classe 125 libras para vapor e classe 200 libras para água, óleo e gás, DN= 2 1/2´</v>
          </cell>
          <cell r="D3443" t="str">
            <v>UN</v>
          </cell>
          <cell r="E3443">
            <v>361.94</v>
          </cell>
          <cell r="F3443">
            <v>18.899999999999999</v>
          </cell>
          <cell r="G3443">
            <v>380.84</v>
          </cell>
          <cell r="H3443" t="str">
            <v>CDHU-182</v>
          </cell>
        </row>
        <row r="3444">
          <cell r="A3444" t="str">
            <v>47.05.430</v>
          </cell>
          <cell r="C3444" t="str">
            <v>Válvula de gaveta em bronze, haste não ascendente, classe 125 libras para vapor e classe 200 libras para água, óleo e gás, DN= 3´</v>
          </cell>
          <cell r="D3444" t="str">
            <v>UN</v>
          </cell>
          <cell r="E3444">
            <v>495.13</v>
          </cell>
          <cell r="F3444">
            <v>18.899999999999999</v>
          </cell>
          <cell r="G3444">
            <v>514.03</v>
          </cell>
          <cell r="H3444" t="str">
            <v>CDHU-182</v>
          </cell>
        </row>
        <row r="3445">
          <cell r="A3445" t="str">
            <v>47.05.450</v>
          </cell>
          <cell r="C3445" t="str">
            <v>Válvula redutora de pressão de ação direta em bronze, extremidade roscada, para água, ar, óleo e gás, PE= 200 psi e PS= 20 à 90 psi, DN= 1 1/4´</v>
          </cell>
          <cell r="D3445" t="str">
            <v>UN</v>
          </cell>
          <cell r="E3445">
            <v>3303.46</v>
          </cell>
          <cell r="F3445">
            <v>83.98</v>
          </cell>
          <cell r="G3445">
            <v>3387.44</v>
          </cell>
          <cell r="H3445" t="str">
            <v>CDHU-182</v>
          </cell>
        </row>
        <row r="3446">
          <cell r="A3446" t="str">
            <v>47.05.460</v>
          </cell>
          <cell r="C3446" t="str">
            <v>Válvula redutora de pressão de ação direta em bronze, extremidade roscada, para água, ar, óleo e gás, PE= 200 psi e PS= 20 à 90 psi, DN= 2´</v>
          </cell>
          <cell r="D3446" t="str">
            <v>UN</v>
          </cell>
          <cell r="E3446">
            <v>4755.33</v>
          </cell>
          <cell r="F3446">
            <v>83.98</v>
          </cell>
          <cell r="G3446">
            <v>4839.3100000000004</v>
          </cell>
          <cell r="H3446" t="str">
            <v>CDHU-182</v>
          </cell>
        </row>
        <row r="3447">
          <cell r="A3447" t="str">
            <v>47.05.580</v>
          </cell>
          <cell r="B3447" t="str">
            <v>Registro e / ou valvula em ferro fundido</v>
          </cell>
          <cell r="C3447" t="str">
            <v>Válvula de gaveta em bronze com fecho rápido, DN= 1 1/2´</v>
          </cell>
          <cell r="D3447" t="str">
            <v>UN</v>
          </cell>
          <cell r="E3447">
            <v>346.86</v>
          </cell>
          <cell r="F3447">
            <v>41.99</v>
          </cell>
          <cell r="G3447">
            <v>388.85</v>
          </cell>
          <cell r="H3447" t="str">
            <v>CDHU-182</v>
          </cell>
        </row>
        <row r="3448">
          <cell r="A3448" t="str">
            <v>47.06</v>
          </cell>
          <cell r="C3448" t="str">
            <v>Registro e / ou valvula em ferro fundido</v>
          </cell>
          <cell r="H3448" t="str">
            <v>CDHU-182</v>
          </cell>
        </row>
        <row r="3449">
          <cell r="A3449" t="str">
            <v>47.06.030</v>
          </cell>
          <cell r="C3449" t="str">
            <v>Válvula de gaveta em ferro fundido, haste ascendente com flange, classe 125 libras, DN= 2´</v>
          </cell>
          <cell r="D3449" t="str">
            <v>UN</v>
          </cell>
          <cell r="E3449">
            <v>1098.02</v>
          </cell>
          <cell r="F3449">
            <v>52.49</v>
          </cell>
          <cell r="G3449">
            <v>1150.51</v>
          </cell>
          <cell r="H3449" t="str">
            <v>CDHU-182</v>
          </cell>
        </row>
        <row r="3450">
          <cell r="A3450" t="str">
            <v>47.06.040</v>
          </cell>
          <cell r="C3450" t="str">
            <v>Válvula de retenção de pé com crivo em ferro fundido, flangeada, DN= 6´</v>
          </cell>
          <cell r="D3450" t="str">
            <v>UN</v>
          </cell>
          <cell r="E3450">
            <v>1558.39</v>
          </cell>
          <cell r="F3450">
            <v>146.97</v>
          </cell>
          <cell r="G3450">
            <v>1705.36</v>
          </cell>
          <cell r="H3450" t="str">
            <v>CDHU-182</v>
          </cell>
        </row>
        <row r="3451">
          <cell r="A3451" t="str">
            <v>47.06.041</v>
          </cell>
          <cell r="C3451" t="str">
            <v>Válvula de retenção de pé com crivo em ferro fundido, flangeada, DN= 8´</v>
          </cell>
          <cell r="D3451" t="str">
            <v>UN</v>
          </cell>
          <cell r="E3451">
            <v>2471.2399999999998</v>
          </cell>
          <cell r="F3451">
            <v>146.97</v>
          </cell>
          <cell r="G3451">
            <v>2618.21</v>
          </cell>
          <cell r="H3451" t="str">
            <v>CDHU-182</v>
          </cell>
        </row>
        <row r="3452">
          <cell r="A3452" t="str">
            <v>47.06.050</v>
          </cell>
          <cell r="C3452" t="str">
            <v>Válvula de retenção tipo portinhola dupla em ferro fundido, DN= 6´</v>
          </cell>
          <cell r="D3452" t="str">
            <v>UN</v>
          </cell>
          <cell r="E3452">
            <v>1207.01</v>
          </cell>
          <cell r="F3452">
            <v>146.97</v>
          </cell>
          <cell r="G3452">
            <v>1353.98</v>
          </cell>
          <cell r="H3452" t="str">
            <v>CDHU-182</v>
          </cell>
        </row>
        <row r="3453">
          <cell r="A3453" t="str">
            <v>47.06.051</v>
          </cell>
          <cell r="C3453" t="str">
            <v>Válvula de retenção tipo portinhola simples em ferro fundido, flangeada, DN= 6´</v>
          </cell>
          <cell r="D3453" t="str">
            <v>UN</v>
          </cell>
          <cell r="E3453">
            <v>2579.71</v>
          </cell>
          <cell r="F3453">
            <v>146.97</v>
          </cell>
          <cell r="G3453">
            <v>2726.68</v>
          </cell>
          <cell r="H3453" t="str">
            <v>CDHU-182</v>
          </cell>
        </row>
        <row r="3454">
          <cell r="A3454" t="str">
            <v>47.06.060</v>
          </cell>
          <cell r="C3454" t="str">
            <v>Válvula de gaveta em ferro fundido com bolsa, DN= 150 mm</v>
          </cell>
          <cell r="D3454" t="str">
            <v>UN</v>
          </cell>
          <cell r="E3454">
            <v>1706.6</v>
          </cell>
          <cell r="F3454">
            <v>83.98</v>
          </cell>
          <cell r="G3454">
            <v>1790.58</v>
          </cell>
          <cell r="H3454" t="str">
            <v>CDHU-182</v>
          </cell>
        </row>
        <row r="3455">
          <cell r="A3455" t="str">
            <v>47.06.070</v>
          </cell>
          <cell r="C3455" t="str">
            <v>Válvula de gaveta em ferro fundido com bolsa, DN= 200 mm</v>
          </cell>
          <cell r="D3455" t="str">
            <v>UN</v>
          </cell>
          <cell r="E3455">
            <v>2874.59</v>
          </cell>
          <cell r="F3455">
            <v>83.98</v>
          </cell>
          <cell r="G3455">
            <v>2958.57</v>
          </cell>
          <cell r="H3455" t="str">
            <v>CDHU-182</v>
          </cell>
        </row>
        <row r="3456">
          <cell r="A3456" t="str">
            <v>47.06.080</v>
          </cell>
          <cell r="C3456" t="str">
            <v>Válvula de retenção tipo portinhola simples em ferro fundido, DN= 4´</v>
          </cell>
          <cell r="D3456" t="str">
            <v>UN</v>
          </cell>
          <cell r="E3456">
            <v>1013.2</v>
          </cell>
          <cell r="F3456">
            <v>83.98</v>
          </cell>
          <cell r="G3456">
            <v>1097.18</v>
          </cell>
          <cell r="H3456" t="str">
            <v>CDHU-182</v>
          </cell>
        </row>
        <row r="3457">
          <cell r="A3457" t="str">
            <v>47.06.090</v>
          </cell>
          <cell r="C3457" t="str">
            <v>Válvula de retenção tipo portinhola dupla em ferro fundido, DN= 4´</v>
          </cell>
          <cell r="D3457" t="str">
            <v>UN</v>
          </cell>
          <cell r="E3457">
            <v>684.89</v>
          </cell>
          <cell r="F3457">
            <v>83.98</v>
          </cell>
          <cell r="G3457">
            <v>768.87</v>
          </cell>
          <cell r="H3457" t="str">
            <v>CDHU-182</v>
          </cell>
        </row>
        <row r="3458">
          <cell r="A3458" t="str">
            <v>47.06.100</v>
          </cell>
          <cell r="C3458" t="str">
            <v>Válvula de segurança em ferro fundido rosqueada com pressão de ajuste 0,4 até 0,75kgf/cm², DN= 2´</v>
          </cell>
          <cell r="D3458" t="str">
            <v>UN</v>
          </cell>
          <cell r="E3458">
            <v>7347.95</v>
          </cell>
          <cell r="F3458">
            <v>52.49</v>
          </cell>
          <cell r="G3458">
            <v>7400.44</v>
          </cell>
          <cell r="H3458" t="str">
            <v>CDHU-182</v>
          </cell>
        </row>
        <row r="3459">
          <cell r="A3459" t="str">
            <v>47.06.110</v>
          </cell>
          <cell r="C3459" t="str">
            <v>Válvula de segurança em ferro fundido rosqueada com pressão de ajuste 6,1 até 10,0kgf/cm², DN= 3/4´</v>
          </cell>
          <cell r="D3459" t="str">
            <v>UN</v>
          </cell>
          <cell r="E3459">
            <v>3223.5</v>
          </cell>
          <cell r="F3459">
            <v>25.19</v>
          </cell>
          <cell r="G3459">
            <v>3248.69</v>
          </cell>
          <cell r="H3459" t="str">
            <v>CDHU-182</v>
          </cell>
        </row>
        <row r="3460">
          <cell r="A3460" t="str">
            <v>47.06.180</v>
          </cell>
          <cell r="C3460" t="str">
            <v>Válvula de gaveta em ferro fundido com bolsa, DN= 100mm</v>
          </cell>
          <cell r="D3460" t="str">
            <v>UN</v>
          </cell>
          <cell r="E3460">
            <v>871.98</v>
          </cell>
          <cell r="F3460">
            <v>83.98</v>
          </cell>
          <cell r="G3460">
            <v>955.96</v>
          </cell>
          <cell r="H3460" t="str">
            <v>CDHU-182</v>
          </cell>
        </row>
        <row r="3461">
          <cell r="A3461" t="str">
            <v>47.06.310</v>
          </cell>
          <cell r="C3461" t="str">
            <v>Visor de fluxo com janela simples, corpo em ferro fundido ou aço carbono, DN = 1´</v>
          </cell>
          <cell r="D3461" t="str">
            <v>UN</v>
          </cell>
          <cell r="E3461">
            <v>1038.04</v>
          </cell>
          <cell r="F3461">
            <v>31.49</v>
          </cell>
          <cell r="G3461">
            <v>1069.53</v>
          </cell>
          <cell r="H3461" t="str">
            <v>CDHU-182</v>
          </cell>
        </row>
        <row r="3462">
          <cell r="A3462" t="str">
            <v>47.06.320</v>
          </cell>
          <cell r="C3462" t="str">
            <v>Válvula de governo (retenção e alarme) completa, corpo em ferro fundido, classe 125 libras, DN= 4´</v>
          </cell>
          <cell r="D3462" t="str">
            <v>UN</v>
          </cell>
          <cell r="E3462">
            <v>8806.16</v>
          </cell>
          <cell r="F3462">
            <v>125.97</v>
          </cell>
          <cell r="G3462">
            <v>8932.1299999999992</v>
          </cell>
          <cell r="H3462" t="str">
            <v>CDHU-182</v>
          </cell>
        </row>
        <row r="3463">
          <cell r="A3463" t="str">
            <v>47.06.330</v>
          </cell>
          <cell r="C3463" t="str">
            <v>Válvula de gaveta em ferro fundido, haste ascendente com flange, classe 125 libras, DN= 4´</v>
          </cell>
          <cell r="D3463" t="str">
            <v>UN</v>
          </cell>
          <cell r="E3463">
            <v>1791.29</v>
          </cell>
          <cell r="F3463">
            <v>83.98</v>
          </cell>
          <cell r="G3463">
            <v>1875.27</v>
          </cell>
          <cell r="H3463" t="str">
            <v>CDHU-182</v>
          </cell>
        </row>
        <row r="3464">
          <cell r="A3464" t="str">
            <v>47.06.340</v>
          </cell>
          <cell r="C3464" t="str">
            <v>Válvula de gaveta em ferro fundido, haste ascendente com flange, classe 125 libras, DN= 6´</v>
          </cell>
          <cell r="D3464" t="str">
            <v>UN</v>
          </cell>
          <cell r="E3464">
            <v>2625.44</v>
          </cell>
          <cell r="F3464">
            <v>83.98</v>
          </cell>
          <cell r="G3464">
            <v>2709.42</v>
          </cell>
          <cell r="H3464" t="str">
            <v>CDHU-182</v>
          </cell>
        </row>
        <row r="3465">
          <cell r="A3465" t="str">
            <v>47.06.350</v>
          </cell>
          <cell r="B3465" t="str">
            <v>Registro e / ou valvula em aco carbono fundido</v>
          </cell>
          <cell r="C3465" t="str">
            <v>Válvula de retenção vertical em ferro fundido com flange, classe 125 libras, DN= 4´</v>
          </cell>
          <cell r="D3465" t="str">
            <v>UN</v>
          </cell>
          <cell r="E3465">
            <v>1787.65</v>
          </cell>
          <cell r="F3465">
            <v>83.98</v>
          </cell>
          <cell r="G3465">
            <v>1871.63</v>
          </cell>
          <cell r="H3465" t="str">
            <v>CDHU-182</v>
          </cell>
        </row>
        <row r="3466">
          <cell r="A3466" t="str">
            <v>47.07</v>
          </cell>
          <cell r="C3466" t="str">
            <v>Registro e / ou valvula em aco carbono fundido</v>
          </cell>
          <cell r="H3466" t="str">
            <v>CDHU-182</v>
          </cell>
        </row>
        <row r="3467">
          <cell r="A3467" t="str">
            <v>47.07.010</v>
          </cell>
          <cell r="C3467" t="str">
            <v>Válvula de esfera em aço carbono fundido, passagem plena, classe 150 libras para vapor e classe 600 libras para água, óleo e gás, DN= 1/2´</v>
          </cell>
          <cell r="D3467" t="str">
            <v>UN</v>
          </cell>
          <cell r="E3467">
            <v>82.04</v>
          </cell>
          <cell r="F3467">
            <v>18.899999999999999</v>
          </cell>
          <cell r="G3467">
            <v>100.94</v>
          </cell>
          <cell r="H3467" t="str">
            <v>CDHU-182</v>
          </cell>
        </row>
        <row r="3468">
          <cell r="A3468" t="str">
            <v>47.07.020</v>
          </cell>
          <cell r="C3468" t="str">
            <v>Válvula de esfera em aço carbono fundido, passagem plena, classe 150 libras para vapor e classe 600 libras para água, óleo e gás, DN= 3/4´</v>
          </cell>
          <cell r="D3468" t="str">
            <v>UN</v>
          </cell>
          <cell r="E3468">
            <v>119.99</v>
          </cell>
          <cell r="F3468">
            <v>25.19</v>
          </cell>
          <cell r="G3468">
            <v>145.18</v>
          </cell>
          <cell r="H3468" t="str">
            <v>CDHU-182</v>
          </cell>
        </row>
        <row r="3469">
          <cell r="A3469" t="str">
            <v>47.07.030</v>
          </cell>
          <cell r="C3469" t="str">
            <v>Válvula de esfera em aço carbono fundido, passagem plena, classe 150 libras para vapor e classe 600 libras para água, óleo e gás, DN= 1´</v>
          </cell>
          <cell r="D3469" t="str">
            <v>UN</v>
          </cell>
          <cell r="E3469">
            <v>146.19999999999999</v>
          </cell>
          <cell r="F3469">
            <v>31.49</v>
          </cell>
          <cell r="G3469">
            <v>177.69</v>
          </cell>
          <cell r="H3469" t="str">
            <v>CDHU-182</v>
          </cell>
        </row>
        <row r="3470">
          <cell r="A3470" t="str">
            <v>47.07.031</v>
          </cell>
          <cell r="C3470" t="str">
            <v>Válvula de esfera em aço carbono fundido, passagem plena, classe 150 libras para vapor e classe 600 libras para água, óleo e gás, DN= 1.1/4´</v>
          </cell>
          <cell r="D3470" t="str">
            <v>UN</v>
          </cell>
          <cell r="E3470">
            <v>147.55000000000001</v>
          </cell>
          <cell r="F3470">
            <v>33.590000000000003</v>
          </cell>
          <cell r="G3470">
            <v>181.14</v>
          </cell>
          <cell r="H3470" t="str">
            <v>CDHU-182</v>
          </cell>
        </row>
        <row r="3471">
          <cell r="A3471" t="str">
            <v>47.07.090</v>
          </cell>
          <cell r="B3471" t="str">
            <v>Registro e / ou valvula em aco carbono forjado</v>
          </cell>
          <cell r="C3471" t="str">
            <v>Válvula de esfera em aço carbono fundido, passagem plena, extremidades rosqueáveis, classe 300 libras para vapor saturado, DN= 2´</v>
          </cell>
          <cell r="D3471" t="str">
            <v>UN</v>
          </cell>
          <cell r="E3471">
            <v>492.37</v>
          </cell>
          <cell r="F3471">
            <v>52.49</v>
          </cell>
          <cell r="G3471">
            <v>544.86</v>
          </cell>
          <cell r="H3471" t="str">
            <v>CDHU-182</v>
          </cell>
        </row>
        <row r="3472">
          <cell r="A3472" t="str">
            <v>47.09</v>
          </cell>
          <cell r="C3472" t="str">
            <v>Registro e / ou valvula em aco carbono forjado</v>
          </cell>
          <cell r="H3472" t="str">
            <v>CDHU-182</v>
          </cell>
        </row>
        <row r="3473">
          <cell r="A3473" t="str">
            <v>47.09.010</v>
          </cell>
          <cell r="C3473" t="str">
            <v>Válvula globo em aço carbono forjado, classe 800 libras para vapor e classe 2000 libras para água, óleo e gás, DN= 3/4´</v>
          </cell>
          <cell r="D3473" t="str">
            <v>UN</v>
          </cell>
          <cell r="E3473">
            <v>350.96</v>
          </cell>
          <cell r="F3473">
            <v>25.19</v>
          </cell>
          <cell r="G3473">
            <v>376.15</v>
          </cell>
          <cell r="H3473" t="str">
            <v>CDHU-182</v>
          </cell>
        </row>
        <row r="3474">
          <cell r="A3474" t="str">
            <v>47.09.020</v>
          </cell>
          <cell r="C3474" t="str">
            <v>Válvula globo em aço carbono forjado, classe 800 libras para vapor e classe 2000 libras para água, óleo e gás, DN= 1´</v>
          </cell>
          <cell r="D3474" t="str">
            <v>UN</v>
          </cell>
          <cell r="E3474">
            <v>456.03</v>
          </cell>
          <cell r="F3474">
            <v>31.49</v>
          </cell>
          <cell r="G3474">
            <v>487.52</v>
          </cell>
          <cell r="H3474" t="str">
            <v>CDHU-182</v>
          </cell>
        </row>
        <row r="3475">
          <cell r="A3475" t="str">
            <v>47.09.030</v>
          </cell>
          <cell r="C3475" t="str">
            <v>Válvula globo em aço carbono forjado, classe 800 libras para vapor e classe 2000 libras para água, óleo e gás, DN= 1 1/2´</v>
          </cell>
          <cell r="D3475" t="str">
            <v>UN</v>
          </cell>
          <cell r="E3475">
            <v>854.99</v>
          </cell>
          <cell r="F3475">
            <v>41.99</v>
          </cell>
          <cell r="G3475">
            <v>896.98</v>
          </cell>
          <cell r="H3475" t="str">
            <v>CDHU-182</v>
          </cell>
        </row>
        <row r="3476">
          <cell r="A3476" t="str">
            <v>47.09.040</v>
          </cell>
          <cell r="B3476" t="str">
            <v>Registro e / ou valvula em aco inoxidavel forjado</v>
          </cell>
          <cell r="C3476" t="str">
            <v>Válvula globo em aço carbono forjado, classe 800 libras para vapor e classe 2000 libras para água, óleo e gás, DN= 2´</v>
          </cell>
          <cell r="D3476" t="str">
            <v>UN</v>
          </cell>
          <cell r="E3476">
            <v>1182.76</v>
          </cell>
          <cell r="F3476">
            <v>52.49</v>
          </cell>
          <cell r="G3476">
            <v>1235.25</v>
          </cell>
          <cell r="H3476" t="str">
            <v>CDHU-182</v>
          </cell>
        </row>
        <row r="3477">
          <cell r="A3477" t="str">
            <v>47.10</v>
          </cell>
          <cell r="C3477" t="str">
            <v>Registro e / ou valvula em aco inoxidavel forjado</v>
          </cell>
          <cell r="H3477" t="str">
            <v>CDHU-182</v>
          </cell>
        </row>
        <row r="3478">
          <cell r="A3478" t="str">
            <v>47.10.010</v>
          </cell>
          <cell r="B3478" t="str">
            <v>Aparelho de medicao e controle</v>
          </cell>
          <cell r="C3478" t="str">
            <v>Purgador termodinâmico com filtro incorporado, em aço inoxidável forjado, pressão de 0,25 a 42 kg/cm², temperatura até 425°C, DN= 1/2´</v>
          </cell>
          <cell r="D3478" t="str">
            <v>UN</v>
          </cell>
          <cell r="E3478">
            <v>641.13</v>
          </cell>
          <cell r="F3478">
            <v>18.899999999999999</v>
          </cell>
          <cell r="G3478">
            <v>660.03</v>
          </cell>
          <cell r="H3478" t="str">
            <v>CDHU-182</v>
          </cell>
        </row>
        <row r="3479">
          <cell r="A3479" t="str">
            <v>47.11</v>
          </cell>
          <cell r="C3479" t="str">
            <v>Aparelho de medicao e controle</v>
          </cell>
          <cell r="H3479" t="str">
            <v>CDHU-182</v>
          </cell>
        </row>
        <row r="3480">
          <cell r="A3480" t="str">
            <v>47.11.021</v>
          </cell>
          <cell r="C3480" t="str">
            <v>Pressostato diferencial ajustável mecânico, montagem inferior com diâmetro de 1/2" e/ou 1/4", faixa de operação até 16 bar</v>
          </cell>
          <cell r="D3480" t="str">
            <v>UN</v>
          </cell>
          <cell r="E3480">
            <v>421.72</v>
          </cell>
          <cell r="F3480">
            <v>88.23</v>
          </cell>
          <cell r="G3480">
            <v>509.95</v>
          </cell>
          <cell r="H3480" t="str">
            <v>CDHU-182</v>
          </cell>
        </row>
        <row r="3481">
          <cell r="A3481" t="str">
            <v>47.11.080</v>
          </cell>
          <cell r="C3481" t="str">
            <v>Termômetro bimetálico, mostrador com 4´, saída angular, escala 0-100°C</v>
          </cell>
          <cell r="D3481" t="str">
            <v>UN</v>
          </cell>
          <cell r="E3481">
            <v>134.13999999999999</v>
          </cell>
          <cell r="F3481">
            <v>8.4</v>
          </cell>
          <cell r="G3481">
            <v>142.54</v>
          </cell>
          <cell r="H3481" t="str">
            <v>CDHU-182</v>
          </cell>
        </row>
        <row r="3482">
          <cell r="A3482" t="str">
            <v>47.11.100</v>
          </cell>
          <cell r="C3482" t="str">
            <v>Manômetro com mostrador de 4´, escalas: 0-4 / 0-7 / 0-10 / 0-17 / 0-21 / 0-28 kg/cm²</v>
          </cell>
          <cell r="D3482" t="str">
            <v>UN</v>
          </cell>
          <cell r="E3482">
            <v>146.66999999999999</v>
          </cell>
          <cell r="F3482">
            <v>21</v>
          </cell>
          <cell r="G3482">
            <v>167.67</v>
          </cell>
          <cell r="H3482" t="str">
            <v>CDHU-182</v>
          </cell>
        </row>
        <row r="3483">
          <cell r="A3483" t="str">
            <v>47.11.111</v>
          </cell>
          <cell r="B3483" t="str">
            <v>Registro e / ou valvula em ferro ductil</v>
          </cell>
          <cell r="C3483" t="str">
            <v>Pressostato diferencial ajustável, caixa à prova de água, unidade sensora em aço inoxidável 316, faixa de operação entre 1,4 a 14 bar, para fluídos corrosivos, DN=1/2´</v>
          </cell>
          <cell r="D3483" t="str">
            <v>UN</v>
          </cell>
          <cell r="E3483">
            <v>8939.66</v>
          </cell>
          <cell r="F3483">
            <v>88.23</v>
          </cell>
          <cell r="G3483">
            <v>9027.89</v>
          </cell>
          <cell r="H3483" t="str">
            <v>CDHU-182</v>
          </cell>
        </row>
        <row r="3484">
          <cell r="A3484" t="str">
            <v>47.12</v>
          </cell>
          <cell r="C3484" t="str">
            <v>Registro e / ou valvula em ferro ductil</v>
          </cell>
          <cell r="H3484" t="str">
            <v>CDHU-182</v>
          </cell>
        </row>
        <row r="3485">
          <cell r="A3485" t="str">
            <v>47.12.040</v>
          </cell>
          <cell r="C3485" t="str">
            <v>Válvula de gaveta em ferro dúctil com flanges, classe PN-10, DN= 200mm</v>
          </cell>
          <cell r="D3485" t="str">
            <v>UN</v>
          </cell>
          <cell r="E3485">
            <v>2622.26</v>
          </cell>
          <cell r="F3485">
            <v>144.79</v>
          </cell>
          <cell r="G3485">
            <v>2767.05</v>
          </cell>
          <cell r="H3485" t="str">
            <v>CDHU-182</v>
          </cell>
        </row>
        <row r="3486">
          <cell r="A3486" t="str">
            <v>47.12.270</v>
          </cell>
          <cell r="C3486" t="str">
            <v>Válvula de gaveta em ferro dúctil com flanges, classe PN-10, DN= 80mm</v>
          </cell>
          <cell r="D3486" t="str">
            <v>UN</v>
          </cell>
          <cell r="E3486">
            <v>1005.29</v>
          </cell>
          <cell r="F3486">
            <v>144.79</v>
          </cell>
          <cell r="G3486">
            <v>1150.08</v>
          </cell>
          <cell r="H3486" t="str">
            <v>CDHU-182</v>
          </cell>
        </row>
        <row r="3487">
          <cell r="A3487" t="str">
            <v>47.12.280</v>
          </cell>
          <cell r="C3487" t="str">
            <v>Válvula globo auto-operada hidraulicamente, em ferro dúctil, classe PN-10/16, DN= 50mm</v>
          </cell>
          <cell r="D3487" t="str">
            <v>UN</v>
          </cell>
          <cell r="E3487">
            <v>1355.54</v>
          </cell>
          <cell r="F3487">
            <v>52.49</v>
          </cell>
          <cell r="G3487">
            <v>1408.03</v>
          </cell>
          <cell r="H3487" t="str">
            <v>CDHU-182</v>
          </cell>
        </row>
        <row r="3488">
          <cell r="A3488" t="str">
            <v>47.12.290</v>
          </cell>
          <cell r="C3488" t="str">
            <v>Válvula globo auto-operada hidraulicamente, comandada por solenóide, em ferro dúctil, classe PN-10, DN= 50mm</v>
          </cell>
          <cell r="D3488" t="str">
            <v>UN</v>
          </cell>
          <cell r="E3488">
            <v>1796.61</v>
          </cell>
          <cell r="F3488">
            <v>94.48</v>
          </cell>
          <cell r="G3488">
            <v>1891.09</v>
          </cell>
          <cell r="H3488" t="str">
            <v>CDHU-182</v>
          </cell>
        </row>
        <row r="3489">
          <cell r="A3489" t="str">
            <v>47.12.300</v>
          </cell>
          <cell r="C3489" t="str">
            <v>Válvula globo auto-operada hidraulicamente, comandada por solenóide, em ferro dúctil, classe PN-10, DN= 100mm</v>
          </cell>
          <cell r="D3489" t="str">
            <v>UN</v>
          </cell>
          <cell r="E3489">
            <v>2664.88</v>
          </cell>
          <cell r="F3489">
            <v>94.48</v>
          </cell>
          <cell r="G3489">
            <v>2759.36</v>
          </cell>
          <cell r="H3489" t="str">
            <v>CDHU-182</v>
          </cell>
        </row>
        <row r="3490">
          <cell r="A3490" t="str">
            <v>47.12.310</v>
          </cell>
          <cell r="C3490" t="str">
            <v>Válvula de gaveta em ferro dúctil com flanges, classe PN-10, DN= 300mm</v>
          </cell>
          <cell r="D3490" t="str">
            <v>UN</v>
          </cell>
          <cell r="E3490">
            <v>6067.15</v>
          </cell>
          <cell r="F3490">
            <v>144.79</v>
          </cell>
          <cell r="G3490">
            <v>6211.94</v>
          </cell>
          <cell r="H3490" t="str">
            <v>CDHU-182</v>
          </cell>
        </row>
        <row r="3491">
          <cell r="A3491" t="str">
            <v>47.12.320</v>
          </cell>
          <cell r="C3491" t="str">
            <v>Válvula de gaveta em ferro dúctil com flanges, classe PN-10, DN= 100mm</v>
          </cell>
          <cell r="D3491" t="str">
            <v>UN</v>
          </cell>
          <cell r="E3491">
            <v>1045.08</v>
          </cell>
          <cell r="F3491">
            <v>144.79</v>
          </cell>
          <cell r="G3491">
            <v>1189.8699999999999</v>
          </cell>
          <cell r="H3491" t="str">
            <v>CDHU-182</v>
          </cell>
        </row>
        <row r="3492">
          <cell r="A3492" t="str">
            <v>47.12.330</v>
          </cell>
          <cell r="C3492" t="str">
            <v>Válvula de gaveta em ferro dúctil com flanges, classe PN-10, DN= 150mm</v>
          </cell>
          <cell r="D3492" t="str">
            <v>UN</v>
          </cell>
          <cell r="E3492">
            <v>1810.12</v>
          </cell>
          <cell r="F3492">
            <v>144.79</v>
          </cell>
          <cell r="G3492">
            <v>1954.91</v>
          </cell>
          <cell r="H3492" t="str">
            <v>CDHU-182</v>
          </cell>
        </row>
        <row r="3493">
          <cell r="A3493" t="str">
            <v>47.12.340</v>
          </cell>
          <cell r="C3493" t="str">
            <v>Ventosa simples rosqueada em ferro dúctil, classe PN-25, DN= 3/4´</v>
          </cell>
          <cell r="D3493" t="str">
            <v>UN</v>
          </cell>
          <cell r="E3493">
            <v>1003.76</v>
          </cell>
          <cell r="F3493">
            <v>12.6</v>
          </cell>
          <cell r="G3493">
            <v>1016.36</v>
          </cell>
          <cell r="H3493" t="str">
            <v>CDHU-182</v>
          </cell>
        </row>
        <row r="3494">
          <cell r="A3494" t="str">
            <v>47.12.350</v>
          </cell>
          <cell r="B3494" t="str">
            <v>Registro e / ou valvula em PVC rigido ou ABS</v>
          </cell>
          <cell r="C3494" t="str">
            <v>Ventosa de tríplice função em ferro dúctil flangeada, classe PN-10/16/25, DN= 50mm</v>
          </cell>
          <cell r="D3494" t="str">
            <v>UN</v>
          </cell>
          <cell r="E3494">
            <v>2488.87</v>
          </cell>
          <cell r="F3494">
            <v>18.48</v>
          </cell>
          <cell r="G3494">
            <v>2507.35</v>
          </cell>
          <cell r="H3494" t="str">
            <v>CDHU-182</v>
          </cell>
        </row>
        <row r="3495">
          <cell r="A3495" t="str">
            <v>47.14</v>
          </cell>
          <cell r="C3495" t="str">
            <v>Registro e / ou valvula em PVC rigido ou ABS</v>
          </cell>
          <cell r="H3495" t="str">
            <v>CDHU-182</v>
          </cell>
        </row>
        <row r="3496">
          <cell r="A3496" t="str">
            <v>47.14.020</v>
          </cell>
          <cell r="C3496" t="str">
            <v>Registro de pressão em PVC rígido, soldável, DN= 25mm (3/4´)</v>
          </cell>
          <cell r="D3496" t="str">
            <v>UN</v>
          </cell>
          <cell r="E3496">
            <v>8.51</v>
          </cell>
          <cell r="F3496">
            <v>18.899999999999999</v>
          </cell>
          <cell r="G3496">
            <v>27.41</v>
          </cell>
          <cell r="H3496" t="str">
            <v>CDHU-182</v>
          </cell>
        </row>
        <row r="3497">
          <cell r="A3497" t="str">
            <v>47.14.200</v>
          </cell>
          <cell r="B3497" t="str">
            <v>Reparos, conservacoes e complementos - GRUPO 47</v>
          </cell>
          <cell r="C3497" t="str">
            <v>Registro regulador de vazão para torneira, misturador e bidê, em ABS com canopla, DN= 1/2´</v>
          </cell>
          <cell r="D3497" t="str">
            <v>UN</v>
          </cell>
          <cell r="E3497">
            <v>35.75</v>
          </cell>
          <cell r="F3497">
            <v>18.899999999999999</v>
          </cell>
          <cell r="G3497">
            <v>54.65</v>
          </cell>
          <cell r="H3497" t="str">
            <v>CDHU-182</v>
          </cell>
        </row>
        <row r="3498">
          <cell r="A3498" t="str">
            <v>47.20</v>
          </cell>
          <cell r="C3498" t="str">
            <v>Reparos, conservacoes e complementos - GRUPO 47</v>
          </cell>
          <cell r="H3498" t="str">
            <v>CDHU-182</v>
          </cell>
        </row>
        <row r="3499">
          <cell r="A3499" t="str">
            <v>47.20.010</v>
          </cell>
          <cell r="C3499" t="str">
            <v>Pigtail em latão para manômetro, DN= 1/2´</v>
          </cell>
          <cell r="D3499" t="str">
            <v>UN</v>
          </cell>
          <cell r="E3499">
            <v>84.59</v>
          </cell>
          <cell r="F3499">
            <v>6.3</v>
          </cell>
          <cell r="G3499">
            <v>90.89</v>
          </cell>
          <cell r="H3499" t="str">
            <v>CDHU-182</v>
          </cell>
        </row>
        <row r="3500">
          <cell r="A3500" t="str">
            <v>47.20.020</v>
          </cell>
          <cell r="C3500" t="str">
            <v>Filtro ´Y´ em bronze para gás combustível, DN= 2´</v>
          </cell>
          <cell r="D3500" t="str">
            <v>UN</v>
          </cell>
          <cell r="E3500">
            <v>323.95999999999998</v>
          </cell>
          <cell r="F3500">
            <v>52.49</v>
          </cell>
          <cell r="G3500">
            <v>376.45</v>
          </cell>
          <cell r="H3500" t="str">
            <v>CDHU-182</v>
          </cell>
        </row>
        <row r="3501">
          <cell r="A3501" t="str">
            <v>47.20.030</v>
          </cell>
          <cell r="C3501" t="str">
            <v>Filtro ´Y´ em ferro fundido, classe 125 libras para vapor saturado, com extremidades rosqueáveis, DN= 2´</v>
          </cell>
          <cell r="D3501" t="str">
            <v>UN</v>
          </cell>
          <cell r="E3501">
            <v>581.49</v>
          </cell>
          <cell r="F3501">
            <v>52.49</v>
          </cell>
          <cell r="G3501">
            <v>633.98</v>
          </cell>
          <cell r="H3501" t="str">
            <v>CDHU-182</v>
          </cell>
        </row>
        <row r="3502">
          <cell r="A3502" t="str">
            <v>47.20.070</v>
          </cell>
          <cell r="C3502" t="str">
            <v>Pigtail flexível, revestido com borracha sintética resistente, DN= 7/16´ comprimento até 1,00 m</v>
          </cell>
          <cell r="D3502" t="str">
            <v>UN</v>
          </cell>
          <cell r="E3502">
            <v>30.35</v>
          </cell>
          <cell r="F3502">
            <v>8.82</v>
          </cell>
          <cell r="G3502">
            <v>39.17</v>
          </cell>
          <cell r="H3502" t="str">
            <v>CDHU-182</v>
          </cell>
        </row>
        <row r="3503">
          <cell r="A3503" t="str">
            <v>47.20.080</v>
          </cell>
          <cell r="C3503" t="str">
            <v>Regulador de primeiro estágio de alta pressão até 2 kgf/cm², vazão de 90 kg GLP/hora</v>
          </cell>
          <cell r="D3503" t="str">
            <v>UN</v>
          </cell>
          <cell r="E3503">
            <v>633.16</v>
          </cell>
          <cell r="F3503">
            <v>29.37</v>
          </cell>
          <cell r="G3503">
            <v>662.53</v>
          </cell>
          <cell r="H3503" t="str">
            <v>CDHU-182</v>
          </cell>
        </row>
        <row r="3504">
          <cell r="A3504" t="str">
            <v>47.20.100</v>
          </cell>
          <cell r="C3504" t="str">
            <v>Regulador de primeiro estágio de alta pressão até 1,3 kgf/cm², vazão de 50 kg GLP/hora</v>
          </cell>
          <cell r="D3504" t="str">
            <v>UN</v>
          </cell>
          <cell r="E3504">
            <v>282.35000000000002</v>
          </cell>
          <cell r="F3504">
            <v>29.37</v>
          </cell>
          <cell r="G3504">
            <v>311.72000000000003</v>
          </cell>
          <cell r="H3504" t="str">
            <v>CDHU-182</v>
          </cell>
        </row>
        <row r="3505">
          <cell r="A3505" t="str">
            <v>47.20.120</v>
          </cell>
          <cell r="C3505" t="str">
            <v>Regulador de segundo estágio para gás, uso industrial, vazão até 12 kg GLP/hora</v>
          </cell>
          <cell r="D3505" t="str">
            <v>UN</v>
          </cell>
          <cell r="E3505">
            <v>73.55</v>
          </cell>
          <cell r="F3505">
            <v>21</v>
          </cell>
          <cell r="G3505">
            <v>94.55</v>
          </cell>
          <cell r="H3505" t="str">
            <v>CDHU-182</v>
          </cell>
        </row>
        <row r="3506">
          <cell r="A3506" t="str">
            <v>47.20.181</v>
          </cell>
          <cell r="C3506" t="str">
            <v>Filtro Y em aço carbono, classe 150 libras, conexões flangeadas, DN= 4''</v>
          </cell>
          <cell r="D3506" t="str">
            <v>UN</v>
          </cell>
          <cell r="E3506">
            <v>4288.3999999999996</v>
          </cell>
          <cell r="F3506">
            <v>125.97</v>
          </cell>
          <cell r="G3506">
            <v>4414.37</v>
          </cell>
          <cell r="H3506" t="str">
            <v>CDHU-182</v>
          </cell>
        </row>
        <row r="3507">
          <cell r="A3507" t="str">
            <v>47.20.190</v>
          </cell>
          <cell r="C3507" t="str">
            <v>Chave de fluxo tipo palheta para tubulação de líquidos</v>
          </cell>
          <cell r="D3507" t="str">
            <v>UN</v>
          </cell>
          <cell r="E3507">
            <v>235.7</v>
          </cell>
          <cell r="F3507">
            <v>16.8</v>
          </cell>
          <cell r="G3507">
            <v>252.5</v>
          </cell>
          <cell r="H3507" t="str">
            <v>CDHU-182</v>
          </cell>
        </row>
        <row r="3508">
          <cell r="A3508" t="str">
            <v>47.20.300</v>
          </cell>
          <cell r="C3508" t="str">
            <v>Chave de fluxo de água com retardo para tubulações com diâmetro nominal de 1" a 6" - conexão BSP</v>
          </cell>
          <cell r="D3508" t="str">
            <v>UN</v>
          </cell>
          <cell r="E3508">
            <v>412.94</v>
          </cell>
          <cell r="F3508">
            <v>50.48</v>
          </cell>
          <cell r="G3508">
            <v>463.42</v>
          </cell>
          <cell r="H3508" t="str">
            <v>CDHU-182</v>
          </cell>
        </row>
        <row r="3509">
          <cell r="A3509" t="str">
            <v>47.20.320</v>
          </cell>
          <cell r="C3509" t="str">
            <v>Filtro ´Y´ corpo em bronze, pressão de serviço até 20,7 bar (PN 20), DN= 1 1/2´</v>
          </cell>
          <cell r="D3509" t="str">
            <v>UN</v>
          </cell>
          <cell r="E3509">
            <v>213.97</v>
          </cell>
          <cell r="F3509">
            <v>52.49</v>
          </cell>
          <cell r="G3509">
            <v>266.45999999999998</v>
          </cell>
          <cell r="H3509" t="str">
            <v>CDHU-182</v>
          </cell>
        </row>
        <row r="3510">
          <cell r="A3510" t="str">
            <v>47.20.330</v>
          </cell>
          <cell r="B3510" t="str">
            <v>RESERVATORIO E TANQUE PARA LIQUIDOS E GASES</v>
          </cell>
          <cell r="C3510" t="str">
            <v>Filtro ´Y´ corpo em bronze, pressão de serviço até 20,7 bar (PN 20), DN= 2´</v>
          </cell>
          <cell r="D3510" t="str">
            <v>UN</v>
          </cell>
          <cell r="E3510">
            <v>272.33</v>
          </cell>
          <cell r="F3510">
            <v>52.49</v>
          </cell>
          <cell r="G3510">
            <v>324.82</v>
          </cell>
          <cell r="H3510" t="str">
            <v>CDHU-182</v>
          </cell>
        </row>
        <row r="3511">
          <cell r="A3511" t="str">
            <v>48</v>
          </cell>
          <cell r="B3511" t="str">
            <v>Reservatorio em material sintetico</v>
          </cell>
          <cell r="C3511" t="str">
            <v>RESERVATORIO E TANQUE PARA LIQUIDOS E GASES</v>
          </cell>
          <cell r="H3511" t="str">
            <v>CDHU-182</v>
          </cell>
        </row>
        <row r="3512">
          <cell r="A3512" t="str">
            <v>48.02</v>
          </cell>
          <cell r="C3512" t="str">
            <v>Reservatorio em material sintetico</v>
          </cell>
          <cell r="H3512" t="str">
            <v>CDHU-182</v>
          </cell>
        </row>
        <row r="3513">
          <cell r="A3513" t="str">
            <v>48.02.008</v>
          </cell>
          <cell r="C3513" t="str">
            <v>Reservatório de fibra de vidro - capacidade de 15.000 litros</v>
          </cell>
          <cell r="D3513" t="str">
            <v>UN</v>
          </cell>
          <cell r="E3513">
            <v>5613.35</v>
          </cell>
          <cell r="F3513">
            <v>92.24</v>
          </cell>
          <cell r="G3513">
            <v>5705.59</v>
          </cell>
          <cell r="H3513" t="str">
            <v>CDHU-182</v>
          </cell>
        </row>
        <row r="3514">
          <cell r="A3514" t="str">
            <v>48.02.009</v>
          </cell>
          <cell r="C3514" t="str">
            <v>Reservatório de fibra de vidro - capacidade de 20.000 litros</v>
          </cell>
          <cell r="D3514" t="str">
            <v>UN</v>
          </cell>
          <cell r="E3514">
            <v>9791.1200000000008</v>
          </cell>
          <cell r="F3514">
            <v>125.74</v>
          </cell>
          <cell r="G3514">
            <v>9916.86</v>
          </cell>
          <cell r="H3514" t="str">
            <v>CDHU-182</v>
          </cell>
        </row>
        <row r="3515">
          <cell r="A3515" t="str">
            <v>48.02.204</v>
          </cell>
          <cell r="C3515" t="str">
            <v>Reservatório em polietileno com tampa de encaixar - capacidade de 2.000 litros</v>
          </cell>
          <cell r="D3515" t="str">
            <v>UN</v>
          </cell>
          <cell r="E3515">
            <v>1160.06</v>
          </cell>
          <cell r="F3515">
            <v>50.37</v>
          </cell>
          <cell r="G3515">
            <v>1210.43</v>
          </cell>
          <cell r="H3515" t="str">
            <v>CDHU-182</v>
          </cell>
        </row>
        <row r="3516">
          <cell r="A3516" t="str">
            <v>48.02.205</v>
          </cell>
          <cell r="C3516" t="str">
            <v>Reservatório em polietileno com tampa de encaixar - capacidade de 3.000 litros</v>
          </cell>
          <cell r="D3516" t="str">
            <v>UN</v>
          </cell>
          <cell r="E3516">
            <v>1719.76</v>
          </cell>
          <cell r="F3516">
            <v>50.37</v>
          </cell>
          <cell r="G3516">
            <v>1770.13</v>
          </cell>
          <cell r="H3516" t="str">
            <v>CDHU-182</v>
          </cell>
        </row>
        <row r="3517">
          <cell r="A3517" t="str">
            <v>48.02.206</v>
          </cell>
          <cell r="C3517" t="str">
            <v>Reservatório em polietileno com tampa de encaixar - capacidade de 5.000 litros</v>
          </cell>
          <cell r="D3517" t="str">
            <v>UN</v>
          </cell>
          <cell r="E3517">
            <v>2763.53</v>
          </cell>
          <cell r="F3517">
            <v>58.74</v>
          </cell>
          <cell r="G3517">
            <v>2822.27</v>
          </cell>
          <cell r="H3517" t="str">
            <v>CDHU-182</v>
          </cell>
        </row>
        <row r="3518">
          <cell r="A3518" t="str">
            <v>48.02.207</v>
          </cell>
          <cell r="C3518" t="str">
            <v>Reservatório em polietileno com tampa de encaixar - capacidade de 10.000 litros</v>
          </cell>
          <cell r="D3518" t="str">
            <v>UN</v>
          </cell>
          <cell r="E3518">
            <v>4699.38</v>
          </cell>
          <cell r="F3518">
            <v>75.489999999999995</v>
          </cell>
          <cell r="G3518">
            <v>4774.87</v>
          </cell>
          <cell r="H3518" t="str">
            <v>CDHU-182</v>
          </cell>
        </row>
        <row r="3519">
          <cell r="A3519" t="str">
            <v>48.02.300</v>
          </cell>
          <cell r="C3519" t="str">
            <v>Reservatório em polietileno de alta densidade (cisterna) com antioxidante e proteção contra raios ultravioleta (UV) - capacidade de 5.000 litros</v>
          </cell>
          <cell r="D3519" t="str">
            <v>UN</v>
          </cell>
          <cell r="E3519">
            <v>7781.45</v>
          </cell>
          <cell r="F3519">
            <v>67.12</v>
          </cell>
          <cell r="G3519">
            <v>7848.57</v>
          </cell>
          <cell r="H3519" t="str">
            <v>CDHU-182</v>
          </cell>
        </row>
        <row r="3520">
          <cell r="A3520" t="str">
            <v>48.02.310</v>
          </cell>
          <cell r="C3520" t="str">
            <v>Reservatório em polietileno de alta densidade (cisterna) com antioxidante e proteção contra raios ultravioleta (UV) - capacidade de 10.000 litros</v>
          </cell>
          <cell r="D3520" t="str">
            <v>UN</v>
          </cell>
          <cell r="E3520">
            <v>13738.66</v>
          </cell>
          <cell r="F3520">
            <v>92.24</v>
          </cell>
          <cell r="G3520">
            <v>13830.9</v>
          </cell>
          <cell r="H3520" t="str">
            <v>CDHU-182</v>
          </cell>
        </row>
        <row r="3521">
          <cell r="A3521" t="str">
            <v>48.02.400</v>
          </cell>
          <cell r="C3521" t="str">
            <v>Reservatório em polietileno com tampa de rosca - capacidade de 1.000 litros</v>
          </cell>
          <cell r="D3521" t="str">
            <v>UN</v>
          </cell>
          <cell r="E3521">
            <v>901.39</v>
          </cell>
          <cell r="F3521">
            <v>58.74</v>
          </cell>
          <cell r="G3521">
            <v>960.13</v>
          </cell>
          <cell r="H3521" t="str">
            <v>CDHU-182</v>
          </cell>
        </row>
        <row r="3522">
          <cell r="A3522" t="str">
            <v>48.02.401</v>
          </cell>
          <cell r="B3522" t="str">
            <v>Reservatorio metalico</v>
          </cell>
          <cell r="C3522" t="str">
            <v>Reservatório em polietileno com tampa de rosca - capacidade de 500 litros</v>
          </cell>
          <cell r="D3522" t="str">
            <v>UN</v>
          </cell>
          <cell r="E3522">
            <v>537.85</v>
          </cell>
          <cell r="F3522">
            <v>58.74</v>
          </cell>
          <cell r="G3522">
            <v>596.59</v>
          </cell>
          <cell r="H3522" t="str">
            <v>CDHU-182</v>
          </cell>
        </row>
        <row r="3523">
          <cell r="A3523" t="str">
            <v>48.03</v>
          </cell>
          <cell r="C3523" t="str">
            <v>Reservatorio metalico</v>
          </cell>
          <cell r="H3523" t="str">
            <v>CDHU-182</v>
          </cell>
        </row>
        <row r="3524">
          <cell r="A3524" t="str">
            <v>48.03.010</v>
          </cell>
          <cell r="C3524" t="str">
            <v>Reservatório metálico cilíndrico horizontal - capacidade de 1.000 litros</v>
          </cell>
          <cell r="D3524" t="str">
            <v>CJ</v>
          </cell>
          <cell r="E3524">
            <v>2964.63</v>
          </cell>
          <cell r="F3524">
            <v>58.74</v>
          </cell>
          <cell r="G3524">
            <v>3023.37</v>
          </cell>
          <cell r="H3524" t="str">
            <v>CDHU-182</v>
          </cell>
        </row>
        <row r="3525">
          <cell r="A3525" t="str">
            <v>48.03.112</v>
          </cell>
          <cell r="C3525" t="str">
            <v>Reservatório metálico cilíndrico horizontal - capacidade de 3.000 litros</v>
          </cell>
          <cell r="D3525" t="str">
            <v>CJ</v>
          </cell>
          <cell r="E3525">
            <v>5223.96</v>
          </cell>
          <cell r="F3525">
            <v>58.74</v>
          </cell>
          <cell r="G3525">
            <v>5282.7</v>
          </cell>
          <cell r="H3525" t="str">
            <v>CDHU-182</v>
          </cell>
        </row>
        <row r="3526">
          <cell r="A3526" t="str">
            <v>48.03.130</v>
          </cell>
          <cell r="C3526" t="str">
            <v>Reservatório metálico cilíndrico horizontal - capacidade de 5.000 litros</v>
          </cell>
          <cell r="D3526" t="str">
            <v>CJ</v>
          </cell>
          <cell r="E3526">
            <v>7563.49</v>
          </cell>
          <cell r="F3526">
            <v>58.74</v>
          </cell>
          <cell r="G3526">
            <v>7622.23</v>
          </cell>
          <cell r="H3526" t="str">
            <v>CDHU-182</v>
          </cell>
        </row>
        <row r="3527">
          <cell r="A3527" t="str">
            <v>48.03.138</v>
          </cell>
          <cell r="B3527" t="str">
            <v>Reservatorio em concreto</v>
          </cell>
          <cell r="C3527" t="str">
            <v>Reservatório metálico cilíndrico horizontal - capacidade de 10.000 litros</v>
          </cell>
          <cell r="D3527" t="str">
            <v>CJ</v>
          </cell>
          <cell r="E3527">
            <v>13254.28</v>
          </cell>
          <cell r="F3527">
            <v>58.74</v>
          </cell>
          <cell r="G3527">
            <v>13313.02</v>
          </cell>
          <cell r="H3527" t="str">
            <v>CDHU-182</v>
          </cell>
        </row>
        <row r="3528">
          <cell r="A3528" t="str">
            <v>48.04</v>
          </cell>
          <cell r="C3528" t="str">
            <v>Reservatorio em concreto</v>
          </cell>
          <cell r="H3528" t="str">
            <v>CDHU-182</v>
          </cell>
        </row>
        <row r="3529">
          <cell r="A3529" t="str">
            <v>48.04.381</v>
          </cell>
          <cell r="C3529" t="str">
            <v>Reservatório em concreto armado cilíndrico, vertical, bipartido, método construtivo em formas deslizantes, diâmetro interno de 3,50m a 4,00m, altura de 15,00m a 25,00m</v>
          </cell>
          <cell r="D3529" t="str">
            <v>M</v>
          </cell>
          <cell r="E3529">
            <v>15143.29</v>
          </cell>
          <cell r="F3529">
            <v>3114.44</v>
          </cell>
          <cell r="G3529">
            <v>18257.73</v>
          </cell>
          <cell r="H3529" t="str">
            <v>CDHU-182</v>
          </cell>
        </row>
        <row r="3530">
          <cell r="A3530" t="str">
            <v>48.04.391</v>
          </cell>
          <cell r="B3530" t="str">
            <v>Torneira de boia</v>
          </cell>
          <cell r="C3530" t="str">
            <v>Reservatório em concreto armado cilíndrico, vertical, bipartido, método construtivo em formas deslizantes, diâmetro interno de 5,5m a 6,00m, altura de 25,00m a 30,00m</v>
          </cell>
          <cell r="D3530" t="str">
            <v>M</v>
          </cell>
          <cell r="E3530">
            <v>30162.19</v>
          </cell>
          <cell r="F3530">
            <v>6638.54</v>
          </cell>
          <cell r="G3530">
            <v>36800.730000000003</v>
          </cell>
          <cell r="H3530" t="str">
            <v>CDHU-182</v>
          </cell>
        </row>
        <row r="3531">
          <cell r="A3531" t="str">
            <v>48.05</v>
          </cell>
          <cell r="C3531" t="str">
            <v>Torneira de boia</v>
          </cell>
          <cell r="H3531" t="str">
            <v>CDHU-182</v>
          </cell>
        </row>
        <row r="3532">
          <cell r="A3532" t="str">
            <v>48.05.010</v>
          </cell>
          <cell r="C3532" t="str">
            <v>Torneira de boia, DN= 3/4´</v>
          </cell>
          <cell r="D3532" t="str">
            <v>UN</v>
          </cell>
          <cell r="E3532">
            <v>70.63</v>
          </cell>
          <cell r="F3532">
            <v>12.6</v>
          </cell>
          <cell r="G3532">
            <v>83.23</v>
          </cell>
          <cell r="H3532" t="str">
            <v>CDHU-182</v>
          </cell>
        </row>
        <row r="3533">
          <cell r="A3533" t="str">
            <v>48.05.020</v>
          </cell>
          <cell r="C3533" t="str">
            <v>Torneira de boia, DN= 1´</v>
          </cell>
          <cell r="D3533" t="str">
            <v>UN</v>
          </cell>
          <cell r="E3533">
            <v>89.45</v>
          </cell>
          <cell r="F3533">
            <v>16.8</v>
          </cell>
          <cell r="G3533">
            <v>106.25</v>
          </cell>
          <cell r="H3533" t="str">
            <v>CDHU-182</v>
          </cell>
        </row>
        <row r="3534">
          <cell r="A3534" t="str">
            <v>48.05.030</v>
          </cell>
          <cell r="C3534" t="str">
            <v>Torneira de boia, DN= 1 1/4´</v>
          </cell>
          <cell r="D3534" t="str">
            <v>UN</v>
          </cell>
          <cell r="E3534">
            <v>178.95</v>
          </cell>
          <cell r="F3534">
            <v>18.899999999999999</v>
          </cell>
          <cell r="G3534">
            <v>197.85</v>
          </cell>
          <cell r="H3534" t="str">
            <v>CDHU-182</v>
          </cell>
        </row>
        <row r="3535">
          <cell r="A3535" t="str">
            <v>48.05.040</v>
          </cell>
          <cell r="C3535" t="str">
            <v>Torneira de boia, DN= 1 1/2´</v>
          </cell>
          <cell r="D3535" t="str">
            <v>UN</v>
          </cell>
          <cell r="E3535">
            <v>184.03</v>
          </cell>
          <cell r="F3535">
            <v>18.899999999999999</v>
          </cell>
          <cell r="G3535">
            <v>202.93</v>
          </cell>
          <cell r="H3535" t="str">
            <v>CDHU-182</v>
          </cell>
        </row>
        <row r="3536">
          <cell r="A3536" t="str">
            <v>48.05.050</v>
          </cell>
          <cell r="C3536" t="str">
            <v>Torneira de boia, DN= 2´</v>
          </cell>
          <cell r="D3536" t="str">
            <v>UN</v>
          </cell>
          <cell r="E3536">
            <v>235.18</v>
          </cell>
          <cell r="F3536">
            <v>25.19</v>
          </cell>
          <cell r="G3536">
            <v>260.37</v>
          </cell>
          <cell r="H3536" t="str">
            <v>CDHU-182</v>
          </cell>
        </row>
        <row r="3537">
          <cell r="A3537" t="str">
            <v>48.05.052</v>
          </cell>
          <cell r="C3537" t="str">
            <v>Torneira de boia, DN= 2 1/2´</v>
          </cell>
          <cell r="D3537" t="str">
            <v>UN</v>
          </cell>
          <cell r="E3537">
            <v>971.07</v>
          </cell>
          <cell r="F3537">
            <v>18.899999999999999</v>
          </cell>
          <cell r="G3537">
            <v>989.97</v>
          </cell>
          <cell r="H3537" t="str">
            <v>CDHU-182</v>
          </cell>
        </row>
        <row r="3538">
          <cell r="A3538" t="str">
            <v>48.05.070</v>
          </cell>
          <cell r="B3538" t="str">
            <v>Reparos, conservacoes e complementos - GRUPO 48</v>
          </cell>
          <cell r="C3538" t="str">
            <v>Torneira de boia, tipo registro automático de entrada, DN= 3´</v>
          </cell>
          <cell r="D3538" t="str">
            <v>UN</v>
          </cell>
          <cell r="E3538">
            <v>1961.56</v>
          </cell>
          <cell r="F3538">
            <v>83.98</v>
          </cell>
          <cell r="G3538">
            <v>2045.54</v>
          </cell>
          <cell r="H3538" t="str">
            <v>CDHU-182</v>
          </cell>
        </row>
        <row r="3539">
          <cell r="A3539" t="str">
            <v>48.20</v>
          </cell>
          <cell r="C3539" t="str">
            <v>Reparos, conservacoes e complementos - GRUPO 48</v>
          </cell>
          <cell r="H3539" t="str">
            <v>CDHU-182</v>
          </cell>
        </row>
        <row r="3540">
          <cell r="A3540" t="str">
            <v>48.20.020</v>
          </cell>
          <cell r="C3540" t="str">
            <v>Limpeza de caixa d´água até 1.000 litros</v>
          </cell>
          <cell r="D3540" t="str">
            <v>UN</v>
          </cell>
          <cell r="F3540">
            <v>50.25</v>
          </cell>
          <cell r="G3540">
            <v>50.25</v>
          </cell>
          <cell r="H3540" t="str">
            <v>CDHU-182</v>
          </cell>
        </row>
        <row r="3541">
          <cell r="A3541" t="str">
            <v>48.20.040</v>
          </cell>
          <cell r="C3541" t="str">
            <v>Limpeza de caixa d´água de 1.001 até 10.000 litros</v>
          </cell>
          <cell r="D3541" t="str">
            <v>UN</v>
          </cell>
          <cell r="F3541">
            <v>134</v>
          </cell>
          <cell r="G3541">
            <v>134</v>
          </cell>
          <cell r="H3541" t="str">
            <v>CDHU-182</v>
          </cell>
        </row>
        <row r="3542">
          <cell r="A3542" t="str">
            <v>48.20.060</v>
          </cell>
          <cell r="B3542" t="str">
            <v>CAIXA, RALO, GRELHA E ACESSORIO HIDRAULICO</v>
          </cell>
          <cell r="C3542" t="str">
            <v>Limpeza de caixa d´água acima de 10.000 litros</v>
          </cell>
          <cell r="D3542" t="str">
            <v>UN</v>
          </cell>
          <cell r="F3542">
            <v>301.5</v>
          </cell>
          <cell r="G3542">
            <v>301.5</v>
          </cell>
          <cell r="H3542" t="str">
            <v>CDHU-182</v>
          </cell>
        </row>
        <row r="3543">
          <cell r="A3543" t="str">
            <v>49</v>
          </cell>
          <cell r="B3543" t="str">
            <v>Caixas sifonadas de PVC rigido</v>
          </cell>
          <cell r="C3543" t="str">
            <v>CAIXA, RALO, GRELHA E ACESSORIO HIDRAULICO</v>
          </cell>
          <cell r="H3543" t="str">
            <v>CDHU-182</v>
          </cell>
        </row>
        <row r="3544">
          <cell r="A3544" t="str">
            <v>49.01</v>
          </cell>
          <cell r="C3544" t="str">
            <v>Caixas sifonadas de PVC rigido</v>
          </cell>
          <cell r="H3544" t="str">
            <v>CDHU-182</v>
          </cell>
        </row>
        <row r="3545">
          <cell r="A3545" t="str">
            <v>49.01.016</v>
          </cell>
          <cell r="C3545" t="str">
            <v>Caixa sifonada de PVC rígido de 100 x 100 x 50 mm, com grelha</v>
          </cell>
          <cell r="D3545" t="str">
            <v>UN</v>
          </cell>
          <cell r="E3545">
            <v>30.46</v>
          </cell>
          <cell r="F3545">
            <v>41.99</v>
          </cell>
          <cell r="G3545">
            <v>72.45</v>
          </cell>
          <cell r="H3545" t="str">
            <v>CDHU-182</v>
          </cell>
        </row>
        <row r="3546">
          <cell r="A3546" t="str">
            <v>49.01.020</v>
          </cell>
          <cell r="C3546" t="str">
            <v>Caixa sifonada de PVC rígido de 100 x 150 x 50 mm, com grelha</v>
          </cell>
          <cell r="D3546" t="str">
            <v>UN</v>
          </cell>
          <cell r="E3546">
            <v>41.77</v>
          </cell>
          <cell r="F3546">
            <v>41.99</v>
          </cell>
          <cell r="G3546">
            <v>83.76</v>
          </cell>
          <cell r="H3546" t="str">
            <v>CDHU-182</v>
          </cell>
        </row>
        <row r="3547">
          <cell r="A3547" t="str">
            <v>49.01.030</v>
          </cell>
          <cell r="C3547" t="str">
            <v>Caixa sifonada de PVC rígido de 150 x 150 x 50 mm, com grelha</v>
          </cell>
          <cell r="D3547" t="str">
            <v>UN</v>
          </cell>
          <cell r="E3547">
            <v>51.1</v>
          </cell>
          <cell r="F3547">
            <v>41.99</v>
          </cell>
          <cell r="G3547">
            <v>93.09</v>
          </cell>
          <cell r="H3547" t="str">
            <v>CDHU-182</v>
          </cell>
        </row>
        <row r="3548">
          <cell r="A3548" t="str">
            <v>49.01.040</v>
          </cell>
          <cell r="C3548" t="str">
            <v>Caixa sifonada de PVC rígido de 150 x 185 x 75 mm, com grelha</v>
          </cell>
          <cell r="D3548" t="str">
            <v>UN</v>
          </cell>
          <cell r="E3548">
            <v>58.5</v>
          </cell>
          <cell r="F3548">
            <v>41.99</v>
          </cell>
          <cell r="G3548">
            <v>100.49</v>
          </cell>
          <cell r="H3548" t="str">
            <v>CDHU-182</v>
          </cell>
        </row>
        <row r="3549">
          <cell r="A3549" t="str">
            <v>49.01.050</v>
          </cell>
          <cell r="C3549" t="str">
            <v>Caixa sifonada de PVC rígido de 250 x 172 x 50 mm, com tampa cega</v>
          </cell>
          <cell r="D3549" t="str">
            <v>UN</v>
          </cell>
          <cell r="E3549">
            <v>73.61</v>
          </cell>
          <cell r="F3549">
            <v>41.99</v>
          </cell>
          <cell r="G3549">
            <v>115.6</v>
          </cell>
          <cell r="H3549" t="str">
            <v>CDHU-182</v>
          </cell>
        </row>
        <row r="3550">
          <cell r="A3550" t="str">
            <v>49.01.070</v>
          </cell>
          <cell r="B3550" t="str">
            <v>Caixa de gordura</v>
          </cell>
          <cell r="C3550" t="str">
            <v>Caixa sifonada de PVC rígido de 250 x 230 x 75 mm, com tampa cega</v>
          </cell>
          <cell r="D3550" t="str">
            <v>UN</v>
          </cell>
          <cell r="E3550">
            <v>96.81</v>
          </cell>
          <cell r="F3550">
            <v>41.99</v>
          </cell>
          <cell r="G3550">
            <v>138.80000000000001</v>
          </cell>
          <cell r="H3550" t="str">
            <v>CDHU-182</v>
          </cell>
        </row>
        <row r="3551">
          <cell r="A3551" t="str">
            <v>49.03</v>
          </cell>
          <cell r="C3551" t="str">
            <v>Caixa de gordura</v>
          </cell>
          <cell r="H3551" t="str">
            <v>CDHU-182</v>
          </cell>
        </row>
        <row r="3552">
          <cell r="A3552" t="str">
            <v>49.03.020</v>
          </cell>
          <cell r="C3552" t="str">
            <v>Caixa de gordura em alvenaria, 600 x 600 x 600 mm</v>
          </cell>
          <cell r="D3552" t="str">
            <v>UN</v>
          </cell>
          <cell r="E3552">
            <v>83.54</v>
          </cell>
          <cell r="F3552">
            <v>186.14</v>
          </cell>
          <cell r="G3552">
            <v>269.68</v>
          </cell>
          <cell r="H3552" t="str">
            <v>CDHU-182</v>
          </cell>
        </row>
        <row r="3553">
          <cell r="A3553" t="str">
            <v>49.03.036</v>
          </cell>
          <cell r="B3553" t="str">
            <v>Ralo em PVC rigido</v>
          </cell>
          <cell r="C3553" t="str">
            <v>Caixa de gordura em PVC com tampa reforçada - capacidade 19 litros</v>
          </cell>
          <cell r="D3553" t="str">
            <v>UN</v>
          </cell>
          <cell r="E3553">
            <v>518.82000000000005</v>
          </cell>
          <cell r="F3553">
            <v>41.99</v>
          </cell>
          <cell r="G3553">
            <v>560.80999999999995</v>
          </cell>
          <cell r="H3553" t="str">
            <v>CDHU-182</v>
          </cell>
        </row>
        <row r="3554">
          <cell r="A3554" t="str">
            <v>49.04</v>
          </cell>
          <cell r="C3554" t="str">
            <v>Ralo em PVC rigido</v>
          </cell>
          <cell r="H3554" t="str">
            <v>CDHU-182</v>
          </cell>
        </row>
        <row r="3555">
          <cell r="A3555" t="str">
            <v>49.04.010</v>
          </cell>
          <cell r="B3555" t="str">
            <v>Ralo em ferro fundido</v>
          </cell>
          <cell r="C3555" t="str">
            <v>Ralo seco em PVC rígido de 100 x 40 mm, com grelha</v>
          </cell>
          <cell r="D3555" t="str">
            <v>UN</v>
          </cell>
          <cell r="E3555">
            <v>27.1</v>
          </cell>
          <cell r="F3555">
            <v>41.99</v>
          </cell>
          <cell r="G3555">
            <v>69.09</v>
          </cell>
          <cell r="H3555" t="str">
            <v>CDHU-182</v>
          </cell>
        </row>
        <row r="3556">
          <cell r="A3556" t="str">
            <v>49.05</v>
          </cell>
          <cell r="C3556" t="str">
            <v>Ralo em ferro fundido</v>
          </cell>
          <cell r="H3556" t="str">
            <v>CDHU-182</v>
          </cell>
        </row>
        <row r="3557">
          <cell r="A3557" t="str">
            <v>49.05.020</v>
          </cell>
          <cell r="C3557" t="str">
            <v>Ralo seco em ferro fundido, 100 x 165 x 50 mm, com grelha metálica saída vertical</v>
          </cell>
          <cell r="D3557" t="str">
            <v>UN</v>
          </cell>
          <cell r="E3557">
            <v>114.26</v>
          </cell>
          <cell r="F3557">
            <v>50.39</v>
          </cell>
          <cell r="G3557">
            <v>164.65</v>
          </cell>
          <cell r="H3557" t="str">
            <v>CDHU-182</v>
          </cell>
        </row>
        <row r="3558">
          <cell r="A3558" t="str">
            <v>49.05.040</v>
          </cell>
          <cell r="B3558" t="str">
            <v>Grelhas e tampas</v>
          </cell>
          <cell r="C3558" t="str">
            <v>Ralo sifonado em ferro fundido de 150 x 240 x 75 mm, com grelha</v>
          </cell>
          <cell r="D3558" t="str">
            <v>UN</v>
          </cell>
          <cell r="E3558">
            <v>368.18</v>
          </cell>
          <cell r="F3558">
            <v>62.99</v>
          </cell>
          <cell r="G3558">
            <v>431.17</v>
          </cell>
          <cell r="H3558" t="str">
            <v>CDHU-182</v>
          </cell>
        </row>
        <row r="3559">
          <cell r="A3559" t="str">
            <v>49.06</v>
          </cell>
          <cell r="C3559" t="str">
            <v>Grelhas e tampas</v>
          </cell>
          <cell r="H3559" t="str">
            <v>CDHU-182</v>
          </cell>
        </row>
        <row r="3560">
          <cell r="A3560" t="str">
            <v>49.06.010</v>
          </cell>
          <cell r="C3560" t="str">
            <v>Grelha hemisférica em ferro fundido de 4"</v>
          </cell>
          <cell r="D3560" t="str">
            <v>UN</v>
          </cell>
          <cell r="E3560">
            <v>11.64</v>
          </cell>
          <cell r="F3560">
            <v>2.52</v>
          </cell>
          <cell r="G3560">
            <v>14.16</v>
          </cell>
          <cell r="H3560" t="str">
            <v>CDHU-182</v>
          </cell>
        </row>
        <row r="3561">
          <cell r="A3561" t="str">
            <v>49.06.020</v>
          </cell>
          <cell r="C3561" t="str">
            <v>Grelha em ferro fundido para caixas e canaletas</v>
          </cell>
          <cell r="D3561" t="str">
            <v>M2</v>
          </cell>
          <cell r="E3561">
            <v>1139.95</v>
          </cell>
          <cell r="F3561">
            <v>26.93</v>
          </cell>
          <cell r="G3561">
            <v>1166.8800000000001</v>
          </cell>
          <cell r="H3561" t="str">
            <v>CDHU-182</v>
          </cell>
        </row>
        <row r="3562">
          <cell r="A3562" t="str">
            <v>49.06.030</v>
          </cell>
          <cell r="C3562" t="str">
            <v>Grelha hemisférica em ferro fundido de 3"</v>
          </cell>
          <cell r="D3562" t="str">
            <v>UN</v>
          </cell>
          <cell r="E3562">
            <v>7.59</v>
          </cell>
          <cell r="F3562">
            <v>2.52</v>
          </cell>
          <cell r="G3562">
            <v>10.11</v>
          </cell>
          <cell r="H3562" t="str">
            <v>CDHU-182</v>
          </cell>
        </row>
        <row r="3563">
          <cell r="A3563" t="str">
            <v>49.06.072</v>
          </cell>
          <cell r="C3563" t="str">
            <v>Grelha articulada em ferro fundido tipo boca de leão</v>
          </cell>
          <cell r="D3563" t="str">
            <v>UN</v>
          </cell>
          <cell r="E3563">
            <v>287.33</v>
          </cell>
          <cell r="F3563">
            <v>21.54</v>
          </cell>
          <cell r="G3563">
            <v>308.87</v>
          </cell>
          <cell r="H3563" t="str">
            <v>CDHU-182</v>
          </cell>
        </row>
        <row r="3564">
          <cell r="A3564" t="str">
            <v>49.06.080</v>
          </cell>
          <cell r="C3564" t="str">
            <v>Grelha hemisférica em ferro fundido de 6"</v>
          </cell>
          <cell r="D3564" t="str">
            <v>UN</v>
          </cell>
          <cell r="E3564">
            <v>27.59</v>
          </cell>
          <cell r="F3564">
            <v>2.52</v>
          </cell>
          <cell r="G3564">
            <v>30.11</v>
          </cell>
          <cell r="H3564" t="str">
            <v>CDHU-182</v>
          </cell>
        </row>
        <row r="3565">
          <cell r="A3565" t="str">
            <v>49.06.110</v>
          </cell>
          <cell r="C3565" t="str">
            <v>Grelha hemisférica em ferro fundido de 2"</v>
          </cell>
          <cell r="D3565" t="str">
            <v>UN</v>
          </cell>
          <cell r="E3565">
            <v>6.39</v>
          </cell>
          <cell r="F3565">
            <v>2.52</v>
          </cell>
          <cell r="G3565">
            <v>8.91</v>
          </cell>
          <cell r="H3565" t="str">
            <v>CDHU-182</v>
          </cell>
        </row>
        <row r="3566">
          <cell r="A3566" t="str">
            <v>49.06.160</v>
          </cell>
          <cell r="C3566" t="str">
            <v>Grelha quadriculada em ferro fundido para caixas e canaletas</v>
          </cell>
          <cell r="D3566" t="str">
            <v>M2</v>
          </cell>
          <cell r="E3566">
            <v>1147.97</v>
          </cell>
          <cell r="F3566">
            <v>26.93</v>
          </cell>
          <cell r="G3566">
            <v>1174.9000000000001</v>
          </cell>
          <cell r="H3566" t="str">
            <v>CDHU-182</v>
          </cell>
        </row>
        <row r="3567">
          <cell r="A3567" t="str">
            <v>49.06.170</v>
          </cell>
          <cell r="C3567" t="str">
            <v>Grelha em alumínio fundido para caixas e canaletas - linha comercial</v>
          </cell>
          <cell r="D3567" t="str">
            <v>M2</v>
          </cell>
          <cell r="E3567">
            <v>1008.1</v>
          </cell>
          <cell r="F3567">
            <v>26.93</v>
          </cell>
          <cell r="G3567">
            <v>1035.03</v>
          </cell>
          <cell r="H3567" t="str">
            <v>CDHU-182</v>
          </cell>
        </row>
        <row r="3568">
          <cell r="A3568" t="str">
            <v>49.06.190</v>
          </cell>
          <cell r="C3568" t="str">
            <v>Grelha pré-moldada em concreto, com furos redondos, 79,5 x 24,5 x 8 cm</v>
          </cell>
          <cell r="D3568" t="str">
            <v>UN</v>
          </cell>
          <cell r="E3568">
            <v>62.31</v>
          </cell>
          <cell r="F3568">
            <v>13.47</v>
          </cell>
          <cell r="G3568">
            <v>75.78</v>
          </cell>
          <cell r="H3568" t="str">
            <v>CDHU-182</v>
          </cell>
        </row>
        <row r="3569">
          <cell r="A3569" t="str">
            <v>49.06.200</v>
          </cell>
          <cell r="C3569" t="str">
            <v>Captador pluvial em aço inoxidável e grelha em alumínio, com mecanismo anti-vórtice, DN= 50 mm</v>
          </cell>
          <cell r="D3569" t="str">
            <v>UN</v>
          </cell>
          <cell r="E3569">
            <v>4006.37</v>
          </cell>
          <cell r="F3569">
            <v>50.39</v>
          </cell>
          <cell r="G3569">
            <v>4056.76</v>
          </cell>
          <cell r="H3569" t="str">
            <v>CDHU-182</v>
          </cell>
        </row>
        <row r="3570">
          <cell r="A3570" t="str">
            <v>49.06.210</v>
          </cell>
          <cell r="C3570" t="str">
            <v>Captador pluvial em aço inoxidável e grelha em alumínio, com mecanismo anti-vórtice, DN= 75 mm</v>
          </cell>
          <cell r="D3570" t="str">
            <v>UN</v>
          </cell>
          <cell r="E3570">
            <v>5181.25</v>
          </cell>
          <cell r="F3570">
            <v>50.39</v>
          </cell>
          <cell r="G3570">
            <v>5231.6400000000003</v>
          </cell>
          <cell r="H3570" t="str">
            <v>CDHU-182</v>
          </cell>
        </row>
        <row r="3571">
          <cell r="A3571" t="str">
            <v>49.06.400</v>
          </cell>
          <cell r="C3571" t="str">
            <v>Tampão em ferro fundido, diâmetro de 600 mm, classe B 125 (ruptura &gt; 125 kN)</v>
          </cell>
          <cell r="D3571" t="str">
            <v>UN</v>
          </cell>
          <cell r="E3571">
            <v>359.75</v>
          </cell>
          <cell r="F3571">
            <v>55.67</v>
          </cell>
          <cell r="G3571">
            <v>415.42</v>
          </cell>
          <cell r="H3571" t="str">
            <v>CDHU-182</v>
          </cell>
        </row>
        <row r="3572">
          <cell r="A3572" t="str">
            <v>49.06.410</v>
          </cell>
          <cell r="C3572" t="str">
            <v>Tampão em ferro fundido, diâmetro de 600 mm, classe C 250 (ruptura &gt; 250 kN)</v>
          </cell>
          <cell r="D3572" t="str">
            <v>UN</v>
          </cell>
          <cell r="E3572">
            <v>384.36</v>
          </cell>
          <cell r="F3572">
            <v>55.67</v>
          </cell>
          <cell r="G3572">
            <v>440.03</v>
          </cell>
          <cell r="H3572" t="str">
            <v>CDHU-182</v>
          </cell>
        </row>
        <row r="3573">
          <cell r="A3573" t="str">
            <v>49.06.420</v>
          </cell>
          <cell r="C3573" t="str">
            <v>Tampão em ferro fundido, diâmetro de 600 mm, classe D 400 (ruptura&gt; 400 kN)</v>
          </cell>
          <cell r="D3573" t="str">
            <v>UN</v>
          </cell>
          <cell r="E3573">
            <v>383.86</v>
          </cell>
          <cell r="F3573">
            <v>55.67</v>
          </cell>
          <cell r="G3573">
            <v>439.53</v>
          </cell>
          <cell r="H3573" t="str">
            <v>CDHU-182</v>
          </cell>
        </row>
        <row r="3574">
          <cell r="A3574" t="str">
            <v>49.06.430</v>
          </cell>
          <cell r="C3574" t="str">
            <v>Tampão em ferro fundido de 300 x 300 mm, classe B 125 (ruptura &gt; 125 kN)</v>
          </cell>
          <cell r="D3574" t="str">
            <v>UN</v>
          </cell>
          <cell r="E3574">
            <v>165.99</v>
          </cell>
          <cell r="F3574">
            <v>55.67</v>
          </cell>
          <cell r="G3574">
            <v>221.66</v>
          </cell>
          <cell r="H3574" t="str">
            <v>CDHU-182</v>
          </cell>
        </row>
        <row r="3575">
          <cell r="A3575" t="str">
            <v>49.06.440</v>
          </cell>
          <cell r="C3575" t="str">
            <v>Tampão em ferro fundido de 400 x 400 mm, classe B 125 (ruptura &gt; 125 kN)</v>
          </cell>
          <cell r="D3575" t="str">
            <v>UN</v>
          </cell>
          <cell r="E3575">
            <v>197.39</v>
          </cell>
          <cell r="F3575">
            <v>55.67</v>
          </cell>
          <cell r="G3575">
            <v>253.06</v>
          </cell>
          <cell r="H3575" t="str">
            <v>CDHU-182</v>
          </cell>
        </row>
        <row r="3576">
          <cell r="A3576" t="str">
            <v>49.06.450</v>
          </cell>
          <cell r="C3576" t="str">
            <v>Tampão em ferro fundido de 500 x 500 mm, classe B 125 (ruptura &gt; 125 kN)</v>
          </cell>
          <cell r="D3576" t="str">
            <v>UN</v>
          </cell>
          <cell r="E3576">
            <v>287.58999999999997</v>
          </cell>
          <cell r="F3576">
            <v>55.67</v>
          </cell>
          <cell r="G3576">
            <v>343.26</v>
          </cell>
          <cell r="H3576" t="str">
            <v>CDHU-182</v>
          </cell>
        </row>
        <row r="3577">
          <cell r="A3577" t="str">
            <v>49.06.460</v>
          </cell>
          <cell r="C3577" t="str">
            <v>Tampão em ferro fundido de 600 x 600 mm, classe B 125 (ruptura &gt; 125 kN)</v>
          </cell>
          <cell r="D3577" t="str">
            <v>UN</v>
          </cell>
          <cell r="E3577">
            <v>372.71</v>
          </cell>
          <cell r="F3577">
            <v>55.67</v>
          </cell>
          <cell r="G3577">
            <v>428.38</v>
          </cell>
          <cell r="H3577" t="str">
            <v>CDHU-182</v>
          </cell>
        </row>
        <row r="3578">
          <cell r="A3578" t="str">
            <v>49.06.480</v>
          </cell>
          <cell r="C3578" t="str">
            <v>Tampão em ferro fundido com tampa articulada, de 400 x 600 mm, classe 15 (ruptura &gt; 1500 kg)</v>
          </cell>
          <cell r="D3578" t="str">
            <v>UN</v>
          </cell>
          <cell r="E3578">
            <v>277.33999999999997</v>
          </cell>
          <cell r="F3578">
            <v>55.67</v>
          </cell>
          <cell r="G3578">
            <v>333.01</v>
          </cell>
          <cell r="H3578" t="str">
            <v>CDHU-182</v>
          </cell>
        </row>
        <row r="3579">
          <cell r="A3579" t="str">
            <v>49.06.550</v>
          </cell>
          <cell r="C3579" t="str">
            <v>Grelha com calha e cesto coletor para piso em aço inoxidável, largura de 15 cm</v>
          </cell>
          <cell r="D3579" t="str">
            <v>M</v>
          </cell>
          <cell r="E3579">
            <v>839.18</v>
          </cell>
          <cell r="F3579">
            <v>17.440000000000001</v>
          </cell>
          <cell r="G3579">
            <v>856.62</v>
          </cell>
          <cell r="H3579" t="str">
            <v>CDHU-182</v>
          </cell>
        </row>
        <row r="3580">
          <cell r="A3580" t="str">
            <v>49.06.560</v>
          </cell>
          <cell r="B3580" t="str">
            <v>Caixa de passagem e inspecao</v>
          </cell>
          <cell r="C3580" t="str">
            <v>Grelha com calha e cesto coletor para piso em aço inoxidável, largura de 20 cm</v>
          </cell>
          <cell r="D3580" t="str">
            <v>M</v>
          </cell>
          <cell r="E3580">
            <v>1115.57</v>
          </cell>
          <cell r="F3580">
            <v>23.01</v>
          </cell>
          <cell r="G3580">
            <v>1138.58</v>
          </cell>
          <cell r="H3580" t="str">
            <v>CDHU-182</v>
          </cell>
        </row>
        <row r="3581">
          <cell r="A3581" t="str">
            <v>49.08</v>
          </cell>
          <cell r="C3581" t="str">
            <v>Caixa de passagem e inspecao</v>
          </cell>
          <cell r="H3581" t="str">
            <v>CDHU-182</v>
          </cell>
        </row>
        <row r="3582">
          <cell r="A3582" t="str">
            <v>49.08.250</v>
          </cell>
          <cell r="B3582" t="str">
            <v>Canaletas e afins</v>
          </cell>
          <cell r="C3582" t="str">
            <v>Caixa de areia em PVC, diâmetro nominal de 100 mm</v>
          </cell>
          <cell r="D3582" t="str">
            <v>UN</v>
          </cell>
          <cell r="E3582">
            <v>421.69</v>
          </cell>
          <cell r="F3582">
            <v>41.99</v>
          </cell>
          <cell r="G3582">
            <v>463.68</v>
          </cell>
          <cell r="H3582" t="str">
            <v>CDHU-182</v>
          </cell>
        </row>
        <row r="3583">
          <cell r="A3583" t="str">
            <v>49.11</v>
          </cell>
          <cell r="C3583" t="str">
            <v>Canaletas e afins</v>
          </cell>
          <cell r="H3583" t="str">
            <v>CDHU-182</v>
          </cell>
        </row>
        <row r="3584">
          <cell r="A3584" t="str">
            <v>49.11.130</v>
          </cell>
          <cell r="C3584" t="str">
            <v>Canaleta com grelha em alumínio, largura de 80 mm</v>
          </cell>
          <cell r="D3584" t="str">
            <v>M</v>
          </cell>
          <cell r="E3584">
            <v>339.62</v>
          </cell>
          <cell r="F3584">
            <v>9.2799999999999994</v>
          </cell>
          <cell r="G3584">
            <v>348.9</v>
          </cell>
          <cell r="H3584" t="str">
            <v>CDHU-182</v>
          </cell>
        </row>
        <row r="3585">
          <cell r="A3585" t="str">
            <v>49.11.140</v>
          </cell>
          <cell r="C3585" t="str">
            <v>Canaleta com grelha em alumínio, saída central / vertical, largura de 46 mm</v>
          </cell>
          <cell r="D3585" t="str">
            <v>M</v>
          </cell>
          <cell r="E3585">
            <v>226.26</v>
          </cell>
          <cell r="F3585">
            <v>9.2799999999999994</v>
          </cell>
          <cell r="G3585">
            <v>235.54</v>
          </cell>
          <cell r="H3585" t="str">
            <v>CDHU-182</v>
          </cell>
        </row>
        <row r="3586">
          <cell r="A3586" t="str">
            <v>49.11.141</v>
          </cell>
          <cell r="B3586" t="str">
            <v>Poco de visita, boca de lobo, caixa de passagem e afins</v>
          </cell>
          <cell r="C3586" t="str">
            <v>Canaleta com grelha abre-fecha, em alumínio, saída central ou vertical, largura 46mm</v>
          </cell>
          <cell r="D3586" t="str">
            <v>M</v>
          </cell>
          <cell r="E3586">
            <v>247.95</v>
          </cell>
          <cell r="F3586">
            <v>9.2799999999999994</v>
          </cell>
          <cell r="G3586">
            <v>257.23</v>
          </cell>
          <cell r="H3586" t="str">
            <v>CDHU-182</v>
          </cell>
        </row>
        <row r="3587">
          <cell r="A3587" t="str">
            <v>49.12</v>
          </cell>
          <cell r="C3587" t="str">
            <v>Poco de visita, boca de lobo, caixa de passagem e afins</v>
          </cell>
          <cell r="H3587" t="str">
            <v>CDHU-182</v>
          </cell>
        </row>
        <row r="3588">
          <cell r="A3588" t="str">
            <v>49.12.010</v>
          </cell>
          <cell r="C3588" t="str">
            <v>Boca de lobo simples tipo PMSP com tampa de concreto</v>
          </cell>
          <cell r="D3588" t="str">
            <v>UN</v>
          </cell>
          <cell r="E3588">
            <v>1533.83</v>
          </cell>
          <cell r="F3588">
            <v>1329.46</v>
          </cell>
          <cell r="G3588">
            <v>2863.29</v>
          </cell>
          <cell r="H3588" t="str">
            <v>CDHU-182</v>
          </cell>
        </row>
        <row r="3589">
          <cell r="A3589" t="str">
            <v>49.12.030</v>
          </cell>
          <cell r="C3589" t="str">
            <v>Boca de lobo dupla tipo PMSP com tampa de concreto</v>
          </cell>
          <cell r="D3589" t="str">
            <v>UN</v>
          </cell>
          <cell r="E3589">
            <v>2596.46</v>
          </cell>
          <cell r="F3589">
            <v>2066.2199999999998</v>
          </cell>
          <cell r="G3589">
            <v>4662.68</v>
          </cell>
          <cell r="H3589" t="str">
            <v>CDHU-182</v>
          </cell>
        </row>
        <row r="3590">
          <cell r="A3590" t="str">
            <v>49.12.050</v>
          </cell>
          <cell r="C3590" t="str">
            <v>Boca de lobo tripla tipo PMSP com tampa de concreto</v>
          </cell>
          <cell r="D3590" t="str">
            <v>UN</v>
          </cell>
          <cell r="E3590">
            <v>3621.13</v>
          </cell>
          <cell r="F3590">
            <v>2797.67</v>
          </cell>
          <cell r="G3590">
            <v>6418.8</v>
          </cell>
          <cell r="H3590" t="str">
            <v>CDHU-182</v>
          </cell>
        </row>
        <row r="3591">
          <cell r="A3591" t="str">
            <v>49.12.058</v>
          </cell>
          <cell r="C3591" t="str">
            <v>Boca de leão simples tipo PMSP com grelha</v>
          </cell>
          <cell r="D3591" t="str">
            <v>UN</v>
          </cell>
          <cell r="E3591">
            <v>985.49</v>
          </cell>
          <cell r="F3591">
            <v>1311.64</v>
          </cell>
          <cell r="G3591">
            <v>2297.13</v>
          </cell>
          <cell r="H3591" t="str">
            <v>CDHU-182</v>
          </cell>
        </row>
        <row r="3592">
          <cell r="A3592" t="str">
            <v>49.12.110</v>
          </cell>
          <cell r="C3592" t="str">
            <v>Poço de visita de 1,60 x 1,60 x 1,60 m - tipo PMSP</v>
          </cell>
          <cell r="D3592" t="str">
            <v>UN</v>
          </cell>
          <cell r="E3592">
            <v>2993.01</v>
          </cell>
          <cell r="F3592">
            <v>2248.84</v>
          </cell>
          <cell r="G3592">
            <v>5241.8500000000004</v>
          </cell>
          <cell r="H3592" t="str">
            <v>CDHU-182</v>
          </cell>
        </row>
        <row r="3593">
          <cell r="A3593" t="str">
            <v>49.12.120</v>
          </cell>
          <cell r="C3593" t="str">
            <v>Chaminé para poço de visita tipo PMSP em alvenaria, diâmetro interno 70 cm - pescoço</v>
          </cell>
          <cell r="D3593" t="str">
            <v>M</v>
          </cell>
          <cell r="E3593">
            <v>217.99</v>
          </cell>
          <cell r="F3593">
            <v>326.69</v>
          </cell>
          <cell r="G3593">
            <v>544.67999999999995</v>
          </cell>
          <cell r="H3593" t="str">
            <v>CDHU-182</v>
          </cell>
        </row>
        <row r="3594">
          <cell r="A3594" t="str">
            <v>49.12.140</v>
          </cell>
          <cell r="B3594" t="str">
            <v>Filtro anaerobio</v>
          </cell>
          <cell r="C3594" t="str">
            <v>Poço de visita em alvenaria tipo PMSP - balão</v>
          </cell>
          <cell r="D3594" t="str">
            <v>UN</v>
          </cell>
          <cell r="E3594">
            <v>1603.51</v>
          </cell>
          <cell r="F3594">
            <v>2083.11</v>
          </cell>
          <cell r="G3594">
            <v>3686.62</v>
          </cell>
          <cell r="H3594" t="str">
            <v>CDHU-182</v>
          </cell>
        </row>
        <row r="3595">
          <cell r="A3595" t="str">
            <v>49.13</v>
          </cell>
          <cell r="C3595" t="str">
            <v>Filtro anaerobio</v>
          </cell>
          <cell r="H3595" t="str">
            <v>CDHU-182</v>
          </cell>
        </row>
        <row r="3596">
          <cell r="A3596" t="str">
            <v>49.13.010</v>
          </cell>
          <cell r="C3596" t="str">
            <v>Filtro biológico anaeróbio com anéis pré-moldados de concreto diâmetro de 1,40 m - h= 2,00 m</v>
          </cell>
          <cell r="D3596" t="str">
            <v>UN</v>
          </cell>
          <cell r="E3596">
            <v>3035.32</v>
          </cell>
          <cell r="F3596">
            <v>2632</v>
          </cell>
          <cell r="G3596">
            <v>5667.32</v>
          </cell>
          <cell r="H3596" t="str">
            <v>CDHU-182</v>
          </cell>
        </row>
        <row r="3597">
          <cell r="A3597" t="str">
            <v>49.13.020</v>
          </cell>
          <cell r="C3597" t="str">
            <v>Filtro biológico anaeróbio com anéis pré-moldados de concreto diâmetro de 2,00 m - h= 2,00 m</v>
          </cell>
          <cell r="D3597" t="str">
            <v>UN</v>
          </cell>
          <cell r="E3597">
            <v>5106.96</v>
          </cell>
          <cell r="F3597">
            <v>4275.54</v>
          </cell>
          <cell r="G3597">
            <v>9382.5</v>
          </cell>
          <cell r="H3597" t="str">
            <v>CDHU-182</v>
          </cell>
        </row>
        <row r="3598">
          <cell r="A3598" t="str">
            <v>49.13.030</v>
          </cell>
          <cell r="C3598" t="str">
            <v>Filtro biológico anaeróbio com anéis pré-moldados de concreto diâmetro de 2,40 m - h= 2,00 m</v>
          </cell>
          <cell r="D3598" t="str">
            <v>UN</v>
          </cell>
          <cell r="E3598">
            <v>7100.39</v>
          </cell>
          <cell r="F3598">
            <v>5645.05</v>
          </cell>
          <cell r="G3598">
            <v>12745.44</v>
          </cell>
          <cell r="H3598" t="str">
            <v>CDHU-182</v>
          </cell>
        </row>
        <row r="3599">
          <cell r="A3599" t="str">
            <v>49.13.040</v>
          </cell>
          <cell r="B3599" t="str">
            <v>Fossa septica</v>
          </cell>
          <cell r="C3599" t="str">
            <v>Filtro biológico anaeróbio com anéis pré-moldados de concreto diâmetro de 2,84 m - h= 2,50 m</v>
          </cell>
          <cell r="D3599" t="str">
            <v>UN</v>
          </cell>
          <cell r="E3599">
            <v>10647.87</v>
          </cell>
          <cell r="F3599">
            <v>7037.93</v>
          </cell>
          <cell r="G3599">
            <v>17685.8</v>
          </cell>
          <cell r="H3599" t="str">
            <v>CDHU-182</v>
          </cell>
        </row>
        <row r="3600">
          <cell r="A3600" t="str">
            <v>49.14</v>
          </cell>
          <cell r="C3600" t="str">
            <v>Fossa septica</v>
          </cell>
          <cell r="H3600" t="str">
            <v>CDHU-182</v>
          </cell>
        </row>
        <row r="3601">
          <cell r="A3601" t="str">
            <v>49.14.010</v>
          </cell>
          <cell r="C3601" t="str">
            <v>Fossa séptica câmara única com anéis pré-moldados em concreto, diâmetro externo de 1,50 m, altura útil de 1,50 m</v>
          </cell>
          <cell r="D3601" t="str">
            <v>UN</v>
          </cell>
          <cell r="E3601">
            <v>2102.77</v>
          </cell>
          <cell r="F3601">
            <v>1319.33</v>
          </cell>
          <cell r="G3601">
            <v>3422.1</v>
          </cell>
          <cell r="H3601" t="str">
            <v>CDHU-182</v>
          </cell>
        </row>
        <row r="3602">
          <cell r="A3602" t="str">
            <v>49.14.020</v>
          </cell>
          <cell r="C3602" t="str">
            <v>Fossa séptica câmara única com anéis pré-moldados em concreto, diâmetro externo de 2,50 m, altura útil de 2,50 m</v>
          </cell>
          <cell r="D3602" t="str">
            <v>UN</v>
          </cell>
          <cell r="E3602">
            <v>5534.16</v>
          </cell>
          <cell r="F3602">
            <v>1969.66</v>
          </cell>
          <cell r="G3602">
            <v>7503.82</v>
          </cell>
          <cell r="H3602" t="str">
            <v>CDHU-182</v>
          </cell>
        </row>
        <row r="3603">
          <cell r="A3603" t="str">
            <v>49.14.030</v>
          </cell>
          <cell r="C3603" t="str">
            <v>Fossa séptica câmara única com anéis pré-moldados em concreto, diâmetro externo de 2,50 m, altura útil de 4,00 m</v>
          </cell>
          <cell r="D3603" t="str">
            <v>UN</v>
          </cell>
          <cell r="E3603">
            <v>8252.91</v>
          </cell>
          <cell r="F3603">
            <v>3939.3</v>
          </cell>
          <cell r="G3603">
            <v>12192.21</v>
          </cell>
          <cell r="H3603" t="str">
            <v>CDHU-182</v>
          </cell>
        </row>
        <row r="3604">
          <cell r="A3604" t="str">
            <v>49.14.061</v>
          </cell>
          <cell r="C3604" t="str">
            <v>SM01 Sumidouro - poço absorvente</v>
          </cell>
          <cell r="D3604" t="str">
            <v>M</v>
          </cell>
          <cell r="E3604">
            <v>1068.56</v>
          </cell>
          <cell r="F3604">
            <v>662.08</v>
          </cell>
          <cell r="G3604">
            <v>1730.64</v>
          </cell>
          <cell r="H3604" t="str">
            <v>CDHU-182</v>
          </cell>
        </row>
        <row r="3605">
          <cell r="A3605" t="str">
            <v>49.14.071</v>
          </cell>
          <cell r="B3605" t="str">
            <v>Anel e aduela pre-moldados</v>
          </cell>
          <cell r="C3605" t="str">
            <v>Tampão pré-moldado de concreto armado para sumidouro com diâmetro externo de 2,00 m</v>
          </cell>
          <cell r="D3605" t="str">
            <v>UN</v>
          </cell>
          <cell r="E3605">
            <v>546.04</v>
          </cell>
          <cell r="F3605">
            <v>37.11</v>
          </cell>
          <cell r="G3605">
            <v>583.15</v>
          </cell>
          <cell r="H3605" t="str">
            <v>CDHU-182</v>
          </cell>
        </row>
        <row r="3606">
          <cell r="A3606" t="str">
            <v>49.15</v>
          </cell>
          <cell r="C3606" t="str">
            <v>Anel e aduela pre-moldados</v>
          </cell>
          <cell r="H3606" t="str">
            <v>CDHU-182</v>
          </cell>
        </row>
        <row r="3607">
          <cell r="A3607" t="str">
            <v>49.15.010</v>
          </cell>
          <cell r="C3607" t="str">
            <v>Anel pré-moldado de concreto com diâmetro de 0,60 m</v>
          </cell>
          <cell r="D3607" t="str">
            <v>M</v>
          </cell>
          <cell r="E3607">
            <v>271.94</v>
          </cell>
          <cell r="F3607">
            <v>26.93</v>
          </cell>
          <cell r="G3607">
            <v>298.87</v>
          </cell>
          <cell r="H3607" t="str">
            <v>CDHU-182</v>
          </cell>
        </row>
        <row r="3608">
          <cell r="A3608" t="str">
            <v>49.15.030</v>
          </cell>
          <cell r="C3608" t="str">
            <v>Anel pré-moldado de concreto com diâmetro de 0,80 m</v>
          </cell>
          <cell r="D3608" t="str">
            <v>M</v>
          </cell>
          <cell r="E3608">
            <v>383.36</v>
          </cell>
          <cell r="F3608">
            <v>40.4</v>
          </cell>
          <cell r="G3608">
            <v>423.76</v>
          </cell>
          <cell r="H3608" t="str">
            <v>CDHU-182</v>
          </cell>
        </row>
        <row r="3609">
          <cell r="A3609" t="str">
            <v>49.15.040</v>
          </cell>
          <cell r="C3609" t="str">
            <v>Anel pré-moldado de concreto com diâmetro de 1,20 m</v>
          </cell>
          <cell r="D3609" t="str">
            <v>M</v>
          </cell>
          <cell r="E3609">
            <v>447.58</v>
          </cell>
          <cell r="F3609">
            <v>53.86</v>
          </cell>
          <cell r="G3609">
            <v>501.44</v>
          </cell>
          <cell r="H3609" t="str">
            <v>CDHU-182</v>
          </cell>
        </row>
        <row r="3610">
          <cell r="A3610" t="str">
            <v>49.15.050</v>
          </cell>
          <cell r="C3610" t="str">
            <v>Anel pré-moldado de concreto com diâmetro de 1,50 m</v>
          </cell>
          <cell r="D3610" t="str">
            <v>M</v>
          </cell>
          <cell r="E3610">
            <v>666.47</v>
          </cell>
          <cell r="F3610">
            <v>67.33</v>
          </cell>
          <cell r="G3610">
            <v>733.8</v>
          </cell>
          <cell r="H3610" t="str">
            <v>CDHU-182</v>
          </cell>
        </row>
        <row r="3611">
          <cell r="A3611" t="str">
            <v>49.15.060</v>
          </cell>
          <cell r="C3611" t="str">
            <v>Anel pré-moldado de concreto com diâmetro de 1,80 m</v>
          </cell>
          <cell r="D3611" t="str">
            <v>M</v>
          </cell>
          <cell r="E3611">
            <v>979.67</v>
          </cell>
          <cell r="F3611">
            <v>80.790000000000006</v>
          </cell>
          <cell r="G3611">
            <v>1060.46</v>
          </cell>
          <cell r="H3611" t="str">
            <v>CDHU-182</v>
          </cell>
        </row>
        <row r="3612">
          <cell r="A3612" t="str">
            <v>49.15.100</v>
          </cell>
          <cell r="B3612" t="str">
            <v>Acessorios hidraulicos para agua de reuso</v>
          </cell>
          <cell r="C3612" t="str">
            <v>Anel pré-moldado de concreto com diâmetro de 3,00 m</v>
          </cell>
          <cell r="D3612" t="str">
            <v>M</v>
          </cell>
          <cell r="E3612">
            <v>1967.38</v>
          </cell>
          <cell r="F3612">
            <v>134.65</v>
          </cell>
          <cell r="G3612">
            <v>2102.0300000000002</v>
          </cell>
          <cell r="H3612" t="str">
            <v>CDHU-182</v>
          </cell>
        </row>
        <row r="3613">
          <cell r="A3613" t="str">
            <v>49.16</v>
          </cell>
          <cell r="C3613" t="str">
            <v>Acessorios hidraulicos para agua de reuso</v>
          </cell>
          <cell r="H3613" t="str">
            <v>CDHU-182</v>
          </cell>
        </row>
        <row r="3614">
          <cell r="A3614" t="str">
            <v>49.16.050</v>
          </cell>
          <cell r="C3614" t="str">
            <v>Realimentador automático, DN= 1'</v>
          </cell>
          <cell r="D3614" t="str">
            <v>UN</v>
          </cell>
          <cell r="E3614">
            <v>693.55</v>
          </cell>
          <cell r="F3614">
            <v>16.8</v>
          </cell>
          <cell r="G3614">
            <v>710.35</v>
          </cell>
          <cell r="H3614" t="str">
            <v>CDHU-182</v>
          </cell>
        </row>
        <row r="3615">
          <cell r="A3615" t="str">
            <v>49.16.051</v>
          </cell>
          <cell r="B3615" t="str">
            <v>DETECCAO, COMBATE E PREVENCAO A INCÊNDIO</v>
          </cell>
          <cell r="C3615" t="str">
            <v>Sifão ladrão em polietileno para extravasão, diâmetro de 100mm</v>
          </cell>
          <cell r="D3615" t="str">
            <v>UN</v>
          </cell>
          <cell r="E3615">
            <v>279.23</v>
          </cell>
          <cell r="F3615">
            <v>21</v>
          </cell>
          <cell r="G3615">
            <v>300.23</v>
          </cell>
          <cell r="H3615" t="str">
            <v>CDHU-182</v>
          </cell>
        </row>
        <row r="3616">
          <cell r="A3616" t="str">
            <v>50</v>
          </cell>
          <cell r="B3616" t="str">
            <v>Hidrantes e acessorios</v>
          </cell>
          <cell r="C3616" t="str">
            <v>DETECCAO, COMBATE E PREVENCAO A INCÊNDIO</v>
          </cell>
          <cell r="H3616" t="str">
            <v>CDHU-182</v>
          </cell>
        </row>
        <row r="3617">
          <cell r="A3617" t="str">
            <v>50.01</v>
          </cell>
          <cell r="C3617" t="str">
            <v>Hidrantes e acessorios</v>
          </cell>
          <cell r="H3617" t="str">
            <v>CDHU-182</v>
          </cell>
        </row>
        <row r="3618">
          <cell r="A3618" t="str">
            <v>50.01.030</v>
          </cell>
          <cell r="C3618" t="str">
            <v>Abrigo duplo para hidrante/mangueira, com visor e suporte (embutir e externo)</v>
          </cell>
          <cell r="D3618" t="str">
            <v>UN</v>
          </cell>
          <cell r="E3618">
            <v>942.05</v>
          </cell>
          <cell r="F3618">
            <v>146.97</v>
          </cell>
          <cell r="G3618">
            <v>1089.02</v>
          </cell>
          <cell r="H3618" t="str">
            <v>CDHU-182</v>
          </cell>
        </row>
        <row r="3619">
          <cell r="A3619" t="str">
            <v>50.01.060</v>
          </cell>
          <cell r="C3619" t="str">
            <v>Abrigo para hidrante/mangueira (embutir e externo)</v>
          </cell>
          <cell r="D3619" t="str">
            <v>UN</v>
          </cell>
          <cell r="E3619">
            <v>310.64999999999998</v>
          </cell>
          <cell r="F3619">
            <v>146.97</v>
          </cell>
          <cell r="G3619">
            <v>457.62</v>
          </cell>
          <cell r="H3619" t="str">
            <v>CDHU-182</v>
          </cell>
        </row>
        <row r="3620">
          <cell r="A3620" t="str">
            <v>50.01.080</v>
          </cell>
          <cell r="C3620" t="str">
            <v>Mangueira com união de engate rápido, DN= 1 1/2´ (38 mm)</v>
          </cell>
          <cell r="D3620" t="str">
            <v>M</v>
          </cell>
          <cell r="E3620">
            <v>18.91</v>
          </cell>
          <cell r="F3620">
            <v>4.2</v>
          </cell>
          <cell r="G3620">
            <v>23.11</v>
          </cell>
          <cell r="H3620" t="str">
            <v>CDHU-182</v>
          </cell>
        </row>
        <row r="3621">
          <cell r="A3621" t="str">
            <v>50.01.090</v>
          </cell>
          <cell r="C3621" t="str">
            <v>Botoeira para acionamento de bomba de incêndio tipo quebra-vidro</v>
          </cell>
          <cell r="D3621" t="str">
            <v>UN</v>
          </cell>
          <cell r="E3621">
            <v>83.51</v>
          </cell>
          <cell r="F3621">
            <v>12.6</v>
          </cell>
          <cell r="G3621">
            <v>96.11</v>
          </cell>
          <cell r="H3621" t="str">
            <v>CDHU-182</v>
          </cell>
        </row>
        <row r="3622">
          <cell r="A3622" t="str">
            <v>50.01.100</v>
          </cell>
          <cell r="C3622" t="str">
            <v>Mangueira com união de engate rápido, DN= 2 1/2´ (63 mm)</v>
          </cell>
          <cell r="D3622" t="str">
            <v>M</v>
          </cell>
          <cell r="E3622">
            <v>28.64</v>
          </cell>
          <cell r="F3622">
            <v>4.2</v>
          </cell>
          <cell r="G3622">
            <v>32.840000000000003</v>
          </cell>
          <cell r="H3622" t="str">
            <v>CDHU-182</v>
          </cell>
        </row>
        <row r="3623">
          <cell r="A3623" t="str">
            <v>50.01.110</v>
          </cell>
          <cell r="C3623" t="str">
            <v>Esguicho em latão com engate rápido, DN= 2 1/2´, jato regulável</v>
          </cell>
          <cell r="D3623" t="str">
            <v>UN</v>
          </cell>
          <cell r="E3623">
            <v>177.72</v>
          </cell>
          <cell r="F3623">
            <v>4.2</v>
          </cell>
          <cell r="G3623">
            <v>181.92</v>
          </cell>
          <cell r="H3623" t="str">
            <v>CDHU-182</v>
          </cell>
        </row>
        <row r="3624">
          <cell r="A3624" t="str">
            <v>50.01.130</v>
          </cell>
          <cell r="C3624" t="str">
            <v>Abrigo simples com suporte, em aço inoxidável escovado, para mangueira de 1 1/2´, porta em vidro temperado jateado - inclusive mangueira de 30 m (2 x 15 m)</v>
          </cell>
          <cell r="D3624" t="str">
            <v>UN</v>
          </cell>
          <cell r="E3624">
            <v>3646.72</v>
          </cell>
          <cell r="F3624">
            <v>230.7</v>
          </cell>
          <cell r="G3624">
            <v>3877.42</v>
          </cell>
          <cell r="H3624" t="str">
            <v>CDHU-182</v>
          </cell>
        </row>
        <row r="3625">
          <cell r="A3625" t="str">
            <v>50.01.160</v>
          </cell>
          <cell r="C3625" t="str">
            <v>Adaptador de engate rápido em latão de 2 1/2´ x 1 1/2´</v>
          </cell>
          <cell r="D3625" t="str">
            <v>UN</v>
          </cell>
          <cell r="E3625">
            <v>59.51</v>
          </cell>
          <cell r="F3625">
            <v>4.2</v>
          </cell>
          <cell r="G3625">
            <v>63.71</v>
          </cell>
          <cell r="H3625" t="str">
            <v>CDHU-182</v>
          </cell>
        </row>
        <row r="3626">
          <cell r="A3626" t="str">
            <v>50.01.170</v>
          </cell>
          <cell r="C3626" t="str">
            <v>Adaptador de engate rápido em latão de 2 1/2´ x 2 1/2´</v>
          </cell>
          <cell r="D3626" t="str">
            <v>UN</v>
          </cell>
          <cell r="E3626">
            <v>81.069999999999993</v>
          </cell>
          <cell r="F3626">
            <v>4.2</v>
          </cell>
          <cell r="G3626">
            <v>85.27</v>
          </cell>
          <cell r="H3626" t="str">
            <v>CDHU-182</v>
          </cell>
        </row>
        <row r="3627">
          <cell r="A3627" t="str">
            <v>50.01.180</v>
          </cell>
          <cell r="C3627" t="str">
            <v>Hidrante de coluna com duas saídas, 4´x 2 1/2´ - simples</v>
          </cell>
          <cell r="D3627" t="str">
            <v>UN</v>
          </cell>
          <cell r="E3627">
            <v>1590.24</v>
          </cell>
          <cell r="F3627">
            <v>53.73</v>
          </cell>
          <cell r="G3627">
            <v>1643.97</v>
          </cell>
          <cell r="H3627" t="str">
            <v>CDHU-182</v>
          </cell>
        </row>
        <row r="3628">
          <cell r="A3628" t="str">
            <v>50.01.190</v>
          </cell>
          <cell r="C3628" t="str">
            <v>Tampão de engate rápido em latão, DN= 2 1/2´, com corrente</v>
          </cell>
          <cell r="D3628" t="str">
            <v>UN</v>
          </cell>
          <cell r="E3628">
            <v>79.069999999999993</v>
          </cell>
          <cell r="F3628">
            <v>4.2</v>
          </cell>
          <cell r="G3628">
            <v>83.27</v>
          </cell>
          <cell r="H3628" t="str">
            <v>CDHU-182</v>
          </cell>
        </row>
        <row r="3629">
          <cell r="A3629" t="str">
            <v>50.01.200</v>
          </cell>
          <cell r="C3629" t="str">
            <v>Tampão de engate rápido em latão, DN= 1 1/2´, com corrente</v>
          </cell>
          <cell r="D3629" t="str">
            <v>UN</v>
          </cell>
          <cell r="E3629">
            <v>54.57</v>
          </cell>
          <cell r="F3629">
            <v>4.2</v>
          </cell>
          <cell r="G3629">
            <v>58.77</v>
          </cell>
          <cell r="H3629" t="str">
            <v>CDHU-182</v>
          </cell>
        </row>
        <row r="3630">
          <cell r="A3630" t="str">
            <v>50.01.210</v>
          </cell>
          <cell r="C3630" t="str">
            <v>Chave para conexão de engate rápido</v>
          </cell>
          <cell r="D3630" t="str">
            <v>UN</v>
          </cell>
          <cell r="E3630">
            <v>16.73</v>
          </cell>
          <cell r="F3630">
            <v>0.55000000000000004</v>
          </cell>
          <cell r="G3630">
            <v>17.28</v>
          </cell>
          <cell r="H3630" t="str">
            <v>CDHU-182</v>
          </cell>
        </row>
        <row r="3631">
          <cell r="A3631" t="str">
            <v>50.01.220</v>
          </cell>
          <cell r="C3631" t="str">
            <v>Esguicho latão com engate rápido, DN= 1 1/2´, jato regulável</v>
          </cell>
          <cell r="D3631" t="str">
            <v>UN</v>
          </cell>
          <cell r="E3631">
            <v>168.42</v>
          </cell>
          <cell r="F3631">
            <v>4.2</v>
          </cell>
          <cell r="G3631">
            <v>172.62</v>
          </cell>
          <cell r="H3631" t="str">
            <v>CDHU-182</v>
          </cell>
        </row>
        <row r="3632">
          <cell r="A3632" t="str">
            <v>50.01.320</v>
          </cell>
          <cell r="C3632" t="str">
            <v>Abrigo de hidrante de 1 1/2´ completo - inclusive mangueira de 30 m (2 x 15 m)</v>
          </cell>
          <cell r="D3632" t="str">
            <v>UN</v>
          </cell>
          <cell r="E3632">
            <v>1652.35</v>
          </cell>
          <cell r="F3632">
            <v>218.35</v>
          </cell>
          <cell r="G3632">
            <v>1870.7</v>
          </cell>
          <cell r="H3632" t="str">
            <v>CDHU-182</v>
          </cell>
        </row>
        <row r="3633">
          <cell r="A3633" t="str">
            <v>50.01.330</v>
          </cell>
          <cell r="C3633" t="str">
            <v>Abrigo de hidrante de 2 1/2´ completo - inclusive mangueira de 30 m (2 x 15 m)</v>
          </cell>
          <cell r="D3633" t="str">
            <v>UN</v>
          </cell>
          <cell r="E3633">
            <v>1999.74</v>
          </cell>
          <cell r="F3633">
            <v>218.35</v>
          </cell>
          <cell r="G3633">
            <v>2218.09</v>
          </cell>
          <cell r="H3633" t="str">
            <v>CDHU-182</v>
          </cell>
        </row>
        <row r="3634">
          <cell r="A3634" t="str">
            <v>50.01.340</v>
          </cell>
          <cell r="B3634" t="str">
            <v>Registro e valvula controladora</v>
          </cell>
          <cell r="C3634" t="str">
            <v>Abrigo para registro de recalque tipo coluna, completo - inclusive tubulações e válvulas</v>
          </cell>
          <cell r="D3634" t="str">
            <v>UN</v>
          </cell>
          <cell r="E3634">
            <v>2221.7800000000002</v>
          </cell>
          <cell r="F3634">
            <v>674.19</v>
          </cell>
          <cell r="G3634">
            <v>2895.97</v>
          </cell>
          <cell r="H3634" t="str">
            <v>CDHU-182</v>
          </cell>
        </row>
        <row r="3635">
          <cell r="A3635" t="str">
            <v>50.02</v>
          </cell>
          <cell r="C3635" t="str">
            <v>Registro e valvula controladora</v>
          </cell>
          <cell r="H3635" t="str">
            <v>CDHU-182</v>
          </cell>
        </row>
        <row r="3636">
          <cell r="A3636" t="str">
            <v>50.02.020</v>
          </cell>
          <cell r="C3636" t="str">
            <v>Bico de sprinkler tipo pendente com rompimento da ampola a 68°C</v>
          </cell>
          <cell r="D3636" t="str">
            <v>UN</v>
          </cell>
          <cell r="E3636">
            <v>26.94</v>
          </cell>
          <cell r="F3636">
            <v>14.69</v>
          </cell>
          <cell r="G3636">
            <v>41.63</v>
          </cell>
          <cell r="H3636" t="str">
            <v>CDHU-182</v>
          </cell>
        </row>
        <row r="3637">
          <cell r="A3637" t="str">
            <v>50.02.050</v>
          </cell>
          <cell r="C3637" t="str">
            <v>Alarme hidráulico tipo gongo</v>
          </cell>
          <cell r="D3637" t="str">
            <v>UN</v>
          </cell>
          <cell r="E3637">
            <v>1171.57</v>
          </cell>
          <cell r="F3637">
            <v>21</v>
          </cell>
          <cell r="G3637">
            <v>1192.57</v>
          </cell>
          <cell r="H3637" t="str">
            <v>CDHU-182</v>
          </cell>
        </row>
        <row r="3638">
          <cell r="A3638" t="str">
            <v>50.02.060</v>
          </cell>
          <cell r="C3638" t="str">
            <v>Bico de sprinkler tipo upright com rompimento da ampola a 68ºC</v>
          </cell>
          <cell r="D3638" t="str">
            <v>UN</v>
          </cell>
          <cell r="E3638">
            <v>25.73</v>
          </cell>
          <cell r="F3638">
            <v>14.69</v>
          </cell>
          <cell r="G3638">
            <v>40.42</v>
          </cell>
          <cell r="H3638" t="str">
            <v>CDHU-182</v>
          </cell>
        </row>
        <row r="3639">
          <cell r="A3639" t="str">
            <v>50.02.080</v>
          </cell>
          <cell r="B3639" t="str">
            <v>Iluminacao e sinalizacao de emergencia</v>
          </cell>
          <cell r="C3639" t="str">
            <v>Válvula de governo completa com alarme VGA, corpo em ferro fundido, extremidades flangeadas e DN = 6´</v>
          </cell>
          <cell r="D3639" t="str">
            <v>UN</v>
          </cell>
          <cell r="E3639">
            <v>9752.68</v>
          </cell>
          <cell r="F3639">
            <v>125.97</v>
          </cell>
          <cell r="G3639">
            <v>9878.65</v>
          </cell>
          <cell r="H3639" t="str">
            <v>CDHU-182</v>
          </cell>
        </row>
        <row r="3640">
          <cell r="A3640" t="str">
            <v>50.05</v>
          </cell>
          <cell r="C3640" t="str">
            <v>Iluminacao e sinalizacao de emergencia</v>
          </cell>
          <cell r="H3640" t="str">
            <v>CDHU-182</v>
          </cell>
        </row>
        <row r="3641">
          <cell r="A3641" t="str">
            <v>50.05.021</v>
          </cell>
          <cell r="C3641" t="str">
            <v>Fonte eletroímã para interligar à central do sistema de detecção e alarme de incêndio</v>
          </cell>
          <cell r="D3641" t="str">
            <v>UN</v>
          </cell>
          <cell r="E3641">
            <v>503.7</v>
          </cell>
          <cell r="F3641">
            <v>41.99</v>
          </cell>
          <cell r="G3641">
            <v>545.69000000000005</v>
          </cell>
          <cell r="H3641" t="str">
            <v>CDHU-182</v>
          </cell>
        </row>
        <row r="3642">
          <cell r="A3642" t="str">
            <v>50.05.022</v>
          </cell>
          <cell r="C3642" t="str">
            <v>Destravador magnético (eletroímã) para porta corta-fogo de 24 Vcc</v>
          </cell>
          <cell r="D3642" t="str">
            <v>UN</v>
          </cell>
          <cell r="E3642">
            <v>161.38999999999999</v>
          </cell>
          <cell r="F3642">
            <v>33.590000000000003</v>
          </cell>
          <cell r="G3642">
            <v>194.98</v>
          </cell>
          <cell r="H3642" t="str">
            <v>CDHU-182</v>
          </cell>
        </row>
        <row r="3643">
          <cell r="A3643" t="str">
            <v>50.05.060</v>
          </cell>
          <cell r="C3643" t="str">
            <v>Central de iluminação de emergência, completa, para até 6.000 W</v>
          </cell>
          <cell r="D3643" t="str">
            <v>UN</v>
          </cell>
          <cell r="E3643">
            <v>22735.51</v>
          </cell>
          <cell r="F3643">
            <v>13.45</v>
          </cell>
          <cell r="G3643">
            <v>22748.959999999999</v>
          </cell>
          <cell r="H3643" t="str">
            <v>CDHU-182</v>
          </cell>
        </row>
        <row r="3644">
          <cell r="A3644" t="str">
            <v>50.05.070</v>
          </cell>
          <cell r="C3644" t="str">
            <v>Luminária para unidade centralizada pendente completa com lâmpadas fluorescentes compactas de 9 W</v>
          </cell>
          <cell r="D3644" t="str">
            <v>UN</v>
          </cell>
          <cell r="E3644">
            <v>321.31</v>
          </cell>
          <cell r="F3644">
            <v>21</v>
          </cell>
          <cell r="G3644">
            <v>342.31</v>
          </cell>
          <cell r="H3644" t="str">
            <v>CDHU-182</v>
          </cell>
        </row>
        <row r="3645">
          <cell r="A3645" t="str">
            <v>50.05.080</v>
          </cell>
          <cell r="C3645" t="str">
            <v>Luminária para unidade centralizada de sobrepor completa com lâmpada fluorescente compacta de 15 W</v>
          </cell>
          <cell r="D3645" t="str">
            <v>UN</v>
          </cell>
          <cell r="E3645">
            <v>91.34</v>
          </cell>
          <cell r="F3645">
            <v>21</v>
          </cell>
          <cell r="G3645">
            <v>112.34</v>
          </cell>
          <cell r="H3645" t="str">
            <v>CDHU-182</v>
          </cell>
        </row>
        <row r="3646">
          <cell r="A3646" t="str">
            <v>50.05.160</v>
          </cell>
          <cell r="C3646" t="str">
            <v>Módulo para adaptação de luminária de emergência, autonomia 90 minutos para lâmpada fluorescente de 32 W</v>
          </cell>
          <cell r="D3646" t="str">
            <v>UN</v>
          </cell>
          <cell r="E3646">
            <v>274.89</v>
          </cell>
          <cell r="F3646">
            <v>12.6</v>
          </cell>
          <cell r="G3646">
            <v>287.49</v>
          </cell>
          <cell r="H3646" t="str">
            <v>CDHU-182</v>
          </cell>
        </row>
        <row r="3647">
          <cell r="A3647" t="str">
            <v>50.05.170</v>
          </cell>
          <cell r="C3647" t="str">
            <v>Acionador manual tipo quebra vidro, em caixa plástica</v>
          </cell>
          <cell r="D3647" t="str">
            <v>UN</v>
          </cell>
          <cell r="E3647">
            <v>70.22</v>
          </cell>
          <cell r="F3647">
            <v>12.6</v>
          </cell>
          <cell r="G3647">
            <v>82.82</v>
          </cell>
          <cell r="H3647" t="str">
            <v>CDHU-182</v>
          </cell>
        </row>
        <row r="3648">
          <cell r="A3648" t="str">
            <v>50.05.210</v>
          </cell>
          <cell r="C3648" t="str">
            <v>Detector termovelocimétrico endereçável com base endereçável</v>
          </cell>
          <cell r="D3648" t="str">
            <v>UN</v>
          </cell>
          <cell r="E3648">
            <v>145.46</v>
          </cell>
          <cell r="F3648">
            <v>12.6</v>
          </cell>
          <cell r="G3648">
            <v>158.06</v>
          </cell>
          <cell r="H3648" t="str">
            <v>CDHU-182</v>
          </cell>
        </row>
        <row r="3649">
          <cell r="A3649" t="str">
            <v>50.05.214</v>
          </cell>
          <cell r="C3649" t="str">
            <v>Detector de gás liquefeito (GLP), gás natural (GN) ou derivados de metano</v>
          </cell>
          <cell r="D3649" t="str">
            <v>UN</v>
          </cell>
          <cell r="E3649">
            <v>432.92</v>
          </cell>
          <cell r="F3649">
            <v>12.6</v>
          </cell>
          <cell r="G3649">
            <v>445.52</v>
          </cell>
          <cell r="H3649" t="str">
            <v>CDHU-182</v>
          </cell>
        </row>
        <row r="3650">
          <cell r="A3650" t="str">
            <v>50.05.230</v>
          </cell>
          <cell r="C3650" t="str">
            <v>Sirene audiovisual tipo endereçável</v>
          </cell>
          <cell r="D3650" t="str">
            <v>UN</v>
          </cell>
          <cell r="E3650">
            <v>279.12</v>
          </cell>
          <cell r="F3650">
            <v>12.6</v>
          </cell>
          <cell r="G3650">
            <v>291.72000000000003</v>
          </cell>
          <cell r="H3650" t="str">
            <v>CDHU-182</v>
          </cell>
        </row>
        <row r="3651">
          <cell r="A3651" t="str">
            <v>50.05.250</v>
          </cell>
          <cell r="C3651" t="str">
            <v>Central de iluminação de emergência, completa, autonomia 1 hora, para até 240 W</v>
          </cell>
          <cell r="D3651" t="str">
            <v>UN</v>
          </cell>
          <cell r="E3651">
            <v>806.29</v>
          </cell>
          <cell r="F3651">
            <v>13.45</v>
          </cell>
          <cell r="G3651">
            <v>819.74</v>
          </cell>
          <cell r="H3651" t="str">
            <v>CDHU-182</v>
          </cell>
        </row>
        <row r="3652">
          <cell r="A3652" t="str">
            <v>50.05.260</v>
          </cell>
          <cell r="C3652" t="str">
            <v>Bloco autônomo de iluminação de emergência com autonomia mínima de 1 hora, equipado com 2 lâmpadas de 11 W</v>
          </cell>
          <cell r="D3652" t="str">
            <v>UN</v>
          </cell>
          <cell r="E3652">
            <v>266.33</v>
          </cell>
          <cell r="F3652">
            <v>13.45</v>
          </cell>
          <cell r="G3652">
            <v>279.77999999999997</v>
          </cell>
          <cell r="H3652" t="str">
            <v>CDHU-182</v>
          </cell>
        </row>
        <row r="3653">
          <cell r="A3653" t="str">
            <v>50.05.270</v>
          </cell>
          <cell r="C3653" t="str">
            <v>Central de detecção e alarme de incêndio completa, autonomia de 1 hora para 12 laços, 220 V/12 V</v>
          </cell>
          <cell r="D3653" t="str">
            <v>UN</v>
          </cell>
          <cell r="E3653">
            <v>719.9</v>
          </cell>
          <cell r="F3653">
            <v>13.45</v>
          </cell>
          <cell r="G3653">
            <v>733.35</v>
          </cell>
          <cell r="H3653" t="str">
            <v>CDHU-182</v>
          </cell>
        </row>
        <row r="3654">
          <cell r="A3654" t="str">
            <v>50.05.280</v>
          </cell>
          <cell r="C3654" t="str">
            <v>Sirene tipo corneta de 12 V</v>
          </cell>
          <cell r="D3654" t="str">
            <v>UN</v>
          </cell>
          <cell r="E3654">
            <v>53.53</v>
          </cell>
          <cell r="F3654">
            <v>12.6</v>
          </cell>
          <cell r="G3654">
            <v>66.13</v>
          </cell>
          <cell r="H3654" t="str">
            <v>CDHU-182</v>
          </cell>
        </row>
        <row r="3655">
          <cell r="A3655" t="str">
            <v>50.05.312</v>
          </cell>
          <cell r="C3655" t="str">
            <v>Bloco autônomo de iluminação de emergência LED, com autonomia mínima de 3 horas, fluxo luminoso de 2.000 até 3.000 lúmens, equipado com 2 faróis</v>
          </cell>
          <cell r="D3655" t="str">
            <v>UN</v>
          </cell>
          <cell r="E3655">
            <v>231.69</v>
          </cell>
          <cell r="F3655">
            <v>13.45</v>
          </cell>
          <cell r="G3655">
            <v>245.14</v>
          </cell>
          <cell r="H3655" t="str">
            <v>CDHU-182</v>
          </cell>
        </row>
        <row r="3656">
          <cell r="A3656" t="str">
            <v>50.05.400</v>
          </cell>
          <cell r="C3656" t="str">
            <v>Sirene eletrônica em caixa metálica de 4 x 4</v>
          </cell>
          <cell r="D3656" t="str">
            <v>UN</v>
          </cell>
          <cell r="E3656">
            <v>117.83</v>
          </cell>
          <cell r="F3656">
            <v>46.19</v>
          </cell>
          <cell r="G3656">
            <v>164.02</v>
          </cell>
          <cell r="H3656" t="str">
            <v>CDHU-182</v>
          </cell>
        </row>
        <row r="3657">
          <cell r="A3657" t="str">
            <v>50.05.430</v>
          </cell>
          <cell r="C3657" t="str">
            <v>Detector óptico de fumaça com base endereçável</v>
          </cell>
          <cell r="D3657" t="str">
            <v>UN</v>
          </cell>
          <cell r="E3657">
            <v>181.84</v>
          </cell>
          <cell r="F3657">
            <v>41.99</v>
          </cell>
          <cell r="G3657">
            <v>223.83</v>
          </cell>
          <cell r="H3657" t="str">
            <v>CDHU-182</v>
          </cell>
        </row>
        <row r="3658">
          <cell r="A3658" t="str">
            <v>50.05.440</v>
          </cell>
          <cell r="C3658" t="str">
            <v>Painel repetidor de detecção e alarme de incêndio tipo endereçável</v>
          </cell>
          <cell r="D3658" t="str">
            <v>UN</v>
          </cell>
          <cell r="E3658">
            <v>986.45</v>
          </cell>
          <cell r="F3658">
            <v>12.6</v>
          </cell>
          <cell r="G3658">
            <v>999.05</v>
          </cell>
          <cell r="H3658" t="str">
            <v>CDHU-182</v>
          </cell>
        </row>
        <row r="3659">
          <cell r="A3659" t="str">
            <v>50.05.450</v>
          </cell>
          <cell r="C3659" t="str">
            <v>Acionador manual quebra-vidro endereçável</v>
          </cell>
          <cell r="D3659" t="str">
            <v>UN</v>
          </cell>
          <cell r="E3659">
            <v>172.01</v>
          </cell>
          <cell r="F3659">
            <v>12.6</v>
          </cell>
          <cell r="G3659">
            <v>184.61</v>
          </cell>
          <cell r="H3659" t="str">
            <v>CDHU-182</v>
          </cell>
        </row>
        <row r="3660">
          <cell r="A3660" t="str">
            <v>50.05.470</v>
          </cell>
          <cell r="C3660" t="str">
            <v>Módulo isolador, módulo endereçador para audiovisual</v>
          </cell>
          <cell r="D3660" t="str">
            <v>UN</v>
          </cell>
          <cell r="E3660">
            <v>454.46</v>
          </cell>
          <cell r="F3660">
            <v>21</v>
          </cell>
          <cell r="G3660">
            <v>475.46</v>
          </cell>
          <cell r="H3660" t="str">
            <v>CDHU-182</v>
          </cell>
        </row>
        <row r="3661">
          <cell r="A3661" t="str">
            <v>50.05.490</v>
          </cell>
          <cell r="C3661" t="str">
            <v>Sinalizador audiovisual endereçável com LED</v>
          </cell>
          <cell r="D3661" t="str">
            <v>UN</v>
          </cell>
          <cell r="E3661">
            <v>442.53</v>
          </cell>
          <cell r="F3661">
            <v>12.6</v>
          </cell>
          <cell r="G3661">
            <v>455.13</v>
          </cell>
          <cell r="H3661" t="str">
            <v>CDHU-182</v>
          </cell>
        </row>
        <row r="3662">
          <cell r="A3662" t="str">
            <v>50.05.491</v>
          </cell>
          <cell r="C3662" t="str">
            <v>Sinalizador visual de advertência</v>
          </cell>
          <cell r="D3662" t="str">
            <v>UN</v>
          </cell>
          <cell r="E3662">
            <v>299.51</v>
          </cell>
          <cell r="F3662">
            <v>10.5</v>
          </cell>
          <cell r="G3662">
            <v>310.01</v>
          </cell>
          <cell r="H3662" t="str">
            <v>CDHU-182</v>
          </cell>
        </row>
        <row r="3663">
          <cell r="A3663" t="str">
            <v>50.05.492</v>
          </cell>
          <cell r="B3663" t="str">
            <v>Extintores</v>
          </cell>
          <cell r="C3663" t="str">
            <v>Sinalizador audiovisual de advertência</v>
          </cell>
          <cell r="D3663" t="str">
            <v>UN</v>
          </cell>
          <cell r="E3663">
            <v>156.76</v>
          </cell>
          <cell r="F3663">
            <v>10.5</v>
          </cell>
          <cell r="G3663">
            <v>167.26</v>
          </cell>
          <cell r="H3663" t="str">
            <v>CDHU-182</v>
          </cell>
        </row>
        <row r="3664">
          <cell r="A3664" t="str">
            <v>50.10</v>
          </cell>
          <cell r="C3664" t="str">
            <v>Extintores</v>
          </cell>
          <cell r="H3664" t="str">
            <v>CDHU-182</v>
          </cell>
        </row>
        <row r="3665">
          <cell r="A3665" t="str">
            <v>50.10.030</v>
          </cell>
          <cell r="C3665" t="str">
            <v>Extintor sobre rodas de gás carbônico - capacidade de 10 kg</v>
          </cell>
          <cell r="D3665" t="str">
            <v>UN</v>
          </cell>
          <cell r="E3665">
            <v>1085.92</v>
          </cell>
          <cell r="F3665">
            <v>17.670000000000002</v>
          </cell>
          <cell r="G3665">
            <v>1103.5899999999999</v>
          </cell>
          <cell r="H3665" t="str">
            <v>CDHU-182</v>
          </cell>
        </row>
        <row r="3666">
          <cell r="A3666" t="str">
            <v>50.10.050</v>
          </cell>
          <cell r="C3666" t="str">
            <v>Extintor sobre rodas de gás carbônico - capacidade de 25 kg</v>
          </cell>
          <cell r="D3666" t="str">
            <v>UN</v>
          </cell>
          <cell r="E3666">
            <v>4925.55</v>
          </cell>
          <cell r="F3666">
            <v>17.670000000000002</v>
          </cell>
          <cell r="G3666">
            <v>4943.22</v>
          </cell>
          <cell r="H3666" t="str">
            <v>CDHU-182</v>
          </cell>
        </row>
        <row r="3667">
          <cell r="A3667" t="str">
            <v>50.10.058</v>
          </cell>
          <cell r="C3667" t="str">
            <v>Extintor manual de pó químico seco BC - capacidade de 4 kg</v>
          </cell>
          <cell r="D3667" t="str">
            <v>UN</v>
          </cell>
          <cell r="E3667">
            <v>138</v>
          </cell>
          <cell r="F3667">
            <v>17.670000000000002</v>
          </cell>
          <cell r="G3667">
            <v>155.66999999999999</v>
          </cell>
          <cell r="H3667" t="str">
            <v>CDHU-182</v>
          </cell>
        </row>
        <row r="3668">
          <cell r="A3668" t="str">
            <v>50.10.060</v>
          </cell>
          <cell r="C3668" t="str">
            <v>Extintor manual de pó químico seco BC - capacidade de 8 kg</v>
          </cell>
          <cell r="D3668" t="str">
            <v>UN</v>
          </cell>
          <cell r="E3668">
            <v>188</v>
          </cell>
          <cell r="F3668">
            <v>17.670000000000002</v>
          </cell>
          <cell r="G3668">
            <v>205.67</v>
          </cell>
          <cell r="H3668" t="str">
            <v>CDHU-182</v>
          </cell>
        </row>
        <row r="3669">
          <cell r="A3669" t="str">
            <v>50.10.084</v>
          </cell>
          <cell r="C3669" t="str">
            <v>Extintor manual de pó químico seco 20 BC - capacidade de 12 kg</v>
          </cell>
          <cell r="D3669" t="str">
            <v>UN</v>
          </cell>
          <cell r="E3669">
            <v>209.6</v>
          </cell>
          <cell r="F3669">
            <v>17.670000000000002</v>
          </cell>
          <cell r="G3669">
            <v>227.27</v>
          </cell>
          <cell r="H3669" t="str">
            <v>CDHU-182</v>
          </cell>
        </row>
        <row r="3670">
          <cell r="A3670" t="str">
            <v>50.10.096</v>
          </cell>
          <cell r="C3670" t="str">
            <v>Extintor sobre rodas de pó químico seco BC - capacidade de 20 kg</v>
          </cell>
          <cell r="D3670" t="str">
            <v>UN</v>
          </cell>
          <cell r="E3670">
            <v>1119.1400000000001</v>
          </cell>
          <cell r="G3670">
            <v>1119.1400000000001</v>
          </cell>
          <cell r="H3670" t="str">
            <v>CDHU-182</v>
          </cell>
        </row>
        <row r="3671">
          <cell r="A3671" t="str">
            <v>50.10.100</v>
          </cell>
          <cell r="C3671" t="str">
            <v>Extintor manual de água pressurizada - capacidade de 10 litros</v>
          </cell>
          <cell r="D3671" t="str">
            <v>UN</v>
          </cell>
          <cell r="E3671">
            <v>134.08000000000001</v>
          </cell>
          <cell r="F3671">
            <v>17.670000000000002</v>
          </cell>
          <cell r="G3671">
            <v>151.75</v>
          </cell>
          <cell r="H3671" t="str">
            <v>CDHU-182</v>
          </cell>
        </row>
        <row r="3672">
          <cell r="A3672" t="str">
            <v>50.10.110</v>
          </cell>
          <cell r="C3672" t="str">
            <v>Extintor manual de pó químico seco ABC - capacidade de 4 kg</v>
          </cell>
          <cell r="D3672" t="str">
            <v>UN</v>
          </cell>
          <cell r="E3672">
            <v>175.08</v>
          </cell>
          <cell r="F3672">
            <v>17.670000000000002</v>
          </cell>
          <cell r="G3672">
            <v>192.75</v>
          </cell>
          <cell r="H3672" t="str">
            <v>CDHU-182</v>
          </cell>
        </row>
        <row r="3673">
          <cell r="A3673" t="str">
            <v>50.10.120</v>
          </cell>
          <cell r="C3673" t="str">
            <v>Extintor manual de pó químico seco ABC - capacidade de 6 kg</v>
          </cell>
          <cell r="D3673" t="str">
            <v>UN</v>
          </cell>
          <cell r="E3673">
            <v>189.82</v>
          </cell>
          <cell r="F3673">
            <v>17.670000000000002</v>
          </cell>
          <cell r="G3673">
            <v>207.49</v>
          </cell>
          <cell r="H3673" t="str">
            <v>CDHU-182</v>
          </cell>
        </row>
        <row r="3674">
          <cell r="A3674" t="str">
            <v>50.10.140</v>
          </cell>
          <cell r="C3674" t="str">
            <v>Extintor manual de gás carbônico 5 BC - capacidade de 6 kg</v>
          </cell>
          <cell r="D3674" t="str">
            <v>UN</v>
          </cell>
          <cell r="E3674">
            <v>452.02</v>
          </cell>
          <cell r="F3674">
            <v>17.670000000000002</v>
          </cell>
          <cell r="G3674">
            <v>469.69</v>
          </cell>
          <cell r="H3674" t="str">
            <v>CDHU-182</v>
          </cell>
        </row>
        <row r="3675">
          <cell r="A3675" t="str">
            <v>50.10.210</v>
          </cell>
          <cell r="C3675" t="str">
            <v>Suporte para extintor de piso em fibra de vidro</v>
          </cell>
          <cell r="D3675" t="str">
            <v>UN</v>
          </cell>
          <cell r="E3675">
            <v>181.24</v>
          </cell>
          <cell r="F3675">
            <v>1.68</v>
          </cell>
          <cell r="G3675">
            <v>182.92</v>
          </cell>
          <cell r="H3675" t="str">
            <v>CDHU-182</v>
          </cell>
        </row>
        <row r="3676">
          <cell r="A3676" t="str">
            <v>50.10.220</v>
          </cell>
          <cell r="B3676" t="str">
            <v>Reparos, conservacoes e complementos - GRUPO 50</v>
          </cell>
          <cell r="C3676" t="str">
            <v>Suporte para extintor de piso em aço inoxidável</v>
          </cell>
          <cell r="D3676" t="str">
            <v>UN</v>
          </cell>
          <cell r="E3676">
            <v>267.38</v>
          </cell>
          <cell r="F3676">
            <v>1.68</v>
          </cell>
          <cell r="G3676">
            <v>269.06</v>
          </cell>
          <cell r="H3676" t="str">
            <v>CDHU-182</v>
          </cell>
        </row>
        <row r="3677">
          <cell r="A3677" t="str">
            <v>50.20</v>
          </cell>
          <cell r="C3677" t="str">
            <v>Reparos, conservacoes e complementos - GRUPO 50</v>
          </cell>
          <cell r="H3677" t="str">
            <v>CDHU-182</v>
          </cell>
        </row>
        <row r="3678">
          <cell r="A3678" t="str">
            <v>50.20.110</v>
          </cell>
          <cell r="C3678" t="str">
            <v>Recarga de extintor de água pressurizada</v>
          </cell>
          <cell r="D3678" t="str">
            <v>L</v>
          </cell>
          <cell r="E3678">
            <v>3.11</v>
          </cell>
          <cell r="G3678">
            <v>3.11</v>
          </cell>
          <cell r="H3678" t="str">
            <v>CDHU-182</v>
          </cell>
        </row>
        <row r="3679">
          <cell r="A3679" t="str">
            <v>50.20.120</v>
          </cell>
          <cell r="C3679" t="str">
            <v>Recarga de extintor de gás carbônico</v>
          </cell>
          <cell r="D3679" t="str">
            <v>KG</v>
          </cell>
          <cell r="E3679">
            <v>11.28</v>
          </cell>
          <cell r="G3679">
            <v>11.28</v>
          </cell>
          <cell r="H3679" t="str">
            <v>CDHU-182</v>
          </cell>
        </row>
        <row r="3680">
          <cell r="A3680" t="str">
            <v>50.20.130</v>
          </cell>
          <cell r="C3680" t="str">
            <v>Recarga de extintor de pó químico seco</v>
          </cell>
          <cell r="D3680" t="str">
            <v>KG</v>
          </cell>
          <cell r="E3680">
            <v>9.3800000000000008</v>
          </cell>
          <cell r="G3680">
            <v>9.3800000000000008</v>
          </cell>
          <cell r="H3680" t="str">
            <v>CDHU-182</v>
          </cell>
        </row>
        <row r="3681">
          <cell r="A3681" t="str">
            <v>50.20.160</v>
          </cell>
          <cell r="C3681" t="str">
            <v>Pintura de extintor de gás carbônico, pó químico seco, ou água pressurizada, com capacidade acima de 12 kg até 20 kg</v>
          </cell>
          <cell r="D3681" t="str">
            <v>UN</v>
          </cell>
          <cell r="E3681">
            <v>40.090000000000003</v>
          </cell>
          <cell r="G3681">
            <v>40.090000000000003</v>
          </cell>
          <cell r="H3681" t="str">
            <v>CDHU-182</v>
          </cell>
        </row>
        <row r="3682">
          <cell r="A3682" t="str">
            <v>50.20.170</v>
          </cell>
          <cell r="C3682" t="str">
            <v>Pintura de extintor de gás carbônico, pó químico seco, ou água pressurizada, com capacidade até 12 kg</v>
          </cell>
          <cell r="D3682" t="str">
            <v>UN</v>
          </cell>
          <cell r="E3682">
            <v>19.28</v>
          </cell>
          <cell r="G3682">
            <v>19.28</v>
          </cell>
          <cell r="H3682" t="str">
            <v>CDHU-182</v>
          </cell>
        </row>
        <row r="3683">
          <cell r="A3683" t="str">
            <v>50.20.200</v>
          </cell>
          <cell r="B3683" t="str">
            <v>PAVIMENTACAO E PASSEIO</v>
          </cell>
          <cell r="C3683" t="str">
            <v>Recolocação de bico de sprinkler</v>
          </cell>
          <cell r="D3683" t="str">
            <v>UN</v>
          </cell>
          <cell r="E3683">
            <v>7.0000000000000007E-2</v>
          </cell>
          <cell r="F3683">
            <v>14.69</v>
          </cell>
          <cell r="G3683">
            <v>14.76</v>
          </cell>
          <cell r="H3683" t="str">
            <v>CDHU-182</v>
          </cell>
        </row>
        <row r="3684">
          <cell r="A3684" t="str">
            <v>54</v>
          </cell>
          <cell r="B3684" t="str">
            <v>Pavimentacao preparo de base</v>
          </cell>
          <cell r="C3684" t="str">
            <v>PAVIMENTACAO E PASSEIO</v>
          </cell>
          <cell r="H3684" t="str">
            <v>CDHU-182</v>
          </cell>
        </row>
        <row r="3685">
          <cell r="A3685" t="str">
            <v>54.01</v>
          </cell>
          <cell r="C3685" t="str">
            <v>Pavimentacao preparo de base</v>
          </cell>
          <cell r="H3685" t="str">
            <v>CDHU-182</v>
          </cell>
        </row>
        <row r="3686">
          <cell r="A3686" t="str">
            <v>54.01.010</v>
          </cell>
          <cell r="C3686" t="str">
            <v>Regularização e compactação mecanizada de superfície, sem controle do proctor normal</v>
          </cell>
          <cell r="D3686" t="str">
            <v>M2</v>
          </cell>
          <cell r="E3686">
            <v>2.74</v>
          </cell>
          <cell r="F3686">
            <v>0.13</v>
          </cell>
          <cell r="G3686">
            <v>2.87</v>
          </cell>
          <cell r="H3686" t="str">
            <v>CDHU-182</v>
          </cell>
        </row>
        <row r="3687">
          <cell r="A3687" t="str">
            <v>54.01.030</v>
          </cell>
          <cell r="C3687" t="str">
            <v>Abertura e preparo de caixa até 40 cm, compactação do subleito mínimo de 95% do PN e transporte até o raio de 1 km</v>
          </cell>
          <cell r="D3687" t="str">
            <v>M2</v>
          </cell>
          <cell r="E3687">
            <v>20.79</v>
          </cell>
          <cell r="F3687">
            <v>0.27</v>
          </cell>
          <cell r="G3687">
            <v>21.06</v>
          </cell>
          <cell r="H3687" t="str">
            <v>CDHU-182</v>
          </cell>
        </row>
        <row r="3688">
          <cell r="A3688" t="str">
            <v>54.01.050</v>
          </cell>
          <cell r="C3688" t="str">
            <v>Compactação do subleito mínimo de 95% do PN</v>
          </cell>
          <cell r="D3688" t="str">
            <v>M3</v>
          </cell>
          <cell r="E3688">
            <v>18.71</v>
          </cell>
          <cell r="F3688">
            <v>0.54</v>
          </cell>
          <cell r="G3688">
            <v>19.25</v>
          </cell>
          <cell r="H3688" t="str">
            <v>CDHU-182</v>
          </cell>
        </row>
        <row r="3689">
          <cell r="A3689" t="str">
            <v>54.01.200</v>
          </cell>
          <cell r="C3689" t="str">
            <v>Base de macadame hidráulico</v>
          </cell>
          <cell r="D3689" t="str">
            <v>M3</v>
          </cell>
          <cell r="E3689">
            <v>205.09</v>
          </cell>
          <cell r="F3689">
            <v>25.13</v>
          </cell>
          <cell r="G3689">
            <v>230.22</v>
          </cell>
          <cell r="H3689" t="str">
            <v>CDHU-182</v>
          </cell>
        </row>
        <row r="3690">
          <cell r="A3690" t="str">
            <v>54.01.210</v>
          </cell>
          <cell r="C3690" t="str">
            <v>Base de brita graduada</v>
          </cell>
          <cell r="D3690" t="str">
            <v>M3</v>
          </cell>
          <cell r="E3690">
            <v>141.85</v>
          </cell>
          <cell r="F3690">
            <v>16.75</v>
          </cell>
          <cell r="G3690">
            <v>158.6</v>
          </cell>
          <cell r="H3690" t="str">
            <v>CDHU-182</v>
          </cell>
        </row>
        <row r="3691">
          <cell r="A3691" t="str">
            <v>54.01.220</v>
          </cell>
          <cell r="C3691" t="str">
            <v>Base de bica corrida</v>
          </cell>
          <cell r="D3691" t="str">
            <v>M3</v>
          </cell>
          <cell r="E3691">
            <v>129.63</v>
          </cell>
          <cell r="F3691">
            <v>2.58</v>
          </cell>
          <cell r="G3691">
            <v>132.21</v>
          </cell>
          <cell r="H3691" t="str">
            <v>CDHU-182</v>
          </cell>
        </row>
        <row r="3692">
          <cell r="A3692" t="str">
            <v>54.01.230</v>
          </cell>
          <cell r="C3692" t="str">
            <v>Base de macadame betuminoso</v>
          </cell>
          <cell r="D3692" t="str">
            <v>M3</v>
          </cell>
          <cell r="E3692">
            <v>813.43</v>
          </cell>
          <cell r="F3692">
            <v>12.56</v>
          </cell>
          <cell r="G3692">
            <v>825.99</v>
          </cell>
          <cell r="H3692" t="str">
            <v>CDHU-182</v>
          </cell>
        </row>
        <row r="3693">
          <cell r="A3693" t="str">
            <v>54.01.300</v>
          </cell>
          <cell r="C3693" t="str">
            <v>Pavimento de concreto rolado (concreto pobre) para base de pavimento rígido</v>
          </cell>
          <cell r="D3693" t="str">
            <v>M3</v>
          </cell>
          <cell r="E3693">
            <v>224.53</v>
          </cell>
          <cell r="G3693">
            <v>224.53</v>
          </cell>
          <cell r="H3693" t="str">
            <v>CDHU-182</v>
          </cell>
        </row>
        <row r="3694">
          <cell r="A3694" t="str">
            <v>54.01.400</v>
          </cell>
          <cell r="C3694" t="str">
            <v>Abertura de caixa até 25 cm, inclui escavação, compactação, transporte e preparo do sub-leito</v>
          </cell>
          <cell r="D3694" t="str">
            <v>M2</v>
          </cell>
          <cell r="E3694">
            <v>17.11</v>
          </cell>
          <cell r="F3694">
            <v>0.38</v>
          </cell>
          <cell r="G3694">
            <v>17.489999999999998</v>
          </cell>
          <cell r="H3694" t="str">
            <v>CDHU-182</v>
          </cell>
        </row>
        <row r="3695">
          <cell r="A3695" t="str">
            <v>54.01.410</v>
          </cell>
          <cell r="B3695" t="str">
            <v>Pavimentacao com pedrisco e revestimento primario</v>
          </cell>
          <cell r="C3695" t="str">
            <v>Varrição de pavimento para recapeamento</v>
          </cell>
          <cell r="D3695" t="str">
            <v>M2</v>
          </cell>
          <cell r="F3695">
            <v>0.67</v>
          </cell>
          <cell r="G3695">
            <v>0.67</v>
          </cell>
          <cell r="H3695" t="str">
            <v>CDHU-182</v>
          </cell>
        </row>
        <row r="3696">
          <cell r="A3696" t="str">
            <v>54.02</v>
          </cell>
          <cell r="C3696" t="str">
            <v>Pavimentacao com pedrisco e revestimento primario</v>
          </cell>
          <cell r="H3696" t="str">
            <v>CDHU-182</v>
          </cell>
        </row>
        <row r="3697">
          <cell r="A3697" t="str">
            <v>54.02.030</v>
          </cell>
          <cell r="B3697" t="str">
            <v>Pavimentacao flexivel</v>
          </cell>
          <cell r="C3697" t="str">
            <v>Revestimento primário com pedra britada, compactação mínima de 95% do PN</v>
          </cell>
          <cell r="D3697" t="str">
            <v>M3</v>
          </cell>
          <cell r="E3697">
            <v>82.09</v>
          </cell>
          <cell r="F3697">
            <v>10.72</v>
          </cell>
          <cell r="G3697">
            <v>92.81</v>
          </cell>
          <cell r="H3697" t="str">
            <v>CDHU-182</v>
          </cell>
        </row>
        <row r="3698">
          <cell r="A3698" t="str">
            <v>54.03</v>
          </cell>
          <cell r="C3698" t="str">
            <v>Pavimentacao flexivel</v>
          </cell>
          <cell r="H3698" t="str">
            <v>CDHU-182</v>
          </cell>
        </row>
        <row r="3699">
          <cell r="A3699" t="str">
            <v>54.03.200</v>
          </cell>
          <cell r="C3699" t="str">
            <v>Concreto asfáltico usinado a quente - Binder</v>
          </cell>
          <cell r="D3699" t="str">
            <v>M3</v>
          </cell>
          <cell r="E3699">
            <v>1114.69</v>
          </cell>
          <cell r="F3699">
            <v>13.96</v>
          </cell>
          <cell r="G3699">
            <v>1128.6500000000001</v>
          </cell>
          <cell r="H3699" t="str">
            <v>CDHU-182</v>
          </cell>
        </row>
        <row r="3700">
          <cell r="A3700" t="str">
            <v>54.03.210</v>
          </cell>
          <cell r="C3700" t="str">
            <v>Camada de rolamento em concreto betuminoso usinado quente - CBUQ</v>
          </cell>
          <cell r="D3700" t="str">
            <v>M3</v>
          </cell>
          <cell r="E3700">
            <v>1325.68</v>
          </cell>
          <cell r="F3700">
            <v>13.96</v>
          </cell>
          <cell r="G3700">
            <v>1339.64</v>
          </cell>
          <cell r="H3700" t="str">
            <v>CDHU-182</v>
          </cell>
        </row>
        <row r="3701">
          <cell r="A3701" t="str">
            <v>54.03.221</v>
          </cell>
          <cell r="C3701" t="str">
            <v>Restauração de pavimento asfáltico com concreto betuminoso usinado quente - CBUQ</v>
          </cell>
          <cell r="D3701" t="str">
            <v>M3</v>
          </cell>
          <cell r="E3701">
            <v>1222.7</v>
          </cell>
          <cell r="F3701">
            <v>13.96</v>
          </cell>
          <cell r="G3701">
            <v>1236.6600000000001</v>
          </cell>
          <cell r="H3701" t="str">
            <v>CDHU-182</v>
          </cell>
        </row>
        <row r="3702">
          <cell r="A3702" t="str">
            <v>54.03.230</v>
          </cell>
          <cell r="C3702" t="str">
            <v>Imprimação betuminosa ligante</v>
          </cell>
          <cell r="D3702" t="str">
            <v>M2</v>
          </cell>
          <cell r="E3702">
            <v>6.33</v>
          </cell>
          <cell r="F3702">
            <v>0.08</v>
          </cell>
          <cell r="G3702">
            <v>6.41</v>
          </cell>
          <cell r="H3702" t="str">
            <v>CDHU-182</v>
          </cell>
        </row>
        <row r="3703">
          <cell r="A3703" t="str">
            <v>54.03.240</v>
          </cell>
          <cell r="C3703" t="str">
            <v>Imprimação betuminosa impermeabilizante</v>
          </cell>
          <cell r="D3703" t="str">
            <v>M2</v>
          </cell>
          <cell r="E3703">
            <v>13.38</v>
          </cell>
          <cell r="F3703">
            <v>0.1</v>
          </cell>
          <cell r="G3703">
            <v>13.48</v>
          </cell>
          <cell r="H3703" t="str">
            <v>CDHU-182</v>
          </cell>
        </row>
        <row r="3704">
          <cell r="A3704" t="str">
            <v>54.03.250</v>
          </cell>
          <cell r="C3704" t="str">
            <v>Revestimento de pré-misturado a quente</v>
          </cell>
          <cell r="D3704" t="str">
            <v>M3</v>
          </cell>
          <cell r="E3704">
            <v>980.35</v>
          </cell>
          <cell r="F3704">
            <v>13.96</v>
          </cell>
          <cell r="G3704">
            <v>994.31</v>
          </cell>
          <cell r="H3704" t="str">
            <v>CDHU-182</v>
          </cell>
        </row>
        <row r="3705">
          <cell r="A3705" t="str">
            <v>54.03.260</v>
          </cell>
          <cell r="B3705" t="str">
            <v>Pavimentacao em paralelepipedos e blocos de concreto</v>
          </cell>
          <cell r="C3705" t="str">
            <v>Revestimento de pré-misturado a frio</v>
          </cell>
          <cell r="D3705" t="str">
            <v>M3</v>
          </cell>
          <cell r="E3705">
            <v>971.37</v>
          </cell>
          <cell r="F3705">
            <v>33.5</v>
          </cell>
          <cell r="G3705">
            <v>1004.87</v>
          </cell>
          <cell r="H3705" t="str">
            <v>CDHU-182</v>
          </cell>
        </row>
        <row r="3706">
          <cell r="A3706" t="str">
            <v>54.04</v>
          </cell>
          <cell r="C3706" t="str">
            <v>Pavimentacao em paralelepipedos e blocos de concreto</v>
          </cell>
          <cell r="H3706" t="str">
            <v>CDHU-182</v>
          </cell>
        </row>
        <row r="3707">
          <cell r="A3707" t="str">
            <v>54.04.030</v>
          </cell>
          <cell r="C3707" t="str">
            <v>Pavimentação em paralelepípedo, sem rejunte</v>
          </cell>
          <cell r="D3707" t="str">
            <v>M2</v>
          </cell>
          <cell r="E3707">
            <v>173.23</v>
          </cell>
          <cell r="F3707">
            <v>21.4</v>
          </cell>
          <cell r="G3707">
            <v>194.63</v>
          </cell>
          <cell r="H3707" t="str">
            <v>CDHU-182</v>
          </cell>
        </row>
        <row r="3708">
          <cell r="A3708" t="str">
            <v>54.04.040</v>
          </cell>
          <cell r="C3708" t="str">
            <v>Rejuntamento de paralelepípedo com areia</v>
          </cell>
          <cell r="D3708" t="str">
            <v>M2</v>
          </cell>
          <cell r="E3708">
            <v>15.15</v>
          </cell>
          <cell r="F3708">
            <v>1.68</v>
          </cell>
          <cell r="G3708">
            <v>16.829999999999998</v>
          </cell>
          <cell r="H3708" t="str">
            <v>CDHU-182</v>
          </cell>
        </row>
        <row r="3709">
          <cell r="A3709" t="str">
            <v>54.04.050</v>
          </cell>
          <cell r="C3709" t="str">
            <v>Rejuntamento de paralelepípedo com argamassa de cimento e areia 1:3</v>
          </cell>
          <cell r="D3709" t="str">
            <v>M2</v>
          </cell>
          <cell r="E3709">
            <v>8.2799999999999994</v>
          </cell>
          <cell r="F3709">
            <v>5.19</v>
          </cell>
          <cell r="G3709">
            <v>13.47</v>
          </cell>
          <cell r="H3709" t="str">
            <v>CDHU-182</v>
          </cell>
        </row>
        <row r="3710">
          <cell r="A3710" t="str">
            <v>54.04.060</v>
          </cell>
          <cell r="C3710" t="str">
            <v>Rejuntamento de paralelepípedo com asfalto e pedrisco</v>
          </cell>
          <cell r="D3710" t="str">
            <v>M2</v>
          </cell>
          <cell r="E3710">
            <v>44.43</v>
          </cell>
          <cell r="F3710">
            <v>4.1900000000000004</v>
          </cell>
          <cell r="G3710">
            <v>48.62</v>
          </cell>
          <cell r="H3710" t="str">
            <v>CDHU-182</v>
          </cell>
        </row>
        <row r="3711">
          <cell r="A3711" t="str">
            <v>54.04.340</v>
          </cell>
          <cell r="C3711" t="str">
            <v>Pavimentação em lajota de concreto 35 MPa, espessura 6 cm, cor natural, tipos: raquete, retangular, sextavado e 16 faces, com rejunte em areia</v>
          </cell>
          <cell r="D3711" t="str">
            <v>M2</v>
          </cell>
          <cell r="E3711">
            <v>53.08</v>
          </cell>
          <cell r="F3711">
            <v>16.16</v>
          </cell>
          <cell r="G3711">
            <v>69.239999999999995</v>
          </cell>
          <cell r="H3711" t="str">
            <v>CDHU-182</v>
          </cell>
        </row>
        <row r="3712">
          <cell r="A3712" t="str">
            <v>54.04.342</v>
          </cell>
          <cell r="C3712" t="str">
            <v>Pavimentação em lajota de concreto 35 MPa, espessura 6 cm, colorido, tipos: raquete, retangular, sextavado e 16 faces, com rejunte em areia</v>
          </cell>
          <cell r="D3712" t="str">
            <v>M2</v>
          </cell>
          <cell r="E3712">
            <v>53.37</v>
          </cell>
          <cell r="F3712">
            <v>16.16</v>
          </cell>
          <cell r="G3712">
            <v>69.53</v>
          </cell>
          <cell r="H3712" t="str">
            <v>CDHU-182</v>
          </cell>
        </row>
        <row r="3713">
          <cell r="A3713" t="str">
            <v>54.04.350</v>
          </cell>
          <cell r="C3713" t="str">
            <v>Pavimentação em lajota de concreto 35 MPa, espessura 8 cm, tipos: raquete, retangular, sextavado e 16 faces, com rejunte em areia</v>
          </cell>
          <cell r="D3713" t="str">
            <v>M2</v>
          </cell>
          <cell r="E3713">
            <v>63.17</v>
          </cell>
          <cell r="F3713">
            <v>21.54</v>
          </cell>
          <cell r="G3713">
            <v>84.71</v>
          </cell>
          <cell r="H3713" t="str">
            <v>CDHU-182</v>
          </cell>
        </row>
        <row r="3714">
          <cell r="A3714" t="str">
            <v>54.04.360</v>
          </cell>
          <cell r="C3714" t="str">
            <v>Bloco diagonal em concreto tipo piso drenante para plantio de grama - 50 x 50 x 10 cm</v>
          </cell>
          <cell r="D3714" t="str">
            <v>M2</v>
          </cell>
          <cell r="E3714">
            <v>70.12</v>
          </cell>
          <cell r="F3714">
            <v>7.91</v>
          </cell>
          <cell r="G3714">
            <v>78.03</v>
          </cell>
          <cell r="H3714" t="str">
            <v>CDHU-182</v>
          </cell>
        </row>
        <row r="3715">
          <cell r="A3715" t="str">
            <v>54.04.392</v>
          </cell>
          <cell r="B3715" t="str">
            <v>Guias e sarjetas</v>
          </cell>
          <cell r="C3715" t="str">
            <v>Piso em placa de concreto permeável drenante, cor natural, com resina protetora</v>
          </cell>
          <cell r="D3715" t="str">
            <v>M2</v>
          </cell>
          <cell r="E3715">
            <v>90.64</v>
          </cell>
          <cell r="F3715">
            <v>16.760000000000002</v>
          </cell>
          <cell r="G3715">
            <v>107.4</v>
          </cell>
          <cell r="H3715" t="str">
            <v>CDHU-182</v>
          </cell>
        </row>
        <row r="3716">
          <cell r="A3716" t="str">
            <v>54.06</v>
          </cell>
          <cell r="C3716" t="str">
            <v>Guias e sarjetas</v>
          </cell>
          <cell r="H3716" t="str">
            <v>CDHU-182</v>
          </cell>
        </row>
        <row r="3717">
          <cell r="A3717" t="str">
            <v>54.06.020</v>
          </cell>
          <cell r="C3717" t="str">
            <v>Guia pré-moldada curva tipo PMSP 100 - fck 25 MPa</v>
          </cell>
          <cell r="D3717" t="str">
            <v>M</v>
          </cell>
          <cell r="E3717">
            <v>40.700000000000003</v>
          </cell>
          <cell r="F3717">
            <v>10.1</v>
          </cell>
          <cell r="G3717">
            <v>50.8</v>
          </cell>
          <cell r="H3717" t="str">
            <v>CDHU-182</v>
          </cell>
        </row>
        <row r="3718">
          <cell r="A3718" t="str">
            <v>54.06.040</v>
          </cell>
          <cell r="C3718" t="str">
            <v>Guia pré-moldada reta tipo PMSP 100 - fck 25 MPa</v>
          </cell>
          <cell r="D3718" t="str">
            <v>M</v>
          </cell>
          <cell r="E3718">
            <v>35.630000000000003</v>
          </cell>
          <cell r="F3718">
            <v>10.1</v>
          </cell>
          <cell r="G3718">
            <v>45.73</v>
          </cell>
          <cell r="H3718" t="str">
            <v>CDHU-182</v>
          </cell>
        </row>
        <row r="3719">
          <cell r="A3719" t="str">
            <v>54.06.100</v>
          </cell>
          <cell r="C3719" t="str">
            <v>Base em concreto com fck de 20 MPa, para guias, sarjetas ou sarjetões</v>
          </cell>
          <cell r="D3719" t="str">
            <v>M3</v>
          </cell>
          <cell r="E3719">
            <v>367.06</v>
          </cell>
          <cell r="F3719">
            <v>36.39</v>
          </cell>
          <cell r="G3719">
            <v>403.45</v>
          </cell>
          <cell r="H3719" t="str">
            <v>CDHU-182</v>
          </cell>
        </row>
        <row r="3720">
          <cell r="A3720" t="str">
            <v>54.06.110</v>
          </cell>
          <cell r="C3720" t="str">
            <v>Base em concreto com fck de 25 MPa, para guias, sarjetas ou sarjetões</v>
          </cell>
          <cell r="D3720" t="str">
            <v>M3</v>
          </cell>
          <cell r="E3720">
            <v>379.75</v>
          </cell>
          <cell r="F3720">
            <v>36.39</v>
          </cell>
          <cell r="G3720">
            <v>416.14</v>
          </cell>
          <cell r="H3720" t="str">
            <v>CDHU-182</v>
          </cell>
        </row>
        <row r="3721">
          <cell r="A3721" t="str">
            <v>54.06.150</v>
          </cell>
          <cell r="C3721" t="str">
            <v>Execução de perfil extrusado no local</v>
          </cell>
          <cell r="D3721" t="str">
            <v>M3</v>
          </cell>
          <cell r="E3721">
            <v>1084.98</v>
          </cell>
          <cell r="G3721">
            <v>1084.98</v>
          </cell>
          <cell r="H3721" t="str">
            <v>CDHU-182</v>
          </cell>
        </row>
        <row r="3722">
          <cell r="A3722" t="str">
            <v>54.06.160</v>
          </cell>
          <cell r="C3722" t="str">
            <v>Sarjeta ou sarjetão moldado no local, tipo PMSP em concreto com fck 20 MPa</v>
          </cell>
          <cell r="D3722" t="str">
            <v>M3</v>
          </cell>
          <cell r="E3722">
            <v>495.01</v>
          </cell>
          <cell r="F3722">
            <v>74.22</v>
          </cell>
          <cell r="G3722">
            <v>569.23</v>
          </cell>
          <cell r="H3722" t="str">
            <v>CDHU-182</v>
          </cell>
        </row>
        <row r="3723">
          <cell r="A3723" t="str">
            <v>54.06.170</v>
          </cell>
          <cell r="B3723" t="str">
            <v>Calcadas e passeios.</v>
          </cell>
          <cell r="C3723" t="str">
            <v>Sarjeta ou sarjetão moldado no local, tipo PMSP em concreto com fck 25 MPa</v>
          </cell>
          <cell r="D3723" t="str">
            <v>M3</v>
          </cell>
          <cell r="E3723">
            <v>507.7</v>
          </cell>
          <cell r="F3723">
            <v>74.22</v>
          </cell>
          <cell r="G3723">
            <v>581.91999999999996</v>
          </cell>
          <cell r="H3723" t="str">
            <v>CDHU-182</v>
          </cell>
        </row>
        <row r="3724">
          <cell r="A3724" t="str">
            <v>54.07</v>
          </cell>
          <cell r="C3724" t="str">
            <v>Calcadas e passeios.</v>
          </cell>
          <cell r="H3724" t="str">
            <v>CDHU-182</v>
          </cell>
        </row>
        <row r="3725">
          <cell r="A3725" t="str">
            <v>54.07.040</v>
          </cell>
          <cell r="C3725" t="str">
            <v>Passeio em mosaico português</v>
          </cell>
          <cell r="D3725" t="str">
            <v>M2</v>
          </cell>
          <cell r="E3725">
            <v>186.66</v>
          </cell>
          <cell r="G3725">
            <v>186.66</v>
          </cell>
          <cell r="H3725" t="str">
            <v>CDHU-182</v>
          </cell>
        </row>
        <row r="3726">
          <cell r="A3726" t="str">
            <v>54.07.110</v>
          </cell>
          <cell r="C3726" t="str">
            <v>Piso em ladrilho hidráulico preto, branco e cinza 20 x 20 cm, assentado com argamassa colante industrializada</v>
          </cell>
          <cell r="D3726" t="str">
            <v>M2</v>
          </cell>
          <cell r="E3726">
            <v>73.88</v>
          </cell>
          <cell r="F3726">
            <v>9.4600000000000009</v>
          </cell>
          <cell r="G3726">
            <v>83.34</v>
          </cell>
          <cell r="H3726" t="str">
            <v>CDHU-182</v>
          </cell>
        </row>
        <row r="3727">
          <cell r="A3727" t="str">
            <v>54.07.130</v>
          </cell>
          <cell r="C3727" t="str">
            <v>Piso em ladrilho hidráulico várias cores 20 x 20 cm, assentado com argamassa colante industrializada</v>
          </cell>
          <cell r="D3727" t="str">
            <v>M2</v>
          </cell>
          <cell r="E3727">
            <v>73.91</v>
          </cell>
          <cell r="F3727">
            <v>9.4600000000000009</v>
          </cell>
          <cell r="G3727">
            <v>83.37</v>
          </cell>
          <cell r="H3727" t="str">
            <v>CDHU-182</v>
          </cell>
        </row>
        <row r="3728">
          <cell r="A3728" t="str">
            <v>54.07.210</v>
          </cell>
          <cell r="C3728" t="str">
            <v>Rejuntamento de piso em ladrilho hidráulico (20 x 20 x 1,8 cm) com argamassa industrializada para rejunte, juntas de 2 mm</v>
          </cell>
          <cell r="D3728" t="str">
            <v>M2</v>
          </cell>
          <cell r="E3728">
            <v>3.08</v>
          </cell>
          <cell r="F3728">
            <v>8.44</v>
          </cell>
          <cell r="G3728">
            <v>11.52</v>
          </cell>
          <cell r="H3728" t="str">
            <v>CDHU-182</v>
          </cell>
        </row>
        <row r="3729">
          <cell r="A3729" t="str">
            <v>54.07.240</v>
          </cell>
          <cell r="C3729" t="str">
            <v>Rejuntamento de piso em ladrilho hidráulico (30 x 30 x 2,5 cm), com cimento branco, juntas de 2 mm</v>
          </cell>
          <cell r="D3729" t="str">
            <v>M2</v>
          </cell>
          <cell r="E3729">
            <v>1.4</v>
          </cell>
          <cell r="F3729">
            <v>8.44</v>
          </cell>
          <cell r="G3729">
            <v>9.84</v>
          </cell>
          <cell r="H3729" t="str">
            <v>CDHU-182</v>
          </cell>
        </row>
        <row r="3730">
          <cell r="A3730" t="str">
            <v>54.07.260</v>
          </cell>
          <cell r="B3730" t="str">
            <v>Reparos, conservacoes e complementos - GRUPO 54</v>
          </cell>
          <cell r="C3730" t="str">
            <v>Piso em ladrilho hidráulico tipo rampa várias cores 30 x 30 cm, antiderrapante, assentado com argamassa mista</v>
          </cell>
          <cell r="D3730" t="str">
            <v>M2</v>
          </cell>
          <cell r="E3730">
            <v>82.66</v>
          </cell>
          <cell r="F3730">
            <v>23.95</v>
          </cell>
          <cell r="G3730">
            <v>106.61</v>
          </cell>
          <cell r="H3730" t="str">
            <v>CDHU-182</v>
          </cell>
        </row>
        <row r="3731">
          <cell r="A3731" t="str">
            <v>54.20</v>
          </cell>
          <cell r="C3731" t="str">
            <v>Reparos, conservacoes e complementos - GRUPO 54</v>
          </cell>
          <cell r="H3731" t="str">
            <v>CDHU-182</v>
          </cell>
        </row>
        <row r="3732">
          <cell r="A3732" t="str">
            <v>54.20.040</v>
          </cell>
          <cell r="C3732" t="str">
            <v>Bate-roda em concreto pré-moldado</v>
          </cell>
          <cell r="D3732" t="str">
            <v>M</v>
          </cell>
          <cell r="E3732">
            <v>48.02</v>
          </cell>
          <cell r="F3732">
            <v>11.55</v>
          </cell>
          <cell r="G3732">
            <v>59.57</v>
          </cell>
          <cell r="H3732" t="str">
            <v>CDHU-182</v>
          </cell>
        </row>
        <row r="3733">
          <cell r="A3733" t="str">
            <v>54.20.100</v>
          </cell>
          <cell r="C3733" t="str">
            <v>Reassentamento de guia pré-moldada reta e/ou curva</v>
          </cell>
          <cell r="D3733" t="str">
            <v>M</v>
          </cell>
          <cell r="E3733">
            <v>7.51</v>
          </cell>
          <cell r="F3733">
            <v>10.1</v>
          </cell>
          <cell r="G3733">
            <v>17.61</v>
          </cell>
          <cell r="H3733" t="str">
            <v>CDHU-182</v>
          </cell>
        </row>
        <row r="3734">
          <cell r="A3734" t="str">
            <v>54.20.110</v>
          </cell>
          <cell r="C3734" t="str">
            <v>Reassentamento de paralelepípedos, sem rejunte</v>
          </cell>
          <cell r="D3734" t="str">
            <v>M2</v>
          </cell>
          <cell r="E3734">
            <v>10.87</v>
          </cell>
          <cell r="F3734">
            <v>21.4</v>
          </cell>
          <cell r="G3734">
            <v>32.270000000000003</v>
          </cell>
          <cell r="H3734" t="str">
            <v>CDHU-182</v>
          </cell>
        </row>
        <row r="3735">
          <cell r="A3735" t="str">
            <v>54.20.120</v>
          </cell>
          <cell r="C3735" t="str">
            <v>Reassentamento de pavimentação em lajota de concreto, espessura 6 cm, com rejunte em areia</v>
          </cell>
          <cell r="D3735" t="str">
            <v>M2</v>
          </cell>
          <cell r="E3735">
            <v>6.85</v>
          </cell>
          <cell r="F3735">
            <v>13.22</v>
          </cell>
          <cell r="G3735">
            <v>20.07</v>
          </cell>
          <cell r="H3735" t="str">
            <v>CDHU-182</v>
          </cell>
        </row>
        <row r="3736">
          <cell r="A3736" t="str">
            <v>54.20.130</v>
          </cell>
          <cell r="C3736" t="str">
            <v>Reassentamento de pavimentação em lajota de concreto, espessura 8 cm, com rejunte em areia</v>
          </cell>
          <cell r="D3736" t="str">
            <v>M2</v>
          </cell>
          <cell r="E3736">
            <v>6.94</v>
          </cell>
          <cell r="F3736">
            <v>15.31</v>
          </cell>
          <cell r="G3736">
            <v>22.25</v>
          </cell>
          <cell r="H3736" t="str">
            <v>CDHU-182</v>
          </cell>
        </row>
        <row r="3737">
          <cell r="A3737" t="str">
            <v>54.20.140</v>
          </cell>
          <cell r="B3737" t="str">
            <v>LIMPEZA E ARREMATE</v>
          </cell>
          <cell r="C3737" t="str">
            <v>Reassentamento de pavimentação em lajota de concreto, espessura 10 cm, com rejunte em areia</v>
          </cell>
          <cell r="D3737" t="str">
            <v>M2</v>
          </cell>
          <cell r="E3737">
            <v>7.08</v>
          </cell>
          <cell r="F3737">
            <v>18.39</v>
          </cell>
          <cell r="G3737">
            <v>25.47</v>
          </cell>
          <cell r="H3737" t="str">
            <v>CDHU-182</v>
          </cell>
        </row>
        <row r="3738">
          <cell r="A3738" t="str">
            <v>55</v>
          </cell>
          <cell r="B3738" t="str">
            <v>Limpeza de obra</v>
          </cell>
          <cell r="C3738" t="str">
            <v>LIMPEZA E ARREMATE</v>
          </cell>
          <cell r="H3738" t="str">
            <v>CDHU-182</v>
          </cell>
        </row>
        <row r="3739">
          <cell r="A3739" t="str">
            <v>55.01</v>
          </cell>
          <cell r="C3739" t="str">
            <v>Limpeza de obra</v>
          </cell>
          <cell r="H3739" t="str">
            <v>CDHU-182</v>
          </cell>
        </row>
        <row r="3740">
          <cell r="A3740" t="str">
            <v>55.01.020</v>
          </cell>
          <cell r="C3740" t="str">
            <v>Limpeza final da obra</v>
          </cell>
          <cell r="D3740" t="str">
            <v>M2</v>
          </cell>
          <cell r="F3740">
            <v>11.73</v>
          </cell>
          <cell r="G3740">
            <v>11.73</v>
          </cell>
          <cell r="H3740" t="str">
            <v>CDHU-182</v>
          </cell>
        </row>
        <row r="3741">
          <cell r="A3741" t="str">
            <v>55.01.030</v>
          </cell>
          <cell r="C3741" t="str">
            <v>Limpeza complementar com hidrojateamento</v>
          </cell>
          <cell r="D3741" t="str">
            <v>M2</v>
          </cell>
          <cell r="E3741">
            <v>2.2400000000000002</v>
          </cell>
          <cell r="F3741">
            <v>4.97</v>
          </cell>
          <cell r="G3741">
            <v>7.21</v>
          </cell>
          <cell r="H3741" t="str">
            <v>CDHU-182</v>
          </cell>
        </row>
        <row r="3742">
          <cell r="A3742" t="str">
            <v>55.01.070</v>
          </cell>
          <cell r="C3742" t="str">
            <v>Limpeza complementar e especial de piso com produtos químicos</v>
          </cell>
          <cell r="D3742" t="str">
            <v>M2</v>
          </cell>
          <cell r="E3742">
            <v>1.45</v>
          </cell>
          <cell r="F3742">
            <v>3.35</v>
          </cell>
          <cell r="G3742">
            <v>4.8</v>
          </cell>
          <cell r="H3742" t="str">
            <v>CDHU-182</v>
          </cell>
        </row>
        <row r="3743">
          <cell r="A3743" t="str">
            <v>55.01.080</v>
          </cell>
          <cell r="C3743" t="str">
            <v>Limpeza complementar e especial de peças e aparelhos sanitários</v>
          </cell>
          <cell r="D3743" t="str">
            <v>UN</v>
          </cell>
          <cell r="F3743">
            <v>13.4</v>
          </cell>
          <cell r="G3743">
            <v>13.4</v>
          </cell>
          <cell r="H3743" t="str">
            <v>CDHU-182</v>
          </cell>
        </row>
        <row r="3744">
          <cell r="A3744" t="str">
            <v>55.01.100</v>
          </cell>
          <cell r="C3744" t="str">
            <v>Limpeza complementar e especial de vidros</v>
          </cell>
          <cell r="D3744" t="str">
            <v>M2</v>
          </cell>
          <cell r="F3744">
            <v>12.56</v>
          </cell>
          <cell r="G3744">
            <v>12.56</v>
          </cell>
          <cell r="H3744" t="str">
            <v>CDHU-182</v>
          </cell>
        </row>
        <row r="3745">
          <cell r="A3745" t="str">
            <v>55.01.130</v>
          </cell>
          <cell r="C3745" t="str">
            <v>Limpeza e lavagem de superfície revestida com material cerâmico ou pastilhas por hidrojateamento com rejuntamento</v>
          </cell>
          <cell r="D3745" t="str">
            <v>M2</v>
          </cell>
          <cell r="E3745">
            <v>5.58</v>
          </cell>
          <cell r="F3745">
            <v>4.97</v>
          </cell>
          <cell r="G3745">
            <v>10.55</v>
          </cell>
          <cell r="H3745" t="str">
            <v>CDHU-182</v>
          </cell>
        </row>
        <row r="3746">
          <cell r="A3746" t="str">
            <v>55.01.140</v>
          </cell>
          <cell r="B3746" t="str">
            <v>Limpeza e desinfeccao sanitaria</v>
          </cell>
          <cell r="C3746" t="str">
            <v>Limpeza de superfície com hidrojateamento</v>
          </cell>
          <cell r="D3746" t="str">
            <v>M2</v>
          </cell>
          <cell r="E3746">
            <v>6.64</v>
          </cell>
          <cell r="G3746">
            <v>6.64</v>
          </cell>
          <cell r="H3746" t="str">
            <v>CDHU-182</v>
          </cell>
        </row>
        <row r="3747">
          <cell r="A3747" t="str">
            <v>55.02</v>
          </cell>
          <cell r="C3747" t="str">
            <v>Limpeza e desinfeccao sanitaria</v>
          </cell>
          <cell r="H3747" t="str">
            <v>CDHU-182</v>
          </cell>
        </row>
        <row r="3748">
          <cell r="A3748" t="str">
            <v>55.02.010</v>
          </cell>
          <cell r="C3748" t="str">
            <v>Limpeza de caixa de inspeção</v>
          </cell>
          <cell r="D3748" t="str">
            <v>UN</v>
          </cell>
          <cell r="F3748">
            <v>5.03</v>
          </cell>
          <cell r="G3748">
            <v>5.03</v>
          </cell>
          <cell r="H3748" t="str">
            <v>CDHU-182</v>
          </cell>
        </row>
        <row r="3749">
          <cell r="A3749" t="str">
            <v>55.02.012</v>
          </cell>
          <cell r="C3749" t="str">
            <v>Limpeza de caixa de passagem, poço de visita ou bueiro</v>
          </cell>
          <cell r="D3749" t="str">
            <v>UN</v>
          </cell>
          <cell r="E3749">
            <v>17.940000000000001</v>
          </cell>
          <cell r="F3749">
            <v>16.75</v>
          </cell>
          <cell r="G3749">
            <v>34.69</v>
          </cell>
          <cell r="H3749" t="str">
            <v>CDHU-182</v>
          </cell>
        </row>
        <row r="3750">
          <cell r="A3750" t="str">
            <v>55.02.020</v>
          </cell>
          <cell r="C3750" t="str">
            <v>Limpeza de fossa</v>
          </cell>
          <cell r="D3750" t="str">
            <v>M3</v>
          </cell>
          <cell r="E3750">
            <v>144.61000000000001</v>
          </cell>
          <cell r="G3750">
            <v>144.61000000000001</v>
          </cell>
          <cell r="H3750" t="str">
            <v>CDHU-182</v>
          </cell>
        </row>
        <row r="3751">
          <cell r="A3751" t="str">
            <v>55.02.040</v>
          </cell>
          <cell r="C3751" t="str">
            <v>Limpeza e desobstrução de boca de lobo</v>
          </cell>
          <cell r="D3751" t="str">
            <v>UN</v>
          </cell>
          <cell r="F3751">
            <v>18.559999999999999</v>
          </cell>
          <cell r="G3751">
            <v>18.559999999999999</v>
          </cell>
          <cell r="H3751" t="str">
            <v>CDHU-182</v>
          </cell>
        </row>
        <row r="3752">
          <cell r="A3752" t="str">
            <v>55.02.050</v>
          </cell>
          <cell r="C3752" t="str">
            <v>Limpeza e desobstrução de canaletas ou tubulações de águas pluviais</v>
          </cell>
          <cell r="D3752" t="str">
            <v>M</v>
          </cell>
          <cell r="F3752">
            <v>9.2799999999999994</v>
          </cell>
          <cell r="G3752">
            <v>9.2799999999999994</v>
          </cell>
          <cell r="H3752" t="str">
            <v>CDHU-182</v>
          </cell>
        </row>
        <row r="3753">
          <cell r="A3753" t="str">
            <v>55.02.060</v>
          </cell>
          <cell r="B3753" t="str">
            <v>Remocao de entulho</v>
          </cell>
          <cell r="C3753" t="str">
            <v>Limpeza e desentupimento manual de tubulação de esgoto predial</v>
          </cell>
          <cell r="D3753" t="str">
            <v>M</v>
          </cell>
          <cell r="F3753">
            <v>10.08</v>
          </cell>
          <cell r="G3753">
            <v>10.08</v>
          </cell>
          <cell r="H3753" t="str">
            <v>CDHU-182</v>
          </cell>
        </row>
        <row r="3754">
          <cell r="A3754" t="str">
            <v>55.10</v>
          </cell>
          <cell r="C3754" t="str">
            <v>Remocao de entulho</v>
          </cell>
          <cell r="H3754" t="str">
            <v>CDHU-182</v>
          </cell>
        </row>
        <row r="3755">
          <cell r="A3755" t="str">
            <v>55.10.030</v>
          </cell>
          <cell r="B3755" t="str">
            <v>CONFORTO MECANICO, EQUIPAMENTO E SISTEMA</v>
          </cell>
          <cell r="C3755" t="str">
            <v>Locação de duto coletor de entulho</v>
          </cell>
          <cell r="D3755" t="str">
            <v>MXMES</v>
          </cell>
          <cell r="E3755">
            <v>56.63</v>
          </cell>
          <cell r="G3755">
            <v>56.63</v>
          </cell>
          <cell r="H3755" t="str">
            <v>CDHU-182</v>
          </cell>
        </row>
        <row r="3756">
          <cell r="A3756" t="str">
            <v>61</v>
          </cell>
          <cell r="B3756" t="str">
            <v>Elevador</v>
          </cell>
          <cell r="C3756" t="str">
            <v>CONFORTO MECANICO, EQUIPAMENTO E SISTEMA</v>
          </cell>
          <cell r="H3756" t="str">
            <v>CDHU-182</v>
          </cell>
        </row>
        <row r="3757">
          <cell r="A3757" t="str">
            <v>61.01</v>
          </cell>
          <cell r="C3757" t="str">
            <v>Elevador</v>
          </cell>
          <cell r="H3757" t="str">
            <v>CDHU-182</v>
          </cell>
        </row>
        <row r="3758">
          <cell r="A3758" t="str">
            <v>61.01.670</v>
          </cell>
          <cell r="C3758" t="str">
            <v>Elevador para passageiros, uso interno com capacidade mínima de 600 kg para duas paradas, portas unilaterais</v>
          </cell>
          <cell r="D3758" t="str">
            <v>CJ</v>
          </cell>
          <cell r="E3758">
            <v>77329.66</v>
          </cell>
          <cell r="G3758">
            <v>77329.66</v>
          </cell>
          <cell r="H3758" t="str">
            <v>CDHU-182</v>
          </cell>
        </row>
        <row r="3759">
          <cell r="A3759" t="str">
            <v>61.01.680</v>
          </cell>
          <cell r="C3759" t="str">
            <v>Elevador para passageiros, uso interno com capacidade mínima de 600 kg para três paradas, portas unilaterais</v>
          </cell>
          <cell r="D3759" t="str">
            <v>CJ</v>
          </cell>
          <cell r="E3759">
            <v>100258.81</v>
          </cell>
          <cell r="G3759">
            <v>100258.81</v>
          </cell>
          <cell r="H3759" t="str">
            <v>CDHU-182</v>
          </cell>
        </row>
        <row r="3760">
          <cell r="A3760" t="str">
            <v>61.01.690</v>
          </cell>
          <cell r="C3760" t="str">
            <v>Elevador para passageiros, uso interno com capacidade mínima de 600 kg para três paradas, portas bilaterais</v>
          </cell>
          <cell r="D3760" t="str">
            <v>CJ</v>
          </cell>
          <cell r="E3760">
            <v>87220.67</v>
          </cell>
          <cell r="G3760">
            <v>87220.67</v>
          </cell>
          <cell r="H3760" t="str">
            <v>CDHU-182</v>
          </cell>
        </row>
        <row r="3761">
          <cell r="A3761" t="str">
            <v>61.01.760</v>
          </cell>
          <cell r="C3761" t="str">
            <v>Elevador para passageiros, uso interno com capacidade mínima de 600 kg para quatro paradas, portas bilaterais</v>
          </cell>
          <cell r="D3761" t="str">
            <v>CJ</v>
          </cell>
          <cell r="E3761">
            <v>93514.94</v>
          </cell>
          <cell r="G3761">
            <v>93514.94</v>
          </cell>
          <cell r="H3761" t="str">
            <v>CDHU-182</v>
          </cell>
        </row>
        <row r="3762">
          <cell r="A3762" t="str">
            <v>61.01.770</v>
          </cell>
          <cell r="C3762" t="str">
            <v>Elevador para passageiros, uso interno com capacidade mínima de 600 kg para quatro paradas, portas unilaterais</v>
          </cell>
          <cell r="D3762" t="str">
            <v>CJ</v>
          </cell>
          <cell r="E3762">
            <v>107901.85</v>
          </cell>
          <cell r="G3762">
            <v>107901.85</v>
          </cell>
          <cell r="H3762" t="str">
            <v>CDHU-182</v>
          </cell>
        </row>
        <row r="3763">
          <cell r="A3763" t="str">
            <v>61.01.800</v>
          </cell>
          <cell r="B3763" t="str">
            <v>Climatizacao</v>
          </cell>
          <cell r="C3763" t="str">
            <v>Fechamento em vidro laminado para caixa de elevador</v>
          </cell>
          <cell r="D3763" t="str">
            <v>M2</v>
          </cell>
          <cell r="E3763">
            <v>658.16</v>
          </cell>
          <cell r="G3763">
            <v>658.16</v>
          </cell>
          <cell r="H3763" t="str">
            <v>CDHU-182</v>
          </cell>
        </row>
        <row r="3764">
          <cell r="A3764" t="str">
            <v>61.10</v>
          </cell>
          <cell r="C3764" t="str">
            <v>Climatizacao</v>
          </cell>
          <cell r="H3764" t="str">
            <v>CDHU-182</v>
          </cell>
        </row>
        <row r="3765">
          <cell r="A3765" t="str">
            <v>61.10.001</v>
          </cell>
          <cell r="C3765" t="str">
            <v>Resfriadora de líquidos (chiller), com compressor e condensação à ar, capacidade de 120 TR</v>
          </cell>
          <cell r="D3765" t="str">
            <v>UN</v>
          </cell>
          <cell r="E3765">
            <v>388125.35</v>
          </cell>
          <cell r="F3765">
            <v>25949.75</v>
          </cell>
          <cell r="G3765">
            <v>414075.1</v>
          </cell>
          <cell r="H3765" t="str">
            <v>CDHU-182</v>
          </cell>
        </row>
        <row r="3766">
          <cell r="A3766" t="str">
            <v>61.10.007</v>
          </cell>
          <cell r="C3766" t="str">
            <v>Resfriadora de líquidos (chiller), com compressor e condensação à ar, capacidade de 160 TR</v>
          </cell>
          <cell r="D3766" t="str">
            <v>UN</v>
          </cell>
          <cell r="E3766">
            <v>381805.38</v>
          </cell>
          <cell r="F3766">
            <v>27642.05</v>
          </cell>
          <cell r="G3766">
            <v>409447.43</v>
          </cell>
          <cell r="H3766" t="str">
            <v>CDHU-182</v>
          </cell>
        </row>
        <row r="3767">
          <cell r="A3767" t="str">
            <v>61.10.010</v>
          </cell>
          <cell r="C3767" t="str">
            <v>Resfriadora de líquidos (chiller), com compressor e condensação à ar, capacidade de 200-210 TR</v>
          </cell>
          <cell r="D3767" t="str">
            <v>UN</v>
          </cell>
          <cell r="E3767">
            <v>614508.69999999995</v>
          </cell>
          <cell r="F3767">
            <v>25132.95</v>
          </cell>
          <cell r="G3767">
            <v>639641.65</v>
          </cell>
          <cell r="H3767" t="str">
            <v>CDHU-182</v>
          </cell>
        </row>
        <row r="3768">
          <cell r="A3768" t="str">
            <v>61.10.012</v>
          </cell>
          <cell r="C3768" t="str">
            <v>Resfriadora de líquidos (chiller), com compressor e condensação à ar, capacidade de 80 TR</v>
          </cell>
          <cell r="D3768" t="str">
            <v>UN</v>
          </cell>
          <cell r="E3768">
            <v>225632.45</v>
          </cell>
          <cell r="F3768">
            <v>20759.8</v>
          </cell>
          <cell r="G3768">
            <v>246392.25</v>
          </cell>
          <cell r="H3768" t="str">
            <v>CDHU-182</v>
          </cell>
        </row>
        <row r="3769">
          <cell r="A3769" t="str">
            <v>61.10.014</v>
          </cell>
          <cell r="C3769" t="str">
            <v>Resfriadora de líquidos (chiller), com compressor e condensação à ar, capacidade de 20 TR</v>
          </cell>
          <cell r="D3769" t="str">
            <v>UN</v>
          </cell>
          <cell r="E3769">
            <v>80419.56</v>
          </cell>
          <cell r="F3769">
            <v>12974.88</v>
          </cell>
          <cell r="G3769">
            <v>93394.44</v>
          </cell>
          <cell r="H3769" t="str">
            <v>CDHU-182</v>
          </cell>
        </row>
        <row r="3770">
          <cell r="A3770" t="str">
            <v>61.10.100</v>
          </cell>
          <cell r="C3770" t="str">
            <v>Tratamento de ar (fan-coil) tipo Air Handling Unit de concepção modular, capacidade de 10 TR</v>
          </cell>
          <cell r="D3770" t="str">
            <v>UN</v>
          </cell>
          <cell r="E3770">
            <v>18578.189999999999</v>
          </cell>
          <cell r="F3770">
            <v>3068.75</v>
          </cell>
          <cell r="G3770">
            <v>21646.94</v>
          </cell>
          <cell r="H3770" t="str">
            <v>CDHU-182</v>
          </cell>
        </row>
        <row r="3771">
          <cell r="A3771" t="str">
            <v>61.10.110</v>
          </cell>
          <cell r="C3771" t="str">
            <v>Tratamento de ar (fan-coil) tipo Air Handling Unit de concepção modular, capacidade de 40 TR</v>
          </cell>
          <cell r="D3771" t="str">
            <v>UN</v>
          </cell>
          <cell r="E3771">
            <v>51231.76</v>
          </cell>
          <cell r="F3771">
            <v>6702.36</v>
          </cell>
          <cell r="G3771">
            <v>57934.12</v>
          </cell>
          <cell r="H3771" t="str">
            <v>CDHU-182</v>
          </cell>
        </row>
        <row r="3772">
          <cell r="A3772" t="str">
            <v>61.10.120</v>
          </cell>
          <cell r="C3772" t="str">
            <v>Tratamento de ar (fan-coil) tipo Air Handling Unit de concepção modular, capacidade de 50 TR</v>
          </cell>
          <cell r="D3772" t="str">
            <v>UN</v>
          </cell>
          <cell r="E3772">
            <v>46705.32</v>
          </cell>
          <cell r="F3772">
            <v>8179.5</v>
          </cell>
          <cell r="G3772">
            <v>54884.82</v>
          </cell>
          <cell r="H3772" t="str">
            <v>CDHU-182</v>
          </cell>
        </row>
        <row r="3773">
          <cell r="A3773" t="str">
            <v>61.10.200</v>
          </cell>
          <cell r="C3773" t="str">
            <v>Tratamento de ar compacta fancolete hidrônico tipo piso-teto, vazão de ar nominal 637 m³/h, capacidade de refrigeração 14.000 Btu/h - 1,2 TR</v>
          </cell>
          <cell r="D3773" t="str">
            <v>UN</v>
          </cell>
          <cell r="E3773">
            <v>4044.01</v>
          </cell>
          <cell r="F3773">
            <v>519.44000000000005</v>
          </cell>
          <cell r="G3773">
            <v>4563.45</v>
          </cell>
          <cell r="H3773" t="str">
            <v>CDHU-182</v>
          </cell>
        </row>
        <row r="3774">
          <cell r="A3774" t="str">
            <v>61.10.210</v>
          </cell>
          <cell r="C3774" t="str">
            <v>Tratamento de ar compacta fancolete hidrônico tipo piso-teto, vazão de ar nominal 1.215 m³/h, capacidade de refrigeração 25.000 Btu/h - 2,1 TR</v>
          </cell>
          <cell r="D3774" t="str">
            <v>UN</v>
          </cell>
          <cell r="E3774">
            <v>4534.72</v>
          </cell>
          <cell r="F3774">
            <v>649.29999999999995</v>
          </cell>
          <cell r="G3774">
            <v>5184.0200000000004</v>
          </cell>
          <cell r="H3774" t="str">
            <v>CDHU-182</v>
          </cell>
        </row>
        <row r="3775">
          <cell r="A3775" t="str">
            <v>61.10.220</v>
          </cell>
          <cell r="C3775" t="str">
            <v>Tratamento de ar compacta fancolete hidrônico tipo piso-teto, vazão de ar nominal 1.758 m³/h, capacidade de refrigeração 36.000 Btu/h - 3,0 TR</v>
          </cell>
          <cell r="D3775" t="str">
            <v>UN</v>
          </cell>
          <cell r="E3775">
            <v>5776.7</v>
          </cell>
          <cell r="F3775">
            <v>779.16</v>
          </cell>
          <cell r="G3775">
            <v>6555.86</v>
          </cell>
          <cell r="H3775" t="str">
            <v>CDHU-182</v>
          </cell>
        </row>
        <row r="3776">
          <cell r="A3776" t="str">
            <v>61.10.230</v>
          </cell>
          <cell r="C3776" t="str">
            <v>Tratamento de ar compacta fancolete hidrônico tipo piso-teto, vazão de ar nominal 2.166 m³/h, capacidade de refrigeração 48.000 Btu/h - 4,0 TR</v>
          </cell>
          <cell r="D3776" t="str">
            <v>UN</v>
          </cell>
          <cell r="E3776">
            <v>5819.8</v>
          </cell>
          <cell r="F3776">
            <v>844.09</v>
          </cell>
          <cell r="G3776">
            <v>6663.89</v>
          </cell>
          <cell r="H3776" t="str">
            <v>CDHU-182</v>
          </cell>
        </row>
        <row r="3777">
          <cell r="A3777" t="str">
            <v>61.10.250</v>
          </cell>
          <cell r="C3777" t="str">
            <v>Tratamento de ar compacta fancolete hidrônico tipo cassete, capacidade de refrigeração 20.000 Btu/h - 1,6 TR</v>
          </cell>
          <cell r="D3777" t="str">
            <v>UN</v>
          </cell>
          <cell r="E3777">
            <v>4194.8599999999997</v>
          </cell>
          <cell r="F3777">
            <v>406.33</v>
          </cell>
          <cell r="G3777">
            <v>4601.1899999999996</v>
          </cell>
          <cell r="H3777" t="str">
            <v>CDHU-182</v>
          </cell>
        </row>
        <row r="3778">
          <cell r="A3778" t="str">
            <v>61.10.260</v>
          </cell>
          <cell r="C3778" t="str">
            <v>Tratamento de ar compacta fancolete hidrônico tipo cassete, capacidade de refrigeração 25.000 Btu/h - 2,1 TR</v>
          </cell>
          <cell r="D3778" t="str">
            <v>UN</v>
          </cell>
          <cell r="E3778">
            <v>4764.8</v>
          </cell>
          <cell r="F3778">
            <v>406.33</v>
          </cell>
          <cell r="G3778">
            <v>5171.13</v>
          </cell>
          <cell r="H3778" t="str">
            <v>CDHU-182</v>
          </cell>
        </row>
        <row r="3779">
          <cell r="A3779" t="str">
            <v>61.10.270</v>
          </cell>
          <cell r="C3779" t="str">
            <v>Tratamento de ar compacta fancolete hidrônico tipo cassete, capacidade de refrigeração 32.000 Btu/h - 2,6 TR</v>
          </cell>
          <cell r="D3779" t="str">
            <v>UN</v>
          </cell>
          <cell r="E3779">
            <v>5428.62</v>
          </cell>
          <cell r="F3779">
            <v>406.33</v>
          </cell>
          <cell r="G3779">
            <v>5834.95</v>
          </cell>
          <cell r="H3779" t="str">
            <v>CDHU-182</v>
          </cell>
        </row>
        <row r="3780">
          <cell r="A3780" t="str">
            <v>61.10.300</v>
          </cell>
          <cell r="C3780" t="str">
            <v>Duto flexível aluminizado, seção circular de 10cm (4")</v>
          </cell>
          <cell r="D3780" t="str">
            <v>M</v>
          </cell>
          <cell r="E3780">
            <v>10.35</v>
          </cell>
          <cell r="F3780">
            <v>11.32</v>
          </cell>
          <cell r="G3780">
            <v>21.67</v>
          </cell>
          <cell r="H3780" t="str">
            <v>CDHU-182</v>
          </cell>
        </row>
        <row r="3781">
          <cell r="A3781" t="str">
            <v>61.10.310</v>
          </cell>
          <cell r="C3781" t="str">
            <v>Duto flexível aluminizado, seção circular de 15cm (6")</v>
          </cell>
          <cell r="D3781" t="str">
            <v>M</v>
          </cell>
          <cell r="E3781">
            <v>15.49</v>
          </cell>
          <cell r="F3781">
            <v>11.32</v>
          </cell>
          <cell r="G3781">
            <v>26.81</v>
          </cell>
          <cell r="H3781" t="str">
            <v>CDHU-182</v>
          </cell>
        </row>
        <row r="3782">
          <cell r="A3782" t="str">
            <v>61.10.320</v>
          </cell>
          <cell r="C3782" t="str">
            <v>Duto flexível aluminizado, seção circular de 20cm (8")</v>
          </cell>
          <cell r="D3782" t="str">
            <v>M</v>
          </cell>
          <cell r="E3782">
            <v>18.21</v>
          </cell>
          <cell r="F3782">
            <v>11.32</v>
          </cell>
          <cell r="G3782">
            <v>29.53</v>
          </cell>
          <cell r="H3782" t="str">
            <v>CDHU-182</v>
          </cell>
        </row>
        <row r="3783">
          <cell r="A3783" t="str">
            <v>61.10.380</v>
          </cell>
          <cell r="C3783" t="str">
            <v>Duto em painel rígido de lã de vidro acústico, espessura 25 mm</v>
          </cell>
          <cell r="D3783" t="str">
            <v>M2</v>
          </cell>
          <cell r="E3783">
            <v>87.87</v>
          </cell>
          <cell r="F3783">
            <v>81.17</v>
          </cell>
          <cell r="G3783">
            <v>169.04</v>
          </cell>
          <cell r="H3783" t="str">
            <v>CDHU-182</v>
          </cell>
        </row>
        <row r="3784">
          <cell r="A3784" t="str">
            <v>61.10.400</v>
          </cell>
          <cell r="C3784" t="str">
            <v>Damper corta fogo (DCF) tipo comporta, com elemento fusível e chave fim de curso.</v>
          </cell>
          <cell r="D3784" t="str">
            <v>M2</v>
          </cell>
          <cell r="E3784">
            <v>3924.91</v>
          </cell>
          <cell r="G3784">
            <v>3924.91</v>
          </cell>
          <cell r="H3784" t="str">
            <v>CDHU-182</v>
          </cell>
        </row>
        <row r="3785">
          <cell r="A3785" t="str">
            <v>61.10.401</v>
          </cell>
          <cell r="C3785" t="str">
            <v>Damper de regulagem manual, tamanho: 0,10 m² a 0,14 m²</v>
          </cell>
          <cell r="D3785" t="str">
            <v>M2</v>
          </cell>
          <cell r="E3785">
            <v>1544.47</v>
          </cell>
          <cell r="F3785">
            <v>106</v>
          </cell>
          <cell r="G3785">
            <v>1650.47</v>
          </cell>
          <cell r="H3785" t="str">
            <v>CDHU-182</v>
          </cell>
        </row>
        <row r="3786">
          <cell r="A3786" t="str">
            <v>61.10.402</v>
          </cell>
          <cell r="C3786" t="str">
            <v>Damper de regulagem manual, tamanho: 0,15 m² a 0,20 m²</v>
          </cell>
          <cell r="D3786" t="str">
            <v>M2</v>
          </cell>
          <cell r="E3786">
            <v>1318.69</v>
          </cell>
          <cell r="F3786">
            <v>81.91</v>
          </cell>
          <cell r="G3786">
            <v>1400.6</v>
          </cell>
          <cell r="H3786" t="str">
            <v>CDHU-182</v>
          </cell>
        </row>
        <row r="3787">
          <cell r="A3787" t="str">
            <v>61.10.403</v>
          </cell>
          <cell r="C3787" t="str">
            <v>Damper de regulagem manual, tamanho: 0,21 m² a 0,40 m²</v>
          </cell>
          <cell r="D3787" t="str">
            <v>M2</v>
          </cell>
          <cell r="E3787">
            <v>1012.05</v>
          </cell>
          <cell r="F3787">
            <v>72.28</v>
          </cell>
          <cell r="G3787">
            <v>1084.33</v>
          </cell>
          <cell r="H3787" t="str">
            <v>CDHU-182</v>
          </cell>
        </row>
        <row r="3788">
          <cell r="A3788" t="str">
            <v>61.10.410</v>
          </cell>
          <cell r="C3788" t="str">
            <v>Serviço de instalação de Damper Corta Fogo</v>
          </cell>
          <cell r="D3788" t="str">
            <v>UN</v>
          </cell>
          <cell r="F3788">
            <v>309.56</v>
          </cell>
          <cell r="G3788">
            <v>309.56</v>
          </cell>
          <cell r="H3788" t="str">
            <v>CDHU-182</v>
          </cell>
        </row>
        <row r="3789">
          <cell r="A3789" t="str">
            <v>61.10.430</v>
          </cell>
          <cell r="C3789" t="str">
            <v>Tanque de compensação pressurizado, capacidade (volume mínimo) de 250 litros</v>
          </cell>
          <cell r="D3789" t="str">
            <v>UN</v>
          </cell>
          <cell r="E3789">
            <v>5760.22</v>
          </cell>
          <cell r="F3789">
            <v>1298.5999999999999</v>
          </cell>
          <cell r="G3789">
            <v>7058.82</v>
          </cell>
          <cell r="H3789" t="str">
            <v>CDHU-182</v>
          </cell>
        </row>
        <row r="3790">
          <cell r="A3790" t="str">
            <v>61.10.440</v>
          </cell>
          <cell r="C3790" t="str">
            <v>Registro de regulagem de vazão de ar</v>
          </cell>
          <cell r="D3790" t="str">
            <v>UN</v>
          </cell>
          <cell r="E3790">
            <v>147.34</v>
          </cell>
          <cell r="F3790">
            <v>38.54</v>
          </cell>
          <cell r="G3790">
            <v>185.88</v>
          </cell>
          <cell r="H3790" t="str">
            <v>CDHU-182</v>
          </cell>
        </row>
        <row r="3791">
          <cell r="A3791" t="str">
            <v>61.10.510</v>
          </cell>
          <cell r="C3791" t="str">
            <v>Difusor de ar de longo alcance tipo Jet-Nozzles, vazão de ar 1.330 m³/h</v>
          </cell>
          <cell r="D3791" t="str">
            <v>UN</v>
          </cell>
          <cell r="E3791">
            <v>1091.9100000000001</v>
          </cell>
          <cell r="F3791">
            <v>110.82</v>
          </cell>
          <cell r="G3791">
            <v>1202.73</v>
          </cell>
          <cell r="H3791" t="str">
            <v>CDHU-182</v>
          </cell>
        </row>
        <row r="3792">
          <cell r="A3792" t="str">
            <v>61.10.511</v>
          </cell>
          <cell r="C3792" t="str">
            <v>Difusor para insuflamento de ar com plenum, multivias e colarinho</v>
          </cell>
          <cell r="D3792" t="str">
            <v>M2</v>
          </cell>
          <cell r="E3792">
            <v>3398.81</v>
          </cell>
          <cell r="F3792">
            <v>168.64</v>
          </cell>
          <cell r="G3792">
            <v>3567.45</v>
          </cell>
          <cell r="H3792" t="str">
            <v>CDHU-182</v>
          </cell>
        </row>
        <row r="3793">
          <cell r="A3793" t="str">
            <v>61.10.512</v>
          </cell>
          <cell r="C3793" t="str">
            <v>Difusor para insuflamento de ar com plenum, com 2 aberturas</v>
          </cell>
          <cell r="D3793" t="str">
            <v>M</v>
          </cell>
          <cell r="E3793">
            <v>3533.13</v>
          </cell>
          <cell r="F3793">
            <v>41.99</v>
          </cell>
          <cell r="G3793">
            <v>3575.12</v>
          </cell>
          <cell r="H3793" t="str">
            <v>CDHU-182</v>
          </cell>
        </row>
        <row r="3794">
          <cell r="A3794" t="str">
            <v>61.10.513</v>
          </cell>
          <cell r="C3794" t="str">
            <v>Difusor de plástico, diâmetro 15 cm</v>
          </cell>
          <cell r="D3794" t="str">
            <v>UN</v>
          </cell>
          <cell r="E3794">
            <v>85.44</v>
          </cell>
          <cell r="F3794">
            <v>38.54</v>
          </cell>
          <cell r="G3794">
            <v>123.98</v>
          </cell>
          <cell r="H3794" t="str">
            <v>CDHU-182</v>
          </cell>
        </row>
        <row r="3795">
          <cell r="A3795" t="str">
            <v>61.10.514</v>
          </cell>
          <cell r="C3795" t="str">
            <v>Difusor de plástico, diâmetro 20 cm</v>
          </cell>
          <cell r="D3795" t="str">
            <v>UN</v>
          </cell>
          <cell r="E3795">
            <v>88.4</v>
          </cell>
          <cell r="F3795">
            <v>38.54</v>
          </cell>
          <cell r="G3795">
            <v>126.94</v>
          </cell>
          <cell r="H3795" t="str">
            <v>CDHU-182</v>
          </cell>
        </row>
        <row r="3796">
          <cell r="A3796" t="str">
            <v>61.10.530</v>
          </cell>
          <cell r="C3796" t="str">
            <v>Difusor de insuflação de ar tipo direcional, medindo 30 x 30 cm</v>
          </cell>
          <cell r="D3796" t="str">
            <v>UN</v>
          </cell>
          <cell r="E3796">
            <v>296.58</v>
          </cell>
          <cell r="F3796">
            <v>38.54</v>
          </cell>
          <cell r="G3796">
            <v>335.12</v>
          </cell>
          <cell r="H3796" t="str">
            <v>CDHU-182</v>
          </cell>
        </row>
        <row r="3797">
          <cell r="A3797" t="str">
            <v>61.10.550</v>
          </cell>
          <cell r="C3797" t="str">
            <v>Difusor de insuflação de ar tipo direcional, medindo 45 x 15 cm</v>
          </cell>
          <cell r="D3797" t="str">
            <v>UN</v>
          </cell>
          <cell r="E3797">
            <v>232.26</v>
          </cell>
          <cell r="F3797">
            <v>38.54</v>
          </cell>
          <cell r="G3797">
            <v>270.8</v>
          </cell>
          <cell r="H3797" t="str">
            <v>CDHU-182</v>
          </cell>
        </row>
        <row r="3798">
          <cell r="A3798" t="str">
            <v>61.10.564</v>
          </cell>
          <cell r="C3798" t="str">
            <v>Grelha de insuflação de ar em alumínio anodizado, de dupla deflexão, tamanho: até 0,10 m²</v>
          </cell>
          <cell r="D3798" t="str">
            <v>M2</v>
          </cell>
          <cell r="E3798">
            <v>2239.6999999999998</v>
          </cell>
          <cell r="F3798">
            <v>236.09</v>
          </cell>
          <cell r="G3798">
            <v>2475.79</v>
          </cell>
          <cell r="H3798" t="str">
            <v>CDHU-182</v>
          </cell>
        </row>
        <row r="3799">
          <cell r="A3799" t="str">
            <v>61.10.565</v>
          </cell>
          <cell r="C3799" t="str">
            <v>Grelha de insuflação de ar em alumínio anodizado, de dupla deflexão, tamanho: acima de 0,10 m² até 0,50 m²</v>
          </cell>
          <cell r="D3799" t="str">
            <v>M2</v>
          </cell>
          <cell r="E3799">
            <v>1425.09</v>
          </cell>
          <cell r="F3799">
            <v>96.36</v>
          </cell>
          <cell r="G3799">
            <v>1521.45</v>
          </cell>
          <cell r="H3799" t="str">
            <v>CDHU-182</v>
          </cell>
        </row>
        <row r="3800">
          <cell r="A3800" t="str">
            <v>61.10.566</v>
          </cell>
          <cell r="C3800" t="str">
            <v>Grelha de insuflação de ar em alumínio anodizado, de dupla deflexão, tamanho: acima de 0,50 m² até 1,00 m²</v>
          </cell>
          <cell r="D3800" t="str">
            <v>M2</v>
          </cell>
          <cell r="E3800">
            <v>1304.6099999999999</v>
          </cell>
          <cell r="F3800">
            <v>48.18</v>
          </cell>
          <cell r="G3800">
            <v>1352.79</v>
          </cell>
          <cell r="H3800" t="str">
            <v>CDHU-182</v>
          </cell>
        </row>
        <row r="3801">
          <cell r="A3801" t="str">
            <v>61.10.567</v>
          </cell>
          <cell r="C3801" t="str">
            <v>Grelha de porta, tamanho: 0,14 m² a 0,30 m²</v>
          </cell>
          <cell r="D3801" t="str">
            <v>M2</v>
          </cell>
          <cell r="E3801">
            <v>1318.82</v>
          </cell>
          <cell r="F3801">
            <v>106</v>
          </cell>
          <cell r="G3801">
            <v>1424.82</v>
          </cell>
          <cell r="H3801" t="str">
            <v>CDHU-182</v>
          </cell>
        </row>
        <row r="3802">
          <cell r="A3802" t="str">
            <v>61.10.568</v>
          </cell>
          <cell r="C3802" t="str">
            <v>Grelha de porta, tamanho: 0,07 m² a 0,13 m²</v>
          </cell>
          <cell r="D3802" t="str">
            <v>M2</v>
          </cell>
          <cell r="E3802">
            <v>1657.84</v>
          </cell>
          <cell r="F3802">
            <v>139.72999999999999</v>
          </cell>
          <cell r="G3802">
            <v>1797.57</v>
          </cell>
          <cell r="H3802" t="str">
            <v>CDHU-182</v>
          </cell>
        </row>
        <row r="3803">
          <cell r="A3803" t="str">
            <v>61.10.569</v>
          </cell>
          <cell r="C3803" t="str">
            <v>Grelha de porta, tamanho: 0,03 m² a 0,06 m²</v>
          </cell>
          <cell r="D3803" t="str">
            <v>M2</v>
          </cell>
          <cell r="E3803">
            <v>2884.78</v>
          </cell>
          <cell r="F3803">
            <v>231.26</v>
          </cell>
          <cell r="G3803">
            <v>3116.04</v>
          </cell>
          <cell r="H3803" t="str">
            <v>CDHU-182</v>
          </cell>
        </row>
        <row r="3804">
          <cell r="A3804" t="str">
            <v>61.10.574</v>
          </cell>
          <cell r="C3804" t="str">
            <v>Grelha de retorno/exaustão com registro, tamanho: 0,03 m² a 0,06 m²</v>
          </cell>
          <cell r="D3804" t="str">
            <v>M2</v>
          </cell>
          <cell r="E3804">
            <v>2005.53</v>
          </cell>
          <cell r="F3804">
            <v>173.45</v>
          </cell>
          <cell r="G3804">
            <v>2178.98</v>
          </cell>
          <cell r="H3804" t="str">
            <v>CDHU-182</v>
          </cell>
        </row>
        <row r="3805">
          <cell r="A3805" t="str">
            <v>61.10.575</v>
          </cell>
          <cell r="C3805" t="str">
            <v>Grelha de retorno/exaustão com registro, tamanho: 0,07 m² a 0,13 m²</v>
          </cell>
          <cell r="D3805" t="str">
            <v>M2</v>
          </cell>
          <cell r="E3805">
            <v>1486.28</v>
          </cell>
          <cell r="F3805">
            <v>120.46</v>
          </cell>
          <cell r="G3805">
            <v>1606.74</v>
          </cell>
          <cell r="H3805" t="str">
            <v>CDHU-182</v>
          </cell>
        </row>
        <row r="3806">
          <cell r="A3806" t="str">
            <v>61.10.576</v>
          </cell>
          <cell r="C3806" t="str">
            <v>Grelha de retorno/exaustão com registro, tamanho: 0,14 m² a 0,19 m²</v>
          </cell>
          <cell r="D3806" t="str">
            <v>M2</v>
          </cell>
          <cell r="E3806">
            <v>1213.42</v>
          </cell>
          <cell r="F3806">
            <v>96.36</v>
          </cell>
          <cell r="G3806">
            <v>1309.78</v>
          </cell>
          <cell r="H3806" t="str">
            <v>CDHU-182</v>
          </cell>
        </row>
        <row r="3807">
          <cell r="A3807" t="str">
            <v>61.10.577</v>
          </cell>
          <cell r="C3807" t="str">
            <v>Grelha de retorno/exaustão com registro, tamanho: 0,20 m² a 0,40 m²</v>
          </cell>
          <cell r="D3807" t="str">
            <v>M2</v>
          </cell>
          <cell r="E3807">
            <v>1083.73</v>
          </cell>
          <cell r="F3807">
            <v>81.91</v>
          </cell>
          <cell r="G3807">
            <v>1165.6400000000001</v>
          </cell>
          <cell r="H3807" t="str">
            <v>CDHU-182</v>
          </cell>
        </row>
        <row r="3808">
          <cell r="A3808" t="str">
            <v>61.10.578</v>
          </cell>
          <cell r="C3808" t="str">
            <v>Grelha de retorno/exaustão com registro, tamanho: 0,41 m² a 0,65 m²</v>
          </cell>
          <cell r="D3808" t="str">
            <v>M2</v>
          </cell>
          <cell r="E3808">
            <v>904.95</v>
          </cell>
          <cell r="F3808">
            <v>72.28</v>
          </cell>
          <cell r="G3808">
            <v>977.23</v>
          </cell>
          <cell r="H3808" t="str">
            <v>CDHU-182</v>
          </cell>
        </row>
        <row r="3809">
          <cell r="A3809" t="str">
            <v>61.10.581</v>
          </cell>
          <cell r="C3809" t="str">
            <v>Veneziana com tela e filtro G4</v>
          </cell>
          <cell r="D3809" t="str">
            <v>M2</v>
          </cell>
          <cell r="E3809">
            <v>1669.76</v>
          </cell>
          <cell r="F3809">
            <v>96.36</v>
          </cell>
          <cell r="G3809">
            <v>1766.12</v>
          </cell>
          <cell r="H3809" t="str">
            <v>CDHU-182</v>
          </cell>
        </row>
        <row r="3810">
          <cell r="A3810" t="str">
            <v>61.10.582</v>
          </cell>
          <cell r="C3810" t="str">
            <v>Veneziana com tela</v>
          </cell>
          <cell r="D3810" t="str">
            <v>M2</v>
          </cell>
          <cell r="E3810">
            <v>978.52</v>
          </cell>
          <cell r="F3810">
            <v>57.82</v>
          </cell>
          <cell r="G3810">
            <v>1036.3399999999999</v>
          </cell>
          <cell r="H3810" t="str">
            <v>CDHU-182</v>
          </cell>
        </row>
        <row r="3811">
          <cell r="A3811" t="str">
            <v>61.10.583</v>
          </cell>
          <cell r="C3811" t="str">
            <v>Veneziana com tela, tamanho 38,5 x 33 cm</v>
          </cell>
          <cell r="D3811" t="str">
            <v>UN</v>
          </cell>
          <cell r="E3811">
            <v>163.11000000000001</v>
          </cell>
          <cell r="F3811">
            <v>43.37</v>
          </cell>
          <cell r="G3811">
            <v>206.48</v>
          </cell>
          <cell r="H3811" t="str">
            <v>CDHU-182</v>
          </cell>
        </row>
        <row r="3812">
          <cell r="A3812" t="str">
            <v>61.10.584</v>
          </cell>
          <cell r="B3812" t="str">
            <v>Ventilacao</v>
          </cell>
          <cell r="C3812" t="str">
            <v>Veneziana com tela, tamanho 78,5 x 33 cm</v>
          </cell>
          <cell r="D3812" t="str">
            <v>UN</v>
          </cell>
          <cell r="E3812">
            <v>252.63</v>
          </cell>
          <cell r="F3812">
            <v>57.82</v>
          </cell>
          <cell r="G3812">
            <v>310.45</v>
          </cell>
          <cell r="H3812" t="str">
            <v>CDHU-182</v>
          </cell>
        </row>
        <row r="3813">
          <cell r="A3813" t="str">
            <v>61.14</v>
          </cell>
          <cell r="C3813" t="str">
            <v>Ventilacao</v>
          </cell>
          <cell r="H3813" t="str">
            <v>CDHU-182</v>
          </cell>
        </row>
        <row r="3814">
          <cell r="A3814" t="str">
            <v>61.14.005</v>
          </cell>
          <cell r="C3814" t="str">
            <v>Caixa ventiladora com ventilador centrífugo, vazão 4.600 m³/h, pressão 30 mmCA - 220 / 380 V / 60HZ</v>
          </cell>
          <cell r="D3814" t="str">
            <v>UN</v>
          </cell>
          <cell r="E3814">
            <v>4973.55</v>
          </cell>
          <cell r="F3814">
            <v>1947.9</v>
          </cell>
          <cell r="G3814">
            <v>6921.45</v>
          </cell>
          <cell r="H3814" t="str">
            <v>CDHU-182</v>
          </cell>
        </row>
        <row r="3815">
          <cell r="A3815" t="str">
            <v>61.14.015</v>
          </cell>
          <cell r="C3815" t="str">
            <v>Caixa ventiladora com ventilador centrífugo, vazão 28.000 m³/h, pressão 30 mmCA - 220 / 380 V / 60HZ</v>
          </cell>
          <cell r="D3815" t="str">
            <v>UN</v>
          </cell>
          <cell r="E3815">
            <v>19962.580000000002</v>
          </cell>
          <cell r="F3815">
            <v>4545.1000000000004</v>
          </cell>
          <cell r="G3815">
            <v>24507.68</v>
          </cell>
          <cell r="H3815" t="str">
            <v>CDHU-182</v>
          </cell>
        </row>
        <row r="3816">
          <cell r="A3816" t="str">
            <v>61.14.050</v>
          </cell>
          <cell r="C3816" t="str">
            <v>Caixa ventiladora com ventilador centrífugo, vazão 8.800 m³/h, pressão 35 mmCA - 220/380 V / 60Hz</v>
          </cell>
          <cell r="D3816" t="str">
            <v>UN</v>
          </cell>
          <cell r="E3816">
            <v>7764.13</v>
          </cell>
          <cell r="F3816">
            <v>251.94</v>
          </cell>
          <cell r="G3816">
            <v>8016.07</v>
          </cell>
          <cell r="H3816" t="str">
            <v>CDHU-182</v>
          </cell>
        </row>
        <row r="3817">
          <cell r="A3817" t="str">
            <v>61.14.070</v>
          </cell>
          <cell r="C3817" t="str">
            <v>Caixa ventiladora com ventilador centrífugo, vazão 1.710 m³/h, pressão 35 mmCA - 220/380 V / 60Hz</v>
          </cell>
          <cell r="D3817" t="str">
            <v>UN</v>
          </cell>
          <cell r="E3817">
            <v>4066.59</v>
          </cell>
          <cell r="F3817">
            <v>251.94</v>
          </cell>
          <cell r="G3817">
            <v>4318.53</v>
          </cell>
          <cell r="H3817" t="str">
            <v>CDHU-182</v>
          </cell>
        </row>
        <row r="3818">
          <cell r="A3818" t="str">
            <v>61.14.080</v>
          </cell>
          <cell r="C3818" t="str">
            <v>Caixa ventiladora com ventilador centrífugo, vazão 1.190 m³/h, pressão 35 mmCA - 220/380 V / 60Hz</v>
          </cell>
          <cell r="D3818" t="str">
            <v>UN</v>
          </cell>
          <cell r="E3818">
            <v>3784.75</v>
          </cell>
          <cell r="F3818">
            <v>251.94</v>
          </cell>
          <cell r="G3818">
            <v>4036.69</v>
          </cell>
          <cell r="H3818" t="str">
            <v>CDHU-182</v>
          </cell>
        </row>
        <row r="3819">
          <cell r="A3819" t="str">
            <v>61.14.100</v>
          </cell>
          <cell r="B3819" t="str">
            <v>Controles para Fan-Coil e CAG</v>
          </cell>
          <cell r="C3819" t="str">
            <v>Ventilador centrífugo de dupla aspiração "limite-load", vazão 20.000 m³/h, pressão 50 mmCA - 380/660 V / 60 Hz</v>
          </cell>
          <cell r="D3819" t="str">
            <v>UN</v>
          </cell>
          <cell r="E3819">
            <v>11995.16</v>
          </cell>
          <cell r="F3819">
            <v>587.4</v>
          </cell>
          <cell r="G3819">
            <v>12582.56</v>
          </cell>
          <cell r="H3819" t="str">
            <v>CDHU-182</v>
          </cell>
        </row>
        <row r="3820">
          <cell r="A3820" t="str">
            <v>61.15</v>
          </cell>
          <cell r="C3820" t="str">
            <v>Controles para Fan-Coil e CAG</v>
          </cell>
          <cell r="H3820" t="str">
            <v>CDHU-182</v>
          </cell>
        </row>
        <row r="3821">
          <cell r="A3821" t="str">
            <v>61.15.010</v>
          </cell>
          <cell r="C3821" t="str">
            <v>Fonte de alimentação universal bivolt com saída de 24 V - 1,5 A - 35 W</v>
          </cell>
          <cell r="D3821" t="str">
            <v>UN</v>
          </cell>
          <cell r="E3821">
            <v>178.24</v>
          </cell>
          <cell r="F3821">
            <v>2.1</v>
          </cell>
          <cell r="G3821">
            <v>180.34</v>
          </cell>
          <cell r="H3821" t="str">
            <v>CDHU-182</v>
          </cell>
        </row>
        <row r="3822">
          <cell r="A3822" t="str">
            <v>61.15.020</v>
          </cell>
          <cell r="C3822" t="str">
            <v>Tomada simples de sobrepor universal 2P+T - 10 A - 250 V</v>
          </cell>
          <cell r="D3822" t="str">
            <v>UN</v>
          </cell>
          <cell r="E3822">
            <v>9.5</v>
          </cell>
          <cell r="F3822">
            <v>12.6</v>
          </cell>
          <cell r="G3822">
            <v>22.1</v>
          </cell>
          <cell r="H3822" t="str">
            <v>CDHU-182</v>
          </cell>
        </row>
        <row r="3823">
          <cell r="A3823" t="str">
            <v>61.15.030</v>
          </cell>
          <cell r="C3823" t="str">
            <v>Transformador abaixador, entrada 110/220V, saída 24V+24V, corrente secundário 6A</v>
          </cell>
          <cell r="D3823" t="str">
            <v>UN</v>
          </cell>
          <cell r="E3823">
            <v>193.25</v>
          </cell>
          <cell r="F3823">
            <v>2.1</v>
          </cell>
          <cell r="G3823">
            <v>195.35</v>
          </cell>
          <cell r="H3823" t="str">
            <v>CDHU-182</v>
          </cell>
        </row>
        <row r="3824">
          <cell r="A3824" t="str">
            <v>61.15.040</v>
          </cell>
          <cell r="C3824" t="str">
            <v>Atuador Floating de 40Nm, sinal de controle 3 e 2 pontos, tensão de entrada AC/DC 24V, IP 54</v>
          </cell>
          <cell r="D3824" t="str">
            <v>UN</v>
          </cell>
          <cell r="E3824">
            <v>1914.9</v>
          </cell>
          <cell r="F3824">
            <v>12.9</v>
          </cell>
          <cell r="G3824">
            <v>1927.8</v>
          </cell>
          <cell r="H3824" t="str">
            <v>CDHU-182</v>
          </cell>
        </row>
        <row r="3825">
          <cell r="A3825" t="str">
            <v>61.15.050</v>
          </cell>
          <cell r="C3825" t="str">
            <v>Válvula motorizada esfera, com duas vias atuador floating, diâmetro 3/4" a 1 1/2"</v>
          </cell>
          <cell r="D3825" t="str">
            <v>UN</v>
          </cell>
          <cell r="E3825">
            <v>1709.49</v>
          </cell>
          <cell r="F3825">
            <v>19.350000000000001</v>
          </cell>
          <cell r="G3825">
            <v>1728.84</v>
          </cell>
          <cell r="H3825" t="str">
            <v>CDHU-182</v>
          </cell>
        </row>
        <row r="3826">
          <cell r="A3826" t="str">
            <v>61.15.060</v>
          </cell>
          <cell r="C3826" t="str">
            <v>Válvula de balanceamento diâmetro 1 " a 2-1/2"</v>
          </cell>
          <cell r="D3826" t="str">
            <v>UN</v>
          </cell>
          <cell r="E3826">
            <v>816.41</v>
          </cell>
          <cell r="F3826">
            <v>15.16</v>
          </cell>
          <cell r="G3826">
            <v>831.57</v>
          </cell>
          <cell r="H3826" t="str">
            <v>CDHU-182</v>
          </cell>
        </row>
        <row r="3827">
          <cell r="A3827" t="str">
            <v>61.15.070</v>
          </cell>
          <cell r="C3827" t="str">
            <v>Válvula borboleta na configuração wafer motorizada atuador floating diâmetro 3'' a 4"</v>
          </cell>
          <cell r="D3827" t="str">
            <v>UN</v>
          </cell>
          <cell r="E3827">
            <v>2381.86</v>
          </cell>
          <cell r="F3827">
            <v>19.350000000000001</v>
          </cell>
          <cell r="G3827">
            <v>2401.21</v>
          </cell>
          <cell r="H3827" t="str">
            <v>CDHU-182</v>
          </cell>
        </row>
        <row r="3828">
          <cell r="A3828" t="str">
            <v>61.15.080</v>
          </cell>
          <cell r="C3828" t="str">
            <v>Válvula duas vias on/off retorno elétrico diâmetro 1/2" a 3/4"</v>
          </cell>
          <cell r="D3828" t="str">
            <v>UN</v>
          </cell>
          <cell r="E3828">
            <v>302.11</v>
          </cell>
          <cell r="F3828">
            <v>19.350000000000001</v>
          </cell>
          <cell r="G3828">
            <v>321.45999999999998</v>
          </cell>
          <cell r="H3828" t="str">
            <v>CDHU-182</v>
          </cell>
        </row>
        <row r="3829">
          <cell r="A3829" t="str">
            <v>61.15.090</v>
          </cell>
          <cell r="C3829" t="str">
            <v>Válvula esfera motorizada de duas vias de atuador proporcional diâmetro 2" a 2-1/2"</v>
          </cell>
          <cell r="D3829" t="str">
            <v>UN</v>
          </cell>
          <cell r="E3829">
            <v>1978.63</v>
          </cell>
          <cell r="F3829">
            <v>19.350000000000001</v>
          </cell>
          <cell r="G3829">
            <v>1997.98</v>
          </cell>
          <cell r="H3829" t="str">
            <v>CDHU-182</v>
          </cell>
        </row>
        <row r="3830">
          <cell r="A3830" t="str">
            <v>61.15.100</v>
          </cell>
          <cell r="C3830" t="str">
            <v>Atuador proporcional de 10 Nm, tensão de entrada AC/DC 24 V - IP 54</v>
          </cell>
          <cell r="D3830" t="str">
            <v>UN</v>
          </cell>
          <cell r="E3830">
            <v>905.3</v>
          </cell>
          <cell r="F3830">
            <v>12.9</v>
          </cell>
          <cell r="G3830">
            <v>918.2</v>
          </cell>
          <cell r="H3830" t="str">
            <v>CDHU-182</v>
          </cell>
        </row>
        <row r="3831">
          <cell r="A3831" t="str">
            <v>61.15.110</v>
          </cell>
          <cell r="C3831" t="str">
            <v>Válvula esfera duas vias flangeada, diâmetro 3''</v>
          </cell>
          <cell r="D3831" t="str">
            <v>UN</v>
          </cell>
          <cell r="E3831">
            <v>2014.05</v>
          </cell>
          <cell r="F3831">
            <v>15.16</v>
          </cell>
          <cell r="G3831">
            <v>2029.21</v>
          </cell>
          <cell r="H3831" t="str">
            <v>CDHU-182</v>
          </cell>
        </row>
        <row r="3832">
          <cell r="A3832" t="str">
            <v>61.15.120</v>
          </cell>
          <cell r="C3832" t="str">
            <v>Acoplador a relé 24 VCC/VAC - 1 contato reversível</v>
          </cell>
          <cell r="D3832" t="str">
            <v>UN</v>
          </cell>
          <cell r="E3832">
            <v>103.89</v>
          </cell>
          <cell r="F3832">
            <v>6.3</v>
          </cell>
          <cell r="G3832">
            <v>110.19</v>
          </cell>
          <cell r="H3832" t="str">
            <v>CDHU-182</v>
          </cell>
        </row>
        <row r="3833">
          <cell r="A3833" t="str">
            <v>61.15.130</v>
          </cell>
          <cell r="C3833" t="str">
            <v>Chave de fluxo para ar</v>
          </cell>
          <cell r="D3833" t="str">
            <v>UN</v>
          </cell>
          <cell r="E3833">
            <v>192.42</v>
          </cell>
          <cell r="F3833">
            <v>64.41</v>
          </cell>
          <cell r="G3833">
            <v>256.83</v>
          </cell>
          <cell r="H3833" t="str">
            <v>CDHU-182</v>
          </cell>
        </row>
        <row r="3834">
          <cell r="A3834" t="str">
            <v>61.15.140</v>
          </cell>
          <cell r="C3834" t="str">
            <v>Repetidor de sinal I/I e V/I</v>
          </cell>
          <cell r="D3834" t="str">
            <v>UN</v>
          </cell>
          <cell r="E3834">
            <v>1384.11</v>
          </cell>
          <cell r="F3834">
            <v>44.09</v>
          </cell>
          <cell r="G3834">
            <v>1428.2</v>
          </cell>
          <cell r="H3834" t="str">
            <v>CDHU-182</v>
          </cell>
        </row>
        <row r="3835">
          <cell r="A3835" t="str">
            <v>61.15.150</v>
          </cell>
          <cell r="C3835" t="str">
            <v>Relé de corrente ajustável de 0 a 200 A</v>
          </cell>
          <cell r="D3835" t="str">
            <v>UN</v>
          </cell>
          <cell r="E3835">
            <v>394.62</v>
          </cell>
          <cell r="F3835">
            <v>31.49</v>
          </cell>
          <cell r="G3835">
            <v>426.11</v>
          </cell>
          <cell r="H3835" t="str">
            <v>CDHU-182</v>
          </cell>
        </row>
        <row r="3836">
          <cell r="A3836" t="str">
            <v>61.15.160</v>
          </cell>
          <cell r="C3836" t="str">
            <v>Sensor de temperatura ambiente PT100 - 2 fios</v>
          </cell>
          <cell r="D3836" t="str">
            <v>UN</v>
          </cell>
          <cell r="E3836">
            <v>169.98</v>
          </cell>
          <cell r="F3836">
            <v>64.41</v>
          </cell>
          <cell r="G3836">
            <v>234.39</v>
          </cell>
          <cell r="H3836" t="str">
            <v>CDHU-182</v>
          </cell>
        </row>
        <row r="3837">
          <cell r="A3837" t="str">
            <v>61.15.163</v>
          </cell>
          <cell r="C3837" t="str">
            <v>Pressostato diferencial para utilização em sistema central de ar condicionado, controle de pressão diferencial 55 de 414 kPa</v>
          </cell>
          <cell r="D3837" t="str">
            <v>UN</v>
          </cell>
          <cell r="E3837">
            <v>1851</v>
          </cell>
          <cell r="F3837">
            <v>88.23</v>
          </cell>
          <cell r="G3837">
            <v>1939.23</v>
          </cell>
          <cell r="H3837" t="str">
            <v>CDHU-182</v>
          </cell>
        </row>
        <row r="3838">
          <cell r="A3838" t="str">
            <v>61.15.164</v>
          </cell>
          <cell r="C3838" t="str">
            <v>Termostato de segurança com temperatura ajustável de 90°C - 110°C</v>
          </cell>
          <cell r="D3838" t="str">
            <v>UN</v>
          </cell>
          <cell r="E3838">
            <v>70.25</v>
          </cell>
          <cell r="F3838">
            <v>69.709999999999994</v>
          </cell>
          <cell r="G3838">
            <v>139.96</v>
          </cell>
          <cell r="H3838" t="str">
            <v>CDHU-182</v>
          </cell>
        </row>
        <row r="3839">
          <cell r="A3839" t="str">
            <v>61.15.170</v>
          </cell>
          <cell r="C3839" t="str">
            <v>Transmissor de pressão diferencial, operação de 0 a 750 Pa</v>
          </cell>
          <cell r="D3839" t="str">
            <v>UN</v>
          </cell>
          <cell r="E3839">
            <v>909.18</v>
          </cell>
          <cell r="F3839">
            <v>64.41</v>
          </cell>
          <cell r="G3839">
            <v>973.59</v>
          </cell>
          <cell r="H3839" t="str">
            <v>CDHU-182</v>
          </cell>
        </row>
        <row r="3840">
          <cell r="A3840" t="str">
            <v>61.15.172</v>
          </cell>
          <cell r="C3840" t="str">
            <v>Transmissor de pressão compacto, escala de pressão 0 a 10 Bar, sinal de saída 4 - 20 mA</v>
          </cell>
          <cell r="D3840" t="str">
            <v>UN</v>
          </cell>
          <cell r="E3840">
            <v>832.31</v>
          </cell>
          <cell r="F3840">
            <v>64.41</v>
          </cell>
          <cell r="G3840">
            <v>896.72</v>
          </cell>
          <cell r="H3840" t="str">
            <v>CDHU-182</v>
          </cell>
        </row>
        <row r="3841">
          <cell r="A3841" t="str">
            <v>61.15.174</v>
          </cell>
          <cell r="C3841" t="str">
            <v>Transmissor de temperatura e umidade para dutos, alta precisão, corrente de 0 a 20 mA, alimentação 12Vcc a 30Vcc</v>
          </cell>
          <cell r="D3841" t="str">
            <v>UN</v>
          </cell>
          <cell r="E3841">
            <v>1705.71</v>
          </cell>
          <cell r="F3841">
            <v>64.41</v>
          </cell>
          <cell r="G3841">
            <v>1770.12</v>
          </cell>
          <cell r="H3841" t="str">
            <v>CDHU-182</v>
          </cell>
        </row>
        <row r="3842">
          <cell r="A3842" t="str">
            <v>61.15.181</v>
          </cell>
          <cell r="C3842" t="str">
            <v>Controlador lógico programável para 16 entradas/16 saídas</v>
          </cell>
          <cell r="D3842" t="str">
            <v>UN</v>
          </cell>
          <cell r="E3842">
            <v>3443.59</v>
          </cell>
          <cell r="F3842">
            <v>293.14</v>
          </cell>
          <cell r="G3842">
            <v>3736.73</v>
          </cell>
          <cell r="H3842" t="str">
            <v>CDHU-182</v>
          </cell>
        </row>
        <row r="3843">
          <cell r="A3843" t="str">
            <v>61.15.191</v>
          </cell>
          <cell r="C3843" t="str">
            <v>Módulo de expansão para 4 canais de saída analógica</v>
          </cell>
          <cell r="D3843" t="str">
            <v>UN</v>
          </cell>
          <cell r="E3843">
            <v>2768.07</v>
          </cell>
          <cell r="F3843">
            <v>171.81</v>
          </cell>
          <cell r="G3843">
            <v>2939.88</v>
          </cell>
          <cell r="H3843" t="str">
            <v>CDHU-182</v>
          </cell>
        </row>
        <row r="3844">
          <cell r="A3844" t="str">
            <v>61.15.196</v>
          </cell>
          <cell r="C3844" t="str">
            <v>Módulo de expansão para 8 canais de entrada analógica</v>
          </cell>
          <cell r="D3844" t="str">
            <v>UN</v>
          </cell>
          <cell r="E3844">
            <v>4101.92</v>
          </cell>
          <cell r="F3844">
            <v>171.81</v>
          </cell>
          <cell r="G3844">
            <v>4273.7299999999996</v>
          </cell>
          <cell r="H3844" t="str">
            <v>CDHU-182</v>
          </cell>
        </row>
        <row r="3845">
          <cell r="A3845" t="str">
            <v>61.15.201</v>
          </cell>
          <cell r="B3845" t="str">
            <v>Reparos, conservacoes e complementos - GRUPO 61</v>
          </cell>
          <cell r="C3845" t="str">
            <v>Módulo de expansão para 8 canais de entrada e saída digitais</v>
          </cell>
          <cell r="D3845" t="str">
            <v>UN</v>
          </cell>
          <cell r="E3845">
            <v>705.56</v>
          </cell>
          <cell r="F3845">
            <v>197.1</v>
          </cell>
          <cell r="G3845">
            <v>902.66</v>
          </cell>
          <cell r="H3845" t="str">
            <v>CDHU-182</v>
          </cell>
        </row>
        <row r="3846">
          <cell r="A3846" t="str">
            <v>61.20</v>
          </cell>
          <cell r="C3846" t="str">
            <v>Reparos, conservacoes e complementos - GRUPO 61</v>
          </cell>
          <cell r="H3846" t="str">
            <v>CDHU-182</v>
          </cell>
        </row>
        <row r="3847">
          <cell r="A3847" t="str">
            <v>61.20.040</v>
          </cell>
          <cell r="C3847" t="str">
            <v>Cortina de ar com duas velocidades, para vão de 1,20 m</v>
          </cell>
          <cell r="D3847" t="str">
            <v>CJ</v>
          </cell>
          <cell r="E3847">
            <v>696.53</v>
          </cell>
          <cell r="F3847">
            <v>10.9</v>
          </cell>
          <cell r="G3847">
            <v>707.43</v>
          </cell>
          <cell r="H3847" t="str">
            <v>CDHU-182</v>
          </cell>
        </row>
        <row r="3848">
          <cell r="A3848" t="str">
            <v>61.20.092</v>
          </cell>
          <cell r="C3848" t="str">
            <v>Cortina de ar com duas velocidades, para vão de 1,50 m</v>
          </cell>
          <cell r="D3848" t="str">
            <v>CJ</v>
          </cell>
          <cell r="E3848">
            <v>961.15</v>
          </cell>
          <cell r="F3848">
            <v>10.9</v>
          </cell>
          <cell r="G3848">
            <v>972.05</v>
          </cell>
          <cell r="H3848" t="str">
            <v>CDHU-182</v>
          </cell>
        </row>
        <row r="3849">
          <cell r="A3849" t="str">
            <v>61.20.100</v>
          </cell>
          <cell r="C3849" t="str">
            <v>Ligação típica, (cavalete), para ar condicionado ´fancoil´, diâmetro de 1/2´</v>
          </cell>
          <cell r="D3849" t="str">
            <v>CJ</v>
          </cell>
          <cell r="E3849">
            <v>1050.94</v>
          </cell>
          <cell r="F3849">
            <v>443.49</v>
          </cell>
          <cell r="G3849">
            <v>1494.43</v>
          </cell>
          <cell r="H3849" t="str">
            <v>CDHU-182</v>
          </cell>
        </row>
        <row r="3850">
          <cell r="A3850" t="str">
            <v>61.20.110</v>
          </cell>
          <cell r="C3850" t="str">
            <v>Ligação típica, (cavalete), para ar condicionado ´fancoil´, diâmetro de 3/4´</v>
          </cell>
          <cell r="D3850" t="str">
            <v>CJ</v>
          </cell>
          <cell r="E3850">
            <v>1272.6500000000001</v>
          </cell>
          <cell r="F3850">
            <v>472.86</v>
          </cell>
          <cell r="G3850">
            <v>1745.51</v>
          </cell>
          <cell r="H3850" t="str">
            <v>CDHU-182</v>
          </cell>
        </row>
        <row r="3851">
          <cell r="A3851" t="str">
            <v>61.20.120</v>
          </cell>
          <cell r="C3851" t="str">
            <v>Ligação típica, (cavalete), para ar condicionado ´fancoil´, diâmetro de 1´</v>
          </cell>
          <cell r="D3851" t="str">
            <v>CJ</v>
          </cell>
          <cell r="E3851">
            <v>1517.77</v>
          </cell>
          <cell r="F3851">
            <v>531.6</v>
          </cell>
          <cell r="G3851">
            <v>2049.37</v>
          </cell>
          <cell r="H3851" t="str">
            <v>CDHU-182</v>
          </cell>
        </row>
        <row r="3852">
          <cell r="A3852" t="str">
            <v>61.20.130</v>
          </cell>
          <cell r="C3852" t="str">
            <v>Ligação típica, (cavalete), para ar condicionado ´fancoil´, diâmetro de 1 1/4´</v>
          </cell>
          <cell r="D3852" t="str">
            <v>CJ</v>
          </cell>
          <cell r="E3852">
            <v>1914.04</v>
          </cell>
          <cell r="F3852">
            <v>560.97</v>
          </cell>
          <cell r="G3852">
            <v>2475.0100000000002</v>
          </cell>
          <cell r="H3852" t="str">
            <v>CDHU-182</v>
          </cell>
        </row>
        <row r="3853">
          <cell r="A3853" t="str">
            <v>61.20.450</v>
          </cell>
          <cell r="B3853" t="str">
            <v>COZINHA, REFEITORIO, LAVANDERIA INDUSTRIAL E EQUIPAMENTOS</v>
          </cell>
          <cell r="C3853" t="str">
            <v>Duto em chapa de aço galvanizado</v>
          </cell>
          <cell r="D3853" t="str">
            <v>KG</v>
          </cell>
          <cell r="E3853">
            <v>29.22</v>
          </cell>
          <cell r="F3853">
            <v>24.43</v>
          </cell>
          <cell r="G3853">
            <v>53.65</v>
          </cell>
          <cell r="H3853" t="str">
            <v>CDHU-182</v>
          </cell>
        </row>
        <row r="3854">
          <cell r="A3854" t="str">
            <v>62</v>
          </cell>
          <cell r="B3854" t="str">
            <v>Mobiliario e acessorios</v>
          </cell>
          <cell r="C3854" t="str">
            <v>COZINHA, REFEITORIO, LAVANDERIA INDUSTRIAL E EQUIPAMENTOS</v>
          </cell>
          <cell r="H3854" t="str">
            <v>CDHU-182</v>
          </cell>
        </row>
        <row r="3855">
          <cell r="A3855" t="str">
            <v>62.04</v>
          </cell>
          <cell r="C3855" t="str">
            <v>Mobiliario e acessorios</v>
          </cell>
          <cell r="H3855" t="str">
            <v>CDHU-182</v>
          </cell>
        </row>
        <row r="3856">
          <cell r="A3856" t="str">
            <v>62.04.060</v>
          </cell>
          <cell r="C3856" t="str">
            <v>Tanque duplo com pés em aço inoxidável de 1600 x 700 x 850 mm</v>
          </cell>
          <cell r="D3856" t="str">
            <v>UN</v>
          </cell>
          <cell r="E3856">
            <v>4230.68</v>
          </cell>
          <cell r="F3856">
            <v>21</v>
          </cell>
          <cell r="G3856">
            <v>4251.68</v>
          </cell>
          <cell r="H3856" t="str">
            <v>CDHU-182</v>
          </cell>
        </row>
        <row r="3857">
          <cell r="A3857" t="str">
            <v>62.04.070</v>
          </cell>
          <cell r="C3857" t="str">
            <v>Mesa em aço inoxidável, largura até 700 mm</v>
          </cell>
          <cell r="D3857" t="str">
            <v>M</v>
          </cell>
          <cell r="E3857">
            <v>1981.48</v>
          </cell>
          <cell r="G3857">
            <v>1981.48</v>
          </cell>
          <cell r="H3857" t="str">
            <v>CDHU-182</v>
          </cell>
        </row>
        <row r="3858">
          <cell r="A3858" t="str">
            <v>62.04.090</v>
          </cell>
          <cell r="B3858" t="str">
            <v>Reparos, conservacoes e complementos - GRUPO 62</v>
          </cell>
          <cell r="C3858" t="str">
            <v>Mesa lateral em aço inoxidável com prateleira inferior, largura até 700 mm</v>
          </cell>
          <cell r="D3858" t="str">
            <v>M</v>
          </cell>
          <cell r="E3858">
            <v>2110.15</v>
          </cell>
          <cell r="G3858">
            <v>2110.15</v>
          </cell>
          <cell r="H3858" t="str">
            <v>CDHU-182</v>
          </cell>
        </row>
        <row r="3859">
          <cell r="A3859" t="str">
            <v>62.20</v>
          </cell>
          <cell r="C3859" t="str">
            <v>Reparos, conservacoes e complementos - GRUPO 62</v>
          </cell>
          <cell r="H3859" t="str">
            <v>CDHU-182</v>
          </cell>
        </row>
        <row r="3860">
          <cell r="A3860" t="str">
            <v>62.20.330</v>
          </cell>
          <cell r="C3860" t="str">
            <v>Coifa em aço inoxidável com filtro e exaustor axial - área até 3,00 m²</v>
          </cell>
          <cell r="D3860" t="str">
            <v>M2</v>
          </cell>
          <cell r="E3860">
            <v>8778.4699999999993</v>
          </cell>
          <cell r="G3860">
            <v>8778.4699999999993</v>
          </cell>
          <cell r="H3860" t="str">
            <v>CDHU-182</v>
          </cell>
        </row>
        <row r="3861">
          <cell r="A3861" t="str">
            <v>62.20.340</v>
          </cell>
          <cell r="C3861" t="str">
            <v>Coifa em aço inoxidável com filtro e exaustor axial - área de 3,01 até 7,50 m²</v>
          </cell>
          <cell r="D3861" t="str">
            <v>M2</v>
          </cell>
          <cell r="E3861">
            <v>8150.71</v>
          </cell>
          <cell r="G3861">
            <v>8150.71</v>
          </cell>
          <cell r="H3861" t="str">
            <v>CDHU-182</v>
          </cell>
        </row>
        <row r="3862">
          <cell r="A3862" t="str">
            <v>62.20.350</v>
          </cell>
          <cell r="B3862" t="str">
            <v>RESFRIAMENTO E CONSERVACAO DE MATERIAL PERECIVEL</v>
          </cell>
          <cell r="C3862" t="str">
            <v>Coifa em aço inoxidável com filtro e exaustor axial - área de 7,51 até 16,00 m²</v>
          </cell>
          <cell r="D3862" t="str">
            <v>M2</v>
          </cell>
          <cell r="E3862">
            <v>4549.53</v>
          </cell>
          <cell r="G3862">
            <v>4549.53</v>
          </cell>
          <cell r="H3862" t="str">
            <v>CDHU-182</v>
          </cell>
        </row>
        <row r="3863">
          <cell r="A3863" t="str">
            <v>65</v>
          </cell>
          <cell r="B3863" t="str">
            <v>Camara frigorifica para resfriado</v>
          </cell>
          <cell r="C3863" t="str">
            <v>RESFRIAMENTO E CONSERVACAO DE MATERIAL PERECIVEL</v>
          </cell>
          <cell r="H3863" t="str">
            <v>CDHU-182</v>
          </cell>
        </row>
        <row r="3864">
          <cell r="A3864" t="str">
            <v>65.01</v>
          </cell>
          <cell r="C3864" t="str">
            <v>Camara frigorifica para resfriado</v>
          </cell>
          <cell r="H3864" t="str">
            <v>CDHU-182</v>
          </cell>
        </row>
        <row r="3865">
          <cell r="A3865" t="str">
            <v>65.01.210</v>
          </cell>
          <cell r="B3865" t="str">
            <v>Camara frigorifica para congelado</v>
          </cell>
          <cell r="C3865" t="str">
            <v>Câmara frigorífica para resfriados</v>
          </cell>
          <cell r="D3865" t="str">
            <v>M2</v>
          </cell>
          <cell r="E3865">
            <v>1814.85</v>
          </cell>
          <cell r="G3865">
            <v>1814.85</v>
          </cell>
          <cell r="H3865" t="str">
            <v>CDHU-182</v>
          </cell>
        </row>
        <row r="3866">
          <cell r="A3866" t="str">
            <v>65.02</v>
          </cell>
          <cell r="C3866" t="str">
            <v>Camara frigorifica para congelado</v>
          </cell>
          <cell r="H3866" t="str">
            <v>CDHU-182</v>
          </cell>
        </row>
        <row r="3867">
          <cell r="A3867" t="str">
            <v>65.02.100</v>
          </cell>
          <cell r="B3867" t="str">
            <v>SEGURANCA, VIGILANCIA E CONTROLE, EQUIPAMENTO E SISTEMA</v>
          </cell>
          <cell r="C3867" t="str">
            <v>Câmara frigorífica para congelados</v>
          </cell>
          <cell r="D3867" t="str">
            <v>M2</v>
          </cell>
          <cell r="E3867">
            <v>2301.15</v>
          </cell>
          <cell r="G3867">
            <v>2301.15</v>
          </cell>
          <cell r="H3867" t="str">
            <v>CDHU-182</v>
          </cell>
        </row>
        <row r="3868">
          <cell r="A3868" t="str">
            <v>66</v>
          </cell>
          <cell r="B3868" t="str">
            <v>Controle de acessos e alarme</v>
          </cell>
          <cell r="C3868" t="str">
            <v>SEGURANCA, VIGILANCIA E CONTROLE, EQUIPAMENTO E SISTEMA</v>
          </cell>
          <cell r="H3868" t="str">
            <v>CDHU-182</v>
          </cell>
        </row>
        <row r="3869">
          <cell r="A3869" t="str">
            <v>66.02</v>
          </cell>
          <cell r="C3869" t="str">
            <v>Controle de acessos e alarme</v>
          </cell>
          <cell r="H3869" t="str">
            <v>CDHU-182</v>
          </cell>
        </row>
        <row r="3870">
          <cell r="A3870" t="str">
            <v>66.02.060</v>
          </cell>
          <cell r="C3870" t="str">
            <v>Repetidora de sinais de ocorrências, do painel sinóptico da central de alarme</v>
          </cell>
          <cell r="D3870" t="str">
            <v>UN</v>
          </cell>
          <cell r="E3870">
            <v>946.25</v>
          </cell>
          <cell r="F3870">
            <v>12.6</v>
          </cell>
          <cell r="G3870">
            <v>958.85</v>
          </cell>
          <cell r="H3870" t="str">
            <v>CDHU-182</v>
          </cell>
        </row>
        <row r="3871">
          <cell r="A3871" t="str">
            <v>66.02.090</v>
          </cell>
          <cell r="C3871" t="str">
            <v>Detector de metais, tipo portal, microprocessado</v>
          </cell>
          <cell r="D3871" t="str">
            <v>UN</v>
          </cell>
          <cell r="E3871">
            <v>9463.98</v>
          </cell>
          <cell r="G3871">
            <v>9463.98</v>
          </cell>
          <cell r="H3871" t="str">
            <v>CDHU-182</v>
          </cell>
        </row>
        <row r="3872">
          <cell r="A3872" t="str">
            <v>66.02.130</v>
          </cell>
          <cell r="C3872" t="str">
            <v>Porteiro eletrônico com um interfone</v>
          </cell>
          <cell r="D3872" t="str">
            <v>CJ</v>
          </cell>
          <cell r="E3872">
            <v>193.54</v>
          </cell>
          <cell r="F3872">
            <v>41.99</v>
          </cell>
          <cell r="G3872">
            <v>235.53</v>
          </cell>
          <cell r="H3872" t="str">
            <v>CDHU-182</v>
          </cell>
        </row>
        <row r="3873">
          <cell r="A3873" t="str">
            <v>66.02.239</v>
          </cell>
          <cell r="C3873" t="str">
            <v>Sistema eletrônico de automatização de portão deslizante, para esforços até 800 kg</v>
          </cell>
          <cell r="D3873" t="str">
            <v>CJ</v>
          </cell>
          <cell r="E3873">
            <v>2782.44</v>
          </cell>
          <cell r="G3873">
            <v>2782.44</v>
          </cell>
          <cell r="H3873" t="str">
            <v>CDHU-182</v>
          </cell>
        </row>
        <row r="3874">
          <cell r="A3874" t="str">
            <v>66.02.240</v>
          </cell>
          <cell r="C3874" t="str">
            <v>Sistema eletrônico de automatização de portão deslizante, para esforços maior de 800 kg e até 1400 kg</v>
          </cell>
          <cell r="D3874" t="str">
            <v>CJ</v>
          </cell>
          <cell r="E3874">
            <v>5145.8999999999996</v>
          </cell>
          <cell r="G3874">
            <v>5145.8999999999996</v>
          </cell>
          <cell r="H3874" t="str">
            <v>CDHU-182</v>
          </cell>
        </row>
        <row r="3875">
          <cell r="A3875" t="str">
            <v>66.02.460</v>
          </cell>
          <cell r="C3875" t="str">
            <v>Vídeo porteiro eletrônico colorido, com um interfone</v>
          </cell>
          <cell r="D3875" t="str">
            <v>CJ</v>
          </cell>
          <cell r="E3875">
            <v>1190.6500000000001</v>
          </cell>
          <cell r="F3875">
            <v>104.98</v>
          </cell>
          <cell r="G3875">
            <v>1295.6300000000001</v>
          </cell>
          <cell r="H3875" t="str">
            <v>CDHU-182</v>
          </cell>
        </row>
        <row r="3876">
          <cell r="A3876" t="str">
            <v>66.02.500</v>
          </cell>
          <cell r="C3876" t="str">
            <v>Central de alarme microprocessada, para até 125 zonas</v>
          </cell>
          <cell r="D3876" t="str">
            <v>UN</v>
          </cell>
          <cell r="E3876">
            <v>2574.9499999999998</v>
          </cell>
          <cell r="F3876">
            <v>12.6</v>
          </cell>
          <cell r="G3876">
            <v>2587.5500000000002</v>
          </cell>
          <cell r="H3876" t="str">
            <v>CDHU-182</v>
          </cell>
        </row>
        <row r="3877">
          <cell r="A3877" t="str">
            <v>66.02.560</v>
          </cell>
          <cell r="B3877" t="str">
            <v>Equipamentos para sistema de seguranca, vigilancia e controle</v>
          </cell>
          <cell r="C3877" t="str">
            <v>Controlador de acesso com identificação por impressão digital (biometria) e software de gerenciamento</v>
          </cell>
          <cell r="D3877" t="str">
            <v>CJ</v>
          </cell>
          <cell r="E3877">
            <v>2498.54</v>
          </cell>
          <cell r="F3877">
            <v>574.20000000000005</v>
          </cell>
          <cell r="G3877">
            <v>3072.74</v>
          </cell>
          <cell r="H3877" t="str">
            <v>CDHU-182</v>
          </cell>
        </row>
        <row r="3878">
          <cell r="A3878" t="str">
            <v>66.08</v>
          </cell>
          <cell r="C3878" t="str">
            <v>Equipamentos para sistema de seguranca, vigilancia e controle</v>
          </cell>
          <cell r="H3878" t="str">
            <v>CDHU-182</v>
          </cell>
        </row>
        <row r="3879">
          <cell r="A3879" t="str">
            <v>66.08.061</v>
          </cell>
          <cell r="C3879" t="str">
            <v>Mesa controladora híbrida para até 32 câmeras IPs, com teclado e joystick, compatível com sistema de CFTV, IP ou analógico</v>
          </cell>
          <cell r="D3879" t="str">
            <v>UN</v>
          </cell>
          <cell r="E3879">
            <v>3579.05</v>
          </cell>
          <cell r="F3879">
            <v>947.04</v>
          </cell>
          <cell r="G3879">
            <v>4526.09</v>
          </cell>
          <cell r="H3879" t="str">
            <v>CDHU-182</v>
          </cell>
        </row>
        <row r="3880">
          <cell r="A3880" t="str">
            <v>66.08.100</v>
          </cell>
          <cell r="C3880" t="str">
            <v>Rack fechado padrão metálico, 19 x 12 Us x 470 mm</v>
          </cell>
          <cell r="D3880" t="str">
            <v>UN</v>
          </cell>
          <cell r="E3880">
            <v>703.78</v>
          </cell>
          <cell r="F3880">
            <v>295.95</v>
          </cell>
          <cell r="G3880">
            <v>999.73</v>
          </cell>
          <cell r="H3880" t="str">
            <v>CDHU-182</v>
          </cell>
        </row>
        <row r="3881">
          <cell r="A3881" t="str">
            <v>66.08.110</v>
          </cell>
          <cell r="C3881" t="str">
            <v>Rack fechado padrão metálico, 19 x 20 Us x 470 mm</v>
          </cell>
          <cell r="D3881" t="str">
            <v>UN</v>
          </cell>
          <cell r="E3881">
            <v>1148.8399999999999</v>
          </cell>
          <cell r="F3881">
            <v>295.95</v>
          </cell>
          <cell r="G3881">
            <v>1444.79</v>
          </cell>
          <cell r="H3881" t="str">
            <v>CDHU-182</v>
          </cell>
        </row>
        <row r="3882">
          <cell r="A3882" t="str">
            <v>66.08.111</v>
          </cell>
          <cell r="C3882" t="str">
            <v>Rack fechado de piso padrão metálico, 19 x 24 Us x 570 mm</v>
          </cell>
          <cell r="D3882" t="str">
            <v>UN</v>
          </cell>
          <cell r="E3882">
            <v>1039.6400000000001</v>
          </cell>
          <cell r="F3882">
            <v>295.95</v>
          </cell>
          <cell r="G3882">
            <v>1335.59</v>
          </cell>
          <cell r="H3882" t="str">
            <v>CDHU-182</v>
          </cell>
        </row>
        <row r="3883">
          <cell r="A3883" t="str">
            <v>66.08.115</v>
          </cell>
          <cell r="C3883" t="str">
            <v>Rack fechado de piso padrão metálico, 19 x 44 Us x 770 mm</v>
          </cell>
          <cell r="D3883" t="str">
            <v>UN</v>
          </cell>
          <cell r="E3883">
            <v>2259.1</v>
          </cell>
          <cell r="F3883">
            <v>591.9</v>
          </cell>
          <cell r="G3883">
            <v>2851</v>
          </cell>
          <cell r="H3883" t="str">
            <v>CDHU-182</v>
          </cell>
        </row>
        <row r="3884">
          <cell r="A3884" t="str">
            <v>66.08.131</v>
          </cell>
          <cell r="C3884" t="str">
            <v>Monitor LCD ou LED colorido, tela plana de 21,5"</v>
          </cell>
          <cell r="D3884" t="str">
            <v>UN</v>
          </cell>
          <cell r="E3884">
            <v>826.62</v>
          </cell>
          <cell r="F3884">
            <v>9.44</v>
          </cell>
          <cell r="G3884">
            <v>836.06</v>
          </cell>
          <cell r="H3884" t="str">
            <v>CDHU-182</v>
          </cell>
        </row>
        <row r="3885">
          <cell r="A3885" t="str">
            <v>66.08.240</v>
          </cell>
          <cell r="C3885" t="str">
            <v>Filtro passivo e misturador de sinais VHF / UHF / CATV</v>
          </cell>
          <cell r="D3885" t="str">
            <v>UN</v>
          </cell>
          <cell r="E3885">
            <v>9.51</v>
          </cell>
          <cell r="F3885">
            <v>21</v>
          </cell>
          <cell r="G3885">
            <v>30.51</v>
          </cell>
          <cell r="H3885" t="str">
            <v>CDHU-182</v>
          </cell>
        </row>
        <row r="3886">
          <cell r="A3886" t="str">
            <v>66.08.258</v>
          </cell>
          <cell r="C3886" t="str">
            <v>Ponto de acesso de dados (Access Point), uso interno, compatível com PoE 802.3af</v>
          </cell>
          <cell r="D3886" t="str">
            <v>UN</v>
          </cell>
          <cell r="E3886">
            <v>1093.52</v>
          </cell>
          <cell r="F3886">
            <v>167.96</v>
          </cell>
          <cell r="G3886">
            <v>1261.48</v>
          </cell>
          <cell r="H3886" t="str">
            <v>CDHU-182</v>
          </cell>
        </row>
        <row r="3887">
          <cell r="A3887" t="str">
            <v>66.08.260</v>
          </cell>
          <cell r="C3887" t="str">
            <v>Modulador de canais VHF / UHF / CATV / CFTV</v>
          </cell>
          <cell r="D3887" t="str">
            <v>UN</v>
          </cell>
          <cell r="E3887">
            <v>175.53</v>
          </cell>
          <cell r="F3887">
            <v>41.99</v>
          </cell>
          <cell r="G3887">
            <v>217.52</v>
          </cell>
          <cell r="H3887" t="str">
            <v>CDHU-182</v>
          </cell>
        </row>
        <row r="3888">
          <cell r="A3888" t="str">
            <v>66.08.270</v>
          </cell>
          <cell r="C3888" t="str">
            <v>Amplificador de linha VHF / UHF com conector de F-50 dB</v>
          </cell>
          <cell r="D3888" t="str">
            <v>UN</v>
          </cell>
          <cell r="E3888">
            <v>437.25</v>
          </cell>
          <cell r="F3888">
            <v>12.6</v>
          </cell>
          <cell r="G3888">
            <v>449.85</v>
          </cell>
          <cell r="H3888" t="str">
            <v>CDHU-182</v>
          </cell>
        </row>
        <row r="3889">
          <cell r="A3889" t="str">
            <v>66.08.324</v>
          </cell>
          <cell r="C3889" t="str">
            <v>Câmera fixa colorida compacta com domo, para áreas internas e externas - 1,3 MP</v>
          </cell>
          <cell r="D3889" t="str">
            <v>UN</v>
          </cell>
          <cell r="E3889">
            <v>891.9</v>
          </cell>
          <cell r="F3889">
            <v>173.82</v>
          </cell>
          <cell r="G3889">
            <v>1065.72</v>
          </cell>
          <cell r="H3889" t="str">
            <v>CDHU-182</v>
          </cell>
        </row>
        <row r="3890">
          <cell r="A3890" t="str">
            <v>66.08.326</v>
          </cell>
          <cell r="C3890" t="str">
            <v>Câmera fixa colorida tipo bullet, para áreas internas e externas - 1,3 MP</v>
          </cell>
          <cell r="D3890" t="str">
            <v>UN</v>
          </cell>
          <cell r="E3890">
            <v>3369.98</v>
          </cell>
          <cell r="F3890">
            <v>173.82</v>
          </cell>
          <cell r="G3890">
            <v>3543.8</v>
          </cell>
          <cell r="H3890" t="str">
            <v>CDHU-182</v>
          </cell>
        </row>
        <row r="3891">
          <cell r="A3891" t="str">
            <v>66.08.328</v>
          </cell>
          <cell r="C3891" t="str">
            <v>Câmera fixa colorida com domo, para áreas internas e externas - 5 MP</v>
          </cell>
          <cell r="D3891" t="str">
            <v>UN</v>
          </cell>
          <cell r="E3891">
            <v>9639.41</v>
          </cell>
          <cell r="F3891">
            <v>173.82</v>
          </cell>
          <cell r="G3891">
            <v>9813.23</v>
          </cell>
          <cell r="H3891" t="str">
            <v>CDHU-182</v>
          </cell>
        </row>
        <row r="3892">
          <cell r="A3892" t="str">
            <v>66.08.340</v>
          </cell>
          <cell r="C3892" t="str">
            <v>Unidade de disco rígido (HD) externo de 5 TB</v>
          </cell>
          <cell r="D3892" t="str">
            <v>UN</v>
          </cell>
          <cell r="E3892">
            <v>1139.49</v>
          </cell>
          <cell r="F3892">
            <v>3.15</v>
          </cell>
          <cell r="G3892">
            <v>1142.6400000000001</v>
          </cell>
          <cell r="H3892" t="str">
            <v>CDHU-182</v>
          </cell>
        </row>
        <row r="3893">
          <cell r="A3893" t="str">
            <v>66.08.400</v>
          </cell>
          <cell r="C3893" t="str">
            <v>Estação de monitoramento "WorkStation" para até 3 monitores - memória RAM de 8 GB</v>
          </cell>
          <cell r="D3893" t="str">
            <v>CJ</v>
          </cell>
          <cell r="E3893">
            <v>9867.7800000000007</v>
          </cell>
          <cell r="F3893">
            <v>224.78</v>
          </cell>
          <cell r="G3893">
            <v>10092.56</v>
          </cell>
          <cell r="H3893" t="str">
            <v>CDHU-182</v>
          </cell>
        </row>
        <row r="3894">
          <cell r="A3894" t="str">
            <v>66.08.401</v>
          </cell>
          <cell r="C3894" t="str">
            <v>Estação de monitoramento "WorkStation" para até 3 monitores - memória RAM de 16 GB</v>
          </cell>
          <cell r="D3894" t="str">
            <v>CJ</v>
          </cell>
          <cell r="E3894">
            <v>14916.45</v>
          </cell>
          <cell r="F3894">
            <v>224.78</v>
          </cell>
          <cell r="G3894">
            <v>15141.23</v>
          </cell>
          <cell r="H3894" t="str">
            <v>CDHU-182</v>
          </cell>
        </row>
        <row r="3895">
          <cell r="A3895" t="str">
            <v>66.08.600</v>
          </cell>
          <cell r="C3895" t="str">
            <v>Unidade gerenciadora digital de vídeo em rede (NVR) de até 8 câmeras IP, armazenamento de 6 TB, 1 interface de rede Fast Ethernet</v>
          </cell>
          <cell r="D3895" t="str">
            <v>UN</v>
          </cell>
          <cell r="E3895">
            <v>1175.75</v>
          </cell>
          <cell r="F3895">
            <v>149.85</v>
          </cell>
          <cell r="G3895">
            <v>1325.6</v>
          </cell>
          <cell r="H3895" t="str">
            <v>CDHU-182</v>
          </cell>
        </row>
        <row r="3896">
          <cell r="A3896" t="str">
            <v>66.08.610</v>
          </cell>
          <cell r="C3896" t="str">
            <v>Unidade gerenciadora digital de vídeo em rede (NVR) de até 16 câmeras IP, armazenamento de 12 TB, 1 interface de rede Gigabit Ethernet e 4 entradas de alarme</v>
          </cell>
          <cell r="D3896" t="str">
            <v>UN</v>
          </cell>
          <cell r="E3896">
            <v>1485.54</v>
          </cell>
          <cell r="F3896">
            <v>224.78</v>
          </cell>
          <cell r="G3896">
            <v>1710.32</v>
          </cell>
          <cell r="H3896" t="str">
            <v>CDHU-182</v>
          </cell>
        </row>
        <row r="3897">
          <cell r="A3897" t="str">
            <v>66.08.620</v>
          </cell>
          <cell r="B3897" t="str">
            <v>Reparos, conservacoes e complementos - GRUPO 66</v>
          </cell>
          <cell r="C3897" t="str">
            <v>Unidade gerenciadora digital vídeo em rede (NVR) de até 32 câmeras IP, armazenamento de 48 TB, 2 interface de rede Gigabit Ethernet e 16 entradas de alarme</v>
          </cell>
          <cell r="D3897" t="str">
            <v>UN</v>
          </cell>
          <cell r="E3897">
            <v>3633.51</v>
          </cell>
          <cell r="F3897">
            <v>295.95</v>
          </cell>
          <cell r="G3897">
            <v>3929.46</v>
          </cell>
          <cell r="H3897" t="str">
            <v>CDHU-182</v>
          </cell>
        </row>
        <row r="3898">
          <cell r="A3898" t="str">
            <v>66.20</v>
          </cell>
          <cell r="C3898" t="str">
            <v>Reparos, conservacoes e complementos - GRUPO 66</v>
          </cell>
          <cell r="H3898" t="str">
            <v>CDHU-182</v>
          </cell>
        </row>
        <row r="3899">
          <cell r="A3899" t="str">
            <v>66.20.150</v>
          </cell>
          <cell r="C3899" t="str">
            <v>Guia organizadora de cabos para rack, 19´ 1 U</v>
          </cell>
          <cell r="D3899" t="str">
            <v>UN</v>
          </cell>
          <cell r="E3899">
            <v>17.78</v>
          </cell>
          <cell r="F3899">
            <v>11.83</v>
          </cell>
          <cell r="G3899">
            <v>29.61</v>
          </cell>
          <cell r="H3899" t="str">
            <v>CDHU-182</v>
          </cell>
        </row>
        <row r="3900">
          <cell r="A3900" t="str">
            <v>66.20.170</v>
          </cell>
          <cell r="C3900" t="str">
            <v>Guia organizadora de cabos para rack, 19´ 2 U</v>
          </cell>
          <cell r="D3900" t="str">
            <v>UN</v>
          </cell>
          <cell r="E3900">
            <v>29.71</v>
          </cell>
          <cell r="F3900">
            <v>11.83</v>
          </cell>
          <cell r="G3900">
            <v>41.54</v>
          </cell>
          <cell r="H3900" t="str">
            <v>CDHU-182</v>
          </cell>
        </row>
        <row r="3901">
          <cell r="A3901" t="str">
            <v>66.20.202</v>
          </cell>
          <cell r="C3901" t="str">
            <v>Instalação de câmera fixa para CFTV</v>
          </cell>
          <cell r="D3901" t="str">
            <v>UN</v>
          </cell>
          <cell r="F3901">
            <v>173.82</v>
          </cell>
          <cell r="G3901">
            <v>173.82</v>
          </cell>
          <cell r="H3901" t="str">
            <v>CDHU-182</v>
          </cell>
        </row>
        <row r="3902">
          <cell r="A3902" t="str">
            <v>66.20.212</v>
          </cell>
          <cell r="C3902" t="str">
            <v>Instalação de câmera móvel para CFTV</v>
          </cell>
          <cell r="D3902" t="str">
            <v>UN</v>
          </cell>
          <cell r="F3902">
            <v>173.82</v>
          </cell>
          <cell r="G3902">
            <v>173.82</v>
          </cell>
          <cell r="H3902" t="str">
            <v>CDHU-182</v>
          </cell>
        </row>
        <row r="3903">
          <cell r="A3903" t="str">
            <v>66.20.221</v>
          </cell>
          <cell r="C3903" t="str">
            <v>Switch Gigabit para servidor central com 24 portas frontais e 2 portas SFP, capacidade 10 / 100 / 1000 Mbps</v>
          </cell>
          <cell r="D3903" t="str">
            <v>UN</v>
          </cell>
          <cell r="E3903">
            <v>14014.14</v>
          </cell>
          <cell r="F3903">
            <v>15.74</v>
          </cell>
          <cell r="G3903">
            <v>14029.88</v>
          </cell>
          <cell r="H3903" t="str">
            <v>CDHU-182</v>
          </cell>
        </row>
        <row r="3904">
          <cell r="A3904" t="str">
            <v>66.20.225</v>
          </cell>
          <cell r="B3904" t="str">
            <v>CAPTACAO, ADUCAO E TRATAMENTO DE AGUA E ESGOTO, EQUIPAMENTOS E SISTEMA</v>
          </cell>
          <cell r="C3904" t="str">
            <v>Switch Gigabit 24 portas com capacidade de 10/100/1000/Mbps</v>
          </cell>
          <cell r="D3904" t="str">
            <v>UN</v>
          </cell>
          <cell r="E3904">
            <v>2355.31</v>
          </cell>
          <cell r="F3904">
            <v>15.74</v>
          </cell>
          <cell r="G3904">
            <v>2371.0500000000002</v>
          </cell>
          <cell r="H3904" t="str">
            <v>CDHU-182</v>
          </cell>
        </row>
        <row r="3905">
          <cell r="A3905" t="str">
            <v>67</v>
          </cell>
          <cell r="B3905" t="str">
            <v>Tratamento</v>
          </cell>
          <cell r="C3905" t="str">
            <v>CAPTACAO, ADUCAO E TRATAMENTO DE AGUA E ESGOTO, EQUIPAMENTOS E SISTEMA</v>
          </cell>
          <cell r="H3905" t="str">
            <v>CDHU-182</v>
          </cell>
        </row>
        <row r="3906">
          <cell r="A3906" t="str">
            <v>67.02</v>
          </cell>
          <cell r="C3906" t="str">
            <v>Tratamento</v>
          </cell>
          <cell r="H3906" t="str">
            <v>CDHU-182</v>
          </cell>
        </row>
        <row r="3907">
          <cell r="A3907" t="str">
            <v>67.02.160</v>
          </cell>
          <cell r="C3907" t="str">
            <v>Medidor de vazão tipo calha Parshall com garganta W= 3´</v>
          </cell>
          <cell r="D3907" t="str">
            <v>UN</v>
          </cell>
          <cell r="E3907">
            <v>1261.05</v>
          </cell>
          <cell r="F3907">
            <v>74.22</v>
          </cell>
          <cell r="G3907">
            <v>1335.27</v>
          </cell>
          <cell r="H3907" t="str">
            <v>CDHU-182</v>
          </cell>
        </row>
        <row r="3908">
          <cell r="A3908" t="str">
            <v>67.02.210</v>
          </cell>
          <cell r="C3908" t="str">
            <v>Tela galvanizada revestida em poliamida, malha de 10 mm</v>
          </cell>
          <cell r="D3908" t="str">
            <v>M2</v>
          </cell>
          <cell r="E3908">
            <v>772.65</v>
          </cell>
          <cell r="F3908">
            <v>8.3800000000000008</v>
          </cell>
          <cell r="G3908">
            <v>781.03</v>
          </cell>
          <cell r="H3908" t="str">
            <v>CDHU-182</v>
          </cell>
        </row>
        <row r="3909">
          <cell r="A3909" t="str">
            <v>67.02.240</v>
          </cell>
          <cell r="C3909" t="str">
            <v>Grade média em aço carbono, espaçamento de 2 cm com barras chatas de 1´ x 3/8´</v>
          </cell>
          <cell r="D3909" t="str">
            <v>M2</v>
          </cell>
          <cell r="E3909">
            <v>1810.02</v>
          </cell>
          <cell r="F3909">
            <v>8.3800000000000008</v>
          </cell>
          <cell r="G3909">
            <v>1818.4</v>
          </cell>
          <cell r="H3909" t="str">
            <v>CDHU-182</v>
          </cell>
        </row>
        <row r="3910">
          <cell r="A3910" t="str">
            <v>67.02.280</v>
          </cell>
          <cell r="C3910" t="str">
            <v>Cesto em chapa de aço inoxidável com espessura de 1,5 mm e furos de 1/2´</v>
          </cell>
          <cell r="D3910" t="str">
            <v>UN</v>
          </cell>
          <cell r="E3910">
            <v>721.52</v>
          </cell>
          <cell r="F3910">
            <v>4.1900000000000004</v>
          </cell>
          <cell r="G3910">
            <v>725.71</v>
          </cell>
          <cell r="H3910" t="str">
            <v>CDHU-182</v>
          </cell>
        </row>
        <row r="3911">
          <cell r="A3911" t="str">
            <v>67.02.301</v>
          </cell>
          <cell r="C3911" t="str">
            <v>Peneira estática em poliéster reforçado de fibra de vidro (PRFV) com tela de aço inoxidável AISI 304, malha de 1,5 mm, vazão de 50 l/s</v>
          </cell>
          <cell r="D3911" t="str">
            <v>UN</v>
          </cell>
          <cell r="E3911">
            <v>18626.75</v>
          </cell>
          <cell r="F3911">
            <v>149.71</v>
          </cell>
          <cell r="G3911">
            <v>18776.46</v>
          </cell>
          <cell r="H3911" t="str">
            <v>CDHU-182</v>
          </cell>
        </row>
        <row r="3912">
          <cell r="A3912" t="str">
            <v>67.02.320</v>
          </cell>
          <cell r="C3912" t="str">
            <v>Comporta em fibra de vidro (stop log) - espessura de 10 mm</v>
          </cell>
          <cell r="D3912" t="str">
            <v>M2</v>
          </cell>
          <cell r="E3912">
            <v>1684.34</v>
          </cell>
          <cell r="F3912">
            <v>26.93</v>
          </cell>
          <cell r="G3912">
            <v>1711.27</v>
          </cell>
          <cell r="H3912" t="str">
            <v>CDHU-182</v>
          </cell>
        </row>
        <row r="3913">
          <cell r="A3913" t="str">
            <v>67.02.330</v>
          </cell>
          <cell r="C3913" t="str">
            <v>Sistema de tratamento de águas cinzas e aproveitamento de águas pluviais, para reuso em fins não potáveis, vazão de 2 m³/h</v>
          </cell>
          <cell r="D3913" t="str">
            <v>UN</v>
          </cell>
          <cell r="E3913">
            <v>88643.4</v>
          </cell>
          <cell r="G3913">
            <v>88643.4</v>
          </cell>
          <cell r="H3913" t="str">
            <v>CDHU-182</v>
          </cell>
        </row>
        <row r="3914">
          <cell r="A3914" t="str">
            <v>67.02.400</v>
          </cell>
          <cell r="C3914" t="str">
            <v>Tanque em fibra de vidro (PRFV) com quebra ondas, capacidade de 25.000 l e misturador interno vertical em aço inoxidável</v>
          </cell>
          <cell r="D3914" t="str">
            <v>UN</v>
          </cell>
          <cell r="E3914">
            <v>46539.56</v>
          </cell>
          <cell r="F3914">
            <v>243.22</v>
          </cell>
          <cell r="G3914">
            <v>46782.78</v>
          </cell>
          <cell r="H3914" t="str">
            <v>CDHU-182</v>
          </cell>
        </row>
        <row r="3915">
          <cell r="A3915" t="str">
            <v>67.02.410</v>
          </cell>
          <cell r="C3915" t="str">
            <v>Sistema de tratamento de efluente por reator anaeróbio (UASB) e filtro aeróbio (FAS), para obras de segurança com vazão máxima horária 12 l/s</v>
          </cell>
          <cell r="D3915" t="str">
            <v>CJ</v>
          </cell>
          <cell r="E3915">
            <v>399721.81</v>
          </cell>
          <cell r="G3915">
            <v>399721.81</v>
          </cell>
          <cell r="H3915" t="str">
            <v>CDHU-182</v>
          </cell>
        </row>
        <row r="3916">
          <cell r="A3916" t="str">
            <v>67.02.502</v>
          </cell>
          <cell r="C3916" t="str">
            <v>Elaboração de projeto de sistema de estação compacta de tratamento de esgoto para vazão máxima horária 12 l/s e atendimento classe II, assessoria, documentação e aprovação na CETESB</v>
          </cell>
          <cell r="D3916" t="str">
            <v>CJ</v>
          </cell>
          <cell r="E3916">
            <v>5073.09</v>
          </cell>
          <cell r="F3916">
            <v>54025.34</v>
          </cell>
          <cell r="G3916">
            <v>59098.43</v>
          </cell>
          <cell r="H3916" t="str">
            <v>CDHU-182</v>
          </cell>
        </row>
        <row r="3917">
          <cell r="A3917" t="str">
            <v>67.02.503</v>
          </cell>
          <cell r="B3917" t="str">
            <v>ELETRIFICACAO, EQUIPAMENTOS E SISTEMA</v>
          </cell>
          <cell r="C3917" t="str">
            <v>Elaboração de projeto de sistema de estação compacta de tratamento de esgoto para vazão máxima horária 12 l/s, atendimento classe II, tratamento de nitrogênio e fósforo, assessoria, documentação e aprovação na CETESB</v>
          </cell>
          <cell r="D3917" t="str">
            <v>CJ</v>
          </cell>
          <cell r="E3917">
            <v>7021.84</v>
          </cell>
          <cell r="F3917">
            <v>65212.63</v>
          </cell>
          <cell r="G3917">
            <v>72234.47</v>
          </cell>
          <cell r="H3917" t="str">
            <v>CDHU-182</v>
          </cell>
        </row>
        <row r="3918">
          <cell r="A3918" t="str">
            <v>68</v>
          </cell>
          <cell r="B3918" t="str">
            <v>Posteamento</v>
          </cell>
          <cell r="C3918" t="str">
            <v>ELETRIFICACAO, EQUIPAMENTOS E SISTEMA</v>
          </cell>
          <cell r="H3918" t="str">
            <v>CDHU-182</v>
          </cell>
        </row>
        <row r="3919">
          <cell r="A3919" t="str">
            <v>68.01</v>
          </cell>
          <cell r="C3919" t="str">
            <v>Posteamento</v>
          </cell>
          <cell r="H3919" t="str">
            <v>CDHU-182</v>
          </cell>
        </row>
        <row r="3920">
          <cell r="A3920" t="str">
            <v>68.01.600</v>
          </cell>
          <cell r="C3920" t="str">
            <v>Poste de concreto circular, 200 kg, H = 7,00 m</v>
          </cell>
          <cell r="D3920" t="str">
            <v>UN</v>
          </cell>
          <cell r="E3920">
            <v>1298.7</v>
          </cell>
          <cell r="F3920">
            <v>251.77</v>
          </cell>
          <cell r="G3920">
            <v>1550.47</v>
          </cell>
          <cell r="H3920" t="str">
            <v>CDHU-182</v>
          </cell>
        </row>
        <row r="3921">
          <cell r="A3921" t="str">
            <v>68.01.620</v>
          </cell>
          <cell r="C3921" t="str">
            <v>Poste de concreto circular, 200 kg, H = 9,00 m</v>
          </cell>
          <cell r="D3921" t="str">
            <v>UN</v>
          </cell>
          <cell r="E3921">
            <v>1042.56</v>
          </cell>
          <cell r="F3921">
            <v>251.77</v>
          </cell>
          <cell r="G3921">
            <v>1294.33</v>
          </cell>
          <cell r="H3921" t="str">
            <v>CDHU-182</v>
          </cell>
        </row>
        <row r="3922">
          <cell r="A3922" t="str">
            <v>68.01.630</v>
          </cell>
          <cell r="C3922" t="str">
            <v>Poste de concreto circular, 200 kg, H = 10,00 m</v>
          </cell>
          <cell r="D3922" t="str">
            <v>UN</v>
          </cell>
          <cell r="E3922">
            <v>1606.68</v>
          </cell>
          <cell r="F3922">
            <v>251.77</v>
          </cell>
          <cell r="G3922">
            <v>1858.45</v>
          </cell>
          <cell r="H3922" t="str">
            <v>CDHU-182</v>
          </cell>
        </row>
        <row r="3923">
          <cell r="A3923" t="str">
            <v>68.01.640</v>
          </cell>
          <cell r="C3923" t="str">
            <v>Poste de concreto circular, 200 kg, H = 11,00 m</v>
          </cell>
          <cell r="D3923" t="str">
            <v>UN</v>
          </cell>
          <cell r="E3923">
            <v>1955.71</v>
          </cell>
          <cell r="F3923">
            <v>251.77</v>
          </cell>
          <cell r="G3923">
            <v>2207.48</v>
          </cell>
          <cell r="H3923" t="str">
            <v>CDHU-182</v>
          </cell>
        </row>
        <row r="3924">
          <cell r="A3924" t="str">
            <v>68.01.650</v>
          </cell>
          <cell r="C3924" t="str">
            <v>Poste de concreto circular, 200 kg, H = 12,00 m</v>
          </cell>
          <cell r="D3924" t="str">
            <v>UN</v>
          </cell>
          <cell r="E3924">
            <v>1775.51</v>
          </cell>
          <cell r="F3924">
            <v>251.77</v>
          </cell>
          <cell r="G3924">
            <v>2027.28</v>
          </cell>
          <cell r="H3924" t="str">
            <v>CDHU-182</v>
          </cell>
        </row>
        <row r="3925">
          <cell r="A3925" t="str">
            <v>68.01.670</v>
          </cell>
          <cell r="C3925" t="str">
            <v>Poste de concreto circular, 300 kg, H = 9,00 m</v>
          </cell>
          <cell r="D3925" t="str">
            <v>UN</v>
          </cell>
          <cell r="E3925">
            <v>1289.0899999999999</v>
          </cell>
          <cell r="F3925">
            <v>251.77</v>
          </cell>
          <cell r="G3925">
            <v>1540.86</v>
          </cell>
          <cell r="H3925" t="str">
            <v>CDHU-182</v>
          </cell>
        </row>
        <row r="3926">
          <cell r="A3926" t="str">
            <v>68.01.730</v>
          </cell>
          <cell r="C3926" t="str">
            <v>Poste de concreto circular, 400 kg, H = 9,00 m</v>
          </cell>
          <cell r="D3926" t="str">
            <v>UN</v>
          </cell>
          <cell r="E3926">
            <v>1528.15</v>
          </cell>
          <cell r="F3926">
            <v>251.77</v>
          </cell>
          <cell r="G3926">
            <v>1779.92</v>
          </cell>
          <cell r="H3926" t="str">
            <v>CDHU-182</v>
          </cell>
        </row>
        <row r="3927">
          <cell r="A3927" t="str">
            <v>68.01.740</v>
          </cell>
          <cell r="C3927" t="str">
            <v>Poste de concreto circular, 400 kg, H = 10,00 m</v>
          </cell>
          <cell r="D3927" t="str">
            <v>UN</v>
          </cell>
          <cell r="E3927">
            <v>1746.09</v>
          </cell>
          <cell r="F3927">
            <v>251.77</v>
          </cell>
          <cell r="G3927">
            <v>1997.86</v>
          </cell>
          <cell r="H3927" t="str">
            <v>CDHU-182</v>
          </cell>
        </row>
        <row r="3928">
          <cell r="A3928" t="str">
            <v>68.01.750</v>
          </cell>
          <cell r="C3928" t="str">
            <v>Poste de concreto circular, 400 kg, H = 11,00 m</v>
          </cell>
          <cell r="D3928" t="str">
            <v>UN</v>
          </cell>
          <cell r="E3928">
            <v>2120.75</v>
          </cell>
          <cell r="F3928">
            <v>251.77</v>
          </cell>
          <cell r="G3928">
            <v>2372.52</v>
          </cell>
          <cell r="H3928" t="str">
            <v>CDHU-182</v>
          </cell>
        </row>
        <row r="3929">
          <cell r="A3929" t="str">
            <v>68.01.760</v>
          </cell>
          <cell r="C3929" t="str">
            <v>Poste de concreto circular, 400 kg, H = 12,00 m</v>
          </cell>
          <cell r="D3929" t="str">
            <v>UN</v>
          </cell>
          <cell r="E3929">
            <v>2431.3000000000002</v>
          </cell>
          <cell r="F3929">
            <v>251.77</v>
          </cell>
          <cell r="G3929">
            <v>2683.07</v>
          </cell>
          <cell r="H3929" t="str">
            <v>CDHU-182</v>
          </cell>
        </row>
        <row r="3930">
          <cell r="A3930" t="str">
            <v>68.01.800</v>
          </cell>
          <cell r="C3930" t="str">
            <v>Poste de concreto circular, 600 kg, H = 11,00 m</v>
          </cell>
          <cell r="D3930" t="str">
            <v>UN</v>
          </cell>
          <cell r="E3930">
            <v>2712.12</v>
          </cell>
          <cell r="F3930">
            <v>251.77</v>
          </cell>
          <cell r="G3930">
            <v>2963.89</v>
          </cell>
          <cell r="H3930" t="str">
            <v>CDHU-182</v>
          </cell>
        </row>
        <row r="3931">
          <cell r="A3931" t="str">
            <v>68.01.810</v>
          </cell>
          <cell r="C3931" t="str">
            <v>Poste de concreto circular, 600 kg, H = 12,00 m</v>
          </cell>
          <cell r="D3931" t="str">
            <v>UN</v>
          </cell>
          <cell r="E3931">
            <v>2907.77</v>
          </cell>
          <cell r="F3931">
            <v>251.77</v>
          </cell>
          <cell r="G3931">
            <v>3159.54</v>
          </cell>
          <cell r="H3931" t="str">
            <v>CDHU-182</v>
          </cell>
        </row>
        <row r="3932">
          <cell r="A3932" t="str">
            <v>68.01.850</v>
          </cell>
          <cell r="C3932" t="str">
            <v>Poste de concreto circular, 1000 kg, H = 12,00 m</v>
          </cell>
          <cell r="D3932" t="str">
            <v>UN</v>
          </cell>
          <cell r="E3932">
            <v>4083.34</v>
          </cell>
          <cell r="F3932">
            <v>251.77</v>
          </cell>
          <cell r="G3932">
            <v>4335.1099999999997</v>
          </cell>
          <cell r="H3932" t="str">
            <v>CDHU-182</v>
          </cell>
        </row>
        <row r="3933">
          <cell r="A3933" t="str">
            <v>68.02</v>
          </cell>
          <cell r="B3933" t="str">
            <v>Estrutura especifica</v>
          </cell>
          <cell r="C3933" t="str">
            <v>Estrutura especifica</v>
          </cell>
          <cell r="H3933" t="str">
            <v>CDHU-182</v>
          </cell>
        </row>
        <row r="3934">
          <cell r="A3934" t="str">
            <v>68.02.010</v>
          </cell>
          <cell r="C3934" t="str">
            <v>Estai</v>
          </cell>
          <cell r="D3934" t="str">
            <v>UN</v>
          </cell>
          <cell r="E3934">
            <v>509.11</v>
          </cell>
          <cell r="F3934">
            <v>151.03</v>
          </cell>
          <cell r="G3934">
            <v>660.14</v>
          </cell>
          <cell r="H3934" t="str">
            <v>CDHU-182</v>
          </cell>
        </row>
        <row r="3935">
          <cell r="A3935" t="str">
            <v>68.02.020</v>
          </cell>
          <cell r="C3935" t="str">
            <v>Estrutura tipo M1</v>
          </cell>
          <cell r="D3935" t="str">
            <v>UN</v>
          </cell>
          <cell r="E3935">
            <v>387</v>
          </cell>
          <cell r="F3935">
            <v>181.23</v>
          </cell>
          <cell r="G3935">
            <v>568.23</v>
          </cell>
          <cell r="H3935" t="str">
            <v>CDHU-182</v>
          </cell>
        </row>
        <row r="3936">
          <cell r="A3936" t="str">
            <v>68.02.030</v>
          </cell>
          <cell r="C3936" t="str">
            <v>Estrutura tipo M2</v>
          </cell>
          <cell r="D3936" t="str">
            <v>UN</v>
          </cell>
          <cell r="E3936">
            <v>825.88</v>
          </cell>
          <cell r="F3936">
            <v>181.23</v>
          </cell>
          <cell r="G3936">
            <v>1007.11</v>
          </cell>
          <cell r="H3936" t="str">
            <v>CDHU-182</v>
          </cell>
        </row>
        <row r="3937">
          <cell r="A3937" t="str">
            <v>68.02.040</v>
          </cell>
          <cell r="C3937" t="str">
            <v>Estrutura tipo N3</v>
          </cell>
          <cell r="D3937" t="str">
            <v>UN</v>
          </cell>
          <cell r="E3937">
            <v>1019.76</v>
          </cell>
          <cell r="F3937">
            <v>271.85000000000002</v>
          </cell>
          <cell r="G3937">
            <v>1291.6099999999999</v>
          </cell>
          <cell r="H3937" t="str">
            <v>CDHU-182</v>
          </cell>
        </row>
        <row r="3938">
          <cell r="A3938" t="str">
            <v>68.02.050</v>
          </cell>
          <cell r="C3938" t="str">
            <v>Estrutura tipo M1 - N3</v>
          </cell>
          <cell r="D3938" t="str">
            <v>UN</v>
          </cell>
          <cell r="E3938">
            <v>1174.6500000000001</v>
          </cell>
          <cell r="F3938">
            <v>362.46</v>
          </cell>
          <cell r="G3938">
            <v>1537.11</v>
          </cell>
          <cell r="H3938" t="str">
            <v>CDHU-182</v>
          </cell>
        </row>
        <row r="3939">
          <cell r="A3939" t="str">
            <v>68.02.060</v>
          </cell>
          <cell r="C3939" t="str">
            <v>Estrutura tipo M4</v>
          </cell>
          <cell r="D3939" t="str">
            <v>UN</v>
          </cell>
          <cell r="E3939">
            <v>1802.12</v>
          </cell>
          <cell r="F3939">
            <v>271.85000000000002</v>
          </cell>
          <cell r="G3939">
            <v>2073.9699999999998</v>
          </cell>
          <cell r="H3939" t="str">
            <v>CDHU-182</v>
          </cell>
        </row>
        <row r="3940">
          <cell r="A3940" t="str">
            <v>68.02.070</v>
          </cell>
          <cell r="C3940" t="str">
            <v>Estrutura tipo N2</v>
          </cell>
          <cell r="D3940" t="str">
            <v>UN</v>
          </cell>
          <cell r="E3940">
            <v>937.03</v>
          </cell>
          <cell r="F3940">
            <v>271.85000000000002</v>
          </cell>
          <cell r="G3940">
            <v>1208.8800000000001</v>
          </cell>
          <cell r="H3940" t="str">
            <v>CDHU-182</v>
          </cell>
        </row>
        <row r="3941">
          <cell r="A3941" t="str">
            <v>68.02.090</v>
          </cell>
          <cell r="C3941" t="str">
            <v>Estrutura tipo N4</v>
          </cell>
          <cell r="D3941" t="str">
            <v>UN</v>
          </cell>
          <cell r="E3941">
            <v>1794.55</v>
          </cell>
          <cell r="F3941">
            <v>362.46</v>
          </cell>
          <cell r="G3941">
            <v>2157.0100000000002</v>
          </cell>
          <cell r="H3941" t="str">
            <v>CDHU-182</v>
          </cell>
        </row>
        <row r="3942">
          <cell r="A3942" t="str">
            <v>68.02.100</v>
          </cell>
          <cell r="C3942" t="str">
            <v>Armação secundária tipo 1C - 2R</v>
          </cell>
          <cell r="D3942" t="str">
            <v>UN</v>
          </cell>
          <cell r="E3942">
            <v>89.81</v>
          </cell>
          <cell r="F3942">
            <v>120.82</v>
          </cell>
          <cell r="G3942">
            <v>210.63</v>
          </cell>
          <cell r="H3942" t="str">
            <v>CDHU-182</v>
          </cell>
        </row>
        <row r="3943">
          <cell r="A3943" t="str">
            <v>68.02.110</v>
          </cell>
          <cell r="C3943" t="str">
            <v>Armação secundária tipo 1C - 3R</v>
          </cell>
          <cell r="D3943" t="str">
            <v>UN</v>
          </cell>
          <cell r="E3943">
            <v>96.79</v>
          </cell>
          <cell r="F3943">
            <v>120.82</v>
          </cell>
          <cell r="G3943">
            <v>217.61</v>
          </cell>
          <cell r="H3943" t="str">
            <v>CDHU-182</v>
          </cell>
        </row>
        <row r="3944">
          <cell r="A3944" t="str">
            <v>68.02.120</v>
          </cell>
          <cell r="C3944" t="str">
            <v>Armação secundária tipo 2C - 3R</v>
          </cell>
          <cell r="D3944" t="str">
            <v>UN</v>
          </cell>
          <cell r="E3944">
            <v>160.9</v>
          </cell>
          <cell r="F3944">
            <v>151.03</v>
          </cell>
          <cell r="G3944">
            <v>311.93</v>
          </cell>
          <cell r="H3944" t="str">
            <v>CDHU-182</v>
          </cell>
        </row>
        <row r="3945">
          <cell r="A3945" t="str">
            <v>68.02.140</v>
          </cell>
          <cell r="C3945" t="str">
            <v>Armação secundária tipo 4C - 6R</v>
          </cell>
          <cell r="D3945" t="str">
            <v>UN</v>
          </cell>
          <cell r="E3945">
            <v>321.8</v>
          </cell>
          <cell r="F3945">
            <v>181.23</v>
          </cell>
          <cell r="G3945">
            <v>503.03</v>
          </cell>
          <cell r="H3945" t="str">
            <v>CDHU-182</v>
          </cell>
        </row>
        <row r="3946">
          <cell r="A3946" t="str">
            <v>68.20</v>
          </cell>
          <cell r="B3946" t="str">
            <v>Reparos, conservacoes e complementos - GRUPO 68</v>
          </cell>
          <cell r="C3946" t="str">
            <v>Reparos, conservacoes e complementos - GRUPO 68</v>
          </cell>
          <cell r="H3946" t="str">
            <v>CDHU-182</v>
          </cell>
        </row>
        <row r="3947">
          <cell r="A3947" t="str">
            <v>68.20.010</v>
          </cell>
          <cell r="C3947" t="str">
            <v>Recolocação de poste de madeira</v>
          </cell>
          <cell r="D3947" t="str">
            <v>UN</v>
          </cell>
          <cell r="E3947">
            <v>192.87</v>
          </cell>
          <cell r="F3947">
            <v>198.43</v>
          </cell>
          <cell r="G3947">
            <v>391.3</v>
          </cell>
          <cell r="H3947" t="str">
            <v>CDHU-182</v>
          </cell>
        </row>
        <row r="3948">
          <cell r="A3948" t="str">
            <v>68.20.040</v>
          </cell>
          <cell r="C3948" t="str">
            <v>Braçadeira circular em aço carbono galvanizado, diâmetro nominal de 140 até 300 mm</v>
          </cell>
          <cell r="D3948" t="str">
            <v>UN</v>
          </cell>
          <cell r="E3948">
            <v>45.71</v>
          </cell>
          <cell r="F3948">
            <v>14.69</v>
          </cell>
          <cell r="G3948">
            <v>60.4</v>
          </cell>
          <cell r="H3948" t="str">
            <v>CDHU-182</v>
          </cell>
        </row>
        <row r="3949">
          <cell r="A3949" t="str">
            <v>68.20.050</v>
          </cell>
          <cell r="C3949" t="str">
            <v>Cruzeta em aço carbono galvanizado perfil ´L´ 75 x 75 x 8 mm, comprimento 2500 mm</v>
          </cell>
          <cell r="D3949" t="str">
            <v>UN</v>
          </cell>
          <cell r="E3949">
            <v>529.65</v>
          </cell>
          <cell r="F3949">
            <v>29.37</v>
          </cell>
          <cell r="G3949">
            <v>559.02</v>
          </cell>
          <cell r="H3949" t="str">
            <v>CDHU-182</v>
          </cell>
        </row>
        <row r="3950">
          <cell r="A3950" t="str">
            <v>68.20.120</v>
          </cell>
          <cell r="C3950" t="str">
            <v>Bengala em PVC para ramal de entrada, diâmetro de 32 mm</v>
          </cell>
          <cell r="D3950" t="str">
            <v>UN</v>
          </cell>
          <cell r="E3950">
            <v>28.43</v>
          </cell>
          <cell r="F3950">
            <v>29.4</v>
          </cell>
          <cell r="G3950">
            <v>57.83</v>
          </cell>
          <cell r="H3950" t="str">
            <v>CDHU-182</v>
          </cell>
        </row>
        <row r="3951">
          <cell r="A3951" t="str">
            <v>69</v>
          </cell>
          <cell r="B3951" t="str">
            <v>TELEFONIA, LOGICA E TRANSMISSAO DE DADOS, EQUIPAMENTOS E SISTEMA</v>
          </cell>
          <cell r="C3951" t="str">
            <v>TELEFONIA, LOGICA E TRANSMISSAO DE DADOS, EQUIPAMENTOS E SISTEMA</v>
          </cell>
          <cell r="H3951" t="str">
            <v>CDHU-182</v>
          </cell>
        </row>
        <row r="3952">
          <cell r="A3952" t="str">
            <v>69.03</v>
          </cell>
          <cell r="B3952" t="str">
            <v>Distribuicao e comando, caixas e equipamentos especificos</v>
          </cell>
          <cell r="C3952" t="str">
            <v>Distribuicao e comando, caixas e equipamentos especificos</v>
          </cell>
          <cell r="H3952" t="str">
            <v>CDHU-182</v>
          </cell>
        </row>
        <row r="3953">
          <cell r="A3953" t="str">
            <v>69.03.090</v>
          </cell>
          <cell r="C3953" t="str">
            <v>Aparelho telefônico multifrequencial, com teclas ´FLASH´, ´HOOK´, ´PAUSE´, ´LND´, ´MODE´</v>
          </cell>
          <cell r="D3953" t="str">
            <v>UN</v>
          </cell>
          <cell r="E3953">
            <v>62.94</v>
          </cell>
          <cell r="G3953">
            <v>62.94</v>
          </cell>
          <cell r="H3953" t="str">
            <v>CDHU-182</v>
          </cell>
        </row>
        <row r="3954">
          <cell r="A3954" t="str">
            <v>69.03.130</v>
          </cell>
          <cell r="C3954" t="str">
            <v>Caixa subterrânea de entrada de telefonia, tipo R1 (600 x 350 x 500) mm, padrão TELEBRÁS, com tampa</v>
          </cell>
          <cell r="D3954" t="str">
            <v>UN</v>
          </cell>
          <cell r="E3954">
            <v>370.8</v>
          </cell>
          <cell r="F3954">
            <v>51.87</v>
          </cell>
          <cell r="G3954">
            <v>422.67</v>
          </cell>
          <cell r="H3954" t="str">
            <v>CDHU-182</v>
          </cell>
        </row>
        <row r="3955">
          <cell r="A3955" t="str">
            <v>69.03.140</v>
          </cell>
          <cell r="C3955" t="str">
            <v>Caixa subterrânea de entrada de telefonia, tipo R2 (1070 x 520 x 500) mm, padrão TELEBRÁS, com tampa</v>
          </cell>
          <cell r="D3955" t="str">
            <v>UN</v>
          </cell>
          <cell r="E3955">
            <v>769.83</v>
          </cell>
          <cell r="F3955">
            <v>110.32</v>
          </cell>
          <cell r="G3955">
            <v>880.15</v>
          </cell>
          <cell r="H3955" t="str">
            <v>CDHU-182</v>
          </cell>
        </row>
        <row r="3956">
          <cell r="A3956" t="str">
            <v>69.03.310</v>
          </cell>
          <cell r="C3956" t="str">
            <v>Caixa de tomada em poliamida e tampa para piso elevado, com 4 alojamentos para elétrica e até 8 alojamentos para telefonia e dados</v>
          </cell>
          <cell r="D3956" t="str">
            <v>UN</v>
          </cell>
          <cell r="E3956">
            <v>168.8</v>
          </cell>
          <cell r="F3956">
            <v>16.8</v>
          </cell>
          <cell r="G3956">
            <v>185.6</v>
          </cell>
          <cell r="H3956" t="str">
            <v>CDHU-182</v>
          </cell>
        </row>
        <row r="3957">
          <cell r="A3957" t="str">
            <v>69.03.340</v>
          </cell>
          <cell r="C3957" t="str">
            <v>Conector RJ-45 fêmea - categoria 6</v>
          </cell>
          <cell r="D3957" t="str">
            <v>UN</v>
          </cell>
          <cell r="E3957">
            <v>32.76</v>
          </cell>
          <cell r="F3957">
            <v>6.3</v>
          </cell>
          <cell r="G3957">
            <v>39.06</v>
          </cell>
          <cell r="H3957" t="str">
            <v>CDHU-182</v>
          </cell>
        </row>
        <row r="3958">
          <cell r="A3958" t="str">
            <v>69.03.360</v>
          </cell>
          <cell r="C3958" t="str">
            <v>Conector RJ-45 fêmea - categoria 6A</v>
          </cell>
          <cell r="D3958" t="str">
            <v>UN</v>
          </cell>
          <cell r="E3958">
            <v>143.1</v>
          </cell>
          <cell r="F3958">
            <v>6.3</v>
          </cell>
          <cell r="G3958">
            <v>149.4</v>
          </cell>
          <cell r="H3958" t="str">
            <v>CDHU-182</v>
          </cell>
        </row>
        <row r="3959">
          <cell r="A3959" t="str">
            <v>69.03.400</v>
          </cell>
          <cell r="C3959" t="str">
            <v>Central PABX híbrida de telefonia para 8 linhas tronco e 24 a 32 ramais digital e analógico</v>
          </cell>
          <cell r="D3959" t="str">
            <v>CJ</v>
          </cell>
          <cell r="E3959">
            <v>5298.37</v>
          </cell>
          <cell r="G3959">
            <v>5298.37</v>
          </cell>
          <cell r="H3959" t="str">
            <v>CDHU-182</v>
          </cell>
        </row>
        <row r="3960">
          <cell r="A3960" t="str">
            <v>69.03.410</v>
          </cell>
          <cell r="C3960" t="str">
            <v>Central PABX híbrida de telefonia para 8 linhas tronco e 128 ramais digital e analógico</v>
          </cell>
          <cell r="D3960" t="str">
            <v>CJ</v>
          </cell>
          <cell r="E3960">
            <v>23281.01</v>
          </cell>
          <cell r="G3960">
            <v>23281.01</v>
          </cell>
          <cell r="H3960" t="str">
            <v>CDHU-182</v>
          </cell>
        </row>
        <row r="3961">
          <cell r="A3961" t="str">
            <v>69.03.420</v>
          </cell>
          <cell r="C3961" t="str">
            <v>Central PABX híbrida de telefonia para 8 linhas tronco e 128 ramais digital e analógico, com recursos PBX Networking</v>
          </cell>
          <cell r="D3961" t="str">
            <v>CJ</v>
          </cell>
          <cell r="E3961">
            <v>69048.08</v>
          </cell>
          <cell r="G3961">
            <v>69048.08</v>
          </cell>
          <cell r="H3961" t="str">
            <v>CDHU-182</v>
          </cell>
        </row>
        <row r="3962">
          <cell r="A3962" t="str">
            <v>69.05</v>
          </cell>
          <cell r="B3962" t="str">
            <v>Estabilizacao de tensao</v>
          </cell>
          <cell r="C3962" t="str">
            <v>Estabilizacao de tensao</v>
          </cell>
          <cell r="H3962" t="str">
            <v>CDHU-182</v>
          </cell>
        </row>
        <row r="3963">
          <cell r="A3963" t="str">
            <v>69.05.010</v>
          </cell>
          <cell r="C3963" t="str">
            <v>Estabilizador eletrônico de tensão, monofásico, com potência de 5 kVA</v>
          </cell>
          <cell r="D3963" t="str">
            <v>UN</v>
          </cell>
          <cell r="E3963">
            <v>8107.69</v>
          </cell>
          <cell r="F3963">
            <v>62.99</v>
          </cell>
          <cell r="G3963">
            <v>8170.68</v>
          </cell>
          <cell r="H3963" t="str">
            <v>CDHU-182</v>
          </cell>
        </row>
        <row r="3964">
          <cell r="A3964" t="str">
            <v>69.05.040</v>
          </cell>
          <cell r="C3964" t="str">
            <v>Estabilizador eletrônico de tensão, monofásico, com potência de 10 kVA</v>
          </cell>
          <cell r="D3964" t="str">
            <v>UN</v>
          </cell>
          <cell r="E3964">
            <v>10893.74</v>
          </cell>
          <cell r="F3964">
            <v>62.99</v>
          </cell>
          <cell r="G3964">
            <v>10956.73</v>
          </cell>
          <cell r="H3964" t="str">
            <v>CDHU-182</v>
          </cell>
        </row>
        <row r="3965">
          <cell r="A3965" t="str">
            <v>69.05.230</v>
          </cell>
          <cell r="C3965" t="str">
            <v>Estabilizador eletrônico de tensão, trifásico, com potência de 40 kVA</v>
          </cell>
          <cell r="D3965" t="str">
            <v>UN</v>
          </cell>
          <cell r="E3965">
            <v>31030.38</v>
          </cell>
          <cell r="F3965">
            <v>62.99</v>
          </cell>
          <cell r="G3965">
            <v>31093.37</v>
          </cell>
          <cell r="H3965" t="str">
            <v>CDHU-182</v>
          </cell>
        </row>
        <row r="3966">
          <cell r="A3966" t="str">
            <v>69.06</v>
          </cell>
          <cell r="B3966" t="str">
            <v>Sistemas ininterruptos de energia</v>
          </cell>
          <cell r="C3966" t="str">
            <v>Sistemas ininterruptos de energia</v>
          </cell>
          <cell r="H3966" t="str">
            <v>CDHU-182</v>
          </cell>
        </row>
        <row r="3967">
          <cell r="A3967" t="str">
            <v>69.06.020</v>
          </cell>
          <cell r="C3967" t="str">
            <v>Sistema ininterrupto de energia, trifásico on line de 10 kVA (220 V/220 V), com autonomia de 15 minutos</v>
          </cell>
          <cell r="D3967" t="str">
            <v>UN</v>
          </cell>
          <cell r="E3967">
            <v>34753.78</v>
          </cell>
          <cell r="F3967">
            <v>117.48</v>
          </cell>
          <cell r="G3967">
            <v>34871.26</v>
          </cell>
          <cell r="H3967" t="str">
            <v>CDHU-182</v>
          </cell>
        </row>
        <row r="3968">
          <cell r="A3968" t="str">
            <v>69.06.030</v>
          </cell>
          <cell r="C3968" t="str">
            <v>Sistema ininterrupto de energia, trifásico on line de 20 kVA (220 V/208 V-108 V), com autonomia 15 minutos</v>
          </cell>
          <cell r="D3968" t="str">
            <v>UN</v>
          </cell>
          <cell r="E3968">
            <v>38062.67</v>
          </cell>
          <cell r="F3968">
            <v>117.48</v>
          </cell>
          <cell r="G3968">
            <v>38180.15</v>
          </cell>
          <cell r="H3968" t="str">
            <v>CDHU-182</v>
          </cell>
        </row>
        <row r="3969">
          <cell r="A3969" t="str">
            <v>69.06.040</v>
          </cell>
          <cell r="C3969" t="str">
            <v>Sistema ininterrupto de energia, trifásico on line senoidal de 15 kVA (208 V/110 V), com autonomia de 15 minutos</v>
          </cell>
          <cell r="D3969" t="str">
            <v>UN</v>
          </cell>
          <cell r="E3969">
            <v>49252.11</v>
          </cell>
          <cell r="F3969">
            <v>117.48</v>
          </cell>
          <cell r="G3969">
            <v>49369.59</v>
          </cell>
          <cell r="H3969" t="str">
            <v>CDHU-182</v>
          </cell>
        </row>
        <row r="3970">
          <cell r="A3970" t="str">
            <v>69.06.050</v>
          </cell>
          <cell r="C3970" t="str">
            <v>Sistema ininterrupto de energia, monofásico, com potência de 2 kVA</v>
          </cell>
          <cell r="D3970" t="str">
            <v>UN</v>
          </cell>
          <cell r="E3970">
            <v>4736.79</v>
          </cell>
          <cell r="F3970">
            <v>83.98</v>
          </cell>
          <cell r="G3970">
            <v>4820.7700000000004</v>
          </cell>
          <cell r="H3970" t="str">
            <v>CDHU-182</v>
          </cell>
        </row>
        <row r="3971">
          <cell r="A3971" t="str">
            <v>69.06.080</v>
          </cell>
          <cell r="C3971" t="str">
            <v>Sistema ininterrupto de energia, monofásico on line senoidal de 5 kVA (220 V/110 V), com autonomia de 15 minutos</v>
          </cell>
          <cell r="D3971" t="str">
            <v>UN</v>
          </cell>
          <cell r="E3971">
            <v>12685.17</v>
          </cell>
          <cell r="F3971">
            <v>117.48</v>
          </cell>
          <cell r="G3971">
            <v>12802.65</v>
          </cell>
          <cell r="H3971" t="str">
            <v>CDHU-182</v>
          </cell>
        </row>
        <row r="3972">
          <cell r="A3972" t="str">
            <v>69.06.100</v>
          </cell>
          <cell r="C3972" t="str">
            <v>Sistema ininterrupto de energia, monofásico, com potência entre 5 a 7,5 kVA</v>
          </cell>
          <cell r="D3972" t="str">
            <v>UN</v>
          </cell>
          <cell r="E3972">
            <v>18825.41</v>
          </cell>
          <cell r="F3972">
            <v>83.98</v>
          </cell>
          <cell r="G3972">
            <v>18909.39</v>
          </cell>
          <cell r="H3972" t="str">
            <v>CDHU-182</v>
          </cell>
        </row>
        <row r="3973">
          <cell r="A3973" t="str">
            <v>69.06.110</v>
          </cell>
          <cell r="C3973" t="str">
            <v>Sistema ininterrupto de energia, monofásico de 600 VA (127 V/127 V), com autonomia de 10 a 15 minutos</v>
          </cell>
          <cell r="D3973" t="str">
            <v>UN</v>
          </cell>
          <cell r="E3973">
            <v>618.33000000000004</v>
          </cell>
          <cell r="F3973">
            <v>41.99</v>
          </cell>
          <cell r="G3973">
            <v>660.32</v>
          </cell>
          <cell r="H3973" t="str">
            <v>CDHU-182</v>
          </cell>
        </row>
        <row r="3974">
          <cell r="A3974" t="str">
            <v>69.06.120</v>
          </cell>
          <cell r="C3974" t="str">
            <v>Sistema ininterrupto de energia, trifásico on line senoidal de 10 kVA (220 V/110 V), com autonomia de 2 horas</v>
          </cell>
          <cell r="D3974" t="str">
            <v>UN</v>
          </cell>
          <cell r="E3974">
            <v>40545.71</v>
          </cell>
          <cell r="F3974">
            <v>117.48</v>
          </cell>
          <cell r="G3974">
            <v>40663.19</v>
          </cell>
          <cell r="H3974" t="str">
            <v>CDHU-182</v>
          </cell>
        </row>
        <row r="3975">
          <cell r="A3975" t="str">
            <v>69.06.200</v>
          </cell>
          <cell r="C3975" t="str">
            <v>Sistema ininterrupto de energia, trifásico on line de 20 kVA (220/127 V), com autonomia de 15 minutos</v>
          </cell>
          <cell r="D3975" t="str">
            <v>UN</v>
          </cell>
          <cell r="E3975">
            <v>52140.68</v>
          </cell>
          <cell r="F3975">
            <v>117.48</v>
          </cell>
          <cell r="G3975">
            <v>52258.16</v>
          </cell>
          <cell r="H3975" t="str">
            <v>CDHU-182</v>
          </cell>
        </row>
        <row r="3976">
          <cell r="A3976" t="str">
            <v>69.06.210</v>
          </cell>
          <cell r="C3976" t="str">
            <v>Sistema ininterrupto de energia, trifásico on line de 60 kVA (220/127 V), com autonomia de 15 minutos</v>
          </cell>
          <cell r="D3976" t="str">
            <v>UN</v>
          </cell>
          <cell r="E3976">
            <v>120943.81</v>
          </cell>
          <cell r="F3976">
            <v>117.48</v>
          </cell>
          <cell r="G3976">
            <v>121061.29</v>
          </cell>
          <cell r="H3976" t="str">
            <v>CDHU-182</v>
          </cell>
        </row>
        <row r="3977">
          <cell r="A3977" t="str">
            <v>69.06.220</v>
          </cell>
          <cell r="C3977" t="str">
            <v>Sistema ininterrupto de energia, trifásico on line de 80 kVA (220/127 V), com autonomia de 15 minutos</v>
          </cell>
          <cell r="D3977" t="str">
            <v>UN</v>
          </cell>
          <cell r="E3977">
            <v>128377.25</v>
          </cell>
          <cell r="F3977">
            <v>117.48</v>
          </cell>
          <cell r="G3977">
            <v>128494.73</v>
          </cell>
          <cell r="H3977" t="str">
            <v>CDHU-182</v>
          </cell>
        </row>
        <row r="3978">
          <cell r="A3978" t="str">
            <v>69.06.240</v>
          </cell>
          <cell r="C3978" t="str">
            <v>Sistema ininterrupto de energia, trifásico on line de 20 kVA (380/220 V), com autonomia de 15 minutos</v>
          </cell>
          <cell r="D3978" t="str">
            <v>UN</v>
          </cell>
          <cell r="E3978">
            <v>51149.82</v>
          </cell>
          <cell r="F3978">
            <v>117.48</v>
          </cell>
          <cell r="G3978">
            <v>51267.3</v>
          </cell>
          <cell r="H3978" t="str">
            <v>CDHU-182</v>
          </cell>
        </row>
        <row r="3979">
          <cell r="A3979" t="str">
            <v>69.06.280</v>
          </cell>
          <cell r="C3979" t="str">
            <v>Sistema ininterrupto de energia, trifásico on line senoidal de 5 kVA (220/110 V), com autonomia de 15 minutos</v>
          </cell>
          <cell r="D3979" t="str">
            <v>UN</v>
          </cell>
          <cell r="E3979">
            <v>23183.21</v>
          </cell>
          <cell r="F3979">
            <v>117.48</v>
          </cell>
          <cell r="G3979">
            <v>23300.69</v>
          </cell>
          <cell r="H3979" t="str">
            <v>CDHU-182</v>
          </cell>
        </row>
        <row r="3980">
          <cell r="A3980" t="str">
            <v>69.06.290</v>
          </cell>
          <cell r="C3980" t="str">
            <v>Sistema ininterrupto de energia, trifásico on line senoidal de 10 kVA (220/110 V), com autonomia de 10 a 15 minutos</v>
          </cell>
          <cell r="D3980" t="str">
            <v>UN</v>
          </cell>
          <cell r="E3980">
            <v>33206.6</v>
          </cell>
          <cell r="F3980">
            <v>117.48</v>
          </cell>
          <cell r="G3980">
            <v>33324.080000000002</v>
          </cell>
          <cell r="H3980" t="str">
            <v>CDHU-182</v>
          </cell>
        </row>
        <row r="3981">
          <cell r="A3981" t="str">
            <v>69.06.300</v>
          </cell>
          <cell r="C3981" t="str">
            <v>Sistema ininterrupto de energia, trifásico on line senoidal de 50 kVA (220/110 V), com autonomia de 15 minutos</v>
          </cell>
          <cell r="D3981" t="str">
            <v>UN</v>
          </cell>
          <cell r="E3981">
            <v>78874.09</v>
          </cell>
          <cell r="F3981">
            <v>117.48</v>
          </cell>
          <cell r="G3981">
            <v>78991.570000000007</v>
          </cell>
          <cell r="H3981" t="str">
            <v>CDHU-182</v>
          </cell>
        </row>
        <row r="3982">
          <cell r="A3982" t="str">
            <v>69.06.320</v>
          </cell>
          <cell r="C3982" t="str">
            <v>Sistema ininterrupto de energia, trifásico on line senoidal de 7,5 kVA (220/110 V), com autonomia de 15 minutos</v>
          </cell>
          <cell r="D3982" t="str">
            <v>UN</v>
          </cell>
          <cell r="E3982">
            <v>30035.37</v>
          </cell>
          <cell r="F3982">
            <v>117.48</v>
          </cell>
          <cell r="G3982">
            <v>30152.85</v>
          </cell>
          <cell r="H3982" t="str">
            <v>CDHU-182</v>
          </cell>
        </row>
        <row r="3983">
          <cell r="A3983" t="str">
            <v>69.06.390</v>
          </cell>
          <cell r="C3983" t="str">
            <v>Sistema ininterrupto de energia, trifásico on line senoidal de 40 kVA (380/220 V), com autonomia de 15 minutos</v>
          </cell>
          <cell r="D3983" t="str">
            <v>UN</v>
          </cell>
          <cell r="E3983">
            <v>76725.34</v>
          </cell>
          <cell r="F3983">
            <v>117.48</v>
          </cell>
          <cell r="G3983">
            <v>76842.820000000007</v>
          </cell>
          <cell r="H3983" t="str">
            <v>CDHU-182</v>
          </cell>
        </row>
        <row r="3984">
          <cell r="A3984" t="str">
            <v>69.08</v>
          </cell>
          <cell r="B3984" t="str">
            <v>Equipamentos para informatica</v>
          </cell>
          <cell r="C3984" t="str">
            <v>Equipamentos para informatica</v>
          </cell>
          <cell r="H3984" t="str">
            <v>CDHU-182</v>
          </cell>
        </row>
        <row r="3985">
          <cell r="A3985" t="str">
            <v>69.08.010</v>
          </cell>
          <cell r="C3985" t="str">
            <v>Distribuidor interno óptico - 1 U para até 24 fibras</v>
          </cell>
          <cell r="D3985" t="str">
            <v>UN</v>
          </cell>
          <cell r="E3985">
            <v>660.29</v>
          </cell>
          <cell r="F3985">
            <v>48.22</v>
          </cell>
          <cell r="G3985">
            <v>708.51</v>
          </cell>
          <cell r="H3985" t="str">
            <v>CDHU-182</v>
          </cell>
        </row>
        <row r="3986">
          <cell r="A3986" t="str">
            <v>69.09</v>
          </cell>
          <cell r="B3986" t="str">
            <v>Sistema de rede</v>
          </cell>
          <cell r="C3986" t="str">
            <v>Sistema de rede</v>
          </cell>
          <cell r="H3986" t="str">
            <v>CDHU-182</v>
          </cell>
        </row>
        <row r="3987">
          <cell r="A3987" t="str">
            <v>69.09.250</v>
          </cell>
          <cell r="C3987" t="str">
            <v>Patch cords de 1,50 ou 3,00 m - RJ-45 / RJ-45 - categoria 6A</v>
          </cell>
          <cell r="D3987" t="str">
            <v>UN</v>
          </cell>
          <cell r="E3987">
            <v>45.55</v>
          </cell>
          <cell r="F3987">
            <v>8.4</v>
          </cell>
          <cell r="G3987">
            <v>53.95</v>
          </cell>
          <cell r="H3987" t="str">
            <v>CDHU-182</v>
          </cell>
        </row>
        <row r="3988">
          <cell r="A3988" t="str">
            <v>69.09.260</v>
          </cell>
          <cell r="C3988" t="str">
            <v>Patch panel de 24 portas - categoria 6</v>
          </cell>
          <cell r="D3988" t="str">
            <v>UN</v>
          </cell>
          <cell r="E3988">
            <v>680.64</v>
          </cell>
          <cell r="F3988">
            <v>33.590000000000003</v>
          </cell>
          <cell r="G3988">
            <v>714.23</v>
          </cell>
          <cell r="H3988" t="str">
            <v>CDHU-182</v>
          </cell>
        </row>
        <row r="3989">
          <cell r="A3989" t="str">
            <v>69.09.300</v>
          </cell>
          <cell r="C3989" t="str">
            <v>Voice panel de 50 portas - categoria 3</v>
          </cell>
          <cell r="D3989" t="str">
            <v>UN</v>
          </cell>
          <cell r="E3989">
            <v>528.88</v>
          </cell>
          <cell r="F3989">
            <v>33.590000000000003</v>
          </cell>
          <cell r="G3989">
            <v>562.47</v>
          </cell>
          <cell r="H3989" t="str">
            <v>CDHU-182</v>
          </cell>
        </row>
        <row r="3990">
          <cell r="A3990" t="str">
            <v>69.09.360</v>
          </cell>
          <cell r="C3990" t="str">
            <v>Patch cords de 2,00 ou 3,00 m - RJ-45 / RJ-45 - categoria 6A</v>
          </cell>
          <cell r="D3990" t="str">
            <v>UN</v>
          </cell>
          <cell r="E3990">
            <v>150.63</v>
          </cell>
          <cell r="F3990">
            <v>8.4</v>
          </cell>
          <cell r="G3990">
            <v>159.03</v>
          </cell>
          <cell r="H3990" t="str">
            <v>CDHU-182</v>
          </cell>
        </row>
        <row r="3991">
          <cell r="A3991" t="str">
            <v>69.09.370</v>
          </cell>
          <cell r="C3991" t="str">
            <v>Transceptor Gigabit SX - LC conectável de formato pequeno (SFP)</v>
          </cell>
          <cell r="D3991" t="str">
            <v>UN</v>
          </cell>
          <cell r="E3991">
            <v>1247.8499999999999</v>
          </cell>
          <cell r="F3991">
            <v>3.15</v>
          </cell>
          <cell r="G3991">
            <v>1251</v>
          </cell>
          <cell r="H3991" t="str">
            <v>CDHU-182</v>
          </cell>
        </row>
        <row r="3992">
          <cell r="A3992" t="str">
            <v>69.10</v>
          </cell>
          <cell r="B3992" t="str">
            <v>Telecomunicacoes</v>
          </cell>
          <cell r="C3992" t="str">
            <v>Telecomunicacoes</v>
          </cell>
          <cell r="H3992" t="str">
            <v>CDHU-182</v>
          </cell>
        </row>
        <row r="3993">
          <cell r="A3993" t="str">
            <v>69.10.130</v>
          </cell>
          <cell r="C3993" t="str">
            <v>Amplificador de potência para VHF e CATV-50 dB, frequência 40 a 550 MHz</v>
          </cell>
          <cell r="D3993" t="str">
            <v>UN</v>
          </cell>
          <cell r="E3993">
            <v>481.92</v>
          </cell>
          <cell r="F3993">
            <v>19.29</v>
          </cell>
          <cell r="G3993">
            <v>501.21</v>
          </cell>
          <cell r="H3993" t="str">
            <v>CDHU-182</v>
          </cell>
        </row>
        <row r="3994">
          <cell r="A3994" t="str">
            <v>69.10.140</v>
          </cell>
          <cell r="C3994" t="str">
            <v>Antena parabólica com captador de sinais e modulador de áudio e vídeo</v>
          </cell>
          <cell r="D3994" t="str">
            <v>CJ</v>
          </cell>
          <cell r="E3994">
            <v>460.77</v>
          </cell>
          <cell r="F3994">
            <v>335.92</v>
          </cell>
          <cell r="G3994">
            <v>796.69</v>
          </cell>
          <cell r="H3994" t="str">
            <v>CDHU-182</v>
          </cell>
        </row>
        <row r="3995">
          <cell r="A3995" t="str">
            <v>69.20</v>
          </cell>
          <cell r="B3995" t="str">
            <v>Reparos, conservacoes e complementos - GRUPO 69</v>
          </cell>
          <cell r="C3995" t="str">
            <v>Reparos, conservacoes e complementos - GRUPO 69</v>
          </cell>
          <cell r="H3995" t="str">
            <v>CDHU-182</v>
          </cell>
        </row>
        <row r="3996">
          <cell r="A3996" t="str">
            <v>69.20.010</v>
          </cell>
          <cell r="C3996" t="str">
            <v>Arame de espinar em aço inoxidável nu, para TV a cabo</v>
          </cell>
          <cell r="D3996" t="str">
            <v>M</v>
          </cell>
          <cell r="E3996">
            <v>0.54</v>
          </cell>
          <cell r="F3996">
            <v>4.2</v>
          </cell>
          <cell r="G3996">
            <v>4.74</v>
          </cell>
          <cell r="H3996" t="str">
            <v>CDHU-182</v>
          </cell>
        </row>
        <row r="3997">
          <cell r="A3997" t="str">
            <v>69.20.040</v>
          </cell>
          <cell r="C3997" t="str">
            <v>Isolador roldana em porcelana de 72 x 72 mm</v>
          </cell>
          <cell r="D3997" t="str">
            <v>UN</v>
          </cell>
          <cell r="E3997">
            <v>5.98</v>
          </cell>
          <cell r="F3997">
            <v>8.4</v>
          </cell>
          <cell r="G3997">
            <v>14.38</v>
          </cell>
          <cell r="H3997" t="str">
            <v>CDHU-182</v>
          </cell>
        </row>
        <row r="3998">
          <cell r="A3998" t="str">
            <v>69.20.050</v>
          </cell>
          <cell r="C3998" t="str">
            <v>Suporte para isolador roldana tipo DM, padrão TELEBRÁS</v>
          </cell>
          <cell r="D3998" t="str">
            <v>UN</v>
          </cell>
          <cell r="E3998">
            <v>2.27</v>
          </cell>
          <cell r="F3998">
            <v>8.4</v>
          </cell>
          <cell r="G3998">
            <v>10.67</v>
          </cell>
          <cell r="H3998" t="str">
            <v>CDHU-182</v>
          </cell>
        </row>
        <row r="3999">
          <cell r="A3999" t="str">
            <v>69.20.070</v>
          </cell>
          <cell r="C3999" t="str">
            <v>Fita em aço inoxidável para poste de 0,50 m x 19 mm, com fecho em aço inoxidável</v>
          </cell>
          <cell r="D3999" t="str">
            <v>UN</v>
          </cell>
          <cell r="E3999">
            <v>2.69</v>
          </cell>
          <cell r="F3999">
            <v>8.4</v>
          </cell>
          <cell r="G3999">
            <v>11.09</v>
          </cell>
          <cell r="H3999" t="str">
            <v>CDHU-182</v>
          </cell>
        </row>
        <row r="4000">
          <cell r="A4000" t="str">
            <v>69.20.100</v>
          </cell>
          <cell r="C4000" t="str">
            <v>Tampa para caixa R1, padrão TELEBRÁS</v>
          </cell>
          <cell r="D4000" t="str">
            <v>UN</v>
          </cell>
          <cell r="E4000">
            <v>276.63</v>
          </cell>
          <cell r="F4000">
            <v>9.2200000000000006</v>
          </cell>
          <cell r="G4000">
            <v>285.85000000000002</v>
          </cell>
          <cell r="H4000" t="str">
            <v>CDHU-182</v>
          </cell>
        </row>
        <row r="4001">
          <cell r="A4001" t="str">
            <v>69.20.110</v>
          </cell>
          <cell r="C4001" t="str">
            <v>Tampa para caixa R2, padrão TELEBRÁS</v>
          </cell>
          <cell r="D4001" t="str">
            <v>UN</v>
          </cell>
          <cell r="E4001">
            <v>601.4</v>
          </cell>
          <cell r="F4001">
            <v>9.2200000000000006</v>
          </cell>
          <cell r="G4001">
            <v>610.62</v>
          </cell>
          <cell r="H4001" t="str">
            <v>CDHU-182</v>
          </cell>
        </row>
        <row r="4002">
          <cell r="A4002" t="str">
            <v>69.20.130</v>
          </cell>
          <cell r="C4002" t="str">
            <v>Bloco de ligação interna para 10 pares, BLI-10</v>
          </cell>
          <cell r="D4002" t="str">
            <v>UN</v>
          </cell>
          <cell r="E4002">
            <v>4.88</v>
          </cell>
          <cell r="F4002">
            <v>14.69</v>
          </cell>
          <cell r="G4002">
            <v>19.57</v>
          </cell>
          <cell r="H4002" t="str">
            <v>CDHU-182</v>
          </cell>
        </row>
        <row r="4003">
          <cell r="A4003" t="str">
            <v>69.20.140</v>
          </cell>
          <cell r="C4003" t="str">
            <v>Bloco de ligação com engate rápido para 10 pares, BER-10</v>
          </cell>
          <cell r="D4003" t="str">
            <v>UN</v>
          </cell>
          <cell r="E4003">
            <v>19.66</v>
          </cell>
          <cell r="F4003">
            <v>14.69</v>
          </cell>
          <cell r="G4003">
            <v>34.35</v>
          </cell>
          <cell r="H4003" t="str">
            <v>CDHU-182</v>
          </cell>
        </row>
        <row r="4004">
          <cell r="A4004" t="str">
            <v>69.20.170</v>
          </cell>
          <cell r="C4004" t="str">
            <v>Calha de aço com 4 tomadas 2P+T - 250 V, com cabo</v>
          </cell>
          <cell r="D4004" t="str">
            <v>UN</v>
          </cell>
          <cell r="E4004">
            <v>64.319999999999993</v>
          </cell>
          <cell r="F4004">
            <v>1.68</v>
          </cell>
          <cell r="G4004">
            <v>66</v>
          </cell>
          <cell r="H4004" t="str">
            <v>CDHU-182</v>
          </cell>
        </row>
        <row r="4005">
          <cell r="A4005" t="str">
            <v>69.20.180</v>
          </cell>
          <cell r="C4005" t="str">
            <v>Cordão óptico duplex, multimodo com conector LC/LC - 2,5 m</v>
          </cell>
          <cell r="D4005" t="str">
            <v>UN</v>
          </cell>
          <cell r="E4005">
            <v>165.31</v>
          </cell>
          <cell r="F4005">
            <v>9.64</v>
          </cell>
          <cell r="G4005">
            <v>174.95</v>
          </cell>
          <cell r="H4005" t="str">
            <v>CDHU-182</v>
          </cell>
        </row>
        <row r="4006">
          <cell r="A4006" t="str">
            <v>69.20.200</v>
          </cell>
          <cell r="C4006" t="str">
            <v>Bandeja fixa para rack, 19" x 500 mm</v>
          </cell>
          <cell r="D4006" t="str">
            <v>UN</v>
          </cell>
          <cell r="E4006">
            <v>71.430000000000007</v>
          </cell>
          <cell r="F4006">
            <v>6.29</v>
          </cell>
          <cell r="G4006">
            <v>77.72</v>
          </cell>
          <cell r="H4006" t="str">
            <v>CDHU-182</v>
          </cell>
        </row>
        <row r="4007">
          <cell r="A4007" t="str">
            <v>69.20.210</v>
          </cell>
          <cell r="C4007" t="str">
            <v>Bandeja fixa para rack, 19" x 800 mm</v>
          </cell>
          <cell r="D4007" t="str">
            <v>UN</v>
          </cell>
          <cell r="E4007">
            <v>96.23</v>
          </cell>
          <cell r="F4007">
            <v>6.29</v>
          </cell>
          <cell r="G4007">
            <v>102.52</v>
          </cell>
          <cell r="H4007" t="str">
            <v>CDHU-182</v>
          </cell>
        </row>
        <row r="4008">
          <cell r="A4008" t="str">
            <v>69.20.220</v>
          </cell>
          <cell r="C4008" t="str">
            <v>Bandeja deslizante para rack, 19" x 800 mm</v>
          </cell>
          <cell r="D4008" t="str">
            <v>UN</v>
          </cell>
          <cell r="E4008">
            <v>161.33000000000001</v>
          </cell>
          <cell r="F4008">
            <v>6.29</v>
          </cell>
          <cell r="G4008">
            <v>167.62</v>
          </cell>
          <cell r="H4008" t="str">
            <v>CDHU-182</v>
          </cell>
        </row>
        <row r="4009">
          <cell r="A4009" t="str">
            <v>69.20.230</v>
          </cell>
          <cell r="C4009" t="str">
            <v>Calha de aço com 8 tomadas 2P+T - 250 V, com cabo</v>
          </cell>
          <cell r="D4009" t="str">
            <v>UN</v>
          </cell>
          <cell r="E4009">
            <v>73.040000000000006</v>
          </cell>
          <cell r="F4009">
            <v>1.68</v>
          </cell>
          <cell r="G4009">
            <v>74.72</v>
          </cell>
          <cell r="H4009" t="str">
            <v>CDHU-182</v>
          </cell>
        </row>
        <row r="4010">
          <cell r="A4010" t="str">
            <v>69.20.240</v>
          </cell>
          <cell r="C4010" t="str">
            <v>Calha de aço com 12 tomadas 2P+T - 250 V, com cabo</v>
          </cell>
          <cell r="D4010" t="str">
            <v>UN</v>
          </cell>
          <cell r="E4010">
            <v>91.25</v>
          </cell>
          <cell r="F4010">
            <v>1.68</v>
          </cell>
          <cell r="G4010">
            <v>92.93</v>
          </cell>
          <cell r="H4010" t="str">
            <v>CDHU-182</v>
          </cell>
        </row>
        <row r="4011">
          <cell r="A4011" t="str">
            <v>69.20.248</v>
          </cell>
          <cell r="C4011" t="str">
            <v>Painel frontal cego - 19" x 1 U</v>
          </cell>
          <cell r="D4011" t="str">
            <v>UN</v>
          </cell>
          <cell r="E4011">
            <v>8.74</v>
          </cell>
          <cell r="F4011">
            <v>3.35</v>
          </cell>
          <cell r="G4011">
            <v>12.09</v>
          </cell>
          <cell r="H4011" t="str">
            <v>CDHU-182</v>
          </cell>
        </row>
        <row r="4012">
          <cell r="A4012" t="str">
            <v>69.20.250</v>
          </cell>
          <cell r="C4012" t="str">
            <v>Painel frontal cego - 19" x 2 U</v>
          </cell>
          <cell r="D4012" t="str">
            <v>UN</v>
          </cell>
          <cell r="E4012">
            <v>10.95</v>
          </cell>
          <cell r="F4012">
            <v>3.35</v>
          </cell>
          <cell r="G4012">
            <v>14.3</v>
          </cell>
          <cell r="H4012" t="str">
            <v>CDHU-182</v>
          </cell>
        </row>
        <row r="4013">
          <cell r="A4013" t="str">
            <v>69.20.260</v>
          </cell>
          <cell r="C4013" t="str">
            <v>Protetor de surto híbrido para rede de telecomunicações</v>
          </cell>
          <cell r="D4013" t="str">
            <v>UN</v>
          </cell>
          <cell r="E4013">
            <v>19.7</v>
          </cell>
          <cell r="F4013">
            <v>15.92</v>
          </cell>
          <cell r="G4013">
            <v>35.619999999999997</v>
          </cell>
          <cell r="H4013" t="str">
            <v>CDHU-182</v>
          </cell>
        </row>
        <row r="4014">
          <cell r="A4014" t="str">
            <v>69.20.270</v>
          </cell>
          <cell r="C4014" t="str">
            <v>Divisor interno com 1 entrada e 2 saídas - 75 Ohms</v>
          </cell>
          <cell r="D4014" t="str">
            <v>UN</v>
          </cell>
          <cell r="E4014">
            <v>8.1199999999999992</v>
          </cell>
          <cell r="F4014">
            <v>9.64</v>
          </cell>
          <cell r="G4014">
            <v>17.760000000000002</v>
          </cell>
          <cell r="H4014" t="str">
            <v>CDHU-182</v>
          </cell>
        </row>
        <row r="4015">
          <cell r="A4015" t="str">
            <v>69.20.280</v>
          </cell>
          <cell r="C4015" t="str">
            <v>Divisor interno com 1 entrada e 4 saídas - 75 Ohms</v>
          </cell>
          <cell r="D4015" t="str">
            <v>UN</v>
          </cell>
          <cell r="E4015">
            <v>12.99</v>
          </cell>
          <cell r="F4015">
            <v>9.64</v>
          </cell>
          <cell r="G4015">
            <v>22.63</v>
          </cell>
          <cell r="H4015" t="str">
            <v>CDHU-182</v>
          </cell>
        </row>
        <row r="4016">
          <cell r="A4016" t="str">
            <v>69.20.290</v>
          </cell>
          <cell r="C4016" t="str">
            <v>Tomada blindada para VHF/UHF, CATV e FM, frequência 5 MHz a 1 GHz</v>
          </cell>
          <cell r="D4016" t="str">
            <v>UN</v>
          </cell>
          <cell r="E4016">
            <v>10.24</v>
          </cell>
          <cell r="F4016">
            <v>9.64</v>
          </cell>
          <cell r="G4016">
            <v>19.88</v>
          </cell>
          <cell r="H4016" t="str">
            <v>CDHU-182</v>
          </cell>
        </row>
        <row r="4017">
          <cell r="A4017" t="str">
            <v>69.20.300</v>
          </cell>
          <cell r="C4017" t="str">
            <v>Bloco de distribuição com protetor de surtos, para 10 pares, BTDG-10</v>
          </cell>
          <cell r="D4017" t="str">
            <v>UN</v>
          </cell>
          <cell r="E4017">
            <v>24.47</v>
          </cell>
          <cell r="F4017">
            <v>16.25</v>
          </cell>
          <cell r="G4017">
            <v>40.72</v>
          </cell>
          <cell r="H4017" t="str">
            <v>CDHU-182</v>
          </cell>
        </row>
        <row r="4018">
          <cell r="A4018" t="str">
            <v>69.20.340</v>
          </cell>
          <cell r="C4018" t="str">
            <v>Tomada para TV, tipo pino Jack, com placa</v>
          </cell>
          <cell r="D4018" t="str">
            <v>UN</v>
          </cell>
          <cell r="E4018">
            <v>10.61</v>
          </cell>
          <cell r="F4018">
            <v>8.4</v>
          </cell>
          <cell r="G4018">
            <v>19.010000000000002</v>
          </cell>
          <cell r="H4018" t="str">
            <v>CDHU-182</v>
          </cell>
        </row>
        <row r="4019">
          <cell r="A4019" t="str">
            <v>69.20.350</v>
          </cell>
          <cell r="C4019" t="str">
            <v>Caixa de emenda ventilada, em polipropileno, para até 200 pares</v>
          </cell>
          <cell r="D4019" t="str">
            <v>UN</v>
          </cell>
          <cell r="E4019">
            <v>142.4</v>
          </cell>
          <cell r="F4019">
            <v>29.37</v>
          </cell>
          <cell r="G4019">
            <v>171.77</v>
          </cell>
          <cell r="H4019" t="str">
            <v>CDHU-182</v>
          </cell>
        </row>
        <row r="4020">
          <cell r="A4020" t="str">
            <v>70</v>
          </cell>
          <cell r="B4020" t="str">
            <v>SINALIZACAO VIARIA</v>
          </cell>
          <cell r="C4020" t="str">
            <v>SINALIZACAO VIARIA</v>
          </cell>
          <cell r="H4020" t="str">
            <v>CDHU-182</v>
          </cell>
        </row>
        <row r="4021">
          <cell r="A4021" t="str">
            <v>70.01</v>
          </cell>
          <cell r="B4021" t="str">
            <v>Dispositivo viario</v>
          </cell>
          <cell r="C4021" t="str">
            <v>Dispositivo viario</v>
          </cell>
          <cell r="H4021" t="str">
            <v>CDHU-182</v>
          </cell>
        </row>
        <row r="4022">
          <cell r="A4022" t="str">
            <v>70.01.001</v>
          </cell>
          <cell r="C4022" t="str">
            <v>Faixa elevada para travessia de pedestres</v>
          </cell>
          <cell r="D4022" t="str">
            <v>M2</v>
          </cell>
          <cell r="E4022">
            <v>124.28</v>
          </cell>
          <cell r="F4022">
            <v>18.7</v>
          </cell>
          <cell r="G4022">
            <v>142.97999999999999</v>
          </cell>
          <cell r="H4022" t="str">
            <v>CDHU-182</v>
          </cell>
        </row>
        <row r="4023">
          <cell r="A4023" t="str">
            <v>70.01.010</v>
          </cell>
          <cell r="C4023" t="str">
            <v>Ondulação transversal - lombada tipo A</v>
          </cell>
          <cell r="D4023" t="str">
            <v>M2</v>
          </cell>
          <cell r="E4023">
            <v>181.26</v>
          </cell>
          <cell r="F4023">
            <v>29.72</v>
          </cell>
          <cell r="G4023">
            <v>210.98</v>
          </cell>
          <cell r="H4023" t="str">
            <v>CDHU-182</v>
          </cell>
        </row>
        <row r="4024">
          <cell r="A4024" t="str">
            <v>70.01.011</v>
          </cell>
          <cell r="C4024" t="str">
            <v>Ondulação transversal - lombada tipo B</v>
          </cell>
          <cell r="D4024" t="str">
            <v>M2</v>
          </cell>
          <cell r="E4024">
            <v>335.82</v>
          </cell>
          <cell r="F4024">
            <v>72.02</v>
          </cell>
          <cell r="G4024">
            <v>407.84</v>
          </cell>
          <cell r="H4024" t="str">
            <v>CDHU-182</v>
          </cell>
        </row>
        <row r="4025">
          <cell r="A4025" t="str">
            <v>70.01.050</v>
          </cell>
          <cell r="C4025" t="str">
            <v>Defensa semimaleavel simples</v>
          </cell>
          <cell r="D4025" t="str">
            <v>M</v>
          </cell>
          <cell r="E4025">
            <v>91.65</v>
          </cell>
          <cell r="F4025">
            <v>12.05</v>
          </cell>
          <cell r="G4025">
            <v>103.7</v>
          </cell>
          <cell r="H4025" t="str">
            <v>CDHU-182</v>
          </cell>
        </row>
        <row r="4026">
          <cell r="A4026" t="str">
            <v>70.01.060</v>
          </cell>
          <cell r="C4026" t="str">
            <v>Terminal absorvedor de impacto não direcionável</v>
          </cell>
          <cell r="D4026" t="str">
            <v>CJ</v>
          </cell>
          <cell r="E4026">
            <v>9831.11</v>
          </cell>
          <cell r="G4026">
            <v>9831.11</v>
          </cell>
          <cell r="H4026" t="str">
            <v>CDHU-182</v>
          </cell>
        </row>
        <row r="4027">
          <cell r="A4027" t="str">
            <v>70.02</v>
          </cell>
          <cell r="B4027" t="str">
            <v>Sinalizacao horizontal</v>
          </cell>
          <cell r="C4027" t="str">
            <v>Sinalizacao horizontal</v>
          </cell>
          <cell r="H4027" t="str">
            <v>CDHU-182</v>
          </cell>
        </row>
        <row r="4028">
          <cell r="A4028" t="str">
            <v>70.02.001</v>
          </cell>
          <cell r="C4028" t="str">
            <v>Limpeza, pré marcação e pré pintura de solo</v>
          </cell>
          <cell r="D4028" t="str">
            <v>M2</v>
          </cell>
          <cell r="E4028">
            <v>66.5</v>
          </cell>
          <cell r="G4028">
            <v>66.5</v>
          </cell>
          <cell r="H4028" t="str">
            <v>CDHU-182</v>
          </cell>
        </row>
        <row r="4029">
          <cell r="A4029" t="str">
            <v>70.02.010</v>
          </cell>
          <cell r="C4029" t="str">
            <v>Sinalização horizontal com tinta vinílica ou acrílica</v>
          </cell>
          <cell r="D4029" t="str">
            <v>M2</v>
          </cell>
          <cell r="E4029">
            <v>27.79</v>
          </cell>
          <cell r="G4029">
            <v>27.79</v>
          </cell>
          <cell r="H4029" t="str">
            <v>CDHU-182</v>
          </cell>
        </row>
        <row r="4030">
          <cell r="A4030" t="str">
            <v>70.02.012</v>
          </cell>
          <cell r="C4030" t="str">
            <v>Sinalização horizontal em laminado elastoplástico retrorefletivo e antiderrapante, para faixas</v>
          </cell>
          <cell r="D4030" t="str">
            <v>M2</v>
          </cell>
          <cell r="E4030">
            <v>141.03</v>
          </cell>
          <cell r="G4030">
            <v>141.03</v>
          </cell>
          <cell r="H4030" t="str">
            <v>CDHU-182</v>
          </cell>
        </row>
        <row r="4031">
          <cell r="A4031" t="str">
            <v>70.02.013</v>
          </cell>
          <cell r="C4031" t="str">
            <v>Sinalização horizontal em laminado elastoplástico retrorefletivo e antiderrapante, para símbolos e letras</v>
          </cell>
          <cell r="D4031" t="str">
            <v>M2</v>
          </cell>
          <cell r="E4031">
            <v>176.29</v>
          </cell>
          <cell r="G4031">
            <v>176.29</v>
          </cell>
          <cell r="H4031" t="str">
            <v>CDHU-182</v>
          </cell>
        </row>
        <row r="4032">
          <cell r="A4032" t="str">
            <v>70.02.014</v>
          </cell>
          <cell r="C4032" t="str">
            <v>Sinalização horizontal em massa termoplástica à quente por aspersão, espessura de 1,5 mm, para faixas</v>
          </cell>
          <cell r="D4032" t="str">
            <v>M2</v>
          </cell>
          <cell r="E4032">
            <v>57.85</v>
          </cell>
          <cell r="G4032">
            <v>57.85</v>
          </cell>
          <cell r="H4032" t="str">
            <v>CDHU-182</v>
          </cell>
        </row>
        <row r="4033">
          <cell r="A4033" t="str">
            <v>70.02.016</v>
          </cell>
          <cell r="C4033" t="str">
            <v>Sinalização horizontal em massa termoplástica à quente por extrusão, espessura de 3,0 mm, para faixas</v>
          </cell>
          <cell r="D4033" t="str">
            <v>M2</v>
          </cell>
          <cell r="E4033">
            <v>87.15</v>
          </cell>
          <cell r="G4033">
            <v>87.15</v>
          </cell>
          <cell r="H4033" t="str">
            <v>CDHU-182</v>
          </cell>
        </row>
        <row r="4034">
          <cell r="A4034" t="str">
            <v>70.02.017</v>
          </cell>
          <cell r="C4034" t="str">
            <v>Sinalização horizontal em massa termoplástica à quente por extrusão, espessura de 3,0 mm, para legendas</v>
          </cell>
          <cell r="D4034" t="str">
            <v>M2</v>
          </cell>
          <cell r="E4034">
            <v>99.19</v>
          </cell>
          <cell r="G4034">
            <v>99.19</v>
          </cell>
          <cell r="H4034" t="str">
            <v>CDHU-182</v>
          </cell>
        </row>
        <row r="4035">
          <cell r="A4035" t="str">
            <v>70.02.020</v>
          </cell>
          <cell r="C4035" t="str">
            <v>Sinalização horizontal em plástico a frio manual, para faixas</v>
          </cell>
          <cell r="D4035" t="str">
            <v>M2</v>
          </cell>
          <cell r="E4035">
            <v>170.73</v>
          </cell>
          <cell r="G4035">
            <v>170.73</v>
          </cell>
          <cell r="H4035" t="str">
            <v>CDHU-182</v>
          </cell>
        </row>
        <row r="4036">
          <cell r="A4036" t="str">
            <v>70.02.021</v>
          </cell>
          <cell r="C4036" t="str">
            <v>Sinalização horizontal em termoplástico de alto relevo</v>
          </cell>
          <cell r="D4036" t="str">
            <v>M2</v>
          </cell>
          <cell r="E4036">
            <v>196.85</v>
          </cell>
          <cell r="G4036">
            <v>196.85</v>
          </cell>
          <cell r="H4036" t="str">
            <v>CDHU-182</v>
          </cell>
        </row>
        <row r="4037">
          <cell r="A4037" t="str">
            <v>70.02.022</v>
          </cell>
          <cell r="C4037" t="str">
            <v>Sinalização horizontal em tinta a base de resina acrílica emulsionada em água</v>
          </cell>
          <cell r="D4037" t="str">
            <v>M2</v>
          </cell>
          <cell r="E4037">
            <v>28.37</v>
          </cell>
          <cell r="G4037">
            <v>28.37</v>
          </cell>
          <cell r="H4037" t="str">
            <v>CDHU-182</v>
          </cell>
        </row>
        <row r="4038">
          <cell r="A4038" t="str">
            <v>70.03</v>
          </cell>
          <cell r="B4038" t="str">
            <v>Sinalizacao vertical</v>
          </cell>
          <cell r="C4038" t="str">
            <v>Sinalizacao vertical</v>
          </cell>
          <cell r="H4038" t="str">
            <v>CDHU-182</v>
          </cell>
        </row>
        <row r="4039">
          <cell r="A4039" t="str">
            <v>70.03.001</v>
          </cell>
          <cell r="C4039" t="str">
            <v>Placa para sinalização viária em chapa de aço, totalmente refletiva com película IA/IA - área até 2,0 m²</v>
          </cell>
          <cell r="D4039" t="str">
            <v>M2</v>
          </cell>
          <cell r="E4039">
            <v>853.98</v>
          </cell>
          <cell r="F4039">
            <v>21.65</v>
          </cell>
          <cell r="G4039">
            <v>875.63</v>
          </cell>
          <cell r="H4039" t="str">
            <v>CDHU-182</v>
          </cell>
        </row>
        <row r="4040">
          <cell r="A4040" t="str">
            <v>70.03.003</v>
          </cell>
          <cell r="C4040" t="str">
            <v>Placa para sinalização viária em chapa de aço, totalmente refletiva com película III/III - área até 2,0 m²</v>
          </cell>
          <cell r="D4040" t="str">
            <v>M2</v>
          </cell>
          <cell r="E4040">
            <v>900.62</v>
          </cell>
          <cell r="F4040">
            <v>21.65</v>
          </cell>
          <cell r="G4040">
            <v>922.27</v>
          </cell>
          <cell r="H4040" t="str">
            <v>CDHU-182</v>
          </cell>
        </row>
        <row r="4041">
          <cell r="A4041" t="str">
            <v>70.03.006</v>
          </cell>
          <cell r="C4041" t="str">
            <v>Placa para sinalização viária em chapa de alumínio, totalmente refletiva com película IA/IA - área até 2,0 m²</v>
          </cell>
          <cell r="D4041" t="str">
            <v>M2</v>
          </cell>
          <cell r="E4041">
            <v>1044.3399999999999</v>
          </cell>
          <cell r="F4041">
            <v>21.65</v>
          </cell>
          <cell r="G4041">
            <v>1065.99</v>
          </cell>
          <cell r="H4041" t="str">
            <v>CDHU-182</v>
          </cell>
        </row>
        <row r="4042">
          <cell r="A4042" t="str">
            <v>70.03.008</v>
          </cell>
          <cell r="C4042" t="str">
            <v>Placa para sinalização viária em chapa de alumínio, totalmente refletiva com película III/III - área até 2,0 m²</v>
          </cell>
          <cell r="D4042" t="str">
            <v>M2</v>
          </cell>
          <cell r="E4042">
            <v>1102.31</v>
          </cell>
          <cell r="F4042">
            <v>21.65</v>
          </cell>
          <cell r="G4042">
            <v>1123.96</v>
          </cell>
          <cell r="H4042" t="str">
            <v>CDHU-182</v>
          </cell>
        </row>
        <row r="4043">
          <cell r="A4043" t="str">
            <v>70.03.009</v>
          </cell>
          <cell r="C4043" t="str">
            <v>Placa para sinalização viária em chapa de alumínio, totalmente refletiva com película III/III - área maior que 2,0 m²</v>
          </cell>
          <cell r="D4043" t="str">
            <v>M2</v>
          </cell>
          <cell r="E4043">
            <v>1310.23</v>
          </cell>
          <cell r="F4043">
            <v>21.65</v>
          </cell>
          <cell r="G4043">
            <v>1331.88</v>
          </cell>
          <cell r="H4043" t="str">
            <v>CDHU-182</v>
          </cell>
        </row>
        <row r="4044">
          <cell r="A4044" t="str">
            <v>70.03.010</v>
          </cell>
          <cell r="C4044" t="str">
            <v>Placa para sinalização viária em alumínio composto, totalmente refletiva com película IA/IA - área até 2,0 m²</v>
          </cell>
          <cell r="D4044" t="str">
            <v>M2</v>
          </cell>
          <cell r="E4044">
            <v>837.87</v>
          </cell>
          <cell r="F4044">
            <v>32.47</v>
          </cell>
          <cell r="G4044">
            <v>870.34</v>
          </cell>
          <cell r="H4044" t="str">
            <v>CDHU-182</v>
          </cell>
        </row>
        <row r="4045">
          <cell r="A4045" t="str">
            <v>70.03.012</v>
          </cell>
          <cell r="C4045" t="str">
            <v>Placa para sinalização viária em alumínio composto, totalmente refletiva com película III/III - área até 2,0 m²</v>
          </cell>
          <cell r="D4045" t="str">
            <v>M2</v>
          </cell>
          <cell r="E4045">
            <v>902.9</v>
          </cell>
          <cell r="F4045">
            <v>32.47</v>
          </cell>
          <cell r="G4045">
            <v>935.37</v>
          </cell>
          <cell r="H4045" t="str">
            <v>CDHU-182</v>
          </cell>
        </row>
        <row r="4046">
          <cell r="A4046" t="str">
            <v>70.03.013</v>
          </cell>
          <cell r="C4046" t="str">
            <v>Placa para sinalização viária em alumínio composto, totalmente refletiva com película III/III - área maior que 2,0 m²</v>
          </cell>
          <cell r="D4046" t="str">
            <v>M2</v>
          </cell>
          <cell r="E4046">
            <v>1071.46</v>
          </cell>
          <cell r="F4046">
            <v>32.47</v>
          </cell>
          <cell r="G4046">
            <v>1103.93</v>
          </cell>
          <cell r="H4046" t="str">
            <v>CDHU-182</v>
          </cell>
        </row>
        <row r="4047">
          <cell r="A4047" t="str">
            <v>70.04</v>
          </cell>
          <cell r="B4047" t="str">
            <v>Coluna cônica</v>
          </cell>
          <cell r="C4047" t="str">
            <v>Coluna cônica</v>
          </cell>
          <cell r="H4047" t="str">
            <v>CDHU-182</v>
          </cell>
        </row>
        <row r="4048">
          <cell r="A4048" t="str">
            <v>70.04.001</v>
          </cell>
          <cell r="C4048" t="str">
            <v>Coluna simples (PP), diâmetro de 2 1/2" e comprimento de 3,6 m</v>
          </cell>
          <cell r="D4048" t="str">
            <v>UN</v>
          </cell>
          <cell r="E4048">
            <v>1043.93</v>
          </cell>
          <cell r="F4048">
            <v>93.41</v>
          </cell>
          <cell r="G4048">
            <v>1137.3399999999999</v>
          </cell>
          <cell r="H4048" t="str">
            <v>CDHU-182</v>
          </cell>
        </row>
        <row r="4049">
          <cell r="A4049" t="str">
            <v>70.04.002</v>
          </cell>
          <cell r="C4049" t="str">
            <v>Coluna simples (P-51), para fixação de placa de orientação</v>
          </cell>
          <cell r="D4049" t="str">
            <v>UN</v>
          </cell>
          <cell r="E4049">
            <v>2525.36</v>
          </cell>
          <cell r="F4049">
            <v>93.41</v>
          </cell>
          <cell r="G4049">
            <v>2618.77</v>
          </cell>
          <cell r="H4049" t="str">
            <v>CDHU-182</v>
          </cell>
        </row>
        <row r="4050">
          <cell r="A4050" t="str">
            <v>70.04.003</v>
          </cell>
          <cell r="C4050" t="str">
            <v>Coluna dupla (P-53) para fixação de placa de orientação</v>
          </cell>
          <cell r="D4050" t="str">
            <v>UN</v>
          </cell>
          <cell r="E4050">
            <v>3818.22</v>
          </cell>
          <cell r="F4050">
            <v>159.88999999999999</v>
          </cell>
          <cell r="G4050">
            <v>3978.11</v>
          </cell>
          <cell r="H4050" t="str">
            <v>CDHU-182</v>
          </cell>
        </row>
        <row r="4051">
          <cell r="A4051" t="str">
            <v>70.04.004</v>
          </cell>
          <cell r="C4051" t="str">
            <v>Coluna (P-57) para fixação de placa de orientação, com braço projetado</v>
          </cell>
          <cell r="D4051" t="str">
            <v>UN</v>
          </cell>
          <cell r="E4051">
            <v>3174.34</v>
          </cell>
          <cell r="F4051">
            <v>93.41</v>
          </cell>
          <cell r="G4051">
            <v>3267.75</v>
          </cell>
          <cell r="H4051" t="str">
            <v>CDHU-182</v>
          </cell>
        </row>
        <row r="4052">
          <cell r="A4052" t="str">
            <v>70.04.005</v>
          </cell>
          <cell r="C4052" t="str">
            <v>Braço (P-55) para fixação em poste de concreto</v>
          </cell>
          <cell r="D4052" t="str">
            <v>UN</v>
          </cell>
          <cell r="E4052">
            <v>1920.74</v>
          </cell>
          <cell r="F4052">
            <v>58.74</v>
          </cell>
          <cell r="G4052">
            <v>1979.48</v>
          </cell>
          <cell r="H4052" t="str">
            <v>CDHU-182</v>
          </cell>
        </row>
        <row r="4053">
          <cell r="A4053" t="str">
            <v>70.04.006</v>
          </cell>
          <cell r="C4053" t="str">
            <v>Coluna dupla (PP), diâmetro de 2 x 2 1/2' e comprimento de 3,6 m</v>
          </cell>
          <cell r="D4053" t="str">
            <v>UN</v>
          </cell>
          <cell r="E4053">
            <v>1781.02</v>
          </cell>
          <cell r="F4053">
            <v>93.41</v>
          </cell>
          <cell r="G4053">
            <v>1874.43</v>
          </cell>
          <cell r="H4053" t="str">
            <v>CDHU-182</v>
          </cell>
        </row>
        <row r="4054">
          <cell r="A4054" t="str">
            <v>70.04.007</v>
          </cell>
          <cell r="C4054" t="str">
            <v>Coluna semafórica simples 101 mm x 6 m</v>
          </cell>
          <cell r="D4054" t="str">
            <v>UN</v>
          </cell>
          <cell r="E4054">
            <v>2386.6</v>
          </cell>
          <cell r="F4054">
            <v>93.41</v>
          </cell>
          <cell r="G4054">
            <v>2480.0100000000002</v>
          </cell>
          <cell r="H4054" t="str">
            <v>CDHU-182</v>
          </cell>
        </row>
        <row r="4055">
          <cell r="A4055" t="str">
            <v>70.05</v>
          </cell>
          <cell r="B4055" t="str">
            <v>Sinalizacao semaforica e complementar</v>
          </cell>
          <cell r="C4055" t="str">
            <v>Sinalizacao semaforica e complementar</v>
          </cell>
          <cell r="H4055" t="str">
            <v>CDHU-182</v>
          </cell>
        </row>
        <row r="4056">
          <cell r="A4056" t="str">
            <v>70.05.001</v>
          </cell>
          <cell r="C4056" t="str">
            <v>Botoeira convencional para pedestre</v>
          </cell>
          <cell r="D4056" t="str">
            <v>UN</v>
          </cell>
          <cell r="E4056">
            <v>330</v>
          </cell>
          <cell r="F4056">
            <v>20</v>
          </cell>
          <cell r="G4056">
            <v>350</v>
          </cell>
          <cell r="H4056" t="str">
            <v>CDHU-182</v>
          </cell>
        </row>
        <row r="4057">
          <cell r="A4057" t="str">
            <v>70.05.002</v>
          </cell>
          <cell r="C4057" t="str">
            <v>Botoeira sonora para deficientes visuais</v>
          </cell>
          <cell r="D4057" t="str">
            <v>UN</v>
          </cell>
          <cell r="E4057">
            <v>3103.45</v>
          </cell>
          <cell r="F4057">
            <v>44.43</v>
          </cell>
          <cell r="G4057">
            <v>3147.88</v>
          </cell>
          <cell r="H4057" t="str">
            <v>CDHU-182</v>
          </cell>
        </row>
        <row r="4058">
          <cell r="A4058" t="str">
            <v>70.05.006</v>
          </cell>
          <cell r="C4058" t="str">
            <v>Luminária LED 20W com braço, para travessia de pedestre</v>
          </cell>
          <cell r="D4058" t="str">
            <v>UN</v>
          </cell>
          <cell r="E4058">
            <v>1652.73</v>
          </cell>
          <cell r="F4058">
            <v>29.37</v>
          </cell>
          <cell r="G4058">
            <v>1682.1</v>
          </cell>
          <cell r="H4058" t="str">
            <v>CDHU-182</v>
          </cell>
        </row>
        <row r="4059">
          <cell r="A4059" t="str">
            <v>70.05.011</v>
          </cell>
          <cell r="C4059" t="str">
            <v>Grupo focal para pedestre com lâmpada LED e contador regressivo</v>
          </cell>
          <cell r="D4059" t="str">
            <v>UN</v>
          </cell>
          <cell r="E4059">
            <v>1886.67</v>
          </cell>
          <cell r="F4059">
            <v>503.65</v>
          </cell>
          <cell r="G4059">
            <v>2390.3200000000002</v>
          </cell>
          <cell r="H4059" t="str">
            <v>CDHU-182</v>
          </cell>
        </row>
        <row r="4060">
          <cell r="A4060" t="str">
            <v>70.05.020</v>
          </cell>
          <cell r="C4060" t="str">
            <v>Grupo focal veicular com lâmpada LED, com anteparo e suportes de fixação</v>
          </cell>
          <cell r="D4060" t="str">
            <v>UN</v>
          </cell>
          <cell r="E4060">
            <v>5376.89</v>
          </cell>
          <cell r="F4060">
            <v>587.63</v>
          </cell>
          <cell r="G4060">
            <v>5964.52</v>
          </cell>
          <cell r="H4060" t="str">
            <v>CDHU-182</v>
          </cell>
        </row>
        <row r="4061">
          <cell r="A4061" t="str">
            <v>70.06</v>
          </cell>
          <cell r="B4061" t="str">
            <v>Tachas e tachoes</v>
          </cell>
          <cell r="C4061" t="str">
            <v>Tachas e tachoes</v>
          </cell>
          <cell r="H4061" t="str">
            <v>CDHU-182</v>
          </cell>
        </row>
        <row r="4062">
          <cell r="A4062" t="str">
            <v>70.06.001</v>
          </cell>
          <cell r="C4062" t="str">
            <v>Segregador (bate rodas) refletivo</v>
          </cell>
          <cell r="D4062" t="str">
            <v>UN</v>
          </cell>
          <cell r="E4062">
            <v>74.97</v>
          </cell>
          <cell r="F4062">
            <v>9.64</v>
          </cell>
          <cell r="G4062">
            <v>84.61</v>
          </cell>
          <cell r="H4062" t="str">
            <v>CDHU-182</v>
          </cell>
        </row>
        <row r="4063">
          <cell r="A4063" t="str">
            <v>70.06.010</v>
          </cell>
          <cell r="C4063" t="str">
            <v>Tacha refletiva de vidro temperado</v>
          </cell>
          <cell r="D4063" t="str">
            <v>UN</v>
          </cell>
          <cell r="E4063">
            <v>21.28</v>
          </cell>
          <cell r="F4063">
            <v>7.22</v>
          </cell>
          <cell r="G4063">
            <v>28.5</v>
          </cell>
          <cell r="H4063" t="str">
            <v>CDHU-182</v>
          </cell>
        </row>
        <row r="4064">
          <cell r="A4064" t="str">
            <v>70.06.011</v>
          </cell>
          <cell r="C4064" t="str">
            <v>Tacha tipo I bidirecional refletiva</v>
          </cell>
          <cell r="D4064" t="str">
            <v>UN</v>
          </cell>
          <cell r="E4064">
            <v>11.64</v>
          </cell>
          <cell r="F4064">
            <v>7.22</v>
          </cell>
          <cell r="G4064">
            <v>18.86</v>
          </cell>
          <cell r="H4064" t="str">
            <v>CDHU-182</v>
          </cell>
        </row>
        <row r="4065">
          <cell r="A4065" t="str">
            <v>70.06.012</v>
          </cell>
          <cell r="C4065" t="str">
            <v>Tacha tipo I monodirecional refletiva</v>
          </cell>
          <cell r="D4065" t="str">
            <v>UN</v>
          </cell>
          <cell r="E4065">
            <v>10.09</v>
          </cell>
          <cell r="F4065">
            <v>7.22</v>
          </cell>
          <cell r="G4065">
            <v>17.309999999999999</v>
          </cell>
          <cell r="H4065" t="str">
            <v>CDHU-182</v>
          </cell>
        </row>
        <row r="4066">
          <cell r="A4066" t="str">
            <v>70.06.013</v>
          </cell>
          <cell r="C4066" t="str">
            <v>Tacha tipo II bidirecional refletiva</v>
          </cell>
          <cell r="D4066" t="str">
            <v>UN</v>
          </cell>
          <cell r="E4066">
            <v>15.55</v>
          </cell>
          <cell r="F4066">
            <v>7.22</v>
          </cell>
          <cell r="G4066">
            <v>22.77</v>
          </cell>
          <cell r="H4066" t="str">
            <v>CDHU-182</v>
          </cell>
        </row>
        <row r="4067">
          <cell r="A4067" t="str">
            <v>70.06.014</v>
          </cell>
          <cell r="C4067" t="str">
            <v>Tacha tipo II monodirecional refletiva</v>
          </cell>
          <cell r="D4067" t="str">
            <v>UN</v>
          </cell>
          <cell r="E4067">
            <v>12.13</v>
          </cell>
          <cell r="F4067">
            <v>7.22</v>
          </cell>
          <cell r="G4067">
            <v>19.350000000000001</v>
          </cell>
          <cell r="H4067" t="str">
            <v>CDHU-182</v>
          </cell>
        </row>
        <row r="4068">
          <cell r="A4068" t="str">
            <v>70.06.020</v>
          </cell>
          <cell r="C4068" t="str">
            <v>Tachão tipo I bidirecional refletivo</v>
          </cell>
          <cell r="D4068" t="str">
            <v>UN</v>
          </cell>
          <cell r="E4068">
            <v>33.07</v>
          </cell>
          <cell r="F4068">
            <v>8.06</v>
          </cell>
          <cell r="G4068">
            <v>41.13</v>
          </cell>
          <cell r="H4068" t="str">
            <v>CDHU-182</v>
          </cell>
        </row>
        <row r="4069">
          <cell r="A4069" t="str">
            <v>70.06.021</v>
          </cell>
          <cell r="C4069" t="str">
            <v>Tachão tipo I monodirecional refletivo</v>
          </cell>
          <cell r="D4069" t="str">
            <v>UN</v>
          </cell>
          <cell r="E4069">
            <v>29.54</v>
          </cell>
          <cell r="F4069">
            <v>8.06</v>
          </cell>
          <cell r="G4069">
            <v>37.6</v>
          </cell>
          <cell r="H4069" t="str">
            <v>CDHU-182</v>
          </cell>
        </row>
        <row r="4070">
          <cell r="A4070" t="str">
            <v>97</v>
          </cell>
          <cell r="B4070" t="str">
            <v>SINALIZACAO E COMUNICACAO VISUAL</v>
          </cell>
          <cell r="C4070" t="str">
            <v>SINALIZACAO E COMUNICACAO VISUAL</v>
          </cell>
          <cell r="H4070" t="str">
            <v>CDHU-182</v>
          </cell>
        </row>
        <row r="4071">
          <cell r="A4071" t="str">
            <v>97.02</v>
          </cell>
          <cell r="B4071" t="str">
            <v>Placas, porticos e obeliscos arquitetônicos</v>
          </cell>
          <cell r="C4071" t="str">
            <v>Placas, porticos e obeliscos arquitetônicos</v>
          </cell>
          <cell r="H4071" t="str">
            <v>CDHU-182</v>
          </cell>
        </row>
        <row r="4072">
          <cell r="A4072" t="str">
            <v>97.02.030</v>
          </cell>
          <cell r="C4072" t="str">
            <v>Placa comemorativa em aço inoxidável escovado</v>
          </cell>
          <cell r="D4072" t="str">
            <v>M2</v>
          </cell>
          <cell r="E4072">
            <v>7878.26</v>
          </cell>
          <cell r="F4072">
            <v>74.22</v>
          </cell>
          <cell r="G4072">
            <v>7952.48</v>
          </cell>
          <cell r="H4072" t="str">
            <v>CDHU-182</v>
          </cell>
        </row>
        <row r="4073">
          <cell r="A4073" t="str">
            <v>97.02.036</v>
          </cell>
          <cell r="C4073" t="str">
            <v>Placa de identificação em PVC com texto em vinil</v>
          </cell>
          <cell r="D4073" t="str">
            <v>M2</v>
          </cell>
          <cell r="E4073">
            <v>291.95999999999998</v>
          </cell>
          <cell r="F4073">
            <v>74.22</v>
          </cell>
          <cell r="G4073">
            <v>366.18</v>
          </cell>
          <cell r="H4073" t="str">
            <v>CDHU-182</v>
          </cell>
        </row>
        <row r="4074">
          <cell r="A4074" t="str">
            <v>97.02.190</v>
          </cell>
          <cell r="C4074" t="str">
            <v>Placa de identificação em acrílico com texto em vinil</v>
          </cell>
          <cell r="D4074" t="str">
            <v>M2</v>
          </cell>
          <cell r="E4074">
            <v>1888.21</v>
          </cell>
          <cell r="F4074">
            <v>74.22</v>
          </cell>
          <cell r="G4074">
            <v>1962.43</v>
          </cell>
          <cell r="H4074" t="str">
            <v>CDHU-182</v>
          </cell>
        </row>
        <row r="4075">
          <cell r="A4075" t="str">
            <v>97.02.193</v>
          </cell>
          <cell r="C4075" t="str">
            <v>Placa de sinalização em PVC fotoluminescente (200x200mm), com indicação de equipamentos de alarme, detecção e extinção de incêndio</v>
          </cell>
          <cell r="D4075" t="str">
            <v>UN</v>
          </cell>
          <cell r="E4075">
            <v>8.7200000000000006</v>
          </cell>
          <cell r="F4075">
            <v>5.39</v>
          </cell>
          <cell r="G4075">
            <v>14.11</v>
          </cell>
          <cell r="H4075" t="str">
            <v>CDHU-182</v>
          </cell>
        </row>
        <row r="4076">
          <cell r="A4076" t="str">
            <v>97.02.194</v>
          </cell>
          <cell r="C4076" t="str">
            <v>Placa de sinalização em PVC fotoluminescente (150x150mm), com indicação de equipamentos de combate à incêndio e alarme</v>
          </cell>
          <cell r="D4076" t="str">
            <v>UN</v>
          </cell>
          <cell r="E4076">
            <v>5.88</v>
          </cell>
          <cell r="F4076">
            <v>5.39</v>
          </cell>
          <cell r="G4076">
            <v>11.27</v>
          </cell>
          <cell r="H4076" t="str">
            <v>CDHU-182</v>
          </cell>
        </row>
        <row r="4077">
          <cell r="A4077" t="str">
            <v>97.02.195</v>
          </cell>
          <cell r="C4077" t="str">
            <v>Placa de sinalização em PVC fotoluminescente (240x120mm), com indicação de rota de evacuação e saída de emergência</v>
          </cell>
          <cell r="D4077" t="str">
            <v>UN</v>
          </cell>
          <cell r="E4077">
            <v>6.32</v>
          </cell>
          <cell r="F4077">
            <v>5.39</v>
          </cell>
          <cell r="G4077">
            <v>11.71</v>
          </cell>
          <cell r="H4077" t="str">
            <v>CDHU-182</v>
          </cell>
        </row>
        <row r="4078">
          <cell r="A4078" t="str">
            <v>97.02.196</v>
          </cell>
          <cell r="C4078" t="str">
            <v>Placa de sinalização em PVC fotoluminescente, com identificação de pavimentos</v>
          </cell>
          <cell r="D4078" t="str">
            <v>UN</v>
          </cell>
          <cell r="E4078">
            <v>6.95</v>
          </cell>
          <cell r="F4078">
            <v>5.39</v>
          </cell>
          <cell r="G4078">
            <v>12.34</v>
          </cell>
          <cell r="H4078" t="str">
            <v>CDHU-182</v>
          </cell>
        </row>
        <row r="4079">
          <cell r="A4079" t="str">
            <v>97.02.197</v>
          </cell>
          <cell r="C4079" t="str">
            <v>Placa de sinalização em PVC, com indicação de alerta</v>
          </cell>
          <cell r="D4079" t="str">
            <v>UN</v>
          </cell>
          <cell r="E4079">
            <v>6.91</v>
          </cell>
          <cell r="F4079">
            <v>5.39</v>
          </cell>
          <cell r="G4079">
            <v>12.3</v>
          </cell>
          <cell r="H4079" t="str">
            <v>CDHU-182</v>
          </cell>
        </row>
        <row r="4080">
          <cell r="A4080" t="str">
            <v>97.02.198</v>
          </cell>
          <cell r="C4080" t="str">
            <v>Placa de sinalização em PVC, com indicação de proibição normativa</v>
          </cell>
          <cell r="D4080" t="str">
            <v>UN</v>
          </cell>
          <cell r="E4080">
            <v>5.86</v>
          </cell>
          <cell r="F4080">
            <v>5.39</v>
          </cell>
          <cell r="G4080">
            <v>11.25</v>
          </cell>
          <cell r="H4080" t="str">
            <v>CDHU-182</v>
          </cell>
        </row>
        <row r="4081">
          <cell r="A4081" t="str">
            <v>97.02.210</v>
          </cell>
          <cell r="C4081" t="str">
            <v>Placa de sinalização em PVC para ambientes</v>
          </cell>
          <cell r="D4081" t="str">
            <v>UN</v>
          </cell>
          <cell r="E4081">
            <v>177.02</v>
          </cell>
          <cell r="F4081">
            <v>3.05</v>
          </cell>
          <cell r="G4081">
            <v>180.07</v>
          </cell>
          <cell r="H4081" t="str">
            <v>CDHU-182</v>
          </cell>
        </row>
        <row r="4082">
          <cell r="A4082" t="str">
            <v>97.03</v>
          </cell>
          <cell r="B4082" t="str">
            <v>Pintura de letras e pictogramas</v>
          </cell>
          <cell r="C4082" t="str">
            <v>Pintura de letras e pictogramas</v>
          </cell>
          <cell r="H4082" t="str">
            <v>CDHU-182</v>
          </cell>
        </row>
        <row r="4083">
          <cell r="A4083" t="str">
            <v>97.03.010</v>
          </cell>
          <cell r="C4083" t="str">
            <v>Sinalização com pictograma em tinta acrílica</v>
          </cell>
          <cell r="D4083" t="str">
            <v>UN</v>
          </cell>
          <cell r="E4083">
            <v>8.1</v>
          </cell>
          <cell r="F4083">
            <v>46.94</v>
          </cell>
          <cell r="G4083">
            <v>55.04</v>
          </cell>
          <cell r="H4083" t="str">
            <v>CDHU-182</v>
          </cell>
        </row>
        <row r="4084">
          <cell r="A4084" t="str">
            <v>97.05</v>
          </cell>
          <cell r="B4084" t="str">
            <v>Placas, porticos e sinalizacao viaria</v>
          </cell>
          <cell r="C4084" t="str">
            <v>Placas, porticos e sinalizacao viaria</v>
          </cell>
          <cell r="H4084" t="str">
            <v>CDHU-182</v>
          </cell>
        </row>
        <row r="4085">
          <cell r="A4085" t="str">
            <v>97.05.070</v>
          </cell>
          <cell r="C4085" t="str">
            <v>Manta de borracha para sinalização em estacionamento e proteção de coluna e parede, de 1000 x 750 mm e espessura 10 mm</v>
          </cell>
          <cell r="D4085" t="str">
            <v>UN</v>
          </cell>
          <cell r="E4085">
            <v>99.64</v>
          </cell>
          <cell r="F4085">
            <v>6.31</v>
          </cell>
          <cell r="G4085">
            <v>105.95</v>
          </cell>
          <cell r="H4085" t="str">
            <v>CDHU-182</v>
          </cell>
        </row>
        <row r="4086">
          <cell r="A4086" t="str">
            <v>97.05.080</v>
          </cell>
          <cell r="C4086" t="str">
            <v>Cantoneira de borracha para sinalização em estacionamento e proteção de coluna, de 750 x 100 x 100 mm e espessura 10 mm</v>
          </cell>
          <cell r="D4086" t="str">
            <v>UN</v>
          </cell>
          <cell r="E4086">
            <v>32.28</v>
          </cell>
          <cell r="F4086">
            <v>1.3</v>
          </cell>
          <cell r="G4086">
            <v>33.58</v>
          </cell>
          <cell r="H4086" t="str">
            <v>CDHU-182</v>
          </cell>
        </row>
        <row r="4087">
          <cell r="A4087" t="str">
            <v>97.05.130</v>
          </cell>
          <cell r="C4087" t="str">
            <v>Colocação de placa em suporte de madeira / metálico - solo</v>
          </cell>
          <cell r="D4087" t="str">
            <v>M2</v>
          </cell>
          <cell r="E4087">
            <v>51.21</v>
          </cell>
          <cell r="G4087">
            <v>51.21</v>
          </cell>
          <cell r="H4087" t="str">
            <v>CDHU-182</v>
          </cell>
        </row>
        <row r="4088">
          <cell r="A4088" t="str">
            <v>97.05.140</v>
          </cell>
          <cell r="C4088" t="str">
            <v>Suporte de perfil metálico galvanizado</v>
          </cell>
          <cell r="D4088" t="str">
            <v>KG</v>
          </cell>
          <cell r="E4088">
            <v>20.87</v>
          </cell>
          <cell r="G4088">
            <v>20.87</v>
          </cell>
          <cell r="H4088" t="str">
            <v>CDHU-182</v>
          </cell>
        </row>
        <row r="4089">
          <cell r="A4089" t="str">
            <v>98</v>
          </cell>
          <cell r="B4089" t="str">
            <v>ARQUITETURA DE INTERIORES</v>
          </cell>
          <cell r="C4089" t="str">
            <v>ARQUITETURA DE INTERIORES</v>
          </cell>
          <cell r="H4089" t="str">
            <v>CDHU-182</v>
          </cell>
        </row>
        <row r="4090">
          <cell r="A4090" t="str">
            <v>98.02</v>
          </cell>
          <cell r="B4090" t="str">
            <v>Mobiliario</v>
          </cell>
          <cell r="C4090" t="str">
            <v>Mobiliario</v>
          </cell>
          <cell r="H4090" t="str">
            <v>CDHU-182</v>
          </cell>
        </row>
        <row r="4091">
          <cell r="A4091" t="str">
            <v>98.02.210</v>
          </cell>
          <cell r="C4091" t="str">
            <v>Banco de madeira com encosto e pés em ferro fundido pintado</v>
          </cell>
          <cell r="D4091" t="str">
            <v>UN</v>
          </cell>
          <cell r="E4091">
            <v>591.48</v>
          </cell>
          <cell r="G4091">
            <v>591.48</v>
          </cell>
          <cell r="H4091" t="str">
            <v>CDHU-182</v>
          </cell>
        </row>
      </sheetData>
      <sheetData sheetId="12">
        <row r="7">
          <cell r="A7" t="str">
            <v>01.01.001</v>
          </cell>
          <cell r="B7" t="str">
            <v>RETIRANDO A VEGETACAO, TRONCOS ATE 5CM DE DIAMETRO E RASPAGEM.</v>
          </cell>
          <cell r="C7" t="str">
            <v>M2</v>
          </cell>
          <cell r="D7">
            <v>3.3495934959349594</v>
          </cell>
          <cell r="E7" t="str">
            <v>FDE-Julho/21</v>
          </cell>
        </row>
        <row r="8">
          <cell r="A8" t="str">
            <v>01.01.010</v>
          </cell>
          <cell r="B8" t="str">
            <v>CORTE, RECORTE E REMOCAO DE ARVORES INCL RAIZES DIAM&gt;5&lt;15CM</v>
          </cell>
          <cell r="C8" t="str">
            <v>UN</v>
          </cell>
          <cell r="D8">
            <v>180.91869918699189</v>
          </cell>
          <cell r="E8" t="str">
            <v>FDE-Julho/21</v>
          </cell>
        </row>
        <row r="9">
          <cell r="A9" t="str">
            <v>01.01.021</v>
          </cell>
          <cell r="B9" t="str">
            <v>CORTE, RECORTE E REMOÇÃO DE ÁRVORES INCL.RAIZES  15CM&lt;DIAM&lt;30CM</v>
          </cell>
          <cell r="C9" t="str">
            <v>UN</v>
          </cell>
          <cell r="D9">
            <v>620.43089430894304</v>
          </cell>
          <cell r="E9" t="str">
            <v>FDE-Julho/21</v>
          </cell>
        </row>
        <row r="10">
          <cell r="A10" t="str">
            <v>01.01.022</v>
          </cell>
          <cell r="B10" t="str">
            <v>CORTE, RECORTE E REMOÇÃO DE ÁRVORES INCL.RAIZES  30CM&lt;DIAM&lt;45CM</v>
          </cell>
          <cell r="C10" t="str">
            <v>UN</v>
          </cell>
          <cell r="D10">
            <v>1708.9430894308944</v>
          </cell>
          <cell r="E10" t="str">
            <v>FDE-Julho/21</v>
          </cell>
        </row>
        <row r="11">
          <cell r="A11" t="str">
            <v>01.01.023</v>
          </cell>
          <cell r="B11" t="str">
            <v>CORTE, RECORTE E REMOÇÃO DE ÁRVORES INCL.RAIZES  45CM&lt;DIAM&lt;60CM</v>
          </cell>
          <cell r="C11" t="str">
            <v>UN</v>
          </cell>
          <cell r="D11">
            <v>2753.040650406504</v>
          </cell>
          <cell r="E11" t="str">
            <v>FDE-Julho/21</v>
          </cell>
        </row>
        <row r="12">
          <cell r="A12" t="str">
            <v>01.01.024</v>
          </cell>
          <cell r="B12" t="str">
            <v>CORTE, RECORTE E REMOÇÃO DE ÁRVORES INCL.RAIZES  60CM&lt;DIAM&lt;100CM</v>
          </cell>
          <cell r="C12" t="str">
            <v>UN</v>
          </cell>
          <cell r="D12">
            <v>5471.9512195121952</v>
          </cell>
          <cell r="E12" t="str">
            <v>FDE-Julho/21</v>
          </cell>
        </row>
        <row r="13">
          <cell r="A13" t="str">
            <v>01.01.025</v>
          </cell>
          <cell r="B13" t="str">
            <v>CORTE, RECORTE E REMOÇÃO DE ÁRVORES INCL.RAIZES  DIAM &gt;100CM</v>
          </cell>
          <cell r="C13" t="str">
            <v>UN</v>
          </cell>
          <cell r="D13">
            <v>7596.7317073170725</v>
          </cell>
          <cell r="E13" t="str">
            <v>FDE-Julho/21</v>
          </cell>
        </row>
        <row r="14">
          <cell r="A14" t="str">
            <v>01.01.030</v>
          </cell>
          <cell r="B14" t="str">
            <v>CORTE RASO , RECORTE E REMOÇÃO DE ÁRVORES 5CM&lt;DIAM&lt;15CM</v>
          </cell>
          <cell r="C14" t="str">
            <v>UN</v>
          </cell>
          <cell r="D14">
            <v>147.39024390243901</v>
          </cell>
          <cell r="E14" t="str">
            <v>FDE-Julho/21</v>
          </cell>
        </row>
        <row r="15">
          <cell r="A15" t="str">
            <v>01.01.031</v>
          </cell>
          <cell r="B15" t="str">
            <v>CORTE RASO, RECORTE E REMOÇÃO DE ÁRVORES 15CM&lt;DIAM&lt;30CM</v>
          </cell>
          <cell r="C15" t="str">
            <v>UN</v>
          </cell>
          <cell r="D15">
            <v>545.67479674796743</v>
          </cell>
          <cell r="E15" t="str">
            <v>FDE-Julho/21</v>
          </cell>
        </row>
        <row r="16">
          <cell r="A16" t="str">
            <v>01.01.032</v>
          </cell>
          <cell r="B16" t="str">
            <v>CORTE RASO, RECORTE E REMOÇÃO DE ÁRVORES 30CM&lt;DIAM&lt;45CM</v>
          </cell>
          <cell r="C16" t="str">
            <v>UN</v>
          </cell>
          <cell r="D16">
            <v>1559.4390243902437</v>
          </cell>
          <cell r="E16" t="str">
            <v>FDE-Julho/21</v>
          </cell>
        </row>
        <row r="17">
          <cell r="A17" t="str">
            <v>01.01.033</v>
          </cell>
          <cell r="B17" t="str">
            <v>CORTE RASO, RECORTE E REMOÇÃO DE ÁRVORES  45CM&lt;DIAM&lt;60CM</v>
          </cell>
          <cell r="C17" t="str">
            <v>UN</v>
          </cell>
          <cell r="D17">
            <v>2528.7967479674799</v>
          </cell>
          <cell r="E17" t="str">
            <v>FDE-Julho/21</v>
          </cell>
        </row>
        <row r="18">
          <cell r="A18" t="str">
            <v>01.01.034</v>
          </cell>
          <cell r="B18" t="str">
            <v>CORTE RASO, RECORTE E REMOÇÃO DE ÁRVORES  60CM&lt;DIAM&lt;100CM</v>
          </cell>
          <cell r="C18" t="str">
            <v>UN</v>
          </cell>
          <cell r="D18">
            <v>5172.9512195121952</v>
          </cell>
          <cell r="E18" t="str">
            <v>FDE-Julho/21</v>
          </cell>
        </row>
        <row r="19">
          <cell r="A19" t="str">
            <v>01.01.035</v>
          </cell>
          <cell r="B19" t="str">
            <v>CORTE RASO, RECORTE E REMOÇÃO DE ÁRVORES 100CM&lt;DIAM&lt;150CM</v>
          </cell>
          <cell r="C19" t="str">
            <v>UN</v>
          </cell>
          <cell r="D19">
            <v>7222.9837398373984</v>
          </cell>
          <cell r="E19" t="str">
            <v>FDE-Julho/21</v>
          </cell>
        </row>
        <row r="20">
          <cell r="A20" t="str">
            <v>01.01.036</v>
          </cell>
          <cell r="B20" t="str">
            <v xml:space="preserve">CORTE RASO, RECORTE E REMOÇÃO DE ÁRVORES  150CM&lt;DIAM&lt;250CM 
 </v>
          </cell>
          <cell r="C20" t="str">
            <v>UN</v>
          </cell>
          <cell r="D20">
            <v>14445.967479674797</v>
          </cell>
          <cell r="E20" t="str">
            <v>FDE-Julho/21</v>
          </cell>
        </row>
        <row r="21">
          <cell r="A21" t="str">
            <v>01.01.037</v>
          </cell>
          <cell r="B21" t="str">
            <v xml:space="preserve">CORTE RASO, RECORTE E REMOÇÃO DE ÁRVORES  250CM&lt;DIAM&lt;350CM 
 </v>
          </cell>
          <cell r="C21" t="str">
            <v>UN</v>
          </cell>
          <cell r="D21">
            <v>21668.951219512197</v>
          </cell>
          <cell r="E21" t="str">
            <v>FDE-Julho/21</v>
          </cell>
        </row>
        <row r="22">
          <cell r="A22" t="str">
            <v>01.01.040</v>
          </cell>
          <cell r="B22" t="str">
            <v>REMOÇAO DE RAIZES (DESTOCA) REMANESCENTE DE TRONCO DE ARVORE 60CM&lt;DIAM&lt;100CM.</v>
          </cell>
          <cell r="C22" t="str">
            <v>UN</v>
          </cell>
          <cell r="D22">
            <v>1175.1056910569107</v>
          </cell>
          <cell r="E22" t="str">
            <v>FDE-Julho/21</v>
          </cell>
        </row>
        <row r="23">
          <cell r="A23" t="str">
            <v>01.01.041</v>
          </cell>
          <cell r="B23" t="str">
            <v>REMOÇAO DE RAIZES (DESTOCA) REMANESCENTE DE TRONCO DE ARVORE 100CM&lt;DIAM&lt;150CM.</v>
          </cell>
          <cell r="C23" t="str">
            <v>UN</v>
          </cell>
          <cell r="D23">
            <v>1484.4959349593496</v>
          </cell>
          <cell r="E23" t="str">
            <v>FDE-Julho/21</v>
          </cell>
        </row>
        <row r="24">
          <cell r="A24" t="str">
            <v>01.01.043</v>
          </cell>
          <cell r="B24" t="str">
            <v xml:space="preserve">REMOÇAO DE RAIZES (DESTOCA) REMANESCENTE DE TRONCO DE ARVORE 150CM&lt;DIAM&lt;250CM 
 </v>
          </cell>
          <cell r="C24" t="str">
            <v>UN</v>
          </cell>
          <cell r="D24">
            <v>2223.5772357723577</v>
          </cell>
          <cell r="E24" t="str">
            <v>FDE-Julho/21</v>
          </cell>
        </row>
        <row r="25">
          <cell r="A25" t="str">
            <v>01.01.044</v>
          </cell>
          <cell r="B25" t="str">
            <v xml:space="preserve">REMOÇAO DE RAIZES (DESTOCA) REMANESCENTE DE TRONCO DE ARVORE 250CM&lt;DIAM&lt;350CM 
 </v>
          </cell>
          <cell r="C25" t="str">
            <v>UN</v>
          </cell>
          <cell r="D25">
            <v>2813.1626016260166</v>
          </cell>
          <cell r="E25" t="str">
            <v>FDE-Julho/21</v>
          </cell>
        </row>
        <row r="26">
          <cell r="A26" t="str">
            <v>01.01.099</v>
          </cell>
          <cell r="B26" t="str">
            <v>LIMPEZAS DO TERRENO</v>
          </cell>
          <cell r="C26" t="str">
            <v>MV</v>
          </cell>
          <cell r="D26">
            <v>463.84552845528452</v>
          </cell>
          <cell r="E26" t="str">
            <v>FDE-Julho/21</v>
          </cell>
        </row>
        <row r="27">
          <cell r="A27" t="str">
            <v>01.02.001</v>
          </cell>
          <cell r="B27" t="str">
            <v>CORTE E ATERRO DENTRO DA OBRA COM TRANSPORTE INTERNO</v>
          </cell>
          <cell r="C27" t="str">
            <v>M3</v>
          </cell>
          <cell r="D27">
            <v>41.90243902439024</v>
          </cell>
          <cell r="E27" t="str">
            <v>FDE-Julho/21</v>
          </cell>
        </row>
        <row r="28">
          <cell r="A28" t="str">
            <v>01.02.002</v>
          </cell>
          <cell r="B28" t="str">
            <v>CORTE COM RETIRADA POR CAMINHAO NOS PRIMEIROS 100 M</v>
          </cell>
          <cell r="C28" t="str">
            <v>M3</v>
          </cell>
          <cell r="D28">
            <v>25.300813008130081</v>
          </cell>
          <cell r="E28" t="str">
            <v>FDE-Julho/21</v>
          </cell>
        </row>
        <row r="29">
          <cell r="A29" t="str">
            <v>01.02.003</v>
          </cell>
          <cell r="B29" t="str">
            <v>ATERRO COM TRANSPORTE POR CAMINHAO NOS PRIMEIROS 100 M</v>
          </cell>
          <cell r="C29" t="str">
            <v>M3</v>
          </cell>
          <cell r="D29">
            <v>25.300813008130081</v>
          </cell>
          <cell r="E29" t="str">
            <v>FDE-Julho/21</v>
          </cell>
        </row>
        <row r="30">
          <cell r="A30" t="str">
            <v>01.02.004</v>
          </cell>
          <cell r="B30" t="str">
            <v>TRANSPORTE POR CAMINHAO                                                 M3X</v>
          </cell>
          <cell r="C30" t="str">
            <v>KM</v>
          </cell>
          <cell r="D30">
            <v>0.83739837398373984</v>
          </cell>
          <cell r="E30" t="str">
            <v>FDE-Julho/21</v>
          </cell>
        </row>
        <row r="31">
          <cell r="A31" t="str">
            <v>01.02.099</v>
          </cell>
          <cell r="B31" t="str">
            <v>MOVIMENTOS DE TERRA MANUAL</v>
          </cell>
          <cell r="C31" t="str">
            <v>MV</v>
          </cell>
          <cell r="D31">
            <v>463.84552845528452</v>
          </cell>
          <cell r="E31" t="str">
            <v>FDE-Julho/21</v>
          </cell>
        </row>
        <row r="32">
          <cell r="A32" t="str">
            <v>01.03.001</v>
          </cell>
          <cell r="B32" t="str">
            <v>CORTE E ATERRO DENTRO DA OBRA COM TRANSPORTE INTERNO</v>
          </cell>
          <cell r="C32" t="str">
            <v>M3</v>
          </cell>
          <cell r="D32">
            <v>7.6991869918699196</v>
          </cell>
          <cell r="E32" t="str">
            <v>FDE-Julho/21</v>
          </cell>
        </row>
        <row r="33">
          <cell r="A33" t="str">
            <v>01.03.002</v>
          </cell>
          <cell r="B33" t="str">
            <v>CORTE COM RETIRADA POR CAMINHAO NOS PRIMEIROS 100 M</v>
          </cell>
          <cell r="C33" t="str">
            <v>M3</v>
          </cell>
          <cell r="D33">
            <v>12.373983739837399</v>
          </cell>
          <cell r="E33" t="str">
            <v>FDE-Julho/21</v>
          </cell>
        </row>
        <row r="34">
          <cell r="A34" t="str">
            <v>01.03.004</v>
          </cell>
          <cell r="B34" t="str">
            <v>ATERRO COM TRANSPORTE POR CAMINHAO NOS PRIMEIROS 100 M</v>
          </cell>
          <cell r="C34" t="str">
            <v>M3</v>
          </cell>
          <cell r="D34">
            <v>13.86178861788618</v>
          </cell>
          <cell r="E34" t="str">
            <v>FDE-Julho/21</v>
          </cell>
        </row>
        <row r="35">
          <cell r="A35" t="str">
            <v>01.03.005</v>
          </cell>
          <cell r="B35" t="str">
            <v>TRANSPORTE POR CAMINHAO                                                 M3X</v>
          </cell>
          <cell r="C35" t="str">
            <v>KM</v>
          </cell>
          <cell r="D35">
            <v>1.3170731707317074</v>
          </cell>
          <cell r="E35" t="str">
            <v>FDE-Julho/21</v>
          </cell>
        </row>
        <row r="36">
          <cell r="A36" t="str">
            <v>01.03.099</v>
          </cell>
          <cell r="B36" t="str">
            <v>MOVIMENTOS DE TERRA MECANIZADOS</v>
          </cell>
          <cell r="C36" t="str">
            <v>MV</v>
          </cell>
          <cell r="D36">
            <v>463.84552845528452</v>
          </cell>
          <cell r="E36" t="str">
            <v>FDE-Julho/21</v>
          </cell>
        </row>
        <row r="37">
          <cell r="A37" t="str">
            <v>01.04.006</v>
          </cell>
          <cell r="B37" t="str">
            <v>ESCORAMENTO PONTALETADO</v>
          </cell>
          <cell r="C37" t="str">
            <v>M2</v>
          </cell>
          <cell r="D37">
            <v>67.048780487804876</v>
          </cell>
          <cell r="E37" t="str">
            <v>FDE-Julho/21</v>
          </cell>
        </row>
        <row r="38">
          <cell r="A38" t="str">
            <v>01.04.010</v>
          </cell>
          <cell r="B38" t="str">
            <v>ESCORAMENTO DE VALAS CONTINUO ATE 2,00M</v>
          </cell>
          <cell r="C38" t="str">
            <v>M2</v>
          </cell>
          <cell r="D38">
            <v>74.146341463414643</v>
          </cell>
          <cell r="E38" t="str">
            <v>FDE-Julho/21</v>
          </cell>
        </row>
        <row r="39">
          <cell r="A39" t="str">
            <v>01.04.015</v>
          </cell>
          <cell r="B39" t="str">
            <v>ESCORAMENTO DE VALAS DESCONTINUO ATE 2,00M</v>
          </cell>
          <cell r="C39" t="str">
            <v>M2</v>
          </cell>
          <cell r="D39">
            <v>55.178861788617894</v>
          </cell>
          <cell r="E39" t="str">
            <v>FDE-Julho/21</v>
          </cell>
        </row>
        <row r="40">
          <cell r="A40" t="str">
            <v>01.04.099</v>
          </cell>
          <cell r="B40" t="str">
            <v>ESCORAMENTOS DE TERRA</v>
          </cell>
          <cell r="C40" t="str">
            <v>MV</v>
          </cell>
          <cell r="D40">
            <v>463.84552845528452</v>
          </cell>
          <cell r="E40" t="str">
            <v>FDE-Julho/21</v>
          </cell>
        </row>
        <row r="41">
          <cell r="A41" t="str">
            <v>01.05.001</v>
          </cell>
          <cell r="B41" t="str">
            <v>ESCAVACAO MANUAL - PROFUNDIDADE ATE 1.80 M</v>
          </cell>
          <cell r="C41" t="str">
            <v>M3</v>
          </cell>
          <cell r="D41">
            <v>38.552845528455286</v>
          </cell>
          <cell r="E41" t="str">
            <v>FDE-Julho/21</v>
          </cell>
        </row>
        <row r="42">
          <cell r="A42" t="str">
            <v>01.05.002</v>
          </cell>
          <cell r="B42" t="str">
            <v>ESCAVACAO MANUAL - PROFUNDIDADE ALEM DE 1.80 M</v>
          </cell>
          <cell r="C42" t="str">
            <v>M3</v>
          </cell>
          <cell r="D42">
            <v>50.284552845528459</v>
          </cell>
          <cell r="E42" t="str">
            <v>FDE-Julho/21</v>
          </cell>
        </row>
        <row r="43">
          <cell r="A43" t="str">
            <v>01.05.099</v>
          </cell>
          <cell r="B43" t="str">
            <v>ESCAVACOES MANUAIS EM TERRA</v>
          </cell>
          <cell r="C43" t="str">
            <v>MV</v>
          </cell>
          <cell r="D43">
            <v>463.84552845528452</v>
          </cell>
          <cell r="E43" t="str">
            <v>FDE-Julho/21</v>
          </cell>
        </row>
        <row r="44">
          <cell r="A44" t="str">
            <v>01.06.001</v>
          </cell>
          <cell r="B44" t="str">
            <v>APILOAMENTO PARA SIMPLES REGULARIZACAO</v>
          </cell>
          <cell r="C44" t="str">
            <v>M2</v>
          </cell>
          <cell r="D44">
            <v>6.6991869918699187</v>
          </cell>
          <cell r="E44" t="str">
            <v>FDE-Julho/21</v>
          </cell>
        </row>
        <row r="45">
          <cell r="A45" t="str">
            <v>01.06.005</v>
          </cell>
          <cell r="B45" t="str">
            <v>REATERRO INTERNO APILOADO</v>
          </cell>
          <cell r="C45" t="str">
            <v>M3</v>
          </cell>
          <cell r="D45">
            <v>58.666666666666664</v>
          </cell>
          <cell r="E45" t="str">
            <v>FDE-Julho/21</v>
          </cell>
        </row>
        <row r="46">
          <cell r="A46" t="str">
            <v>01.06.099</v>
          </cell>
          <cell r="B46" t="str">
            <v>APILOAMENTO E ATERRO DE CAVAS</v>
          </cell>
          <cell r="C46" t="str">
            <v>MV</v>
          </cell>
          <cell r="D46">
            <v>463.84552845528452</v>
          </cell>
          <cell r="E46" t="str">
            <v>FDE-Julho/21</v>
          </cell>
        </row>
        <row r="47">
          <cell r="A47" t="str">
            <v>01.07.002</v>
          </cell>
          <cell r="B47" t="str">
            <v>LASTRO DE PEDRA BRITADA - 5CM</v>
          </cell>
          <cell r="C47" t="str">
            <v>M2</v>
          </cell>
          <cell r="D47">
            <v>7.3495934959349585</v>
          </cell>
          <cell r="E47" t="str">
            <v>FDE-Julho/21</v>
          </cell>
        </row>
        <row r="48">
          <cell r="A48" t="str">
            <v>01.07.010</v>
          </cell>
          <cell r="B48" t="str">
            <v>LASTRO DE CONCRETO - 5 CM</v>
          </cell>
          <cell r="C48" t="str">
            <v>M2</v>
          </cell>
          <cell r="D48">
            <v>32.349593495934961</v>
          </cell>
          <cell r="E48" t="str">
            <v>FDE-Julho/21</v>
          </cell>
        </row>
        <row r="49">
          <cell r="A49" t="str">
            <v>01.07.099</v>
          </cell>
          <cell r="B49" t="str">
            <v>LASTROS</v>
          </cell>
          <cell r="C49" t="str">
            <v>MV</v>
          </cell>
          <cell r="D49">
            <v>463.84552845528452</v>
          </cell>
          <cell r="E49" t="str">
            <v>FDE-Julho/21</v>
          </cell>
        </row>
        <row r="50">
          <cell r="A50" t="str">
            <v>01.08.014</v>
          </cell>
          <cell r="B50" t="str">
            <v>TUBO PVC OCRE JUNTA ELÁSTICA DN 100 INCLUSIVE CONEXÕES - ENTERRADO</v>
          </cell>
          <cell r="C50" t="str">
            <v>M</v>
          </cell>
          <cell r="D50">
            <v>81.113821138211378</v>
          </cell>
          <cell r="E50" t="str">
            <v>FDE-Julho/21</v>
          </cell>
        </row>
        <row r="51">
          <cell r="A51" t="str">
            <v>01.08.015</v>
          </cell>
          <cell r="B51" t="str">
            <v>TUBO PVC OCRE JUNTA ELÁSTICA DN 150 INCLUSIVE CONEXÕES - ENTERRADO</v>
          </cell>
          <cell r="C51" t="str">
            <v>M</v>
          </cell>
          <cell r="D51">
            <v>133.60975609756099</v>
          </cell>
          <cell r="E51" t="str">
            <v>FDE-Julho/21</v>
          </cell>
        </row>
        <row r="52">
          <cell r="A52" t="str">
            <v>01.08.032</v>
          </cell>
          <cell r="B52" t="str">
            <v>TUBO DRENO PLASTICO CORRUGADO PERFURADO DE 100MM EM BARRAS</v>
          </cell>
          <cell r="C52" t="str">
            <v>M</v>
          </cell>
          <cell r="D52">
            <v>102.34146341463415</v>
          </cell>
          <cell r="E52" t="str">
            <v>FDE-Julho/21</v>
          </cell>
        </row>
        <row r="53">
          <cell r="A53" t="str">
            <v>01.08.033</v>
          </cell>
          <cell r="B53" t="str">
            <v>TUBO DRENO PLASTICO CORRUGADO PERFURADO DE 150MM EM BARRAS</v>
          </cell>
          <cell r="C53" t="str">
            <v>M</v>
          </cell>
          <cell r="D53">
            <v>141.13821138211381</v>
          </cell>
          <cell r="E53" t="str">
            <v>FDE-Julho/21</v>
          </cell>
        </row>
        <row r="54">
          <cell r="A54" t="str">
            <v>01.08.034</v>
          </cell>
          <cell r="B54" t="str">
            <v>MANTA GEOTÊXTIL NÃO TECIDO AGULHADO 100% POLIESTER, RT 10</v>
          </cell>
          <cell r="C54" t="str">
            <v>M2</v>
          </cell>
          <cell r="D54">
            <v>15.284552845528456</v>
          </cell>
          <cell r="E54" t="str">
            <v>FDE-Julho/21</v>
          </cell>
        </row>
        <row r="55">
          <cell r="A55" t="str">
            <v>01.08.035</v>
          </cell>
          <cell r="B55" t="str">
            <v>MANTA GEOTÊXTIL NÃO TECIDO AGULHADO 100% POLIESTER, RT 21</v>
          </cell>
          <cell r="C55" t="str">
            <v>M2</v>
          </cell>
          <cell r="D55">
            <v>17.666666666666668</v>
          </cell>
          <cell r="E55" t="str">
            <v>FDE-Julho/21</v>
          </cell>
        </row>
        <row r="56">
          <cell r="A56" t="str">
            <v>01.08.036</v>
          </cell>
          <cell r="B56" t="str">
            <v>MANTA GEOTÊXTIL NÃO TECIDO AGULHADO 100% POLIESTER, RT 31</v>
          </cell>
          <cell r="C56" t="str">
            <v>M2</v>
          </cell>
          <cell r="D56">
            <v>23.536585365853657</v>
          </cell>
          <cell r="E56" t="str">
            <v>FDE-Julho/21</v>
          </cell>
        </row>
        <row r="57">
          <cell r="A57" t="str">
            <v>01.08.040</v>
          </cell>
          <cell r="B57" t="str">
            <v>ENVOLVIMENTO DE DRENOS COM PEDRA BRITADA</v>
          </cell>
          <cell r="C57" t="str">
            <v>M3</v>
          </cell>
          <cell r="D57">
            <v>138.6260162601626</v>
          </cell>
          <cell r="E57" t="str">
            <v>FDE-Julho/21</v>
          </cell>
        </row>
        <row r="58">
          <cell r="A58" t="str">
            <v>01.08.041</v>
          </cell>
          <cell r="B58" t="str">
            <v>ENVOLVIMENTO DE DRENOS COM AREIA GROSSA</v>
          </cell>
          <cell r="C58" t="str">
            <v>M3</v>
          </cell>
          <cell r="D58">
            <v>155.91056910569108</v>
          </cell>
          <cell r="E58" t="str">
            <v>FDE-Julho/21</v>
          </cell>
        </row>
        <row r="59">
          <cell r="A59" t="str">
            <v>01.08.044</v>
          </cell>
          <cell r="B59" t="str">
            <v>FORNEC E INST DE DHP EM FUROS DE 100MM C/TUBO PVC 1 1/2" INCL TXS INST</v>
          </cell>
          <cell r="C59" t="str">
            <v>M</v>
          </cell>
          <cell r="D59">
            <v>306.3170731707317</v>
          </cell>
          <cell r="E59" t="str">
            <v>FDE-Julho/21</v>
          </cell>
        </row>
        <row r="60">
          <cell r="A60" t="str">
            <v>01.08.045</v>
          </cell>
          <cell r="B60" t="str">
            <v>FORNEC E INST DE DHP EM FUROS DE 100MM C/TUBO PVC 2" INCL TXS INST</v>
          </cell>
          <cell r="C60" t="str">
            <v>M</v>
          </cell>
          <cell r="D60">
            <v>344.57723577235771</v>
          </cell>
          <cell r="E60" t="str">
            <v>FDE-Julho/21</v>
          </cell>
        </row>
        <row r="61">
          <cell r="A61" t="str">
            <v>01.08.050</v>
          </cell>
          <cell r="B61" t="str">
            <v>CAIXA DE LIGACAO OU INSPECAO - ALVENARIA DE 1/2 TIJOLO REVESTIDA</v>
          </cell>
          <cell r="C61" t="str">
            <v>M2</v>
          </cell>
          <cell r="D61">
            <v>194.76422764227644</v>
          </cell>
          <cell r="E61" t="str">
            <v>FDE-Julho/21</v>
          </cell>
        </row>
        <row r="62">
          <cell r="A62" t="str">
            <v>01.08.051</v>
          </cell>
          <cell r="B62" t="str">
            <v>CAIXA DE LIGACAO OU INSPECAO - ALVENARIA DE 1 TIJOLO REVESTIDA</v>
          </cell>
          <cell r="C62" t="str">
            <v>M2</v>
          </cell>
          <cell r="D62">
            <v>294.97560975609758</v>
          </cell>
          <cell r="E62" t="str">
            <v>FDE-Julho/21</v>
          </cell>
        </row>
        <row r="63">
          <cell r="A63" t="str">
            <v>01.08.052</v>
          </cell>
          <cell r="B63" t="str">
            <v>CAIXA DE LIGACAO OU INSPECAO - TAMPA DE CONCRETO ARMADO</v>
          </cell>
          <cell r="C63" t="str">
            <v>M2</v>
          </cell>
          <cell r="D63">
            <v>225.70731707317074</v>
          </cell>
          <cell r="E63" t="str">
            <v>FDE-Julho/21</v>
          </cell>
        </row>
        <row r="64">
          <cell r="A64" t="str">
            <v>01.08.053</v>
          </cell>
          <cell r="B64" t="str">
            <v>TUBO CONCRETO SIMPLES (PS-1) COM PONTA E BOLSA  Ø 30CM  NBR 8890/2007</v>
          </cell>
          <cell r="C64" t="str">
            <v>M</v>
          </cell>
          <cell r="D64">
            <v>101.3089430894309</v>
          </cell>
          <cell r="E64" t="str">
            <v>FDE-Julho/21</v>
          </cell>
        </row>
        <row r="65">
          <cell r="A65" t="str">
            <v>01.08.054</v>
          </cell>
          <cell r="B65" t="str">
            <v>TUBO CONCRETO SIMPLES (PS-1) COM PONTA E BOLSA  Ø 40CM  NBR 8890/2007</v>
          </cell>
          <cell r="C65" t="str">
            <v>M</v>
          </cell>
          <cell r="D65">
            <v>67.626016260162615</v>
          </cell>
          <cell r="E65" t="str">
            <v>FDE-Julho/21</v>
          </cell>
        </row>
        <row r="66">
          <cell r="A66" t="str">
            <v>01.08.055</v>
          </cell>
          <cell r="B66" t="str">
            <v>TUBO CONCRETO SIMPLES (PS-1) COM PONTA E BOLSA  Ø 50CM  NBR 8890/2007</v>
          </cell>
          <cell r="C66" t="str">
            <v>M</v>
          </cell>
          <cell r="D66">
            <v>88.097560975609753</v>
          </cell>
          <cell r="E66" t="str">
            <v>FDE-Julho/21</v>
          </cell>
        </row>
        <row r="67">
          <cell r="A67" t="str">
            <v>01.08.056</v>
          </cell>
          <cell r="B67" t="str">
            <v>TUBO CONCRETO SIMPLES (PS-1) COM PONTA E BOLSA  Ø 60CM  NBR 8890/2007</v>
          </cell>
          <cell r="C67" t="str">
            <v>M</v>
          </cell>
          <cell r="D67">
            <v>110.71544715447155</v>
          </cell>
          <cell r="E67" t="str">
            <v>FDE-Julho/21</v>
          </cell>
        </row>
        <row r="68">
          <cell r="A68" t="str">
            <v>01.08.057</v>
          </cell>
          <cell r="B68" t="str">
            <v>TUBO CONCRETO ARMADO (PA-1) COM PONTA E BOLSA  Ø 80CM  NBR 8890/2007</v>
          </cell>
          <cell r="C68" t="str">
            <v>M</v>
          </cell>
          <cell r="D68">
            <v>195.52845528455285</v>
          </cell>
          <cell r="E68" t="str">
            <v>FDE-Julho/21</v>
          </cell>
        </row>
        <row r="69">
          <cell r="A69" t="str">
            <v>01.08.058</v>
          </cell>
          <cell r="B69" t="str">
            <v>TUBO CONCRETO ARMADO (PA-1) COM PONTA E BOLSA  Ø 100CM  NBR 8890/2007</v>
          </cell>
          <cell r="C69" t="str">
            <v>M</v>
          </cell>
          <cell r="D69">
            <v>259.15447154471542</v>
          </cell>
          <cell r="E69" t="str">
            <v>FDE-Julho/21</v>
          </cell>
        </row>
        <row r="70">
          <cell r="A70" t="str">
            <v>01.08.059</v>
          </cell>
          <cell r="B70" t="str">
            <v>TUBO CONCRETO ARMADO (PA-1) COM PONTA E BOLSA  Ø 120CM  NBR 8890/2007</v>
          </cell>
          <cell r="C70" t="str">
            <v>M</v>
          </cell>
          <cell r="D70">
            <v>359.8130081300813</v>
          </cell>
          <cell r="E70" t="str">
            <v>FDE-Julho/21</v>
          </cell>
        </row>
        <row r="71">
          <cell r="A71" t="str">
            <v>01.08.060</v>
          </cell>
          <cell r="B71" t="str">
            <v>TUBO DRENO PEAD CORRUG PERF DN 65MM EM ROLOS</v>
          </cell>
          <cell r="C71" t="str">
            <v>M</v>
          </cell>
          <cell r="D71">
            <v>61.796747967479682</v>
          </cell>
          <cell r="E71" t="str">
            <v>FDE-Julho/21</v>
          </cell>
        </row>
        <row r="72">
          <cell r="A72" t="str">
            <v>01.08.061</v>
          </cell>
          <cell r="B72" t="str">
            <v>TUBO DRENO PEAD CORRUG PERF DN 80MM EM ROLO</v>
          </cell>
          <cell r="C72" t="str">
            <v>M</v>
          </cell>
          <cell r="D72">
            <v>73.333333333333343</v>
          </cell>
          <cell r="E72" t="str">
            <v>FDE-Julho/21</v>
          </cell>
        </row>
        <row r="73">
          <cell r="A73" t="str">
            <v>01.08.062</v>
          </cell>
          <cell r="B73" t="str">
            <v>TUBO DRENO PEAD CORRUG PERF DN 100MM EM ROLO</v>
          </cell>
          <cell r="C73" t="str">
            <v>M</v>
          </cell>
          <cell r="D73">
            <v>78.308943089430883</v>
          </cell>
          <cell r="E73" t="str">
            <v>FDE-Julho/21</v>
          </cell>
        </row>
        <row r="74">
          <cell r="A74" t="str">
            <v>01.08.063</v>
          </cell>
          <cell r="B74" t="str">
            <v>TUBO DRENO PEAD CORRUG PERF DN 170MM EM ROLO</v>
          </cell>
          <cell r="C74" t="str">
            <v>M</v>
          </cell>
          <cell r="D74">
            <v>118.39024390243902</v>
          </cell>
          <cell r="E74" t="str">
            <v>FDE-Julho/21</v>
          </cell>
        </row>
        <row r="75">
          <cell r="A75" t="str">
            <v>01.08.064</v>
          </cell>
          <cell r="B75" t="str">
            <v>TUBO DRENO PEAD CORRUG PERF P/ PAISAGISMO DN 65MM EM ROLO</v>
          </cell>
          <cell r="C75" t="str">
            <v>M</v>
          </cell>
          <cell r="D75">
            <v>51.845528455284558</v>
          </cell>
          <cell r="E75" t="str">
            <v>FDE-Julho/21</v>
          </cell>
        </row>
        <row r="76">
          <cell r="A76" t="str">
            <v>01.08.065</v>
          </cell>
          <cell r="B76" t="str">
            <v>TUBO DRENO PEAD CORRUG PERF P/ PAISAGISMO DN 110MM EM ROLO</v>
          </cell>
          <cell r="C76" t="str">
            <v>M</v>
          </cell>
          <cell r="D76">
            <v>63.17886178861788</v>
          </cell>
          <cell r="E76" t="str">
            <v>FDE-Julho/21</v>
          </cell>
        </row>
        <row r="77">
          <cell r="A77" t="str">
            <v>01.08.099</v>
          </cell>
          <cell r="B77" t="str">
            <v>SERVICOS EM DRENAGEM DO TERRENO</v>
          </cell>
          <cell r="C77" t="str">
            <v>MV</v>
          </cell>
          <cell r="D77">
            <v>463.84552845528452</v>
          </cell>
          <cell r="E77" t="str">
            <v>FDE-Julho/21</v>
          </cell>
        </row>
        <row r="78">
          <cell r="A78" t="str">
            <v>01.10.001</v>
          </cell>
          <cell r="B78" t="str">
            <v>GABARITO DE MADEIRA ESQUADRADO E NIVELADO PARA LOCAÇÃO DE OBRA</v>
          </cell>
          <cell r="C78" t="str">
            <v>M</v>
          </cell>
          <cell r="D78">
            <v>19.512195121951219</v>
          </cell>
          <cell r="E78" t="str">
            <v>FDE-Julho/21</v>
          </cell>
        </row>
        <row r="79">
          <cell r="A79" t="str">
            <v>01.50.099</v>
          </cell>
          <cell r="B79" t="str">
            <v>DEMOLICOES</v>
          </cell>
          <cell r="C79" t="str">
            <v>MV</v>
          </cell>
          <cell r="D79">
            <v>463.84552845528452</v>
          </cell>
          <cell r="E79" t="str">
            <v>FDE-Julho/21</v>
          </cell>
        </row>
        <row r="80">
          <cell r="A80" t="str">
            <v>01.60.099</v>
          </cell>
          <cell r="B80" t="str">
            <v>RETIRADAS</v>
          </cell>
          <cell r="C80" t="str">
            <v>MV</v>
          </cell>
          <cell r="D80">
            <v>463.84552845528452</v>
          </cell>
          <cell r="E80" t="str">
            <v>FDE-Julho/21</v>
          </cell>
        </row>
        <row r="81">
          <cell r="A81" t="str">
            <v>01.70.099</v>
          </cell>
          <cell r="B81" t="str">
            <v>RECOLOCACOES</v>
          </cell>
          <cell r="C81" t="str">
            <v>MV</v>
          </cell>
          <cell r="D81">
            <v>463.84552845528452</v>
          </cell>
          <cell r="E81" t="str">
            <v>FDE-Julho/21</v>
          </cell>
        </row>
        <row r="82">
          <cell r="A82" t="str">
            <v>01.80.099</v>
          </cell>
          <cell r="B82" t="str">
            <v>SERVICOS PRELIMINARES - CONSERVACAO</v>
          </cell>
          <cell r="C82" t="str">
            <v>MV</v>
          </cell>
          <cell r="D82">
            <v>463.84552845528452</v>
          </cell>
          <cell r="E82" t="str">
            <v>FDE-Julho/21</v>
          </cell>
        </row>
        <row r="83">
          <cell r="A83" t="str">
            <v>02.01.001</v>
          </cell>
          <cell r="B83" t="str">
            <v>ESCAVACAO MANUAL - PROFUNDIDADE ATE 1.80 M</v>
          </cell>
          <cell r="C83" t="str">
            <v>M3</v>
          </cell>
          <cell r="D83">
            <v>67.048780487804876</v>
          </cell>
          <cell r="E83" t="str">
            <v>FDE-Julho/21</v>
          </cell>
        </row>
        <row r="84">
          <cell r="A84" t="str">
            <v>02.01.002</v>
          </cell>
          <cell r="B84" t="str">
            <v>ESCAVACAO MANUAL - PROFUNDIDADE ALEM DE 1.80 M</v>
          </cell>
          <cell r="C84" t="str">
            <v>M3</v>
          </cell>
          <cell r="D84">
            <v>75.430894308943095</v>
          </cell>
          <cell r="E84" t="str">
            <v>FDE-Julho/21</v>
          </cell>
        </row>
        <row r="85">
          <cell r="A85" t="str">
            <v>02.01.005</v>
          </cell>
          <cell r="B85" t="str">
            <v>ESCORAMENTO DE TERRA CONTINUO</v>
          </cell>
          <cell r="C85" t="str">
            <v>M2</v>
          </cell>
          <cell r="D85">
            <v>147.26829268292681</v>
          </cell>
          <cell r="E85" t="str">
            <v>FDE-Julho/21</v>
          </cell>
        </row>
        <row r="86">
          <cell r="A86" t="str">
            <v>02.01.006</v>
          </cell>
          <cell r="B86" t="str">
            <v>ESCORAMENTO DE TERRA DESCONTINUO</v>
          </cell>
          <cell r="C86" t="str">
            <v>M2</v>
          </cell>
          <cell r="D86">
            <v>75.487804878048777</v>
          </cell>
          <cell r="E86" t="str">
            <v>FDE-Julho/21</v>
          </cell>
        </row>
        <row r="87">
          <cell r="A87" t="str">
            <v>02.01.010</v>
          </cell>
          <cell r="B87" t="str">
            <v>APILOAMENTO PARA SIMPLES REGULARIZACAO</v>
          </cell>
          <cell r="C87" t="str">
            <v>M2</v>
          </cell>
          <cell r="D87">
            <v>6.6991869918699187</v>
          </cell>
          <cell r="E87" t="str">
            <v>FDE-Julho/21</v>
          </cell>
        </row>
        <row r="88">
          <cell r="A88" t="str">
            <v>02.01.012</v>
          </cell>
          <cell r="B88" t="str">
            <v>LASTRO DE PEDRA BRITADA - 5CM</v>
          </cell>
          <cell r="C88" t="str">
            <v>M2</v>
          </cell>
          <cell r="D88">
            <v>7.3495934959349585</v>
          </cell>
          <cell r="E88" t="str">
            <v>FDE-Julho/21</v>
          </cell>
        </row>
        <row r="89">
          <cell r="A89" t="str">
            <v>02.01.015</v>
          </cell>
          <cell r="B89" t="str">
            <v>LASTRO DE CONCRETO - 5 CM</v>
          </cell>
          <cell r="C89" t="str">
            <v>M2</v>
          </cell>
          <cell r="D89">
            <v>32.349593495934961</v>
          </cell>
          <cell r="E89" t="str">
            <v>FDE-Julho/21</v>
          </cell>
        </row>
        <row r="90">
          <cell r="A90" t="str">
            <v>02.01.025</v>
          </cell>
          <cell r="B90" t="str">
            <v>REATERRO INTERNO APILOADO</v>
          </cell>
          <cell r="C90" t="str">
            <v>M3</v>
          </cell>
          <cell r="D90">
            <v>50.284552845528459</v>
          </cell>
          <cell r="E90" t="str">
            <v>FDE-Julho/21</v>
          </cell>
        </row>
        <row r="91">
          <cell r="A91" t="str">
            <v>02.01.027</v>
          </cell>
          <cell r="B91" t="str">
            <v>REATERRO COM ADICAO DE 2% DE CIMENTO</v>
          </cell>
          <cell r="C91" t="str">
            <v>M3</v>
          </cell>
          <cell r="D91">
            <v>159.2439024390244</v>
          </cell>
          <cell r="E91" t="str">
            <v>FDE-Julho/21</v>
          </cell>
        </row>
        <row r="92">
          <cell r="A92" t="str">
            <v>02.01.099</v>
          </cell>
          <cell r="B92" t="str">
            <v>ESCAVACOES</v>
          </cell>
          <cell r="C92" t="str">
            <v>MV</v>
          </cell>
          <cell r="D92">
            <v>463.84552845528452</v>
          </cell>
          <cell r="E92" t="str">
            <v>FDE-Julho/21</v>
          </cell>
        </row>
        <row r="93">
          <cell r="A93" t="str">
            <v>02.02.004</v>
          </cell>
          <cell r="B93" t="str">
            <v>TUBULÕES  ESCAVAÇÃO MANUAL - DIÂMETRO MÍNIMO DE 100CM</v>
          </cell>
          <cell r="C93" t="str">
            <v>M3</v>
          </cell>
          <cell r="D93">
            <v>335.27642276422762</v>
          </cell>
          <cell r="E93" t="str">
            <v>FDE-Julho/21</v>
          </cell>
        </row>
        <row r="94">
          <cell r="A94" t="str">
            <v>02.02.005</v>
          </cell>
          <cell r="B94" t="str">
            <v>TUBULÕES  ENCAMISAMENTO COM ANEL DE CONCRETO PREMOLDADO DIÂMETRO EXTERNO Ø 100CM  H=50CM  E=3,50 CM</v>
          </cell>
          <cell r="C94" t="str">
            <v>M</v>
          </cell>
          <cell r="D94">
            <v>323.6178861788618</v>
          </cell>
          <cell r="E94" t="str">
            <v>FDE-Julho/21</v>
          </cell>
        </row>
        <row r="95">
          <cell r="A95" t="str">
            <v>02.02.018</v>
          </cell>
          <cell r="B95" t="str">
            <v>TUBULÕES CONCRETO DOSADO FCK=20MPa PARA BASE E FUSTE</v>
          </cell>
          <cell r="C95" t="str">
            <v>M3</v>
          </cell>
          <cell r="D95">
            <v>437.06504065040656</v>
          </cell>
          <cell r="E95" t="str">
            <v>FDE-Julho/21</v>
          </cell>
        </row>
        <row r="96">
          <cell r="A96" t="str">
            <v>02.02.019</v>
          </cell>
          <cell r="B96" t="str">
            <v>PREENCHIMENTO COROA CIRCULAR ENCAMISAMENTO FUSTE TUBULAO ARGAMASSA CIMENTO AREIA TRAÇO 1:8</v>
          </cell>
          <cell r="C96" t="str">
            <v>M3</v>
          </cell>
          <cell r="D96">
            <v>297.84552845528458</v>
          </cell>
          <cell r="E96" t="str">
            <v>FDE-Julho/21</v>
          </cell>
        </row>
        <row r="97">
          <cell r="A97" t="str">
            <v>02.02.021</v>
          </cell>
          <cell r="B97" t="str">
            <v>ACO CA-50 (A OU B) FYK = 500 MPA</v>
          </cell>
          <cell r="C97" t="str">
            <v>KG</v>
          </cell>
          <cell r="D97">
            <v>14.788617886178862</v>
          </cell>
          <cell r="E97" t="str">
            <v>FDE-Julho/21</v>
          </cell>
        </row>
        <row r="98">
          <cell r="A98" t="str">
            <v>02.02.022</v>
          </cell>
          <cell r="B98" t="str">
            <v>ACO CA 60 (A OU B) FYK= 600 M PA</v>
          </cell>
          <cell r="C98" t="str">
            <v>KG</v>
          </cell>
          <cell r="D98">
            <v>17.821138211382117</v>
          </cell>
          <cell r="E98" t="str">
            <v>FDE-Julho/21</v>
          </cell>
        </row>
        <row r="99">
          <cell r="A99" t="str">
            <v>02.02.026</v>
          </cell>
          <cell r="B99" t="str">
            <v>BROCA DE CONCRETO DE DIAMETRO 25CM - INCL ARRANQUES</v>
          </cell>
          <cell r="C99" t="str">
            <v>M</v>
          </cell>
          <cell r="D99">
            <v>75.39837398373983</v>
          </cell>
          <cell r="E99" t="str">
            <v>FDE-Julho/21</v>
          </cell>
        </row>
        <row r="100">
          <cell r="A100" t="str">
            <v>02.02.027</v>
          </cell>
          <cell r="B100" t="str">
            <v>BROCA DE CONCRETO DE DIAMETRO 30CM - INCL ARRANQUES</v>
          </cell>
          <cell r="C100" t="str">
            <v>M</v>
          </cell>
          <cell r="D100">
            <v>113.25203252032522</v>
          </cell>
          <cell r="E100" t="str">
            <v>FDE-Julho/21</v>
          </cell>
        </row>
        <row r="101">
          <cell r="A101" t="str">
            <v>02.02.035</v>
          </cell>
          <cell r="B101" t="str">
            <v>ESTACAS TIPO STRAUSS DIAM 25CM</v>
          </cell>
          <cell r="C101" t="str">
            <v>M</v>
          </cell>
          <cell r="D101">
            <v>57.487804878048777</v>
          </cell>
          <cell r="E101" t="str">
            <v>FDE-Julho/21</v>
          </cell>
        </row>
        <row r="102">
          <cell r="A102" t="str">
            <v>02.02.036</v>
          </cell>
          <cell r="B102" t="str">
            <v>ESTACAS TIPO STRAUSS DIAM 32CM</v>
          </cell>
          <cell r="C102" t="str">
            <v>M</v>
          </cell>
          <cell r="D102">
            <v>74.032520325203251</v>
          </cell>
          <cell r="E102" t="str">
            <v>FDE-Julho/21</v>
          </cell>
        </row>
        <row r="103">
          <cell r="A103" t="str">
            <v>02.02.037</v>
          </cell>
          <cell r="B103" t="str">
            <v>ESTACAS TIPO STRAUSS DIAM 38CM</v>
          </cell>
          <cell r="C103" t="str">
            <v>M</v>
          </cell>
          <cell r="D103">
            <v>94</v>
          </cell>
          <cell r="E103" t="str">
            <v>FDE-Julho/21</v>
          </cell>
        </row>
        <row r="104">
          <cell r="A104" t="str">
            <v>02.02.038</v>
          </cell>
          <cell r="B104" t="str">
            <v>ESTACAS TIPO STRAUSS DIAM 45CM</v>
          </cell>
          <cell r="C104" t="str">
            <v>M</v>
          </cell>
          <cell r="D104">
            <v>133.47967479674799</v>
          </cell>
          <cell r="E104" t="str">
            <v>FDE-Julho/21</v>
          </cell>
        </row>
        <row r="105">
          <cell r="A105" t="str">
            <v>02.02.070</v>
          </cell>
          <cell r="B105" t="str">
            <v>ESTACA TIPO HELICE DN 25CM</v>
          </cell>
          <cell r="C105" t="str">
            <v>M</v>
          </cell>
          <cell r="D105">
            <v>43.878048780487802</v>
          </cell>
          <cell r="E105" t="str">
            <v>FDE-Julho/21</v>
          </cell>
        </row>
        <row r="106">
          <cell r="A106" t="str">
            <v>02.02.071</v>
          </cell>
          <cell r="B106" t="str">
            <v>ESTACA TIPO HELICE DN 30CM</v>
          </cell>
          <cell r="C106" t="str">
            <v>M</v>
          </cell>
          <cell r="D106">
            <v>60.048780487804876</v>
          </cell>
          <cell r="E106" t="str">
            <v>FDE-Julho/21</v>
          </cell>
        </row>
        <row r="107">
          <cell r="A107" t="str">
            <v>02.02.072</v>
          </cell>
          <cell r="B107" t="str">
            <v>ESTACA TIPO HELICE DN 35CM</v>
          </cell>
          <cell r="C107" t="str">
            <v>M</v>
          </cell>
          <cell r="D107">
            <v>75.105691056910572</v>
          </cell>
          <cell r="E107" t="str">
            <v>FDE-Julho/21</v>
          </cell>
        </row>
        <row r="108">
          <cell r="A108" t="str">
            <v>02.02.073</v>
          </cell>
          <cell r="B108" t="str">
            <v>ESTACA TIPO HELICE DN 40CM</v>
          </cell>
          <cell r="C108" t="str">
            <v>M</v>
          </cell>
          <cell r="D108">
            <v>92.42276422764229</v>
          </cell>
          <cell r="E108" t="str">
            <v>FDE-Julho/21</v>
          </cell>
        </row>
        <row r="109">
          <cell r="A109" t="str">
            <v>02.02.074</v>
          </cell>
          <cell r="B109" t="str">
            <v>ESTACA TIPO HELICE DN 50CM</v>
          </cell>
          <cell r="C109" t="str">
            <v>M</v>
          </cell>
          <cell r="D109">
            <v>126.86178861788618</v>
          </cell>
          <cell r="E109" t="str">
            <v>FDE-Julho/21</v>
          </cell>
        </row>
        <row r="110">
          <cell r="A110" t="str">
            <v>02.02.075</v>
          </cell>
          <cell r="B110" t="str">
            <v>ESTACA TIPO HELICE DN 60CM</v>
          </cell>
          <cell r="C110" t="str">
            <v>M</v>
          </cell>
          <cell r="D110">
            <v>171.2439024390244</v>
          </cell>
          <cell r="E110" t="str">
            <v>FDE-Julho/21</v>
          </cell>
        </row>
        <row r="111">
          <cell r="A111" t="str">
            <v>02.02.076</v>
          </cell>
          <cell r="B111" t="str">
            <v>ESTACA TIPO HELICE DN 70CM</v>
          </cell>
          <cell r="C111" t="str">
            <v>M</v>
          </cell>
          <cell r="D111">
            <v>224.51219512195121</v>
          </cell>
          <cell r="E111" t="str">
            <v>FDE-Julho/21</v>
          </cell>
        </row>
        <row r="112">
          <cell r="A112" t="str">
            <v>02.02.077</v>
          </cell>
          <cell r="B112" t="str">
            <v>ESTACA TIPO HELICE DN 80CM</v>
          </cell>
          <cell r="C112" t="str">
            <v>M</v>
          </cell>
          <cell r="D112">
            <v>285.6829268292683</v>
          </cell>
          <cell r="E112" t="str">
            <v>FDE-Julho/21</v>
          </cell>
        </row>
        <row r="113">
          <cell r="A113" t="str">
            <v>02.02.078</v>
          </cell>
          <cell r="B113" t="str">
            <v>ESTACA TIPO HELICE DN 90CM</v>
          </cell>
          <cell r="C113" t="str">
            <v>M</v>
          </cell>
          <cell r="D113">
            <v>353.4390243902439</v>
          </cell>
          <cell r="E113" t="str">
            <v>FDE-Julho/21</v>
          </cell>
        </row>
        <row r="114">
          <cell r="A114" t="str">
            <v>02.02.085</v>
          </cell>
          <cell r="B114" t="str">
            <v>TRANSPORTE E ATERRO INTERNO DE MATERIAL ESCAVADO DE FUNDAÇÃO-ESTACA-TUBULÃO</v>
          </cell>
          <cell r="C114" t="str">
            <v>M3</v>
          </cell>
          <cell r="D114">
            <v>62.024390243902445</v>
          </cell>
          <cell r="E114" t="str">
            <v>FDE-Julho/21</v>
          </cell>
        </row>
        <row r="115">
          <cell r="A115" t="str">
            <v>02.02.089</v>
          </cell>
          <cell r="B115" t="str">
            <v>TAXA DE MOBILIZACÃO DE EQUIPAMENTO PARA ESTACA TIPO HELICE SEGMENTADA</v>
          </cell>
          <cell r="C115" t="str">
            <v>UN</v>
          </cell>
          <cell r="D115">
            <v>6722.0650406504064</v>
          </cell>
          <cell r="E115" t="str">
            <v>FDE-Julho/21</v>
          </cell>
        </row>
        <row r="116">
          <cell r="A116" t="str">
            <v>02.02.091</v>
          </cell>
          <cell r="B116" t="str">
            <v>TAXA DE MOBILIZAÇÃO DE EQUIPAMENTO - ESTACA ESCAVADA</v>
          </cell>
          <cell r="C116" t="str">
            <v>UN</v>
          </cell>
          <cell r="D116">
            <v>1606.6341463414635</v>
          </cell>
          <cell r="E116" t="str">
            <v>FDE-Julho/21</v>
          </cell>
        </row>
        <row r="117">
          <cell r="A117" t="str">
            <v>02.02.093</v>
          </cell>
          <cell r="B117" t="str">
            <v>TAXA DE MOBILIZAÇÃO DE EQUIPAMENTO - ESTACA RAIZ</v>
          </cell>
          <cell r="C117" t="str">
            <v>UN</v>
          </cell>
          <cell r="D117">
            <v>15673.682926829269</v>
          </cell>
          <cell r="E117" t="str">
            <v>FDE-Julho/21</v>
          </cell>
        </row>
        <row r="118">
          <cell r="A118" t="str">
            <v>02.02.094</v>
          </cell>
          <cell r="B118" t="str">
            <v>TAXA DE MOBILIZACAO DE EQUIPAMENTO PARA ESTACA TIPO HELICE</v>
          </cell>
          <cell r="C118" t="str">
            <v>UN</v>
          </cell>
          <cell r="D118">
            <v>25175.447154471545</v>
          </cell>
          <cell r="E118" t="str">
            <v>FDE-Julho/21</v>
          </cell>
        </row>
        <row r="119">
          <cell r="A119" t="str">
            <v>02.02.095</v>
          </cell>
          <cell r="B119" t="str">
            <v>EMENDA COM ANEIS SOLDADOS PARA ESTACA</v>
          </cell>
          <cell r="C119" t="str">
            <v>UN</v>
          </cell>
          <cell r="D119">
            <v>449.29268292682929</v>
          </cell>
          <cell r="E119" t="str">
            <v>FDE-Julho/21</v>
          </cell>
        </row>
        <row r="120">
          <cell r="A120" t="str">
            <v>02.02.097</v>
          </cell>
          <cell r="B120" t="str">
            <v>TAXA DE MOBILIZACAO DE EQUIPAMENTO - ESTACAS PRE-MOLDADAS</v>
          </cell>
          <cell r="C120" t="str">
            <v>UN</v>
          </cell>
          <cell r="D120">
            <v>5700</v>
          </cell>
          <cell r="E120" t="str">
            <v>FDE-Julho/21</v>
          </cell>
        </row>
        <row r="121">
          <cell r="A121" t="str">
            <v>02.02.098</v>
          </cell>
          <cell r="B121" t="str">
            <v>TAXA DE MOBILIZACAO DE EQUIPAMENTOS - ESTACAS STRAUSS</v>
          </cell>
          <cell r="C121" t="str">
            <v>UN</v>
          </cell>
          <cell r="D121">
            <v>1948.2764227642278</v>
          </cell>
          <cell r="E121" t="str">
            <v>FDE-Julho/21</v>
          </cell>
        </row>
        <row r="122">
          <cell r="A122" t="str">
            <v>02.02.099</v>
          </cell>
          <cell r="B122" t="str">
            <v>FUNDACOES PROFUNDAS</v>
          </cell>
          <cell r="C122" t="str">
            <v>MV</v>
          </cell>
          <cell r="D122">
            <v>463.84552845528452</v>
          </cell>
          <cell r="E122" t="str">
            <v>FDE-Julho/21</v>
          </cell>
        </row>
        <row r="123">
          <cell r="A123" t="str">
            <v>02.02.100</v>
          </cell>
          <cell r="B123" t="str">
            <v>ESTACA ESCAVADA MECANICAMENTE DIAM 25CM</v>
          </cell>
          <cell r="C123" t="str">
            <v>M</v>
          </cell>
          <cell r="D123">
            <v>35.455284552845526</v>
          </cell>
          <cell r="E123" t="str">
            <v>FDE-Julho/21</v>
          </cell>
        </row>
        <row r="124">
          <cell r="A124" t="str">
            <v>02.02.101</v>
          </cell>
          <cell r="B124" t="str">
            <v>ESTACA ESCAVADA MECANICAMENTE DIAM 30CM</v>
          </cell>
          <cell r="C124" t="str">
            <v>M</v>
          </cell>
          <cell r="D124">
            <v>45.821138211382113</v>
          </cell>
          <cell r="E124" t="str">
            <v>FDE-Julho/21</v>
          </cell>
        </row>
        <row r="125">
          <cell r="A125" t="str">
            <v>02.02.102</v>
          </cell>
          <cell r="B125" t="str">
            <v>ESTACA ESCAVADA MECANICAMENTE DIAM 35CM</v>
          </cell>
          <cell r="C125" t="str">
            <v>M</v>
          </cell>
          <cell r="D125">
            <v>58.455284552845534</v>
          </cell>
          <cell r="E125" t="str">
            <v>FDE-Julho/21</v>
          </cell>
        </row>
        <row r="126">
          <cell r="A126" t="str">
            <v>02.02.103</v>
          </cell>
          <cell r="B126" t="str">
            <v>ESTACA ESCAVADA MECANICAMENTE DIAM 40CM</v>
          </cell>
          <cell r="C126" t="str">
            <v>M</v>
          </cell>
          <cell r="D126">
            <v>73.024390243902431</v>
          </cell>
          <cell r="E126" t="str">
            <v>FDE-Julho/21</v>
          </cell>
        </row>
        <row r="127">
          <cell r="A127" t="str">
            <v>02.02.104</v>
          </cell>
          <cell r="B127" t="str">
            <v>ESTACA ESCAVADA MECANICAMENTE DIAM 50CM</v>
          </cell>
          <cell r="C127" t="str">
            <v>M</v>
          </cell>
          <cell r="D127">
            <v>105.26829268292683</v>
          </cell>
          <cell r="E127" t="str">
            <v>FDE-Julho/21</v>
          </cell>
        </row>
        <row r="128">
          <cell r="A128" t="str">
            <v>02.02.105</v>
          </cell>
          <cell r="B128" t="str">
            <v>ESTACA ESCAVADA MECANICAMENTE DIAM 60CM</v>
          </cell>
          <cell r="C128" t="str">
            <v>M</v>
          </cell>
          <cell r="D128">
            <v>140.78048780487805</v>
          </cell>
          <cell r="E128" t="str">
            <v>FDE-Julho/21</v>
          </cell>
        </row>
        <row r="129">
          <cell r="A129" t="str">
            <v>02.02.106</v>
          </cell>
          <cell r="B129" t="str">
            <v>ESTACA ESCAVADA MECANICAMENTE DIAM 70CM</v>
          </cell>
          <cell r="C129" t="str">
            <v>M</v>
          </cell>
          <cell r="D129">
            <v>185.96747967479675</v>
          </cell>
          <cell r="E129" t="str">
            <v>FDE-Julho/21</v>
          </cell>
        </row>
        <row r="130">
          <cell r="A130" t="str">
            <v>02.02.107</v>
          </cell>
          <cell r="B130" t="str">
            <v>ESTACA PRE-MOLDADA CONCRETO SECÃO ATE 289 CM2  CRAVADA</v>
          </cell>
          <cell r="C130" t="str">
            <v>M</v>
          </cell>
          <cell r="D130">
            <v>103.13821138211382</v>
          </cell>
          <cell r="E130" t="str">
            <v>FDE-Julho/21</v>
          </cell>
        </row>
        <row r="131">
          <cell r="A131" t="str">
            <v>02.02.108</v>
          </cell>
          <cell r="B131" t="str">
            <v>ESTACA PRE-MOLDADA CONCRETO SECÃO DE 290 A 429 CM2  CRAVADA</v>
          </cell>
          <cell r="C131" t="str">
            <v>M</v>
          </cell>
          <cell r="D131">
            <v>116.27642276422765</v>
          </cell>
          <cell r="E131" t="str">
            <v>FDE-Julho/21</v>
          </cell>
        </row>
        <row r="132">
          <cell r="A132" t="str">
            <v>02.02.109</v>
          </cell>
          <cell r="B132" t="str">
            <v>ESTACA PRE-MOLDADA CONCRETO SECÃO DE 430 A 569 CM2  CRAVADA</v>
          </cell>
          <cell r="C132" t="str">
            <v>M</v>
          </cell>
          <cell r="D132">
            <v>137.99186991869919</v>
          </cell>
          <cell r="E132" t="str">
            <v>FDE-Julho/21</v>
          </cell>
        </row>
        <row r="133">
          <cell r="A133" t="str">
            <v>02.02.110</v>
          </cell>
          <cell r="B133" t="str">
            <v>ESTACA PRE-MOLDADA CONCRETO SECÃO DE 570 A 714 CM2  CRAVADA</v>
          </cell>
          <cell r="C133" t="str">
            <v>M</v>
          </cell>
          <cell r="D133">
            <v>168.97560975609755</v>
          </cell>
          <cell r="E133" t="str">
            <v>FDE-Julho/21</v>
          </cell>
        </row>
        <row r="134">
          <cell r="A134" t="str">
            <v>02.02.111</v>
          </cell>
          <cell r="B134" t="str">
            <v>ESTACA PRE-MOLDADA CONCRETO SECÃO DE 715 A 999 CM2  CRAVADA</v>
          </cell>
          <cell r="C134" t="str">
            <v>M</v>
          </cell>
          <cell r="D134">
            <v>199.52845528455285</v>
          </cell>
          <cell r="E134" t="str">
            <v>FDE-Julho/21</v>
          </cell>
        </row>
        <row r="135">
          <cell r="A135" t="str">
            <v>02.02.113</v>
          </cell>
          <cell r="B135" t="str">
            <v>ESTACA RAIZ DN 150MM PERFURAÇAO EM SOLO</v>
          </cell>
          <cell r="C135" t="str">
            <v>M</v>
          </cell>
          <cell r="D135">
            <v>162.91869918699186</v>
          </cell>
          <cell r="E135" t="str">
            <v>FDE-Julho/21</v>
          </cell>
        </row>
        <row r="136">
          <cell r="A136" t="str">
            <v>02.02.114</v>
          </cell>
          <cell r="B136" t="str">
            <v>ESTACA RAIZ DN 160MM PERFURAÇAO EM SOLO</v>
          </cell>
          <cell r="C136" t="str">
            <v>M</v>
          </cell>
          <cell r="D136">
            <v>181.64227642276421</v>
          </cell>
          <cell r="E136" t="str">
            <v>FDE-Julho/21</v>
          </cell>
        </row>
        <row r="137">
          <cell r="A137" t="str">
            <v>02.02.115</v>
          </cell>
          <cell r="B137" t="str">
            <v>ESTACA RAIZ DN 200MM PERFURAÇAO EM SOLO</v>
          </cell>
          <cell r="C137" t="str">
            <v>M</v>
          </cell>
          <cell r="D137">
            <v>205.66666666666666</v>
          </cell>
          <cell r="E137" t="str">
            <v>FDE-Julho/21</v>
          </cell>
        </row>
        <row r="138">
          <cell r="A138" t="str">
            <v>02.02.116</v>
          </cell>
          <cell r="B138" t="str">
            <v>ESTACA RAIZ DN 250MM PERFURAÇAO EM SOLO</v>
          </cell>
          <cell r="C138" t="str">
            <v>M</v>
          </cell>
          <cell r="D138">
            <v>243.12195121951223</v>
          </cell>
          <cell r="E138" t="str">
            <v>FDE-Julho/21</v>
          </cell>
        </row>
        <row r="139">
          <cell r="A139" t="str">
            <v>02.02.117</v>
          </cell>
          <cell r="B139" t="str">
            <v>ESTACA RAIZ DN 310MM PERFURAÇAO EM SOLO</v>
          </cell>
          <cell r="C139" t="str">
            <v>M</v>
          </cell>
          <cell r="D139">
            <v>289.70731707317071</v>
          </cell>
          <cell r="E139" t="str">
            <v>FDE-Julho/21</v>
          </cell>
        </row>
        <row r="140">
          <cell r="A140" t="str">
            <v>02.02.118</v>
          </cell>
          <cell r="B140" t="str">
            <v>ESTACA RAIZ DN 400MM PERFURAÇAO EM SOLO</v>
          </cell>
          <cell r="C140" t="str">
            <v>M</v>
          </cell>
          <cell r="D140">
            <v>400.5609756097561</v>
          </cell>
          <cell r="E140" t="str">
            <v>FDE-Julho/21</v>
          </cell>
        </row>
        <row r="141">
          <cell r="A141" t="str">
            <v>02.03.001</v>
          </cell>
          <cell r="B141" t="str">
            <v>FORMA DE MADEIRA MACICA</v>
          </cell>
          <cell r="C141" t="str">
            <v>M2</v>
          </cell>
          <cell r="D141">
            <v>72.048780487804876</v>
          </cell>
          <cell r="E141" t="str">
            <v>FDE-Julho/21</v>
          </cell>
        </row>
        <row r="142">
          <cell r="A142" t="str">
            <v>02.03.099</v>
          </cell>
          <cell r="B142" t="str">
            <v>FORMAS</v>
          </cell>
          <cell r="C142" t="str">
            <v>MV</v>
          </cell>
          <cell r="D142">
            <v>463.84552845528452</v>
          </cell>
          <cell r="E142" t="str">
            <v>FDE-Julho/21</v>
          </cell>
        </row>
        <row r="143">
          <cell r="A143" t="str">
            <v>02.04.002</v>
          </cell>
          <cell r="B143" t="str">
            <v>ACO CA 50 (A OU B) FYK= 500 M PA</v>
          </cell>
          <cell r="C143" t="str">
            <v>KG</v>
          </cell>
          <cell r="D143">
            <v>14.788617886178862</v>
          </cell>
          <cell r="E143" t="str">
            <v>FDE-Julho/21</v>
          </cell>
        </row>
        <row r="144">
          <cell r="A144" t="str">
            <v>02.04.003</v>
          </cell>
          <cell r="B144" t="str">
            <v>ACO CA 60 (A OU B) FYK= 600 M PA</v>
          </cell>
          <cell r="C144" t="str">
            <v>KG</v>
          </cell>
          <cell r="D144">
            <v>17.821138211382117</v>
          </cell>
          <cell r="E144" t="str">
            <v>FDE-Julho/21</v>
          </cell>
        </row>
        <row r="145">
          <cell r="A145" t="str">
            <v>02.04.005</v>
          </cell>
          <cell r="B145" t="str">
            <v>TELA ARMADURA (MALHA ACO CA 60 FYK= 600 M PA)</v>
          </cell>
          <cell r="C145" t="str">
            <v>KG</v>
          </cell>
          <cell r="D145">
            <v>10.59349593495935</v>
          </cell>
          <cell r="E145" t="str">
            <v>FDE-Julho/21</v>
          </cell>
        </row>
        <row r="146">
          <cell r="A146" t="str">
            <v>02.04.099</v>
          </cell>
          <cell r="B146" t="str">
            <v>ARMADURAS</v>
          </cell>
          <cell r="C146" t="str">
            <v>MV</v>
          </cell>
          <cell r="D146">
            <v>463.84552845528452</v>
          </cell>
          <cell r="E146" t="str">
            <v>FDE-Julho/21</v>
          </cell>
        </row>
        <row r="147">
          <cell r="A147" t="str">
            <v>02.05.014</v>
          </cell>
          <cell r="B147" t="str">
            <v>CONCRETO DOSADO E LANÇADO FCK=20MPA</v>
          </cell>
          <cell r="C147" t="str">
            <v>M3</v>
          </cell>
          <cell r="D147">
            <v>396.65853658536582</v>
          </cell>
          <cell r="E147" t="str">
            <v>FDE-Julho/21</v>
          </cell>
        </row>
        <row r="148">
          <cell r="A148" t="str">
            <v>02.05.018</v>
          </cell>
          <cell r="B148" t="str">
            <v>CONCRETO DOSADO E LANCADO FCK=25MPA</v>
          </cell>
          <cell r="C148" t="str">
            <v>M3</v>
          </cell>
          <cell r="D148">
            <v>418.92682926829269</v>
          </cell>
          <cell r="E148" t="str">
            <v>FDE-Julho/21</v>
          </cell>
        </row>
        <row r="149">
          <cell r="A149" t="str">
            <v>02.05.019</v>
          </cell>
          <cell r="B149" t="str">
            <v>CONCRETO DOSADO E LANCADO FCK=30MPA</v>
          </cell>
          <cell r="C149" t="str">
            <v>M3</v>
          </cell>
          <cell r="D149">
            <v>423.72357723577232</v>
          </cell>
          <cell r="E149" t="str">
            <v>FDE-Julho/21</v>
          </cell>
        </row>
        <row r="150">
          <cell r="A150" t="str">
            <v>02.05.024</v>
          </cell>
          <cell r="B150" t="str">
            <v>CONCRETO DOSADO,BOMBEADO E LANÇADO FCK=20MPA</v>
          </cell>
          <cell r="C150" t="str">
            <v>M3</v>
          </cell>
          <cell r="D150">
            <v>425.16260162601628</v>
          </cell>
          <cell r="E150" t="str">
            <v>FDE-Julho/21</v>
          </cell>
        </row>
        <row r="151">
          <cell r="A151" t="str">
            <v>02.05.028</v>
          </cell>
          <cell r="B151" t="str">
            <v>CONCRETO DOSADO,BOMBEADO E LANCADO FCK=25MPA</v>
          </cell>
          <cell r="C151" t="str">
            <v>M3</v>
          </cell>
          <cell r="D151">
            <v>437.33333333333331</v>
          </cell>
          <cell r="E151" t="str">
            <v>FDE-Julho/21</v>
          </cell>
        </row>
        <row r="152">
          <cell r="A152" t="str">
            <v>02.05.029</v>
          </cell>
          <cell r="B152" t="str">
            <v>CONCRETO DOSADO, BOMBEADO E LANCADO FCK=30MPA</v>
          </cell>
          <cell r="C152" t="str">
            <v>M3</v>
          </cell>
          <cell r="D152">
            <v>451.47967479674804</v>
          </cell>
          <cell r="E152" t="str">
            <v>FDE-Julho/21</v>
          </cell>
        </row>
        <row r="153">
          <cell r="A153" t="str">
            <v>02.05.050</v>
          </cell>
          <cell r="B153" t="str">
            <v>CONCRETO GROUT, PREPARADO NO LOCAL, LANÇADO E ADENSADO</v>
          </cell>
          <cell r="C153" t="str">
            <v>M3</v>
          </cell>
          <cell r="D153">
            <v>446.00000000000006</v>
          </cell>
          <cell r="E153" t="str">
            <v>FDE-Julho/21</v>
          </cell>
        </row>
        <row r="154">
          <cell r="A154" t="str">
            <v>02.05.098</v>
          </cell>
          <cell r="B154" t="str">
            <v>FORNECIMENTO E MONTAGEM DE ESTRUTURA PRE-MOLDADA DE CONCRETO</v>
          </cell>
          <cell r="C154" t="str">
            <v>M3</v>
          </cell>
          <cell r="D154">
            <v>5107.9756097560976</v>
          </cell>
          <cell r="E154" t="str">
            <v>FDE-Julho/21</v>
          </cell>
        </row>
        <row r="155">
          <cell r="A155" t="str">
            <v>02.05.099</v>
          </cell>
          <cell r="B155" t="str">
            <v>CONCRETOS</v>
          </cell>
          <cell r="C155" t="str">
            <v>MV</v>
          </cell>
          <cell r="D155">
            <v>463.84552845528452</v>
          </cell>
          <cell r="E155" t="str">
            <v>FDE-Julho/21</v>
          </cell>
        </row>
        <row r="156">
          <cell r="A156" t="str">
            <v>02.06.002</v>
          </cell>
          <cell r="B156" t="str">
            <v>ALVENARIA EMBASAMENTO TIJOLO BARRO MACIÇO E = 1/2 TIJOLO</v>
          </cell>
          <cell r="C156" t="str">
            <v>M2</v>
          </cell>
          <cell r="D156">
            <v>95.243902439024396</v>
          </cell>
          <cell r="E156" t="str">
            <v>FDE-Julho/21</v>
          </cell>
        </row>
        <row r="157">
          <cell r="A157" t="str">
            <v>02.06.003</v>
          </cell>
          <cell r="B157" t="str">
            <v>ALVENARIA EMBASAMENTO TIJOLO BARRO MACIÇO E = 1 TIJOLO</v>
          </cell>
          <cell r="C157" t="str">
            <v>M2</v>
          </cell>
          <cell r="D157">
            <v>167.4308943089431</v>
          </cell>
          <cell r="E157" t="str">
            <v>FDE-Julho/21</v>
          </cell>
        </row>
        <row r="158">
          <cell r="A158" t="str">
            <v>02.06.020</v>
          </cell>
          <cell r="B158" t="str">
            <v>ALVENARIA EMBASAMENTO BLOCO CONCRETO ESTRUTURAL 14X19X39CM CLASSE A</v>
          </cell>
          <cell r="C158" t="str">
            <v>M2</v>
          </cell>
          <cell r="D158">
            <v>72.910569105691067</v>
          </cell>
          <cell r="E158" t="str">
            <v>FDE-Julho/21</v>
          </cell>
        </row>
        <row r="159">
          <cell r="A159" t="str">
            <v>02.06.021</v>
          </cell>
          <cell r="B159" t="str">
            <v>ALVENARIA EMBASAMENTO BLOCO CONCRETO ESTRUTURAL 19X19X39CM CLASSE A</v>
          </cell>
          <cell r="C159" t="str">
            <v>M2</v>
          </cell>
          <cell r="D159">
            <v>89.658536585365852</v>
          </cell>
          <cell r="E159" t="str">
            <v>FDE-Julho/21</v>
          </cell>
        </row>
        <row r="160">
          <cell r="A160" t="str">
            <v>02.06.099</v>
          </cell>
          <cell r="B160" t="str">
            <v>EMBASAMENTOS</v>
          </cell>
          <cell r="C160" t="str">
            <v>MV</v>
          </cell>
          <cell r="D160">
            <v>463.84552845528452</v>
          </cell>
          <cell r="E160" t="str">
            <v>FDE-Julho/21</v>
          </cell>
        </row>
        <row r="161">
          <cell r="A161" t="str">
            <v>02.07.001</v>
          </cell>
          <cell r="B161" t="str">
            <v>IMPERM RESP ALV EMBAS COM ARGAM CIM-AREIA 1:3 CONTENDO HIDROFUGO</v>
          </cell>
          <cell r="C161" t="str">
            <v>M2</v>
          </cell>
          <cell r="D161">
            <v>50.219512195121958</v>
          </cell>
          <cell r="E161" t="str">
            <v>FDE-Julho/21</v>
          </cell>
        </row>
        <row r="162">
          <cell r="A162" t="str">
            <v>02.07.002</v>
          </cell>
          <cell r="B162" t="str">
            <v>IMPERM RESP ALV EMBAS C/ CIM-AREIA 1-3 HIDROFUGO/TINTA BETUMINOSA</v>
          </cell>
          <cell r="C162" t="str">
            <v>M2</v>
          </cell>
          <cell r="D162">
            <v>66.162601626016254</v>
          </cell>
          <cell r="E162" t="str">
            <v>FDE-Julho/21</v>
          </cell>
        </row>
        <row r="163">
          <cell r="A163" t="str">
            <v>02.07.003</v>
          </cell>
          <cell r="B163" t="str">
            <v>IMPERMEABILIZACAO POR CRISTALIZACAO - SUB SOLOS</v>
          </cell>
          <cell r="C163" t="str">
            <v>M2</v>
          </cell>
          <cell r="D163">
            <v>11.747967479674797</v>
          </cell>
          <cell r="E163" t="str">
            <v>FDE-Julho/21</v>
          </cell>
        </row>
        <row r="164">
          <cell r="A164" t="str">
            <v>02.07.099</v>
          </cell>
          <cell r="B164" t="str">
            <v>IMPERMEABILIZACOES</v>
          </cell>
          <cell r="C164" t="str">
            <v>MV</v>
          </cell>
          <cell r="D164">
            <v>463.84552845528452</v>
          </cell>
          <cell r="E164" t="str">
            <v>FDE-Julho/21</v>
          </cell>
        </row>
        <row r="165">
          <cell r="A165" t="str">
            <v>02.50.001</v>
          </cell>
          <cell r="B165" t="str">
            <v>DEMOLIÇÃO DE CONCRETO SIMPLES (MANUAL)</v>
          </cell>
          <cell r="C165" t="str">
            <v>M3</v>
          </cell>
          <cell r="D165">
            <v>184.39837398373984</v>
          </cell>
          <cell r="E165" t="str">
            <v>FDE-Julho/21</v>
          </cell>
        </row>
        <row r="166">
          <cell r="A166" t="str">
            <v>02.50.002</v>
          </cell>
          <cell r="B166" t="str">
            <v>DEMOLIÇÃO DE LASTRO DE CONCRETO SIMPLES (MANUAL)</v>
          </cell>
          <cell r="C166" t="str">
            <v>M3</v>
          </cell>
          <cell r="D166">
            <v>217.92682926829269</v>
          </cell>
          <cell r="E166" t="str">
            <v>FDE-Julho/21</v>
          </cell>
        </row>
        <row r="167">
          <cell r="A167" t="str">
            <v>02.50.003</v>
          </cell>
          <cell r="B167" t="str">
            <v>DEMOLIÇÃO DE ALVENARIA DE FUNDACÃO (MANUAL)</v>
          </cell>
          <cell r="C167" t="str">
            <v>M3</v>
          </cell>
          <cell r="D167">
            <v>100.57723577235772</v>
          </cell>
          <cell r="E167" t="str">
            <v>FDE-Julho/21</v>
          </cell>
        </row>
        <row r="168">
          <cell r="A168" t="str">
            <v>02.50.099</v>
          </cell>
          <cell r="B168" t="str">
            <v>DEMOLICOES</v>
          </cell>
          <cell r="C168" t="str">
            <v>MV</v>
          </cell>
          <cell r="D168">
            <v>463.84552845528452</v>
          </cell>
          <cell r="E168" t="str">
            <v>FDE-Julho/21</v>
          </cell>
        </row>
        <row r="169">
          <cell r="A169" t="str">
            <v>02.60.099</v>
          </cell>
          <cell r="B169" t="str">
            <v>RETIRADAS</v>
          </cell>
          <cell r="C169" t="str">
            <v>MV</v>
          </cell>
          <cell r="D169">
            <v>463.84552845528452</v>
          </cell>
          <cell r="E169" t="str">
            <v>FDE-Julho/21</v>
          </cell>
        </row>
        <row r="170">
          <cell r="A170" t="str">
            <v>02.70.099</v>
          </cell>
          <cell r="B170" t="str">
            <v>RECOLOCACOES</v>
          </cell>
          <cell r="C170" t="str">
            <v>MV</v>
          </cell>
          <cell r="D170">
            <v>463.84552845528452</v>
          </cell>
          <cell r="E170" t="str">
            <v>FDE-Julho/21</v>
          </cell>
        </row>
        <row r="171">
          <cell r="A171" t="str">
            <v>02.80.099</v>
          </cell>
          <cell r="B171" t="str">
            <v>SERVICOS INFRA ESTRUTURA - CONSERVACAO</v>
          </cell>
          <cell r="C171" t="str">
            <v>MV</v>
          </cell>
          <cell r="D171">
            <v>463.84552845528452</v>
          </cell>
          <cell r="E171" t="str">
            <v>FDE-Julho/21</v>
          </cell>
        </row>
        <row r="172">
          <cell r="A172" t="str">
            <v>03.01.001</v>
          </cell>
          <cell r="B172" t="str">
            <v>FORMAS DE MADEIRA MACICA</v>
          </cell>
          <cell r="C172" t="str">
            <v>M2</v>
          </cell>
          <cell r="D172">
            <v>101.9430894308943</v>
          </cell>
          <cell r="E172" t="str">
            <v>FDE-Julho/21</v>
          </cell>
        </row>
        <row r="173">
          <cell r="A173" t="str">
            <v>03.01.002</v>
          </cell>
          <cell r="B173" t="str">
            <v>FORMAS PLANAS PLASTIFICADA PARA CONCRETO APARENTE</v>
          </cell>
          <cell r="C173" t="str">
            <v>M2</v>
          </cell>
          <cell r="D173">
            <v>132.23577235772359</v>
          </cell>
          <cell r="E173" t="str">
            <v>FDE-Julho/21</v>
          </cell>
        </row>
        <row r="174">
          <cell r="A174" t="str">
            <v>03.01.003</v>
          </cell>
          <cell r="B174" t="str">
            <v>FORMAS CURVAS PLASTIFICADA PARA CONCRETO APARENTE</v>
          </cell>
          <cell r="C174" t="str">
            <v>M2</v>
          </cell>
          <cell r="D174">
            <v>166.3170731707317</v>
          </cell>
          <cell r="E174" t="str">
            <v>FDE-Julho/21</v>
          </cell>
        </row>
        <row r="175">
          <cell r="A175" t="str">
            <v>03.01.005</v>
          </cell>
          <cell r="B175" t="str">
            <v>CIMBRAMENTO DE MADEIRA</v>
          </cell>
          <cell r="C175" t="str">
            <v>M3</v>
          </cell>
          <cell r="D175">
            <v>35.585365853658537</v>
          </cell>
          <cell r="E175" t="str">
            <v>FDE-Julho/21</v>
          </cell>
        </row>
        <row r="176">
          <cell r="A176" t="str">
            <v>03.01.021</v>
          </cell>
          <cell r="B176" t="str">
            <v>FORMA TUBO DE PAPELAO DIAMETRO DE 20CM COM GRAVATA E ESCORA DUAS DIREÇOES</v>
          </cell>
          <cell r="C176" t="str">
            <v>M</v>
          </cell>
          <cell r="D176">
            <v>86.300813008130092</v>
          </cell>
          <cell r="E176" t="str">
            <v>FDE-Julho/21</v>
          </cell>
        </row>
        <row r="177">
          <cell r="A177" t="str">
            <v>03.01.022</v>
          </cell>
          <cell r="B177" t="str">
            <v>FORMA TUBO DE PAPELAO DIAMETRO DE 25CM COM GRAVATA E ESCORA DUAS DIREÇOES</v>
          </cell>
          <cell r="C177" t="str">
            <v>M</v>
          </cell>
          <cell r="D177">
            <v>104.64227642276424</v>
          </cell>
          <cell r="E177" t="str">
            <v>FDE-Julho/21</v>
          </cell>
        </row>
        <row r="178">
          <cell r="A178" t="str">
            <v>03.01.023</v>
          </cell>
          <cell r="B178" t="str">
            <v>FORMA TUBO DE PAPELAO DIAMETRO DE 30CM COM GRAVATA E ESCORA DUAS DIREÇOES</v>
          </cell>
          <cell r="C178" t="str">
            <v>M</v>
          </cell>
          <cell r="D178">
            <v>140.08130081300814</v>
          </cell>
          <cell r="E178" t="str">
            <v>FDE-Julho/21</v>
          </cell>
        </row>
        <row r="179">
          <cell r="A179" t="str">
            <v>03.01.024</v>
          </cell>
          <cell r="B179" t="str">
            <v>FORMA TUBO DE PAPELAO DIAMETRO DE 35CM COM GRAVATA E ESCORA DUAS DIREÇOES</v>
          </cell>
          <cell r="C179" t="str">
            <v>M</v>
          </cell>
          <cell r="D179">
            <v>169.47967479674799</v>
          </cell>
          <cell r="E179" t="str">
            <v>FDE-Julho/21</v>
          </cell>
        </row>
        <row r="180">
          <cell r="A180" t="str">
            <v>03.01.026</v>
          </cell>
          <cell r="B180" t="str">
            <v>FORMA TUBO DE PAPELAO DIAMETRO DE 40CM COM GRAVATA E ESCORA DUAS DIREÇOES</v>
          </cell>
          <cell r="C180" t="str">
            <v>M</v>
          </cell>
          <cell r="D180">
            <v>199.3739837398374</v>
          </cell>
          <cell r="E180" t="str">
            <v>FDE-Julho/21</v>
          </cell>
        </row>
        <row r="181">
          <cell r="A181" t="str">
            <v>03.01.027</v>
          </cell>
          <cell r="B181" t="str">
            <v>FORMA TUBO DE PAPELAO DIAMETRO DE 45CM COM GRAVATA E ESCORA DUAS DIREÇOES</v>
          </cell>
          <cell r="C181" t="str">
            <v>M</v>
          </cell>
          <cell r="D181">
            <v>194.869918699187</v>
          </cell>
          <cell r="E181" t="str">
            <v>FDE-Julho/21</v>
          </cell>
        </row>
        <row r="182">
          <cell r="A182" t="str">
            <v>03.01.028</v>
          </cell>
          <cell r="B182" t="str">
            <v>FORMA TUBO DE PAPELAO DIAMETRO DE 50CM COM GRAVATA E ESCORA DUAS DIREÇOES</v>
          </cell>
          <cell r="C182" t="str">
            <v>M</v>
          </cell>
          <cell r="D182">
            <v>196.3170731707317</v>
          </cell>
          <cell r="E182" t="str">
            <v>FDE-Julho/21</v>
          </cell>
        </row>
        <row r="183">
          <cell r="A183" t="str">
            <v>03.01.029</v>
          </cell>
          <cell r="B183" t="str">
            <v>FORMA TUBO DE PAPELAO DIAMETRO DE 55CM COM GRAVATA E ESCORA DUAS DIREÇOES</v>
          </cell>
          <cell r="C183" t="str">
            <v>M</v>
          </cell>
          <cell r="D183">
            <v>235.63414634146341</v>
          </cell>
          <cell r="E183" t="str">
            <v>FDE-Julho/21</v>
          </cell>
        </row>
        <row r="184">
          <cell r="A184" t="str">
            <v>03.01.031</v>
          </cell>
          <cell r="B184" t="str">
            <v>FORMA TUBO DE PAPELAO DIAMETRO DE 60CM COM GRAVATA E ESCORA DUAS DIREÇOES</v>
          </cell>
          <cell r="C184" t="str">
            <v>M</v>
          </cell>
          <cell r="D184">
            <v>298.84552845528452</v>
          </cell>
          <cell r="E184" t="str">
            <v>FDE-Julho/21</v>
          </cell>
        </row>
        <row r="185">
          <cell r="A185" t="str">
            <v>03.01.032</v>
          </cell>
          <cell r="B185" t="str">
            <v>FORMA TUBO DE PAPELAO DIAMETRO DE 70CM COM GRAVATA E ESCORA DUAS DIREÇOES</v>
          </cell>
          <cell r="C185" t="str">
            <v>M</v>
          </cell>
          <cell r="D185">
            <v>370.19512195121951</v>
          </cell>
          <cell r="E185" t="str">
            <v>FDE-Julho/21</v>
          </cell>
        </row>
        <row r="186">
          <cell r="A186" t="str">
            <v>03.01.099</v>
          </cell>
          <cell r="B186" t="str">
            <v>FORMAS</v>
          </cell>
          <cell r="C186" t="str">
            <v>MV</v>
          </cell>
          <cell r="D186">
            <v>463.84552845528452</v>
          </cell>
          <cell r="E186" t="str">
            <v>FDE-Julho/21</v>
          </cell>
        </row>
        <row r="187">
          <cell r="A187" t="str">
            <v>03.02.002</v>
          </cell>
          <cell r="B187" t="str">
            <v>ACO CA 50 (A OU B) FYK= 500 M PA</v>
          </cell>
          <cell r="C187" t="str">
            <v>KG</v>
          </cell>
          <cell r="D187">
            <v>14.788617886178862</v>
          </cell>
          <cell r="E187" t="str">
            <v>FDE-Julho/21</v>
          </cell>
        </row>
        <row r="188">
          <cell r="A188" t="str">
            <v>03.02.003</v>
          </cell>
          <cell r="B188" t="str">
            <v>ACO CA 60 (A OU B) FYK= 600 M PA</v>
          </cell>
          <cell r="C188" t="str">
            <v>KG</v>
          </cell>
          <cell r="D188">
            <v>17.821138211382117</v>
          </cell>
          <cell r="E188" t="str">
            <v>FDE-Julho/21</v>
          </cell>
        </row>
        <row r="189">
          <cell r="A189" t="str">
            <v>03.02.005</v>
          </cell>
          <cell r="B189" t="str">
            <v>TELA ARMADURA (MALHA ACO CA 60 FYK= 600 M PA)</v>
          </cell>
          <cell r="C189" t="str">
            <v>KG</v>
          </cell>
          <cell r="D189">
            <v>10.59349593495935</v>
          </cell>
          <cell r="E189" t="str">
            <v>FDE-Julho/21</v>
          </cell>
        </row>
        <row r="190">
          <cell r="A190" t="str">
            <v>03.02.010</v>
          </cell>
          <cell r="B190" t="str">
            <v>INSERTS EM CANTONEIRAS OU CHAPA AÇO A-36 P/SOLIDARIZAÇÃO DE VIGAS E PILARES</v>
          </cell>
          <cell r="C190" t="str">
            <v>KG</v>
          </cell>
          <cell r="D190">
            <v>40.918699186991866</v>
          </cell>
          <cell r="E190" t="str">
            <v>FDE-Julho/21</v>
          </cell>
        </row>
        <row r="191">
          <cell r="A191" t="str">
            <v>03.02.020</v>
          </cell>
          <cell r="B191" t="str">
            <v>CONJUNTO DE LUVAS E PINO ROSCAVEL DN 12,5MM P/SOLIDARIZAÇÃO DE VIGA FORNEC. E INST.</v>
          </cell>
          <cell r="C191" t="str">
            <v>UN</v>
          </cell>
          <cell r="D191">
            <v>79.113821138211378</v>
          </cell>
          <cell r="E191" t="str">
            <v>FDE-Julho/21</v>
          </cell>
        </row>
        <row r="192">
          <cell r="A192" t="str">
            <v>03.02.021</v>
          </cell>
          <cell r="B192" t="str">
            <v>CONJUNTO DE LUVAS E PINO ROSCAVEL DN 16MM P/SOLIDARIZAÇÃO DE VIGA FORNEC. E INST.</v>
          </cell>
          <cell r="C192" t="str">
            <v>UN</v>
          </cell>
          <cell r="D192">
            <v>99.617886178861795</v>
          </cell>
          <cell r="E192" t="str">
            <v>FDE-Julho/21</v>
          </cell>
        </row>
        <row r="193">
          <cell r="A193" t="str">
            <v>03.02.022</v>
          </cell>
          <cell r="B193" t="str">
            <v>CONJUNTO DE LUVAS E PINO ROSCAVEL DN 20MM P/SOLIDARIZAÇÃO DE VIGA FORNEC. E INST.</v>
          </cell>
          <cell r="C193" t="str">
            <v>UN</v>
          </cell>
          <cell r="D193">
            <v>126.19512195121952</v>
          </cell>
          <cell r="E193" t="str">
            <v>FDE-Julho/21</v>
          </cell>
        </row>
        <row r="194">
          <cell r="A194" t="str">
            <v>03.02.023</v>
          </cell>
          <cell r="B194" t="str">
            <v>CONJUNTO DE LUVAS E PINO ROSCAVEL DN 25MM P/SOLIDARIZAÇÃO DE VIGA FORNEC. E INST.</v>
          </cell>
          <cell r="C194" t="str">
            <v>UN</v>
          </cell>
          <cell r="D194">
            <v>201.27642276422765</v>
          </cell>
          <cell r="E194" t="str">
            <v>FDE-Julho/21</v>
          </cell>
        </row>
        <row r="195">
          <cell r="A195" t="str">
            <v>03.02.024</v>
          </cell>
          <cell r="B195" t="str">
            <v>CONJUNTO DE LUVAS E PINO ROSCAVEL DN 32MM P/SOLIDARIZAÇÃO DE VIGA FORNEC. E INST.</v>
          </cell>
          <cell r="C195" t="str">
            <v>UN</v>
          </cell>
          <cell r="D195">
            <v>348.59349593495932</v>
          </cell>
          <cell r="E195" t="str">
            <v>FDE-Julho/21</v>
          </cell>
        </row>
        <row r="196">
          <cell r="A196" t="str">
            <v>03.02.099</v>
          </cell>
          <cell r="B196" t="str">
            <v>ARMADURAS</v>
          </cell>
          <cell r="C196" t="str">
            <v>MV</v>
          </cell>
          <cell r="D196">
            <v>463.84552845528452</v>
          </cell>
          <cell r="E196" t="str">
            <v>FDE-Julho/21</v>
          </cell>
        </row>
        <row r="197">
          <cell r="A197" t="str">
            <v>03.03.003</v>
          </cell>
          <cell r="B197" t="str">
            <v>LAJE PRE-FABRICADA UNID C/VIGOTAS PROTENDIDAS LP12-100KGF/M2</v>
          </cell>
          <cell r="C197" t="str">
            <v>M2</v>
          </cell>
          <cell r="D197">
            <v>148.32520325203251</v>
          </cell>
          <cell r="E197" t="str">
            <v>FDE-Julho/21</v>
          </cell>
        </row>
        <row r="198">
          <cell r="A198" t="str">
            <v>03.03.005</v>
          </cell>
          <cell r="B198" t="str">
            <v>LAJE PRE-FABRICADA UNIDIRECIONAL C/VIGOTAS PROTENDIDAS LP12-300KGF/M2</v>
          </cell>
          <cell r="C198" t="str">
            <v>M2</v>
          </cell>
          <cell r="D198">
            <v>146.92682926829269</v>
          </cell>
          <cell r="E198" t="str">
            <v>FDE-Julho/21</v>
          </cell>
        </row>
        <row r="199">
          <cell r="A199" t="str">
            <v>03.03.006</v>
          </cell>
          <cell r="B199" t="str">
            <v>LAJE PRE-FABRICADA UNIDIRECIONAL C/VIGOTAS PROTENDIDAS LP16-100KGF/M2</v>
          </cell>
          <cell r="C199" t="str">
            <v>M2</v>
          </cell>
          <cell r="D199">
            <v>157.21951219512195</v>
          </cell>
          <cell r="E199" t="str">
            <v>FDE-Julho/21</v>
          </cell>
        </row>
        <row r="200">
          <cell r="A200" t="str">
            <v>03.03.007</v>
          </cell>
          <cell r="B200" t="str">
            <v>LAJE PRE-FABRICADA UNIDIRECIONAL C/VIGOTAS PROTENDIDAS LP16-300KGF/M2</v>
          </cell>
          <cell r="C200" t="str">
            <v>M2</v>
          </cell>
          <cell r="D200">
            <v>161.34146341463415</v>
          </cell>
          <cell r="E200" t="str">
            <v>FDE-Julho/21</v>
          </cell>
        </row>
        <row r="201">
          <cell r="A201" t="str">
            <v>03.03.008</v>
          </cell>
          <cell r="B201" t="str">
            <v>LAJE PRE-FABRICADA UNIDIRECIONAL C/VIGOTAS PROTENDIDAS LP20-100KGF/M2</v>
          </cell>
          <cell r="C201" t="str">
            <v>M2</v>
          </cell>
          <cell r="D201">
            <v>172.82926829268294</v>
          </cell>
          <cell r="E201" t="str">
            <v>FDE-Julho/21</v>
          </cell>
        </row>
        <row r="202">
          <cell r="A202" t="str">
            <v>03.03.009</v>
          </cell>
          <cell r="B202" t="str">
            <v>LAJE PRE-FABRICADA UNIDIRECIONAL C/VIGOTAS PROTENDIDAS LP20-300KGF/M2</v>
          </cell>
          <cell r="C202" t="str">
            <v>M2</v>
          </cell>
          <cell r="D202">
            <v>179.59349593495935</v>
          </cell>
          <cell r="E202" t="str">
            <v>FDE-Julho/21</v>
          </cell>
        </row>
        <row r="203">
          <cell r="A203" t="str">
            <v>03.03.010</v>
          </cell>
          <cell r="B203" t="str">
            <v>LAJE PRE-FABRICADA UNIDIRECIONAL C/VIGOTAS PROTENDIDAS LP20-500KGF/M2</v>
          </cell>
          <cell r="C203" t="str">
            <v>M2</v>
          </cell>
          <cell r="D203">
            <v>182.6910569105691</v>
          </cell>
          <cell r="E203" t="str">
            <v>FDE-Julho/21</v>
          </cell>
        </row>
        <row r="204">
          <cell r="A204" t="str">
            <v>03.03.012</v>
          </cell>
          <cell r="B204" t="str">
            <v>LAJE PRE-FABRICADA UNIDIRECIONAL C/VIGOTAS PROTENDIDAS LP24-100KGF/M2</v>
          </cell>
          <cell r="C204" t="str">
            <v>M2</v>
          </cell>
          <cell r="D204">
            <v>182.52032520325204</v>
          </cell>
          <cell r="E204" t="str">
            <v>FDE-Julho/21</v>
          </cell>
        </row>
        <row r="205">
          <cell r="A205" t="str">
            <v>03.03.014</v>
          </cell>
          <cell r="B205" t="str">
            <v>CONCRETO DOSADO E LANCADO FCK= 20 M PA</v>
          </cell>
          <cell r="C205" t="str">
            <v>M3</v>
          </cell>
          <cell r="D205">
            <v>396.65853658536582</v>
          </cell>
          <cell r="E205" t="str">
            <v>FDE-Julho/21</v>
          </cell>
        </row>
        <row r="206">
          <cell r="A206" t="str">
            <v>03.03.015</v>
          </cell>
          <cell r="B206" t="str">
            <v>LAJE PRE-FABRICADA UNIDIRECIONAL C/VIGOTAS PROTENDIDAS LP24-300KGF/M2</v>
          </cell>
          <cell r="C206" t="str">
            <v>M2</v>
          </cell>
          <cell r="D206">
            <v>185.48780487804879</v>
          </cell>
          <cell r="E206" t="str">
            <v>FDE-Julho/21</v>
          </cell>
        </row>
        <row r="207">
          <cell r="A207" t="str">
            <v>03.03.016</v>
          </cell>
          <cell r="B207" t="str">
            <v>CONCRETO DOSADO E LANCADO FCK=25 MPA</v>
          </cell>
          <cell r="C207" t="str">
            <v>M3</v>
          </cell>
          <cell r="D207">
            <v>418.92682926829269</v>
          </cell>
          <cell r="E207" t="str">
            <v>FDE-Julho/21</v>
          </cell>
        </row>
        <row r="208">
          <cell r="A208" t="str">
            <v>03.03.017</v>
          </cell>
          <cell r="B208" t="str">
            <v>LAJE PRE-FABRICADA UNIDIRECIONAL C/VIGOTAS PROTENDIDAS LP24-500KGF/M2</v>
          </cell>
          <cell r="C208" t="str">
            <v>M2</v>
          </cell>
          <cell r="D208">
            <v>189.01626016260164</v>
          </cell>
          <cell r="E208" t="str">
            <v>FDE-Julho/21</v>
          </cell>
        </row>
        <row r="209">
          <cell r="A209" t="str">
            <v>03.03.018</v>
          </cell>
          <cell r="B209" t="str">
            <v>LAJE PRE-FABRICADA VIGOTA TRELICADA UNIDIRECIONAL LT12-100KGF/M2</v>
          </cell>
          <cell r="C209" t="str">
            <v>M2</v>
          </cell>
          <cell r="D209">
            <v>144.2520325203252</v>
          </cell>
          <cell r="E209" t="str">
            <v>FDE-Julho/21</v>
          </cell>
        </row>
        <row r="210">
          <cell r="A210" t="str">
            <v>03.03.019</v>
          </cell>
          <cell r="B210" t="str">
            <v>LAJE PRE-FABRICADA VIGOTA TRELICADA UNIDIRECIONAL LT16-100KGF/M2</v>
          </cell>
          <cell r="C210" t="str">
            <v>M2</v>
          </cell>
          <cell r="D210">
            <v>179.20325203252031</v>
          </cell>
          <cell r="E210" t="str">
            <v>FDE-Julho/21</v>
          </cell>
        </row>
        <row r="211">
          <cell r="A211" t="str">
            <v>03.03.020</v>
          </cell>
          <cell r="B211" t="str">
            <v>CONCRETO DOSADO E LANCADO FCK=30MPA</v>
          </cell>
          <cell r="C211" t="str">
            <v>M3</v>
          </cell>
          <cell r="D211">
            <v>423.72357723577232</v>
          </cell>
          <cell r="E211" t="str">
            <v>FDE-Julho/21</v>
          </cell>
        </row>
        <row r="212">
          <cell r="A212" t="str">
            <v>03.03.022</v>
          </cell>
          <cell r="B212" t="str">
            <v>LAJE PRE-FABRICADA VIGOTA TRELICADA UNIDIRECIONAL LT16-300KGF/M2</v>
          </cell>
          <cell r="C212" t="str">
            <v>M2</v>
          </cell>
          <cell r="D212">
            <v>179.20325203252031</v>
          </cell>
          <cell r="E212" t="str">
            <v>FDE-Julho/21</v>
          </cell>
        </row>
        <row r="213">
          <cell r="A213" t="str">
            <v>03.03.024</v>
          </cell>
          <cell r="B213" t="str">
            <v>CONCRETO DOSADO,BOMBEADO E LANCADO FCK= 20 M PA</v>
          </cell>
          <cell r="C213" t="str">
            <v>M3</v>
          </cell>
          <cell r="D213">
            <v>425.16260162601628</v>
          </cell>
          <cell r="E213" t="str">
            <v>FDE-Julho/21</v>
          </cell>
        </row>
        <row r="214">
          <cell r="A214" t="str">
            <v>03.03.026</v>
          </cell>
          <cell r="B214" t="str">
            <v>CONCRETO DOSADO,BOMBEADO E LANCADO FCK 25 MPA</v>
          </cell>
          <cell r="C214" t="str">
            <v>M3</v>
          </cell>
          <cell r="D214">
            <v>437.33333333333331</v>
          </cell>
          <cell r="E214" t="str">
            <v>FDE-Julho/21</v>
          </cell>
        </row>
        <row r="215">
          <cell r="A215" t="str">
            <v>03.03.027</v>
          </cell>
          <cell r="B215" t="str">
            <v>LAJE PRE-FABRICADA VIGOTA TRELICADA UNIDIRECIONAL LT20-100KGF/M2</v>
          </cell>
          <cell r="C215" t="str">
            <v>M2</v>
          </cell>
          <cell r="D215">
            <v>208.77235772357724</v>
          </cell>
          <cell r="E215" t="str">
            <v>FDE-Julho/21</v>
          </cell>
        </row>
        <row r="216">
          <cell r="A216" t="str">
            <v>03.03.028</v>
          </cell>
          <cell r="B216" t="str">
            <v>LAJE PRE-FABRICADA VIGOTA TRELICADA UNIDIRECIONAL LT20-300KGF/M2</v>
          </cell>
          <cell r="C216" t="str">
            <v>M2</v>
          </cell>
          <cell r="D216">
            <v>175.04065040650408</v>
          </cell>
          <cell r="E216" t="str">
            <v>FDE-Julho/21</v>
          </cell>
        </row>
        <row r="217">
          <cell r="A217" t="str">
            <v>03.03.029</v>
          </cell>
          <cell r="B217" t="str">
            <v>LAJE PRE-FABRICADA VIGOTA TRELICADA UNIDIRECIONAL LT20-500KGF/M2</v>
          </cell>
          <cell r="C217" t="str">
            <v>M2</v>
          </cell>
          <cell r="D217">
            <v>208.77235772357724</v>
          </cell>
          <cell r="E217" t="str">
            <v>FDE-Julho/21</v>
          </cell>
        </row>
        <row r="218">
          <cell r="A218" t="str">
            <v>03.03.030</v>
          </cell>
          <cell r="B218" t="str">
            <v>CONCRETO DOSADO, BOMBEADO E LANCADO FCK=30MPA</v>
          </cell>
          <cell r="C218" t="str">
            <v>M3</v>
          </cell>
          <cell r="D218">
            <v>451.47967479674804</v>
          </cell>
          <cell r="E218" t="str">
            <v>FDE-Julho/21</v>
          </cell>
        </row>
        <row r="219">
          <cell r="A219" t="str">
            <v>03.03.031</v>
          </cell>
          <cell r="B219" t="str">
            <v>LAJE PRE-FABRICADA VIGOTA TRELICADA UNIDIRECIONAL LT25-300KGF/M2</v>
          </cell>
          <cell r="C219" t="str">
            <v>M2</v>
          </cell>
          <cell r="D219">
            <v>234.60975609756096</v>
          </cell>
          <cell r="E219" t="str">
            <v>FDE-Julho/21</v>
          </cell>
        </row>
        <row r="220">
          <cell r="A220" t="str">
            <v>03.03.032</v>
          </cell>
          <cell r="B220" t="str">
            <v>LAJE PRE-FABRICADA VIGOTA TRELICADA UNIDIRECIONAL LT25-500KGF/M2</v>
          </cell>
          <cell r="C220" t="str">
            <v>M2</v>
          </cell>
          <cell r="D220">
            <v>213.89430894308941</v>
          </cell>
          <cell r="E220" t="str">
            <v>FDE-Julho/21</v>
          </cell>
        </row>
        <row r="221">
          <cell r="A221" t="str">
            <v>03.03.034</v>
          </cell>
          <cell r="B221" t="str">
            <v>LAJE PRE-FABRICADA PAINEL ALVEOLAR CONCRETO PROTENDIDO H15-100KGF/M2</v>
          </cell>
          <cell r="C221" t="str">
            <v>M2</v>
          </cell>
          <cell r="D221">
            <v>195.9349593495935</v>
          </cell>
          <cell r="E221" t="str">
            <v>FDE-Julho/21</v>
          </cell>
        </row>
        <row r="222">
          <cell r="A222" t="str">
            <v>03.03.036</v>
          </cell>
          <cell r="B222" t="str">
            <v>LAJE PRE-FABRICADA PAINEL ALVEOLAR CONCRETO PROTENDIDO H15-300KGF/M2</v>
          </cell>
          <cell r="C222" t="str">
            <v>M2</v>
          </cell>
          <cell r="D222">
            <v>197.130081300813</v>
          </cell>
          <cell r="E222" t="str">
            <v>FDE-Julho/21</v>
          </cell>
        </row>
        <row r="223">
          <cell r="A223" t="str">
            <v>03.03.037</v>
          </cell>
          <cell r="B223" t="str">
            <v>LAJE PRE-FABRICADA PAINEL ALVEOLAR CONCRETO PROTENDIDO H15-500KGF/M2</v>
          </cell>
          <cell r="C223" t="str">
            <v>M2</v>
          </cell>
          <cell r="D223">
            <v>202.2439024390244</v>
          </cell>
          <cell r="E223" t="str">
            <v>FDE-Julho/21</v>
          </cell>
        </row>
        <row r="224">
          <cell r="A224" t="str">
            <v>03.03.038</v>
          </cell>
          <cell r="B224" t="str">
            <v>LAJE PRE-FABRICADA PAINEL ALVEOLAR CONCRETO PROTENDIDO H20-300KGF/M2</v>
          </cell>
          <cell r="C224" t="str">
            <v>M2</v>
          </cell>
          <cell r="D224">
            <v>231.30081300813009</v>
          </cell>
          <cell r="E224" t="str">
            <v>FDE-Julho/21</v>
          </cell>
        </row>
        <row r="225">
          <cell r="A225" t="str">
            <v>03.03.039</v>
          </cell>
          <cell r="B225" t="str">
            <v>LAJE PRE-FABRICADA PAINEL ALVEOLAR CONCRETO PROTENDIDO H20-500KGF/M2</v>
          </cell>
          <cell r="C225" t="str">
            <v>M2</v>
          </cell>
          <cell r="D225">
            <v>232.8780487804878</v>
          </cell>
          <cell r="E225" t="str">
            <v>FDE-Julho/21</v>
          </cell>
        </row>
        <row r="226">
          <cell r="A226" t="str">
            <v>03.03.048</v>
          </cell>
          <cell r="B226" t="str">
            <v>LAJE PRE-FABRICADA PRE-LAJE TRELICADA BIDIR C/ EPS PLT12-100KGF/M2</v>
          </cell>
          <cell r="C226" t="str">
            <v>M2</v>
          </cell>
          <cell r="D226">
            <v>177.77235772357724</v>
          </cell>
          <cell r="E226" t="str">
            <v>FDE-Julho/21</v>
          </cell>
        </row>
        <row r="227">
          <cell r="A227" t="str">
            <v>03.03.049</v>
          </cell>
          <cell r="B227" t="str">
            <v>LAJE PRE-FABRICADA PRE-LAJE TRELICADA BIDIR C/ EPS PLT16-100KGF/M2</v>
          </cell>
          <cell r="C227" t="str">
            <v>M2</v>
          </cell>
          <cell r="D227">
            <v>204.20325203252031</v>
          </cell>
          <cell r="E227" t="str">
            <v>FDE-Julho/21</v>
          </cell>
        </row>
        <row r="228">
          <cell r="A228" t="str">
            <v>03.03.050</v>
          </cell>
          <cell r="B228" t="str">
            <v>LAJE PRE-FABRICADA PRE-LAJE TRELICADA BIDIR C/ EPS PLT-16 300KGF/M2</v>
          </cell>
          <cell r="C228" t="str">
            <v>M2</v>
          </cell>
          <cell r="D228">
            <v>217.90243902439022</v>
          </cell>
          <cell r="E228" t="str">
            <v>FDE-Julho/21</v>
          </cell>
        </row>
        <row r="229">
          <cell r="A229" t="str">
            <v>03.03.054</v>
          </cell>
          <cell r="B229" t="str">
            <v>LAJE PRE-FABRICADA PRE-LAJE TRELICADA BIDIR C/ EPS PLT20-100KGF/M2</v>
          </cell>
          <cell r="C229" t="str">
            <v>M2</v>
          </cell>
          <cell r="D229">
            <v>239.56910569105693</v>
          </cell>
          <cell r="E229" t="str">
            <v>FDE-Julho/21</v>
          </cell>
        </row>
        <row r="230">
          <cell r="A230" t="str">
            <v>03.03.055</v>
          </cell>
          <cell r="B230" t="str">
            <v>TIJOLO FURADO CERAMICO P/ENCHIMENTO DE REBAIXO DE LAJE</v>
          </cell>
          <cell r="C230" t="str">
            <v>M3</v>
          </cell>
          <cell r="D230">
            <v>346.31707317073176</v>
          </cell>
          <cell r="E230" t="str">
            <v>FDE-Julho/21</v>
          </cell>
        </row>
        <row r="231">
          <cell r="A231" t="str">
            <v>03.03.056</v>
          </cell>
          <cell r="B231" t="str">
            <v>CONCRETO PREPARADO NO LOCAL C/AGREGADO LEVE P/ENCHIMENTO</v>
          </cell>
          <cell r="C231" t="str">
            <v>M3</v>
          </cell>
          <cell r="D231">
            <v>721.42276422764235</v>
          </cell>
          <cell r="E231" t="str">
            <v>FDE-Julho/21</v>
          </cell>
        </row>
        <row r="232">
          <cell r="A232" t="str">
            <v>03.03.058</v>
          </cell>
          <cell r="B232" t="str">
            <v>LAJE PRE-FABRICADA PRE-LAJE TRELICADA BIDIR C/ EPS PLT20-300KGF/M2</v>
          </cell>
          <cell r="C232" t="str">
            <v>M2</v>
          </cell>
          <cell r="D232">
            <v>249.91056910569105</v>
          </cell>
          <cell r="E232" t="str">
            <v>FDE-Julho/21</v>
          </cell>
        </row>
        <row r="233">
          <cell r="A233" t="str">
            <v>03.03.059</v>
          </cell>
          <cell r="B233" t="str">
            <v>LAJE PRE-FABRICADA PRE-LAJE TRELICADA BIDIR C/ EPS PLT20-500KGF/M2</v>
          </cell>
          <cell r="C233" t="str">
            <v>M2</v>
          </cell>
          <cell r="D233">
            <v>267.98373983739839</v>
          </cell>
          <cell r="E233" t="str">
            <v>FDE-Julho/21</v>
          </cell>
        </row>
        <row r="234">
          <cell r="A234" t="str">
            <v>03.03.063</v>
          </cell>
          <cell r="B234" t="str">
            <v>LAJE PRE-FABRICADA PRE-LAJE TRELICADA BIDIR C/ EPS PLT25-300KGF/M2</v>
          </cell>
          <cell r="C234" t="str">
            <v>M2</v>
          </cell>
          <cell r="D234">
            <v>285.51219512195121</v>
          </cell>
          <cell r="E234" t="str">
            <v>FDE-Julho/21</v>
          </cell>
        </row>
        <row r="235">
          <cell r="A235" t="str">
            <v>03.03.067</v>
          </cell>
          <cell r="B235" t="str">
            <v>LAJE PRE-FABRICADA PRE-LAJE TRELICADA BIDIR C/ EPS PLT25-500KGF/M2</v>
          </cell>
          <cell r="C235" t="str">
            <v>M2</v>
          </cell>
          <cell r="D235">
            <v>298.4308943089431</v>
          </cell>
          <cell r="E235" t="str">
            <v>FDE-Julho/21</v>
          </cell>
        </row>
        <row r="236">
          <cell r="A236" t="str">
            <v>03.03.080</v>
          </cell>
          <cell r="B236" t="str">
            <v>REFORÇO PARA LAJE PRÉ-FABRICADA</v>
          </cell>
          <cell r="C236" t="str">
            <v>M</v>
          </cell>
          <cell r="D236">
            <v>84.422764227642276</v>
          </cell>
          <cell r="E236" t="str">
            <v>FDE-Julho/21</v>
          </cell>
        </row>
        <row r="237">
          <cell r="A237" t="str">
            <v>03.03.082</v>
          </cell>
          <cell r="B237" t="str">
            <v>LAJE PRE-FABRICADA PRE-LAJE TRELICADA UNIDIR C/ EPS PLT12-100KGF/M2</v>
          </cell>
          <cell r="C237" t="str">
            <v>M2</v>
          </cell>
          <cell r="D237">
            <v>178.29268292682929</v>
          </cell>
          <cell r="E237" t="str">
            <v>FDE-Julho/21</v>
          </cell>
        </row>
        <row r="238">
          <cell r="A238" t="str">
            <v>03.03.083</v>
          </cell>
          <cell r="B238" t="str">
            <v>LAJE PRE-FABRICADA PRE-LAJE TRELICADA UNIDIR C/ EPS PLT16-100KGF/M2</v>
          </cell>
          <cell r="C238" t="str">
            <v>M2</v>
          </cell>
          <cell r="D238">
            <v>211.71544715447158</v>
          </cell>
          <cell r="E238" t="str">
            <v>FDE-Julho/21</v>
          </cell>
        </row>
        <row r="239">
          <cell r="A239" t="str">
            <v>03.03.084</v>
          </cell>
          <cell r="B239" t="str">
            <v>LAJE PRE-FABRICADA PRE-LAJE TRELICADA UNIDIR C/ EPS PLT16-300KGF/M2</v>
          </cell>
          <cell r="C239" t="str">
            <v>M2</v>
          </cell>
          <cell r="D239">
            <v>211.91869918699189</v>
          </cell>
          <cell r="E239" t="str">
            <v>FDE-Julho/21</v>
          </cell>
        </row>
        <row r="240">
          <cell r="A240" t="str">
            <v>03.03.085</v>
          </cell>
          <cell r="B240" t="str">
            <v>LAJE PRE-FABRICADA PRE-LAJE TRELICADA UNIDIR C/ EPS PLT20-100KGF/M2</v>
          </cell>
          <cell r="C240" t="str">
            <v>M2</v>
          </cell>
          <cell r="D240">
            <v>243.69918699186991</v>
          </cell>
          <cell r="E240" t="str">
            <v>FDE-Julho/21</v>
          </cell>
        </row>
        <row r="241">
          <cell r="A241" t="str">
            <v>03.03.086</v>
          </cell>
          <cell r="B241" t="str">
            <v>LAJE PRE-FABRICADA PRE-LAJE TRELICADA UNIDIR C/ EPS PLT20-300KGF/M2</v>
          </cell>
          <cell r="C241" t="str">
            <v>M2</v>
          </cell>
          <cell r="D241">
            <v>244.21951219512195</v>
          </cell>
          <cell r="E241" t="str">
            <v>FDE-Julho/21</v>
          </cell>
        </row>
        <row r="242">
          <cell r="A242" t="str">
            <v>03.03.087</v>
          </cell>
          <cell r="B242" t="str">
            <v>LAJE PRE-FABRICADA PRE-LAJE TRELICADA UNIDIR C/ EPS PLT20-500KGF/M2</v>
          </cell>
          <cell r="C242" t="str">
            <v>M2</v>
          </cell>
          <cell r="D242">
            <v>267.46341463414637</v>
          </cell>
          <cell r="E242" t="str">
            <v>FDE-Julho/21</v>
          </cell>
        </row>
        <row r="243">
          <cell r="A243" t="str">
            <v>03.03.088</v>
          </cell>
          <cell r="B243" t="str">
            <v>LAJE PRE-FABRICADA PRE-LAJE TRELICADA UNIDIR C/ EPS PLT25-300KGF/M2</v>
          </cell>
          <cell r="C243" t="str">
            <v>M2</v>
          </cell>
          <cell r="D243">
            <v>267.63414634146341</v>
          </cell>
          <cell r="E243" t="str">
            <v>FDE-Julho/21</v>
          </cell>
        </row>
        <row r="244">
          <cell r="A244" t="str">
            <v>03.03.089</v>
          </cell>
          <cell r="B244" t="str">
            <v>LAJE PRE-FABRICADA PRE-LAJE TRELICADA UNIDIR C/ EPS PLT25-500KGF/M2</v>
          </cell>
          <cell r="C244" t="str">
            <v>M2</v>
          </cell>
          <cell r="D244">
            <v>271.07317073170731</v>
          </cell>
          <cell r="E244" t="str">
            <v>FDE-Julho/21</v>
          </cell>
        </row>
        <row r="245">
          <cell r="A245" t="str">
            <v>03.03.095</v>
          </cell>
          <cell r="B245" t="str">
            <v>FORNEC. E MONTAGEM DE VIGA PROTENDIDA PRÉ-MOLDADA DE CONCRETO</v>
          </cell>
          <cell r="C245" t="str">
            <v>M3</v>
          </cell>
          <cell r="D245">
            <v>4769.5447154471549</v>
          </cell>
          <cell r="E245" t="str">
            <v>FDE-Julho/21</v>
          </cell>
        </row>
        <row r="246">
          <cell r="A246" t="str">
            <v>03.03.098</v>
          </cell>
          <cell r="B246" t="str">
            <v>FORNECIMENTO E MONTAGEM DE ESTRUTURA PRE-MOLDADA DE CONCRETO</v>
          </cell>
          <cell r="C246" t="str">
            <v>M3</v>
          </cell>
          <cell r="D246">
            <v>5107.9756097560976</v>
          </cell>
          <cell r="E246" t="str">
            <v>FDE-Julho/21</v>
          </cell>
        </row>
        <row r="247">
          <cell r="A247" t="str">
            <v>03.03.099</v>
          </cell>
          <cell r="B247" t="str">
            <v>CONCRETOS</v>
          </cell>
          <cell r="C247" t="str">
            <v>MV</v>
          </cell>
          <cell r="D247">
            <v>463.84552845528452</v>
          </cell>
          <cell r="E247" t="str">
            <v>FDE-Julho/21</v>
          </cell>
        </row>
        <row r="248">
          <cell r="A248" t="str">
            <v>03.03.101</v>
          </cell>
          <cell r="B248" t="str">
            <v>LAJE PRE-FABRICADA VIGOTA TRELICADA UNIDIRECIONAL LT12-300KGF/M2</v>
          </cell>
          <cell r="C248" t="str">
            <v>M2</v>
          </cell>
          <cell r="D248">
            <v>118.59349593495935</v>
          </cell>
          <cell r="E248" t="str">
            <v>FDE-Julho/21</v>
          </cell>
        </row>
        <row r="249">
          <cell r="A249" t="str">
            <v>03.03.110</v>
          </cell>
          <cell r="B249" t="str">
            <v>ESCORAMENTO METÁLICO PARA VIGAS ALTURA ATÉ 3,20M ESPAÇAMENTO MENOR OU IGUAL 60CM</v>
          </cell>
          <cell r="C249" t="str">
            <v>M</v>
          </cell>
          <cell r="D249">
            <v>52.105691056910572</v>
          </cell>
          <cell r="E249" t="str">
            <v>FDE-Julho/21</v>
          </cell>
        </row>
        <row r="250">
          <cell r="A250" t="str">
            <v>03.03.111</v>
          </cell>
          <cell r="B250" t="str">
            <v>ESCORAMENTO METÁLICO PARA LAJES ALTURA ATÉ 3,20M MALHA MENOR OU IGUAL 1,50X1,50</v>
          </cell>
          <cell r="C250" t="str">
            <v>M2</v>
          </cell>
          <cell r="D250">
            <v>13.617886178861788</v>
          </cell>
          <cell r="E250" t="str">
            <v>FDE-Julho/21</v>
          </cell>
        </row>
        <row r="251">
          <cell r="A251" t="str">
            <v>03.04.010</v>
          </cell>
          <cell r="B251" t="str">
            <v>FORNECIMENTO E MONTAGEM DE ESTRUTURA METALICA COM AÇO NAO PATINAVE (ASTM A36/A570)</v>
          </cell>
          <cell r="C251" t="str">
            <v>KG</v>
          </cell>
          <cell r="D251">
            <v>24.26829268292683</v>
          </cell>
          <cell r="E251" t="str">
            <v>FDE-Julho/21</v>
          </cell>
        </row>
        <row r="252">
          <cell r="A252" t="str">
            <v>03.04.016</v>
          </cell>
          <cell r="B252" t="str">
            <v xml:space="preserve">FORNECIMENTO E MONTAGEM DE ESTRUTURA METALICA COM AÇO RESISTENTE A CORROSAO (ASTM A709/A588) 
 </v>
          </cell>
          <cell r="C252" t="str">
            <v>KG</v>
          </cell>
          <cell r="D252">
            <v>21.577235772357724</v>
          </cell>
          <cell r="E252" t="str">
            <v>FDE-Julho/21</v>
          </cell>
        </row>
        <row r="253">
          <cell r="A253" t="str">
            <v>03.04.030</v>
          </cell>
          <cell r="B253" t="str">
            <v>DESMONTAGEM DE ESTRUTURA METALICA</v>
          </cell>
          <cell r="C253" t="str">
            <v>KG</v>
          </cell>
          <cell r="D253">
            <v>3.8130081300813012</v>
          </cell>
          <cell r="E253" t="str">
            <v>FDE-Julho/21</v>
          </cell>
        </row>
        <row r="254">
          <cell r="A254" t="str">
            <v>03.04.099</v>
          </cell>
          <cell r="B254" t="str">
            <v>ESTRUTURAS METALICAS</v>
          </cell>
          <cell r="C254" t="str">
            <v>MV</v>
          </cell>
          <cell r="D254">
            <v>463.84552845528452</v>
          </cell>
          <cell r="E254" t="str">
            <v>FDE-Julho/21</v>
          </cell>
        </row>
        <row r="255">
          <cell r="A255" t="str">
            <v>03.05.010</v>
          </cell>
          <cell r="B255" t="str">
            <v>PILAR DE MADEIRA (PASSAGEM COBERTA)</v>
          </cell>
          <cell r="C255" t="str">
            <v>UN</v>
          </cell>
          <cell r="D255">
            <v>592.73983739837399</v>
          </cell>
          <cell r="E255" t="str">
            <v>FDE-Julho/21</v>
          </cell>
        </row>
        <row r="256">
          <cell r="A256" t="str">
            <v>03.05.011</v>
          </cell>
          <cell r="B256" t="str">
            <v>VIGA DE MADEIRA 6X12 CM (PASSAGEM COBERTA)</v>
          </cell>
          <cell r="C256" t="str">
            <v>M</v>
          </cell>
          <cell r="D256">
            <v>42.130081300813011</v>
          </cell>
          <cell r="E256" t="str">
            <v>FDE-Julho/21</v>
          </cell>
        </row>
        <row r="257">
          <cell r="A257" t="str">
            <v>03.05.012</v>
          </cell>
          <cell r="B257" t="str">
            <v>VIGA DE MADEIRA 6X16 CM (PASSAGEM COBERTA)</v>
          </cell>
          <cell r="C257" t="str">
            <v>M</v>
          </cell>
          <cell r="D257">
            <v>57.203252032520325</v>
          </cell>
          <cell r="E257" t="str">
            <v>FDE-Julho/21</v>
          </cell>
        </row>
        <row r="258">
          <cell r="A258" t="str">
            <v>03.05.099</v>
          </cell>
          <cell r="B258" t="str">
            <v>ESTRUTURAS DE MADEIRA</v>
          </cell>
          <cell r="C258" t="str">
            <v>MV</v>
          </cell>
          <cell r="D258">
            <v>463.84552845528452</v>
          </cell>
          <cell r="E258" t="str">
            <v>FDE-Julho/21</v>
          </cell>
        </row>
        <row r="259">
          <cell r="A259" t="str">
            <v>03.50.001</v>
          </cell>
          <cell r="B259" t="str">
            <v>DEMOLIÇÃO DE CONCRETO INCLUINDO REVESTIMENTOS (MANUAL)</v>
          </cell>
          <cell r="C259" t="str">
            <v>M3</v>
          </cell>
          <cell r="D259">
            <v>335.27642276422762</v>
          </cell>
          <cell r="E259" t="str">
            <v>FDE-Julho/21</v>
          </cell>
        </row>
        <row r="260">
          <cell r="A260" t="str">
            <v>03.50.005</v>
          </cell>
          <cell r="B260" t="str">
            <v>DEMOLIÇÃO DE LAJES MISTAS OU PRÉ-MOLDADAS INCLUINDO REVESTIMENTOS (MANUAL)</v>
          </cell>
          <cell r="C260" t="str">
            <v>M2</v>
          </cell>
          <cell r="D260">
            <v>25.138211382113823</v>
          </cell>
          <cell r="E260" t="str">
            <v>FDE-Julho/21</v>
          </cell>
        </row>
        <row r="261">
          <cell r="A261" t="str">
            <v>03.50.099</v>
          </cell>
          <cell r="B261" t="str">
            <v>DEMOLICOES</v>
          </cell>
          <cell r="C261" t="str">
            <v>MV</v>
          </cell>
          <cell r="D261">
            <v>463.84552845528452</v>
          </cell>
          <cell r="E261" t="str">
            <v>FDE-Julho/21</v>
          </cell>
        </row>
        <row r="262">
          <cell r="A262" t="str">
            <v>03.60.099</v>
          </cell>
          <cell r="B262" t="str">
            <v>RETIRADAS</v>
          </cell>
          <cell r="C262" t="str">
            <v>MV</v>
          </cell>
          <cell r="D262">
            <v>463.84552845528452</v>
          </cell>
          <cell r="E262" t="str">
            <v>FDE-Julho/21</v>
          </cell>
        </row>
        <row r="263">
          <cell r="A263" t="str">
            <v>03.70.099</v>
          </cell>
          <cell r="B263" t="str">
            <v>RECOLOCACOES</v>
          </cell>
          <cell r="C263" t="str">
            <v>MV</v>
          </cell>
          <cell r="D263">
            <v>463.84552845528452</v>
          </cell>
          <cell r="E263" t="str">
            <v>FDE-Julho/21</v>
          </cell>
        </row>
        <row r="264">
          <cell r="A264" t="str">
            <v>03.80.099</v>
          </cell>
          <cell r="B264" t="str">
            <v>SERVICOS SUPER ESTRUTURA - CONSERVACAO</v>
          </cell>
          <cell r="C264" t="str">
            <v>MV</v>
          </cell>
          <cell r="D264">
            <v>463.84552845528452</v>
          </cell>
          <cell r="E264" t="str">
            <v>FDE-Julho/21</v>
          </cell>
        </row>
        <row r="265">
          <cell r="A265" t="str">
            <v>04.01.001</v>
          </cell>
          <cell r="B265" t="str">
            <v>ALVENARIA DE TIJOLO DE BARRO MACICO E=1/4 TIJOLO</v>
          </cell>
          <cell r="C265" t="str">
            <v>M2</v>
          </cell>
          <cell r="D265">
            <v>56.121951219512198</v>
          </cell>
          <cell r="E265" t="str">
            <v>FDE-Julho/21</v>
          </cell>
        </row>
        <row r="266">
          <cell r="A266" t="str">
            <v>04.01.002</v>
          </cell>
          <cell r="B266" t="str">
            <v>ALVENARIA DE TIJOLO DE BARRO MACICO E=1/2 TIJOLO</v>
          </cell>
          <cell r="C266" t="str">
            <v>M2</v>
          </cell>
          <cell r="D266">
            <v>95.243902439024396</v>
          </cell>
          <cell r="E266" t="str">
            <v>FDE-Julho/21</v>
          </cell>
        </row>
        <row r="267">
          <cell r="A267" t="str">
            <v>04.01.003</v>
          </cell>
          <cell r="B267" t="str">
            <v>ALVENARIA DE TIJOLO DE BARRO MACICO E=1 TIJOLO</v>
          </cell>
          <cell r="C267" t="str">
            <v>M2</v>
          </cell>
          <cell r="D267">
            <v>172.130081300813</v>
          </cell>
          <cell r="E267" t="str">
            <v>FDE-Julho/21</v>
          </cell>
        </row>
        <row r="268">
          <cell r="A268" t="str">
            <v>04.01.012</v>
          </cell>
          <cell r="B268" t="str">
            <v>ALVENARIA DE TIJOLO DE BARRO A VISTA E=1/4 TIJOLO</v>
          </cell>
          <cell r="C268" t="str">
            <v>M2</v>
          </cell>
          <cell r="D268">
            <v>93.756097560975604</v>
          </cell>
          <cell r="E268" t="str">
            <v>FDE-Julho/21</v>
          </cell>
        </row>
        <row r="269">
          <cell r="A269" t="str">
            <v>04.01.013</v>
          </cell>
          <cell r="B269" t="str">
            <v>REVESTIMENTO COM TIJOLO DE BARRO A VISTA E=1/2 TIJOLO/DISP ALTERNADA</v>
          </cell>
          <cell r="C269" t="str">
            <v>M2</v>
          </cell>
          <cell r="D269">
            <v>140.76422764227641</v>
          </cell>
          <cell r="E269" t="str">
            <v>FDE-Julho/21</v>
          </cell>
        </row>
        <row r="270">
          <cell r="A270" t="str">
            <v>04.01.014</v>
          </cell>
          <cell r="B270" t="str">
            <v>ALVENARIA DE TIJOLO DE BARRO A VISTA E=1/2 TIJOLO</v>
          </cell>
          <cell r="C270" t="str">
            <v>M2</v>
          </cell>
          <cell r="D270">
            <v>190.21138211382114</v>
          </cell>
          <cell r="E270" t="str">
            <v>FDE-Julho/21</v>
          </cell>
        </row>
        <row r="271">
          <cell r="A271" t="str">
            <v>04.01.015</v>
          </cell>
          <cell r="B271" t="str">
            <v>ALVENARIA DE TIJOLO DE BARRO A VISTA E=1 TIJOLO</v>
          </cell>
          <cell r="C271" t="str">
            <v>M2</v>
          </cell>
          <cell r="D271">
            <v>321.9349593495935</v>
          </cell>
          <cell r="E271" t="str">
            <v>FDE-Julho/21</v>
          </cell>
        </row>
        <row r="272">
          <cell r="A272" t="str">
            <v>04.01.017</v>
          </cell>
          <cell r="B272" t="str">
            <v>ALVENARIA DE TIJOLO LAMINADO A VISTA E=1/2 TIJOLO/DISP ALTERNADO</v>
          </cell>
          <cell r="C272" t="str">
            <v>M2</v>
          </cell>
          <cell r="D272">
            <v>188.76422764227644</v>
          </cell>
          <cell r="E272" t="str">
            <v>FDE-Julho/21</v>
          </cell>
        </row>
        <row r="273">
          <cell r="A273" t="str">
            <v>04.01.018</v>
          </cell>
          <cell r="B273" t="str">
            <v>ALVENARIA DE TIJOLO LAMINADO A VISTA E=1/4 TIJOLO</v>
          </cell>
          <cell r="C273" t="str">
            <v>M2</v>
          </cell>
          <cell r="D273">
            <v>153.88617886178861</v>
          </cell>
          <cell r="E273" t="str">
            <v>FDE-Julho/21</v>
          </cell>
        </row>
        <row r="274">
          <cell r="A274" t="str">
            <v>04.01.019</v>
          </cell>
          <cell r="B274" t="str">
            <v>ALVENARIA DE TIJOLO LAMINADO A VISTA E=1/2 TIJOLO</v>
          </cell>
          <cell r="C274" t="str">
            <v>M2</v>
          </cell>
          <cell r="D274">
            <v>273.78861788617888</v>
          </cell>
          <cell r="E274" t="str">
            <v>FDE-Julho/21</v>
          </cell>
        </row>
        <row r="275">
          <cell r="A275" t="str">
            <v>04.01.020</v>
          </cell>
          <cell r="B275" t="str">
            <v>ALVENARIA DE TIJOLO LAMINADO A VISTA E=1 TIJOLO</v>
          </cell>
          <cell r="C275" t="str">
            <v>M2</v>
          </cell>
          <cell r="D275">
            <v>509.64227642276427</v>
          </cell>
          <cell r="E275" t="str">
            <v>FDE-Julho/21</v>
          </cell>
        </row>
        <row r="276">
          <cell r="A276" t="str">
            <v>04.01.030</v>
          </cell>
          <cell r="B276" t="str">
            <v>ALVENARIA DE BLOCOS DE CONCRETO E=9CM CLASSE C</v>
          </cell>
          <cell r="C276" t="str">
            <v>M2</v>
          </cell>
          <cell r="D276">
            <v>54.081300813008127</v>
          </cell>
          <cell r="E276" t="str">
            <v>FDE-Julho/21</v>
          </cell>
        </row>
        <row r="277">
          <cell r="A277" t="str">
            <v>04.01.033</v>
          </cell>
          <cell r="B277" t="str">
            <v>ALVENARIA DE BLOCO DE CONCRETO 14X19X39 CM CLASSE C</v>
          </cell>
          <cell r="C277" t="str">
            <v>M2</v>
          </cell>
          <cell r="D277">
            <v>62.967479674796749</v>
          </cell>
          <cell r="E277" t="str">
            <v>FDE-Julho/21</v>
          </cell>
        </row>
        <row r="278">
          <cell r="A278" t="str">
            <v>04.01.034</v>
          </cell>
          <cell r="B278" t="str">
            <v>ALVENARIA DE BLOCO DE CONCRETO 19X19X39 CM CLASSE C</v>
          </cell>
          <cell r="C278" t="str">
            <v>M2</v>
          </cell>
          <cell r="D278">
            <v>75.032520325203265</v>
          </cell>
          <cell r="E278" t="str">
            <v>FDE-Julho/21</v>
          </cell>
        </row>
        <row r="279">
          <cell r="A279" t="str">
            <v>04.01.042</v>
          </cell>
          <cell r="B279" t="str">
            <v>ALVENARIA DE BLOCO CERAMICO PORTANTE E=14CM</v>
          </cell>
          <cell r="C279" t="str">
            <v>M2</v>
          </cell>
          <cell r="D279">
            <v>60.008130081300813</v>
          </cell>
          <cell r="E279" t="str">
            <v>FDE-Julho/21</v>
          </cell>
        </row>
        <row r="280">
          <cell r="A280" t="str">
            <v>04.01.043</v>
          </cell>
          <cell r="B280" t="str">
            <v>ALVENARIA DE BLOCO CERAMICO PORTANTE E=19CM</v>
          </cell>
          <cell r="C280" t="str">
            <v>M2</v>
          </cell>
          <cell r="D280">
            <v>68.699186991869922</v>
          </cell>
          <cell r="E280" t="str">
            <v>FDE-Julho/21</v>
          </cell>
        </row>
        <row r="281">
          <cell r="A281" t="str">
            <v>04.01.045</v>
          </cell>
          <cell r="B281" t="str">
            <v>CONCRETO GROUT, PREPARADO NO LOCAL, LANÇADO E ADENSADO</v>
          </cell>
          <cell r="C281" t="str">
            <v>M3</v>
          </cell>
          <cell r="D281">
            <v>446.00000000000006</v>
          </cell>
          <cell r="E281" t="str">
            <v>FDE-Julho/21</v>
          </cell>
        </row>
        <row r="282">
          <cell r="A282" t="str">
            <v>04.01.046</v>
          </cell>
          <cell r="B282" t="str">
            <v>ARMADURA CA 50 PARA PAREDE AUTO-PORTANTE</v>
          </cell>
          <cell r="C282" t="str">
            <v>KG</v>
          </cell>
          <cell r="D282">
            <v>14.788617886178862</v>
          </cell>
          <cell r="E282" t="str">
            <v>FDE-Julho/21</v>
          </cell>
        </row>
        <row r="283">
          <cell r="A283" t="str">
            <v>04.01.047</v>
          </cell>
          <cell r="B283" t="str">
            <v>ARMADURA CA 60 PARA PAREDE AUTO-PORTANTE</v>
          </cell>
          <cell r="C283" t="str">
            <v>KG</v>
          </cell>
          <cell r="D283">
            <v>17.821138211382117</v>
          </cell>
          <cell r="E283" t="str">
            <v>FDE-Julho/21</v>
          </cell>
        </row>
        <row r="284">
          <cell r="A284" t="str">
            <v>04.01.049</v>
          </cell>
          <cell r="B284" t="str">
            <v>ALVENARIA AUTO-PORTANTE: BLOCO CONCRETO ESTRUTURAL DE 19X19X19CM CLASSE B</v>
          </cell>
          <cell r="C284" t="str">
            <v>M2</v>
          </cell>
          <cell r="D284">
            <v>123.11382113821139</v>
          </cell>
          <cell r="E284" t="str">
            <v>FDE-Julho/21</v>
          </cell>
        </row>
        <row r="285">
          <cell r="A285" t="str">
            <v>04.01.050</v>
          </cell>
          <cell r="B285" t="str">
            <v>ALVENARIA AUTO-PORTANTE: BLOCO CONCRETO ESTRUTURAL DE 14X19X39CM CLASSE B</v>
          </cell>
          <cell r="C285" t="str">
            <v>M2</v>
          </cell>
          <cell r="D285">
            <v>69.918699186991873</v>
          </cell>
          <cell r="E285" t="str">
            <v>FDE-Julho/21</v>
          </cell>
        </row>
        <row r="286">
          <cell r="A286" t="str">
            <v>04.01.051</v>
          </cell>
          <cell r="B286" t="str">
            <v>ALVENARIA AUTO-PORTANTE: BLOCO CONCRETO ESTRUTURAL DE 19X19X39CM CLASSE B</v>
          </cell>
          <cell r="C286" t="str">
            <v>M2</v>
          </cell>
          <cell r="D286">
            <v>86.276422764227647</v>
          </cell>
          <cell r="E286" t="str">
            <v>FDE-Julho/21</v>
          </cell>
        </row>
        <row r="287">
          <cell r="A287" t="str">
            <v>04.01.058</v>
          </cell>
          <cell r="B287" t="str">
            <v>VERGA/CINTA EM BLOCO DE CONCRETO CANALETA - 14 CM</v>
          </cell>
          <cell r="C287" t="str">
            <v>M</v>
          </cell>
          <cell r="D287">
            <v>33.585365853658537</v>
          </cell>
          <cell r="E287" t="str">
            <v>FDE-Julho/21</v>
          </cell>
        </row>
        <row r="288">
          <cell r="A288" t="str">
            <v>04.01.059</v>
          </cell>
          <cell r="B288" t="str">
            <v>VERGA/CINTA EM BLOCO DE CONCRETO CANALETA - 19 CM</v>
          </cell>
          <cell r="C288" t="str">
            <v>M</v>
          </cell>
          <cell r="D288">
            <v>38.27642276422764</v>
          </cell>
          <cell r="E288" t="str">
            <v>FDE-Julho/21</v>
          </cell>
        </row>
        <row r="289">
          <cell r="A289" t="str">
            <v>04.01.063</v>
          </cell>
          <cell r="B289" t="str">
            <v>ALVENARIA DE CONCRETO CELULAR - BLOCOS E=7,5CM</v>
          </cell>
          <cell r="C289" t="str">
            <v>M2</v>
          </cell>
          <cell r="D289">
            <v>87.089430894308947</v>
          </cell>
          <cell r="E289" t="str">
            <v>FDE-Julho/21</v>
          </cell>
        </row>
        <row r="290">
          <cell r="A290" t="str">
            <v>04.01.064</v>
          </cell>
          <cell r="B290" t="str">
            <v>ALVENARIA DE CONCRETO CELULAR - BLOCOS E=10CM</v>
          </cell>
          <cell r="C290" t="str">
            <v>M2</v>
          </cell>
          <cell r="D290">
            <v>115.52032520325204</v>
          </cell>
          <cell r="E290" t="str">
            <v>FDE-Julho/21</v>
          </cell>
        </row>
        <row r="291">
          <cell r="A291" t="str">
            <v>04.01.065</v>
          </cell>
          <cell r="B291" t="str">
            <v>ALVENARIA DE CONCRETO CELULAR BLOCOS E=15CM</v>
          </cell>
          <cell r="C291" t="str">
            <v>M2</v>
          </cell>
          <cell r="D291">
            <v>151.04065040650406</v>
          </cell>
          <cell r="E291" t="str">
            <v>FDE-Julho/21</v>
          </cell>
        </row>
        <row r="292">
          <cell r="A292" t="str">
            <v>04.01.070</v>
          </cell>
          <cell r="B292" t="str">
            <v>ALVENARIA DE TIJOLO CERAMICO FURADO (BAIANO) ESP.NOM. 10 CM</v>
          </cell>
          <cell r="C292" t="str">
            <v>M2</v>
          </cell>
          <cell r="D292">
            <v>67.317073170731703</v>
          </cell>
          <cell r="E292" t="str">
            <v>FDE-Julho/21</v>
          </cell>
        </row>
        <row r="293">
          <cell r="A293" t="str">
            <v>04.01.071</v>
          </cell>
          <cell r="B293" t="str">
            <v>ALVENARIA DE TIJOLO CERAMICO FURADO (BAIANO) ESP.NOM. 12.5 CM</v>
          </cell>
          <cell r="C293" t="str">
            <v>M2</v>
          </cell>
          <cell r="D293">
            <v>77.056910569105696</v>
          </cell>
          <cell r="E293" t="str">
            <v>FDE-Julho/21</v>
          </cell>
        </row>
        <row r="294">
          <cell r="A294" t="str">
            <v>04.01.072</v>
          </cell>
          <cell r="B294" t="str">
            <v>ALVENARIA DE TIJOLO CERAMICO FURADO (BAIANO) ESP.NOM 15 CM</v>
          </cell>
          <cell r="C294" t="str">
            <v>M2</v>
          </cell>
          <cell r="D294">
            <v>62.243902439024396</v>
          </cell>
          <cell r="E294" t="str">
            <v>FDE-Julho/21</v>
          </cell>
        </row>
        <row r="295">
          <cell r="A295" t="str">
            <v>04.01.073</v>
          </cell>
          <cell r="B295" t="str">
            <v>ALVENARIA DE TIJOLO CERAMICO FURADO (BAIANO) ESP.NOM. 20 CM</v>
          </cell>
          <cell r="C295" t="str">
            <v>M2</v>
          </cell>
          <cell r="D295">
            <v>71.048780487804876</v>
          </cell>
          <cell r="E295" t="str">
            <v>FDE-Julho/21</v>
          </cell>
        </row>
        <row r="296">
          <cell r="A296" t="str">
            <v>04.01.099</v>
          </cell>
          <cell r="B296" t="str">
            <v>ALVENARIAS</v>
          </cell>
          <cell r="C296" t="str">
            <v>MV</v>
          </cell>
          <cell r="D296">
            <v>463.84552845528452</v>
          </cell>
          <cell r="E296" t="str">
            <v>FDE-Julho/21</v>
          </cell>
        </row>
        <row r="297">
          <cell r="A297" t="str">
            <v>04.02.014</v>
          </cell>
          <cell r="B297" t="str">
            <v>ELEMENTO VAZADO DE CONCRETO TIPO QUADRICULADO 16 FUROS C/ALETAS INCLINADAS 39X39X10CM</v>
          </cell>
          <cell r="C297" t="str">
            <v>M2</v>
          </cell>
          <cell r="D297">
            <v>122.88617886178862</v>
          </cell>
          <cell r="E297" t="str">
            <v>FDE-Julho/21</v>
          </cell>
        </row>
        <row r="298">
          <cell r="A298" t="str">
            <v>04.02.015</v>
          </cell>
          <cell r="B298" t="str">
            <v>ELEMENTO VAZADO DE CONCRETO TIPO CAIXILHO 40X40X20CM</v>
          </cell>
          <cell r="C298" t="str">
            <v>M2</v>
          </cell>
          <cell r="D298">
            <v>513.30081300813015</v>
          </cell>
          <cell r="E298" t="str">
            <v>FDE-Julho/21</v>
          </cell>
        </row>
        <row r="299">
          <cell r="A299" t="str">
            <v>04.02.018</v>
          </cell>
          <cell r="B299" t="str">
            <v>ELEMENTO VAZADO DE BLOCO DE CONCRETO 19X19X39CM CLASSE C</v>
          </cell>
          <cell r="C299" t="str">
            <v>M2</v>
          </cell>
          <cell r="D299">
            <v>74.544715447154474</v>
          </cell>
          <cell r="E299" t="str">
            <v>FDE-Julho/21</v>
          </cell>
        </row>
        <row r="300">
          <cell r="A300" t="str">
            <v>04.02.020</v>
          </cell>
          <cell r="B300" t="str">
            <v>ELEMENTO VAZADO DE BLOCOS CERAMICOS DE VEDACAO</v>
          </cell>
          <cell r="C300" t="str">
            <v>M2</v>
          </cell>
          <cell r="D300">
            <v>126.96747967479673</v>
          </cell>
          <cell r="E300" t="str">
            <v>FDE-Julho/21</v>
          </cell>
        </row>
        <row r="301">
          <cell r="A301" t="str">
            <v>04.02.062</v>
          </cell>
          <cell r="B301" t="str">
            <v>ELEMENTO VAZADO CERAMICO 18X18X7CM</v>
          </cell>
          <cell r="C301" t="str">
            <v>M2</v>
          </cell>
          <cell r="D301">
            <v>365.3170731707317</v>
          </cell>
          <cell r="E301" t="str">
            <v>FDE-Julho/21</v>
          </cell>
        </row>
        <row r="302">
          <cell r="A302" t="str">
            <v>04.02.099</v>
          </cell>
          <cell r="B302" t="str">
            <v>ELEMENTOS VAZADOS</v>
          </cell>
          <cell r="C302" t="str">
            <v>MV</v>
          </cell>
          <cell r="D302">
            <v>463.84552845528452</v>
          </cell>
          <cell r="E302" t="str">
            <v>FDE-Julho/21</v>
          </cell>
        </row>
        <row r="303">
          <cell r="A303" t="str">
            <v>04.03.001</v>
          </cell>
          <cell r="B303" t="str">
            <v>DV-01 DIVISORIA DE GRANILITE - LATERAL ABERTA</v>
          </cell>
          <cell r="C303" t="str">
            <v>M</v>
          </cell>
          <cell r="D303">
            <v>587.1219512195122</v>
          </cell>
          <cell r="E303" t="str">
            <v>FDE-Julho/21</v>
          </cell>
        </row>
        <row r="304">
          <cell r="A304" t="str">
            <v>04.03.002</v>
          </cell>
          <cell r="B304" t="str">
            <v>DV-02 DIVISORIA DE GRANILITE - LATERAL FECHADA</v>
          </cell>
          <cell r="C304" t="str">
            <v>M</v>
          </cell>
          <cell r="D304">
            <v>587.1219512195122</v>
          </cell>
          <cell r="E304" t="str">
            <v>FDE-Julho/21</v>
          </cell>
        </row>
        <row r="305">
          <cell r="A305" t="str">
            <v>04.03.003</v>
          </cell>
          <cell r="B305" t="str">
            <v>DV-03 DIVISORIA DE GRANILITE - FRONTAL</v>
          </cell>
          <cell r="C305" t="str">
            <v>M</v>
          </cell>
          <cell r="D305">
            <v>1830.1544715447155</v>
          </cell>
          <cell r="E305" t="str">
            <v>FDE-Julho/21</v>
          </cell>
        </row>
        <row r="306">
          <cell r="A306" t="str">
            <v>04.03.005</v>
          </cell>
          <cell r="B306" t="str">
            <v>DV-06 DIVISORIA DE GRANILITE SANITARIO INFANTIL H=1,20M</v>
          </cell>
          <cell r="C306" t="str">
            <v>M</v>
          </cell>
          <cell r="D306">
            <v>405.51219512195121</v>
          </cell>
          <cell r="E306" t="str">
            <v>FDE-Julho/21</v>
          </cell>
        </row>
        <row r="307">
          <cell r="A307" t="str">
            <v>04.03.008</v>
          </cell>
          <cell r="B307" t="str">
            <v>DV-04 DIVISÓRIA DE GRANILITE - ANTEPARO</v>
          </cell>
          <cell r="C307" t="str">
            <v>M</v>
          </cell>
          <cell r="D307">
            <v>608.71544715447158</v>
          </cell>
          <cell r="E307" t="str">
            <v>FDE-Julho/21</v>
          </cell>
        </row>
        <row r="308">
          <cell r="A308" t="str">
            <v>04.03.009</v>
          </cell>
          <cell r="B308" t="str">
            <v>DV-07 DIVISÓRIA DE GRANILITE</v>
          </cell>
          <cell r="C308" t="str">
            <v>M2</v>
          </cell>
          <cell r="D308">
            <v>200.15447154471545</v>
          </cell>
          <cell r="E308" t="str">
            <v>FDE-Julho/21</v>
          </cell>
        </row>
        <row r="309">
          <cell r="A309" t="str">
            <v>04.03.010</v>
          </cell>
          <cell r="B309" t="str">
            <v xml:space="preserve">DIVISORIA DV-03 CR  SANITARIO / VESTIARIO FUNCIONARIOS USO EXCLUSIVO PADRÃO CRECHE 
 </v>
          </cell>
          <cell r="C309" t="str">
            <v>M</v>
          </cell>
          <cell r="D309">
            <v>762.88617886178861</v>
          </cell>
          <cell r="E309" t="str">
            <v>FDE-Julho/21</v>
          </cell>
        </row>
        <row r="310">
          <cell r="A310" t="str">
            <v>04.03.020</v>
          </cell>
          <cell r="B310" t="str">
            <v>PLACAS DE CONCRETO - ESPESSURA 5 CM</v>
          </cell>
          <cell r="C310" t="str">
            <v>M2</v>
          </cell>
          <cell r="D310">
            <v>308.7560975609756</v>
          </cell>
          <cell r="E310" t="str">
            <v>FDE-Julho/21</v>
          </cell>
        </row>
        <row r="311">
          <cell r="A311" t="str">
            <v>04.03.022</v>
          </cell>
          <cell r="B311" t="str">
            <v>DIVISORIA CHAPA FIBRA MAD PRENS BP/PAINEL/VIDRO/VENTIL PERM E=35MM</v>
          </cell>
          <cell r="C311" t="str">
            <v>M2</v>
          </cell>
          <cell r="D311">
            <v>171.83739837398375</v>
          </cell>
          <cell r="E311" t="str">
            <v>FDE-Julho/21</v>
          </cell>
        </row>
        <row r="312">
          <cell r="A312" t="str">
            <v>04.03.023</v>
          </cell>
          <cell r="B312" t="str">
            <v>DIVISORIA CHAPA FIBRA MAD PRENS BP/PAINEL CEGO 1,20X2,11M E=35MM</v>
          </cell>
          <cell r="C312" t="str">
            <v>M2</v>
          </cell>
          <cell r="D312">
            <v>99.097560975609753</v>
          </cell>
          <cell r="E312" t="str">
            <v>FDE-Julho/21</v>
          </cell>
        </row>
        <row r="313">
          <cell r="A313" t="str">
            <v>04.03.025</v>
          </cell>
          <cell r="B313" t="str">
            <v>DIVISORIA CHAPA FIBRA MAD PRENS BP/PAINEL VENT PERM 1,20X2,11M E=35MM</v>
          </cell>
          <cell r="C313" t="str">
            <v>M2</v>
          </cell>
          <cell r="D313">
            <v>151.70731707317074</v>
          </cell>
          <cell r="E313" t="str">
            <v>FDE-Julho/21</v>
          </cell>
        </row>
        <row r="314">
          <cell r="A314" t="str">
            <v>04.03.026</v>
          </cell>
          <cell r="B314" t="str">
            <v>DV-05 DIVISORIA PARA SALA DE INFORMÁTICA</v>
          </cell>
          <cell r="C314" t="str">
            <v>M2</v>
          </cell>
          <cell r="D314">
            <v>142.48780487804876</v>
          </cell>
          <cell r="E314" t="str">
            <v>FDE-Julho/21</v>
          </cell>
        </row>
        <row r="315">
          <cell r="A315" t="str">
            <v>04.03.028</v>
          </cell>
          <cell r="B315" t="str">
            <v>DIVISORIA DE  PLACA DE GESSO ACARTONADO STANDARD 15MM ESPESSURA 100/70  COM LÃ MINERAL. FORNECIDA E INSTALADA</v>
          </cell>
          <cell r="C315" t="str">
            <v>M2</v>
          </cell>
          <cell r="D315">
            <v>161.64227642276421</v>
          </cell>
          <cell r="E315" t="str">
            <v>FDE-Julho/21</v>
          </cell>
        </row>
        <row r="316">
          <cell r="A316" t="str">
            <v>04.03.029</v>
          </cell>
          <cell r="B316" t="str">
            <v>DIVISORIA DE  PLACA DE GESSO ACARTONADO STANDARD 15MM ESPESSURA 120/90  COM LÃ MINERAL. FORNECIDA E INSTALADA</v>
          </cell>
          <cell r="C316" t="str">
            <v>M2</v>
          </cell>
          <cell r="D316">
            <v>171.92682926829269</v>
          </cell>
          <cell r="E316" t="str">
            <v>FDE-Julho/21</v>
          </cell>
        </row>
        <row r="317">
          <cell r="A317" t="str">
            <v>04.03.099</v>
          </cell>
          <cell r="B317" t="str">
            <v>PLACAS DIVISORIAS</v>
          </cell>
          <cell r="C317" t="str">
            <v>MV</v>
          </cell>
          <cell r="D317">
            <v>463.84552845528452</v>
          </cell>
          <cell r="E317" t="str">
            <v>FDE-Julho/21</v>
          </cell>
        </row>
        <row r="318">
          <cell r="A318" t="str">
            <v>04.50.001</v>
          </cell>
          <cell r="B318" t="str">
            <v>DEMOLIÇÃO DE ALVENARIAS EM GERAL E ELEMENTOS VAZADOS,INCL REVESTIMENTOS</v>
          </cell>
          <cell r="C318" t="str">
            <v>M3</v>
          </cell>
          <cell r="D318">
            <v>77.707317073170728</v>
          </cell>
          <cell r="E318" t="str">
            <v>FDE-Julho/21</v>
          </cell>
        </row>
        <row r="319">
          <cell r="A319" t="str">
            <v>04.50.010</v>
          </cell>
          <cell r="B319" t="str">
            <v>DEMOLIÇÃO DE DIVISÓRIAS DE MADEIRA INCLUINDO ENTARUGAMENTO</v>
          </cell>
          <cell r="C319" t="str">
            <v>M2</v>
          </cell>
          <cell r="D319">
            <v>5.024390243902439</v>
          </cell>
          <cell r="E319" t="str">
            <v>FDE-Julho/21</v>
          </cell>
        </row>
        <row r="320">
          <cell r="A320" t="str">
            <v>04.50.011</v>
          </cell>
          <cell r="B320" t="str">
            <v>DEMOLIÇÃO DE DIVISÓRIAS EM PLACAS PARA SANITÁRIOS</v>
          </cell>
          <cell r="C320" t="str">
            <v>M2</v>
          </cell>
          <cell r="D320">
            <v>5.024390243902439</v>
          </cell>
          <cell r="E320" t="str">
            <v>FDE-Julho/21</v>
          </cell>
        </row>
        <row r="321">
          <cell r="A321" t="str">
            <v>04.50.012</v>
          </cell>
          <cell r="B321" t="str">
            <v>DEMOLIÇÃO DE PLACAS DE FIBRO CIMENTO</v>
          </cell>
          <cell r="C321" t="str">
            <v>M2</v>
          </cell>
          <cell r="D321">
            <v>6.1138211382113816</v>
          </cell>
          <cell r="E321" t="str">
            <v>FDE-Julho/21</v>
          </cell>
        </row>
        <row r="322">
          <cell r="A322" t="str">
            <v>04.50.099</v>
          </cell>
          <cell r="B322" t="str">
            <v>DEMOLICOES</v>
          </cell>
          <cell r="C322" t="str">
            <v>MV</v>
          </cell>
          <cell r="D322">
            <v>463.84552845528452</v>
          </cell>
          <cell r="E322" t="str">
            <v>FDE-Julho/21</v>
          </cell>
        </row>
        <row r="323">
          <cell r="A323" t="str">
            <v>04.60.010</v>
          </cell>
          <cell r="B323" t="str">
            <v>RETIRADA DE DIVISÓRIAS EM CHAPAS DE MADEIRA, INCLUSIVE ENTARUGAMENTO</v>
          </cell>
          <cell r="C323" t="str">
            <v>M2</v>
          </cell>
          <cell r="D323">
            <v>12.227642276422763</v>
          </cell>
          <cell r="E323" t="str">
            <v>FDE-Julho/21</v>
          </cell>
        </row>
        <row r="324">
          <cell r="A324" t="str">
            <v>04.60.011</v>
          </cell>
          <cell r="B324" t="str">
            <v>RETIRADA DE DIVISÓRIAS EM CHAPA DE MADEIRA,EXCLUSIVE ENTARUGAMENTO</v>
          </cell>
          <cell r="C324" t="str">
            <v>M2</v>
          </cell>
          <cell r="D324">
            <v>4.0731707317073171</v>
          </cell>
          <cell r="E324" t="str">
            <v>FDE-Julho/21</v>
          </cell>
        </row>
        <row r="325">
          <cell r="A325" t="str">
            <v>04.60.012</v>
          </cell>
          <cell r="B325" t="str">
            <v>RETIRADA DE PAINÉIS DIVISÓRIAS COM MONTANTES METÁLICAS</v>
          </cell>
          <cell r="C325" t="str">
            <v>M2</v>
          </cell>
          <cell r="D325">
            <v>5.5284552845528454</v>
          </cell>
          <cell r="E325" t="str">
            <v>FDE-Julho/21</v>
          </cell>
        </row>
        <row r="326">
          <cell r="A326" t="str">
            <v>04.60.099</v>
          </cell>
          <cell r="B326" t="str">
            <v>RETIRADAS</v>
          </cell>
          <cell r="C326" t="str">
            <v>MV</v>
          </cell>
          <cell r="D326">
            <v>463.84552845528452</v>
          </cell>
          <cell r="E326" t="str">
            <v>FDE-Julho/21</v>
          </cell>
        </row>
        <row r="327">
          <cell r="A327" t="str">
            <v>04.70.010</v>
          </cell>
          <cell r="B327" t="str">
            <v>RECOLOCAÇÃO DE DIVISÓRIAS EM CHAPAS DE MADEIRA INCLUSIVE ENTARUGAMENTO</v>
          </cell>
          <cell r="C327" t="str">
            <v>M2</v>
          </cell>
          <cell r="D327">
            <v>47.983739837398375</v>
          </cell>
          <cell r="E327" t="str">
            <v>FDE-Julho/21</v>
          </cell>
        </row>
        <row r="328">
          <cell r="A328" t="str">
            <v>04.70.011</v>
          </cell>
          <cell r="B328" t="str">
            <v>RECOLOCAÇÃO DE DIVISÓRIAS EM CHAPAS DE MADEIRA EXCLUSIVE ENTARUGAMENTO</v>
          </cell>
          <cell r="C328" t="str">
            <v>M2</v>
          </cell>
          <cell r="D328">
            <v>14.853658536585366</v>
          </cell>
          <cell r="E328" t="str">
            <v>FDE-Julho/21</v>
          </cell>
        </row>
        <row r="329">
          <cell r="A329" t="str">
            <v>04.70.012</v>
          </cell>
          <cell r="B329" t="str">
            <v>RECOLOCAÇÃO DE PAINÉIS DIVISÓRIOS COM MONTANTES METÁLICAS</v>
          </cell>
          <cell r="C329" t="str">
            <v>M2</v>
          </cell>
          <cell r="D329">
            <v>36.772357723577237</v>
          </cell>
          <cell r="E329" t="str">
            <v>FDE-Julho/21</v>
          </cell>
        </row>
        <row r="330">
          <cell r="A330" t="str">
            <v>04.70.099</v>
          </cell>
          <cell r="B330" t="str">
            <v>RECOLOCACOES DE ALVENARIA E OUTROS ELEMENTOS DIVISORIOS</v>
          </cell>
          <cell r="C330" t="str">
            <v>MV</v>
          </cell>
          <cell r="D330">
            <v>463.84552845528452</v>
          </cell>
          <cell r="E330" t="str">
            <v>FDE-Julho/21</v>
          </cell>
        </row>
        <row r="331">
          <cell r="A331" t="str">
            <v>04.80.002</v>
          </cell>
          <cell r="B331" t="str">
            <v>ELEMENTO VAZADO REF NEO REX 16 19X19X10CM</v>
          </cell>
          <cell r="C331" t="str">
            <v>M2</v>
          </cell>
          <cell r="D331">
            <v>205.60975609756099</v>
          </cell>
          <cell r="E331" t="str">
            <v>FDE-Julho/21</v>
          </cell>
        </row>
        <row r="332">
          <cell r="A332" t="str">
            <v>04.80.003</v>
          </cell>
          <cell r="B332" t="str">
            <v>ELEMENTO VAZADO REF NEO REX 16DC 19X19X19CM</v>
          </cell>
          <cell r="C332" t="str">
            <v>M2</v>
          </cell>
          <cell r="D332">
            <v>482.36585365853654</v>
          </cell>
          <cell r="E332" t="str">
            <v>FDE-Julho/21</v>
          </cell>
        </row>
        <row r="333">
          <cell r="A333" t="str">
            <v>04.80.004</v>
          </cell>
          <cell r="B333" t="str">
            <v>ELEMENTO VAZADO REF NEO REX 90 39X39X7CM</v>
          </cell>
          <cell r="C333" t="str">
            <v>M2</v>
          </cell>
          <cell r="D333">
            <v>113.0569105691057</v>
          </cell>
          <cell r="E333" t="str">
            <v>FDE-Julho/21</v>
          </cell>
        </row>
        <row r="334">
          <cell r="A334" t="str">
            <v>04.80.011</v>
          </cell>
          <cell r="B334" t="str">
            <v>DIVISORIA CHAPA COMPENSADO E=4MM G1-C8  AMBAS FACES INCL ENTARUGAMENTO</v>
          </cell>
          <cell r="C334" t="str">
            <v>M2</v>
          </cell>
          <cell r="D334">
            <v>103.60975609756098</v>
          </cell>
          <cell r="E334" t="str">
            <v>FDE-Julho/21</v>
          </cell>
        </row>
        <row r="335">
          <cell r="A335" t="str">
            <v>04.80.015</v>
          </cell>
          <cell r="B335" t="str">
            <v>DIVISORIAS DE CHAPAS DURATEX OU SIMILAR,INCL ENTARUGAMENTO</v>
          </cell>
          <cell r="C335" t="str">
            <v>M2</v>
          </cell>
          <cell r="D335">
            <v>114.45528455284553</v>
          </cell>
          <cell r="E335" t="str">
            <v>FDE-Julho/21</v>
          </cell>
        </row>
        <row r="336">
          <cell r="A336" t="str">
            <v>04.80.016</v>
          </cell>
          <cell r="B336" t="str">
            <v>CHAPA DURATEX OU SIMILAR</v>
          </cell>
          <cell r="C336" t="str">
            <v>M2</v>
          </cell>
          <cell r="D336">
            <v>34.951219512195124</v>
          </cell>
          <cell r="E336" t="str">
            <v>FDE-Julho/21</v>
          </cell>
        </row>
        <row r="337">
          <cell r="A337" t="str">
            <v>04.80.017</v>
          </cell>
          <cell r="B337" t="str">
            <v>DIVISORIAS DE CHAPAS DIVILUX OU SIMILAR</v>
          </cell>
          <cell r="C337" t="str">
            <v>M2</v>
          </cell>
          <cell r="D337">
            <v>153.1869918699187</v>
          </cell>
          <cell r="E337" t="str">
            <v>FDE-Julho/21</v>
          </cell>
        </row>
        <row r="338">
          <cell r="A338" t="str">
            <v>04.80.099</v>
          </cell>
          <cell r="B338" t="str">
            <v>SERVICOS DE ALVENARIA E OUTROS ELEMENTOS DIVISORIOS - CONSERVACAO</v>
          </cell>
          <cell r="C338" t="str">
            <v>MV</v>
          </cell>
          <cell r="D338">
            <v>463.84552845528452</v>
          </cell>
          <cell r="E338" t="str">
            <v>FDE-Julho/21</v>
          </cell>
        </row>
        <row r="339">
          <cell r="A339" t="str">
            <v>05.01.001</v>
          </cell>
          <cell r="B339" t="str">
            <v>PM-67 PORTA DE MADEIRA MACHO/FEMEA P/ PINT. BAT. MET. L=82CM</v>
          </cell>
          <cell r="C339" t="str">
            <v>UN</v>
          </cell>
          <cell r="D339">
            <v>1551.9268292682925</v>
          </cell>
          <cell r="E339" t="str">
            <v>FDE-Julho/21</v>
          </cell>
        </row>
        <row r="340">
          <cell r="A340" t="str">
            <v>05.01.002</v>
          </cell>
          <cell r="B340" t="str">
            <v>PM-68 PORTA DE MADEIRA MACHO/FEMEA P/ PINT. BAT. MET. L=92CM</v>
          </cell>
          <cell r="C340" t="str">
            <v>UN</v>
          </cell>
          <cell r="D340">
            <v>1579.69918699187</v>
          </cell>
          <cell r="E340" t="str">
            <v>FDE-Julho/21</v>
          </cell>
        </row>
        <row r="341">
          <cell r="A341" t="str">
            <v>05.01.004</v>
          </cell>
          <cell r="B341" t="str">
            <v>PM-04 PORTA DE MADEIRA SARRAFEADA P/ PINT. BAT. MADEIRA L=82CM</v>
          </cell>
          <cell r="C341" t="str">
            <v>UN</v>
          </cell>
          <cell r="D341">
            <v>889.20325203252037</v>
          </cell>
          <cell r="E341" t="str">
            <v>FDE-Julho/21</v>
          </cell>
        </row>
        <row r="342">
          <cell r="A342" t="str">
            <v>05.01.005</v>
          </cell>
          <cell r="B342" t="str">
            <v>PM-05 PORTA DE MADEIRA SARRAFEADA P/ PINT. BAT. MADEIRA L=92CM</v>
          </cell>
          <cell r="C342" t="str">
            <v>UN</v>
          </cell>
          <cell r="D342">
            <v>905.20325203252037</v>
          </cell>
          <cell r="E342" t="str">
            <v>FDE-Julho/21</v>
          </cell>
        </row>
        <row r="343">
          <cell r="A343" t="str">
            <v>05.01.009</v>
          </cell>
          <cell r="B343" t="str">
            <v>PM-19 PORTA DE MADEIRA MACHO/FEMEA P/ PINT. BAT. MADEIRA L=62CM</v>
          </cell>
          <cell r="C343" t="str">
            <v>UN</v>
          </cell>
          <cell r="D343">
            <v>1065.040650406504</v>
          </cell>
          <cell r="E343" t="str">
            <v>FDE-Julho/21</v>
          </cell>
        </row>
        <row r="344">
          <cell r="A344" t="str">
            <v>05.01.010</v>
          </cell>
          <cell r="B344" t="str">
            <v>PM-20 PORTA DE MADEIRA MACHO/FEMEA P/ PINT. BAT. MADEIRA L=82CM</v>
          </cell>
          <cell r="C344" t="str">
            <v>UN</v>
          </cell>
          <cell r="D344">
            <v>976.88617886178861</v>
          </cell>
          <cell r="E344" t="str">
            <v>FDE-Julho/21</v>
          </cell>
        </row>
        <row r="345">
          <cell r="A345" t="str">
            <v>05.01.011</v>
          </cell>
          <cell r="B345" t="str">
            <v>PM-21 PORTA DE MADEIRA MACHO/FEMEA P/ PINT. BAT. MADEIRA L=92CM</v>
          </cell>
          <cell r="C345" t="str">
            <v>UN</v>
          </cell>
          <cell r="D345">
            <v>989.6260162601626</v>
          </cell>
          <cell r="E345" t="str">
            <v>FDE-Julho/21</v>
          </cell>
        </row>
        <row r="346">
          <cell r="A346" t="str">
            <v>05.01.013</v>
          </cell>
          <cell r="B346" t="str">
            <v>PM-23 PORTA DE MADEIRA MACHO/FEMEA P/ PINT. BAT. MADEIRA L=72CM</v>
          </cell>
          <cell r="C346" t="str">
            <v>UN</v>
          </cell>
          <cell r="D346">
            <v>976.88617886178861</v>
          </cell>
          <cell r="E346" t="str">
            <v>FDE-Julho/21</v>
          </cell>
        </row>
        <row r="347">
          <cell r="A347" t="str">
            <v>05.01.014</v>
          </cell>
          <cell r="B347" t="str">
            <v>PM-24 PORTA DE MADEIRA SARRAFEADA P/ PINT. BAT. MADEIRA L=72CM</v>
          </cell>
          <cell r="C347" t="str">
            <v>UN</v>
          </cell>
          <cell r="D347">
            <v>886.86178861788608</v>
          </cell>
          <cell r="E347" t="str">
            <v>FDE-Julho/21</v>
          </cell>
        </row>
        <row r="348">
          <cell r="A348" t="str">
            <v>05.01.024</v>
          </cell>
          <cell r="B348" t="str">
            <v>PM-34 PORTA DE MADEIRA MACHO/FEMEA P/ PINT. C/ BAND. BAT. MET. L=72CM</v>
          </cell>
          <cell r="C348" t="str">
            <v>UN</v>
          </cell>
          <cell r="D348">
            <v>1636.7317073170732</v>
          </cell>
          <cell r="E348" t="str">
            <v>FDE-Julho/21</v>
          </cell>
        </row>
        <row r="349">
          <cell r="A349" t="str">
            <v>05.01.025</v>
          </cell>
          <cell r="B349" t="str">
            <v>PM-35 PORTA DE MADEIRA MACHO/FEMEA P/ PINT. C/ BAND. BAT. MET. L=82CM</v>
          </cell>
          <cell r="C349" t="str">
            <v>UN</v>
          </cell>
          <cell r="D349">
            <v>1665.8780487804879</v>
          </cell>
          <cell r="E349" t="str">
            <v>FDE-Julho/21</v>
          </cell>
        </row>
        <row r="350">
          <cell r="A350" t="str">
            <v>05.01.026</v>
          </cell>
          <cell r="B350" t="str">
            <v>PM-36 PORTA DE MADEIRA MACHO/FEMEA P/ PINT. C/ BAND. BAT. MET. L=92CM</v>
          </cell>
          <cell r="C350" t="str">
            <v>UN</v>
          </cell>
          <cell r="D350">
            <v>1707.7723577235772</v>
          </cell>
          <cell r="E350" t="str">
            <v>FDE-Julho/21</v>
          </cell>
        </row>
        <row r="351">
          <cell r="A351" t="str">
            <v>05.01.028</v>
          </cell>
          <cell r="B351" t="str">
            <v>PORTAS PARA DIVISORIAS CHAPA FIBRA MAD PRENS BP COM FERRAGENS</v>
          </cell>
          <cell r="C351" t="str">
            <v>UN</v>
          </cell>
          <cell r="D351">
            <v>360.6260162601626</v>
          </cell>
          <cell r="E351" t="str">
            <v>FDE-Julho/21</v>
          </cell>
        </row>
        <row r="352">
          <cell r="A352" t="str">
            <v>05.01.029</v>
          </cell>
          <cell r="B352" t="str">
            <v>PM-74 PORTA SARRAFEADO MACIÇO P/BOXES L=62CM-COMPLETA</v>
          </cell>
          <cell r="C352" t="str">
            <v>UN</v>
          </cell>
          <cell r="D352">
            <v>515.17886178861784</v>
          </cell>
          <cell r="E352" t="str">
            <v>FDE-Julho/21</v>
          </cell>
        </row>
        <row r="353">
          <cell r="A353" t="str">
            <v>05.01.036</v>
          </cell>
          <cell r="B353" t="str">
            <v>PM-38 PORTA DE MADEIRA MACHO/FEMEA P/ PINT. C/ BAND. BAT. MAD. L=72CM</v>
          </cell>
          <cell r="C353" t="str">
            <v>UN</v>
          </cell>
          <cell r="D353">
            <v>1044.7642276422764</v>
          </cell>
          <cell r="E353" t="str">
            <v>FDE-Julho/21</v>
          </cell>
        </row>
        <row r="354">
          <cell r="A354" t="str">
            <v>05.01.037</v>
          </cell>
          <cell r="B354" t="str">
            <v>PM-39 PORTA DE MADEIRA MACHO/FEMEA P/ PINT. C/ BAND. BAT. MAD. L=82CM</v>
          </cell>
          <cell r="C354" t="str">
            <v>UN</v>
          </cell>
          <cell r="D354">
            <v>1054.439024390244</v>
          </cell>
          <cell r="E354" t="str">
            <v>FDE-Julho/21</v>
          </cell>
        </row>
        <row r="355">
          <cell r="A355" t="str">
            <v>05.01.044</v>
          </cell>
          <cell r="B355" t="str">
            <v>PM-40 PORTA DE MADEIRA MACHO/FEMEA P/ PINT. C/ BAND. BAT. MAD. L=92CM</v>
          </cell>
          <cell r="C355" t="str">
            <v>UN</v>
          </cell>
          <cell r="D355">
            <v>1076.8536585365853</v>
          </cell>
          <cell r="E355" t="str">
            <v>FDE-Julho/21</v>
          </cell>
        </row>
        <row r="356">
          <cell r="A356" t="str">
            <v>05.01.046</v>
          </cell>
          <cell r="B356" t="str">
            <v>PM-70 PORTA DE MADEIRA SARRAFEADA P/ PINT. BAT. MET. L=72CM</v>
          </cell>
          <cell r="C356" t="str">
            <v>UN</v>
          </cell>
          <cell r="D356">
            <v>1446.8617886178863</v>
          </cell>
          <cell r="E356" t="str">
            <v>FDE-Julho/21</v>
          </cell>
        </row>
        <row r="357">
          <cell r="A357" t="str">
            <v>05.01.047</v>
          </cell>
          <cell r="B357" t="str">
            <v>PM-71 PORTA DE MADEIRA SARRAFEADA P/ PINT. BAT. MET. L=82CM</v>
          </cell>
          <cell r="C357" t="str">
            <v>UN</v>
          </cell>
          <cell r="D357">
            <v>1464.2357723577236</v>
          </cell>
          <cell r="E357" t="str">
            <v>FDE-Julho/21</v>
          </cell>
        </row>
        <row r="358">
          <cell r="A358" t="str">
            <v>05.01.048</v>
          </cell>
          <cell r="B358" t="str">
            <v>PM-72 PORTA DE MADEIRA SARRAFEADA P/ PINT. BAT. MET. L=92CM</v>
          </cell>
          <cell r="C358" t="str">
            <v>UN</v>
          </cell>
          <cell r="D358">
            <v>1495.2682926829268</v>
          </cell>
          <cell r="E358" t="str">
            <v>FDE-Julho/21</v>
          </cell>
        </row>
        <row r="359">
          <cell r="A359" t="str">
            <v>05.01.050</v>
          </cell>
          <cell r="B359" t="str">
            <v>PM-81 PORTA SARRAFEADO MACIÇO P/BOXE ACESSIVEL-COMPLETA</v>
          </cell>
          <cell r="C359" t="str">
            <v>UN</v>
          </cell>
          <cell r="D359">
            <v>941.46341463414637</v>
          </cell>
          <cell r="E359" t="str">
            <v>FDE-Julho/21</v>
          </cell>
        </row>
        <row r="360">
          <cell r="A360" t="str">
            <v>05.01.051</v>
          </cell>
          <cell r="B360" t="str">
            <v>PM-75 PORTA SARRAFEADA MACICA SANIT. ACESSIVEL BAT. MET.</v>
          </cell>
          <cell r="C360" t="str">
            <v>UN</v>
          </cell>
          <cell r="D360">
            <v>1817.7479674796748</v>
          </cell>
          <cell r="E360" t="str">
            <v>FDE-Julho/21</v>
          </cell>
        </row>
        <row r="361">
          <cell r="A361" t="str">
            <v>05.01.069</v>
          </cell>
          <cell r="B361" t="str">
            <v>PM-82 PORTA DE CORRER ACESSIVEL SARRAF.MACIÇA P/PINTURA(L=111CM)</v>
          </cell>
          <cell r="C361" t="str">
            <v>UN</v>
          </cell>
          <cell r="D361">
            <v>2033.959349593496</v>
          </cell>
          <cell r="E361" t="str">
            <v>FDE-Julho/21</v>
          </cell>
        </row>
        <row r="362">
          <cell r="A362" t="str">
            <v>05.01.070</v>
          </cell>
          <cell r="B362" t="str">
            <v>PM-83 PORTA DE CORRER ACESSIVEL SARRAFEADA MACIÇA G1-C1 P/PINTURA L=101CM</v>
          </cell>
          <cell r="C362" t="str">
            <v>UN</v>
          </cell>
          <cell r="D362">
            <v>2005.7967479674799</v>
          </cell>
          <cell r="E362" t="str">
            <v>FDE-Julho/21</v>
          </cell>
        </row>
        <row r="363">
          <cell r="A363" t="str">
            <v>05.01.090</v>
          </cell>
          <cell r="B363" t="str">
            <v>PM-58 PORTA DE MADEIRA SARRAFEADA P/ PINT. C/ BAND. BAT. MET. L=72CM INCLUSIVE REFORÇO DE FECHADURA</v>
          </cell>
          <cell r="C363" t="str">
            <v>UN</v>
          </cell>
          <cell r="D363">
            <v>1516.1544715447153</v>
          </cell>
          <cell r="E363" t="str">
            <v>FDE-Julho/21</v>
          </cell>
        </row>
        <row r="364">
          <cell r="A364" t="str">
            <v>05.01.091</v>
          </cell>
          <cell r="B364" t="str">
            <v>PM-59 PORTA DE MADEIRA SARRAFEADA P/ PINT. C/ BAND. BAT. MET. L=82CM INCLUSIVE REFORÇO DE FECHADURA</v>
          </cell>
          <cell r="C364" t="str">
            <v>UN</v>
          </cell>
          <cell r="D364">
            <v>1543.2845528455284</v>
          </cell>
          <cell r="E364" t="str">
            <v>FDE-Julho/21</v>
          </cell>
        </row>
        <row r="365">
          <cell r="A365" t="str">
            <v>05.01.092</v>
          </cell>
          <cell r="B365" t="str">
            <v>PM-60 PORTA DE MADEIRA SARRAFEADA P/ PINT. C/ BAND. BAT. MET. L=92CM INCLUSIVE REFORÇO DE FECHADURA</v>
          </cell>
          <cell r="C365" t="str">
            <v>UN</v>
          </cell>
          <cell r="D365">
            <v>1584.0731707317075</v>
          </cell>
          <cell r="E365" t="str">
            <v>FDE-Julho/21</v>
          </cell>
        </row>
        <row r="366">
          <cell r="A366" t="str">
            <v>05.01.094</v>
          </cell>
          <cell r="B366" t="str">
            <v>PM-62 PORTA DE MADEIRA SARRAFEADA P/ PINT. C/ BAND. BAT. MAD. L=72CM INCLUSIVE REFORÇO DE FECHADURA</v>
          </cell>
          <cell r="C366" t="str">
            <v>UN</v>
          </cell>
          <cell r="D366">
            <v>924.18699186991876</v>
          </cell>
          <cell r="E366" t="str">
            <v>FDE-Julho/21</v>
          </cell>
        </row>
        <row r="367">
          <cell r="A367" t="str">
            <v>05.01.095</v>
          </cell>
          <cell r="B367" t="str">
            <v>PM-63 PORTA DE MADEIRA SARRAFEADA P/ PINT. C/ BAND. BAT. MAD. L=82CM INCLUSIVE REFORÇO DE FECHADURA</v>
          </cell>
          <cell r="C367" t="str">
            <v>UN</v>
          </cell>
          <cell r="D367">
            <v>931.83739837398377</v>
          </cell>
          <cell r="E367" t="str">
            <v>FDE-Julho/21</v>
          </cell>
        </row>
        <row r="368">
          <cell r="A368" t="str">
            <v>05.01.096</v>
          </cell>
          <cell r="B368" t="str">
            <v>PM-64 PORTA DE MADEIRA SARRAFEADA P/ PINT. C/ BAND. BAT. MAD. L=92CM INCLUSIVE REFORÇO DE FECHADURA</v>
          </cell>
          <cell r="C368" t="str">
            <v>UN</v>
          </cell>
          <cell r="D368">
            <v>953.14634146341461</v>
          </cell>
          <cell r="E368" t="str">
            <v>FDE-Julho/21</v>
          </cell>
        </row>
        <row r="369">
          <cell r="A369" t="str">
            <v>05.01.098</v>
          </cell>
          <cell r="B369" t="str">
            <v>PM-66 PORTA DE MADEIRA MACHO/FEMEA P/ PINT. BAT. MET. L=72CM</v>
          </cell>
          <cell r="C369" t="str">
            <v>UN</v>
          </cell>
          <cell r="D369">
            <v>1536.8943089430895</v>
          </cell>
          <cell r="E369" t="str">
            <v>FDE-Julho/21</v>
          </cell>
        </row>
        <row r="370">
          <cell r="A370" t="str">
            <v>05.01.099</v>
          </cell>
          <cell r="B370" t="str">
            <v>ELEMENTOS DE MADEIRA COM ACESSORIO</v>
          </cell>
          <cell r="C370" t="str">
            <v>MV</v>
          </cell>
          <cell r="D370">
            <v>463.84552845528452</v>
          </cell>
          <cell r="E370" t="str">
            <v>FDE-Julho/21</v>
          </cell>
        </row>
        <row r="371">
          <cell r="A371" t="str">
            <v>05.01.100</v>
          </cell>
          <cell r="B371" t="str">
            <v>PM-69 PORTA DE MADEIRA MACHO/FEMEA P/ PINT. BAT. MET. L=124CM</v>
          </cell>
          <cell r="C371" t="str">
            <v>UN</v>
          </cell>
          <cell r="D371">
            <v>2217.6097560975609</v>
          </cell>
          <cell r="E371" t="str">
            <v>FDE-Julho/21</v>
          </cell>
        </row>
        <row r="372">
          <cell r="A372" t="str">
            <v>05.01.101</v>
          </cell>
          <cell r="B372" t="str">
            <v>PM-08 PORTA DE MADEIRA SARRAFEADA P/ PINT. BAT. MADEIRA L=124CM INCLUSIVE REFORÇO FECHADURA</v>
          </cell>
          <cell r="C372" t="str">
            <v>UN</v>
          </cell>
          <cell r="D372">
            <v>1314.4959349593496</v>
          </cell>
          <cell r="E372" t="str">
            <v>FDE-Julho/21</v>
          </cell>
        </row>
        <row r="373">
          <cell r="A373" t="str">
            <v>05.01.102</v>
          </cell>
          <cell r="B373" t="str">
            <v>PM-22 PORTA DE MADEIRA MACHO/FEMEA P/ PINT. BAT. MADEIRA L=124CM</v>
          </cell>
          <cell r="C373" t="str">
            <v>UN</v>
          </cell>
          <cell r="D373">
            <v>1676.7723577235772</v>
          </cell>
          <cell r="E373" t="str">
            <v>FDE-Julho/21</v>
          </cell>
        </row>
        <row r="374">
          <cell r="A374" t="str">
            <v>05.01.103</v>
          </cell>
          <cell r="B374" t="str">
            <v>PM-37 PORTA DE MADEIRA MACHO/FEMEA P/ PINT. C/ BAND. BAT. MET. L=124CM</v>
          </cell>
          <cell r="C374" t="str">
            <v>UN</v>
          </cell>
          <cell r="D374">
            <v>2389.0569105691056</v>
          </cell>
          <cell r="E374" t="str">
            <v>FDE-Julho/21</v>
          </cell>
        </row>
        <row r="375">
          <cell r="A375" t="str">
            <v>05.01.104</v>
          </cell>
          <cell r="B375" t="str">
            <v>PM-41 PORTA DE MADEIRA MACHO/FEMEA P/ PINT. C/ BAND. BAT. MAD. L=124CM</v>
          </cell>
          <cell r="C375" t="str">
            <v>UN</v>
          </cell>
          <cell r="D375">
            <v>1793.1626016260163</v>
          </cell>
          <cell r="E375" t="str">
            <v>FDE-Julho/21</v>
          </cell>
        </row>
        <row r="376">
          <cell r="A376" t="str">
            <v>05.01.105</v>
          </cell>
          <cell r="B376" t="str">
            <v>PM-73 PORTA DE MADEIRA SARRAFEADA P/ PINT. BAT. MET. L=124CM INCLUSIVE REFORÇO FECHADURA</v>
          </cell>
          <cell r="C376" t="str">
            <v>UN</v>
          </cell>
          <cell r="D376">
            <v>1855.3333333333333</v>
          </cell>
          <cell r="E376" t="str">
            <v>FDE-Julho/21</v>
          </cell>
        </row>
        <row r="377">
          <cell r="A377" t="str">
            <v>05.01.106</v>
          </cell>
          <cell r="B377" t="str">
            <v>PM-61 PORTA DE MADEIRA SARRAFEADA P/ PINT. C/ BAND. BAT. MET. L=124CM INCLUSIVE REFORÇO DE FECHADURA</v>
          </cell>
          <cell r="C377" t="str">
            <v>UN</v>
          </cell>
          <cell r="D377">
            <v>1974.4146341463415</v>
          </cell>
          <cell r="E377" t="str">
            <v>FDE-Julho/21</v>
          </cell>
        </row>
        <row r="378">
          <cell r="A378" t="str">
            <v>05.01.107</v>
          </cell>
          <cell r="B378" t="str">
            <v>PM-65 PORTA DE MADEIRA SARRAFEADA P/ PINT. C/ BAND. BAT. MAD. L=124CM INCLUSIVE REFORÇO DE FECHADURA</v>
          </cell>
          <cell r="C378" t="str">
            <v>UN</v>
          </cell>
          <cell r="D378">
            <v>1378.520325203252</v>
          </cell>
          <cell r="E378" t="str">
            <v>FDE-Julho/21</v>
          </cell>
        </row>
        <row r="379">
          <cell r="A379" t="str">
            <v>05.01.108</v>
          </cell>
          <cell r="B379" t="str">
            <v>PM-76 PORTA SARRAFEADA MACICA SANIT. ACESSIVEL BAT. MAD.</v>
          </cell>
          <cell r="C379" t="str">
            <v>UN</v>
          </cell>
          <cell r="D379">
            <v>1224.2682926829268</v>
          </cell>
          <cell r="E379" t="str">
            <v>FDE-Julho/21</v>
          </cell>
        </row>
        <row r="380">
          <cell r="A380" t="str">
            <v>05.01.109</v>
          </cell>
          <cell r="B380" t="str">
            <v>PM-79 PORTA SARRAFEADA MACICA PARA HALL DO ELEVADOR BAT. MET</v>
          </cell>
          <cell r="C380" t="str">
            <v>UN</v>
          </cell>
          <cell r="D380">
            <v>1817.7479674796748</v>
          </cell>
          <cell r="E380" t="str">
            <v>FDE-Julho/21</v>
          </cell>
        </row>
        <row r="381">
          <cell r="A381" t="str">
            <v>05.01.110</v>
          </cell>
          <cell r="B381" t="str">
            <v>PM-80 PORTA SARRAFEADA MACICA  PARA HALL DO ELEVADOR BAT. MAD.</v>
          </cell>
          <cell r="C381" t="str">
            <v>UN</v>
          </cell>
          <cell r="D381">
            <v>1224.2682926829268</v>
          </cell>
          <cell r="E381" t="str">
            <v>FDE-Julho/21</v>
          </cell>
        </row>
        <row r="382">
          <cell r="A382" t="str">
            <v>05.02.099</v>
          </cell>
          <cell r="B382" t="str">
            <v>ELEMENTOS DE MADEIRA COM ACESSORIO</v>
          </cell>
          <cell r="C382" t="str">
            <v>MV</v>
          </cell>
          <cell r="D382">
            <v>463.84552845528452</v>
          </cell>
          <cell r="E382" t="str">
            <v>FDE-Julho/21</v>
          </cell>
        </row>
        <row r="383">
          <cell r="A383" t="str">
            <v>05.03.099</v>
          </cell>
          <cell r="B383" t="str">
            <v>FERRAGENS</v>
          </cell>
          <cell r="C383" t="str">
            <v>MV</v>
          </cell>
          <cell r="D383">
            <v>463.84552845528452</v>
          </cell>
          <cell r="E383" t="str">
            <v>FDE-Julho/21</v>
          </cell>
        </row>
        <row r="384">
          <cell r="A384" t="str">
            <v>05.04.010</v>
          </cell>
          <cell r="B384" t="str">
            <v>FP-03 FAIXA DE PROTEÇÃO 250x15 MM MDF COM FITA DE BORDA  REVESTIDO DUAS FACES COM LAMINADO MELAMINICO BAIXA PRESSAO COR CINZA REF.PANTONE 428C</v>
          </cell>
          <cell r="C384" t="str">
            <v>M</v>
          </cell>
          <cell r="D384">
            <v>37.967479674796749</v>
          </cell>
          <cell r="E384" t="str">
            <v>FDE-Julho/21</v>
          </cell>
        </row>
        <row r="385">
          <cell r="A385" t="str">
            <v>05.04.014</v>
          </cell>
          <cell r="B385" t="str">
            <v>FP-05 FAIXA DE EXPOSIÇÃO 90x15 MM MDF COM FITA DE BORDA  REVESTIDO DUAS FACES COM LAMINADO MELAMINICO BAIXA PRESSAO COR CINZA REF.PANTONE 428C</v>
          </cell>
          <cell r="C385" t="str">
            <v>M</v>
          </cell>
          <cell r="D385">
            <v>18.804878048780488</v>
          </cell>
          <cell r="E385" t="str">
            <v>FDE-Julho/21</v>
          </cell>
        </row>
        <row r="386">
          <cell r="A386" t="str">
            <v>05.04.099</v>
          </cell>
          <cell r="B386" t="str">
            <v>QUADRO NEGRO / QUADROS DE AVISO</v>
          </cell>
          <cell r="C386" t="str">
            <v>MV</v>
          </cell>
          <cell r="D386">
            <v>463.84552845528452</v>
          </cell>
          <cell r="E386" t="str">
            <v>FDE-Julho/21</v>
          </cell>
        </row>
        <row r="387">
          <cell r="A387" t="str">
            <v>05.05.037</v>
          </cell>
          <cell r="B387" t="str">
            <v>BS-08 BANCADA PARA FRALDÁRIO</v>
          </cell>
          <cell r="C387" t="str">
            <v>M</v>
          </cell>
          <cell r="D387">
            <v>787.71544715447158</v>
          </cell>
          <cell r="E387" t="str">
            <v>FDE-Julho/21</v>
          </cell>
        </row>
        <row r="388">
          <cell r="A388" t="str">
            <v>05.05.040</v>
          </cell>
          <cell r="B388" t="str">
            <v>BS-05 BANCADA PARA COZINHA - GRANITO POLIDO 20MM</v>
          </cell>
          <cell r="C388" t="str">
            <v>M</v>
          </cell>
          <cell r="D388">
            <v>348.6829268292683</v>
          </cell>
          <cell r="E388" t="str">
            <v>FDE-Julho/21</v>
          </cell>
        </row>
        <row r="389">
          <cell r="A389" t="str">
            <v>05.05.049</v>
          </cell>
          <cell r="B389" t="str">
            <v>BE-04 BANCADA LAVATORIO/EDUCAÇAO INFANTIL</v>
          </cell>
          <cell r="C389" t="str">
            <v>UN</v>
          </cell>
          <cell r="D389">
            <v>1322.4959349593496</v>
          </cell>
          <cell r="E389" t="str">
            <v>FDE-Julho/21</v>
          </cell>
        </row>
        <row r="390">
          <cell r="A390" t="str">
            <v>05.05.050</v>
          </cell>
          <cell r="B390" t="str">
            <v>BE-05 BANCADA EDUCAÇÃO INFANTIL</v>
          </cell>
          <cell r="C390" t="str">
            <v>M</v>
          </cell>
          <cell r="D390">
            <v>515.26829268292681</v>
          </cell>
          <cell r="E390" t="str">
            <v>FDE-Julho/21</v>
          </cell>
        </row>
        <row r="391">
          <cell r="A391" t="str">
            <v>05.05.053</v>
          </cell>
          <cell r="B391" t="str">
            <v>BE-08 BANCADA ALUNOS / QUIMICA E BIOLOGIA (150CM)</v>
          </cell>
          <cell r="C391" t="str">
            <v>UN</v>
          </cell>
          <cell r="D391">
            <v>1472.5121951219512</v>
          </cell>
          <cell r="E391" t="str">
            <v>FDE-Julho/21</v>
          </cell>
        </row>
        <row r="392">
          <cell r="A392" t="str">
            <v>05.05.054</v>
          </cell>
          <cell r="B392" t="str">
            <v>BE-09 BANCADA ALUNOS / QUIMICA E BIOLOGIA (195CM)</v>
          </cell>
          <cell r="C392" t="str">
            <v>UN</v>
          </cell>
          <cell r="D392">
            <v>1707.3577235772359</v>
          </cell>
          <cell r="E392" t="str">
            <v>FDE-Julho/21</v>
          </cell>
        </row>
        <row r="393">
          <cell r="A393" t="str">
            <v>05.05.055</v>
          </cell>
          <cell r="B393" t="str">
            <v>BE-10 BANCADA ALUNOS / MATEMATICA E FISICA (280CM)</v>
          </cell>
          <cell r="C393" t="str">
            <v>UN</v>
          </cell>
          <cell r="D393">
            <v>2645.8943089430895</v>
          </cell>
          <cell r="E393" t="str">
            <v>FDE-Julho/21</v>
          </cell>
        </row>
        <row r="394">
          <cell r="A394" t="str">
            <v>05.05.057</v>
          </cell>
          <cell r="B394" t="str">
            <v>BE-11 BANCADA ALUNOS / QUIMICA E BIOLOGIA (120CM)</v>
          </cell>
          <cell r="C394" t="str">
            <v>UN</v>
          </cell>
          <cell r="D394">
            <v>1248.0975609756099</v>
          </cell>
          <cell r="E394" t="str">
            <v>FDE-Julho/21</v>
          </cell>
        </row>
        <row r="395">
          <cell r="A395" t="str">
            <v>05.05.058</v>
          </cell>
          <cell r="B395" t="str">
            <v>BE-12 BANCADA ALUNOS / QUIMICA E BIOLOGIA (165CM)</v>
          </cell>
          <cell r="C395" t="str">
            <v>UN</v>
          </cell>
          <cell r="D395">
            <v>1483.7073170731708</v>
          </cell>
          <cell r="E395" t="str">
            <v>FDE-Julho/21</v>
          </cell>
        </row>
        <row r="396">
          <cell r="A396" t="str">
            <v>05.05.059</v>
          </cell>
          <cell r="B396" t="str">
            <v>BE-13 BANCADA ALUNOS / MATEMATICA E FISICA (225CM)</v>
          </cell>
          <cell r="C396" t="str">
            <v>UN</v>
          </cell>
          <cell r="D396">
            <v>2227.3252032520327</v>
          </cell>
          <cell r="E396" t="str">
            <v>FDE-Julho/21</v>
          </cell>
        </row>
        <row r="397">
          <cell r="A397" t="str">
            <v>05.05.060</v>
          </cell>
          <cell r="B397" t="str">
            <v>BE-14 BANCADA APOIO PARA CAPELA</v>
          </cell>
          <cell r="C397" t="str">
            <v>UN</v>
          </cell>
          <cell r="D397">
            <v>733.869918699187</v>
          </cell>
          <cell r="E397" t="str">
            <v>FDE-Julho/21</v>
          </cell>
        </row>
        <row r="398">
          <cell r="A398" t="str">
            <v>05.05.061</v>
          </cell>
          <cell r="B398" t="str">
            <v>BE-15 BANCADA LABORATORIO COM PRATELEIRA</v>
          </cell>
          <cell r="C398" t="str">
            <v>M</v>
          </cell>
          <cell r="D398">
            <v>1190.0894308943089</v>
          </cell>
          <cell r="E398" t="str">
            <v>FDE-Julho/21</v>
          </cell>
        </row>
        <row r="399">
          <cell r="A399" t="str">
            <v>05.05.062</v>
          </cell>
          <cell r="B399" t="str">
            <v>BE-16 BANCADA LABORATORIO 2 CUBAS 50X40X25CM (L=180CM)</v>
          </cell>
          <cell r="C399" t="str">
            <v>UN</v>
          </cell>
          <cell r="D399">
            <v>3758.3170731707314</v>
          </cell>
          <cell r="E399" t="str">
            <v>FDE-Julho/21</v>
          </cell>
        </row>
        <row r="400">
          <cell r="A400" t="str">
            <v>05.05.063</v>
          </cell>
          <cell r="B400" t="str">
            <v>BE-17 BANCADA LABORATORIO 1 CUBA 50X40X25CM (L=120CM)</v>
          </cell>
          <cell r="C400" t="str">
            <v>UN</v>
          </cell>
          <cell r="D400">
            <v>2123.0243902439024</v>
          </cell>
          <cell r="E400" t="str">
            <v>FDE-Julho/21</v>
          </cell>
        </row>
        <row r="401">
          <cell r="A401" t="str">
            <v>05.05.064</v>
          </cell>
          <cell r="B401" t="str">
            <v>PR-08 PRATELEIRA DE GRANITO</v>
          </cell>
          <cell r="C401" t="str">
            <v>M</v>
          </cell>
          <cell r="D401">
            <v>169.45528455284554</v>
          </cell>
          <cell r="E401" t="str">
            <v>FDE-Julho/21</v>
          </cell>
        </row>
        <row r="402">
          <cell r="A402" t="str">
            <v>05.05.067</v>
          </cell>
          <cell r="B402" t="str">
            <v>PR-03 PRATELEIRA DE GRANILITE - L=30CM</v>
          </cell>
          <cell r="C402" t="str">
            <v>M</v>
          </cell>
          <cell r="D402">
            <v>754.7479674796748</v>
          </cell>
          <cell r="E402" t="str">
            <v>FDE-Julho/21</v>
          </cell>
        </row>
        <row r="403">
          <cell r="A403" t="str">
            <v>05.05.068</v>
          </cell>
          <cell r="B403" t="str">
            <v>BE-18 BANCADA LABORATORIO 1 CUBA 60X50X30CM (L=180CM)</v>
          </cell>
          <cell r="C403" t="str">
            <v>UN</v>
          </cell>
          <cell r="D403">
            <v>2964.0325203252037</v>
          </cell>
          <cell r="E403" t="str">
            <v>FDE-Julho/21</v>
          </cell>
        </row>
        <row r="404">
          <cell r="A404" t="str">
            <v>05.05.069</v>
          </cell>
          <cell r="B404" t="str">
            <v>BE-19 BANCADA LABORATORIO SIMPLES</v>
          </cell>
          <cell r="C404" t="str">
            <v>M</v>
          </cell>
          <cell r="D404">
            <v>567.73170731707319</v>
          </cell>
          <cell r="E404" t="str">
            <v>FDE-Julho/21</v>
          </cell>
        </row>
        <row r="405">
          <cell r="A405" t="str">
            <v>05.05.075</v>
          </cell>
          <cell r="B405" t="str">
            <v>PR-09 PRATELEIRA EM GRANILITE - L=55CM</v>
          </cell>
          <cell r="C405" t="str">
            <v>M</v>
          </cell>
          <cell r="D405">
            <v>864.15447154471553</v>
          </cell>
          <cell r="E405" t="str">
            <v>FDE-Julho/21</v>
          </cell>
        </row>
        <row r="406">
          <cell r="A406" t="str">
            <v>05.05.078</v>
          </cell>
          <cell r="B406" t="str">
            <v>GS-03 GUICHE DE SECRETARIA/JANELA DE 2 FOLHAS</v>
          </cell>
          <cell r="C406" t="str">
            <v>UN</v>
          </cell>
          <cell r="D406">
            <v>2934.3252032520322</v>
          </cell>
          <cell r="E406" t="str">
            <v>FDE-Julho/21</v>
          </cell>
        </row>
        <row r="407">
          <cell r="A407" t="str">
            <v>05.05.079</v>
          </cell>
          <cell r="B407" t="str">
            <v>PR-10 PRATELEIRA EM GRANILITE L=70CM</v>
          </cell>
          <cell r="C407" t="str">
            <v>M</v>
          </cell>
          <cell r="D407">
            <v>1156.30081300813</v>
          </cell>
          <cell r="E407" t="str">
            <v>FDE-Julho/21</v>
          </cell>
        </row>
        <row r="408">
          <cell r="A408" t="str">
            <v>05.05.080</v>
          </cell>
          <cell r="B408" t="str">
            <v>ET-05 ESTRADO DE POLIPROPILENO</v>
          </cell>
          <cell r="C408" t="str">
            <v>M</v>
          </cell>
          <cell r="D408">
            <v>68.829268292682926</v>
          </cell>
          <cell r="E408" t="str">
            <v>FDE-Julho/21</v>
          </cell>
        </row>
        <row r="409">
          <cell r="A409" t="str">
            <v>05.05.085</v>
          </cell>
          <cell r="B409" t="str">
            <v>BA-12 BALCÃO DE ATENDIMENTO DE GRANITO (210X60CM)</v>
          </cell>
          <cell r="C409" t="str">
            <v>UN</v>
          </cell>
          <cell r="D409">
            <v>3660.3089430894311</v>
          </cell>
          <cell r="E409" t="str">
            <v>FDE-Julho/21</v>
          </cell>
        </row>
        <row r="410">
          <cell r="A410" t="str">
            <v>05.05.086</v>
          </cell>
          <cell r="B410" t="str">
            <v>BA-13 BALCAO ATENDIMENTO - GRANITO</v>
          </cell>
          <cell r="C410" t="str">
            <v>UN</v>
          </cell>
          <cell r="D410">
            <v>3303.8617886178863</v>
          </cell>
          <cell r="E410" t="str">
            <v>FDE-Julho/21</v>
          </cell>
        </row>
        <row r="411">
          <cell r="A411" t="str">
            <v>05.05.087</v>
          </cell>
          <cell r="B411" t="str">
            <v>GS-04 GUICHE DE SECRETARIA/JANELA DE CORRER</v>
          </cell>
          <cell r="C411" t="str">
            <v>UN</v>
          </cell>
          <cell r="D411">
            <v>2682.959349593496</v>
          </cell>
          <cell r="E411" t="str">
            <v>FDE-Julho/21</v>
          </cell>
        </row>
        <row r="412">
          <cell r="A412" t="str">
            <v>05.05.089</v>
          </cell>
          <cell r="B412" t="str">
            <v>BA-10 BALCÃO DE DISTRIB.DE GRANITO (L=350CM)</v>
          </cell>
          <cell r="C412" t="str">
            <v>UN</v>
          </cell>
          <cell r="D412">
            <v>5679.1219512195121</v>
          </cell>
          <cell r="E412" t="str">
            <v>FDE-Julho/21</v>
          </cell>
        </row>
        <row r="413">
          <cell r="A413" t="str">
            <v>05.05.090</v>
          </cell>
          <cell r="B413" t="str">
            <v>BA-11 BALCÃO DE DEVOLUÇÃO DE GRANITO (L=70CM)</v>
          </cell>
          <cell r="C413" t="str">
            <v>UN</v>
          </cell>
          <cell r="D413">
            <v>1869.4878048780486</v>
          </cell>
          <cell r="E413" t="str">
            <v>FDE-Julho/21</v>
          </cell>
        </row>
        <row r="414">
          <cell r="A414" t="str">
            <v>05.05.096</v>
          </cell>
          <cell r="B414" t="str">
            <v>CC-06 CUBA INOX 460X300X170MM - MISTURADOR DE PAREDE</v>
          </cell>
          <cell r="C414" t="str">
            <v>UN</v>
          </cell>
          <cell r="D414">
            <v>1772.3414634146343</v>
          </cell>
          <cell r="E414" t="str">
            <v>FDE-Julho/21</v>
          </cell>
        </row>
        <row r="415">
          <cell r="A415" t="str">
            <v>05.05.099</v>
          </cell>
          <cell r="B415" t="str">
            <v>COMPONENTES</v>
          </cell>
          <cell r="C415" t="str">
            <v>MV</v>
          </cell>
          <cell r="D415">
            <v>463.84552845528452</v>
          </cell>
          <cell r="E415" t="str">
            <v>FDE-Julho/21</v>
          </cell>
        </row>
        <row r="416">
          <cell r="A416" t="str">
            <v>05.05.101</v>
          </cell>
          <cell r="B416" t="str">
            <v>CC-01 CUBA INOX (60X50X30CM) INCLUSIVE VÁLVULA AMERICANA-GRANITO</v>
          </cell>
          <cell r="C416" t="str">
            <v>UN</v>
          </cell>
          <cell r="D416">
            <v>2476.9105691056911</v>
          </cell>
          <cell r="E416" t="str">
            <v>FDE-Julho/21</v>
          </cell>
        </row>
        <row r="417">
          <cell r="A417" t="str">
            <v>05.05.103</v>
          </cell>
          <cell r="B417" t="str">
            <v>CC-03 CUBA INOX (50X40X25CM) TORNEIRA DE PAREDE INCL.VÁLVULA AMERICANA-GRANITO</v>
          </cell>
          <cell r="C417" t="str">
            <v>UN</v>
          </cell>
          <cell r="D417">
            <v>2422.7642276422766</v>
          </cell>
          <cell r="E417" t="str">
            <v>FDE-Julho/21</v>
          </cell>
        </row>
        <row r="418">
          <cell r="A418" t="str">
            <v>05.05.104</v>
          </cell>
          <cell r="B418" t="str">
            <v>CC-04 CUBA DUPLA INOX (102X40X25CM) INCLUSIVE VÁLVULA AMERICANA-GRANITO</v>
          </cell>
          <cell r="C418" t="str">
            <v>UN</v>
          </cell>
          <cell r="D418">
            <v>4051.4878048780488</v>
          </cell>
          <cell r="E418" t="str">
            <v>FDE-Julho/21</v>
          </cell>
        </row>
        <row r="419">
          <cell r="A419" t="str">
            <v>05.05.105</v>
          </cell>
          <cell r="B419" t="str">
            <v>CC-05 CUBA INOX (50X40X25CM) TORNEIRA DE MESA INCL.VÁLVULA AMERICANA-GRANITO</v>
          </cell>
          <cell r="C419" t="str">
            <v>UN</v>
          </cell>
          <cell r="D419">
            <v>2469.560975609756</v>
          </cell>
          <cell r="E419" t="str">
            <v>FDE-Julho/21</v>
          </cell>
        </row>
        <row r="420">
          <cell r="A420" t="str">
            <v>05.05.108</v>
          </cell>
          <cell r="B420" t="str">
            <v xml:space="preserve">PRATELEIRA DE GRANILITE POLIDO ESPESSURA 40MM COR CINZA APLICADA NA BIBLIOTECA           USO EXCLUSIVO PADRAO CRECHE 
 </v>
          </cell>
          <cell r="C420" t="str">
            <v>M2</v>
          </cell>
          <cell r="D420">
            <v>346.2520325203252</v>
          </cell>
          <cell r="E420" t="str">
            <v>FDE-Julho/21</v>
          </cell>
        </row>
        <row r="421">
          <cell r="A421" t="str">
            <v>05.06.061</v>
          </cell>
          <cell r="B421" t="str">
            <v>RP-02 REFORCO DE FECHADURAS PARA PORTAS (RP-02)</v>
          </cell>
          <cell r="C421" t="str">
            <v>UN</v>
          </cell>
          <cell r="D421">
            <v>71.861788617886177</v>
          </cell>
          <cell r="E421" t="str">
            <v>FDE-Julho/21</v>
          </cell>
        </row>
        <row r="422">
          <cell r="A422" t="str">
            <v>05.06.099</v>
          </cell>
          <cell r="B422" t="str">
            <v>COMPONENTES</v>
          </cell>
          <cell r="C422" t="str">
            <v>MV</v>
          </cell>
          <cell r="D422">
            <v>463.84552845528452</v>
          </cell>
          <cell r="E422" t="str">
            <v>FDE-Julho/21</v>
          </cell>
        </row>
        <row r="423">
          <cell r="A423" t="str">
            <v>05.50.015</v>
          </cell>
          <cell r="B423" t="str">
            <v>DEMOLIÇÃO DE QUADRO NEGRO TIPO GREEMBOARD INCLUINDO ENTARUGAMENTO</v>
          </cell>
          <cell r="C423" t="str">
            <v>M2</v>
          </cell>
          <cell r="D423">
            <v>5.024390243902439</v>
          </cell>
          <cell r="E423" t="str">
            <v>FDE-Julho/21</v>
          </cell>
        </row>
        <row r="424">
          <cell r="A424" t="str">
            <v>05.50.099</v>
          </cell>
          <cell r="B424" t="str">
            <v>DEMOLICOES</v>
          </cell>
          <cell r="C424" t="str">
            <v>MV</v>
          </cell>
          <cell r="D424">
            <v>463.84552845528452</v>
          </cell>
          <cell r="E424" t="str">
            <v>FDE-Julho/21</v>
          </cell>
        </row>
        <row r="425">
          <cell r="A425" t="str">
            <v>05.60.001</v>
          </cell>
          <cell r="B425" t="str">
            <v>RETIRADA DE FOLHAS DE PORTAS OU JANELAS</v>
          </cell>
          <cell r="C425" t="str">
            <v>UN</v>
          </cell>
          <cell r="D425">
            <v>10.1869918699187</v>
          </cell>
          <cell r="E425" t="str">
            <v>FDE-Julho/21</v>
          </cell>
        </row>
        <row r="426">
          <cell r="A426" t="str">
            <v>05.60.005</v>
          </cell>
          <cell r="B426" t="str">
            <v>RETIRADA DE BATENTES DE ESQUADRIAS DE MADEIRA</v>
          </cell>
          <cell r="C426" t="str">
            <v>UN</v>
          </cell>
          <cell r="D426">
            <v>44.869918699186989</v>
          </cell>
          <cell r="E426" t="str">
            <v>FDE-Julho/21</v>
          </cell>
        </row>
        <row r="427">
          <cell r="A427" t="str">
            <v>05.60.010</v>
          </cell>
          <cell r="B427" t="str">
            <v>RETIRADA DE GUARNIÇÃO OU MOLDURAS</v>
          </cell>
          <cell r="C427" t="str">
            <v>M</v>
          </cell>
          <cell r="D427">
            <v>1.4227642276422765</v>
          </cell>
          <cell r="E427" t="str">
            <v>FDE-Julho/21</v>
          </cell>
        </row>
        <row r="428">
          <cell r="A428" t="str">
            <v>05.60.017</v>
          </cell>
          <cell r="B428" t="str">
            <v>RETIRADA DE PORTA GIZ, INCLUSIVE SUPORTES</v>
          </cell>
          <cell r="C428" t="str">
            <v>M</v>
          </cell>
          <cell r="D428">
            <v>8.154471544715447</v>
          </cell>
          <cell r="E428" t="str">
            <v>FDE-Julho/21</v>
          </cell>
        </row>
        <row r="429">
          <cell r="A429" t="str">
            <v>05.60.050</v>
          </cell>
          <cell r="B429" t="str">
            <v>RETIRADA DE FECHADURAS DE EMBUTIR</v>
          </cell>
          <cell r="C429" t="str">
            <v>UN</v>
          </cell>
          <cell r="D429">
            <v>10.1869918699187</v>
          </cell>
          <cell r="E429" t="str">
            <v>FDE-Julho/21</v>
          </cell>
        </row>
        <row r="430">
          <cell r="A430" t="str">
            <v>05.60.055</v>
          </cell>
          <cell r="B430" t="str">
            <v>RETIRADA DE CREMONA FECHO DE ALAVANCA DE EMBUTIR,TARJETAS E FECHAD SOBREPOR</v>
          </cell>
          <cell r="C430" t="str">
            <v>UN</v>
          </cell>
          <cell r="D430">
            <v>4.0731707317073171</v>
          </cell>
          <cell r="E430" t="str">
            <v>FDE-Julho/21</v>
          </cell>
        </row>
        <row r="431">
          <cell r="A431" t="str">
            <v>05.60.060</v>
          </cell>
          <cell r="B431" t="str">
            <v>RETIRADA DE DOBRADIÇAS</v>
          </cell>
          <cell r="C431" t="str">
            <v>UN</v>
          </cell>
          <cell r="D431">
            <v>4.0731707317073171</v>
          </cell>
          <cell r="E431" t="str">
            <v>FDE-Julho/21</v>
          </cell>
        </row>
        <row r="432">
          <cell r="A432" t="str">
            <v>05.60.099</v>
          </cell>
          <cell r="B432" t="str">
            <v>RETIRADAS</v>
          </cell>
          <cell r="C432" t="str">
            <v>MV</v>
          </cell>
          <cell r="D432">
            <v>463.84552845528452</v>
          </cell>
          <cell r="E432" t="str">
            <v>FDE-Julho/21</v>
          </cell>
        </row>
        <row r="433">
          <cell r="A433" t="str">
            <v>05.70.001</v>
          </cell>
          <cell r="B433" t="str">
            <v>RECOLOCAÇÃO DE FOLHAS DE PORTA OU JANELA</v>
          </cell>
          <cell r="C433" t="str">
            <v>UN</v>
          </cell>
          <cell r="D433">
            <v>81.723577235772353</v>
          </cell>
          <cell r="E433" t="str">
            <v>FDE-Julho/21</v>
          </cell>
        </row>
        <row r="434">
          <cell r="A434" t="str">
            <v>05.70.005</v>
          </cell>
          <cell r="B434" t="str">
            <v>RECOLOCAÇÃO DE BATENTES DE ESQUADRIAS DE MADEIRA</v>
          </cell>
          <cell r="C434" t="str">
            <v>UN</v>
          </cell>
          <cell r="D434">
            <v>52.016260162601625</v>
          </cell>
          <cell r="E434" t="str">
            <v>FDE-Julho/21</v>
          </cell>
        </row>
        <row r="435">
          <cell r="A435" t="str">
            <v>05.70.010</v>
          </cell>
          <cell r="B435" t="str">
            <v>RECOLOCAÇÃO DE GUARNIÇÃO OU MOLDURAS</v>
          </cell>
          <cell r="C435" t="str">
            <v>M</v>
          </cell>
          <cell r="D435">
            <v>1.8536585365853657</v>
          </cell>
          <cell r="E435" t="str">
            <v>FDE-Julho/21</v>
          </cell>
        </row>
        <row r="436">
          <cell r="A436" t="str">
            <v>05.70.013</v>
          </cell>
          <cell r="B436" t="str">
            <v>RECOLOCAÇÃO DE PORTA-GIZ, INCLUINDO SUPORTES</v>
          </cell>
          <cell r="C436" t="str">
            <v>M</v>
          </cell>
          <cell r="D436">
            <v>19.910569105691057</v>
          </cell>
          <cell r="E436" t="str">
            <v>FDE-Julho/21</v>
          </cell>
        </row>
        <row r="437">
          <cell r="A437" t="str">
            <v>05.70.015</v>
          </cell>
          <cell r="B437" t="str">
            <v>RECOLOCAÇÃO DE FECHADURAS DE EMBUTIR</v>
          </cell>
          <cell r="C437" t="str">
            <v>UN</v>
          </cell>
          <cell r="D437">
            <v>59.065040650406509</v>
          </cell>
          <cell r="E437" t="str">
            <v>FDE-Julho/21</v>
          </cell>
        </row>
        <row r="438">
          <cell r="A438" t="str">
            <v>05.70.016</v>
          </cell>
          <cell r="B438" t="str">
            <v>RECOLOCAÇÃO DE CREMONA,FECHOS DE ALAVANCA EMBUTIR,TARJETAS E FECHADURAS SOBREPOR</v>
          </cell>
          <cell r="C438" t="str">
            <v>UN</v>
          </cell>
          <cell r="D438">
            <v>47.918699186991866</v>
          </cell>
          <cell r="E438" t="str">
            <v>FDE-Julho/21</v>
          </cell>
        </row>
        <row r="439">
          <cell r="A439" t="str">
            <v>05.70.017</v>
          </cell>
          <cell r="B439" t="str">
            <v>RECOLOCAÇÃO DE DOBRADICAS</v>
          </cell>
          <cell r="C439" t="str">
            <v>UN</v>
          </cell>
          <cell r="D439">
            <v>6.308943089430894</v>
          </cell>
          <cell r="E439" t="str">
            <v>FDE-Julho/21</v>
          </cell>
        </row>
        <row r="440">
          <cell r="A440" t="str">
            <v>05.70.099</v>
          </cell>
          <cell r="B440" t="str">
            <v>RECOLOCACAO DE ELEM DE MADEIRA/COMPONENTES</v>
          </cell>
          <cell r="C440" t="str">
            <v>MV</v>
          </cell>
          <cell r="D440">
            <v>463.84552845528452</v>
          </cell>
          <cell r="E440" t="str">
            <v>FDE-Julho/21</v>
          </cell>
        </row>
        <row r="441">
          <cell r="A441" t="str">
            <v>05.80.001</v>
          </cell>
          <cell r="B441" t="str">
            <v>PORTA MADEIRA COMPENS LISA P/ PINTURA</v>
          </cell>
          <cell r="C441" t="str">
            <v>M2</v>
          </cell>
          <cell r="D441">
            <v>143.34959349593495</v>
          </cell>
          <cell r="E441" t="str">
            <v>FDE-Julho/21</v>
          </cell>
        </row>
        <row r="442">
          <cell r="A442" t="str">
            <v>05.80.002</v>
          </cell>
          <cell r="B442" t="str">
            <v>PORTA MADEIRA COMPENS LISA COM VISOR</v>
          </cell>
          <cell r="C442" t="str">
            <v>M2</v>
          </cell>
          <cell r="D442">
            <v>346.8780487804878</v>
          </cell>
          <cell r="E442" t="str">
            <v>FDE-Julho/21</v>
          </cell>
        </row>
        <row r="443">
          <cell r="A443" t="str">
            <v>05.80.003</v>
          </cell>
          <cell r="B443" t="str">
            <v>PORTA MADEIRA ALMOFADADA</v>
          </cell>
          <cell r="C443" t="str">
            <v>M2</v>
          </cell>
          <cell r="D443">
            <v>227.57723577235774</v>
          </cell>
          <cell r="E443" t="str">
            <v>FDE-Julho/21</v>
          </cell>
        </row>
        <row r="444">
          <cell r="A444" t="str">
            <v>05.80.004</v>
          </cell>
          <cell r="B444" t="str">
            <v>PORTA MADEIRA MACHO-FEMEA</v>
          </cell>
          <cell r="C444" t="str">
            <v>M2</v>
          </cell>
          <cell r="D444">
            <v>233.51219512195124</v>
          </cell>
          <cell r="E444" t="str">
            <v>FDE-Julho/21</v>
          </cell>
        </row>
        <row r="445">
          <cell r="A445" t="str">
            <v>05.80.005</v>
          </cell>
          <cell r="B445" t="str">
            <v>PORTA TIPO VENEZIANA</v>
          </cell>
          <cell r="C445" t="str">
            <v>M2</v>
          </cell>
          <cell r="D445">
            <v>496.8780487804878</v>
          </cell>
          <cell r="E445" t="str">
            <v>FDE-Julho/21</v>
          </cell>
        </row>
        <row r="446">
          <cell r="A446" t="str">
            <v>05.80.006</v>
          </cell>
          <cell r="B446" t="str">
            <v>FOLHA DE PORTA LISA DE 22 MM PARA ARMARIOS</v>
          </cell>
          <cell r="C446" t="str">
            <v>M2</v>
          </cell>
          <cell r="D446">
            <v>405.82926829268297</v>
          </cell>
          <cell r="E446" t="str">
            <v>FDE-Julho/21</v>
          </cell>
        </row>
        <row r="447">
          <cell r="A447" t="str">
            <v>05.80.015</v>
          </cell>
          <cell r="B447" t="str">
            <v>BANDEIRA P/ PORTA MADEIRA COMPENS LISA P/ PINTURA</v>
          </cell>
          <cell r="C447" t="str">
            <v>M2</v>
          </cell>
          <cell r="D447">
            <v>129.14634146341464</v>
          </cell>
          <cell r="E447" t="str">
            <v>FDE-Julho/21</v>
          </cell>
        </row>
        <row r="448">
          <cell r="A448" t="str">
            <v>05.80.020</v>
          </cell>
          <cell r="B448" t="str">
            <v>BATENTE DE MADEIRA PARA PORTAS DE 1 FL SEM BANDEIRA</v>
          </cell>
          <cell r="C448" t="str">
            <v>CJ</v>
          </cell>
          <cell r="D448">
            <v>225.26016260162601</v>
          </cell>
          <cell r="E448" t="str">
            <v>FDE-Julho/21</v>
          </cell>
        </row>
        <row r="449">
          <cell r="A449" t="str">
            <v>05.80.021</v>
          </cell>
          <cell r="B449" t="str">
            <v>BATENTE DE MADEIRA PARA PORTAS DE 1 FOLHA COM BANDEIRA</v>
          </cell>
          <cell r="C449" t="str">
            <v>CJ</v>
          </cell>
          <cell r="D449">
            <v>226.45528455284554</v>
          </cell>
          <cell r="E449" t="str">
            <v>FDE-Julho/21</v>
          </cell>
        </row>
        <row r="450">
          <cell r="A450" t="str">
            <v>05.80.022</v>
          </cell>
          <cell r="B450" t="str">
            <v>BATENTE DE MADEIRA PARA PORTA DE 2 FLS SEM BANDEIRA</v>
          </cell>
          <cell r="C450" t="str">
            <v>CJ</v>
          </cell>
          <cell r="D450">
            <v>355.04065040650408</v>
          </cell>
          <cell r="E450" t="str">
            <v>FDE-Julho/21</v>
          </cell>
        </row>
        <row r="451">
          <cell r="A451" t="str">
            <v>05.80.023</v>
          </cell>
          <cell r="B451" t="str">
            <v>BATENTE DE MADEIRA PARA PORTAS DE 2 FLS COM BANDEIRA</v>
          </cell>
          <cell r="C451" t="str">
            <v>CJ</v>
          </cell>
          <cell r="D451">
            <v>356.57723577235771</v>
          </cell>
          <cell r="E451" t="str">
            <v>FDE-Julho/21</v>
          </cell>
        </row>
        <row r="452">
          <cell r="A452" t="str">
            <v>05.80.026</v>
          </cell>
          <cell r="B452" t="str">
            <v>BATENTE DE MADEIRA PARA ARMARIO</v>
          </cell>
          <cell r="C452" t="str">
            <v>M</v>
          </cell>
          <cell r="D452">
            <v>43</v>
          </cell>
          <cell r="E452" t="str">
            <v>FDE-Julho/21</v>
          </cell>
        </row>
        <row r="453">
          <cell r="A453" t="str">
            <v>05.80.030</v>
          </cell>
          <cell r="B453" t="str">
            <v>BATENTE METALICO - PERFIL CHAPA 14 (1,9MM) ZINCADA</v>
          </cell>
          <cell r="C453" t="str">
            <v>M</v>
          </cell>
          <cell r="D453">
            <v>161.55284552845529</v>
          </cell>
          <cell r="E453" t="str">
            <v>FDE-Julho/21</v>
          </cell>
        </row>
        <row r="454">
          <cell r="A454" t="str">
            <v>05.80.035</v>
          </cell>
          <cell r="B454" t="str">
            <v>GUARNICAO DE 5 CM PARA PORTA DE 1 FOLHA</v>
          </cell>
          <cell r="C454" t="str">
            <v>CJ</v>
          </cell>
          <cell r="D454">
            <v>23.747967479674799</v>
          </cell>
          <cell r="E454" t="str">
            <v>FDE-Julho/21</v>
          </cell>
        </row>
        <row r="455">
          <cell r="A455" t="str">
            <v>05.80.036</v>
          </cell>
          <cell r="B455" t="str">
            <v>GUARNICAO DE 5 CM PARA PORTA DE 2 FOLHAS</v>
          </cell>
          <cell r="C455" t="str">
            <v>CJ</v>
          </cell>
          <cell r="D455">
            <v>33.780487804878049</v>
          </cell>
          <cell r="E455" t="str">
            <v>FDE-Julho/21</v>
          </cell>
        </row>
        <row r="456">
          <cell r="A456" t="str">
            <v>05.80.037</v>
          </cell>
          <cell r="B456" t="str">
            <v>GUARNICAO MADEIRA DE 5,0CM</v>
          </cell>
          <cell r="C456" t="str">
            <v>M</v>
          </cell>
          <cell r="D456">
            <v>8.845528455284553</v>
          </cell>
          <cell r="E456" t="str">
            <v>FDE-Julho/21</v>
          </cell>
        </row>
        <row r="457">
          <cell r="A457" t="str">
            <v>05.80.038</v>
          </cell>
          <cell r="B457" t="str">
            <v>GUARNICAO MADEIRA DE 7,0CM</v>
          </cell>
          <cell r="C457" t="str">
            <v>M</v>
          </cell>
          <cell r="D457">
            <v>10.682926829268293</v>
          </cell>
          <cell r="E457" t="str">
            <v>FDE-Julho/21</v>
          </cell>
        </row>
        <row r="458">
          <cell r="A458" t="str">
            <v>05.80.039</v>
          </cell>
          <cell r="B458" t="str">
            <v>GUARNICAO MADEIRA DE 10,0CM</v>
          </cell>
          <cell r="C458" t="str">
            <v>M</v>
          </cell>
          <cell r="D458">
            <v>12.788617886178862</v>
          </cell>
          <cell r="E458" t="str">
            <v>FDE-Julho/21</v>
          </cell>
        </row>
        <row r="459">
          <cell r="A459" t="str">
            <v>05.80.040</v>
          </cell>
          <cell r="B459" t="str">
            <v>GUARNICAO MADEIRA DE 15,0CM</v>
          </cell>
          <cell r="C459" t="str">
            <v>M</v>
          </cell>
          <cell r="D459">
            <v>14.943089430894309</v>
          </cell>
          <cell r="E459" t="str">
            <v>FDE-Julho/21</v>
          </cell>
        </row>
        <row r="460">
          <cell r="A460" t="str">
            <v>05.80.041</v>
          </cell>
          <cell r="B460" t="str">
            <v>PORTA GIZ, INCLUSIVE SUPORTES</v>
          </cell>
          <cell r="C460" t="str">
            <v>M</v>
          </cell>
          <cell r="D460">
            <v>220.45528455284554</v>
          </cell>
          <cell r="E460" t="str">
            <v>FDE-Julho/21</v>
          </cell>
        </row>
        <row r="461">
          <cell r="A461" t="str">
            <v>05.80.042</v>
          </cell>
          <cell r="B461" t="str">
            <v>LOUSA QUADRICULADA L=4.61M MOD. LG-01</v>
          </cell>
          <cell r="C461" t="str">
            <v>UN</v>
          </cell>
          <cell r="D461">
            <v>2069.4959349593496</v>
          </cell>
          <cell r="E461" t="str">
            <v>FDE-Julho/21</v>
          </cell>
        </row>
        <row r="462">
          <cell r="A462" t="str">
            <v>05.80.043</v>
          </cell>
          <cell r="B462" t="str">
            <v>CHAPA GREENBOARD DE 1,3 MM DE ESPESSURA</v>
          </cell>
          <cell r="C462" t="str">
            <v>M2</v>
          </cell>
          <cell r="D462">
            <v>137.77235772357724</v>
          </cell>
          <cell r="E462" t="str">
            <v>FDE-Julho/21</v>
          </cell>
        </row>
        <row r="463">
          <cell r="A463" t="str">
            <v>05.80.044</v>
          </cell>
          <cell r="B463" t="str">
            <v>LOUSA QUADRICULADA L=2.55M MOD. LG-02</v>
          </cell>
          <cell r="C463" t="str">
            <v>UN</v>
          </cell>
          <cell r="D463">
            <v>1107.7479674796748</v>
          </cell>
          <cell r="E463" t="str">
            <v>FDE-Julho/21</v>
          </cell>
        </row>
        <row r="464">
          <cell r="A464" t="str">
            <v>05.80.050</v>
          </cell>
          <cell r="B464" t="str">
            <v>LOUSA EM ARGAMASSA L=461M MOD LG-03</v>
          </cell>
          <cell r="C464" t="str">
            <v>UN</v>
          </cell>
          <cell r="D464">
            <v>1617.6097560975611</v>
          </cell>
          <cell r="E464" t="str">
            <v>FDE-Julho/21</v>
          </cell>
        </row>
        <row r="465">
          <cell r="A465" t="str">
            <v>05.80.051</v>
          </cell>
          <cell r="B465" t="str">
            <v>QUADRO NEGRO EM MASSA - COMPLETO</v>
          </cell>
          <cell r="C465" t="str">
            <v>M2</v>
          </cell>
          <cell r="D465">
            <v>285.76422764227641</v>
          </cell>
          <cell r="E465" t="str">
            <v>FDE-Julho/21</v>
          </cell>
        </row>
        <row r="466">
          <cell r="A466" t="str">
            <v>05.80.070</v>
          </cell>
          <cell r="B466" t="str">
            <v>FECHADURA COMPLETA, CILINDRICA DE EMBUTIR</v>
          </cell>
          <cell r="C466" t="str">
            <v>JG</v>
          </cell>
          <cell r="D466">
            <v>268.15447154471542</v>
          </cell>
          <cell r="E466" t="str">
            <v>FDE-Julho/21</v>
          </cell>
        </row>
        <row r="467">
          <cell r="A467" t="str">
            <v>05.80.071</v>
          </cell>
          <cell r="B467" t="str">
            <v>FECHADURA COMPLETA, TIPO GORGE DE EMBUTIR</v>
          </cell>
          <cell r="C467" t="str">
            <v>JG</v>
          </cell>
          <cell r="D467">
            <v>136.80487804878049</v>
          </cell>
          <cell r="E467" t="str">
            <v>FDE-Julho/21</v>
          </cell>
        </row>
        <row r="468">
          <cell r="A468" t="str">
            <v>05.80.072</v>
          </cell>
          <cell r="B468" t="str">
            <v>FECHADURA COMPL TIPO TARGETA DE SOBREPOR C/VISOR "LIVRE-OCUPADO"</v>
          </cell>
          <cell r="C468" t="str">
            <v>JG</v>
          </cell>
          <cell r="D468">
            <v>111.65853658536585</v>
          </cell>
          <cell r="E468" t="str">
            <v>FDE-Julho/21</v>
          </cell>
        </row>
        <row r="469">
          <cell r="A469" t="str">
            <v>05.80.073</v>
          </cell>
          <cell r="B469" t="str">
            <v>FECHADURA DE SOBREPOR CILINDRICA PARA PORTOES</v>
          </cell>
          <cell r="C469" t="str">
            <v>UN</v>
          </cell>
          <cell r="D469">
            <v>122.50406504065042</v>
          </cell>
          <cell r="E469" t="str">
            <v>FDE-Julho/21</v>
          </cell>
        </row>
        <row r="470">
          <cell r="A470" t="str">
            <v>05.80.080</v>
          </cell>
          <cell r="B470" t="str">
            <v>DOBRADICA DE 3 1/2" X 3" CROMADO, COM EIXO E BOLA DE LATAO</v>
          </cell>
          <cell r="C470" t="str">
            <v>UN</v>
          </cell>
          <cell r="D470">
            <v>28.056910569105689</v>
          </cell>
          <cell r="E470" t="str">
            <v>FDE-Julho/21</v>
          </cell>
        </row>
        <row r="471">
          <cell r="A471" t="str">
            <v>05.80.081</v>
          </cell>
          <cell r="B471" t="str">
            <v>DOBRADICA DE 3 1/2" X 3" EM ACO LAMINADO</v>
          </cell>
          <cell r="C471" t="str">
            <v>UN</v>
          </cell>
          <cell r="D471">
            <v>17.317073170731707</v>
          </cell>
          <cell r="E471" t="str">
            <v>FDE-Julho/21</v>
          </cell>
        </row>
        <row r="472">
          <cell r="A472" t="str">
            <v>05.80.082</v>
          </cell>
          <cell r="B472" t="str">
            <v>DOBRADICA FERRO CROMADO COM PINO E BOLAS DE FERRO 3" X 2 1/2"</v>
          </cell>
          <cell r="C472" t="str">
            <v>UN</v>
          </cell>
          <cell r="D472">
            <v>24.520325203252032</v>
          </cell>
          <cell r="E472" t="str">
            <v>FDE-Julho/21</v>
          </cell>
        </row>
        <row r="473">
          <cell r="A473" t="str">
            <v>05.80.083</v>
          </cell>
          <cell r="B473" t="str">
            <v>DOBRADICA DE 3" X 2 1/2" EM ACO LAMINADO</v>
          </cell>
          <cell r="C473" t="str">
            <v>UN</v>
          </cell>
          <cell r="D473">
            <v>24.520325203252032</v>
          </cell>
          <cell r="E473" t="str">
            <v>FDE-Julho/21</v>
          </cell>
        </row>
        <row r="474">
          <cell r="A474" t="str">
            <v>05.80.085</v>
          </cell>
          <cell r="B474" t="str">
            <v>FECHADURA TETRA COMPLETA ESPELHO REDONDO CROMADO</v>
          </cell>
          <cell r="C474" t="str">
            <v>UN</v>
          </cell>
          <cell r="D474">
            <v>122.45528455284554</v>
          </cell>
          <cell r="E474" t="str">
            <v>FDE-Julho/21</v>
          </cell>
        </row>
        <row r="475">
          <cell r="A475" t="str">
            <v>05.80.086</v>
          </cell>
          <cell r="B475" t="str">
            <v>CREMONA COMPLETO</v>
          </cell>
          <cell r="C475" t="str">
            <v>JG</v>
          </cell>
          <cell r="D475">
            <v>247.11382113821136</v>
          </cell>
          <cell r="E475" t="str">
            <v>FDE-Julho/21</v>
          </cell>
        </row>
        <row r="476">
          <cell r="A476" t="str">
            <v>05.80.087</v>
          </cell>
          <cell r="B476" t="str">
            <v>VARETA PARA CREMONA</v>
          </cell>
          <cell r="C476" t="str">
            <v>M</v>
          </cell>
          <cell r="D476">
            <v>33.1869918699187</v>
          </cell>
          <cell r="E476" t="str">
            <v>FDE-Julho/21</v>
          </cell>
        </row>
        <row r="477">
          <cell r="A477" t="str">
            <v>05.80.090</v>
          </cell>
          <cell r="B477" t="str">
            <v>BORBOLETA PARA JANELAS</v>
          </cell>
          <cell r="C477" t="str">
            <v>PR</v>
          </cell>
          <cell r="D477">
            <v>27.056910569105693</v>
          </cell>
          <cell r="E477" t="str">
            <v>FDE-Julho/21</v>
          </cell>
        </row>
        <row r="478">
          <cell r="A478" t="str">
            <v>05.80.091</v>
          </cell>
          <cell r="B478" t="str">
            <v>FECHO TIPO UNHA DE EMBUTIR DE 10 CM</v>
          </cell>
          <cell r="C478" t="str">
            <v>UN</v>
          </cell>
          <cell r="D478">
            <v>21.691056910569106</v>
          </cell>
          <cell r="E478" t="str">
            <v>FDE-Julho/21</v>
          </cell>
        </row>
        <row r="479">
          <cell r="A479" t="str">
            <v>05.80.094</v>
          </cell>
          <cell r="B479" t="str">
            <v>DOBRADICA FERRO CROM C/ PINO BOLAS ANEIS FERRO 3 1/2"X3"</v>
          </cell>
          <cell r="C479" t="str">
            <v>UN</v>
          </cell>
          <cell r="D479">
            <v>25.081300813008131</v>
          </cell>
          <cell r="E479" t="str">
            <v>FDE-Julho/21</v>
          </cell>
        </row>
        <row r="480">
          <cell r="A480" t="str">
            <v>05.80.095</v>
          </cell>
          <cell r="B480" t="str">
            <v>FECHADURA CILINDRICA COMPLETO (FECHAD ROSETA MACAN)</v>
          </cell>
          <cell r="C480" t="str">
            <v>UN</v>
          </cell>
          <cell r="D480">
            <v>268.15447154471542</v>
          </cell>
          <cell r="E480" t="str">
            <v>FDE-Julho/21</v>
          </cell>
        </row>
        <row r="481">
          <cell r="A481" t="str">
            <v>05.80.096</v>
          </cell>
          <cell r="B481" t="str">
            <v>FECHO UNHA DE EMBUTIR AÇO CROMADO 20CM X 3/4"</v>
          </cell>
          <cell r="C481" t="str">
            <v>UN</v>
          </cell>
          <cell r="D481">
            <v>67.032520325203251</v>
          </cell>
          <cell r="E481" t="str">
            <v>FDE-Julho/21</v>
          </cell>
        </row>
        <row r="482">
          <cell r="A482" t="str">
            <v>05.80.099</v>
          </cell>
          <cell r="B482" t="str">
            <v>SERVICOS DE ELEMENTOS DE MADEIRA/COMPONENTES - CONSERVACAO</v>
          </cell>
          <cell r="C482" t="str">
            <v>MV</v>
          </cell>
          <cell r="D482">
            <v>463.84552845528452</v>
          </cell>
          <cell r="E482" t="str">
            <v>FDE-Julho/21</v>
          </cell>
        </row>
        <row r="483">
          <cell r="A483" t="str">
            <v>05.81.001</v>
          </cell>
          <cell r="B483" t="str">
            <v>PORTA MADEIRA COMPENS LISA P/ VERNIZ 72X210CM</v>
          </cell>
          <cell r="C483" t="str">
            <v>UN</v>
          </cell>
          <cell r="D483">
            <v>259.95121951219511</v>
          </cell>
          <cell r="E483" t="str">
            <v>FDE-Julho/21</v>
          </cell>
        </row>
        <row r="484">
          <cell r="A484" t="str">
            <v>05.81.002</v>
          </cell>
          <cell r="B484" t="str">
            <v>PORTA MADEIRA COMPENS LISA P/ VERNIZ 82X210CM</v>
          </cell>
          <cell r="C484" t="str">
            <v>UN</v>
          </cell>
          <cell r="D484">
            <v>272.21951219512192</v>
          </cell>
          <cell r="E484" t="str">
            <v>FDE-Julho/21</v>
          </cell>
        </row>
        <row r="485">
          <cell r="A485" t="str">
            <v>05.81.003</v>
          </cell>
          <cell r="B485" t="str">
            <v>PORTA MADEIRA COMPENS LISA P/ VERNIZ 92X210CM</v>
          </cell>
          <cell r="C485" t="str">
            <v>UN</v>
          </cell>
          <cell r="D485">
            <v>301.58536585365852</v>
          </cell>
          <cell r="E485" t="str">
            <v>FDE-Julho/21</v>
          </cell>
        </row>
        <row r="486">
          <cell r="A486" t="str">
            <v>05.81.005</v>
          </cell>
          <cell r="B486" t="str">
            <v>PORTA MADEIRA COMPENS LISA P/ PINTURA 72X210CM</v>
          </cell>
          <cell r="C486" t="str">
            <v>UN</v>
          </cell>
          <cell r="D486">
            <v>241.52845528455285</v>
          </cell>
          <cell r="E486" t="str">
            <v>FDE-Julho/21</v>
          </cell>
        </row>
        <row r="487">
          <cell r="A487" t="str">
            <v>05.81.006</v>
          </cell>
          <cell r="B487" t="str">
            <v>PORTA MADEIRA COMPENS LISA P/ PINTURA 82X210CM</v>
          </cell>
          <cell r="C487" t="str">
            <v>UN</v>
          </cell>
          <cell r="D487">
            <v>243.86991869918697</v>
          </cell>
          <cell r="E487" t="str">
            <v>FDE-Julho/21</v>
          </cell>
        </row>
        <row r="488">
          <cell r="A488" t="str">
            <v>05.81.007</v>
          </cell>
          <cell r="B488" t="str">
            <v>PORTA COMPENS LISA MADEIRA P/ PINTURA 92X210CM</v>
          </cell>
          <cell r="C488" t="str">
            <v>UN</v>
          </cell>
          <cell r="D488">
            <v>259.869918699187</v>
          </cell>
          <cell r="E488" t="str">
            <v>FDE-Julho/21</v>
          </cell>
        </row>
        <row r="489">
          <cell r="A489" t="str">
            <v>05.81.025</v>
          </cell>
          <cell r="B489" t="str">
            <v>PORTA MADEIRA MACHO-FEMEA 72X210CM</v>
          </cell>
          <cell r="C489" t="str">
            <v>UN</v>
          </cell>
          <cell r="D489">
            <v>394.13821138211387</v>
          </cell>
          <cell r="E489" t="str">
            <v>FDE-Julho/21</v>
          </cell>
        </row>
        <row r="490">
          <cell r="A490" t="str">
            <v>05.81.026</v>
          </cell>
          <cell r="B490" t="str">
            <v>PORTA MADEIRA MACHO-FEMEA 82X210CM</v>
          </cell>
          <cell r="C490" t="str">
            <v>UN</v>
          </cell>
          <cell r="D490">
            <v>394.13821138211387</v>
          </cell>
          <cell r="E490" t="str">
            <v>FDE-Julho/21</v>
          </cell>
        </row>
        <row r="491">
          <cell r="A491" t="str">
            <v>05.81.027</v>
          </cell>
          <cell r="B491" t="str">
            <v>PORTA MADEIRA MACHO-FEMEA 92X210CM</v>
          </cell>
          <cell r="C491" t="str">
            <v>UN</v>
          </cell>
          <cell r="D491">
            <v>406.8780487804878</v>
          </cell>
          <cell r="E491" t="str">
            <v>FDE-Julho/21</v>
          </cell>
        </row>
        <row r="492">
          <cell r="A492" t="str">
            <v>05.81.033</v>
          </cell>
          <cell r="B492" t="str">
            <v>PORTA DE ARMARIO SOB PIA TIPO VENEZIANA - DE CORRER</v>
          </cell>
          <cell r="C492" t="str">
            <v>M2</v>
          </cell>
          <cell r="D492">
            <v>632.70731707317077</v>
          </cell>
          <cell r="E492" t="str">
            <v>FDE-Julho/21</v>
          </cell>
        </row>
        <row r="493">
          <cell r="A493" t="str">
            <v>05.81.047</v>
          </cell>
          <cell r="B493" t="str">
            <v>FECHADURAS E FECHOS PARA PORTAS INT WC - TARGETA LATAO LIVRE-OCUPADO</v>
          </cell>
          <cell r="C493" t="str">
            <v>CJ</v>
          </cell>
          <cell r="D493">
            <v>97.170731707317074</v>
          </cell>
          <cell r="E493" t="str">
            <v>FDE-Julho/21</v>
          </cell>
        </row>
        <row r="494">
          <cell r="A494" t="str">
            <v>05.81.048</v>
          </cell>
          <cell r="B494" t="str">
            <v>ESPELHOS RET 200 X 50 MM PESO MINIMO 170 G</v>
          </cell>
          <cell r="C494" t="str">
            <v>PR</v>
          </cell>
          <cell r="D494">
            <v>126.16260162601627</v>
          </cell>
          <cell r="E494" t="str">
            <v>FDE-Julho/21</v>
          </cell>
        </row>
        <row r="495">
          <cell r="A495" t="str">
            <v>05.81.056</v>
          </cell>
          <cell r="B495" t="str">
            <v>CHAPA LAMINADO MELAMINICO ACAB TEXTURIZADO E=1MM</v>
          </cell>
          <cell r="C495" t="str">
            <v>M2</v>
          </cell>
          <cell r="D495">
            <v>75.447154471544721</v>
          </cell>
          <cell r="E495" t="str">
            <v>FDE-Julho/21</v>
          </cell>
        </row>
        <row r="496">
          <cell r="A496" t="str">
            <v>05.81.062</v>
          </cell>
          <cell r="B496" t="str">
            <v>CONJUNTO FERRAGEM PORTAS INTERNAS E EXTERNAS 1 FOLHA - COM DOBRADIÇA DE FERRO POLIDO</v>
          </cell>
          <cell r="C496" t="str">
            <v>UN</v>
          </cell>
          <cell r="D496">
            <v>112.23577235772359</v>
          </cell>
          <cell r="E496" t="str">
            <v>FDE-Julho/21</v>
          </cell>
        </row>
        <row r="497">
          <cell r="A497" t="str">
            <v>05.81.065</v>
          </cell>
          <cell r="B497" t="str">
            <v>FERRAGEM PORTINHOLAS ARMARIO SOB PIA - COM 2 FOLHAS DE CORRER</v>
          </cell>
          <cell r="C497" t="str">
            <v>CJ</v>
          </cell>
          <cell r="D497">
            <v>101.83739837398375</v>
          </cell>
          <cell r="E497" t="str">
            <v>FDE-Julho/21</v>
          </cell>
        </row>
        <row r="498">
          <cell r="A498" t="str">
            <v>05.81.070</v>
          </cell>
          <cell r="B498" t="str">
            <v>CADEADO DE LATAO COM CILINDRO - TRAVA DUPLA DE 25 MM</v>
          </cell>
          <cell r="C498" t="str">
            <v>UN</v>
          </cell>
          <cell r="D498">
            <v>19.894308943089431</v>
          </cell>
          <cell r="E498" t="str">
            <v>FDE-Julho/21</v>
          </cell>
        </row>
        <row r="499">
          <cell r="A499" t="str">
            <v>05.81.071</v>
          </cell>
          <cell r="B499" t="str">
            <v>CADEADO DE LATAO COM CILINDRO - TRAVA DUPLA DE 35 MM</v>
          </cell>
          <cell r="C499" t="str">
            <v>UN</v>
          </cell>
          <cell r="D499">
            <v>28.943089430894311</v>
          </cell>
          <cell r="E499" t="str">
            <v>FDE-Julho/21</v>
          </cell>
        </row>
        <row r="500">
          <cell r="A500" t="str">
            <v>05.81.072</v>
          </cell>
          <cell r="B500" t="str">
            <v>CADEADO DE LATAO COM CILINDRO - TRAVA DUPLA DE 45 MM</v>
          </cell>
          <cell r="C500" t="str">
            <v>UN</v>
          </cell>
          <cell r="D500">
            <v>41.235772357723576</v>
          </cell>
          <cell r="E500" t="str">
            <v>FDE-Julho/21</v>
          </cell>
        </row>
        <row r="501">
          <cell r="A501" t="str">
            <v>05.81.073</v>
          </cell>
          <cell r="B501" t="str">
            <v>CADEADO DE LATAO COM CILINDRO - TRAVA DUPLA DE 50 MM</v>
          </cell>
          <cell r="C501" t="str">
            <v>UN</v>
          </cell>
          <cell r="D501">
            <v>48.382113821138212</v>
          </cell>
          <cell r="E501" t="str">
            <v>FDE-Julho/21</v>
          </cell>
        </row>
        <row r="502">
          <cell r="A502" t="str">
            <v>05.81.076</v>
          </cell>
          <cell r="B502" t="str">
            <v>CADEADO DE LATAO C/ CILINDRO-TRAVA DUPLA DE 30MM - PESO MIN 110G</v>
          </cell>
          <cell r="C502" t="str">
            <v>UN</v>
          </cell>
          <cell r="D502">
            <v>22.837398373983739</v>
          </cell>
          <cell r="E502" t="str">
            <v>FDE-Julho/21</v>
          </cell>
        </row>
        <row r="503">
          <cell r="A503" t="str">
            <v>05.81.080</v>
          </cell>
          <cell r="B503" t="str">
            <v>PORTA CADEADO EM FERRO PINTADO - DE 60MM - PESO MIN 25G</v>
          </cell>
          <cell r="C503" t="str">
            <v>UN</v>
          </cell>
          <cell r="D503">
            <v>8.9105691056910583</v>
          </cell>
          <cell r="E503" t="str">
            <v>FDE-Julho/21</v>
          </cell>
        </row>
        <row r="504">
          <cell r="A504" t="str">
            <v>05.81.081</v>
          </cell>
          <cell r="B504" t="str">
            <v>PORTA CADEADO EM FERRO PINTADO - DE 90MM - PESO MIN 115G</v>
          </cell>
          <cell r="C504" t="str">
            <v>UN</v>
          </cell>
          <cell r="D504">
            <v>12.617886178861788</v>
          </cell>
          <cell r="E504" t="str">
            <v>FDE-Julho/21</v>
          </cell>
        </row>
        <row r="505">
          <cell r="A505" t="str">
            <v>05.81.082</v>
          </cell>
          <cell r="B505" t="str">
            <v>PORTA CADEADO EM FERRO PINTADO - DE 110MM - PESO MIN 135G</v>
          </cell>
          <cell r="C505" t="str">
            <v>UN</v>
          </cell>
          <cell r="D505">
            <v>13.130081300813007</v>
          </cell>
          <cell r="E505" t="str">
            <v>FDE-Julho/21</v>
          </cell>
        </row>
        <row r="506">
          <cell r="A506" t="str">
            <v>05.81.099</v>
          </cell>
          <cell r="B506" t="str">
            <v>RECOLOCACOES DE ELEM DE MADEIRA/COMPONENTES</v>
          </cell>
          <cell r="C506" t="str">
            <v>MV</v>
          </cell>
          <cell r="D506">
            <v>463.84552845528452</v>
          </cell>
          <cell r="E506" t="str">
            <v>FDE-Julho/21</v>
          </cell>
        </row>
        <row r="507">
          <cell r="A507" t="str">
            <v>05.82.010</v>
          </cell>
          <cell r="B507" t="str">
            <v>TAMPO DE PIA EM GRANITO E=2CM</v>
          </cell>
          <cell r="C507" t="str">
            <v>M</v>
          </cell>
          <cell r="D507">
            <v>269.09756097560978</v>
          </cell>
          <cell r="E507" t="str">
            <v>FDE-Julho/21</v>
          </cell>
        </row>
        <row r="508">
          <cell r="A508" t="str">
            <v>05.82.099</v>
          </cell>
          <cell r="B508" t="str">
            <v>SERVICOS DE ELEMENTOS DE MADEIRA/COMPONENTES</v>
          </cell>
          <cell r="C508" t="str">
            <v>MV</v>
          </cell>
          <cell r="D508">
            <v>463.84552845528452</v>
          </cell>
          <cell r="E508" t="str">
            <v>FDE-Julho/21</v>
          </cell>
        </row>
        <row r="509">
          <cell r="A509" t="str">
            <v>06.01.001</v>
          </cell>
          <cell r="B509" t="str">
            <v>EF-01 ESQUADRIA DE FERRO 90X60CM</v>
          </cell>
          <cell r="C509" t="str">
            <v>UN</v>
          </cell>
          <cell r="D509">
            <v>621.93495934959356</v>
          </cell>
          <cell r="E509" t="str">
            <v>FDE-Julho/21</v>
          </cell>
        </row>
        <row r="510">
          <cell r="A510" t="str">
            <v>06.01.002</v>
          </cell>
          <cell r="B510" t="str">
            <v>EF-02 ESQUADRIA DE FERRO 90X120CM</v>
          </cell>
          <cell r="C510" t="str">
            <v>UN</v>
          </cell>
          <cell r="D510">
            <v>1226.1707317073171</v>
          </cell>
          <cell r="E510" t="str">
            <v>FDE-Julho/21</v>
          </cell>
        </row>
        <row r="511">
          <cell r="A511" t="str">
            <v>06.01.003</v>
          </cell>
          <cell r="B511" t="str">
            <v>EF-03 ESQUADRIA DE FERRO 90X150CM</v>
          </cell>
          <cell r="C511" t="str">
            <v>UN</v>
          </cell>
          <cell r="D511">
            <v>1568.8048780487807</v>
          </cell>
          <cell r="E511" t="str">
            <v>FDE-Julho/21</v>
          </cell>
        </row>
        <row r="512">
          <cell r="A512" t="str">
            <v>06.01.004</v>
          </cell>
          <cell r="B512" t="str">
            <v>EF-04 ESQUADRIA DE FERRO 180X60CM</v>
          </cell>
          <cell r="C512" t="str">
            <v>UN</v>
          </cell>
          <cell r="D512">
            <v>1176.0813008130081</v>
          </cell>
          <cell r="E512" t="str">
            <v>FDE-Julho/21</v>
          </cell>
        </row>
        <row r="513">
          <cell r="A513" t="str">
            <v>06.01.005</v>
          </cell>
          <cell r="B513" t="str">
            <v>EF-05 ESQUADRIA DE FERRO 180X120CM</v>
          </cell>
          <cell r="C513" t="str">
            <v>UN</v>
          </cell>
          <cell r="D513">
            <v>2348.4308943089432</v>
          </cell>
          <cell r="E513" t="str">
            <v>FDE-Julho/21</v>
          </cell>
        </row>
        <row r="514">
          <cell r="A514" t="str">
            <v>06.01.006</v>
          </cell>
          <cell r="B514" t="str">
            <v>EF-06 ESQUADRIA DE FERRO 180X150CM</v>
          </cell>
          <cell r="C514" t="str">
            <v>UN</v>
          </cell>
          <cell r="D514">
            <v>2918.7723577235774</v>
          </cell>
          <cell r="E514" t="str">
            <v>FDE-Julho/21</v>
          </cell>
        </row>
        <row r="515">
          <cell r="A515" t="str">
            <v>06.01.013</v>
          </cell>
          <cell r="B515" t="str">
            <v>EF-13 ESQUADRIA DE FERRO 90X90CM</v>
          </cell>
          <cell r="C515" t="str">
            <v>UN</v>
          </cell>
          <cell r="D515">
            <v>721.2439024390244</v>
          </cell>
          <cell r="E515" t="str">
            <v>FDE-Julho/21</v>
          </cell>
        </row>
        <row r="516">
          <cell r="A516" t="str">
            <v>06.01.014</v>
          </cell>
          <cell r="B516" t="str">
            <v>EF-14 ESQUADRIA DE FERRO 180X90CM</v>
          </cell>
          <cell r="C516" t="str">
            <v>UN</v>
          </cell>
          <cell r="D516">
            <v>1776.3414634146343</v>
          </cell>
          <cell r="E516" t="str">
            <v>FDE-Julho/21</v>
          </cell>
        </row>
        <row r="517">
          <cell r="A517" t="str">
            <v>06.01.015</v>
          </cell>
          <cell r="B517" t="str">
            <v>EF-15 ESQUADRIA DE FERRO / VENTILACAO CRUZADA H=30 A 45CM</v>
          </cell>
          <cell r="C517" t="str">
            <v>M2</v>
          </cell>
          <cell r="D517">
            <v>721.52845528455282</v>
          </cell>
          <cell r="E517" t="str">
            <v>FDE-Julho/21</v>
          </cell>
        </row>
        <row r="518">
          <cell r="A518" t="str">
            <v>06.01.016</v>
          </cell>
          <cell r="B518" t="str">
            <v>EF-16 ESQUADRIA DE FERRO FIXA L=90CM</v>
          </cell>
          <cell r="C518" t="str">
            <v>UN</v>
          </cell>
          <cell r="D518">
            <v>2555.7886178861786</v>
          </cell>
          <cell r="E518" t="str">
            <v>FDE-Julho/21</v>
          </cell>
        </row>
        <row r="519">
          <cell r="A519" t="str">
            <v>06.01.017</v>
          </cell>
          <cell r="B519" t="str">
            <v>EF-17 ESQUADRIA DE FERRO FIXA L=180CM</v>
          </cell>
          <cell r="C519" t="str">
            <v>UN</v>
          </cell>
          <cell r="D519">
            <v>5042.4959349593501</v>
          </cell>
          <cell r="E519" t="str">
            <v>FDE-Julho/21</v>
          </cell>
        </row>
        <row r="520">
          <cell r="A520" t="str">
            <v>06.01.019</v>
          </cell>
          <cell r="B520" t="str">
            <v>EF-18 ESQUADRIA DE FERRO / VENTILACAO PERMANENTE L=90X60CM</v>
          </cell>
          <cell r="C520" t="str">
            <v>UN</v>
          </cell>
          <cell r="D520">
            <v>490.59349593495932</v>
          </cell>
          <cell r="E520" t="str">
            <v>FDE-Julho/21</v>
          </cell>
        </row>
        <row r="521">
          <cell r="A521" t="str">
            <v>06.01.020</v>
          </cell>
          <cell r="B521" t="str">
            <v>EF-19 ESQUADRIA DE FERRO VENTILACAO PERMANENTE L=180X60CM</v>
          </cell>
          <cell r="C521" t="str">
            <v>UN</v>
          </cell>
          <cell r="D521">
            <v>550.73170731707319</v>
          </cell>
          <cell r="E521" t="str">
            <v>FDE-Julho/21</v>
          </cell>
        </row>
        <row r="522">
          <cell r="A522" t="str">
            <v>06.01.022</v>
          </cell>
          <cell r="B522" t="str">
            <v>EF-20 ESQUADRIA DE FERRO 180X180CM</v>
          </cell>
          <cell r="C522" t="str">
            <v>UN</v>
          </cell>
          <cell r="D522">
            <v>2967.3252032520327</v>
          </cell>
          <cell r="E522" t="str">
            <v>FDE-Julho/21</v>
          </cell>
        </row>
        <row r="523">
          <cell r="A523" t="str">
            <v>06.01.023</v>
          </cell>
          <cell r="B523" t="str">
            <v>EF-21 ESQUADRIA DE FERRO 180X210CM</v>
          </cell>
          <cell r="C523" t="str">
            <v>UN</v>
          </cell>
          <cell r="D523">
            <v>3603.4390243902435</v>
          </cell>
          <cell r="E523" t="str">
            <v>FDE-Julho/21</v>
          </cell>
        </row>
        <row r="524">
          <cell r="A524" t="str">
            <v>06.01.024</v>
          </cell>
          <cell r="B524" t="str">
            <v>EF-22 ESQUADRIA DE FERRO COM BASCULANTE L=90CM</v>
          </cell>
          <cell r="C524" t="str">
            <v>UN</v>
          </cell>
          <cell r="D524">
            <v>2804.3008130081303</v>
          </cell>
          <cell r="E524" t="str">
            <v>FDE-Julho/21</v>
          </cell>
        </row>
        <row r="525">
          <cell r="A525" t="str">
            <v>06.01.025</v>
          </cell>
          <cell r="B525" t="str">
            <v>CAIXILHOS DE FERRO -BASCULANTES</v>
          </cell>
          <cell r="C525" t="str">
            <v>M2</v>
          </cell>
          <cell r="D525">
            <v>1082.4065040650405</v>
          </cell>
          <cell r="E525" t="str">
            <v>FDE-Julho/21</v>
          </cell>
        </row>
        <row r="526">
          <cell r="A526" t="str">
            <v>06.01.026</v>
          </cell>
          <cell r="B526" t="str">
            <v>CAIXILHOS DE FERRO -FIXOS</v>
          </cell>
          <cell r="C526" t="str">
            <v>M2</v>
          </cell>
          <cell r="D526">
            <v>983.55284552845524</v>
          </cell>
          <cell r="E526" t="str">
            <v>FDE-Julho/21</v>
          </cell>
        </row>
        <row r="527">
          <cell r="A527" t="str">
            <v>06.01.027</v>
          </cell>
          <cell r="B527" t="str">
            <v>CAIXILHOS DE FERRO -FIXO COM VENTILACAO PERMANENTE</v>
          </cell>
          <cell r="C527" t="str">
            <v>M2</v>
          </cell>
          <cell r="D527">
            <v>509.23577235772359</v>
          </cell>
          <cell r="E527" t="str">
            <v>FDE-Julho/21</v>
          </cell>
        </row>
        <row r="528">
          <cell r="A528" t="str">
            <v>06.01.028</v>
          </cell>
          <cell r="B528" t="str">
            <v>EF-23 ESQUADRIA DE FERRO COM BASCULANTE L=180CM</v>
          </cell>
          <cell r="C528" t="str">
            <v>UN</v>
          </cell>
          <cell r="D528">
            <v>5326.6422764227646</v>
          </cell>
          <cell r="E528" t="str">
            <v>FDE-Julho/21</v>
          </cell>
        </row>
        <row r="529">
          <cell r="A529" t="str">
            <v>06.01.029</v>
          </cell>
          <cell r="B529" t="str">
            <v>CX-06 CAIXILHO FIXO PERFIL LAMINADO 2MM   USO EXCLUSIVO PADRAO CRECHE</v>
          </cell>
          <cell r="C529" t="str">
            <v>M2</v>
          </cell>
          <cell r="D529">
            <v>188.58536585365854</v>
          </cell>
          <cell r="E529" t="str">
            <v>FDE-Julho/21</v>
          </cell>
        </row>
        <row r="530">
          <cell r="A530" t="str">
            <v>06.01.037</v>
          </cell>
          <cell r="B530" t="str">
            <v>EF-24 ADAPTADO ESQUADRIA DE FERRO 1,00X1,00</v>
          </cell>
          <cell r="C530" t="str">
            <v>M2</v>
          </cell>
          <cell r="D530">
            <v>2602.4227642276423</v>
          </cell>
          <cell r="E530" t="str">
            <v>FDE-Julho/21</v>
          </cell>
        </row>
        <row r="531">
          <cell r="A531" t="str">
            <v>06.01.040</v>
          </cell>
          <cell r="B531" t="str">
            <v>EF-24 ESQ FERRO VENEZIANA DA CAIXA DO ELEVADOR (0.80X0.40M)</v>
          </cell>
          <cell r="C531" t="str">
            <v>UN</v>
          </cell>
          <cell r="D531">
            <v>839.5040650406504</v>
          </cell>
          <cell r="E531" t="str">
            <v>FDE-Julho/21</v>
          </cell>
        </row>
        <row r="532">
          <cell r="A532" t="str">
            <v>06.01.041</v>
          </cell>
          <cell r="B532" t="str">
            <v>EF-25 ESQ DE FERRO VENTILACAO CRUZADA (H=60 A 80CM)</v>
          </cell>
          <cell r="C532" t="str">
            <v>M2</v>
          </cell>
          <cell r="D532">
            <v>878.79674796747975</v>
          </cell>
          <cell r="E532" t="str">
            <v>FDE-Julho/21</v>
          </cell>
        </row>
        <row r="533">
          <cell r="A533" t="str">
            <v>06.01.042</v>
          </cell>
          <cell r="B533" t="str">
            <v>EF-26 ESQ DE FERRO VENTILACAO CRUZADA (180X65CM)</v>
          </cell>
          <cell r="C533" t="str">
            <v>UN</v>
          </cell>
          <cell r="D533">
            <v>1066.2520325203252</v>
          </cell>
          <cell r="E533" t="str">
            <v>FDE-Julho/21</v>
          </cell>
        </row>
        <row r="534">
          <cell r="A534" t="str">
            <v>06.01.043</v>
          </cell>
          <cell r="B534" t="str">
            <v>EF-27 ESQ DE FERRO VENTILACAO CRUZADA (180X75CM)</v>
          </cell>
          <cell r="C534" t="str">
            <v>UN</v>
          </cell>
          <cell r="D534">
            <v>1223.959349593496</v>
          </cell>
          <cell r="E534" t="str">
            <v>FDE-Julho/21</v>
          </cell>
        </row>
        <row r="535">
          <cell r="A535" t="str">
            <v>06.01.044</v>
          </cell>
          <cell r="B535" t="str">
            <v>EF-28 ESQUADRIA DE FERRO 90X180CM</v>
          </cell>
          <cell r="C535" t="str">
            <v>UN</v>
          </cell>
          <cell r="D535">
            <v>2183.5853658536585</v>
          </cell>
          <cell r="E535" t="str">
            <v>FDE-Julho/21</v>
          </cell>
        </row>
        <row r="536">
          <cell r="A536" t="str">
            <v>06.01.047</v>
          </cell>
          <cell r="B536" t="str">
            <v>EF-29 ESQUADRIA DE FERRO 90X210CM</v>
          </cell>
          <cell r="C536" t="str">
            <v>UN</v>
          </cell>
          <cell r="D536">
            <v>2547.8943089430895</v>
          </cell>
          <cell r="E536" t="str">
            <v>FDE-Julho/21</v>
          </cell>
        </row>
        <row r="537">
          <cell r="A537" t="str">
            <v>06.01.048</v>
          </cell>
          <cell r="B537" t="str">
            <v>EF-30 ESQUADRIA DE FERRO PARA DUTO EXAUSTOR DE CAPELA</v>
          </cell>
          <cell r="C537" t="str">
            <v>M2</v>
          </cell>
          <cell r="D537">
            <v>1272.0731707317075</v>
          </cell>
          <cell r="E537" t="str">
            <v>FDE-Julho/21</v>
          </cell>
        </row>
        <row r="538">
          <cell r="A538" t="str">
            <v>06.01.049</v>
          </cell>
          <cell r="B538" t="str">
            <v>EV-01 ESQUADRIA VENEZIANA DE ACO (1,20X2,00 M)</v>
          </cell>
          <cell r="C538" t="str">
            <v>UN</v>
          </cell>
          <cell r="D538">
            <v>1213.0650406504064</v>
          </cell>
          <cell r="E538" t="str">
            <v>FDE-Julho/21</v>
          </cell>
        </row>
        <row r="539">
          <cell r="A539" t="str">
            <v>06.01.050</v>
          </cell>
          <cell r="B539" t="str">
            <v>EF-31  ESQUADRIA DE FERRO VENTILAÇÃO CRUZADA (90X65CM)</v>
          </cell>
          <cell r="C539" t="str">
            <v>UN</v>
          </cell>
          <cell r="D539">
            <v>608.90243902439033</v>
          </cell>
          <cell r="E539" t="str">
            <v>FDE-Julho/21</v>
          </cell>
        </row>
        <row r="540">
          <cell r="A540" t="str">
            <v>06.01.051</v>
          </cell>
          <cell r="B540" t="str">
            <v>EF-32  ESQUADRIA DE FERRO VENTILAÇÃO CRUZADA (90X75CM)</v>
          </cell>
          <cell r="C540" t="str">
            <v>UN</v>
          </cell>
          <cell r="D540">
            <v>705.30894308943084</v>
          </cell>
          <cell r="E540" t="str">
            <v>FDE-Julho/21</v>
          </cell>
        </row>
        <row r="541">
          <cell r="A541" t="str">
            <v>06.01.062</v>
          </cell>
          <cell r="B541" t="str">
            <v>EA-13 JANELA DE ALUMINIO - 1,80 X 1,50 M</v>
          </cell>
          <cell r="C541" t="str">
            <v>UN</v>
          </cell>
          <cell r="D541">
            <v>2168.8699186991871</v>
          </cell>
          <cell r="E541" t="str">
            <v>FDE-Julho/21</v>
          </cell>
        </row>
        <row r="542">
          <cell r="A542" t="str">
            <v>06.01.063</v>
          </cell>
          <cell r="B542" t="str">
            <v>EA-14 JANELA DE ALUMINIO - 1,80 X 1,20 M</v>
          </cell>
          <cell r="C542" t="str">
            <v>UN</v>
          </cell>
          <cell r="D542">
            <v>1740.9837398373984</v>
          </cell>
          <cell r="E542" t="str">
            <v>FDE-Julho/21</v>
          </cell>
        </row>
        <row r="543">
          <cell r="A543" t="str">
            <v>06.01.064</v>
          </cell>
          <cell r="B543" t="str">
            <v>EA-15 JANELA DE ALUMINIO - 1,80 X 0,60 M</v>
          </cell>
          <cell r="C543" t="str">
            <v>UN</v>
          </cell>
          <cell r="D543">
            <v>921.52032520325201</v>
          </cell>
          <cell r="E543" t="str">
            <v>FDE-Julho/21</v>
          </cell>
        </row>
        <row r="544">
          <cell r="A544" t="str">
            <v>06.01.065</v>
          </cell>
          <cell r="B544" t="str">
            <v>EA-16 JANELA DE ALUMINIO (0,90X0,90M)</v>
          </cell>
          <cell r="C544" t="str">
            <v>UN</v>
          </cell>
          <cell r="D544">
            <v>587.92682926829264</v>
          </cell>
          <cell r="E544" t="str">
            <v>FDE-Julho/21</v>
          </cell>
        </row>
        <row r="545">
          <cell r="A545" t="str">
            <v>06.01.066</v>
          </cell>
          <cell r="B545" t="str">
            <v>EA - 17 JANELA DE ALUMINIO (1,80 X0,90 M)</v>
          </cell>
          <cell r="C545" t="str">
            <v>UN</v>
          </cell>
          <cell r="D545">
            <v>1073.1138211382115</v>
          </cell>
          <cell r="E545" t="str">
            <v>FDE-Julho/21</v>
          </cell>
        </row>
        <row r="546">
          <cell r="A546" t="str">
            <v>06.01.067</v>
          </cell>
          <cell r="B546" t="str">
            <v>EA-18 JANELA DE ALUMINIO (VENTILACAO CRUZADA) L= 180 CM</v>
          </cell>
          <cell r="C546" t="str">
            <v>M2</v>
          </cell>
          <cell r="D546">
            <v>795.98373983739839</v>
          </cell>
          <cell r="E546" t="str">
            <v>FDE-Julho/21</v>
          </cell>
        </row>
        <row r="547">
          <cell r="A547" t="str">
            <v>06.01.072</v>
          </cell>
          <cell r="B547" t="str">
            <v>CAIXILHOS DE ALUMINIO -BASCULANTES</v>
          </cell>
          <cell r="C547" t="str">
            <v>M2</v>
          </cell>
          <cell r="D547">
            <v>778.34146341463418</v>
          </cell>
          <cell r="E547" t="str">
            <v>FDE-Julho/21</v>
          </cell>
        </row>
        <row r="548">
          <cell r="A548" t="str">
            <v>06.01.075</v>
          </cell>
          <cell r="B548" t="str">
            <v>CAIXILHOS DE ALUMINIO -FIXO</v>
          </cell>
          <cell r="C548" t="str">
            <v>M2</v>
          </cell>
          <cell r="D548">
            <v>900.8780487804878</v>
          </cell>
          <cell r="E548" t="str">
            <v>FDE-Julho/21</v>
          </cell>
        </row>
        <row r="549">
          <cell r="A549" t="str">
            <v>06.01.080</v>
          </cell>
          <cell r="B549" t="str">
            <v>VENEZIANA INDUSTRIAL -ALETAS PVC MONTANTES ACO GALVANIZADO REF 100</v>
          </cell>
          <cell r="C549" t="str">
            <v>M2</v>
          </cell>
          <cell r="D549">
            <v>220.73983739837399</v>
          </cell>
          <cell r="E549" t="str">
            <v>FDE-Julho/21</v>
          </cell>
        </row>
        <row r="550">
          <cell r="A550" t="str">
            <v>06.01.081</v>
          </cell>
          <cell r="B550" t="str">
            <v>VENEZIANA INDUSTRIAL-ALETAS FIBRA DE VIDRO MONTANTES ACO GALV REF 100</v>
          </cell>
          <cell r="C550" t="str">
            <v>M2</v>
          </cell>
          <cell r="D550">
            <v>234.04065040650408</v>
          </cell>
          <cell r="E550" t="str">
            <v>FDE-Julho/21</v>
          </cell>
        </row>
        <row r="551">
          <cell r="A551" t="str">
            <v>06.01.082</v>
          </cell>
          <cell r="B551" t="str">
            <v>VENEZIANA INDUSTRIAL-ALETAS PVC MONTANTES ACO PRE-PINTADO REF 100</v>
          </cell>
          <cell r="C551" t="str">
            <v>M2</v>
          </cell>
          <cell r="D551">
            <v>272.99186991869919</v>
          </cell>
          <cell r="E551" t="str">
            <v>FDE-Julho/21</v>
          </cell>
        </row>
        <row r="552">
          <cell r="A552" t="str">
            <v>06.01.083</v>
          </cell>
          <cell r="B552" t="str">
            <v>VENEZIANA INDUSTRIAL-ALETAS FIBRA VIDRO MONTANTES ACO PRE-PINT REF 100</v>
          </cell>
          <cell r="C552" t="str">
            <v>M2</v>
          </cell>
          <cell r="D552">
            <v>234.04065040650408</v>
          </cell>
          <cell r="E552" t="str">
            <v>FDE-Julho/21</v>
          </cell>
        </row>
        <row r="553">
          <cell r="A553" t="str">
            <v>06.01.084</v>
          </cell>
          <cell r="B553" t="str">
            <v>VENEZIANA INDUSTRIAL-ALETAS PVC MONTANTE ALUMINIO ANODIZADO REF 100</v>
          </cell>
          <cell r="C553" t="str">
            <v>M2</v>
          </cell>
          <cell r="D553">
            <v>310.04065040650408</v>
          </cell>
          <cell r="E553" t="str">
            <v>FDE-Julho/21</v>
          </cell>
        </row>
        <row r="554">
          <cell r="A554" t="str">
            <v>06.01.085</v>
          </cell>
          <cell r="B554" t="str">
            <v>VENEZIANA INDUSTRIAL-ALETAS FIBRA VIDRO MONTANTES ALUM ANODIZ REF 100</v>
          </cell>
          <cell r="C554" t="str">
            <v>M2</v>
          </cell>
          <cell r="D554">
            <v>234.04065040650408</v>
          </cell>
          <cell r="E554" t="str">
            <v>FDE-Julho/21</v>
          </cell>
        </row>
        <row r="555">
          <cell r="A555" t="str">
            <v>06.01.086</v>
          </cell>
          <cell r="B555" t="str">
            <v>VENEZIANA INDUSTRIAL-ALETAS PVC/MONTANTES ACO GALVANIZADO/REF.50</v>
          </cell>
          <cell r="C555" t="str">
            <v>M2</v>
          </cell>
          <cell r="D555">
            <v>244.869918699187</v>
          </cell>
          <cell r="E555" t="str">
            <v>FDE-Julho/21</v>
          </cell>
        </row>
        <row r="556">
          <cell r="A556" t="str">
            <v>06.01.087</v>
          </cell>
          <cell r="B556" t="str">
            <v>VENEZIANA INDUSTRIAL-ALETAS PVC/MONTANTES ALUM. ANODIZADO/REF.50</v>
          </cell>
          <cell r="C556" t="str">
            <v>M2</v>
          </cell>
          <cell r="D556">
            <v>310.04065040650408</v>
          </cell>
          <cell r="E556" t="str">
            <v>FDE-Julho/21</v>
          </cell>
        </row>
        <row r="557">
          <cell r="A557" t="str">
            <v>06.01.099</v>
          </cell>
          <cell r="B557" t="str">
            <v>SERVICOS EM ELEMENTOS METALICOS/COMPONENTES</v>
          </cell>
          <cell r="C557" t="str">
            <v>MV</v>
          </cell>
          <cell r="D557">
            <v>463.84552845528452</v>
          </cell>
          <cell r="E557" t="str">
            <v>FDE-Julho/21</v>
          </cell>
        </row>
        <row r="558">
          <cell r="A558" t="str">
            <v>06.02.001</v>
          </cell>
          <cell r="B558" t="str">
            <v>PC-01 PORTA CORTA-FOGO P90 L=90CM COMPLETA</v>
          </cell>
          <cell r="C558" t="str">
            <v>UN</v>
          </cell>
          <cell r="D558">
            <v>2033.1707317073171</v>
          </cell>
          <cell r="E558" t="str">
            <v>FDE-Julho/21</v>
          </cell>
        </row>
        <row r="559">
          <cell r="A559" t="str">
            <v>06.02.010</v>
          </cell>
          <cell r="B559" t="str">
            <v>PF-11 PORTA/JANELA DE FERRO 180X260CM</v>
          </cell>
          <cell r="C559" t="str">
            <v>UN</v>
          </cell>
          <cell r="D559">
            <v>6662.8211382113823</v>
          </cell>
          <cell r="E559" t="str">
            <v>FDE-Julho/21</v>
          </cell>
        </row>
        <row r="560">
          <cell r="A560" t="str">
            <v>06.02.015</v>
          </cell>
          <cell r="B560" t="str">
            <v>PF-15 PORTA EM CHAPA DE FERRO (L=82 CM)</v>
          </cell>
          <cell r="C560" t="str">
            <v>UN</v>
          </cell>
          <cell r="D560">
            <v>1901.2764227642278</v>
          </cell>
          <cell r="E560" t="str">
            <v>FDE-Julho/21</v>
          </cell>
        </row>
        <row r="561">
          <cell r="A561" t="str">
            <v>06.02.016</v>
          </cell>
          <cell r="B561" t="str">
            <v>PF-16 PORTA EM CHAPA DE FERRO (L=92 CM)</v>
          </cell>
          <cell r="C561" t="str">
            <v>UN</v>
          </cell>
          <cell r="D561">
            <v>2052.6178861788617</v>
          </cell>
          <cell r="E561" t="str">
            <v>FDE-Julho/21</v>
          </cell>
        </row>
        <row r="562">
          <cell r="A562" t="str">
            <v>06.02.017</v>
          </cell>
          <cell r="B562" t="str">
            <v>PF-17 PORTA EM CHAPA DE FERRO L=102CM</v>
          </cell>
          <cell r="C562" t="str">
            <v>UN</v>
          </cell>
          <cell r="D562">
            <v>2214.9349593495936</v>
          </cell>
          <cell r="E562" t="str">
            <v>FDE-Julho/21</v>
          </cell>
        </row>
        <row r="563">
          <cell r="A563" t="str">
            <v>06.02.019</v>
          </cell>
          <cell r="B563" t="str">
            <v>PF-19 PORTA DE FERRO P/ RESERVATORIO - GALVANIZADA</v>
          </cell>
          <cell r="C563" t="str">
            <v>UN</v>
          </cell>
          <cell r="D563">
            <v>3041.560975609756</v>
          </cell>
          <cell r="E563" t="str">
            <v>FDE-Julho/21</v>
          </cell>
        </row>
        <row r="564">
          <cell r="A564" t="str">
            <v>06.02.020</v>
          </cell>
          <cell r="B564" t="str">
            <v>PORTA DE FERRO (TIPO PF-11)</v>
          </cell>
          <cell r="C564" t="str">
            <v>M2</v>
          </cell>
          <cell r="D564">
            <v>1453.3983739837399</v>
          </cell>
          <cell r="E564" t="str">
            <v>FDE-Julho/21</v>
          </cell>
        </row>
        <row r="565">
          <cell r="A565" t="str">
            <v>06.02.026</v>
          </cell>
          <cell r="B565" t="str">
            <v>PF-23 PORTA DE FERRO C/ BANDEIRA EM CHAPA PERFURADA L=140CM</v>
          </cell>
          <cell r="C565" t="str">
            <v>UN</v>
          </cell>
          <cell r="D565">
            <v>3397.7317073170734</v>
          </cell>
          <cell r="E565" t="str">
            <v>FDE-Julho/21</v>
          </cell>
        </row>
        <row r="566">
          <cell r="A566" t="str">
            <v>06.02.028</v>
          </cell>
          <cell r="B566" t="str">
            <v>PF-21 PORTA DE FERRO COM BANDEIRA EM CHAPA PERFURADA L=102CM</v>
          </cell>
          <cell r="C566" t="str">
            <v>UN</v>
          </cell>
          <cell r="D566">
            <v>2681.2439024390242</v>
          </cell>
          <cell r="E566" t="str">
            <v>FDE-Julho/21</v>
          </cell>
        </row>
        <row r="567">
          <cell r="A567" t="str">
            <v>06.02.029</v>
          </cell>
          <cell r="B567" t="str">
            <v>PF-22 PORTA DE FERRO C/ BANDEIRA EM CHAPA PERFURADA L=82CM</v>
          </cell>
          <cell r="C567" t="str">
            <v>UN</v>
          </cell>
          <cell r="D567">
            <v>2228.8780487804879</v>
          </cell>
          <cell r="E567" t="str">
            <v>FDE-Julho/21</v>
          </cell>
        </row>
        <row r="568">
          <cell r="A568" t="str">
            <v>06.02.032</v>
          </cell>
          <cell r="B568" t="str">
            <v>PF-20 PORTA DE FERRO COM BANDEIRA CHAPA PERFURADA  L=180CM</v>
          </cell>
          <cell r="C568" t="str">
            <v>UN</v>
          </cell>
          <cell r="D568">
            <v>7152.4796747967475</v>
          </cell>
          <cell r="E568" t="str">
            <v>FDE-Julho/21</v>
          </cell>
        </row>
        <row r="569">
          <cell r="A569" t="str">
            <v>06.02.045</v>
          </cell>
          <cell r="B569" t="str">
            <v>PF-26 PORTA DE FERRO C/BANDEIRA PARA HALL ELEVADOR L=90CM</v>
          </cell>
          <cell r="C569" t="str">
            <v>UN</v>
          </cell>
          <cell r="D569">
            <v>2961.0243902439024</v>
          </cell>
          <cell r="E569" t="str">
            <v>FDE-Julho/21</v>
          </cell>
        </row>
        <row r="570">
          <cell r="A570" t="str">
            <v>06.02.046</v>
          </cell>
          <cell r="B570" t="str">
            <v>PF-27 PORTA DE FERRO 90X215CM</v>
          </cell>
          <cell r="C570" t="str">
            <v>UN</v>
          </cell>
          <cell r="D570">
            <v>2254.520325203252</v>
          </cell>
          <cell r="E570" t="str">
            <v>FDE-Julho/21</v>
          </cell>
        </row>
        <row r="571">
          <cell r="A571" t="str">
            <v>06.02.047</v>
          </cell>
          <cell r="B571" t="str">
            <v>PF-28 PORTA DE FERRO COM BANDEIRA 90X260CM</v>
          </cell>
          <cell r="C571" t="str">
            <v>UN</v>
          </cell>
          <cell r="D571">
            <v>2593.813008130081</v>
          </cell>
          <cell r="E571" t="str">
            <v>FDE-Julho/21</v>
          </cell>
        </row>
        <row r="572">
          <cell r="A572" t="str">
            <v>06.02.048</v>
          </cell>
          <cell r="B572" t="str">
            <v>PF-29 PORTA DE FERRO COM BANDEIRA EM CHAPA PERFURADA 90X260CM</v>
          </cell>
          <cell r="C572" t="str">
            <v>UN</v>
          </cell>
          <cell r="D572">
            <v>2943.2113821138214</v>
          </cell>
          <cell r="E572" t="str">
            <v>FDE-Julho/21</v>
          </cell>
        </row>
        <row r="573">
          <cell r="A573" t="str">
            <v>06.02.049</v>
          </cell>
          <cell r="B573" t="str">
            <v>PF-30 PORTA EM CHAPA DE AÇO C/VENT.PERM (L=140CM)</v>
          </cell>
          <cell r="C573" t="str">
            <v>UN</v>
          </cell>
          <cell r="D573">
            <v>4549.3414634146338</v>
          </cell>
          <cell r="E573" t="str">
            <v>FDE-Julho/21</v>
          </cell>
        </row>
        <row r="574">
          <cell r="A574" t="str">
            <v>06.02.052</v>
          </cell>
          <cell r="B574" t="str">
            <v>PORTA DE ENROLAR EM GRADES RETANGULARES</v>
          </cell>
          <cell r="C574" t="str">
            <v>M2</v>
          </cell>
          <cell r="D574">
            <v>419.45528455284551</v>
          </cell>
          <cell r="E574" t="str">
            <v>FDE-Julho/21</v>
          </cell>
        </row>
        <row r="575">
          <cell r="A575" t="str">
            <v>06.02.053</v>
          </cell>
          <cell r="B575" t="str">
            <v>PF-32 PORTA EM CHAPA DE AÇO 82X210CM C/VENTILAÇÃO</v>
          </cell>
          <cell r="C575" t="str">
            <v>UN</v>
          </cell>
          <cell r="D575">
            <v>3196.1300813008129</v>
          </cell>
          <cell r="E575" t="str">
            <v>FDE-Julho/21</v>
          </cell>
        </row>
        <row r="576">
          <cell r="A576" t="str">
            <v>06.02.054</v>
          </cell>
          <cell r="B576" t="str">
            <v>PF-33 PORTA EM CHAPA DE ACO 180X215CM</v>
          </cell>
          <cell r="C576" t="str">
            <v>UN</v>
          </cell>
          <cell r="D576">
            <v>4973.1544715447153</v>
          </cell>
          <cell r="E576" t="str">
            <v>FDE-Julho/21</v>
          </cell>
        </row>
        <row r="577">
          <cell r="A577" t="str">
            <v>06.02.056</v>
          </cell>
          <cell r="B577" t="str">
            <v>PORTA EM CHAPA DE FERRO GALVANIZADO TIPO PF-15</v>
          </cell>
          <cell r="C577" t="str">
            <v>M2</v>
          </cell>
          <cell r="D577">
            <v>1103.0081300813008</v>
          </cell>
          <cell r="E577" t="str">
            <v>FDE-Julho/21</v>
          </cell>
        </row>
        <row r="578">
          <cell r="A578" t="str">
            <v>06.02.060</v>
          </cell>
          <cell r="B578" t="str">
            <v>PT-38 PORTAO EM GRADIL ELETROFUNDIDO (345X230CM)</v>
          </cell>
          <cell r="C578" t="str">
            <v>UN</v>
          </cell>
          <cell r="D578">
            <v>8822.0487804878048</v>
          </cell>
          <cell r="E578" t="str">
            <v>FDE-Julho/21</v>
          </cell>
        </row>
        <row r="579">
          <cell r="A579" t="str">
            <v>06.02.061</v>
          </cell>
          <cell r="B579" t="str">
            <v>PT-39 PORTAO EM GRADIL ELETROFUNDIDO (165X230CM)</v>
          </cell>
          <cell r="C579" t="str">
            <v>UN</v>
          </cell>
          <cell r="D579">
            <v>4561.5121951219508</v>
          </cell>
          <cell r="E579" t="str">
            <v>FDE-Julho/21</v>
          </cell>
        </row>
        <row r="580">
          <cell r="A580" t="str">
            <v>06.02.062</v>
          </cell>
          <cell r="B580" t="str">
            <v>PT-40 BANDEIRA EM GRADIL ELETROFUNDIDO</v>
          </cell>
          <cell r="C580" t="str">
            <v>M2</v>
          </cell>
          <cell r="D580">
            <v>482.16260162601623</v>
          </cell>
          <cell r="E580" t="str">
            <v>FDE-Julho/21</v>
          </cell>
        </row>
        <row r="581">
          <cell r="A581" t="str">
            <v>06.02.063</v>
          </cell>
          <cell r="B581" t="str">
            <v>PORTÃO EM GRADIL ELETROFUNDIDO</v>
          </cell>
          <cell r="C581" t="str">
            <v>M2</v>
          </cell>
          <cell r="D581">
            <v>1107.7479674796748</v>
          </cell>
          <cell r="E581" t="str">
            <v>FDE-Julho/21</v>
          </cell>
        </row>
        <row r="582">
          <cell r="A582" t="str">
            <v>06.02.064</v>
          </cell>
          <cell r="B582" t="str">
            <v>PT-43 PORTAO DE CORRER EM GRADIL ELETROF (360X230CM)</v>
          </cell>
          <cell r="C582" t="str">
            <v>UN</v>
          </cell>
          <cell r="D582">
            <v>8228.0487804878048</v>
          </cell>
          <cell r="E582" t="str">
            <v>FDE-Julho/21</v>
          </cell>
        </row>
        <row r="583">
          <cell r="A583" t="str">
            <v>06.02.065</v>
          </cell>
          <cell r="B583" t="str">
            <v>PT-44 PORTAO DE CORRER EM GRADIL ELETROF (720X230CM)</v>
          </cell>
          <cell r="C583" t="str">
            <v>UN</v>
          </cell>
          <cell r="D583">
            <v>23065.024390243903</v>
          </cell>
          <cell r="E583" t="str">
            <v>FDE-Julho/21</v>
          </cell>
        </row>
        <row r="584">
          <cell r="A584" t="str">
            <v>06.02.066</v>
          </cell>
          <cell r="B584" t="str">
            <v>PT-45 PORTAO DE CORRER EM GRADIL ELETROF (372X230CM)</v>
          </cell>
          <cell r="C584" t="str">
            <v>UN</v>
          </cell>
          <cell r="D584">
            <v>7772.8536585365855</v>
          </cell>
          <cell r="E584" t="str">
            <v>FDE-Julho/21</v>
          </cell>
        </row>
        <row r="585">
          <cell r="A585" t="str">
            <v>06.02.067</v>
          </cell>
          <cell r="B585" t="str">
            <v>PT-46 PORTAO DE CORRER EM GRADIL ELETROF (732X230CM)</v>
          </cell>
          <cell r="C585" t="str">
            <v>UN</v>
          </cell>
          <cell r="D585">
            <v>19475.829268292684</v>
          </cell>
          <cell r="E585" t="str">
            <v>FDE-Julho/21</v>
          </cell>
        </row>
        <row r="586">
          <cell r="A586" t="str">
            <v>06.02.073</v>
          </cell>
          <cell r="B586" t="str">
            <v>PT-47 PORTÃO BASCULANTE-GRADIL ELETROFUND 705X230CM (USO INT)</v>
          </cell>
          <cell r="C586" t="str">
            <v>UN</v>
          </cell>
          <cell r="D586">
            <v>23044.186991869919</v>
          </cell>
          <cell r="E586" t="str">
            <v>FDE-Julho/21</v>
          </cell>
        </row>
        <row r="587">
          <cell r="A587" t="str">
            <v>06.02.074</v>
          </cell>
          <cell r="B587" t="str">
            <v>PT-48 PORTÃO BASCULANTE-GRADIL ELETROFUND 525X230CM (USO INT)</v>
          </cell>
          <cell r="C587" t="str">
            <v>UN</v>
          </cell>
          <cell r="D587">
            <v>16499.951219512193</v>
          </cell>
          <cell r="E587" t="str">
            <v>FDE-Julho/21</v>
          </cell>
        </row>
        <row r="588">
          <cell r="A588" t="str">
            <v>06.02.075</v>
          </cell>
          <cell r="B588" t="str">
            <v>PT-49 PORTÃO BASCULANTE-GRADIL ELETROFUND 345X230CM (USO INT)</v>
          </cell>
          <cell r="C588" t="str">
            <v>UN</v>
          </cell>
          <cell r="D588">
            <v>9071.9268292682918</v>
          </cell>
          <cell r="E588" t="str">
            <v>FDE-Julho/21</v>
          </cell>
        </row>
        <row r="589">
          <cell r="A589" t="str">
            <v>06.02.088</v>
          </cell>
          <cell r="B589" t="str">
            <v>PORTÃO DE CORRER EM GRADIL ELETROFUNDIDO</v>
          </cell>
          <cell r="C589" t="str">
            <v>M2</v>
          </cell>
          <cell r="D589">
            <v>995.18699186991864</v>
          </cell>
          <cell r="E589" t="str">
            <v>FDE-Julho/21</v>
          </cell>
        </row>
        <row r="590">
          <cell r="A590" t="str">
            <v>06.02.089</v>
          </cell>
          <cell r="B590" t="str">
            <v>PORTÃO BASCULANTE EM GRADIL ELETROFUNDIDO</v>
          </cell>
          <cell r="C590" t="str">
            <v>M2</v>
          </cell>
          <cell r="D590">
            <v>1421.8048780487804</v>
          </cell>
          <cell r="E590" t="str">
            <v>FDE-Julho/21</v>
          </cell>
        </row>
        <row r="591">
          <cell r="A591" t="str">
            <v>06.02.094</v>
          </cell>
          <cell r="B591" t="str">
            <v>ME-02 MONTANTE ESTRUTURAL VERTICAL P/ESQUADRIAS EM VÃO DE 7,20M</v>
          </cell>
          <cell r="C591" t="str">
            <v>M</v>
          </cell>
          <cell r="D591">
            <v>165.21951219512195</v>
          </cell>
          <cell r="E591" t="str">
            <v>FDE-Julho/21</v>
          </cell>
        </row>
        <row r="592">
          <cell r="A592" t="str">
            <v>06.02.095</v>
          </cell>
          <cell r="B592" t="str">
            <v>ME-03 MONTANTE ESTRUTURAL HORIZONTAL P/ESQUADRIAS</v>
          </cell>
          <cell r="C592" t="str">
            <v>M</v>
          </cell>
          <cell r="D592">
            <v>158.6829268292683</v>
          </cell>
          <cell r="E592" t="str">
            <v>FDE-Julho/21</v>
          </cell>
        </row>
        <row r="593">
          <cell r="A593" t="str">
            <v>06.02.098</v>
          </cell>
          <cell r="B593" t="str">
            <v>MONTANTE DA PORTA  PF-A  TUBO AÇO GALVANIZADO 100X100 MM ESPESSURA 3MM.   USO EXCLUSIVO PADRAO CRECHE</v>
          </cell>
          <cell r="C593" t="str">
            <v>M</v>
          </cell>
          <cell r="D593">
            <v>108.60975609756098</v>
          </cell>
          <cell r="E593" t="str">
            <v>FDE-Julho/21</v>
          </cell>
        </row>
        <row r="594">
          <cell r="A594" t="str">
            <v>06.02.099</v>
          </cell>
          <cell r="B594" t="str">
            <v>SERVICOS EM ELEMENTOS METALICOS/COMPONENTES</v>
          </cell>
          <cell r="C594" t="str">
            <v>MV</v>
          </cell>
          <cell r="D594">
            <v>463.84552845528452</v>
          </cell>
          <cell r="E594" t="str">
            <v>FDE-Julho/21</v>
          </cell>
        </row>
        <row r="595">
          <cell r="A595" t="str">
            <v>06.02.103</v>
          </cell>
          <cell r="B595" t="str">
            <v>PF-A PORTA 2 FOLHAS 193X210CM ADAPTADA MODELO PF-11 USO EXCLUSIVO PADRÃO CRECHE.</v>
          </cell>
          <cell r="C595" t="str">
            <v>UN</v>
          </cell>
          <cell r="D595">
            <v>4524.9756097560976</v>
          </cell>
          <cell r="E595" t="str">
            <v>FDE-Julho/21</v>
          </cell>
        </row>
        <row r="596">
          <cell r="A596" t="str">
            <v>06.02.104</v>
          </cell>
          <cell r="B596" t="str">
            <v>"PF-B  PORTA 2 FOLHAS 300X215 CM INCLUSIVE VIDRO LAMINADO 6MM COM MONTANTES ME-02 E ME-03   USO EXCLUSIVO PADRAO CRECHE"</v>
          </cell>
          <cell r="C596" t="str">
            <v>UN</v>
          </cell>
          <cell r="D596">
            <v>10461.780487804877</v>
          </cell>
          <cell r="E596" t="str">
            <v>FDE-Julho/21</v>
          </cell>
        </row>
        <row r="597">
          <cell r="A597" t="str">
            <v>06.02.108</v>
          </cell>
          <cell r="B597" t="str">
            <v>PF-D   PORTA DE CORRER  QUATRO FOLHAS ADAPTADA MODELO PF-11  USO EXCLUSIVO PADRAO CRECHE</v>
          </cell>
          <cell r="C597" t="str">
            <v>UN</v>
          </cell>
          <cell r="D597">
            <v>9212</v>
          </cell>
          <cell r="E597" t="str">
            <v>FDE-Julho/21</v>
          </cell>
        </row>
        <row r="598">
          <cell r="A598" t="str">
            <v>06.02.109</v>
          </cell>
          <cell r="B598" t="str">
            <v>PF-C   PORTA CAIXILHO  93X215 CM ADAPTADA MODELO PF-27  USO EXCLUSIVO PADRAO CRECHE</v>
          </cell>
          <cell r="C598" t="str">
            <v>UN</v>
          </cell>
          <cell r="D598">
            <v>1959.8861788617885</v>
          </cell>
          <cell r="E598" t="str">
            <v>FDE-Julho/21</v>
          </cell>
        </row>
        <row r="599">
          <cell r="A599" t="str">
            <v>06.03.001</v>
          </cell>
          <cell r="B599" t="str">
            <v>TI-01 TAMPA DE INSPECAO - ACO</v>
          </cell>
          <cell r="C599" t="str">
            <v>UN</v>
          </cell>
          <cell r="D599">
            <v>937.89430894308941</v>
          </cell>
          <cell r="E599" t="str">
            <v>FDE-Julho/21</v>
          </cell>
        </row>
        <row r="600">
          <cell r="A600" t="str">
            <v>06.03.003</v>
          </cell>
          <cell r="B600" t="str">
            <v>AF-01 ALCAPAO PARA LAJE DE FORRO</v>
          </cell>
          <cell r="C600" t="str">
            <v>UN</v>
          </cell>
          <cell r="D600">
            <v>479.73170731707324</v>
          </cell>
          <cell r="E600" t="str">
            <v>FDE-Julho/21</v>
          </cell>
        </row>
        <row r="601">
          <cell r="A601" t="str">
            <v>06.03.016</v>
          </cell>
          <cell r="B601" t="str">
            <v>BP-01 BARRA ANTIPANICO SIMPLES</v>
          </cell>
          <cell r="C601" t="str">
            <v>UN</v>
          </cell>
          <cell r="D601">
            <v>834.36585365853659</v>
          </cell>
          <cell r="E601" t="str">
            <v>FDE-Julho/21</v>
          </cell>
        </row>
        <row r="602">
          <cell r="A602" t="str">
            <v>06.03.017</v>
          </cell>
          <cell r="B602" t="str">
            <v>BP-02 BARRA ANTIPANICO DUPLA</v>
          </cell>
          <cell r="C602" t="str">
            <v>UN</v>
          </cell>
          <cell r="D602">
            <v>1748.6422764227641</v>
          </cell>
          <cell r="E602" t="str">
            <v>FDE-Julho/21</v>
          </cell>
        </row>
        <row r="603">
          <cell r="A603" t="str">
            <v>06.03.018</v>
          </cell>
          <cell r="B603" t="str">
            <v>TP-03 TELA DE PROTEÇÃO ARAME GALVANIZADO ONDULADO  - REQUADRO DE FERRO</v>
          </cell>
          <cell r="C603" t="str">
            <v>M2</v>
          </cell>
          <cell r="D603">
            <v>445.1219512195122</v>
          </cell>
          <cell r="E603" t="str">
            <v>FDE-Julho/21</v>
          </cell>
        </row>
        <row r="604">
          <cell r="A604" t="str">
            <v>06.03.019</v>
          </cell>
          <cell r="B604" t="str">
            <v>EM-05 ESCADA MARINHEIRO (GALVANIZADA)</v>
          </cell>
          <cell r="C604" t="str">
            <v>M</v>
          </cell>
          <cell r="D604">
            <v>712.26016260162601</v>
          </cell>
          <cell r="E604" t="str">
            <v>FDE-Julho/21</v>
          </cell>
        </row>
        <row r="605">
          <cell r="A605" t="str">
            <v>06.03.020</v>
          </cell>
          <cell r="B605" t="str">
            <v>EM-06 ESCADA DE MARINHEIRO C/GUARDA CORPO GALVANIZADA</v>
          </cell>
          <cell r="C605" t="str">
            <v>M</v>
          </cell>
          <cell r="D605">
            <v>1311.178861788618</v>
          </cell>
          <cell r="E605" t="str">
            <v>FDE-Julho/21</v>
          </cell>
        </row>
        <row r="606">
          <cell r="A606" t="str">
            <v>06.03.024</v>
          </cell>
          <cell r="B606" t="str">
            <v>TP-12 TELA DE PROTECAO REMOVIVEL</v>
          </cell>
          <cell r="C606" t="str">
            <v>M2</v>
          </cell>
          <cell r="D606">
            <v>509.86178861788619</v>
          </cell>
          <cell r="E606" t="str">
            <v>FDE-Julho/21</v>
          </cell>
        </row>
        <row r="607">
          <cell r="A607" t="str">
            <v>06.03.032</v>
          </cell>
          <cell r="B607" t="str">
            <v>GR-01 GRADE DE PROTECAO FERRO CHATO 1" X 1/4" MALHA 15CM X15CM</v>
          </cell>
          <cell r="C607" t="str">
            <v>M2</v>
          </cell>
          <cell r="D607">
            <v>719.65040650406502</v>
          </cell>
          <cell r="E607" t="str">
            <v>FDE-Julho/21</v>
          </cell>
        </row>
        <row r="608">
          <cell r="A608" t="str">
            <v>06.03.035</v>
          </cell>
          <cell r="B608" t="str">
            <v>GR-02 GRADE DE PROTECAO / GUICHE (122X105 CM) FERRO CHATO 1/2" X 1/8"</v>
          </cell>
          <cell r="C608" t="str">
            <v>UN</v>
          </cell>
          <cell r="D608">
            <v>688.14634146341461</v>
          </cell>
          <cell r="E608" t="str">
            <v>FDE-Julho/21</v>
          </cell>
        </row>
        <row r="609">
          <cell r="A609" t="str">
            <v>06.03.036</v>
          </cell>
          <cell r="B609" t="str">
            <v>CHAPA PERFURADA GALV 14(FUROS REDONDOS E ALTERNADOS 3/8")AREA PERF 48%</v>
          </cell>
          <cell r="C609" t="str">
            <v>M2</v>
          </cell>
          <cell r="D609">
            <v>272.69918699186991</v>
          </cell>
          <cell r="E609" t="str">
            <v>FDE-Julho/21</v>
          </cell>
        </row>
        <row r="610">
          <cell r="A610" t="str">
            <v>06.03.037</v>
          </cell>
          <cell r="B610" t="str">
            <v>PERFIL METALICO TUBULAR SECCAO QUADRADA 8X8CM E=3MM</v>
          </cell>
          <cell r="C610" t="str">
            <v>M</v>
          </cell>
          <cell r="D610">
            <v>173.60162601626016</v>
          </cell>
          <cell r="E610" t="str">
            <v>FDE-Julho/21</v>
          </cell>
        </row>
        <row r="611">
          <cell r="A611" t="str">
            <v>06.03.039</v>
          </cell>
          <cell r="B611" t="str">
            <v>TELA DE PROTEÇÃO CONTRA NIDIFICACAO DE PASSAROS</v>
          </cell>
          <cell r="C611" t="str">
            <v>M2</v>
          </cell>
          <cell r="D611">
            <v>49.430894308943088</v>
          </cell>
          <cell r="E611" t="str">
            <v>FDE-Julho/21</v>
          </cell>
        </row>
        <row r="612">
          <cell r="A612" t="str">
            <v>06.03.040</v>
          </cell>
          <cell r="B612" t="str">
            <v>TELA ARAME GALVANIZADO MOSQUITEIRA CONTRA INSETOS</v>
          </cell>
          <cell r="C612" t="str">
            <v>M2</v>
          </cell>
          <cell r="D612">
            <v>417.4959349593496</v>
          </cell>
          <cell r="E612" t="str">
            <v>FDE-Julho/21</v>
          </cell>
        </row>
        <row r="613">
          <cell r="A613" t="str">
            <v>06.03.060</v>
          </cell>
          <cell r="B613" t="str">
            <v>BARRA DE APOIO P/DEFICIENTES EM INOX ESCOVADO</v>
          </cell>
          <cell r="C613" t="str">
            <v>CJ</v>
          </cell>
          <cell r="D613">
            <v>533.70731707317077</v>
          </cell>
          <cell r="E613" t="str">
            <v>FDE-Julho/21</v>
          </cell>
        </row>
        <row r="614">
          <cell r="A614" t="str">
            <v>06.03.061</v>
          </cell>
          <cell r="B614" t="str">
            <v>CO-27 CORRIMÃO DUPLO AÇO INOX FORNECIDO E INSTALADO</v>
          </cell>
          <cell r="C614" t="str">
            <v>M</v>
          </cell>
          <cell r="D614">
            <v>583.6260162601626</v>
          </cell>
          <cell r="E614" t="str">
            <v>FDE-Julho/21</v>
          </cell>
        </row>
        <row r="615">
          <cell r="A615" t="str">
            <v>06.03.062</v>
          </cell>
          <cell r="B615" t="str">
            <v>CO-28 CORRIMÃO DUPLO COM MONTANTE VERTICAL AÇO INOX FORNECIDO E INSTALADO</v>
          </cell>
          <cell r="C615" t="str">
            <v>M</v>
          </cell>
          <cell r="D615">
            <v>992.78861788617894</v>
          </cell>
          <cell r="E615" t="str">
            <v>FDE-Julho/21</v>
          </cell>
        </row>
        <row r="616">
          <cell r="A616" t="str">
            <v>06.03.063</v>
          </cell>
          <cell r="B616" t="str">
            <v>CO-29 CORRIMÃO DUPLO INTERMEDIÁRIO AÇO INOX FORNECIDO E INSTALADO</v>
          </cell>
          <cell r="C616" t="str">
            <v>M</v>
          </cell>
          <cell r="D616">
            <v>1172.3333333333335</v>
          </cell>
          <cell r="E616" t="str">
            <v>FDE-Julho/21</v>
          </cell>
        </row>
        <row r="617">
          <cell r="A617" t="str">
            <v>06.03.064</v>
          </cell>
          <cell r="B617" t="str">
            <v>CO-30 GUARDA-CORPO TUBULAR AÇO INOX FORNECIDO E INSTALADO</v>
          </cell>
          <cell r="C617" t="str">
            <v>M</v>
          </cell>
          <cell r="D617">
            <v>751.55284552845524</v>
          </cell>
          <cell r="E617" t="str">
            <v>FDE-Julho/21</v>
          </cell>
        </row>
        <row r="618">
          <cell r="A618" t="str">
            <v>06.03.066</v>
          </cell>
          <cell r="B618" t="str">
            <v>BANCO COM ASSENTO DE CONCRETO ARMADO LISO DESEMPENADO COM PINTURA VERNIZ ACRÍLICO  ARMAÇAO ENGASTADA NA LAJE DE PISO E PILARETE BLOCO CONCRETO REVESTIDO</v>
          </cell>
          <cell r="C618" t="str">
            <v>M</v>
          </cell>
          <cell r="D618">
            <v>253.0650406504065</v>
          </cell>
          <cell r="E618" t="str">
            <v>FDE-Julho/21</v>
          </cell>
        </row>
        <row r="619">
          <cell r="A619" t="str">
            <v>06.03.067</v>
          </cell>
          <cell r="B619" t="str">
            <v>FQ-05 ALAMBRADO PARA QUADRA COBERTA TÉRREA (BROCA)</v>
          </cell>
          <cell r="C619" t="str">
            <v>M</v>
          </cell>
          <cell r="D619">
            <v>1105.8130081300815</v>
          </cell>
          <cell r="E619" t="str">
            <v>FDE-Julho/21</v>
          </cell>
        </row>
        <row r="620">
          <cell r="A620" t="str">
            <v>06.03.068</v>
          </cell>
          <cell r="B620" t="str">
            <v>FQ-06 ALAMBRADO PARA QUADRA COBERTA TERREA (SAPATA)</v>
          </cell>
          <cell r="C620" t="str">
            <v>M</v>
          </cell>
          <cell r="D620">
            <v>1031.040650406504</v>
          </cell>
          <cell r="E620" t="str">
            <v>FDE-Julho/21</v>
          </cell>
        </row>
        <row r="621">
          <cell r="A621" t="str">
            <v>06.03.069</v>
          </cell>
          <cell r="B621" t="str">
            <v>QE-36 REDE DE PROTECAO PARA QUADRAS DE ESPORTES</v>
          </cell>
          <cell r="C621" t="str">
            <v>M2</v>
          </cell>
          <cell r="D621">
            <v>27.341463414634148</v>
          </cell>
          <cell r="E621" t="str">
            <v>FDE-Julho/21</v>
          </cell>
        </row>
        <row r="622">
          <cell r="A622" t="str">
            <v>06.03.073</v>
          </cell>
          <cell r="B622" t="str">
            <v>QE-41 TABELA DE BASQUETE (SOMENTE TRELICA - FIXACAO PAREDE/PILAR)</v>
          </cell>
          <cell r="C622" t="str">
            <v>UN</v>
          </cell>
          <cell r="D622">
            <v>2573.2601626016262</v>
          </cell>
          <cell r="E622" t="str">
            <v>FDE-Julho/21</v>
          </cell>
        </row>
        <row r="623">
          <cell r="A623" t="str">
            <v>06.03.074</v>
          </cell>
          <cell r="B623" t="str">
            <v>QE-42 POSTE PARA REDE DE VOLEIBOL (FUNDACAO DIRETA)</v>
          </cell>
          <cell r="C623" t="str">
            <v>PR</v>
          </cell>
          <cell r="D623">
            <v>1713.9674796747966</v>
          </cell>
          <cell r="E623" t="str">
            <v>FDE-Julho/21</v>
          </cell>
        </row>
        <row r="624">
          <cell r="A624" t="str">
            <v>06.03.075</v>
          </cell>
          <cell r="B624" t="str">
            <v>QE-43 POSTE PARA REDE VOLEIBOL (LAJE ALVEOLAR)</v>
          </cell>
          <cell r="C624" t="str">
            <v>PR</v>
          </cell>
          <cell r="D624">
            <v>1790.707317073171</v>
          </cell>
          <cell r="E624" t="str">
            <v>FDE-Julho/21</v>
          </cell>
        </row>
        <row r="625">
          <cell r="A625" t="str">
            <v>06.03.076</v>
          </cell>
          <cell r="B625" t="str">
            <v>QE-44 POSTE PARA REDE VOLEIBOL (PRE-LAJE TRELICADA)</v>
          </cell>
          <cell r="C625" t="str">
            <v>PR</v>
          </cell>
          <cell r="D625">
            <v>1784.0162601626018</v>
          </cell>
          <cell r="E625" t="str">
            <v>FDE-Julho/21</v>
          </cell>
        </row>
        <row r="626">
          <cell r="A626" t="str">
            <v>06.03.077</v>
          </cell>
          <cell r="B626" t="str">
            <v>QE-45 TRAVE DE FUTEBOL DE SALAO (FUNDACAO DIRETA)</v>
          </cell>
          <cell r="C626" t="str">
            <v>UN</v>
          </cell>
          <cell r="D626">
            <v>1067.6747967479675</v>
          </cell>
          <cell r="E626" t="str">
            <v>FDE-Julho/21</v>
          </cell>
        </row>
        <row r="627">
          <cell r="A627" t="str">
            <v>06.03.078</v>
          </cell>
          <cell r="B627" t="str">
            <v>QE-46 TRAVE DE FUTEBOL DE SALAO (LAJE ALVEOLAR)</v>
          </cell>
          <cell r="C627" t="str">
            <v>UN</v>
          </cell>
          <cell r="D627">
            <v>1063.959349593496</v>
          </cell>
          <cell r="E627" t="str">
            <v>FDE-Julho/21</v>
          </cell>
        </row>
        <row r="628">
          <cell r="A628" t="str">
            <v>06.03.079</v>
          </cell>
          <cell r="B628" t="str">
            <v>QE-47 TRAVE DE FUTEBOL DE SALAO (PRE-LAJE TRELICADA)</v>
          </cell>
          <cell r="C628" t="str">
            <v>UN</v>
          </cell>
          <cell r="D628">
            <v>1057.260162601626</v>
          </cell>
          <cell r="E628" t="str">
            <v>FDE-Julho/21</v>
          </cell>
        </row>
        <row r="629">
          <cell r="A629" t="str">
            <v>06.03.080</v>
          </cell>
          <cell r="B629" t="str">
            <v>QE-39 TABELA DE BASQUETE (LAJE ALVEOLAR)</v>
          </cell>
          <cell r="C629" t="str">
            <v>UN</v>
          </cell>
          <cell r="D629">
            <v>4372.1951219512193</v>
          </cell>
          <cell r="E629" t="str">
            <v>FDE-Julho/21</v>
          </cell>
        </row>
        <row r="630">
          <cell r="A630" t="str">
            <v>06.03.081</v>
          </cell>
          <cell r="B630" t="str">
            <v>QE-40 TABELA DE BASQUETE (PRE-LAJE TRELIÇADA)</v>
          </cell>
          <cell r="C630" t="str">
            <v>UN</v>
          </cell>
          <cell r="D630">
            <v>4461.8292682926831</v>
          </cell>
          <cell r="E630" t="str">
            <v>FDE-Julho/21</v>
          </cell>
        </row>
        <row r="631">
          <cell r="A631" t="str">
            <v>06.03.082</v>
          </cell>
          <cell r="B631" t="str">
            <v>CO-31 CORRIMÃO SIMPLES AÇO INOX FORNECIDO E INSTALADO</v>
          </cell>
          <cell r="C631" t="str">
            <v>M</v>
          </cell>
          <cell r="D631">
            <v>298.6829268292683</v>
          </cell>
          <cell r="E631" t="str">
            <v>FDE-Julho/21</v>
          </cell>
        </row>
        <row r="632">
          <cell r="A632" t="str">
            <v>06.03.083</v>
          </cell>
          <cell r="B632" t="str">
            <v>CO-32 CORRIMÃO SIMPLES C/ MONTANTE VERTICAL AÇO INOX  FORNECIDO E INSTALADO</v>
          </cell>
          <cell r="C632" t="str">
            <v>M</v>
          </cell>
          <cell r="D632">
            <v>756.13821138211381</v>
          </cell>
          <cell r="E632" t="str">
            <v>FDE-Julho/21</v>
          </cell>
        </row>
        <row r="633">
          <cell r="A633" t="str">
            <v>06.03.084</v>
          </cell>
          <cell r="B633" t="str">
            <v>CO-33 CORRIMÃO SIMPLES INTERMEDIÁRIO AÇO INOX FORNECIDO E INSTALADO</v>
          </cell>
          <cell r="C633" t="str">
            <v>M</v>
          </cell>
          <cell r="D633">
            <v>1016.9756097560977</v>
          </cell>
          <cell r="E633" t="str">
            <v>FDE-Julho/21</v>
          </cell>
        </row>
        <row r="634">
          <cell r="A634" t="str">
            <v>06.03.085</v>
          </cell>
          <cell r="B634" t="str">
            <v>EM-07 ESCADA MARINHEIRO GALVANIZADA ACESSO POÇO DO ELEVADOR</v>
          </cell>
          <cell r="C634" t="str">
            <v>UN</v>
          </cell>
          <cell r="D634">
            <v>892.71544715447158</v>
          </cell>
          <cell r="E634" t="str">
            <v>FDE-Julho/21</v>
          </cell>
        </row>
        <row r="635">
          <cell r="A635" t="str">
            <v>06.03.090</v>
          </cell>
          <cell r="B635" t="str">
            <v>CAIXILHARIA EM ALUMINIO</v>
          </cell>
          <cell r="C635" t="str">
            <v>KG</v>
          </cell>
          <cell r="D635">
            <v>78.951219512195124</v>
          </cell>
          <cell r="E635" t="str">
            <v>FDE-Julho/21</v>
          </cell>
        </row>
        <row r="636">
          <cell r="A636" t="str">
            <v>06.03.091</v>
          </cell>
          <cell r="B636" t="str">
            <v>CAIXILHARIA EM FERRO</v>
          </cell>
          <cell r="C636" t="str">
            <v>KG</v>
          </cell>
          <cell r="D636">
            <v>47.569105691056912</v>
          </cell>
          <cell r="E636" t="str">
            <v>FDE-Julho/21</v>
          </cell>
        </row>
        <row r="637">
          <cell r="A637" t="str">
            <v>06.03.099</v>
          </cell>
          <cell r="B637" t="str">
            <v>SERVICOS EM ELEMENTOS METALICOS/COMPONENTES</v>
          </cell>
          <cell r="C637" t="str">
            <v>MV</v>
          </cell>
          <cell r="D637">
            <v>463.84552845528452</v>
          </cell>
          <cell r="E637" t="str">
            <v>FDE-Julho/21</v>
          </cell>
        </row>
        <row r="638">
          <cell r="A638" t="str">
            <v>06.03.100</v>
          </cell>
          <cell r="B638" t="str">
            <v>CO-34 CORRIMÃO DUPLO AÇO GALVANIZADO COM PINTURA ESMALTE.</v>
          </cell>
          <cell r="C638" t="str">
            <v>M</v>
          </cell>
          <cell r="D638">
            <v>432.05691056910564</v>
          </cell>
          <cell r="E638" t="str">
            <v>FDE-Julho/21</v>
          </cell>
        </row>
        <row r="639">
          <cell r="A639" t="str">
            <v>06.03.101</v>
          </cell>
          <cell r="B639" t="str">
            <v>CO-35 CORRIMÃO DUPLO COM MONTANTE VERTICAL AÇO GALVANIZADO COM PINTURA ESMALTE</v>
          </cell>
          <cell r="C639" t="str">
            <v>M</v>
          </cell>
          <cell r="D639">
            <v>559.35772357723579</v>
          </cell>
          <cell r="E639" t="str">
            <v>FDE-Julho/21</v>
          </cell>
        </row>
        <row r="640">
          <cell r="A640" t="str">
            <v>06.03.102</v>
          </cell>
          <cell r="B640" t="str">
            <v>CO-36 CORRIMÃO DUPLO INTERMEDIÁRIO AÇO GALVANIZADO COM PINTURA ESMALTE</v>
          </cell>
          <cell r="C640" t="str">
            <v>M</v>
          </cell>
          <cell r="D640">
            <v>497.23577235772359</v>
          </cell>
          <cell r="E640" t="str">
            <v>FDE-Julho/21</v>
          </cell>
        </row>
        <row r="641">
          <cell r="A641" t="str">
            <v>06.03.103</v>
          </cell>
          <cell r="B641" t="str">
            <v>CO-37 CORRIMÃO SIMPLES AÇO GALVANIZADO COM PINTURA ESMALTE</v>
          </cell>
          <cell r="C641" t="str">
            <v>M</v>
          </cell>
          <cell r="D641">
            <v>279.80487804878049</v>
          </cell>
          <cell r="E641" t="str">
            <v>FDE-Julho/21</v>
          </cell>
        </row>
        <row r="642">
          <cell r="A642" t="str">
            <v>06.03.104</v>
          </cell>
          <cell r="B642" t="str">
            <v>CO-38 CORRIMÃO SIMPLES COM MONTANTE VERTICAL AÇO GALVANIZADO COM PINTURA ESMALTE</v>
          </cell>
          <cell r="C642" t="str">
            <v>M</v>
          </cell>
          <cell r="D642">
            <v>413.70731707317077</v>
          </cell>
          <cell r="E642" t="str">
            <v>FDE-Julho/21</v>
          </cell>
        </row>
        <row r="643">
          <cell r="A643" t="str">
            <v>06.03.105</v>
          </cell>
          <cell r="B643" t="str">
            <v>CO-39 CORRIMÃO SIMPLES INTERMEDIÁRIO AÇO GALVANIZADO COM PINTURA ESMALTE</v>
          </cell>
          <cell r="C643" t="str">
            <v>M</v>
          </cell>
          <cell r="D643">
            <v>522.95934959349597</v>
          </cell>
          <cell r="E643" t="str">
            <v>FDE-Julho/21</v>
          </cell>
        </row>
        <row r="644">
          <cell r="A644" t="str">
            <v>06.03.106</v>
          </cell>
          <cell r="B644" t="str">
            <v>CO-40 GUARDA-CORPO TUBULAR H=15CM SOBRE ALVENARIA AÇO GALVANIZADO COM PINTURA ESMALTE</v>
          </cell>
          <cell r="C644" t="str">
            <v>M</v>
          </cell>
          <cell r="D644">
            <v>331.38211382113826</v>
          </cell>
          <cell r="E644" t="str">
            <v>FDE-Julho/21</v>
          </cell>
        </row>
        <row r="645">
          <cell r="A645" t="str">
            <v>06.03.107</v>
          </cell>
          <cell r="B645" t="str">
            <v>CO-41 GUARDA-CORPO COM CHAPA PERFURADA H=110CM  AÇO GALVANIZADO COM PINTURA ESMALTE</v>
          </cell>
          <cell r="C645" t="str">
            <v>M</v>
          </cell>
          <cell r="D645">
            <v>1067.6747967479675</v>
          </cell>
          <cell r="E645" t="str">
            <v>FDE-Julho/21</v>
          </cell>
        </row>
        <row r="646">
          <cell r="A646" t="str">
            <v>06.03.108</v>
          </cell>
          <cell r="B646" t="str">
            <v>CO-42 GUARDA-CORPO COM CHAPA PERFURADA H=130CM AÇO GALVANIZADO COM PINTURA ESMALTE</v>
          </cell>
          <cell r="C646" t="str">
            <v>M</v>
          </cell>
          <cell r="D646">
            <v>1186.7235772357724</v>
          </cell>
          <cell r="E646" t="str">
            <v>FDE-Julho/21</v>
          </cell>
        </row>
        <row r="647">
          <cell r="A647" t="str">
            <v>06.03.109</v>
          </cell>
          <cell r="B647" t="str">
            <v>CO-43 GUARDA-CORPO COM GRADIL DE FECHAMENTO H=110CM  AÇO GALVANIZADO COM PINTURA ESMALTE</v>
          </cell>
          <cell r="C647" t="str">
            <v>M</v>
          </cell>
          <cell r="D647">
            <v>783.64227642276421</v>
          </cell>
          <cell r="E647" t="str">
            <v>FDE-Julho/21</v>
          </cell>
        </row>
        <row r="648">
          <cell r="A648" t="str">
            <v>06.03.110</v>
          </cell>
          <cell r="B648" t="str">
            <v>CO-44 GUARDA-CORPO COM GRADIL DE FECHAMENTO H=130CM  AÇO GALVANIZADO COM PINTURA ESMALTE</v>
          </cell>
          <cell r="C648" t="str">
            <v>M</v>
          </cell>
          <cell r="D648">
            <v>828.47967479674799</v>
          </cell>
          <cell r="E648" t="str">
            <v>FDE-Julho/21</v>
          </cell>
        </row>
        <row r="649">
          <cell r="A649" t="str">
            <v>06.03.111</v>
          </cell>
          <cell r="B649" t="str">
            <v>CO-45 GUARDA-CORPO TUBULAR COM GRADIL DE FECHAMENTO H=110CM  AÇO GALVANIZADO COM PINTURA ESMALTE</v>
          </cell>
          <cell r="C649" t="str">
            <v>M</v>
          </cell>
          <cell r="D649">
            <v>785.78861788617883</v>
          </cell>
          <cell r="E649" t="str">
            <v>FDE-Julho/21</v>
          </cell>
        </row>
        <row r="650">
          <cell r="A650" t="str">
            <v>06.03.112</v>
          </cell>
          <cell r="B650" t="str">
            <v>CO-46 GUARDA-CORPO TUBULAR COM GRADIL DE FECHAMENTO H=130CM  AÇO GALVANIZADO COM PINTURA ESMALTE</v>
          </cell>
          <cell r="C650" t="str">
            <v>M</v>
          </cell>
          <cell r="D650">
            <v>842.95121951219505</v>
          </cell>
          <cell r="E650" t="str">
            <v>FDE-Julho/21</v>
          </cell>
        </row>
        <row r="651">
          <cell r="A651" t="str">
            <v>06.03.113</v>
          </cell>
          <cell r="B651" t="str">
            <v>CO-47 GUARDA-CORPO TUBULAR H=20CM SOBRE ALVENARIA AÇO GALVANIZADO COM PINTURA ESMALTE</v>
          </cell>
          <cell r="C651" t="str">
            <v>M</v>
          </cell>
          <cell r="D651">
            <v>407.77235772357722</v>
          </cell>
          <cell r="E651" t="str">
            <v>FDE-Julho/21</v>
          </cell>
        </row>
        <row r="652">
          <cell r="A652" t="str">
            <v>06.03.115</v>
          </cell>
          <cell r="B652" t="str">
            <v xml:space="preserve">QE-38 TABELA DE BASQUETE INCLUSIVE GALVANIZAÇÃO A FOGO E PINTURA ESMALTE  FUNDACAO BROCA Ø 25CM  
 </v>
          </cell>
          <cell r="C652" t="str">
            <v>UN</v>
          </cell>
          <cell r="D652">
            <v>5862.3008130081298</v>
          </cell>
          <cell r="E652" t="str">
            <v>FDE-Julho/21</v>
          </cell>
        </row>
        <row r="653">
          <cell r="A653" t="str">
            <v>06.50.030</v>
          </cell>
          <cell r="B653" t="str">
            <v>DEMOLIÇÃO DE DEGRAUS DE ESCADA DE MARINHEIRO EM GRAMPOS</v>
          </cell>
          <cell r="C653" t="str">
            <v>UN</v>
          </cell>
          <cell r="D653">
            <v>3.3495934959349594</v>
          </cell>
          <cell r="E653" t="str">
            <v>FDE-Julho/21</v>
          </cell>
        </row>
        <row r="654">
          <cell r="A654" t="str">
            <v>06.50.099</v>
          </cell>
          <cell r="B654" t="str">
            <v>DEMOLICOES</v>
          </cell>
          <cell r="C654" t="str">
            <v>MV</v>
          </cell>
          <cell r="D654">
            <v>463.84552845528452</v>
          </cell>
          <cell r="E654" t="str">
            <v>FDE-Julho/21</v>
          </cell>
        </row>
        <row r="655">
          <cell r="A655" t="str">
            <v>06.60.001</v>
          </cell>
          <cell r="B655" t="str">
            <v>RETIRADA DE ESQUADRIAS METÁLICAS</v>
          </cell>
          <cell r="C655" t="str">
            <v>M2</v>
          </cell>
          <cell r="D655">
            <v>26.170731707317071</v>
          </cell>
          <cell r="E655" t="str">
            <v>FDE-Julho/21</v>
          </cell>
        </row>
        <row r="656">
          <cell r="A656" t="str">
            <v>06.60.002</v>
          </cell>
          <cell r="B656" t="str">
            <v>RETIRADA DE TELA</v>
          </cell>
          <cell r="C656" t="str">
            <v>M2</v>
          </cell>
          <cell r="D656">
            <v>7.9512195121951219</v>
          </cell>
          <cell r="E656" t="str">
            <v>FDE-Julho/21</v>
          </cell>
        </row>
        <row r="657">
          <cell r="A657" t="str">
            <v>06.60.005</v>
          </cell>
          <cell r="B657" t="str">
            <v>RETIRADA DE BATENTES</v>
          </cell>
          <cell r="C657" t="str">
            <v>UN</v>
          </cell>
          <cell r="D657">
            <v>44.869918699186989</v>
          </cell>
          <cell r="E657" t="str">
            <v>FDE-Julho/21</v>
          </cell>
        </row>
        <row r="658">
          <cell r="A658" t="str">
            <v>06.60.050</v>
          </cell>
          <cell r="B658" t="str">
            <v>RETIRADA DE BRAÇO DE ALAVANCA</v>
          </cell>
          <cell r="C658" t="str">
            <v>UN</v>
          </cell>
          <cell r="D658">
            <v>14.341463414634147</v>
          </cell>
          <cell r="E658" t="str">
            <v>FDE-Julho/21</v>
          </cell>
        </row>
        <row r="659">
          <cell r="A659" t="str">
            <v>06.60.051</v>
          </cell>
          <cell r="B659" t="str">
            <v>RETIRADA DE ALAVANCA</v>
          </cell>
          <cell r="C659" t="str">
            <v>UN</v>
          </cell>
          <cell r="D659">
            <v>11.471544715447154</v>
          </cell>
          <cell r="E659" t="str">
            <v>FDE-Julho/21</v>
          </cell>
        </row>
        <row r="660">
          <cell r="A660" t="str">
            <v>06.60.052</v>
          </cell>
          <cell r="B660" t="str">
            <v>RETIRADA DE PUXADOR DE ENGATE PARA CAIXILHO DE CORRER</v>
          </cell>
          <cell r="C660" t="str">
            <v>UN</v>
          </cell>
          <cell r="D660">
            <v>4.0162601626016263</v>
          </cell>
          <cell r="E660" t="str">
            <v>FDE-Julho/21</v>
          </cell>
        </row>
        <row r="661">
          <cell r="A661" t="str">
            <v>06.60.060</v>
          </cell>
          <cell r="B661" t="str">
            <v>RETIRADA DE ESCADA DE MARINHEIRO COM GUARDA-CORPO</v>
          </cell>
          <cell r="C661" t="str">
            <v>M</v>
          </cell>
          <cell r="D661">
            <v>29.910569105691057</v>
          </cell>
          <cell r="E661" t="str">
            <v>FDE-Julho/21</v>
          </cell>
        </row>
        <row r="662">
          <cell r="A662" t="str">
            <v>06.60.099</v>
          </cell>
          <cell r="B662" t="str">
            <v>RETIRADAS</v>
          </cell>
          <cell r="C662" t="str">
            <v>MV</v>
          </cell>
          <cell r="D662">
            <v>463.84552845528452</v>
          </cell>
          <cell r="E662" t="str">
            <v>FDE-Julho/21</v>
          </cell>
        </row>
        <row r="663">
          <cell r="A663" t="str">
            <v>06.70.001</v>
          </cell>
          <cell r="B663" t="str">
            <v>RECOLOCAÇÃO DE ESQUADRIAS METÁLICAS</v>
          </cell>
          <cell r="C663" t="str">
            <v>M2</v>
          </cell>
          <cell r="D663">
            <v>37.390243902439025</v>
          </cell>
          <cell r="E663" t="str">
            <v>FDE-Julho/21</v>
          </cell>
        </row>
        <row r="664">
          <cell r="A664" t="str">
            <v>06.70.005</v>
          </cell>
          <cell r="B664" t="str">
            <v>RECOLOCAÇÃO DE BATENTES</v>
          </cell>
          <cell r="C664" t="str">
            <v>UN</v>
          </cell>
          <cell r="D664">
            <v>48.609756097560975</v>
          </cell>
          <cell r="E664" t="str">
            <v>FDE-Julho/21</v>
          </cell>
        </row>
        <row r="665">
          <cell r="A665" t="str">
            <v>06.70.020</v>
          </cell>
          <cell r="B665" t="str">
            <v>RECOLOCACAO DE TELA</v>
          </cell>
          <cell r="C665" t="str">
            <v>M2</v>
          </cell>
          <cell r="D665">
            <v>10.447154471544716</v>
          </cell>
          <cell r="E665" t="str">
            <v>FDE-Julho/21</v>
          </cell>
        </row>
        <row r="666">
          <cell r="A666" t="str">
            <v>06.70.050</v>
          </cell>
          <cell r="B666" t="str">
            <v>RECOLOCAÇÃO DE BRAÇO DE ALAVANCA</v>
          </cell>
          <cell r="C666" t="str">
            <v>M</v>
          </cell>
          <cell r="D666">
            <v>34.422764227642283</v>
          </cell>
          <cell r="E666" t="str">
            <v>FDE-Julho/21</v>
          </cell>
        </row>
        <row r="667">
          <cell r="A667" t="str">
            <v>06.70.051</v>
          </cell>
          <cell r="B667" t="str">
            <v>RECOLOCAÇÃO DE ALAVANCA</v>
          </cell>
          <cell r="C667" t="str">
            <v>UN</v>
          </cell>
          <cell r="D667">
            <v>31.552845528455286</v>
          </cell>
          <cell r="E667" t="str">
            <v>FDE-Julho/21</v>
          </cell>
        </row>
        <row r="668">
          <cell r="A668" t="str">
            <v>06.70.052</v>
          </cell>
          <cell r="B668" t="str">
            <v>RECOLOCAÇÃO DE PUXADOR DE ENGATE PARA CAIXILHO DE CORRER</v>
          </cell>
          <cell r="C668" t="str">
            <v>UN</v>
          </cell>
          <cell r="D668">
            <v>5.7317073170731705</v>
          </cell>
          <cell r="E668" t="str">
            <v>FDE-Julho/21</v>
          </cell>
        </row>
        <row r="669">
          <cell r="A669" t="str">
            <v>06.70.060</v>
          </cell>
          <cell r="B669" t="str">
            <v>RECOLOCAÇÃO DE ESCADA MARINHEIRO COM GUARDA CORPO</v>
          </cell>
          <cell r="C669" t="str">
            <v>M</v>
          </cell>
          <cell r="D669">
            <v>29.910569105691057</v>
          </cell>
          <cell r="E669" t="str">
            <v>FDE-Julho/21</v>
          </cell>
        </row>
        <row r="670">
          <cell r="A670" t="str">
            <v>06.70.099</v>
          </cell>
          <cell r="B670" t="str">
            <v>RECOLOCACOES DE ELEMENTOS METALICOS/COMPONENTES</v>
          </cell>
          <cell r="C670" t="str">
            <v>MV</v>
          </cell>
          <cell r="D670">
            <v>463.84552845528452</v>
          </cell>
          <cell r="E670" t="str">
            <v>FDE-Julho/21</v>
          </cell>
        </row>
        <row r="671">
          <cell r="A671" t="str">
            <v>06.80.001</v>
          </cell>
          <cell r="B671" t="str">
            <v>CAIXILHO BASCULANTE EM PERFIL DE FERRO</v>
          </cell>
          <cell r="C671" t="str">
            <v>M2</v>
          </cell>
          <cell r="D671">
            <v>1082.4065040650405</v>
          </cell>
          <cell r="E671" t="str">
            <v>FDE-Julho/21</v>
          </cell>
        </row>
        <row r="672">
          <cell r="A672" t="str">
            <v>06.80.003</v>
          </cell>
          <cell r="B672" t="str">
            <v>CAIXILHO FIXO EM PERFIL DE FERRO</v>
          </cell>
          <cell r="C672" t="str">
            <v>M2</v>
          </cell>
          <cell r="D672">
            <v>983.55284552845524</v>
          </cell>
          <cell r="E672" t="str">
            <v>FDE-Julho/21</v>
          </cell>
        </row>
        <row r="673">
          <cell r="A673" t="str">
            <v>06.80.005</v>
          </cell>
          <cell r="B673" t="str">
            <v>CAIXILHO DE CORRER EM PERFIL DE FERRO</v>
          </cell>
          <cell r="C673" t="str">
            <v>M2</v>
          </cell>
          <cell r="D673">
            <v>779.47967479674799</v>
          </cell>
          <cell r="E673" t="str">
            <v>FDE-Julho/21</v>
          </cell>
        </row>
        <row r="674">
          <cell r="A674" t="str">
            <v>06.80.008</v>
          </cell>
          <cell r="B674" t="str">
            <v>FOLHA PARA CAIXILHO DE CORRER EM PERFIL DE FERRO</v>
          </cell>
          <cell r="C674" t="str">
            <v>M2</v>
          </cell>
          <cell r="D674">
            <v>308.27642276422768</v>
          </cell>
          <cell r="E674" t="str">
            <v>FDE-Julho/21</v>
          </cell>
        </row>
        <row r="675">
          <cell r="A675" t="str">
            <v>06.80.009</v>
          </cell>
          <cell r="B675" t="str">
            <v>CAIXILHO MAXIMAR DE FERRO</v>
          </cell>
          <cell r="C675" t="str">
            <v>M2</v>
          </cell>
          <cell r="D675">
            <v>822.29268292682923</v>
          </cell>
          <cell r="E675" t="str">
            <v>FDE-Julho/21</v>
          </cell>
        </row>
        <row r="676">
          <cell r="A676" t="str">
            <v>06.80.019</v>
          </cell>
          <cell r="B676" t="str">
            <v>PORTA PANTOGRAFICA</v>
          </cell>
          <cell r="C676" t="str">
            <v>M2</v>
          </cell>
          <cell r="D676">
            <v>807.94308943089436</v>
          </cell>
          <cell r="E676" t="str">
            <v>FDE-Julho/21</v>
          </cell>
        </row>
        <row r="677">
          <cell r="A677" t="str">
            <v>06.80.020</v>
          </cell>
          <cell r="B677" t="str">
            <v>PORTA DE ENROLAR EM TIRAS ARTICULADAS</v>
          </cell>
          <cell r="C677" t="str">
            <v>M2</v>
          </cell>
          <cell r="D677">
            <v>337.0569105691057</v>
          </cell>
          <cell r="E677" t="str">
            <v>FDE-Julho/21</v>
          </cell>
        </row>
        <row r="678">
          <cell r="A678" t="str">
            <v>06.80.021</v>
          </cell>
          <cell r="B678" t="str">
            <v>PORTA DE ENROLAR EM GRADES RETANGULARES</v>
          </cell>
          <cell r="C678" t="str">
            <v>M2</v>
          </cell>
          <cell r="D678">
            <v>393.5040650406504</v>
          </cell>
          <cell r="E678" t="str">
            <v>FDE-Julho/21</v>
          </cell>
        </row>
        <row r="679">
          <cell r="A679" t="str">
            <v>06.80.023</v>
          </cell>
          <cell r="B679" t="str">
            <v>PORTAO DE 1 FOLHA DE TUBOS E TELA GALVANIZADOS COM PORTA CADEADO</v>
          </cell>
          <cell r="C679" t="str">
            <v>M2</v>
          </cell>
          <cell r="D679">
            <v>576.3739837398374</v>
          </cell>
          <cell r="E679" t="str">
            <v>FDE-Julho/21</v>
          </cell>
        </row>
        <row r="680">
          <cell r="A680" t="str">
            <v>06.80.025</v>
          </cell>
          <cell r="B680" t="str">
            <v>PORTAO DE 2 FOLHAS DE TUBO E TELA GALVANIZADOS COM PORTA CADEADO</v>
          </cell>
          <cell r="C680" t="str">
            <v>M2</v>
          </cell>
          <cell r="D680">
            <v>565.3739837398374</v>
          </cell>
          <cell r="E680" t="str">
            <v>FDE-Julho/21</v>
          </cell>
        </row>
        <row r="681">
          <cell r="A681" t="str">
            <v>06.80.029</v>
          </cell>
          <cell r="B681" t="str">
            <v>TELA DE PROTEÇAO P/CAIXILHO C/REQ. DE PERFIL DE FERRO E TELA ARAME GALV.</v>
          </cell>
          <cell r="C681" t="str">
            <v>M2</v>
          </cell>
          <cell r="D681">
            <v>213.8130081300813</v>
          </cell>
          <cell r="E681" t="str">
            <v>FDE-Julho/21</v>
          </cell>
        </row>
        <row r="682">
          <cell r="A682" t="str">
            <v>06.80.033</v>
          </cell>
          <cell r="B682" t="str">
            <v>CHAPA DE FERRO N 14, INCLUSIVE SOLDAGEM</v>
          </cell>
          <cell r="C682" t="str">
            <v>M2</v>
          </cell>
          <cell r="D682">
            <v>368.6260162601626</v>
          </cell>
          <cell r="E682" t="str">
            <v>FDE-Julho/21</v>
          </cell>
        </row>
        <row r="683">
          <cell r="A683" t="str">
            <v>06.80.043</v>
          </cell>
          <cell r="B683" t="str">
            <v>BRACO DE ALAVANCA DE FERRO</v>
          </cell>
          <cell r="C683" t="str">
            <v>M</v>
          </cell>
          <cell r="D683">
            <v>40.609756097560975</v>
          </cell>
          <cell r="E683" t="str">
            <v>FDE-Julho/21</v>
          </cell>
        </row>
        <row r="684">
          <cell r="A684" t="str">
            <v>06.80.044</v>
          </cell>
          <cell r="B684" t="str">
            <v>ALAVANCA PARA CAIXILHO BASCULANTE</v>
          </cell>
          <cell r="C684" t="str">
            <v>UN</v>
          </cell>
          <cell r="D684">
            <v>33.926829268292678</v>
          </cell>
          <cell r="E684" t="str">
            <v>FDE-Julho/21</v>
          </cell>
        </row>
        <row r="685">
          <cell r="A685" t="str">
            <v>06.80.045</v>
          </cell>
          <cell r="B685" t="str">
            <v>PUXADORES DE ENGATE EM LATAO CROMADO PARA CAIXILHO DE CORRER</v>
          </cell>
          <cell r="C685" t="str">
            <v>UN</v>
          </cell>
          <cell r="D685">
            <v>122.58536585365854</v>
          </cell>
          <cell r="E685" t="str">
            <v>FDE-Julho/21</v>
          </cell>
        </row>
        <row r="686">
          <cell r="A686" t="str">
            <v>06.80.046</v>
          </cell>
          <cell r="B686" t="str">
            <v>CADEADO E PORTA CADEADO</v>
          </cell>
          <cell r="C686" t="str">
            <v>UN</v>
          </cell>
          <cell r="D686">
            <v>38.959349593495936</v>
          </cell>
          <cell r="E686" t="str">
            <v>FDE-Julho/21</v>
          </cell>
        </row>
        <row r="687">
          <cell r="A687" t="str">
            <v>06.80.049</v>
          </cell>
          <cell r="B687" t="str">
            <v>LUBRIFICACAO DE CAIXILHO E TROCA DE REBITES</v>
          </cell>
          <cell r="C687" t="str">
            <v>M2</v>
          </cell>
          <cell r="D687">
            <v>8.7398373983739841</v>
          </cell>
          <cell r="E687" t="str">
            <v>FDE-Julho/21</v>
          </cell>
        </row>
        <row r="688">
          <cell r="A688" t="str">
            <v>06.80.050</v>
          </cell>
          <cell r="B688" t="str">
            <v>FERRO TRABALHADO (CAIXILHO)</v>
          </cell>
          <cell r="C688" t="str">
            <v>KG</v>
          </cell>
          <cell r="D688">
            <v>47.569105691056912</v>
          </cell>
          <cell r="E688" t="str">
            <v>FDE-Julho/21</v>
          </cell>
        </row>
        <row r="689">
          <cell r="A689" t="str">
            <v>06.80.082</v>
          </cell>
          <cell r="B689" t="str">
            <v>CAIXILHO FIXO EM ALUMINIO ANODIZADO</v>
          </cell>
          <cell r="C689" t="str">
            <v>M2</v>
          </cell>
          <cell r="D689">
            <v>882.17886178861784</v>
          </cell>
          <cell r="E689" t="str">
            <v>FDE-Julho/21</v>
          </cell>
        </row>
        <row r="690">
          <cell r="A690" t="str">
            <v>06.80.084</v>
          </cell>
          <cell r="B690" t="str">
            <v>CAIXILHO DE CORRER EM ALUMINIO ANODIZADO</v>
          </cell>
          <cell r="C690" t="str">
            <v>M2</v>
          </cell>
          <cell r="D690">
            <v>201.17886178861789</v>
          </cell>
          <cell r="E690" t="str">
            <v>FDE-Julho/21</v>
          </cell>
        </row>
        <row r="691">
          <cell r="A691" t="str">
            <v>06.80.086</v>
          </cell>
          <cell r="B691" t="str">
            <v>FOLHA PARA CAIXILHO DE CORRER EM ALUMINIO ANODIZADO</v>
          </cell>
          <cell r="C691" t="str">
            <v>M2</v>
          </cell>
          <cell r="D691">
            <v>575.78861788617894</v>
          </cell>
          <cell r="E691" t="str">
            <v>FDE-Julho/21</v>
          </cell>
        </row>
        <row r="692">
          <cell r="A692" t="str">
            <v>06.80.088</v>
          </cell>
          <cell r="B692" t="str">
            <v>CAIXILHO MAXIMAR EM ALUMINIO ANODIZADO</v>
          </cell>
          <cell r="C692" t="str">
            <v>M2</v>
          </cell>
          <cell r="D692">
            <v>917.41463414634154</v>
          </cell>
          <cell r="E692" t="str">
            <v>FDE-Julho/21</v>
          </cell>
        </row>
        <row r="693">
          <cell r="A693" t="str">
            <v>06.80.094</v>
          </cell>
          <cell r="B693" t="str">
            <v>BRACO DE ALAVANCA DE ALUMINIO</v>
          </cell>
          <cell r="C693" t="str">
            <v>M</v>
          </cell>
          <cell r="D693">
            <v>44.365853658536587</v>
          </cell>
          <cell r="E693" t="str">
            <v>FDE-Julho/21</v>
          </cell>
        </row>
        <row r="694">
          <cell r="A694" t="str">
            <v>06.80.096</v>
          </cell>
          <cell r="B694" t="str">
            <v>PUXADOR DE ENGATE DE ALUMINIO TIPO "BICO DE PAPAGAIO"</v>
          </cell>
          <cell r="C694" t="str">
            <v>UN</v>
          </cell>
          <cell r="D694">
            <v>16.601626016260163</v>
          </cell>
          <cell r="E694" t="str">
            <v>FDE-Julho/21</v>
          </cell>
        </row>
        <row r="695">
          <cell r="A695" t="str">
            <v>06.80.099</v>
          </cell>
          <cell r="B695" t="str">
            <v>SERVICOS EM ELEMENTOS METALICOS/COMPONENTES - CONSERVACAO</v>
          </cell>
          <cell r="C695" t="str">
            <v>MV</v>
          </cell>
          <cell r="D695">
            <v>463.84552845528452</v>
          </cell>
          <cell r="E695" t="str">
            <v>FDE-Julho/21</v>
          </cell>
        </row>
        <row r="696">
          <cell r="A696" t="str">
            <v>07.01.001</v>
          </cell>
          <cell r="B696" t="str">
            <v>EM TESOURAS PARA TELHAS CERAMICAS - VAOS ATE 7.00 M</v>
          </cell>
          <cell r="C696" t="str">
            <v>M2</v>
          </cell>
          <cell r="D696">
            <v>186.60975609756099</v>
          </cell>
          <cell r="E696" t="str">
            <v>FDE-Julho/21</v>
          </cell>
        </row>
        <row r="697">
          <cell r="A697" t="str">
            <v>07.01.002</v>
          </cell>
          <cell r="B697" t="str">
            <v>EM TESOURAS PARA TELHAS CERAMICAS - VAOS DE 7.01 A 10.00 M</v>
          </cell>
          <cell r="C697" t="str">
            <v>M2</v>
          </cell>
          <cell r="D697">
            <v>198.60975609756096</v>
          </cell>
          <cell r="E697" t="str">
            <v>FDE-Julho/21</v>
          </cell>
        </row>
        <row r="698">
          <cell r="A698" t="str">
            <v>07.01.003</v>
          </cell>
          <cell r="B698" t="str">
            <v>EM TESOURAS PARA TELHAS CERAMICAS - VAOS DE 10.01 A 13.00 M</v>
          </cell>
          <cell r="C698" t="str">
            <v>M2</v>
          </cell>
          <cell r="D698">
            <v>210.60162601626018</v>
          </cell>
          <cell r="E698" t="str">
            <v>FDE-Julho/21</v>
          </cell>
        </row>
        <row r="699">
          <cell r="A699" t="str">
            <v>07.01.004</v>
          </cell>
          <cell r="B699" t="str">
            <v>EM TESOURAS PARA TELHAS CERAMICAS - VAOS DE 13.01 A 18.00 M</v>
          </cell>
          <cell r="C699" t="str">
            <v>M2</v>
          </cell>
          <cell r="D699">
            <v>229.83739837398375</v>
          </cell>
          <cell r="E699" t="str">
            <v>FDE-Julho/21</v>
          </cell>
        </row>
        <row r="700">
          <cell r="A700" t="str">
            <v>07.01.010</v>
          </cell>
          <cell r="B700" t="str">
            <v>EM TESOURAS PARA TELHAS OND CIM-AM/AL/PLAST - VAOS ATE 7,00 M</v>
          </cell>
          <cell r="C700" t="str">
            <v>M2</v>
          </cell>
          <cell r="D700">
            <v>132.20325203252034</v>
          </cell>
          <cell r="E700" t="str">
            <v>FDE-Julho/21</v>
          </cell>
        </row>
        <row r="701">
          <cell r="A701" t="str">
            <v>07.01.011</v>
          </cell>
          <cell r="B701" t="str">
            <v>EM TESOURAS PARA TELHAS OND CIM-AM/AL/PLAST - VAOS DE 7.01 A 10,00 M</v>
          </cell>
          <cell r="C701" t="str">
            <v>M2</v>
          </cell>
          <cell r="D701">
            <v>144.20325203252034</v>
          </cell>
          <cell r="E701" t="str">
            <v>FDE-Julho/21</v>
          </cell>
        </row>
        <row r="702">
          <cell r="A702" t="str">
            <v>07.01.012</v>
          </cell>
          <cell r="B702" t="str">
            <v>EM TESOURAS PARA TELHAS OND CIM-AM/AL/PLAST - VAOS DE 10.01 A 13,00 M</v>
          </cell>
          <cell r="C702" t="str">
            <v>M2</v>
          </cell>
          <cell r="D702">
            <v>156.20325203252031</v>
          </cell>
          <cell r="E702" t="str">
            <v>FDE-Julho/21</v>
          </cell>
        </row>
        <row r="703">
          <cell r="A703" t="str">
            <v>07.01.013</v>
          </cell>
          <cell r="B703" t="str">
            <v>EM TESOURAS PARA TELHAS OND CIM-AM/AL/PLAST - VAOS DE 13,01 A 18,00 M</v>
          </cell>
          <cell r="C703" t="str">
            <v>M2</v>
          </cell>
          <cell r="D703">
            <v>170.66666666666666</v>
          </cell>
          <cell r="E703" t="str">
            <v>FDE-Julho/21</v>
          </cell>
        </row>
        <row r="704">
          <cell r="A704" t="str">
            <v>07.01.025</v>
          </cell>
          <cell r="B704" t="str">
            <v>EM TERCAS PARA TELHAS CERAMICAS</v>
          </cell>
          <cell r="C704" t="str">
            <v>M2</v>
          </cell>
          <cell r="D704">
            <v>106.22764227642276</v>
          </cell>
          <cell r="E704" t="str">
            <v>FDE-Julho/21</v>
          </cell>
        </row>
        <row r="705">
          <cell r="A705" t="str">
            <v>07.01.026</v>
          </cell>
          <cell r="B705" t="str">
            <v>EM TERCAS PARA TELHAS DE CIM-AM/AL/PLAST</v>
          </cell>
          <cell r="C705" t="str">
            <v>M2</v>
          </cell>
          <cell r="D705">
            <v>34.195121951219512</v>
          </cell>
          <cell r="E705" t="str">
            <v>FDE-Julho/21</v>
          </cell>
        </row>
        <row r="706">
          <cell r="A706" t="str">
            <v>07.01.027</v>
          </cell>
          <cell r="B706" t="str">
            <v>EM TERCAS PARA TELHAS TRAPEZOIDAIS</v>
          </cell>
          <cell r="C706" t="str">
            <v>M2</v>
          </cell>
          <cell r="D706">
            <v>23.227642276422763</v>
          </cell>
          <cell r="E706" t="str">
            <v>FDE-Julho/21</v>
          </cell>
        </row>
        <row r="707">
          <cell r="A707" t="str">
            <v>07.01.040</v>
          </cell>
          <cell r="B707" t="str">
            <v>ESTRUTURA DE COBERTURA EM TERÇA 6X12CM PARA TELHA ONDULADA CRFS SOBRE BASE E PILARETE CONCRETO  USO EXCLUSIVO PADRAO CRECHE</v>
          </cell>
          <cell r="C707" t="str">
            <v>M2</v>
          </cell>
          <cell r="D707">
            <v>48.552845528455286</v>
          </cell>
          <cell r="E707" t="str">
            <v>FDE-Julho/21</v>
          </cell>
        </row>
        <row r="708">
          <cell r="A708" t="str">
            <v>07.01.098</v>
          </cell>
          <cell r="B708" t="str">
            <v>PECAS DE MADEIRA MACICA</v>
          </cell>
          <cell r="C708" t="str">
            <v>M3</v>
          </cell>
          <cell r="D708">
            <v>6440.3495934959356</v>
          </cell>
          <cell r="E708" t="str">
            <v>FDE-Julho/21</v>
          </cell>
        </row>
        <row r="709">
          <cell r="A709" t="str">
            <v>07.01.099</v>
          </cell>
          <cell r="B709" t="str">
            <v>ESTRUTURAS DE COBERTURA</v>
          </cell>
          <cell r="C709" t="str">
            <v>MV</v>
          </cell>
          <cell r="D709">
            <v>463.84552845528452</v>
          </cell>
          <cell r="E709" t="str">
            <v>FDE-Julho/21</v>
          </cell>
        </row>
        <row r="710">
          <cell r="A710" t="str">
            <v>07.02.004</v>
          </cell>
          <cell r="B710" t="str">
            <v xml:space="preserve">FORNECIMENTO E MONTAGEM DE ESTRUTURA METALICA COM AÇO NAO PATINAVE (ASTM A36/A570) 
 </v>
          </cell>
          <cell r="C710" t="str">
            <v>KG</v>
          </cell>
          <cell r="D710">
            <v>24.26829268292683</v>
          </cell>
          <cell r="E710" t="str">
            <v>FDE-Julho/21</v>
          </cell>
        </row>
        <row r="711">
          <cell r="A711" t="str">
            <v>07.02.016</v>
          </cell>
          <cell r="B711" t="str">
            <v xml:space="preserve">FORNECIMENTO E MONTAGEM DE ESTRUTURA METALICA COM AÇO RESISTENTE A CORROSAO (ASTM A709/A588) 
 </v>
          </cell>
          <cell r="C711" t="str">
            <v>KG</v>
          </cell>
          <cell r="D711">
            <v>21.577235772357724</v>
          </cell>
          <cell r="E711" t="str">
            <v>FDE-Julho/21</v>
          </cell>
        </row>
        <row r="712">
          <cell r="A712" t="str">
            <v>07.02.099</v>
          </cell>
          <cell r="B712" t="str">
            <v>ESTRUTURAS DE COBERTURA</v>
          </cell>
          <cell r="C712" t="str">
            <v>MV</v>
          </cell>
          <cell r="D712">
            <v>463.84552845528452</v>
          </cell>
          <cell r="E712" t="str">
            <v>FDE-Julho/21</v>
          </cell>
        </row>
        <row r="713">
          <cell r="A713" t="str">
            <v>07.03.064</v>
          </cell>
          <cell r="B713" t="str">
            <v>TELHA DE POLIESTER (PERFIL DA ONDULADA ACO) - E=1,2MM</v>
          </cell>
          <cell r="C713" t="str">
            <v>M2</v>
          </cell>
          <cell r="D713">
            <v>63.479674796747965</v>
          </cell>
          <cell r="E713" t="str">
            <v>FDE-Julho/21</v>
          </cell>
        </row>
        <row r="714">
          <cell r="A714" t="str">
            <v>07.03.065</v>
          </cell>
          <cell r="B714" t="str">
            <v>TELHA DE POLIESTER (PERFIL DA TRAPEZOIDAL ACO H ATE 40MM) - E=1,2MM</v>
          </cell>
          <cell r="C714" t="str">
            <v>M2</v>
          </cell>
          <cell r="D714">
            <v>67.951219512195124</v>
          </cell>
          <cell r="E714" t="str">
            <v>FDE-Julho/21</v>
          </cell>
        </row>
        <row r="715">
          <cell r="A715" t="str">
            <v>07.03.066</v>
          </cell>
          <cell r="B715" t="str">
            <v>TELHA DE POLIESTER (PERFIL DA TRAPEZOIDAL ACO H=100MM) - E=1,2MM</v>
          </cell>
          <cell r="C715" t="str">
            <v>M2</v>
          </cell>
          <cell r="D715">
            <v>84.666666666666671</v>
          </cell>
          <cell r="E715" t="str">
            <v>FDE-Julho/21</v>
          </cell>
        </row>
        <row r="716">
          <cell r="A716" t="str">
            <v>07.03.067</v>
          </cell>
          <cell r="B716" t="str">
            <v>TELHA DE POLIESTER (PERFIL DA ONDULADA CRFS) - E=1,2MM</v>
          </cell>
          <cell r="C716" t="str">
            <v>M2</v>
          </cell>
          <cell r="D716">
            <v>68.390243902439025</v>
          </cell>
          <cell r="E716" t="str">
            <v>FDE-Julho/21</v>
          </cell>
        </row>
        <row r="717">
          <cell r="A717" t="str">
            <v>07.03.099</v>
          </cell>
          <cell r="B717" t="str">
            <v>COBERTURAS</v>
          </cell>
          <cell r="C717" t="str">
            <v>MV</v>
          </cell>
          <cell r="D717">
            <v>463.84552845528452</v>
          </cell>
          <cell r="E717" t="str">
            <v>FDE-Julho/21</v>
          </cell>
        </row>
        <row r="718">
          <cell r="A718" t="str">
            <v>07.03.105</v>
          </cell>
          <cell r="B718" t="str">
            <v>TELHA CERAMICA TIPO FRANCESA</v>
          </cell>
          <cell r="C718" t="str">
            <v>M2</v>
          </cell>
          <cell r="D718">
            <v>69.292682926829272</v>
          </cell>
          <cell r="E718" t="str">
            <v>FDE-Julho/21</v>
          </cell>
        </row>
        <row r="719">
          <cell r="A719" t="str">
            <v>07.03.106</v>
          </cell>
          <cell r="B719" t="str">
            <v>TELHA CERAMICA TIPO PAULISTA</v>
          </cell>
          <cell r="C719" t="str">
            <v>M2</v>
          </cell>
          <cell r="D719">
            <v>115.14634146341463</v>
          </cell>
          <cell r="E719" t="str">
            <v>FDE-Julho/21</v>
          </cell>
        </row>
        <row r="720">
          <cell r="A720" t="str">
            <v>07.03.107</v>
          </cell>
          <cell r="B720" t="str">
            <v>TELHA CERAMICA TIPO PLAN</v>
          </cell>
          <cell r="C720" t="str">
            <v>M2</v>
          </cell>
          <cell r="D720">
            <v>112.69105691056912</v>
          </cell>
          <cell r="E720" t="str">
            <v>FDE-Julho/21</v>
          </cell>
        </row>
        <row r="721">
          <cell r="A721" t="str">
            <v>07.03.110</v>
          </cell>
          <cell r="B721" t="str">
            <v>TELHA CERAMICA TIPO ROMANA</v>
          </cell>
          <cell r="C721" t="str">
            <v>M2</v>
          </cell>
          <cell r="D721">
            <v>46.731707317073166</v>
          </cell>
          <cell r="E721" t="str">
            <v>FDE-Julho/21</v>
          </cell>
        </row>
        <row r="722">
          <cell r="A722" t="str">
            <v>07.03.112</v>
          </cell>
          <cell r="B722" t="str">
            <v>TELHA CERAMICA TIPO COLONIAL</v>
          </cell>
          <cell r="C722" t="str">
            <v>M2</v>
          </cell>
          <cell r="D722">
            <v>83.894308943089428</v>
          </cell>
          <cell r="E722" t="str">
            <v>FDE-Julho/21</v>
          </cell>
        </row>
        <row r="723">
          <cell r="A723" t="str">
            <v>07.03.120</v>
          </cell>
          <cell r="B723" t="str">
            <v>TELHA TECNOLOGIA CRFS ONDULADA  E=6MM</v>
          </cell>
          <cell r="C723" t="str">
            <v>M2</v>
          </cell>
          <cell r="D723">
            <v>37.341463414634148</v>
          </cell>
          <cell r="E723" t="str">
            <v>FDE-Julho/21</v>
          </cell>
        </row>
        <row r="724">
          <cell r="A724" t="str">
            <v>07.03.121</v>
          </cell>
          <cell r="B724" t="str">
            <v>TELHA TECNOLOGIA CRFS ONDULADA E=8MM</v>
          </cell>
          <cell r="C724" t="str">
            <v>M2</v>
          </cell>
          <cell r="D724">
            <v>53.422764227642276</v>
          </cell>
          <cell r="E724" t="str">
            <v>FDE-Julho/21</v>
          </cell>
        </row>
        <row r="725">
          <cell r="A725" t="str">
            <v>07.03.122</v>
          </cell>
          <cell r="B725" t="str">
            <v>TELHA TECNOLOGIA CRFS MAXIPLAC  H=125MM E=6MM</v>
          </cell>
          <cell r="C725" t="str">
            <v>M2</v>
          </cell>
          <cell r="D725">
            <v>50.455284552845534</v>
          </cell>
          <cell r="E725" t="str">
            <v>FDE-Julho/21</v>
          </cell>
        </row>
        <row r="726">
          <cell r="A726" t="str">
            <v>07.03.123</v>
          </cell>
          <cell r="B726" t="str">
            <v>TELHA TECNOLOGIA CRFS MAXIPLAC  H=125MM E=8MM</v>
          </cell>
          <cell r="C726" t="str">
            <v>M2</v>
          </cell>
          <cell r="D726">
            <v>72.471544715447152</v>
          </cell>
          <cell r="E726" t="str">
            <v>FDE-Julho/21</v>
          </cell>
        </row>
        <row r="727">
          <cell r="A727" t="str">
            <v>07.03.129</v>
          </cell>
          <cell r="B727" t="str">
            <v>TELHA  GALVALUME / ACO GALV PINT 1 FACE PO OU COIL-COATING ONDULADA CRFS E=0,65MM</v>
          </cell>
          <cell r="C727" t="str">
            <v>M2</v>
          </cell>
          <cell r="D727">
            <v>96.58536585365853</v>
          </cell>
          <cell r="E727" t="str">
            <v>FDE-Julho/21</v>
          </cell>
        </row>
        <row r="728">
          <cell r="A728" t="str">
            <v>07.03.130</v>
          </cell>
          <cell r="B728" t="str">
            <v>TELHA GALVALUME / ACO GALV PINT 1 FACE PO/COIL-COATING TRAPEZ H=40MM E=0,65MM</v>
          </cell>
          <cell r="C728" t="str">
            <v>M2</v>
          </cell>
          <cell r="D728">
            <v>97.089430894308947</v>
          </cell>
          <cell r="E728" t="str">
            <v>FDE-Julho/21</v>
          </cell>
        </row>
        <row r="729">
          <cell r="A729" t="str">
            <v>07.03.131</v>
          </cell>
          <cell r="B729" t="str">
            <v>TELHA GALVALUME / ACO GALV PINT 1 FACE PO/COIL-COATING TRAPEZ H=100MM E=0,65MM</v>
          </cell>
          <cell r="C729" t="str">
            <v>M2</v>
          </cell>
          <cell r="D729">
            <v>90.097560975609753</v>
          </cell>
          <cell r="E729" t="str">
            <v>FDE-Julho/21</v>
          </cell>
        </row>
        <row r="730">
          <cell r="A730" t="str">
            <v>07.03.132</v>
          </cell>
          <cell r="B730" t="str">
            <v>TELHA GALVALUME / ACO GALV ACAB. NATURAL ONDULADA CRFS  E=0,65MM</v>
          </cell>
          <cell r="C730" t="str">
            <v>M2</v>
          </cell>
          <cell r="D730">
            <v>125.22764227642277</v>
          </cell>
          <cell r="E730" t="str">
            <v>FDE-Julho/21</v>
          </cell>
        </row>
        <row r="731">
          <cell r="A731" t="str">
            <v>07.03.133</v>
          </cell>
          <cell r="B731" t="str">
            <v>TELHA GALVALUME / ACO GALV ACABAMENTO.NATURAL TRAPEZ H=40MM
.E=0,65MM</v>
          </cell>
          <cell r="C731" t="str">
            <v>M2</v>
          </cell>
          <cell r="D731">
            <v>125.96747967479675</v>
          </cell>
          <cell r="E731" t="str">
            <v>FDE-Julho/21</v>
          </cell>
        </row>
        <row r="732">
          <cell r="A732" t="str">
            <v>07.03.134</v>
          </cell>
          <cell r="B732" t="str">
            <v>TELHA GALVALUME / ACO GALV ACABAMENTO.NATURAL TRAPEZ H=100MM
.E=0,65MM</v>
          </cell>
          <cell r="C732" t="str">
            <v>M2</v>
          </cell>
          <cell r="D732">
            <v>150.52845528455285</v>
          </cell>
          <cell r="E732" t="str">
            <v>FDE-Julho/21</v>
          </cell>
        </row>
        <row r="733">
          <cell r="A733" t="str">
            <v>07.03.135</v>
          </cell>
          <cell r="B733" t="str">
            <v>TELHA GALVALUME / ACO GALV SANDUICHE  E=30MM (PUR) / (PIR)  TRAPEZ H=40MM NAS DUAS FACES  E= 0,50MM COM PINT FACES APARENTES.</v>
          </cell>
          <cell r="C733" t="str">
            <v>M2</v>
          </cell>
          <cell r="D733">
            <v>287.99186991869919</v>
          </cell>
          <cell r="E733" t="str">
            <v>FDE-Julho/21</v>
          </cell>
        </row>
        <row r="734">
          <cell r="A734" t="str">
            <v>07.03.136</v>
          </cell>
          <cell r="B734" t="str">
            <v>TELHA GALVALUME / ACO GALV SANDUICHE  E=50MM (PUR) / (PIR)  TRAPEZ H=40MM NAS DUAS FACES  E= 0,50MM COM PINT FACES APARENTES.</v>
          </cell>
          <cell r="C734" t="str">
            <v>M2</v>
          </cell>
          <cell r="D734">
            <v>324.36585365853659</v>
          </cell>
          <cell r="E734" t="str">
            <v>FDE-Julho/21</v>
          </cell>
        </row>
        <row r="735">
          <cell r="A735" t="str">
            <v>07.03.137</v>
          </cell>
          <cell r="B735" t="str">
            <v>TELHA GALVALUME / ACO GALV SANDUICHE  E=30MM (PUR) / (PIR) SUPERIOR TRAPEZ H=40MM / INFERIOR PLANO  E= 0,50MM  COM PINT FACES APARENTES</v>
          </cell>
          <cell r="C735" t="str">
            <v>M2</v>
          </cell>
          <cell r="D735">
            <v>152.33333333333334</v>
          </cell>
          <cell r="E735" t="str">
            <v>FDE-Julho/21</v>
          </cell>
        </row>
        <row r="736">
          <cell r="A736" t="str">
            <v>07.03.138</v>
          </cell>
          <cell r="B736" t="str">
            <v>TELHA GALVALUME / ACO GALV SANDUICHE  E=50MM (PUR) / (PIR) SUPERIOR TRAPEZ H=40MM / INFERIOR PLANO  E= 0,50MM  COM PINT FACES APARENTES</v>
          </cell>
          <cell r="C736" t="str">
            <v>M2</v>
          </cell>
          <cell r="D736">
            <v>169.9430894308943</v>
          </cell>
          <cell r="E736" t="str">
            <v>FDE-Julho/21</v>
          </cell>
        </row>
        <row r="737">
          <cell r="A737" t="str">
            <v>07.04.001</v>
          </cell>
          <cell r="B737" t="str">
            <v>CUMEEIRA E ESPIGAO EMBOCADOS PARA TELHA CERAMICA</v>
          </cell>
          <cell r="C737" t="str">
            <v>M</v>
          </cell>
          <cell r="D737">
            <v>29.869918699186993</v>
          </cell>
          <cell r="E737" t="str">
            <v>FDE-Julho/21</v>
          </cell>
        </row>
        <row r="738">
          <cell r="A738" t="str">
            <v>07.04.034</v>
          </cell>
          <cell r="B738" t="str">
            <v>CUMEEIRA ACO PINT PO/COIL-COATING PERFIL OND/TRAP E=0,65MM H ATE 40MM</v>
          </cell>
          <cell r="C738" t="str">
            <v>M</v>
          </cell>
          <cell r="D738">
            <v>76.024390243902445</v>
          </cell>
          <cell r="E738" t="str">
            <v>FDE-Julho/21</v>
          </cell>
        </row>
        <row r="739">
          <cell r="A739" t="str">
            <v>07.04.035</v>
          </cell>
          <cell r="B739" t="str">
            <v>CUMEEIRA DE ACO PINT PO OU COIL-COATING LISA OU LISA DENTADA  E=0.5MM</v>
          </cell>
          <cell r="C739" t="str">
            <v>M2</v>
          </cell>
          <cell r="D739">
            <v>45.008130081300813</v>
          </cell>
          <cell r="E739" t="str">
            <v>FDE-Julho/21</v>
          </cell>
        </row>
        <row r="740">
          <cell r="A740" t="str">
            <v>07.04.037</v>
          </cell>
          <cell r="B740" t="str">
            <v>CUMEEIRA ACO GALV PINT PO/COIL-COATING PERFIL TRAPEZ H=100MM  E=0,65MM</v>
          </cell>
          <cell r="C740" t="str">
            <v>M</v>
          </cell>
          <cell r="D740">
            <v>87.544715447154474</v>
          </cell>
          <cell r="E740" t="str">
            <v>FDE-Julho/21</v>
          </cell>
        </row>
        <row r="741">
          <cell r="A741" t="str">
            <v>07.04.040</v>
          </cell>
          <cell r="B741" t="str">
            <v>CUMEEIRA DE ACO NATURAL LISA OU LISA DENTADA E=0,5MM</v>
          </cell>
          <cell r="C741" t="str">
            <v>M</v>
          </cell>
          <cell r="D741">
            <v>67.617886178861795</v>
          </cell>
          <cell r="E741" t="str">
            <v>FDE-Julho/21</v>
          </cell>
        </row>
        <row r="742">
          <cell r="A742" t="str">
            <v>07.04.041</v>
          </cell>
          <cell r="B742" t="str">
            <v>CUMEEIRA DE ACO NATURAL PERFIL ONDUL OU TRAP E=0,65MM H ATE 40MM</v>
          </cell>
          <cell r="C742" t="str">
            <v>M</v>
          </cell>
          <cell r="D742">
            <v>127.16260162601625</v>
          </cell>
          <cell r="E742" t="str">
            <v>FDE-Julho/21</v>
          </cell>
        </row>
        <row r="743">
          <cell r="A743" t="str">
            <v>07.04.042</v>
          </cell>
          <cell r="B743" t="str">
            <v>CUMEEIRA DE ACO GALV NATURAL PERFIL TRAP E=0,5MM H=100MM</v>
          </cell>
          <cell r="C743" t="str">
            <v>M</v>
          </cell>
          <cell r="D743">
            <v>68.341463414634148</v>
          </cell>
          <cell r="E743" t="str">
            <v>FDE-Julho/21</v>
          </cell>
        </row>
        <row r="744">
          <cell r="A744" t="str">
            <v>07.04.044</v>
          </cell>
          <cell r="B744" t="str">
            <v>RUFO DE ACO NATURAL SIMPLES E=0,5MM</v>
          </cell>
          <cell r="C744" t="str">
            <v>M</v>
          </cell>
          <cell r="D744">
            <v>30.739837398373986</v>
          </cell>
          <cell r="E744" t="str">
            <v>FDE-Julho/21</v>
          </cell>
        </row>
        <row r="745">
          <cell r="A745" t="str">
            <v>07.04.061</v>
          </cell>
          <cell r="B745" t="str">
            <v>DOMO DE ACRILICO COM CAIXILHO DE ALUMINIO</v>
          </cell>
          <cell r="C745" t="str">
            <v>M2</v>
          </cell>
          <cell r="D745">
            <v>583.98373983739839</v>
          </cell>
          <cell r="E745" t="str">
            <v>FDE-Julho/21</v>
          </cell>
        </row>
        <row r="746">
          <cell r="A746" t="str">
            <v>07.04.099</v>
          </cell>
          <cell r="B746" t="str">
            <v>PECAS PARA COBERTURA</v>
          </cell>
          <cell r="C746" t="str">
            <v>MV</v>
          </cell>
          <cell r="D746">
            <v>463.84552845528452</v>
          </cell>
          <cell r="E746" t="str">
            <v>FDE-Julho/21</v>
          </cell>
        </row>
        <row r="747">
          <cell r="A747" t="str">
            <v>07.04.100</v>
          </cell>
          <cell r="B747" t="str">
            <v>RUFO LISO DE ACO GALV NATURAL E=0,65MM CORTE ATE 300MM</v>
          </cell>
          <cell r="C747" t="str">
            <v>M</v>
          </cell>
          <cell r="D747">
            <v>55.845528455284551</v>
          </cell>
          <cell r="E747" t="str">
            <v>FDE-Julho/21</v>
          </cell>
        </row>
        <row r="748">
          <cell r="A748" t="str">
            <v>07.04.101</v>
          </cell>
          <cell r="B748" t="str">
            <v>RUFO LISO DE ACO GALV NATURAL E=0,65MM CORTE ATE 400MM</v>
          </cell>
          <cell r="C748" t="str">
            <v>M</v>
          </cell>
          <cell r="D748">
            <v>58.487804878048777</v>
          </cell>
          <cell r="E748" t="str">
            <v>FDE-Julho/21</v>
          </cell>
        </row>
        <row r="749">
          <cell r="A749" t="str">
            <v>07.04.102</v>
          </cell>
          <cell r="B749" t="str">
            <v>RUFO LISO DE ACO GALV NATURAL E=0,65MM CORTE ATE 600MM</v>
          </cell>
          <cell r="C749" t="str">
            <v>M</v>
          </cell>
          <cell r="D749">
            <v>78.617886178861795</v>
          </cell>
          <cell r="E749" t="str">
            <v>FDE-Julho/21</v>
          </cell>
        </row>
        <row r="750">
          <cell r="A750" t="str">
            <v>07.04.112</v>
          </cell>
          <cell r="B750" t="str">
            <v>RUFO DENTADO ACO GALV NATURAL E=0,65MM CORTE ATE 300MM</v>
          </cell>
          <cell r="C750" t="str">
            <v>M</v>
          </cell>
          <cell r="D750">
            <v>57.772357723577237</v>
          </cell>
          <cell r="E750" t="str">
            <v>FDE-Julho/21</v>
          </cell>
        </row>
        <row r="751">
          <cell r="A751" t="str">
            <v>07.04.113</v>
          </cell>
          <cell r="B751" t="str">
            <v>RUFO DENTADO ACO GALV NATURAL E=0,65MM CORTE ATE 400MM</v>
          </cell>
          <cell r="C751" t="str">
            <v>M</v>
          </cell>
          <cell r="D751">
            <v>70.382113821138205</v>
          </cell>
          <cell r="E751" t="str">
            <v>FDE-Julho/21</v>
          </cell>
        </row>
        <row r="752">
          <cell r="A752" t="str">
            <v>07.04.114</v>
          </cell>
          <cell r="B752" t="str">
            <v>RUFO DENTADO ACO GALV NATURAL E=0,65MM CORTE ATE 600MM</v>
          </cell>
          <cell r="C752" t="str">
            <v>M</v>
          </cell>
          <cell r="D752">
            <v>95.617886178861795</v>
          </cell>
          <cell r="E752" t="str">
            <v>FDE-Julho/21</v>
          </cell>
        </row>
        <row r="753">
          <cell r="A753" t="str">
            <v>07.04.120</v>
          </cell>
          <cell r="B753" t="str">
            <v>RUFO DENTADO ACO GALV PINT PO/COIL-COATING E=0,65MM CORTE ATE 300MM</v>
          </cell>
          <cell r="C753" t="str">
            <v>M</v>
          </cell>
          <cell r="D753">
            <v>56.170731707317074</v>
          </cell>
          <cell r="E753" t="str">
            <v>FDE-Julho/21</v>
          </cell>
        </row>
        <row r="754">
          <cell r="A754" t="str">
            <v>07.04.121</v>
          </cell>
          <cell r="B754" t="str">
            <v>RUFO DENTADO ACO GALV PINT PO/COIL-COATING E=0,65MM CORTE ATE 400MM</v>
          </cell>
          <cell r="C754" t="str">
            <v>M</v>
          </cell>
          <cell r="D754">
            <v>71.349593495934968</v>
          </cell>
          <cell r="E754" t="str">
            <v>FDE-Julho/21</v>
          </cell>
        </row>
        <row r="755">
          <cell r="A755" t="str">
            <v>07.04.122</v>
          </cell>
          <cell r="B755" t="str">
            <v>RUFO DENTADO ACO GALV PINT PO/COIL-COATING E=0,50MM CORTE ATE 300MM</v>
          </cell>
          <cell r="C755" t="str">
            <v>M</v>
          </cell>
          <cell r="D755">
            <v>41.203252032520325</v>
          </cell>
          <cell r="E755" t="str">
            <v>FDE-Julho/21</v>
          </cell>
        </row>
        <row r="756">
          <cell r="A756" t="str">
            <v>07.04.123</v>
          </cell>
          <cell r="B756" t="str">
            <v>RUFO DENTADO ACO GALV PINT PO/COIL-COATING E=0,50MM CORTE ATE 400MM</v>
          </cell>
          <cell r="C756" t="str">
            <v>M</v>
          </cell>
          <cell r="D756">
            <v>51.634146341463413</v>
          </cell>
          <cell r="E756" t="str">
            <v>FDE-Julho/21</v>
          </cell>
        </row>
        <row r="757">
          <cell r="A757" t="str">
            <v>07.04.124</v>
          </cell>
          <cell r="B757" t="str">
            <v>RUFO DENTADO ACO GALV PINT PO/COIL-COATING E=0,50MM CORTE ATE 600MM</v>
          </cell>
          <cell r="C757" t="str">
            <v>M</v>
          </cell>
          <cell r="D757">
            <v>82.1869918699187</v>
          </cell>
          <cell r="E757" t="str">
            <v>FDE-Julho/21</v>
          </cell>
        </row>
        <row r="758">
          <cell r="A758" t="str">
            <v>07.04.126</v>
          </cell>
          <cell r="B758" t="str">
            <v>RUFO DENTADO ACO GALV PINT PO/COIL-COATING E=0,65MM CORTE ATE 600MM</v>
          </cell>
          <cell r="C758" t="str">
            <v>M</v>
          </cell>
          <cell r="D758">
            <v>111.46341463414633</v>
          </cell>
          <cell r="E758" t="str">
            <v>FDE-Julho/21</v>
          </cell>
        </row>
        <row r="759">
          <cell r="A759" t="str">
            <v>07.04.127</v>
          </cell>
          <cell r="B759" t="str">
            <v>RUFO LISO ACO GALV PINT PO OU COIL-COATING E=0,65MM CORTE ATE 300MM</v>
          </cell>
          <cell r="C759" t="str">
            <v>M</v>
          </cell>
          <cell r="D759">
            <v>43.341463414634148</v>
          </cell>
          <cell r="E759" t="str">
            <v>FDE-Julho/21</v>
          </cell>
        </row>
        <row r="760">
          <cell r="A760" t="str">
            <v>07.04.129</v>
          </cell>
          <cell r="B760" t="str">
            <v>CUMEEIRA ARTICULADA P/ TELHA TECNOLOGIA CRFS ONDULADA</v>
          </cell>
          <cell r="C760" t="str">
            <v>M</v>
          </cell>
          <cell r="D760">
            <v>84.853658536585371</v>
          </cell>
          <cell r="E760" t="str">
            <v>FDE-Julho/21</v>
          </cell>
        </row>
        <row r="761">
          <cell r="A761" t="str">
            <v>07.04.130</v>
          </cell>
          <cell r="B761" t="str">
            <v>CUMEEIRA SHED P/ TELHA TECNOLOGIA CRFS ONDULADA</v>
          </cell>
          <cell r="C761" t="str">
            <v>M</v>
          </cell>
          <cell r="D761">
            <v>45.739837398373986</v>
          </cell>
          <cell r="E761" t="str">
            <v>FDE-Julho/21</v>
          </cell>
        </row>
        <row r="762">
          <cell r="A762" t="str">
            <v>07.04.131</v>
          </cell>
          <cell r="B762" t="str">
            <v>RUFO P/ TELHA TECNOLOGIA CRFS ONDULADA</v>
          </cell>
          <cell r="C762" t="str">
            <v>M</v>
          </cell>
          <cell r="D762">
            <v>47.658536585365852</v>
          </cell>
          <cell r="E762" t="str">
            <v>FDE-Julho/21</v>
          </cell>
        </row>
        <row r="763">
          <cell r="A763" t="str">
            <v>07.04.132</v>
          </cell>
          <cell r="B763" t="str">
            <v>ESPIGAO NORMAL P/ TELHA TECNOLOGIA CRFS ONDULADA</v>
          </cell>
          <cell r="C763" t="str">
            <v>M</v>
          </cell>
          <cell r="D763">
            <v>46.682926829268297</v>
          </cell>
          <cell r="E763" t="str">
            <v>FDE-Julho/21</v>
          </cell>
        </row>
        <row r="764">
          <cell r="A764" t="str">
            <v>07.04.133</v>
          </cell>
          <cell r="B764" t="str">
            <v>RUFO LISO ACO GALV PINT PO/COIL-COATING E=0,65MM CORTE ATE 400MM</v>
          </cell>
          <cell r="C764" t="str">
            <v>M</v>
          </cell>
          <cell r="D764">
            <v>54.804878048780488</v>
          </cell>
          <cell r="E764" t="str">
            <v>FDE-Julho/21</v>
          </cell>
        </row>
        <row r="765">
          <cell r="A765" t="str">
            <v>07.04.134</v>
          </cell>
          <cell r="B765" t="str">
            <v>RUFO LISO ACO GALV PINT PO/COIL-COATING E=0,65MM CORTE ATE 600MM</v>
          </cell>
          <cell r="C765" t="str">
            <v>M</v>
          </cell>
          <cell r="D765">
            <v>86.902439024390247</v>
          </cell>
          <cell r="E765" t="str">
            <v>FDE-Julho/21</v>
          </cell>
        </row>
        <row r="766">
          <cell r="A766" t="str">
            <v>07.05.007</v>
          </cell>
          <cell r="B766" t="str">
            <v>FECHAMENTO TELHA PERF GALVALUME / ACO GALV
TRAPEZ H=40MM E=0,65MM PINT PO 2 FACES  Ø FURO ATE 3,17MM AREA PERFURADA ATÉ 40%</v>
          </cell>
          <cell r="C766" t="str">
            <v>M2</v>
          </cell>
          <cell r="D766">
            <v>187.1219512195122</v>
          </cell>
          <cell r="E766" t="str">
            <v>FDE-Julho/21</v>
          </cell>
        </row>
        <row r="767">
          <cell r="A767" t="str">
            <v>07.05.008</v>
          </cell>
          <cell r="B767" t="str">
            <v>FECHAMENTO TELHA PERF GALVALUME / ACO GALV TRAPEZ H=35MM E=0,65MM PINT PO 2 FACES  Ø FURO ATE 3,17MM AREA PERFURADA ATÉ 40%</v>
          </cell>
          <cell r="C767" t="str">
            <v>M2</v>
          </cell>
          <cell r="D767">
            <v>159.44715447154474</v>
          </cell>
          <cell r="E767" t="str">
            <v>FDE-Julho/21</v>
          </cell>
        </row>
        <row r="768">
          <cell r="A768" t="str">
            <v>07.05.010</v>
          </cell>
          <cell r="B768" t="str">
            <v>VEDACAO LATERAL DE COBERTURA COM TELA DE NYLON</v>
          </cell>
          <cell r="C768" t="str">
            <v>M2</v>
          </cell>
          <cell r="D768">
            <v>157.59349593495935</v>
          </cell>
          <cell r="E768" t="str">
            <v>FDE-Julho/21</v>
          </cell>
        </row>
        <row r="769">
          <cell r="A769" t="str">
            <v>07.05.023</v>
          </cell>
          <cell r="B769" t="str">
            <v>FECHAMENTO TELHA GALVALUME / AÇO GALV TRAP H=40MM E=0,80MM PINT PO 2 FACES USO EXCLUSIVO FUNDO Q. ESPORTES</v>
          </cell>
          <cell r="C769" t="str">
            <v>M2</v>
          </cell>
          <cell r="D769">
            <v>105.77235772357723</v>
          </cell>
          <cell r="E769" t="str">
            <v>FDE-Julho/21</v>
          </cell>
        </row>
        <row r="770">
          <cell r="A770" t="str">
            <v>07.05.025</v>
          </cell>
          <cell r="B770" t="str">
            <v>FECHAMENTO TELHA PERF GALVALUME / AÇO GALV  TRAP H=40MM  E=0,80MM PINT PO 2 FACES  Ø FURO ATE 3,17MM AREA PERFURADA ATE 40%  USO EXCLUSIVO LATERAL Q. ESPORTES</v>
          </cell>
          <cell r="C770" t="str">
            <v>M2</v>
          </cell>
          <cell r="D770">
            <v>167.67479674796749</v>
          </cell>
          <cell r="E770" t="str">
            <v>FDE-Julho/21</v>
          </cell>
        </row>
        <row r="771">
          <cell r="A771" t="str">
            <v>07.05.080</v>
          </cell>
          <cell r="B771" t="str">
            <v>SUB-COBERTURA COM MANTA ALUMINIZADA</v>
          </cell>
          <cell r="C771" t="str">
            <v>M2</v>
          </cell>
          <cell r="D771">
            <v>12.894308943089431</v>
          </cell>
          <cell r="E771" t="str">
            <v>FDE-Julho/21</v>
          </cell>
        </row>
        <row r="772">
          <cell r="A772" t="str">
            <v>07.05.099</v>
          </cell>
          <cell r="B772" t="str">
            <v>FECHAMENTOS E/OU VEDACOES</v>
          </cell>
          <cell r="C772" t="str">
            <v>MV</v>
          </cell>
          <cell r="D772">
            <v>463.84552845528452</v>
          </cell>
          <cell r="E772" t="str">
            <v>FDE-Julho/21</v>
          </cell>
        </row>
        <row r="773">
          <cell r="A773" t="str">
            <v>07.50.001</v>
          </cell>
          <cell r="B773" t="str">
            <v>DEMOLICAO DE TELHA FIBRO CIMENTO TRAPEZOIDAL</v>
          </cell>
          <cell r="C773" t="str">
            <v>M2</v>
          </cell>
          <cell r="D773">
            <v>5.024390243902439</v>
          </cell>
          <cell r="E773" t="str">
            <v>FDE-Julho/21</v>
          </cell>
        </row>
        <row r="774">
          <cell r="A774" t="str">
            <v>07.60.001</v>
          </cell>
          <cell r="B774" t="str">
            <v>RETIRADA DE ESTRUT DE MADEIRA EM TESOURA,PONTAL OU MISTA P/TELHA BARRO SOBRE LAJE</v>
          </cell>
          <cell r="C774" t="str">
            <v>M2</v>
          </cell>
          <cell r="D774">
            <v>22.284552845528456</v>
          </cell>
          <cell r="E774" t="str">
            <v>FDE-Julho/21</v>
          </cell>
        </row>
        <row r="775">
          <cell r="A775" t="str">
            <v>07.60.002</v>
          </cell>
          <cell r="B775" t="str">
            <v>RETIRADA DE ESTRUT DE MADEIRA EM TESOURA PARA TELHAS DE BARRO SOBRE VAO LIVRE</v>
          </cell>
          <cell r="C775" t="str">
            <v>M2</v>
          </cell>
          <cell r="D775">
            <v>31.577235772357728</v>
          </cell>
          <cell r="E775" t="str">
            <v>FDE-Julho/21</v>
          </cell>
        </row>
        <row r="776">
          <cell r="A776" t="str">
            <v>07.60.005</v>
          </cell>
          <cell r="B776" t="str">
            <v>RETIRADA DE ESTRUT DE MADEIRA EM TESOURA,PONTAL OU MISTA P/TELHA FIBRO-CIM SOBRE LAJE</v>
          </cell>
          <cell r="C776" t="str">
            <v>M2</v>
          </cell>
          <cell r="D776">
            <v>14.853658536585366</v>
          </cell>
          <cell r="E776" t="str">
            <v>FDE-Julho/21</v>
          </cell>
        </row>
        <row r="777">
          <cell r="A777" t="str">
            <v>07.60.006</v>
          </cell>
          <cell r="B777" t="str">
            <v>RETIRADA DE ESTRUT DE MADEIRA EM TESOURA,PARA TELHA DE FIBRO-CIM SOBR VAO LIVRE</v>
          </cell>
          <cell r="C777" t="str">
            <v>M2</v>
          </cell>
          <cell r="D777">
            <v>24.146341463414632</v>
          </cell>
          <cell r="E777" t="str">
            <v>FDE-Julho/21</v>
          </cell>
        </row>
        <row r="778">
          <cell r="A778" t="str">
            <v>07.60.010</v>
          </cell>
          <cell r="B778" t="str">
            <v>RETIRADA DE VIGAMENTO DE APOIO P/TELHAS DE BARRO/FIBRO-CIM/AL/PLAST/PLANA PRE-FAB</v>
          </cell>
          <cell r="C778" t="str">
            <v>M</v>
          </cell>
          <cell r="D778">
            <v>3.7073170731707314</v>
          </cell>
          <cell r="E778" t="str">
            <v>FDE-Julho/21</v>
          </cell>
        </row>
        <row r="779">
          <cell r="A779" t="str">
            <v>07.60.015</v>
          </cell>
          <cell r="B779" t="str">
            <v>RETIRADA DE CAIBROS</v>
          </cell>
          <cell r="C779" t="str">
            <v>M</v>
          </cell>
          <cell r="D779">
            <v>2.2276422764227646</v>
          </cell>
          <cell r="E779" t="str">
            <v>FDE-Julho/21</v>
          </cell>
        </row>
        <row r="780">
          <cell r="A780" t="str">
            <v>07.60.016</v>
          </cell>
          <cell r="B780" t="str">
            <v>RETIRADA DE RIPAS</v>
          </cell>
          <cell r="C780" t="str">
            <v>M</v>
          </cell>
          <cell r="D780">
            <v>0.36585365853658536</v>
          </cell>
          <cell r="E780" t="str">
            <v>FDE-Julho/21</v>
          </cell>
        </row>
        <row r="781">
          <cell r="A781" t="str">
            <v>07.60.020</v>
          </cell>
          <cell r="B781" t="str">
            <v>RETIRADA DE FERRAGENS PARA ESTRUTURA DE MADEIRA</v>
          </cell>
          <cell r="C781" t="str">
            <v>UN</v>
          </cell>
          <cell r="D781">
            <v>5.5691056910569108</v>
          </cell>
          <cell r="E781" t="str">
            <v>FDE-Julho/21</v>
          </cell>
        </row>
        <row r="782">
          <cell r="A782" t="str">
            <v>07.60.050</v>
          </cell>
          <cell r="B782" t="str">
            <v>RETIRADA DE TELHAS DE BARRO</v>
          </cell>
          <cell r="C782" t="str">
            <v>M2</v>
          </cell>
          <cell r="D782">
            <v>5.4552845528455283</v>
          </cell>
          <cell r="E782" t="str">
            <v>FDE-Julho/21</v>
          </cell>
        </row>
        <row r="783">
          <cell r="A783" t="str">
            <v>07.60.051</v>
          </cell>
          <cell r="B783" t="str">
            <v>RETIRADA DE TELHAS DE BARRO - S/REAPROV</v>
          </cell>
          <cell r="C783" t="str">
            <v>M2</v>
          </cell>
          <cell r="D783">
            <v>3.7642276422764227</v>
          </cell>
          <cell r="E783" t="str">
            <v>FDE-Julho/21</v>
          </cell>
        </row>
        <row r="784">
          <cell r="A784" t="str">
            <v>07.60.055</v>
          </cell>
          <cell r="B784" t="str">
            <v>RETIRADA DE CUMEEIRAS E ESPIGÕES DE BARRO</v>
          </cell>
          <cell r="C784" t="str">
            <v>M</v>
          </cell>
          <cell r="D784">
            <v>5.024390243902439</v>
          </cell>
          <cell r="E784" t="str">
            <v>FDE-Julho/21</v>
          </cell>
        </row>
        <row r="785">
          <cell r="A785" t="str">
            <v>07.60.056</v>
          </cell>
          <cell r="B785" t="str">
            <v>RETIRADA DE CUMEEIRAS E ESPIGOES DE BARRO - S/REAPROV</v>
          </cell>
          <cell r="C785" t="str">
            <v>M</v>
          </cell>
          <cell r="D785">
            <v>1.2520325203252034</v>
          </cell>
          <cell r="E785" t="str">
            <v>FDE-Julho/21</v>
          </cell>
        </row>
        <row r="786">
          <cell r="A786" t="str">
            <v>07.60.060</v>
          </cell>
          <cell r="B786" t="str">
            <v>RETIRADA DE TELHAS OND DE FIBRO-CIM/PLAST OU ALUM/PLANA PRE FAB</v>
          </cell>
          <cell r="C786" t="str">
            <v>M2</v>
          </cell>
          <cell r="D786">
            <v>6.7642276422764231</v>
          </cell>
          <cell r="E786" t="str">
            <v>FDE-Julho/21</v>
          </cell>
        </row>
        <row r="787">
          <cell r="A787" t="str">
            <v>07.60.061</v>
          </cell>
          <cell r="B787" t="str">
            <v>RETIRADA DE TELHAS OND DE FIBRO-CIM/PLAST OU ALUM/PLANA PRE FAB - S/REAPROV</v>
          </cell>
          <cell r="C787" t="str">
            <v>M2</v>
          </cell>
          <cell r="D787">
            <v>4.6991869918699187</v>
          </cell>
          <cell r="E787" t="str">
            <v>FDE-Julho/21</v>
          </cell>
        </row>
        <row r="788">
          <cell r="A788" t="str">
            <v>07.60.065</v>
          </cell>
          <cell r="B788" t="str">
            <v>RETIRADA DE CUMEEIRAS, ESPIGÕES E RUFOS DE FIBRO-CIMENTO</v>
          </cell>
          <cell r="C788" t="str">
            <v>M</v>
          </cell>
          <cell r="D788">
            <v>8.3739837398373993</v>
          </cell>
          <cell r="E788" t="str">
            <v>FDE-Julho/21</v>
          </cell>
        </row>
        <row r="789">
          <cell r="A789" t="str">
            <v>07.60.066</v>
          </cell>
          <cell r="B789" t="str">
            <v>RETIRADA DE CUMEEIRAS, ESPIGOES E RUFOS DE FIBRO-CIMENTO - S/REAPROV</v>
          </cell>
          <cell r="C789" t="str">
            <v>M</v>
          </cell>
          <cell r="D789">
            <v>2.089430894308943</v>
          </cell>
          <cell r="E789" t="str">
            <v>FDE-Julho/21</v>
          </cell>
        </row>
        <row r="790">
          <cell r="A790" t="str">
            <v>07.60.099</v>
          </cell>
          <cell r="B790" t="str">
            <v>RETIRADAS</v>
          </cell>
          <cell r="C790" t="str">
            <v>MV</v>
          </cell>
          <cell r="D790">
            <v>463.84552845528452</v>
          </cell>
          <cell r="E790" t="str">
            <v>FDE-Julho/21</v>
          </cell>
        </row>
        <row r="791">
          <cell r="A791" t="str">
            <v>07.70.001</v>
          </cell>
          <cell r="B791" t="str">
            <v>RECOLOCAÇÃO DE RIPAS</v>
          </cell>
          <cell r="C791" t="str">
            <v>M</v>
          </cell>
          <cell r="D791">
            <v>0.75609756097560976</v>
          </cell>
          <cell r="E791" t="str">
            <v>FDE-Julho/21</v>
          </cell>
        </row>
        <row r="792">
          <cell r="A792" t="str">
            <v>07.70.002</v>
          </cell>
          <cell r="B792" t="str">
            <v>RECOLOCAÇÃO DE CAIBROS</v>
          </cell>
          <cell r="C792" t="str">
            <v>M</v>
          </cell>
          <cell r="D792">
            <v>5.3658536585365848</v>
          </cell>
          <cell r="E792" t="str">
            <v>FDE-Julho/21</v>
          </cell>
        </row>
        <row r="793">
          <cell r="A793" t="str">
            <v>07.70.003</v>
          </cell>
          <cell r="B793" t="str">
            <v>RECOLOCAÇÃO DE VIGAS</v>
          </cell>
          <cell r="C793" t="str">
            <v>M</v>
          </cell>
          <cell r="D793">
            <v>14.170731707317072</v>
          </cell>
          <cell r="E793" t="str">
            <v>FDE-Julho/21</v>
          </cell>
        </row>
        <row r="794">
          <cell r="A794" t="str">
            <v>07.70.010</v>
          </cell>
          <cell r="B794" t="str">
            <v>RECOLOCAÇÃO DE FERRAGEM PARA ESTRUTURA DE MADEIRA</v>
          </cell>
          <cell r="C794" t="str">
            <v>UN</v>
          </cell>
          <cell r="D794">
            <v>13</v>
          </cell>
          <cell r="E794" t="str">
            <v>FDE-Julho/21</v>
          </cell>
        </row>
        <row r="795">
          <cell r="A795" t="str">
            <v>07.70.050</v>
          </cell>
          <cell r="B795" t="str">
            <v>RECOLOCAÇÃO DE TELHAS DE BARRO TIPO FRANCESA / ROMANA</v>
          </cell>
          <cell r="C795" t="str">
            <v>M2</v>
          </cell>
          <cell r="D795">
            <v>23.723577235772357</v>
          </cell>
          <cell r="E795" t="str">
            <v>FDE-Julho/21</v>
          </cell>
        </row>
        <row r="796">
          <cell r="A796" t="str">
            <v>07.70.052</v>
          </cell>
          <cell r="B796" t="str">
            <v>RECOLOCAÇÃO DE TELHA DE BARRO TIPO PLAN</v>
          </cell>
          <cell r="C796" t="str">
            <v>M2</v>
          </cell>
          <cell r="D796">
            <v>20.707317073170731</v>
          </cell>
          <cell r="E796" t="str">
            <v>FDE-Julho/21</v>
          </cell>
        </row>
        <row r="797">
          <cell r="A797" t="str">
            <v>07.70.055</v>
          </cell>
          <cell r="B797" t="str">
            <v>RECOLOCAÇÃO DE TELHA DE FIBROCIMENTO, PLÁSTICO OU ALUMÍNIO</v>
          </cell>
          <cell r="C797" t="str">
            <v>M2</v>
          </cell>
          <cell r="D797">
            <v>14.853658536585366</v>
          </cell>
          <cell r="E797" t="str">
            <v>FDE-Julho/21</v>
          </cell>
        </row>
        <row r="798">
          <cell r="A798" t="str">
            <v>07.70.080</v>
          </cell>
          <cell r="B798" t="str">
            <v>RECOLOCAÇÃO DE CUMEEIRAS E ESPIGÕES DE BARRO</v>
          </cell>
          <cell r="C798" t="str">
            <v>M</v>
          </cell>
          <cell r="D798">
            <v>16.788617886178862</v>
          </cell>
          <cell r="E798" t="str">
            <v>FDE-Julho/21</v>
          </cell>
        </row>
        <row r="799">
          <cell r="A799" t="str">
            <v>07.70.081</v>
          </cell>
          <cell r="B799" t="str">
            <v>RECOLOCAÇÃO DE CUMEEIRAS, ESPIGÕES E RUFOS DE CRFS</v>
          </cell>
          <cell r="C799" t="str">
            <v>M</v>
          </cell>
          <cell r="D799">
            <v>7.4227642276422774</v>
          </cell>
          <cell r="E799" t="str">
            <v>FDE-Julho/21</v>
          </cell>
        </row>
        <row r="800">
          <cell r="A800" t="str">
            <v>07.70.099</v>
          </cell>
          <cell r="B800" t="str">
            <v>RECOLOCACOES DE COBERTURA</v>
          </cell>
          <cell r="C800" t="str">
            <v>MV</v>
          </cell>
          <cell r="D800">
            <v>463.84552845528452</v>
          </cell>
          <cell r="E800" t="str">
            <v>FDE-Julho/21</v>
          </cell>
        </row>
        <row r="801">
          <cell r="A801" t="str">
            <v>07.80.001</v>
          </cell>
          <cell r="B801" t="str">
            <v>RIPAS DE 5 X 1,5 CM G1-C6</v>
          </cell>
          <cell r="C801" t="str">
            <v>M</v>
          </cell>
          <cell r="D801">
            <v>6.3739837398373984</v>
          </cell>
          <cell r="E801" t="str">
            <v>FDE-Julho/21</v>
          </cell>
        </row>
        <row r="802">
          <cell r="A802" t="str">
            <v>07.80.002</v>
          </cell>
          <cell r="B802" t="str">
            <v>CAIBRO DE 5 X 6 CM G1-C6</v>
          </cell>
          <cell r="C802" t="str">
            <v>M</v>
          </cell>
          <cell r="D802">
            <v>14.512195121951221</v>
          </cell>
          <cell r="E802" t="str">
            <v>FDE-Julho/21</v>
          </cell>
        </row>
        <row r="803">
          <cell r="A803" t="str">
            <v>07.80.003</v>
          </cell>
          <cell r="B803" t="str">
            <v>TABUA DE 12 X 3 CM G1-C6</v>
          </cell>
          <cell r="C803" t="str">
            <v>M</v>
          </cell>
          <cell r="D803">
            <v>16.739837398373982</v>
          </cell>
          <cell r="E803" t="str">
            <v>FDE-Julho/21</v>
          </cell>
        </row>
        <row r="804">
          <cell r="A804" t="str">
            <v>07.80.004</v>
          </cell>
          <cell r="B804" t="str">
            <v>VIGA DE MADEIRA 6 X 12 CM G1-C6</v>
          </cell>
          <cell r="C804" t="str">
            <v>M</v>
          </cell>
          <cell r="D804">
            <v>42.130081300813011</v>
          </cell>
          <cell r="E804" t="str">
            <v>FDE-Julho/21</v>
          </cell>
        </row>
        <row r="805">
          <cell r="A805" t="str">
            <v>07.80.005</v>
          </cell>
          <cell r="B805" t="str">
            <v>VIGA DE MADEIRA 6 X 16 CM G1-C6</v>
          </cell>
          <cell r="C805" t="str">
            <v>M</v>
          </cell>
          <cell r="D805">
            <v>57.203252032520325</v>
          </cell>
          <cell r="E805" t="str">
            <v>FDE-Julho/21</v>
          </cell>
        </row>
        <row r="806">
          <cell r="A806" t="str">
            <v>07.80.008</v>
          </cell>
          <cell r="B806" t="str">
            <v>SARRAFO APARELHADO 10X2,5CM G1-C2</v>
          </cell>
          <cell r="C806" t="str">
            <v>ML</v>
          </cell>
          <cell r="D806">
            <v>6.5121951219512191</v>
          </cell>
          <cell r="E806" t="str">
            <v>FDE-Julho/21</v>
          </cell>
        </row>
        <row r="807">
          <cell r="A807" t="str">
            <v>07.80.009</v>
          </cell>
          <cell r="B807" t="str">
            <v>PECAS ESPECIAIS DE MADEIRA SERRADA G1-C6</v>
          </cell>
          <cell r="C807" t="str">
            <v>M3</v>
          </cell>
          <cell r="D807">
            <v>6440.3495934959356</v>
          </cell>
          <cell r="E807" t="str">
            <v>FDE-Julho/21</v>
          </cell>
        </row>
        <row r="808">
          <cell r="A808" t="str">
            <v>07.80.019</v>
          </cell>
          <cell r="B808" t="str">
            <v>PARAFUSO PARA FIXACAO DE TELHA ONDULADA CRFS</v>
          </cell>
          <cell r="C808" t="str">
            <v>UN</v>
          </cell>
          <cell r="D808">
            <v>4.4146341463414629</v>
          </cell>
          <cell r="E808" t="str">
            <v>FDE-Julho/21</v>
          </cell>
        </row>
        <row r="809">
          <cell r="A809" t="str">
            <v>07.80.020</v>
          </cell>
          <cell r="B809" t="str">
            <v>PARAFUSO OU GANCHO P/ FIXACAO TELHA CRFS MODULADA</v>
          </cell>
          <cell r="C809" t="str">
            <v>UN</v>
          </cell>
          <cell r="D809">
            <v>4.821138211382114</v>
          </cell>
          <cell r="E809" t="str">
            <v>FDE-Julho/21</v>
          </cell>
        </row>
        <row r="810">
          <cell r="A810" t="str">
            <v>07.80.022</v>
          </cell>
          <cell r="B810" t="str">
            <v>CHAPUZ METÁLICO FERRO 2" X 1/4" ENCONTRO CUMEEIRA/PENDURAL INCLUSIVE PARAFUSOS</v>
          </cell>
          <cell r="C810" t="str">
            <v>UN</v>
          </cell>
          <cell r="D810">
            <v>216.52032520325204</v>
          </cell>
          <cell r="E810" t="str">
            <v>FDE-Julho/21</v>
          </cell>
        </row>
        <row r="811">
          <cell r="A811" t="str">
            <v>07.80.023</v>
          </cell>
          <cell r="B811" t="str">
            <v>ESTRIBO/GRAMPO FERRO REDONDO 1/2" INCLUSO CHAPA E PORCAS</v>
          </cell>
          <cell r="C811" t="str">
            <v>UN</v>
          </cell>
          <cell r="D811">
            <v>61.788617886178862</v>
          </cell>
          <cell r="E811" t="str">
            <v>FDE-Julho/21</v>
          </cell>
        </row>
        <row r="812">
          <cell r="A812" t="str">
            <v>07.80.024</v>
          </cell>
          <cell r="B812" t="str">
            <v>CHAPUZ METALICO 2X40CM FERRO 2" X 1/4" INCLUSIVE PARAFUSOS</v>
          </cell>
          <cell r="C812" t="str">
            <v>UN</v>
          </cell>
          <cell r="D812">
            <v>121.80487804878048</v>
          </cell>
          <cell r="E812" t="str">
            <v>FDE-Julho/21</v>
          </cell>
        </row>
        <row r="813">
          <cell r="A813" t="str">
            <v>07.80.025</v>
          </cell>
          <cell r="B813" t="str">
            <v>TELHA DE CONCRETO COR VERMELHA</v>
          </cell>
          <cell r="C813" t="str">
            <v>M2</v>
          </cell>
          <cell r="D813">
            <v>58.056910569105689</v>
          </cell>
          <cell r="E813" t="str">
            <v>FDE-Julho/21</v>
          </cell>
        </row>
        <row r="814">
          <cell r="A814" t="str">
            <v>07.80.026</v>
          </cell>
          <cell r="B814" t="str">
            <v>TELHA DE CONCRETO COR CINZA</v>
          </cell>
          <cell r="C814" t="str">
            <v>M2</v>
          </cell>
          <cell r="D814">
            <v>48.504065040650403</v>
          </cell>
          <cell r="E814" t="str">
            <v>FDE-Julho/21</v>
          </cell>
        </row>
        <row r="815">
          <cell r="A815" t="str">
            <v>07.80.027</v>
          </cell>
          <cell r="B815" t="str">
            <v>TELHA GALVALUME / ACO GALV AUTOPORTANTE DOIS APOIOS VÃO MÁXIMO ATÉ 11METROS E=0,80MM H=260MM ACABAMENTO NATURAL</v>
          </cell>
          <cell r="C815" t="str">
            <v>M2</v>
          </cell>
          <cell r="D815">
            <v>92.707317073170728</v>
          </cell>
          <cell r="E815" t="str">
            <v>FDE-Julho/21</v>
          </cell>
        </row>
        <row r="816">
          <cell r="A816" t="str">
            <v>07.80.028</v>
          </cell>
          <cell r="B816" t="str">
            <v>TELHA GALVALUME / ACO GALV AUTOPORTANTE DOIS APOIOS VÃO MÁXIMO ATÉ 11 METROS E=0,80MM H=260MM ACABAMENTO NATURAL SANDUICHE DE LÃ DE ROCHA E=50 MM ENVELOPADA</v>
          </cell>
          <cell r="C816" t="str">
            <v>M2</v>
          </cell>
          <cell r="D816">
            <v>199.40650406504065</v>
          </cell>
          <cell r="E816" t="str">
            <v>FDE-Julho/21</v>
          </cell>
        </row>
        <row r="817">
          <cell r="A817" t="str">
            <v>07.80.029</v>
          </cell>
          <cell r="B817" t="str">
            <v>TELHA GALVALUME / ACO GALV AUTOPORTANTE DOIS APOIOS VÃO MÁXIMO ATÉ 11 METROS E=0,80MM H=260MM FACE INFERIOR PINTADA SANDUICHE DE LÃ DE ROCHA E=50 MM ENVELOPADA</v>
          </cell>
          <cell r="C817" t="str">
            <v>M2</v>
          </cell>
          <cell r="D817">
            <v>223.09756097560978</v>
          </cell>
          <cell r="E817" t="str">
            <v>FDE-Julho/21</v>
          </cell>
        </row>
        <row r="818">
          <cell r="A818" t="str">
            <v>07.80.030</v>
          </cell>
          <cell r="B818" t="str">
            <v>TELHAS CERAMICA TIPO FRANCESA</v>
          </cell>
          <cell r="C818" t="str">
            <v>M2</v>
          </cell>
          <cell r="D818">
            <v>69.292682926829272</v>
          </cell>
          <cell r="E818" t="str">
            <v>FDE-Julho/21</v>
          </cell>
        </row>
        <row r="819">
          <cell r="A819" t="str">
            <v>07.80.032</v>
          </cell>
          <cell r="B819" t="str">
            <v>CUMEEIRA E ESPIGAO EMBOCADOS PARA TELHAS CERAMICA</v>
          </cell>
          <cell r="C819" t="str">
            <v>M</v>
          </cell>
          <cell r="D819">
            <v>29.869918699186993</v>
          </cell>
          <cell r="E819" t="str">
            <v>FDE-Julho/21</v>
          </cell>
        </row>
        <row r="820">
          <cell r="A820" t="str">
            <v>07.80.033</v>
          </cell>
          <cell r="B820" t="str">
            <v>FECHAMENTO DE OITAO EM TABUA DE 10 X 1CM MACHO-FEMEA P/FORRO G1-C4</v>
          </cell>
          <cell r="C820" t="str">
            <v>M2</v>
          </cell>
          <cell r="D820">
            <v>60.682926829268297</v>
          </cell>
          <cell r="E820" t="str">
            <v>FDE-Julho/21</v>
          </cell>
        </row>
        <row r="821">
          <cell r="A821" t="str">
            <v>07.80.035</v>
          </cell>
          <cell r="B821" t="str">
            <v>LIMPEZA DE TELHADO INCLUSIVE REMOÇÃO DO MATERIAL RECOLHIDO</v>
          </cell>
          <cell r="C821" t="str">
            <v>M2</v>
          </cell>
          <cell r="D821">
            <v>6.6991869918699187</v>
          </cell>
          <cell r="E821" t="str">
            <v>FDE-Julho/21</v>
          </cell>
        </row>
        <row r="822">
          <cell r="A822" t="str">
            <v>07.80.036</v>
          </cell>
          <cell r="B822" t="str">
            <v>TELHA TECNOLOGIA CRFS MODULADA E=8MM</v>
          </cell>
          <cell r="C822" t="str">
            <v>M2</v>
          </cell>
          <cell r="D822">
            <v>151.91056910569105</v>
          </cell>
          <cell r="E822" t="str">
            <v>FDE-Julho/21</v>
          </cell>
        </row>
        <row r="823">
          <cell r="A823" t="str">
            <v>07.80.037</v>
          </cell>
          <cell r="B823" t="str">
            <v>TELHA TECNOLOGIA CRFS TRAPEZOIDAL 44CM E=8MM</v>
          </cell>
          <cell r="C823" t="str">
            <v>M2</v>
          </cell>
          <cell r="D823">
            <v>126.34146341463415</v>
          </cell>
          <cell r="E823" t="str">
            <v>FDE-Julho/21</v>
          </cell>
        </row>
        <row r="824">
          <cell r="A824" t="str">
            <v>07.80.039</v>
          </cell>
          <cell r="B824" t="str">
            <v>TELHA TECNOLOGIA CRFS MAXIPLAC  H=125MM E=8MM</v>
          </cell>
          <cell r="C824" t="str">
            <v>M2</v>
          </cell>
          <cell r="D824">
            <v>72.471544715447152</v>
          </cell>
          <cell r="E824" t="str">
            <v>FDE-Julho/21</v>
          </cell>
        </row>
        <row r="825">
          <cell r="A825" t="str">
            <v>07.80.040</v>
          </cell>
          <cell r="B825" t="str">
            <v>TELHA TECNOLOGIA CRFS ONDULADA E=6MM</v>
          </cell>
          <cell r="C825" t="str">
            <v>M2</v>
          </cell>
          <cell r="D825">
            <v>37.341463414634148</v>
          </cell>
          <cell r="E825" t="str">
            <v>FDE-Julho/21</v>
          </cell>
        </row>
        <row r="826">
          <cell r="A826" t="str">
            <v>07.80.041</v>
          </cell>
          <cell r="B826" t="str">
            <v>TELHA TECNOLOGIA CRFS ONDULADA E=8MM</v>
          </cell>
          <cell r="C826" t="str">
            <v>M2</v>
          </cell>
          <cell r="D826">
            <v>53.422764227642276</v>
          </cell>
          <cell r="E826" t="str">
            <v>FDE-Julho/21</v>
          </cell>
        </row>
        <row r="827">
          <cell r="A827" t="str">
            <v>07.80.042</v>
          </cell>
          <cell r="B827" t="str">
            <v>CUMEEIRA NORMAL P/ TELHA TECNOLOGIA CRFS ONDULADA</v>
          </cell>
          <cell r="C827" t="str">
            <v>M</v>
          </cell>
          <cell r="D827">
            <v>52.829268292682933</v>
          </cell>
          <cell r="E827" t="str">
            <v>FDE-Julho/21</v>
          </cell>
        </row>
        <row r="828">
          <cell r="A828" t="str">
            <v>07.80.043</v>
          </cell>
          <cell r="B828" t="str">
            <v>CUMEEIRA ARTICULADA P/ TELHA TECNOLOGIA CRFS ONDULADA</v>
          </cell>
          <cell r="C828" t="str">
            <v>M</v>
          </cell>
          <cell r="D828">
            <v>84.853658536585371</v>
          </cell>
          <cell r="E828" t="str">
            <v>FDE-Julho/21</v>
          </cell>
        </row>
        <row r="829">
          <cell r="A829" t="str">
            <v>07.80.044</v>
          </cell>
          <cell r="B829" t="str">
            <v>CUMEEIRA SHED P/ TELHA TECNOLOGIA CRFS ONDULADA</v>
          </cell>
          <cell r="C829" t="str">
            <v>M</v>
          </cell>
          <cell r="D829">
            <v>45.739837398373986</v>
          </cell>
          <cell r="E829" t="str">
            <v>FDE-Julho/21</v>
          </cell>
        </row>
        <row r="830">
          <cell r="A830" t="str">
            <v>07.80.045</v>
          </cell>
          <cell r="B830" t="str">
            <v>ESPIGAO NORMAL P/ TELHA TECNOLOGIA CRFS ONDULADA</v>
          </cell>
          <cell r="C830" t="str">
            <v>M</v>
          </cell>
          <cell r="D830">
            <v>46.682926829268297</v>
          </cell>
          <cell r="E830" t="str">
            <v>FDE-Julho/21</v>
          </cell>
        </row>
        <row r="831">
          <cell r="A831" t="str">
            <v>07.80.048</v>
          </cell>
          <cell r="B831" t="str">
            <v>ARESTA P/ TELHA TECNOLOGIA CRFS ONDULADA</v>
          </cell>
          <cell r="C831" t="str">
            <v>M</v>
          </cell>
          <cell r="D831">
            <v>54.219512195121951</v>
          </cell>
          <cell r="E831" t="str">
            <v>FDE-Julho/21</v>
          </cell>
        </row>
        <row r="832">
          <cell r="A832" t="str">
            <v>07.80.050</v>
          </cell>
          <cell r="B832" t="str">
            <v>RUFO P/ TELHA TECNOLOGIA CRFS ONDULADA</v>
          </cell>
          <cell r="C832" t="str">
            <v>M</v>
          </cell>
          <cell r="D832">
            <v>47.658536585365852</v>
          </cell>
          <cell r="E832" t="str">
            <v>FDE-Julho/21</v>
          </cell>
        </row>
        <row r="833">
          <cell r="A833" t="str">
            <v>07.80.051</v>
          </cell>
          <cell r="B833" t="str">
            <v>FECHAMENTO DE OITAO C/ TELHA TECNOLOGIA CRFS ONDULADA E=8MM</v>
          </cell>
          <cell r="C833" t="str">
            <v>M2</v>
          </cell>
          <cell r="D833">
            <v>53.227642276422763</v>
          </cell>
          <cell r="E833" t="str">
            <v>FDE-Julho/21</v>
          </cell>
        </row>
        <row r="834">
          <cell r="A834" t="str">
            <v>07.80.052</v>
          </cell>
          <cell r="B834" t="str">
            <v>CUMEEIRA NORMAL PARA TELHA TECNOLOGIA CRFS MODULADA</v>
          </cell>
          <cell r="C834" t="str">
            <v>M</v>
          </cell>
          <cell r="D834">
            <v>114.41463414634146</v>
          </cell>
          <cell r="E834" t="str">
            <v>FDE-Julho/21</v>
          </cell>
        </row>
        <row r="835">
          <cell r="A835" t="str">
            <v>07.80.053</v>
          </cell>
          <cell r="B835" t="str">
            <v>CUMEEIRA ARTICULADA PARA TELHA TECNOLOGIA CRFS MODULADA</v>
          </cell>
          <cell r="C835" t="str">
            <v>M</v>
          </cell>
          <cell r="D835">
            <v>102.42276422764228</v>
          </cell>
          <cell r="E835" t="str">
            <v>FDE-Julho/21</v>
          </cell>
        </row>
        <row r="836">
          <cell r="A836" t="str">
            <v>07.80.054</v>
          </cell>
          <cell r="B836" t="str">
            <v>RUFO PARA TELHA TECNOLOGIA CRFS MODULADA</v>
          </cell>
          <cell r="C836" t="str">
            <v>M</v>
          </cell>
          <cell r="D836">
            <v>81.99186991869918</v>
          </cell>
          <cell r="E836" t="str">
            <v>FDE-Julho/21</v>
          </cell>
        </row>
        <row r="837">
          <cell r="A837" t="str">
            <v>07.80.055</v>
          </cell>
          <cell r="B837" t="str">
            <v>CUMEEIRA NORMAL PARA TELHA TECNOLOGIA CRFS TRAPEZOIDAL 44CM</v>
          </cell>
          <cell r="C837" t="str">
            <v>M</v>
          </cell>
          <cell r="D837">
            <v>90.634146341463421</v>
          </cell>
          <cell r="E837" t="str">
            <v>FDE-Julho/21</v>
          </cell>
        </row>
        <row r="838">
          <cell r="A838" t="str">
            <v>07.80.056</v>
          </cell>
          <cell r="B838" t="str">
            <v>CUMEEIRA NORMAL PARA TELHA TECNOLOGIA CRFS TRAPEZOIDAL 90CM</v>
          </cell>
          <cell r="C838" t="str">
            <v>M</v>
          </cell>
          <cell r="D838">
            <v>196.1869918699187</v>
          </cell>
          <cell r="E838" t="str">
            <v>FDE-Julho/21</v>
          </cell>
        </row>
        <row r="839">
          <cell r="A839" t="str">
            <v>07.80.057</v>
          </cell>
          <cell r="B839" t="str">
            <v>CUMEEIRA ARTICULADA PARA TELHA TECNOLOGIA CRFS TRAPEZOIDAL 90CM</v>
          </cell>
          <cell r="C839" t="str">
            <v>M</v>
          </cell>
          <cell r="D839">
            <v>198.19512195121951</v>
          </cell>
          <cell r="E839" t="str">
            <v>FDE-Julho/21</v>
          </cell>
        </row>
        <row r="840">
          <cell r="A840" t="str">
            <v>07.80.058</v>
          </cell>
          <cell r="B840" t="str">
            <v>RUFO PARA TELHA TECNOLOGIA CRFS TRAPEZOIDAL 90CM</v>
          </cell>
          <cell r="C840" t="str">
            <v>M</v>
          </cell>
          <cell r="D840">
            <v>37.040650406504071</v>
          </cell>
          <cell r="E840" t="str">
            <v>FDE-Julho/21</v>
          </cell>
        </row>
        <row r="841">
          <cell r="A841" t="str">
            <v>07.80.059</v>
          </cell>
          <cell r="B841" t="str">
            <v xml:space="preserve">TELHA DE VIDRO TIPO FRANCESA PARA ILUMINAÇÃO 
 </v>
          </cell>
          <cell r="C841" t="str">
            <v>M2</v>
          </cell>
          <cell r="D841">
            <v>742.41463414634143</v>
          </cell>
          <cell r="E841" t="str">
            <v>FDE-Julho/21</v>
          </cell>
        </row>
        <row r="842">
          <cell r="A842" t="str">
            <v>07.80.061</v>
          </cell>
          <cell r="B842" t="str">
            <v>TELHA DE POLIESTER PERFIL DA CANALETE 49 CM E=1,20MM</v>
          </cell>
          <cell r="C842" t="str">
            <v>M2</v>
          </cell>
          <cell r="D842">
            <v>99.41463414634147</v>
          </cell>
          <cell r="E842" t="str">
            <v>FDE-Julho/21</v>
          </cell>
        </row>
        <row r="843">
          <cell r="A843" t="str">
            <v>07.80.062</v>
          </cell>
          <cell r="B843" t="str">
            <v>TELHA DE POLIESTER PERFIL DA CANALETE 90 CM E=1,20MM</v>
          </cell>
          <cell r="C843" t="str">
            <v>M2</v>
          </cell>
          <cell r="D843">
            <v>158.01626016260164</v>
          </cell>
          <cell r="E843" t="str">
            <v>FDE-Julho/21</v>
          </cell>
        </row>
        <row r="844">
          <cell r="A844" t="str">
            <v>07.80.064</v>
          </cell>
          <cell r="B844" t="str">
            <v>TELHA DE POLIESTER PERFIL DA MAXIPLAC E=1,20MM</v>
          </cell>
          <cell r="C844" t="str">
            <v>M2</v>
          </cell>
          <cell r="D844">
            <v>101.20325203252033</v>
          </cell>
          <cell r="E844" t="str">
            <v>FDE-Julho/21</v>
          </cell>
        </row>
        <row r="845">
          <cell r="A845" t="str">
            <v>07.80.065</v>
          </cell>
          <cell r="B845" t="str">
            <v>TELHA DE POLIESTER PERFIL DA ONDULADA ALUMINIO E=1,20MM</v>
          </cell>
          <cell r="C845" t="str">
            <v>M2</v>
          </cell>
          <cell r="D845">
            <v>70.650406504065046</v>
          </cell>
          <cell r="E845" t="str">
            <v>FDE-Julho/21</v>
          </cell>
        </row>
        <row r="846">
          <cell r="A846" t="str">
            <v>07.80.066</v>
          </cell>
          <cell r="B846" t="str">
            <v>TELHA DE POLIESTER PERFIL DA TRAPEZOIDAL ALUMINIO E=1,20MM</v>
          </cell>
          <cell r="C846" t="str">
            <v>M2</v>
          </cell>
          <cell r="D846">
            <v>72.495934959349597</v>
          </cell>
          <cell r="E846" t="str">
            <v>FDE-Julho/21</v>
          </cell>
        </row>
        <row r="847">
          <cell r="A847" t="str">
            <v>07.80.087</v>
          </cell>
          <cell r="B847" t="str">
            <v>PARAFUSO PARA FIXACAO TELHA CRFS TRAPEZOIDAL C/ 44CM</v>
          </cell>
          <cell r="C847" t="str">
            <v>UN</v>
          </cell>
          <cell r="D847">
            <v>4.4390243902439028</v>
          </cell>
          <cell r="E847" t="str">
            <v>FDE-Julho/21</v>
          </cell>
        </row>
        <row r="848">
          <cell r="A848" t="str">
            <v>07.80.088</v>
          </cell>
          <cell r="B848" t="str">
            <v>PARAFUSO PARA FIXACAO TELHA CRFS TRAPEZOIDAL C/ 90CM</v>
          </cell>
          <cell r="C848" t="str">
            <v>UN</v>
          </cell>
          <cell r="D848">
            <v>4.4146341463414629</v>
          </cell>
          <cell r="E848" t="str">
            <v>FDE-Julho/21</v>
          </cell>
        </row>
        <row r="849">
          <cell r="A849" t="str">
            <v>07.80.089</v>
          </cell>
          <cell r="B849" t="str">
            <v>PARAFUSO P/ FIXACAO TELHA CRFS TRAPEZOIDAL C/ 49CM</v>
          </cell>
          <cell r="C849" t="str">
            <v>UN</v>
          </cell>
          <cell r="D849">
            <v>4.4390243902439028</v>
          </cell>
          <cell r="E849" t="str">
            <v>FDE-Julho/21</v>
          </cell>
        </row>
        <row r="850">
          <cell r="A850" t="str">
            <v>07.80.090</v>
          </cell>
          <cell r="B850" t="str">
            <v>AMARRACAO DE TELHA CERAMICA COM ARAME DE COBRE</v>
          </cell>
          <cell r="C850" t="str">
            <v>M2</v>
          </cell>
          <cell r="D850">
            <v>13.048780487804878</v>
          </cell>
          <cell r="E850" t="str">
            <v>FDE-Julho/21</v>
          </cell>
        </row>
        <row r="851">
          <cell r="A851" t="str">
            <v>07.80.091</v>
          </cell>
          <cell r="B851" t="str">
            <v>EMBOCAMENTO DE BEIRAL EM TELHA CERAMICA</v>
          </cell>
          <cell r="C851" t="str">
            <v>M</v>
          </cell>
          <cell r="D851">
            <v>12.260162601626016</v>
          </cell>
          <cell r="E851" t="str">
            <v>FDE-Julho/21</v>
          </cell>
        </row>
        <row r="852">
          <cell r="A852" t="str">
            <v>07.80.099</v>
          </cell>
          <cell r="B852" t="str">
            <v>SERVICOS DE COBERTURA - CONSERVACAO</v>
          </cell>
          <cell r="C852" t="str">
            <v>MV</v>
          </cell>
          <cell r="D852">
            <v>463.84552845528452</v>
          </cell>
          <cell r="E852" t="str">
            <v>FDE-Julho/21</v>
          </cell>
        </row>
        <row r="853">
          <cell r="A853" t="str">
            <v>08.01.001</v>
          </cell>
          <cell r="B853" t="str">
            <v>AC-04 ABRIGO E CAVALETE DE 3/4" COMPLETO 85X65X30CM</v>
          </cell>
          <cell r="C853" t="str">
            <v>UN</v>
          </cell>
          <cell r="D853">
            <v>1438.5528455284555</v>
          </cell>
          <cell r="E853" t="str">
            <v>FDE-Julho/21</v>
          </cell>
        </row>
        <row r="854">
          <cell r="A854" t="str">
            <v>08.01.002</v>
          </cell>
          <cell r="B854" t="str">
            <v>AC-05 ABRIGO E CAVALETE DE 1" COMPLETO 85X65X30CM</v>
          </cell>
          <cell r="C854" t="str">
            <v>UN</v>
          </cell>
          <cell r="D854">
            <v>1487.0569105691056</v>
          </cell>
          <cell r="E854" t="str">
            <v>FDE-Julho/21</v>
          </cell>
        </row>
        <row r="855">
          <cell r="A855" t="str">
            <v>08.01.005</v>
          </cell>
          <cell r="B855" t="str">
            <v>AC-08 ABRIGO E CAVALETE DE 2" COMPLETO 245X110X40CM</v>
          </cell>
          <cell r="C855" t="str">
            <v>UN</v>
          </cell>
          <cell r="D855">
            <v>6452.5772357723581</v>
          </cell>
          <cell r="E855" t="str">
            <v>FDE-Julho/21</v>
          </cell>
        </row>
        <row r="856">
          <cell r="A856" t="str">
            <v>08.01.099</v>
          </cell>
          <cell r="B856" t="str">
            <v>SERVICOS EM CAVALETE E ABRIGO</v>
          </cell>
          <cell r="C856" t="str">
            <v>MV</v>
          </cell>
          <cell r="D856">
            <v>463.84552845528452</v>
          </cell>
          <cell r="E856" t="str">
            <v>FDE-Julho/21</v>
          </cell>
        </row>
        <row r="857">
          <cell r="A857" t="str">
            <v>08.02.001</v>
          </cell>
          <cell r="B857" t="str">
            <v>AG-04 ABRIGO PARA GAS COM 2 CILINDROS DE 45 KG</v>
          </cell>
          <cell r="C857" t="str">
            <v>UN</v>
          </cell>
          <cell r="D857">
            <v>7629.0569105691056</v>
          </cell>
          <cell r="E857" t="str">
            <v>FDE-Julho/21</v>
          </cell>
        </row>
        <row r="858">
          <cell r="A858" t="str">
            <v>08.02.002</v>
          </cell>
          <cell r="B858" t="str">
            <v>AG-05 ABRIGO PARA GAS COM 4 CILINDROS DE 45 KG</v>
          </cell>
          <cell r="C858" t="str">
            <v>UN</v>
          </cell>
          <cell r="D858">
            <v>12126.780487804879</v>
          </cell>
          <cell r="E858" t="str">
            <v>FDE-Julho/21</v>
          </cell>
        </row>
        <row r="859">
          <cell r="A859" t="str">
            <v>08.02.003</v>
          </cell>
          <cell r="B859" t="str">
            <v>AG-06 ABRIGO PARA GAS COM 6 CILINDROS DE 45 KG</v>
          </cell>
          <cell r="C859" t="str">
            <v>UN</v>
          </cell>
          <cell r="D859">
            <v>15047.195121951219</v>
          </cell>
          <cell r="E859" t="str">
            <v>FDE-Julho/21</v>
          </cell>
        </row>
        <row r="860">
          <cell r="A860" t="str">
            <v>08.02.004</v>
          </cell>
          <cell r="B860" t="str">
            <v>AG-07 ABRIGO PARA MEDIDOR COMGAS 60X60X30CM</v>
          </cell>
          <cell r="C860" t="str">
            <v>UN</v>
          </cell>
          <cell r="D860">
            <v>1687.5853658536587</v>
          </cell>
          <cell r="E860" t="str">
            <v>FDE-Julho/21</v>
          </cell>
        </row>
        <row r="861">
          <cell r="A861" t="str">
            <v>08.02.005</v>
          </cell>
          <cell r="B861" t="str">
            <v>AG-08 ABRIGO PARA GAS COM 2 BUJOES DE 13 KG</v>
          </cell>
          <cell r="C861" t="str">
            <v>UN</v>
          </cell>
          <cell r="D861">
            <v>2383.4878048780488</v>
          </cell>
          <cell r="E861" t="str">
            <v>FDE-Julho/21</v>
          </cell>
        </row>
        <row r="862">
          <cell r="A862" t="str">
            <v>08.02.016</v>
          </cell>
          <cell r="B862" t="str">
            <v>PROTECAO ANTICORROSIVA PARA RAMAIS SOB A TERRA</v>
          </cell>
          <cell r="C862" t="str">
            <v>M</v>
          </cell>
          <cell r="D862">
            <v>22.723577235772357</v>
          </cell>
          <cell r="E862" t="str">
            <v>FDE-Julho/21</v>
          </cell>
        </row>
        <row r="863">
          <cell r="A863" t="str">
            <v>08.02.017</v>
          </cell>
          <cell r="B863" t="str">
            <v>PROTECAO MECANICA PARA RAMAIS SOB ATERRA</v>
          </cell>
          <cell r="C863" t="str">
            <v>M</v>
          </cell>
          <cell r="D863">
            <v>9.2276422764227632</v>
          </cell>
          <cell r="E863" t="str">
            <v>FDE-Julho/21</v>
          </cell>
        </row>
        <row r="864">
          <cell r="A864" t="str">
            <v>08.02.021</v>
          </cell>
          <cell r="B864" t="str">
            <v>VG-01 VALVULA E REGULADOR DE PRESSAO DE GAS</v>
          </cell>
          <cell r="C864" t="str">
            <v>UN</v>
          </cell>
          <cell r="D864">
            <v>594.42276422764223</v>
          </cell>
          <cell r="E864" t="str">
            <v>FDE-Julho/21</v>
          </cell>
        </row>
        <row r="865">
          <cell r="A865" t="str">
            <v>08.02.040</v>
          </cell>
          <cell r="B865" t="str">
            <v>TUBO ACO GALV NBR5590-CLASSE PESADA DN 20MM (3/4") INCL CONEXOES</v>
          </cell>
          <cell r="C865" t="str">
            <v>M</v>
          </cell>
          <cell r="D865">
            <v>107.10569105691057</v>
          </cell>
          <cell r="E865" t="str">
            <v>FDE-Julho/21</v>
          </cell>
        </row>
        <row r="866">
          <cell r="A866" t="str">
            <v>08.02.041</v>
          </cell>
          <cell r="B866" t="str">
            <v>TUBO ACO GALV NBR5590-CLASSE PESADA DN 25MM (1") INCL CONEXOES</v>
          </cell>
          <cell r="C866" t="str">
            <v>M</v>
          </cell>
          <cell r="D866">
            <v>126.78048780487805</v>
          </cell>
          <cell r="E866" t="str">
            <v>FDE-Julho/21</v>
          </cell>
        </row>
        <row r="867">
          <cell r="A867" t="str">
            <v>08.02.042</v>
          </cell>
          <cell r="B867" t="str">
            <v>TUBO ACO GALV NBR5590-CLASSE PESADA DN 32MM (1 1/4") INCL CONEXOES</v>
          </cell>
          <cell r="C867" t="str">
            <v>M</v>
          </cell>
          <cell r="D867">
            <v>161.07317073170734</v>
          </cell>
          <cell r="E867" t="str">
            <v>FDE-Julho/21</v>
          </cell>
        </row>
        <row r="868">
          <cell r="A868" t="str">
            <v>08.02.043</v>
          </cell>
          <cell r="B868" t="str">
            <v>TUBO ACO GALV NBR5590-CLASSE PESADA DN 40MM (1 1/2") INCL CONEXOES</v>
          </cell>
          <cell r="C868" t="str">
            <v>M</v>
          </cell>
          <cell r="D868">
            <v>174.38211382113823</v>
          </cell>
          <cell r="E868" t="str">
            <v>FDE-Julho/21</v>
          </cell>
        </row>
        <row r="869">
          <cell r="A869" t="str">
            <v>08.02.050</v>
          </cell>
          <cell r="B869" t="str">
            <v>ENVOLVIMENTO C/ TUBO DE PVC DN 150MM EM TUBULACAO DE GAS DE RUA</v>
          </cell>
          <cell r="C869" t="str">
            <v>M</v>
          </cell>
          <cell r="D869">
            <v>48.560975609756099</v>
          </cell>
          <cell r="E869" t="str">
            <v>FDE-Julho/21</v>
          </cell>
        </row>
        <row r="870">
          <cell r="A870" t="str">
            <v>08.02.060</v>
          </cell>
          <cell r="B870" t="str">
            <v>TUBO DE COBRE P/ GAS CLASSE A S/COST DN=1/2 (15) SOLDA FOSCOPER</v>
          </cell>
          <cell r="C870" t="str">
            <v>M</v>
          </cell>
          <cell r="D870">
            <v>109.6829268292683</v>
          </cell>
          <cell r="E870" t="str">
            <v>FDE-Julho/21</v>
          </cell>
        </row>
        <row r="871">
          <cell r="A871" t="str">
            <v>08.02.061</v>
          </cell>
          <cell r="B871" t="str">
            <v>TUBO DE COBRE P/ GAS CLASSE A S/COST DN=3/4 (22) SOLDA FOSCOPER</v>
          </cell>
          <cell r="C871" t="str">
            <v>M</v>
          </cell>
          <cell r="D871">
            <v>148.5040650406504</v>
          </cell>
          <cell r="E871" t="str">
            <v>FDE-Julho/21</v>
          </cell>
        </row>
        <row r="872">
          <cell r="A872" t="str">
            <v>08.02.062</v>
          </cell>
          <cell r="B872" t="str">
            <v>TUBO DE COBRE P/ GAS CLASSE A S/COST DN=1 (28) SOLDA FOSCOPER</v>
          </cell>
          <cell r="C872" t="str">
            <v>M</v>
          </cell>
          <cell r="D872">
            <v>180.35772357723579</v>
          </cell>
          <cell r="E872" t="str">
            <v>FDE-Julho/21</v>
          </cell>
        </row>
        <row r="873">
          <cell r="A873" t="str">
            <v>08.02.063</v>
          </cell>
          <cell r="B873" t="str">
            <v>TUBO DE COBRE P/ GAS CLASSE A S/COST DN=1 1/4 (35) SOLDA FOSCOPER</v>
          </cell>
          <cell r="C873" t="str">
            <v>M</v>
          </cell>
          <cell r="D873">
            <v>249.61788617886177</v>
          </cell>
          <cell r="E873" t="str">
            <v>FDE-Julho/21</v>
          </cell>
        </row>
        <row r="874">
          <cell r="A874" t="str">
            <v>08.02.064</v>
          </cell>
          <cell r="B874" t="str">
            <v>TUBO DE COBRE P/ GAS CLSSE A S/COST DN=1 1/2 (42) SOLDA FOSCOPER</v>
          </cell>
          <cell r="C874" t="str">
            <v>M</v>
          </cell>
          <cell r="D874">
            <v>300.15447154471548</v>
          </cell>
          <cell r="E874" t="str">
            <v>FDE-Julho/21</v>
          </cell>
        </row>
        <row r="875">
          <cell r="A875" t="str">
            <v>08.02.099</v>
          </cell>
          <cell r="B875" t="str">
            <v>SERVICOS EM ABRIGO E REDE DE GAS</v>
          </cell>
          <cell r="C875" t="str">
            <v>MV</v>
          </cell>
          <cell r="D875">
            <v>463.84552845528452</v>
          </cell>
          <cell r="E875" t="str">
            <v>FDE-Julho/21</v>
          </cell>
        </row>
        <row r="876">
          <cell r="A876" t="str">
            <v>08.03.001</v>
          </cell>
          <cell r="B876" t="str">
            <v>TUBO ACO GALVANIZ NBR5580-CL MEDIA, DN15MM (1/2") - INCL CONEXOES</v>
          </cell>
          <cell r="C876" t="str">
            <v>M</v>
          </cell>
          <cell r="D876">
            <v>65.536585365853654</v>
          </cell>
          <cell r="E876" t="str">
            <v>FDE-Julho/21</v>
          </cell>
        </row>
        <row r="877">
          <cell r="A877" t="str">
            <v>08.03.002</v>
          </cell>
          <cell r="B877" t="str">
            <v>TUBO ACO GALVANIZ NBR5580-CL MEDIA, DN20MM (3/4") - INCL CONEXOES</v>
          </cell>
          <cell r="C877" t="str">
            <v>M</v>
          </cell>
          <cell r="D877">
            <v>89.300813008130092</v>
          </cell>
          <cell r="E877" t="str">
            <v>FDE-Julho/21</v>
          </cell>
        </row>
        <row r="878">
          <cell r="A878" t="str">
            <v>08.03.003</v>
          </cell>
          <cell r="B878" t="str">
            <v>TUBO ACO GALVANIZ NBR5580-CL MEDIA, DN25MM (1") - INCL. CONEXOES</v>
          </cell>
          <cell r="C878" t="str">
            <v>M</v>
          </cell>
          <cell r="D878">
            <v>124.82926829268293</v>
          </cell>
          <cell r="E878" t="str">
            <v>FDE-Julho/21</v>
          </cell>
        </row>
        <row r="879">
          <cell r="A879" t="str">
            <v>08.03.004</v>
          </cell>
          <cell r="B879" t="str">
            <v>TUBO ACO GALVANIZ NBR 5580-CL MEDIA, DN32MM (1 1/4")-INCL CONEXOES</v>
          </cell>
          <cell r="C879" t="str">
            <v>M</v>
          </cell>
          <cell r="D879">
            <v>153.14634146341464</v>
          </cell>
          <cell r="E879" t="str">
            <v>FDE-Julho/21</v>
          </cell>
        </row>
        <row r="880">
          <cell r="A880" t="str">
            <v>08.03.005</v>
          </cell>
          <cell r="B880" t="str">
            <v>TUBO ACO GALVANIZ NBR5580-CL MEDIA, DN40MM (1 1/2")-INCL CONEXOES</v>
          </cell>
          <cell r="C880" t="str">
            <v>M</v>
          </cell>
          <cell r="D880">
            <v>169.65040650406505</v>
          </cell>
          <cell r="E880" t="str">
            <v>FDE-Julho/21</v>
          </cell>
        </row>
        <row r="881">
          <cell r="A881" t="str">
            <v>08.03.006</v>
          </cell>
          <cell r="B881" t="str">
            <v>TUBO ACO GALVANIZ NBR5580-CL MEDIA, DN50MM (2") - INCL CONEXOES</v>
          </cell>
          <cell r="C881" t="str">
            <v>M</v>
          </cell>
          <cell r="D881">
            <v>220.83739837398375</v>
          </cell>
          <cell r="E881" t="str">
            <v>FDE-Julho/21</v>
          </cell>
        </row>
        <row r="882">
          <cell r="A882" t="str">
            <v>08.03.007</v>
          </cell>
          <cell r="B882" t="str">
            <v>TUBO ACO GALVANIZ NBR5580-CL MEDIA, DN65MM (2 1/2") - INCL CONEXOES</v>
          </cell>
          <cell r="C882" t="str">
            <v>M</v>
          </cell>
          <cell r="D882">
            <v>276.71544715447158</v>
          </cell>
          <cell r="E882" t="str">
            <v>FDE-Julho/21</v>
          </cell>
        </row>
        <row r="883">
          <cell r="A883" t="str">
            <v>08.03.008</v>
          </cell>
          <cell r="B883" t="str">
            <v>TUBO ACO GALVANIZ NBR5580-CL MEDIA, DN80MM (3")-INCL CONEXOES</v>
          </cell>
          <cell r="C883" t="str">
            <v>M</v>
          </cell>
          <cell r="D883">
            <v>313.23577235772353</v>
          </cell>
          <cell r="E883" t="str">
            <v>FDE-Julho/21</v>
          </cell>
        </row>
        <row r="884">
          <cell r="A884" t="str">
            <v>08.03.009</v>
          </cell>
          <cell r="B884" t="str">
            <v>TUBO ACO GALVANIZ NBR5580-CL MEDIA, DN100MM (4")-INCL CONEXOES</v>
          </cell>
          <cell r="C884" t="str">
            <v>M</v>
          </cell>
          <cell r="D884">
            <v>429.96747967479678</v>
          </cell>
          <cell r="E884" t="str">
            <v>FDE-Julho/21</v>
          </cell>
        </row>
        <row r="885">
          <cell r="A885" t="str">
            <v>08.03.010</v>
          </cell>
          <cell r="B885" t="str">
            <v>TUBO ACO GALVANIZ NBR5580-CL MEDIA, DN 150MM (6") - INCL CONEXOES</v>
          </cell>
          <cell r="C885" t="str">
            <v>M</v>
          </cell>
          <cell r="D885">
            <v>652.17886178861784</v>
          </cell>
          <cell r="E885" t="str">
            <v>FDE-Julho/21</v>
          </cell>
        </row>
        <row r="886">
          <cell r="A886" t="str">
            <v>08.03.012</v>
          </cell>
          <cell r="B886" t="str">
            <v>PROTECAO ANTICORROSIVA PARA RAMAIS SOB A TERRA</v>
          </cell>
          <cell r="C886" t="str">
            <v>M</v>
          </cell>
          <cell r="D886">
            <v>22.723577235772357</v>
          </cell>
          <cell r="E886" t="str">
            <v>FDE-Julho/21</v>
          </cell>
        </row>
        <row r="887">
          <cell r="A887" t="str">
            <v>08.03.015</v>
          </cell>
          <cell r="B887" t="str">
            <v>TUBO PVC RÍGIDO JUNTA SOLDÁVEL DE 20 INCL CONEXÕES</v>
          </cell>
          <cell r="C887" t="str">
            <v>M</v>
          </cell>
          <cell r="D887">
            <v>18.219512195121951</v>
          </cell>
          <cell r="E887" t="str">
            <v>FDE-Julho/21</v>
          </cell>
        </row>
        <row r="888">
          <cell r="A888" t="str">
            <v>08.03.016</v>
          </cell>
          <cell r="B888" t="str">
            <v>TUBO PVC RÍGIDO JUNTA SOLDÁVEL DE 25 INCL CONEXÕES</v>
          </cell>
          <cell r="C888" t="str">
            <v>M</v>
          </cell>
          <cell r="D888">
            <v>22.170731707317074</v>
          </cell>
          <cell r="E888" t="str">
            <v>FDE-Julho/21</v>
          </cell>
        </row>
        <row r="889">
          <cell r="A889" t="str">
            <v>08.03.017</v>
          </cell>
          <cell r="B889" t="str">
            <v>TUBO PVC RÍGIDO JUNTA SOLDÁVEL DE 32 INCL CONEXÕES</v>
          </cell>
          <cell r="C889" t="str">
            <v>M</v>
          </cell>
          <cell r="D889">
            <v>31.902439024390247</v>
          </cell>
          <cell r="E889" t="str">
            <v>FDE-Julho/21</v>
          </cell>
        </row>
        <row r="890">
          <cell r="A890" t="str">
            <v>08.03.018</v>
          </cell>
          <cell r="B890" t="str">
            <v>TUBO PVC RÍGIDO JUNTA SOLDÁVEL DE 40 INCL CONEXÕES</v>
          </cell>
          <cell r="C890" t="str">
            <v>M</v>
          </cell>
          <cell r="D890">
            <v>42.560975609756099</v>
          </cell>
          <cell r="E890" t="str">
            <v>FDE-Julho/21</v>
          </cell>
        </row>
        <row r="891">
          <cell r="A891" t="str">
            <v>08.03.019</v>
          </cell>
          <cell r="B891" t="str">
            <v>TUBO PVC RÍGIDO JUNTA SOLDÁVEL DE 50 INCL CONEXÕES</v>
          </cell>
          <cell r="C891" t="str">
            <v>M</v>
          </cell>
          <cell r="D891">
            <v>46.341463414634148</v>
          </cell>
          <cell r="E891" t="str">
            <v>FDE-Julho/21</v>
          </cell>
        </row>
        <row r="892">
          <cell r="A892" t="str">
            <v>08.03.020</v>
          </cell>
          <cell r="B892" t="str">
            <v>TUBO PVC RÍGIDO JUNTA SOLDÁVEL DE 60 INCL CONEXÕES</v>
          </cell>
          <cell r="C892" t="str">
            <v>M</v>
          </cell>
          <cell r="D892">
            <v>67.040650406504056</v>
          </cell>
          <cell r="E892" t="str">
            <v>FDE-Julho/21</v>
          </cell>
        </row>
        <row r="893">
          <cell r="A893" t="str">
            <v>08.03.021</v>
          </cell>
          <cell r="B893" t="str">
            <v>TUBO PVC RÍGIDO JUNTA SOLDÁVEL DE 75 INCL CONEXÕES</v>
          </cell>
          <cell r="C893" t="str">
            <v>M</v>
          </cell>
          <cell r="D893">
            <v>95.983739837398375</v>
          </cell>
          <cell r="E893" t="str">
            <v>FDE-Julho/21</v>
          </cell>
        </row>
        <row r="894">
          <cell r="A894" t="str">
            <v>08.03.022</v>
          </cell>
          <cell r="B894" t="str">
            <v>TUBO PVC RÍGIDO JUNTA SOLDÁVEL DE 85 INCL CONEXÕES</v>
          </cell>
          <cell r="C894" t="str">
            <v>M</v>
          </cell>
          <cell r="D894">
            <v>113.27642276422766</v>
          </cell>
          <cell r="E894" t="str">
            <v>FDE-Julho/21</v>
          </cell>
        </row>
        <row r="895">
          <cell r="A895" t="str">
            <v>08.03.023</v>
          </cell>
          <cell r="B895" t="str">
            <v>TUBO PVC RÍGIDO JUNTA SOLDÁVEL DE 110 INCL CONEXÕES</v>
          </cell>
          <cell r="C895" t="str">
            <v>M</v>
          </cell>
          <cell r="D895">
            <v>169.19512195121953</v>
          </cell>
          <cell r="E895" t="str">
            <v>FDE-Julho/21</v>
          </cell>
        </row>
        <row r="896">
          <cell r="A896" t="str">
            <v>08.03.099</v>
          </cell>
          <cell r="B896" t="str">
            <v>SERVICOS EM REDE DE AGUA FRIA</v>
          </cell>
          <cell r="C896" t="str">
            <v>MV</v>
          </cell>
          <cell r="D896">
            <v>463.84552845528452</v>
          </cell>
          <cell r="E896" t="str">
            <v>FDE-Julho/21</v>
          </cell>
        </row>
        <row r="897">
          <cell r="A897" t="str">
            <v>08.04.001</v>
          </cell>
          <cell r="B897" t="str">
            <v>REGISTRO DE GAVETA BRUTO DN 15MM (1/2")</v>
          </cell>
          <cell r="C897" t="str">
            <v>UN</v>
          </cell>
          <cell r="D897">
            <v>47.926829268292686</v>
          </cell>
          <cell r="E897" t="str">
            <v>FDE-Julho/21</v>
          </cell>
        </row>
        <row r="898">
          <cell r="A898" t="str">
            <v>08.04.002</v>
          </cell>
          <cell r="B898" t="str">
            <v>REGISTRO DE GAVETA BRUTO DN 20MM (3/4")</v>
          </cell>
          <cell r="C898" t="str">
            <v>UN</v>
          </cell>
          <cell r="D898">
            <v>59.577235772357724</v>
          </cell>
          <cell r="E898" t="str">
            <v>FDE-Julho/21</v>
          </cell>
        </row>
        <row r="899">
          <cell r="A899" t="str">
            <v>08.04.003</v>
          </cell>
          <cell r="B899" t="str">
            <v>REGISTRO DE GAVETA BRUTO DN 25MM (1")</v>
          </cell>
          <cell r="C899" t="str">
            <v>UN</v>
          </cell>
          <cell r="D899">
            <v>65.430894308943095</v>
          </cell>
          <cell r="E899" t="str">
            <v>FDE-Julho/21</v>
          </cell>
        </row>
        <row r="900">
          <cell r="A900" t="str">
            <v>08.04.004</v>
          </cell>
          <cell r="B900" t="str">
            <v>REGISTRO DE GAVETA BRUTO DN 32MM (1 1/4")</v>
          </cell>
          <cell r="C900" t="str">
            <v>UN</v>
          </cell>
          <cell r="D900">
            <v>96.650406504065032</v>
          </cell>
          <cell r="E900" t="str">
            <v>FDE-Julho/21</v>
          </cell>
        </row>
        <row r="901">
          <cell r="A901" t="str">
            <v>08.04.005</v>
          </cell>
          <cell r="B901" t="str">
            <v>REGISTRO DE GAVETA BRUTO DN 40MM 1 1/2"</v>
          </cell>
          <cell r="C901" t="str">
            <v>UN</v>
          </cell>
          <cell r="D901">
            <v>110.25203252032522</v>
          </cell>
          <cell r="E901" t="str">
            <v>FDE-Julho/21</v>
          </cell>
        </row>
        <row r="902">
          <cell r="A902" t="str">
            <v>08.04.006</v>
          </cell>
          <cell r="B902" t="str">
            <v>REGISTRO DE GAVETA BRUTO DN 50MM (2")</v>
          </cell>
          <cell r="C902" t="str">
            <v>UN</v>
          </cell>
          <cell r="D902">
            <v>148.69918699186994</v>
          </cell>
          <cell r="E902" t="str">
            <v>FDE-Julho/21</v>
          </cell>
        </row>
        <row r="903">
          <cell r="A903" t="str">
            <v>08.04.007</v>
          </cell>
          <cell r="B903" t="str">
            <v>REGISTRO DE GAVETA BRUTO DN 65MM (2 1/2")</v>
          </cell>
          <cell r="C903" t="str">
            <v>UN</v>
          </cell>
          <cell r="D903">
            <v>287.01626016260161</v>
          </cell>
          <cell r="E903" t="str">
            <v>FDE-Julho/21</v>
          </cell>
        </row>
        <row r="904">
          <cell r="A904" t="str">
            <v>08.04.008</v>
          </cell>
          <cell r="B904" t="str">
            <v>REGISTRO DE GAVETA BRUTO DN 80MM (3")</v>
          </cell>
          <cell r="C904" t="str">
            <v>UN</v>
          </cell>
          <cell r="D904">
            <v>473.02439024390247</v>
          </cell>
          <cell r="E904" t="str">
            <v>FDE-Julho/21</v>
          </cell>
        </row>
        <row r="905">
          <cell r="A905" t="str">
            <v>08.04.009</v>
          </cell>
          <cell r="B905" t="str">
            <v>REGISTRO DE GAVETA BRUTO DN 100MM (4")</v>
          </cell>
          <cell r="C905" t="str">
            <v>UN</v>
          </cell>
          <cell r="D905">
            <v>756.70731707317077</v>
          </cell>
          <cell r="E905" t="str">
            <v>FDE-Julho/21</v>
          </cell>
        </row>
        <row r="906">
          <cell r="A906" t="str">
            <v>08.04.015</v>
          </cell>
          <cell r="B906" t="str">
            <v>REGISTRO DE PRESSAO BRUTO DE 1/2"</v>
          </cell>
          <cell r="C906" t="str">
            <v>UN</v>
          </cell>
          <cell r="D906">
            <v>69.495934959349597</v>
          </cell>
          <cell r="E906" t="str">
            <v>FDE-Julho/21</v>
          </cell>
        </row>
        <row r="907">
          <cell r="A907" t="str">
            <v>08.04.016</v>
          </cell>
          <cell r="B907" t="str">
            <v>REGISTRO DE PRESSAO BRUTO DE 3/4"</v>
          </cell>
          <cell r="C907" t="str">
            <v>UN</v>
          </cell>
          <cell r="D907">
            <v>76.560975609756099</v>
          </cell>
          <cell r="E907" t="str">
            <v>FDE-Julho/21</v>
          </cell>
        </row>
        <row r="908">
          <cell r="A908" t="str">
            <v>08.04.021</v>
          </cell>
          <cell r="B908" t="str">
            <v>REGISTRO DE GAVETA COM CANOPLA CROMADA DN 15MM (1/2")</v>
          </cell>
          <cell r="C908" t="str">
            <v>UN</v>
          </cell>
          <cell r="D908">
            <v>90.609756097560975</v>
          </cell>
          <cell r="E908" t="str">
            <v>FDE-Julho/21</v>
          </cell>
        </row>
        <row r="909">
          <cell r="A909" t="str">
            <v>08.04.022</v>
          </cell>
          <cell r="B909" t="str">
            <v>REGISTRO DE GAVETA COM CANOPLA CROMADA DN 20MM (3/4")</v>
          </cell>
          <cell r="C909" t="str">
            <v>UN</v>
          </cell>
          <cell r="D909">
            <v>100.86991869918698</v>
          </cell>
          <cell r="E909" t="str">
            <v>FDE-Julho/21</v>
          </cell>
        </row>
        <row r="910">
          <cell r="A910" t="str">
            <v>08.04.023</v>
          </cell>
          <cell r="B910" t="str">
            <v>REGISTRO DE GAVETA COM CANOPLA CROMADA DN 25MM (1")</v>
          </cell>
          <cell r="C910" t="str">
            <v>UN</v>
          </cell>
          <cell r="D910">
            <v>120.90243902439025</v>
          </cell>
          <cell r="E910" t="str">
            <v>FDE-Julho/21</v>
          </cell>
        </row>
        <row r="911">
          <cell r="A911" t="str">
            <v>08.04.024</v>
          </cell>
          <cell r="B911" t="str">
            <v>REGISTRO DE GAVETA COM CANOPLA CROMADA DN 32MM (1 1/4")</v>
          </cell>
          <cell r="C911" t="str">
            <v>UN</v>
          </cell>
          <cell r="D911">
            <v>163.16260162601625</v>
          </cell>
          <cell r="E911" t="str">
            <v>FDE-Julho/21</v>
          </cell>
        </row>
        <row r="912">
          <cell r="A912" t="str">
            <v>08.04.025</v>
          </cell>
          <cell r="B912" t="str">
            <v>REGISTRO DE GAVETA COM CANOPLA CROMADA DN 40MM (1 1/2")</v>
          </cell>
          <cell r="C912" t="str">
            <v>UN</v>
          </cell>
          <cell r="D912">
            <v>165.34146341463415</v>
          </cell>
          <cell r="E912" t="str">
            <v>FDE-Julho/21</v>
          </cell>
        </row>
        <row r="913">
          <cell r="A913" t="str">
            <v>08.04.031</v>
          </cell>
          <cell r="B913" t="str">
            <v>REGISTRO DE PRESSAO C/ CANOPLA CROMADA DN 15MM (1/2")</v>
          </cell>
          <cell r="C913" t="str">
            <v>UN</v>
          </cell>
          <cell r="D913">
            <v>85.170731707317074</v>
          </cell>
          <cell r="E913" t="str">
            <v>FDE-Julho/21</v>
          </cell>
        </row>
        <row r="914">
          <cell r="A914" t="str">
            <v>08.04.032</v>
          </cell>
          <cell r="B914" t="str">
            <v>REGISTRO DE PRESSAO C/ CANOPLA CROMADA DN 20MM (3/4")</v>
          </cell>
          <cell r="C914" t="str">
            <v>UN</v>
          </cell>
          <cell r="D914">
            <v>96.617886178861795</v>
          </cell>
          <cell r="E914" t="str">
            <v>FDE-Julho/21</v>
          </cell>
        </row>
        <row r="915">
          <cell r="A915" t="str">
            <v>08.04.043</v>
          </cell>
          <cell r="B915" t="str">
            <v>VALVULA DE DESCARGA C/ REG INCORP DN=32MM(1 1/4) ACAB ANTIVANDALISMO</v>
          </cell>
          <cell r="C915" t="str">
            <v>UN</v>
          </cell>
          <cell r="D915">
            <v>476.4390243902439</v>
          </cell>
          <cell r="E915" t="str">
            <v>FDE-Julho/21</v>
          </cell>
        </row>
        <row r="916">
          <cell r="A916" t="str">
            <v>08.04.044</v>
          </cell>
          <cell r="B916" t="str">
            <v>VALVULA DE DESCARGA C/ REG INCORP DN=40MM(1 1/2) ACAB ANTIVANDALISMO</v>
          </cell>
          <cell r="C916" t="str">
            <v>UN</v>
          </cell>
          <cell r="D916">
            <v>476.84552845528452</v>
          </cell>
          <cell r="E916" t="str">
            <v>FDE-Julho/21</v>
          </cell>
        </row>
        <row r="917">
          <cell r="A917" t="str">
            <v>08.04.048</v>
          </cell>
          <cell r="B917" t="str">
            <v>VALVULA DE DESCARGA DE FECHAMENTO AUTOMATICO PARA MICTORIO</v>
          </cell>
          <cell r="C917" t="str">
            <v>UN</v>
          </cell>
          <cell r="D917">
            <v>362.3170731707317</v>
          </cell>
          <cell r="E917" t="str">
            <v>FDE-Julho/21</v>
          </cell>
        </row>
        <row r="918">
          <cell r="A918" t="str">
            <v>08.04.051</v>
          </cell>
          <cell r="B918" t="str">
            <v>VALVULA DE DESCARGA C/REG INCORP DN 32MM (1 1/4") C/ ACAB SIMPLES</v>
          </cell>
          <cell r="C918" t="str">
            <v>UN</v>
          </cell>
          <cell r="D918">
            <v>289.0569105691057</v>
          </cell>
          <cell r="E918" t="str">
            <v>FDE-Julho/21</v>
          </cell>
        </row>
        <row r="919">
          <cell r="A919" t="str">
            <v>08.04.052</v>
          </cell>
          <cell r="B919" t="str">
            <v>VALVULA DE DESCARGA C/REG INCORP DN 40MM (1 1/2") C/ ACAB SIMPLES</v>
          </cell>
          <cell r="C919" t="str">
            <v>UN</v>
          </cell>
          <cell r="D919">
            <v>338.53658536585363</v>
          </cell>
          <cell r="E919" t="str">
            <v>FDE-Julho/21</v>
          </cell>
        </row>
        <row r="920">
          <cell r="A920" t="str">
            <v>08.04.053</v>
          </cell>
          <cell r="B920" t="str">
            <v>VALVULA DE DESCARGA C/ACIONAMENTO DUPLO FLUXO REGISTRO E ACABAM. DN 32MM 1 1/4"</v>
          </cell>
          <cell r="C920" t="str">
            <v>UN</v>
          </cell>
          <cell r="D920">
            <v>334.00813008130081</v>
          </cell>
          <cell r="E920" t="str">
            <v>FDE-Julho/21</v>
          </cell>
        </row>
        <row r="921">
          <cell r="A921" t="str">
            <v>08.04.054</v>
          </cell>
          <cell r="B921" t="str">
            <v>VALVULA DE DESCARGA C/ACIONAMENTO DUPLO FLUXO REGISTRO E ACABAM. DN 40MM 1 1/2"</v>
          </cell>
          <cell r="C921" t="str">
            <v>UN</v>
          </cell>
          <cell r="D921">
            <v>346.66666666666663</v>
          </cell>
          <cell r="E921" t="str">
            <v>FDE-Julho/21</v>
          </cell>
        </row>
        <row r="922">
          <cell r="A922" t="str">
            <v>08.04.060</v>
          </cell>
          <cell r="B922" t="str">
            <v>ENVELOPE DE CONCRETO PARA DUTOS</v>
          </cell>
          <cell r="C922" t="str">
            <v>M</v>
          </cell>
          <cell r="D922">
            <v>16.601626016260163</v>
          </cell>
          <cell r="E922" t="str">
            <v>FDE-Julho/21</v>
          </cell>
        </row>
        <row r="923">
          <cell r="A923" t="str">
            <v>08.04.099</v>
          </cell>
          <cell r="B923" t="str">
            <v>SERVICOS EM REDE DE AGUA FRIA</v>
          </cell>
          <cell r="C923" t="str">
            <v>MV</v>
          </cell>
          <cell r="D923">
            <v>463.84552845528452</v>
          </cell>
          <cell r="E923" t="str">
            <v>FDE-Julho/21</v>
          </cell>
        </row>
        <row r="924">
          <cell r="A924" t="str">
            <v>08.05.005</v>
          </cell>
          <cell r="B924" t="str">
            <v>TUBO DE COBRE NBR13206 CLASSE "E" DN 15MM (1/2") AGUA QUENTE INCL CONEXOES</v>
          </cell>
          <cell r="C924" t="str">
            <v>M</v>
          </cell>
          <cell r="D924">
            <v>42.853658536585364</v>
          </cell>
          <cell r="E924" t="str">
            <v>FDE-Julho/21</v>
          </cell>
        </row>
        <row r="925">
          <cell r="A925" t="str">
            <v>08.05.006</v>
          </cell>
          <cell r="B925" t="str">
            <v>TUBO DE COBRE NBR13206 CLASSE "E" DN 22MM (3/4") AGUA QUENTE INCL CONEXOES</v>
          </cell>
          <cell r="C925" t="str">
            <v>M</v>
          </cell>
          <cell r="D925">
            <v>67.162601626016254</v>
          </cell>
          <cell r="E925" t="str">
            <v>FDE-Julho/21</v>
          </cell>
        </row>
        <row r="926">
          <cell r="A926" t="str">
            <v>08.05.007</v>
          </cell>
          <cell r="B926" t="str">
            <v>TUBO DE COBRE NBR13206 CLASSE "E" DN 28MM (1") AGUA QUENTE INCL CONEXOES</v>
          </cell>
          <cell r="C926" t="str">
            <v>M</v>
          </cell>
          <cell r="D926">
            <v>75.113821138211378</v>
          </cell>
          <cell r="E926" t="str">
            <v>FDE-Julho/21</v>
          </cell>
        </row>
        <row r="927">
          <cell r="A927" t="str">
            <v>08.05.008</v>
          </cell>
          <cell r="B927" t="str">
            <v>TUBO DE COBRE NBR13206 CLASSE "E" DN 35MM (1 1/4") AGUA QUENTE INCL CONEXOES</v>
          </cell>
          <cell r="C927" t="str">
            <v>M</v>
          </cell>
          <cell r="D927">
            <v>135.78048780487805</v>
          </cell>
          <cell r="E927" t="str">
            <v>FDE-Julho/21</v>
          </cell>
        </row>
        <row r="928">
          <cell r="A928" t="str">
            <v>08.05.009</v>
          </cell>
          <cell r="B928" t="str">
            <v>TUBO DE COBRE NBR13206 CLASSE "E" DN 15 MM (1/2") AGUA QUENTE INCL CONEXOES COM ISOLAÇAO TERMICA POLIETIL EXPANDIDO</v>
          </cell>
          <cell r="C928" t="str">
            <v>M</v>
          </cell>
          <cell r="D928">
            <v>46.235772357723576</v>
          </cell>
          <cell r="E928" t="str">
            <v>FDE-Julho/21</v>
          </cell>
        </row>
        <row r="929">
          <cell r="A929" t="str">
            <v>08.05.010</v>
          </cell>
          <cell r="B929" t="str">
            <v>TUBO DE COBRE NBR13206 CLASSE "E" DN 22 MM (3/4") AGUA QUENTE INCL CONEXOES COM ISOLAÇAO TERMICA POLIETIL EXPANDIDO</v>
          </cell>
          <cell r="C929" t="str">
            <v>M</v>
          </cell>
          <cell r="D929">
            <v>70.780487804878049</v>
          </cell>
          <cell r="E929" t="str">
            <v>FDE-Julho/21</v>
          </cell>
        </row>
        <row r="930">
          <cell r="A930" t="str">
            <v>08.05.011</v>
          </cell>
          <cell r="B930" t="str">
            <v>TUBO DE COBRE NBR13206 CLASSE "E" DN 28 MM (1") AGUA QUENTE INCL CONEXOES COM ISOLAÇAO TERMICA POLIETIL EXPANDIDO</v>
          </cell>
          <cell r="C930" t="str">
            <v>M</v>
          </cell>
          <cell r="D930">
            <v>80.691056910569102</v>
          </cell>
          <cell r="E930" t="str">
            <v>FDE-Julho/21</v>
          </cell>
        </row>
        <row r="931">
          <cell r="A931" t="str">
            <v>08.05.012</v>
          </cell>
          <cell r="B931" t="str">
            <v>TUBO DE COBRE NBR13206 CLASSE "E" DN 35 MM (1 1/4") AGUA QUENTE INCL CONEXOES COM ISOLAÇAO TERMICA POLIETIL EXPANDIDO</v>
          </cell>
          <cell r="C931" t="str">
            <v>M</v>
          </cell>
          <cell r="D931">
            <v>141.15447154471545</v>
          </cell>
          <cell r="E931" t="str">
            <v>FDE-Julho/21</v>
          </cell>
        </row>
        <row r="932">
          <cell r="A932" t="str">
            <v>08.05.013</v>
          </cell>
          <cell r="B932" t="str">
            <v>PROTEÇAO EM ALUMINIO CORRUGADO E= 0,15MM PARA TUBO DE COBRE  DN 15MM AGUA QUENTE INCL AMARRAÇAO</v>
          </cell>
          <cell r="C932" t="str">
            <v>M</v>
          </cell>
          <cell r="D932">
            <v>15.691056910569106</v>
          </cell>
          <cell r="E932" t="str">
            <v>FDE-Julho/21</v>
          </cell>
        </row>
        <row r="933">
          <cell r="A933" t="str">
            <v>08.05.014</v>
          </cell>
          <cell r="B933" t="str">
            <v>PROTEÇAO EM  ALUMINIO CORRUGADO E= 0,15MM PARA TUBO DE COBRE  DN 22MM AGUA QUENTE INCL AMARRAÇAO</v>
          </cell>
          <cell r="C933" t="str">
            <v>M</v>
          </cell>
          <cell r="D933">
            <v>17.308943089430894</v>
          </cell>
          <cell r="E933" t="str">
            <v>FDE-Julho/21</v>
          </cell>
        </row>
        <row r="934">
          <cell r="A934" t="str">
            <v>08.05.015</v>
          </cell>
          <cell r="B934" t="str">
            <v>PROTEÇAO EM  ALUMINIO CORRUGADO E=0,15MM PARA TUBO DE COBRE  DN 28MM AGUA QUENTE INCL AMARRAÇAO</v>
          </cell>
          <cell r="C934" t="str">
            <v>M</v>
          </cell>
          <cell r="D934">
            <v>20.910569105691057</v>
          </cell>
          <cell r="E934" t="str">
            <v>FDE-Julho/21</v>
          </cell>
        </row>
        <row r="935">
          <cell r="A935" t="str">
            <v>08.05.016</v>
          </cell>
          <cell r="B935" t="str">
            <v>PROTEÇAO EM ALUMINIO CORRUGADO E= 0,15MM PARA TUBO DE COBRE  DN 35MM AGUA QUENTE INCL AMARRAÇAO</v>
          </cell>
          <cell r="C935" t="str">
            <v>M</v>
          </cell>
          <cell r="D935">
            <v>23.642276422764226</v>
          </cell>
          <cell r="E935" t="str">
            <v>FDE-Julho/21</v>
          </cell>
        </row>
        <row r="936">
          <cell r="A936" t="str">
            <v>08.05.099</v>
          </cell>
          <cell r="B936" t="str">
            <v>SERVIÇOS EM REDE DE ÁGUA QUENTE</v>
          </cell>
          <cell r="C936" t="str">
            <v>MV</v>
          </cell>
          <cell r="D936">
            <v>463.84552845528452</v>
          </cell>
          <cell r="E936" t="str">
            <v>FDE-Julho/21</v>
          </cell>
        </row>
        <row r="937">
          <cell r="A937" t="str">
            <v>08.06.001</v>
          </cell>
          <cell r="B937" t="str">
            <v xml:space="preserve">SISTEMA DE AQUECIMENTO SOLAR  BOILER 1.000L COM 10 PLACAS COLETORAS 175x100x6,5cm  FORNECIDO E INSTALADO  USO EXCLUSIVO PADRÃO CRECHE  
 </v>
          </cell>
          <cell r="C937" t="str">
            <v>UN</v>
          </cell>
          <cell r="D937">
            <v>33805.536585365851</v>
          </cell>
          <cell r="E937" t="str">
            <v>FDE-Julho/21</v>
          </cell>
        </row>
        <row r="938">
          <cell r="A938" t="str">
            <v>08.07.002</v>
          </cell>
          <cell r="B938" t="str">
            <v>TUBO ACO GALVANIZ NBR5580-CL MEDIA, DN65MM (2 1/2")- INCL CONEXOES</v>
          </cell>
          <cell r="C938" t="str">
            <v>M</v>
          </cell>
          <cell r="D938">
            <v>276.71544715447158</v>
          </cell>
          <cell r="E938" t="str">
            <v>FDE-Julho/21</v>
          </cell>
        </row>
        <row r="939">
          <cell r="A939" t="str">
            <v>08.07.003</v>
          </cell>
          <cell r="B939" t="str">
            <v>TUBO ACO GALVANIZ NBR5580-CL MEDIA, DN80MM (3")-INCL CONEXOES</v>
          </cell>
          <cell r="C939" t="str">
            <v>M</v>
          </cell>
          <cell r="D939">
            <v>313.23577235772353</v>
          </cell>
          <cell r="E939" t="str">
            <v>FDE-Julho/21</v>
          </cell>
        </row>
        <row r="940">
          <cell r="A940" t="str">
            <v>08.07.004</v>
          </cell>
          <cell r="B940" t="str">
            <v>TUBO ACO GLAVANIZ NBR5580-CL MEDIA, DN100MM (4")-INCL CONEXOES</v>
          </cell>
          <cell r="C940" t="str">
            <v>M</v>
          </cell>
          <cell r="D940">
            <v>429.96747967479678</v>
          </cell>
          <cell r="E940" t="str">
            <v>FDE-Julho/21</v>
          </cell>
        </row>
        <row r="941">
          <cell r="A941" t="str">
            <v>08.07.005</v>
          </cell>
          <cell r="B941" t="str">
            <v>TUBO ACO GALVANIZ NBR5580-CL MEDIA, DN 150MM (6") - INCL CONEXOES</v>
          </cell>
          <cell r="C941" t="str">
            <v>M</v>
          </cell>
          <cell r="D941">
            <v>652.17886178861784</v>
          </cell>
          <cell r="E941" t="str">
            <v>FDE-Julho/21</v>
          </cell>
        </row>
        <row r="942">
          <cell r="A942" t="str">
            <v>08.07.010</v>
          </cell>
          <cell r="B942" t="str">
            <v>PROTECAO ANTI CORROSIVA PARA RAMAIS SOB A TERRA</v>
          </cell>
          <cell r="C942" t="str">
            <v>M</v>
          </cell>
          <cell r="D942">
            <v>41.991869918699187</v>
          </cell>
          <cell r="E942" t="str">
            <v>FDE-Julho/21</v>
          </cell>
        </row>
        <row r="943">
          <cell r="A943" t="str">
            <v>08.07.099</v>
          </cell>
          <cell r="B943" t="str">
            <v>SERVICOS EM REDE DE INCENDIO</v>
          </cell>
          <cell r="C943" t="str">
            <v>MV</v>
          </cell>
          <cell r="D943">
            <v>463.84552845528452</v>
          </cell>
          <cell r="E943" t="str">
            <v>FDE-Julho/21</v>
          </cell>
        </row>
        <row r="944">
          <cell r="A944" t="str">
            <v>08.08.002</v>
          </cell>
          <cell r="B944" t="str">
            <v>REGISTRO DE GAVETA BRUTO DN 65MM (2 1/2")</v>
          </cell>
          <cell r="C944" t="str">
            <v>UN</v>
          </cell>
          <cell r="D944">
            <v>287.01626016260161</v>
          </cell>
          <cell r="E944" t="str">
            <v>FDE-Julho/21</v>
          </cell>
        </row>
        <row r="945">
          <cell r="A945" t="str">
            <v>08.08.003</v>
          </cell>
          <cell r="B945" t="str">
            <v>REGISTRO DE GAVETA BRUTO DN 80MM (3")</v>
          </cell>
          <cell r="C945" t="str">
            <v>UN</v>
          </cell>
          <cell r="D945">
            <v>473.02439024390247</v>
          </cell>
          <cell r="E945" t="str">
            <v>FDE-Julho/21</v>
          </cell>
        </row>
        <row r="946">
          <cell r="A946" t="str">
            <v>08.08.004</v>
          </cell>
          <cell r="B946" t="str">
            <v>REGISTRO DE GAVETA BRUTO DN 100MM (4")</v>
          </cell>
          <cell r="C946" t="str">
            <v>UN</v>
          </cell>
          <cell r="D946">
            <v>756.70731707317077</v>
          </cell>
          <cell r="E946" t="str">
            <v>FDE-Julho/21</v>
          </cell>
        </row>
        <row r="947">
          <cell r="A947" t="str">
            <v>08.08.010</v>
          </cell>
          <cell r="B947" t="str">
            <v>REGISTRO GLOBO ANGULAR AMARELO 2 1/2"</v>
          </cell>
          <cell r="C947" t="str">
            <v>UN</v>
          </cell>
          <cell r="D947">
            <v>221.96747967479675</v>
          </cell>
          <cell r="E947" t="str">
            <v>FDE-Julho/21</v>
          </cell>
        </row>
        <row r="948">
          <cell r="A948" t="str">
            <v>08.08.012</v>
          </cell>
          <cell r="B948" t="str">
            <v>REGISTRO DE RECALQUE NO PASSEIO (RR-01)</v>
          </cell>
          <cell r="C948" t="str">
            <v>UN</v>
          </cell>
          <cell r="D948">
            <v>708.3821138211382</v>
          </cell>
          <cell r="E948" t="str">
            <v>FDE-Julho/21</v>
          </cell>
        </row>
        <row r="949">
          <cell r="A949" t="str">
            <v>08.08.015</v>
          </cell>
          <cell r="B949" t="str">
            <v>VALVULA DE RETENCAO VERT.BRONZE TIPO LEVE DE 2 1/2"</v>
          </cell>
          <cell r="C949" t="str">
            <v>UN</v>
          </cell>
          <cell r="D949">
            <v>293.60975609756099</v>
          </cell>
          <cell r="E949" t="str">
            <v>FDE-Julho/21</v>
          </cell>
        </row>
        <row r="950">
          <cell r="A950" t="str">
            <v>08.08.016</v>
          </cell>
          <cell r="B950" t="str">
            <v>VALVULA DE RETENCAO VERT.BRONZE TIPO LEVE DE 3"</v>
          </cell>
          <cell r="C950" t="str">
            <v>UN</v>
          </cell>
          <cell r="D950">
            <v>420.39024390243907</v>
          </cell>
          <cell r="E950" t="str">
            <v>FDE-Julho/21</v>
          </cell>
        </row>
        <row r="951">
          <cell r="A951" t="str">
            <v>08.08.017</v>
          </cell>
          <cell r="B951" t="str">
            <v>VALVULA DE RETENCAO VERT.BRONZE TIPO LEVE DE 4"</v>
          </cell>
          <cell r="C951" t="str">
            <v>UN</v>
          </cell>
          <cell r="D951">
            <v>688.32520325203257</v>
          </cell>
          <cell r="E951" t="str">
            <v>FDE-Julho/21</v>
          </cell>
        </row>
        <row r="952">
          <cell r="A952" t="str">
            <v>08.08.021</v>
          </cell>
          <cell r="B952" t="str">
            <v>HIDRANTE COM REGISTRO TIPO GLOBO AMARELO DE 2 1/2"</v>
          </cell>
          <cell r="C952" t="str">
            <v>UN</v>
          </cell>
          <cell r="D952">
            <v>141.60162601626016</v>
          </cell>
          <cell r="E952" t="str">
            <v>FDE-Julho/21</v>
          </cell>
        </row>
        <row r="953">
          <cell r="A953" t="str">
            <v>08.08.028</v>
          </cell>
          <cell r="B953" t="str">
            <v>AH-04 ABRIGO PARA HIDRANTE COM MANGUEIRA 1 1/2"  E ESGUICHO REGULAVEL</v>
          </cell>
          <cell r="C953" t="str">
            <v>UN</v>
          </cell>
          <cell r="D953">
            <v>1511.4146341463415</v>
          </cell>
          <cell r="E953" t="str">
            <v>FDE-Julho/21</v>
          </cell>
        </row>
        <row r="954">
          <cell r="A954" t="str">
            <v>08.08.030</v>
          </cell>
          <cell r="B954" t="str">
            <v>MANGUEIRA COM UNIAO DE ENGATE RAPIDO DE 1 1/2"</v>
          </cell>
          <cell r="C954" t="str">
            <v>M</v>
          </cell>
          <cell r="D954">
            <v>23.902439024390244</v>
          </cell>
          <cell r="E954" t="str">
            <v>FDE-Julho/21</v>
          </cell>
        </row>
        <row r="955">
          <cell r="A955" t="str">
            <v>08.08.031</v>
          </cell>
          <cell r="B955" t="str">
            <v>MANGUEIRA COM UNIAO DE ENGATE RAPIDO DE 2 1/2"</v>
          </cell>
          <cell r="C955" t="str">
            <v>M</v>
          </cell>
          <cell r="D955">
            <v>35.577235772357724</v>
          </cell>
          <cell r="E955" t="str">
            <v>FDE-Julho/21</v>
          </cell>
        </row>
        <row r="956">
          <cell r="A956" t="str">
            <v>08.08.035</v>
          </cell>
          <cell r="B956" t="str">
            <v>ESGUICHO DE LATAO C/ENGATE RAPIDO ORIFICIO DE 1/2"</v>
          </cell>
          <cell r="C956" t="str">
            <v>UN</v>
          </cell>
          <cell r="D956">
            <v>68.471544715447152</v>
          </cell>
          <cell r="E956" t="str">
            <v>FDE-Julho/21</v>
          </cell>
        </row>
        <row r="957">
          <cell r="A957" t="str">
            <v>08.08.036</v>
          </cell>
          <cell r="B957" t="str">
            <v>ESGUICHO DE LATAO C/ENGATE RAPIDO ORIFICIO DE 5/8"</v>
          </cell>
          <cell r="C957" t="str">
            <v>UN</v>
          </cell>
          <cell r="D957">
            <v>52.130081300813011</v>
          </cell>
          <cell r="E957" t="str">
            <v>FDE-Julho/21</v>
          </cell>
        </row>
        <row r="958">
          <cell r="A958" t="str">
            <v>08.08.037</v>
          </cell>
          <cell r="B958" t="str">
            <v>ESGUICHO DE LATAO C/ENGATE RAPIDO ORIFICIO DE 3/4"</v>
          </cell>
          <cell r="C958" t="str">
            <v>UN</v>
          </cell>
          <cell r="D958">
            <v>106.17886178861788</v>
          </cell>
          <cell r="E958" t="str">
            <v>FDE-Julho/21</v>
          </cell>
        </row>
        <row r="959">
          <cell r="A959" t="str">
            <v>08.08.041</v>
          </cell>
          <cell r="B959" t="str">
            <v>VALVULA RETENCAO HORIZ BRONZE DE 2 1/2"</v>
          </cell>
          <cell r="C959" t="str">
            <v>UN</v>
          </cell>
          <cell r="D959">
            <v>371.1869918699187</v>
          </cell>
          <cell r="E959" t="str">
            <v>FDE-Julho/21</v>
          </cell>
        </row>
        <row r="960">
          <cell r="A960" t="str">
            <v>08.08.042</v>
          </cell>
          <cell r="B960" t="str">
            <v>VALVULA RETENCAO HORIZONTAL DE BRONZE DE 3"</v>
          </cell>
          <cell r="C960" t="str">
            <v>UN</v>
          </cell>
          <cell r="D960">
            <v>442.30081300813009</v>
          </cell>
          <cell r="E960" t="str">
            <v>FDE-Julho/21</v>
          </cell>
        </row>
        <row r="961">
          <cell r="A961" t="str">
            <v>08.08.043</v>
          </cell>
          <cell r="B961" t="str">
            <v>VALVULA RETENCAO HORIZONTAL BRONZE DE 4"</v>
          </cell>
          <cell r="C961" t="str">
            <v>UN</v>
          </cell>
          <cell r="D961">
            <v>746.26829268292681</v>
          </cell>
          <cell r="E961" t="str">
            <v>FDE-Julho/21</v>
          </cell>
        </row>
        <row r="962">
          <cell r="A962" t="str">
            <v>08.08.044</v>
          </cell>
          <cell r="B962" t="str">
            <v>EXTINTORES MANUAIS DE CO2 CAPACIDADE 4KG</v>
          </cell>
          <cell r="C962" t="str">
            <v>UN</v>
          </cell>
          <cell r="D962">
            <v>344.4390243902439</v>
          </cell>
          <cell r="E962" t="str">
            <v>FDE-Julho/21</v>
          </cell>
        </row>
        <row r="963">
          <cell r="A963" t="str">
            <v>08.08.045</v>
          </cell>
          <cell r="B963" t="str">
            <v>EXTINTORES MANUAIS DE CO2 COM CAPACIDADE DE 6 KG</v>
          </cell>
          <cell r="C963" t="str">
            <v>UN</v>
          </cell>
          <cell r="D963">
            <v>465.27642276422762</v>
          </cell>
          <cell r="E963" t="str">
            <v>FDE-Julho/21</v>
          </cell>
        </row>
        <row r="964">
          <cell r="A964" t="str">
            <v>08.08.046</v>
          </cell>
          <cell r="B964" t="str">
            <v>EXTINTORES MANUAIS PO QUIMICO SECO COM CAPACIDADE DE 4 KG</v>
          </cell>
          <cell r="C964" t="str">
            <v>UN</v>
          </cell>
          <cell r="D964">
            <v>145.39837398373984</v>
          </cell>
          <cell r="E964" t="str">
            <v>FDE-Julho/21</v>
          </cell>
        </row>
        <row r="965">
          <cell r="A965" t="str">
            <v>08.08.047</v>
          </cell>
          <cell r="B965" t="str">
            <v>EXTINTOR MANUAL PO QUIMICO SECO C/ CAPACIDADE DE 12KG</v>
          </cell>
          <cell r="C965" t="str">
            <v>UN</v>
          </cell>
          <cell r="D965">
            <v>168.00813008130083</v>
          </cell>
          <cell r="E965" t="str">
            <v>FDE-Julho/21</v>
          </cell>
        </row>
        <row r="966">
          <cell r="A966" t="str">
            <v>08.08.048</v>
          </cell>
          <cell r="B966" t="str">
            <v>EXTINTOR PORTATIL DE PO QUIMICO BC CAPACIDADE 6 KG</v>
          </cell>
          <cell r="C966" t="str">
            <v>UN</v>
          </cell>
          <cell r="D966">
            <v>134.76422764227641</v>
          </cell>
          <cell r="E966" t="str">
            <v>FDE-Julho/21</v>
          </cell>
        </row>
        <row r="967">
          <cell r="A967" t="str">
            <v>08.08.050</v>
          </cell>
          <cell r="B967" t="str">
            <v>EXTINTORES MANUAIS DE AGUA PRESSURIZADA CAP DE 10 L</v>
          </cell>
          <cell r="C967" t="str">
            <v>UN</v>
          </cell>
          <cell r="D967">
            <v>152.70731707317074</v>
          </cell>
          <cell r="E967" t="str">
            <v>FDE-Julho/21</v>
          </cell>
        </row>
        <row r="968">
          <cell r="A968" t="str">
            <v>08.08.051</v>
          </cell>
          <cell r="B968" t="str">
            <v>EXTINTOR PORTATIL DE PO QUIMICO ABC CAPACIDADE 6 KG</v>
          </cell>
          <cell r="C968" t="str">
            <v>UN</v>
          </cell>
          <cell r="D968">
            <v>150.76422764227641</v>
          </cell>
          <cell r="E968" t="str">
            <v>FDE-Julho/21</v>
          </cell>
        </row>
        <row r="969">
          <cell r="A969" t="str">
            <v>08.08.060</v>
          </cell>
          <cell r="B969" t="str">
            <v>MANOMETRO INDUSTRIAL COM TOMADA INFERIOR.</v>
          </cell>
          <cell r="C969" t="str">
            <v>UN</v>
          </cell>
          <cell r="D969">
            <v>406.63414634146346</v>
          </cell>
          <cell r="E969" t="str">
            <v>FDE-Julho/21</v>
          </cell>
        </row>
        <row r="970">
          <cell r="A970" t="str">
            <v>08.08.061</v>
          </cell>
          <cell r="B970" t="str">
            <v>PRESSOSTATO (VALVULA DE FLUXO) COM SENSOR DIAFRAGMA.</v>
          </cell>
          <cell r="C970" t="str">
            <v>UN</v>
          </cell>
          <cell r="D970">
            <v>1648.8536585365853</v>
          </cell>
          <cell r="E970" t="str">
            <v>FDE-Julho/21</v>
          </cell>
        </row>
        <row r="971">
          <cell r="A971" t="str">
            <v>08.08.069</v>
          </cell>
          <cell r="B971" t="str">
            <v>AI-01 ABRIGO PARA BOMBA DE INCENDIO</v>
          </cell>
          <cell r="C971" t="str">
            <v>UN</v>
          </cell>
          <cell r="D971">
            <v>2215.4715447154472</v>
          </cell>
          <cell r="E971" t="str">
            <v>FDE-Julho/21</v>
          </cell>
        </row>
        <row r="972">
          <cell r="A972" t="str">
            <v>08.08.070</v>
          </cell>
          <cell r="B972" t="str">
            <v>CONJ MOTOR-BOMBA (CENTRIFUGA) 1/2 HP (3400 L/H -20 MCA)</v>
          </cell>
          <cell r="C972" t="str">
            <v>UN</v>
          </cell>
          <cell r="D972">
            <v>1139.9512195121952</v>
          </cell>
          <cell r="E972" t="str">
            <v>FDE-Julho/21</v>
          </cell>
        </row>
        <row r="973">
          <cell r="A973" t="str">
            <v>08.08.071</v>
          </cell>
          <cell r="B973" t="str">
            <v>CONJ MOTOR-BOMBA (CENTRIFUGA) 3/4 HP (7400 L/H - 20 MCA)</v>
          </cell>
          <cell r="C973" t="str">
            <v>UN</v>
          </cell>
          <cell r="D973">
            <v>1295.7317073170732</v>
          </cell>
          <cell r="E973" t="str">
            <v>FDE-Julho/21</v>
          </cell>
        </row>
        <row r="974">
          <cell r="A974" t="str">
            <v>08.08.072</v>
          </cell>
          <cell r="B974" t="str">
            <v>CONJ MOTOR-BOMBA (CENTRIFUGA) 1 HP (8500 L/H - 20 MCA)</v>
          </cell>
          <cell r="C974" t="str">
            <v>UN</v>
          </cell>
          <cell r="D974">
            <v>1428.219512195122</v>
          </cell>
          <cell r="E974" t="str">
            <v>FDE-Julho/21</v>
          </cell>
        </row>
        <row r="975">
          <cell r="A975" t="str">
            <v>08.08.073</v>
          </cell>
          <cell r="B975" t="str">
            <v>CONJ MOTOR-BOMBA (CENTRIFUGA) 1.5 HP (10000 L/H - 20 MCA)</v>
          </cell>
          <cell r="C975" t="str">
            <v>UN</v>
          </cell>
          <cell r="D975">
            <v>1756.8455284552847</v>
          </cell>
          <cell r="E975" t="str">
            <v>FDE-Julho/21</v>
          </cell>
        </row>
        <row r="976">
          <cell r="A976" t="str">
            <v>08.08.074</v>
          </cell>
          <cell r="B976" t="str">
            <v>CONJ MOTOR-BOMBA (CENTRIFUGA) 2 HP (13900 L/H - 20 MCA)</v>
          </cell>
          <cell r="C976" t="str">
            <v>UN</v>
          </cell>
          <cell r="D976">
            <v>1957.0000000000002</v>
          </cell>
          <cell r="E976" t="str">
            <v>FDE-Julho/21</v>
          </cell>
        </row>
        <row r="977">
          <cell r="A977" t="str">
            <v>08.08.075</v>
          </cell>
          <cell r="B977" t="str">
            <v>CONJ MOTOR-BOMBA (CENTRIFUGA) 3 HP (25000 L/H - 20 MCA)</v>
          </cell>
          <cell r="C977" t="str">
            <v>UN</v>
          </cell>
          <cell r="D977">
            <v>2381.520325203252</v>
          </cell>
          <cell r="E977" t="str">
            <v>FDE-Julho/21</v>
          </cell>
        </row>
        <row r="978">
          <cell r="A978" t="str">
            <v>08.08.076</v>
          </cell>
          <cell r="B978" t="str">
            <v>CONJ MOTOR-BOMBA (CENTRIFUGA) 4 HP (31200 L/H - 20 MCA)</v>
          </cell>
          <cell r="C978" t="str">
            <v>UN</v>
          </cell>
          <cell r="D978">
            <v>2986.2520325203254</v>
          </cell>
          <cell r="E978" t="str">
            <v>FDE-Julho/21</v>
          </cell>
        </row>
        <row r="979">
          <cell r="A979" t="str">
            <v>08.08.077</v>
          </cell>
          <cell r="B979" t="str">
            <v>CONJ MOTOR-BOMBA (CENTRIFUGA) 5 HP (31200 L/H -20 MCA)</v>
          </cell>
          <cell r="C979" t="str">
            <v>UN</v>
          </cell>
          <cell r="D979">
            <v>3567.1951219512193</v>
          </cell>
          <cell r="E979" t="str">
            <v>FDE-Julho/21</v>
          </cell>
        </row>
        <row r="980">
          <cell r="A980" t="str">
            <v>08.08.078</v>
          </cell>
          <cell r="B980" t="str">
            <v>CONJ MOTOR-BOMBA (CENTRIFUGA) 7,5 HP (40000L/H 20 MCA)</v>
          </cell>
          <cell r="C980" t="str">
            <v>UN</v>
          </cell>
          <cell r="D980">
            <v>4555.9756097560976</v>
          </cell>
          <cell r="E980" t="str">
            <v>FDE-Julho/21</v>
          </cell>
        </row>
        <row r="981">
          <cell r="A981" t="str">
            <v>08.08.079</v>
          </cell>
          <cell r="B981" t="str">
            <v>CONJ MOTOR-BOMBA (CENTRIFUGA) 10 HP (40000 L/H 20MCA)</v>
          </cell>
          <cell r="C981" t="str">
            <v>UN</v>
          </cell>
          <cell r="D981">
            <v>4748.0650406504064</v>
          </cell>
          <cell r="E981" t="str">
            <v>FDE-Julho/21</v>
          </cell>
        </row>
        <row r="982">
          <cell r="A982" t="str">
            <v>08.08.090</v>
          </cell>
          <cell r="B982" t="str">
            <v>TREINAMENTO BÁSICO PARA BRIGADA DE INCÊNDIO INCLUSO EQUIPAMENTOS (POR PARTICIPANTE)</v>
          </cell>
          <cell r="C982" t="str">
            <v>UN</v>
          </cell>
          <cell r="D982">
            <v>185.09756097560975</v>
          </cell>
          <cell r="E982" t="str">
            <v>FDE-Julho/21</v>
          </cell>
        </row>
        <row r="983">
          <cell r="A983" t="str">
            <v>08.08.099</v>
          </cell>
          <cell r="B983" t="str">
            <v>SERVICOS EM REDE DE INCENDIO</v>
          </cell>
          <cell r="C983" t="str">
            <v>MV</v>
          </cell>
          <cell r="D983">
            <v>463.84552845528452</v>
          </cell>
          <cell r="E983" t="str">
            <v>FDE-Julho/21</v>
          </cell>
        </row>
        <row r="984">
          <cell r="A984" t="str">
            <v>08.09.001</v>
          </cell>
          <cell r="B984" t="str">
            <v>TUBO DE FERRO FUNDIDO DN 50MM (2") - INCLUSIVE CONEXOES -  DESC</v>
          </cell>
          <cell r="C984" t="str">
            <v>M</v>
          </cell>
          <cell r="D984">
            <v>276.88617886178861</v>
          </cell>
          <cell r="E984" t="str">
            <v>FDE-Julho/21</v>
          </cell>
        </row>
        <row r="985">
          <cell r="A985" t="str">
            <v>08.09.002</v>
          </cell>
          <cell r="B985" t="str">
            <v>TUBO DE FERRO FUNDIDO DN 75MM (3") - INCLUSIVE CONEXOES -  DESC</v>
          </cell>
          <cell r="C985" t="str">
            <v>M</v>
          </cell>
          <cell r="D985">
            <v>335.9349593495935</v>
          </cell>
          <cell r="E985" t="str">
            <v>FDE-Julho/21</v>
          </cell>
        </row>
        <row r="986">
          <cell r="A986" t="str">
            <v>08.09.003</v>
          </cell>
          <cell r="B986" t="str">
            <v>TUBO DE FERRO FUNDIDO DN 100MM (4") - INCLUSIVE CONEXOES -  DESC</v>
          </cell>
          <cell r="C986" t="str">
            <v>M</v>
          </cell>
          <cell r="D986">
            <v>365.77235772357722</v>
          </cell>
          <cell r="E986" t="str">
            <v>FDE-Julho/21</v>
          </cell>
        </row>
        <row r="987">
          <cell r="A987" t="str">
            <v>08.09.015</v>
          </cell>
          <cell r="B987" t="str">
            <v>TUBO PVC NORMAL "SN" JUNTA SOLDÁVEL/ELÁSTICA DN 40 INCL CONEXÕES</v>
          </cell>
          <cell r="C987" t="str">
            <v>M</v>
          </cell>
          <cell r="D987">
            <v>39.90243902439024</v>
          </cell>
          <cell r="E987" t="str">
            <v>FDE-Julho/21</v>
          </cell>
        </row>
        <row r="988">
          <cell r="A988" t="str">
            <v>08.09.016</v>
          </cell>
          <cell r="B988" t="str">
            <v>TUBO PVC NORMAL "SN" JUNTA ELÁSTICA DN 50 INCL CONEXÕES</v>
          </cell>
          <cell r="C988" t="str">
            <v>M</v>
          </cell>
          <cell r="D988">
            <v>46.991869918699187</v>
          </cell>
          <cell r="E988" t="str">
            <v>FDE-Julho/21</v>
          </cell>
        </row>
        <row r="989">
          <cell r="A989" t="str">
            <v>08.09.017</v>
          </cell>
          <cell r="B989" t="str">
            <v>TUBO PVC NORMAL "SN" JUNTA ELÁSTICA DN 75 INCL CONEXÕES</v>
          </cell>
          <cell r="C989" t="str">
            <v>M</v>
          </cell>
          <cell r="D989">
            <v>59.747967479674791</v>
          </cell>
          <cell r="E989" t="str">
            <v>FDE-Julho/21</v>
          </cell>
        </row>
        <row r="990">
          <cell r="A990" t="str">
            <v>08.09.018</v>
          </cell>
          <cell r="B990" t="str">
            <v>TUBO PVC NORMAL "SN" JUNTA ELÁSTICA DN 100 INCL CONEXÕES</v>
          </cell>
          <cell r="C990" t="str">
            <v>M</v>
          </cell>
          <cell r="D990">
            <v>62.617886178861788</v>
          </cell>
          <cell r="E990" t="str">
            <v>FDE-Julho/21</v>
          </cell>
        </row>
        <row r="991">
          <cell r="A991" t="str">
            <v>08.09.019</v>
          </cell>
          <cell r="B991" t="str">
            <v>TUBO PVC NORMAL "SN" JUNTA ELÁSTICA DN 150 INCL CONEXÕES</v>
          </cell>
          <cell r="C991" t="str">
            <v>M</v>
          </cell>
          <cell r="D991">
            <v>125.4390243902439</v>
          </cell>
          <cell r="E991" t="str">
            <v>FDE-Julho/21</v>
          </cell>
        </row>
        <row r="992">
          <cell r="A992" t="str">
            <v>08.09.030</v>
          </cell>
          <cell r="B992" t="str">
            <v>TUBO DE ACO GALVANIZADO DN 40MM (1.1/2") - INCLUSIVE CONEXOES</v>
          </cell>
          <cell r="C992" t="str">
            <v>M</v>
          </cell>
          <cell r="D992">
            <v>177.5609756097561</v>
          </cell>
          <cell r="E992" t="str">
            <v>FDE-Julho/21</v>
          </cell>
        </row>
        <row r="993">
          <cell r="A993" t="str">
            <v>08.09.060</v>
          </cell>
          <cell r="B993" t="str">
            <v>TUBO PVC REFORÇADO "SR" JUNTA ELÁSTICA DN 40 INCL CONEXÕES</v>
          </cell>
          <cell r="C993" t="str">
            <v>M</v>
          </cell>
          <cell r="D993">
            <v>41.178861788617887</v>
          </cell>
          <cell r="E993" t="str">
            <v>FDE-Julho/21</v>
          </cell>
        </row>
        <row r="994">
          <cell r="A994" t="str">
            <v>08.09.061</v>
          </cell>
          <cell r="B994" t="str">
            <v>TUBO PVC REFORÇADO "SR" JUNTA ELÁSTICA DN 50 INCL CONEXÕES</v>
          </cell>
          <cell r="C994" t="str">
            <v>M</v>
          </cell>
          <cell r="D994">
            <v>44.170731707317074</v>
          </cell>
          <cell r="E994" t="str">
            <v>FDE-Julho/21</v>
          </cell>
        </row>
        <row r="995">
          <cell r="A995" t="str">
            <v>08.09.062</v>
          </cell>
          <cell r="B995" t="str">
            <v>TUBO PVC REFORÇADO "SR" JUNTA ELÁSTICA DN 75 INCL CONEXÕES</v>
          </cell>
          <cell r="C995" t="str">
            <v>M</v>
          </cell>
          <cell r="D995">
            <v>57.780487804878042</v>
          </cell>
          <cell r="E995" t="str">
            <v>FDE-Julho/21</v>
          </cell>
        </row>
        <row r="996">
          <cell r="A996" t="str">
            <v>08.09.063</v>
          </cell>
          <cell r="B996" t="str">
            <v>TUBO PVC REFORÇADO "SR" JUNTA ELÁSTICA DN 100 INCL CONEXÕES</v>
          </cell>
          <cell r="C996" t="str">
            <v>M</v>
          </cell>
          <cell r="D996">
            <v>75.219512195121951</v>
          </cell>
          <cell r="E996" t="str">
            <v>FDE-Julho/21</v>
          </cell>
        </row>
        <row r="997">
          <cell r="A997" t="str">
            <v>08.09.064</v>
          </cell>
          <cell r="B997" t="str">
            <v>TUBO PVC REFORÇADO "SR" JUNTA ELÁSTICA DN 150 INCL CONEXÕES</v>
          </cell>
          <cell r="C997" t="str">
            <v>M</v>
          </cell>
          <cell r="D997">
            <v>115.40650406504064</v>
          </cell>
          <cell r="E997" t="str">
            <v>FDE-Julho/21</v>
          </cell>
        </row>
        <row r="998">
          <cell r="A998" t="str">
            <v>08.09.099</v>
          </cell>
          <cell r="B998" t="str">
            <v>SERVICOS EM REDE DE ESGOTO</v>
          </cell>
          <cell r="C998" t="str">
            <v>MV</v>
          </cell>
          <cell r="D998">
            <v>463.84552845528452</v>
          </cell>
          <cell r="E998" t="str">
            <v>FDE-Julho/21</v>
          </cell>
        </row>
        <row r="999">
          <cell r="A999" t="str">
            <v>08.10.004</v>
          </cell>
          <cell r="B999" t="str">
            <v xml:space="preserve">CAIXA SIFONADA DE PVC DN 100X150X50MM C/GRELHA PVC CROMADO 
 </v>
          </cell>
          <cell r="C999" t="str">
            <v>UN</v>
          </cell>
          <cell r="D999">
            <v>62.463414634146339</v>
          </cell>
          <cell r="E999" t="str">
            <v>FDE-Julho/21</v>
          </cell>
        </row>
        <row r="1000">
          <cell r="A1000" t="str">
            <v>08.10.006</v>
          </cell>
          <cell r="B1000" t="str">
            <v>CAIXA SIFONADA DE PVC DN 150X150X50MM C/GRELHA METALICA</v>
          </cell>
          <cell r="C1000" t="str">
            <v>UN</v>
          </cell>
          <cell r="D1000">
            <v>78.048780487804876</v>
          </cell>
          <cell r="E1000" t="str">
            <v>FDE-Julho/21</v>
          </cell>
        </row>
        <row r="1001">
          <cell r="A1001" t="str">
            <v>08.10.007</v>
          </cell>
          <cell r="B1001" t="str">
            <v>CAIXA SIFONADA DE PVC DN 150X150X50MM COM GRELHA DE PVC CROMADO</v>
          </cell>
          <cell r="C1001" t="str">
            <v>UN</v>
          </cell>
          <cell r="D1001">
            <v>93.048780487804876</v>
          </cell>
          <cell r="E1001" t="str">
            <v>FDE-Julho/21</v>
          </cell>
        </row>
        <row r="1002">
          <cell r="A1002" t="str">
            <v>08.10.008</v>
          </cell>
          <cell r="B1002" t="str">
            <v>CAIXA SIFONADA DE PVC DN 100X150X50MM COM GRELHA DE AÇO INOX COM FECHO ROTATIVO.</v>
          </cell>
          <cell r="C1002" t="str">
            <v>UN</v>
          </cell>
          <cell r="D1002">
            <v>63.414634146341463</v>
          </cell>
          <cell r="E1002" t="str">
            <v>FDE-Julho/21</v>
          </cell>
        </row>
        <row r="1003">
          <cell r="A1003" t="str">
            <v>08.10.009</v>
          </cell>
          <cell r="B1003" t="str">
            <v>CAIXA SIFONADA DE PVC DN 150X150X50MM COM GRELHA DE AÇO INOX COM FECHO ROTATIVO.</v>
          </cell>
          <cell r="C1003" t="str">
            <v>UN</v>
          </cell>
          <cell r="D1003">
            <v>85.487804878048792</v>
          </cell>
          <cell r="E1003" t="str">
            <v>FDE-Julho/21</v>
          </cell>
        </row>
        <row r="1004">
          <cell r="A1004" t="str">
            <v>08.10.010</v>
          </cell>
          <cell r="B1004" t="str">
            <v>CAIXA SIFONADA DE PVC DN 100X100X50MM C/GRELHA PVC CROMADO</v>
          </cell>
          <cell r="C1004" t="str">
            <v>UN</v>
          </cell>
          <cell r="D1004">
            <v>50.934959349593498</v>
          </cell>
          <cell r="E1004" t="str">
            <v>FDE-Julho/21</v>
          </cell>
        </row>
        <row r="1005">
          <cell r="A1005" t="str">
            <v>08.10.011</v>
          </cell>
          <cell r="B1005" t="str">
            <v>CAIXA SIFONADA DE PVC DN 150X185X75MM C/GRELHA PVC CROMADO</v>
          </cell>
          <cell r="C1005" t="str">
            <v>UN</v>
          </cell>
          <cell r="D1005">
            <v>89.292682926829272</v>
          </cell>
          <cell r="E1005" t="str">
            <v>FDE-Julho/21</v>
          </cell>
        </row>
        <row r="1006">
          <cell r="A1006" t="str">
            <v>08.10.045</v>
          </cell>
          <cell r="B1006" t="str">
            <v>RALO SIFONADO CONICO PVC DN 100MM C/GRELHA PVC CROMADO</v>
          </cell>
          <cell r="C1006" t="str">
            <v>UN</v>
          </cell>
          <cell r="D1006">
            <v>79.886178861788622</v>
          </cell>
          <cell r="E1006" t="str">
            <v>FDE-Julho/21</v>
          </cell>
        </row>
        <row r="1007">
          <cell r="A1007" t="str">
            <v>08.10.048</v>
          </cell>
          <cell r="B1007" t="str">
            <v>RALO SIFONADO DE F.FUNDIDO DN 150 MM C/GRELHA PVC CROMADO</v>
          </cell>
          <cell r="C1007" t="str">
            <v>UN</v>
          </cell>
          <cell r="D1007">
            <v>412.35772357723579</v>
          </cell>
          <cell r="E1007" t="str">
            <v>FDE-Julho/21</v>
          </cell>
        </row>
        <row r="1008">
          <cell r="A1008" t="str">
            <v>08.10.049</v>
          </cell>
          <cell r="B1008" t="str">
            <v>RALO SECO CONICO PVC DN 100MM C/GRELHA PVC CROMADO</v>
          </cell>
          <cell r="C1008" t="str">
            <v>UN</v>
          </cell>
          <cell r="D1008">
            <v>60.357723577235767</v>
          </cell>
          <cell r="E1008" t="str">
            <v>FDE-Julho/21</v>
          </cell>
        </row>
        <row r="1009">
          <cell r="A1009" t="str">
            <v>08.10.050</v>
          </cell>
          <cell r="B1009" t="str">
            <v>RALO SECO DE F.FUNDIDO DN 100 MM C/GRELHA PVC CROMADO</v>
          </cell>
          <cell r="C1009" t="str">
            <v>UN</v>
          </cell>
          <cell r="D1009">
            <v>125.48780487804878</v>
          </cell>
          <cell r="E1009" t="str">
            <v>FDE-Julho/21</v>
          </cell>
        </row>
        <row r="1010">
          <cell r="A1010" t="str">
            <v>08.10.056</v>
          </cell>
          <cell r="B1010" t="str">
            <v>TERMINAL DE VENTILACAO EM PVC P/ESGOTO DN 50MM (2")</v>
          </cell>
          <cell r="C1010" t="str">
            <v>UN</v>
          </cell>
          <cell r="D1010">
            <v>11.764227642276424</v>
          </cell>
          <cell r="E1010" t="str">
            <v>FDE-Julho/21</v>
          </cell>
        </row>
        <row r="1011">
          <cell r="A1011" t="str">
            <v>08.10.057</v>
          </cell>
          <cell r="B1011" t="str">
            <v>TERMINAL DE VENTILACAO EM PVC P/ ESGOTO DN 75MM (3")</v>
          </cell>
          <cell r="C1011" t="str">
            <v>UN</v>
          </cell>
          <cell r="D1011">
            <v>12.601626016260163</v>
          </cell>
          <cell r="E1011" t="str">
            <v>FDE-Julho/21</v>
          </cell>
        </row>
        <row r="1012">
          <cell r="A1012" t="str">
            <v>08.10.058</v>
          </cell>
          <cell r="B1012" t="str">
            <v>TERMINAL DE VENTILACAO EM PVC P/ ESGOTO DN 100MM(4")</v>
          </cell>
          <cell r="C1012" t="str">
            <v>UN</v>
          </cell>
          <cell r="D1012">
            <v>15.560975609756099</v>
          </cell>
          <cell r="E1012" t="str">
            <v>FDE-Julho/21</v>
          </cell>
        </row>
        <row r="1013">
          <cell r="A1013" t="str">
            <v>08.10.099</v>
          </cell>
          <cell r="B1013" t="str">
            <v>SERVICOS EM REDE DE ESGOTO</v>
          </cell>
          <cell r="C1013" t="str">
            <v>MV</v>
          </cell>
          <cell r="D1013">
            <v>463.84552845528452</v>
          </cell>
          <cell r="E1013" t="str">
            <v>FDE-Julho/21</v>
          </cell>
        </row>
        <row r="1014">
          <cell r="A1014" t="str">
            <v>08.11.002</v>
          </cell>
          <cell r="B1014" t="str">
            <v>TUBO DE FERRO FUNDIDO DN 50MM (2") - INCLUSIVE CONEXOES</v>
          </cell>
          <cell r="C1014" t="str">
            <v>M</v>
          </cell>
          <cell r="D1014">
            <v>188.23577235772359</v>
          </cell>
          <cell r="E1014" t="str">
            <v>FDE-Julho/21</v>
          </cell>
        </row>
        <row r="1015">
          <cell r="A1015" t="str">
            <v>08.11.003</v>
          </cell>
          <cell r="B1015" t="str">
            <v>TUBO DE FERRO FUNDIDO DN 75MM (3") - INCLUSIVE CONEXOES</v>
          </cell>
          <cell r="C1015" t="str">
            <v>M</v>
          </cell>
          <cell r="D1015">
            <v>231.08943089430895</v>
          </cell>
          <cell r="E1015" t="str">
            <v>FDE-Julho/21</v>
          </cell>
        </row>
        <row r="1016">
          <cell r="A1016" t="str">
            <v>08.11.004</v>
          </cell>
          <cell r="B1016" t="str">
            <v>TUBO DE FERRO FUNDIDO DN 100MM (4") - INCLUSIVE CONEXOES</v>
          </cell>
          <cell r="C1016" t="str">
            <v>M</v>
          </cell>
          <cell r="D1016">
            <v>266.46341463414632</v>
          </cell>
          <cell r="E1016" t="str">
            <v>FDE-Julho/21</v>
          </cell>
        </row>
        <row r="1017">
          <cell r="A1017" t="str">
            <v>08.11.005</v>
          </cell>
          <cell r="B1017" t="str">
            <v>TUBO DE FERRO FUNDIDO DN 150MM (6") - INCLUSIVE CONEXOES</v>
          </cell>
          <cell r="C1017" t="str">
            <v>M</v>
          </cell>
          <cell r="D1017">
            <v>363.3821138211382</v>
          </cell>
          <cell r="E1017" t="str">
            <v>FDE-Julho/21</v>
          </cell>
        </row>
        <row r="1018">
          <cell r="A1018" t="str">
            <v>08.11.015</v>
          </cell>
          <cell r="B1018" t="str">
            <v>DESCIDA DE AGUA PLUVIAL H=300CM C/TUBO DE FºFº DN 100MM PONTA-BOLSA INCL.FIX.NA PAREDE</v>
          </cell>
          <cell r="C1018" t="str">
            <v>UN</v>
          </cell>
          <cell r="D1018">
            <v>521.03252032520322</v>
          </cell>
          <cell r="E1018" t="str">
            <v>FDE-Julho/21</v>
          </cell>
        </row>
        <row r="1019">
          <cell r="A1019" t="str">
            <v>08.11.016</v>
          </cell>
          <cell r="B1019" t="str">
            <v>DESCIDA DE AGUA PLUVIAL H=300CM C/TUBO DE FºFº DN 150MM PONTA-BOLSA INCL.FIX.NA PAREDE</v>
          </cell>
          <cell r="C1019" t="str">
            <v>UN</v>
          </cell>
          <cell r="D1019">
            <v>794.11382113821139</v>
          </cell>
          <cell r="E1019" t="str">
            <v>FDE-Julho/21</v>
          </cell>
        </row>
        <row r="1020">
          <cell r="A1020" t="str">
            <v>08.11.024</v>
          </cell>
          <cell r="B1020" t="str">
            <v>TUBO CONCRETO SIMPLES (PS-1) COM PONTA E BOLSA  Ø 30CM  NBR 8890/2007</v>
          </cell>
          <cell r="C1020" t="str">
            <v>M</v>
          </cell>
          <cell r="D1020">
            <v>103.23577235772358</v>
          </cell>
          <cell r="E1020" t="str">
            <v>FDE-Julho/21</v>
          </cell>
        </row>
        <row r="1021">
          <cell r="A1021" t="str">
            <v>08.11.025</v>
          </cell>
          <cell r="B1021" t="str">
            <v>TUBO CONCRETO SIMPLES (PS-1) COM PONTA E BOLSA  Ø 40CM  NBR 8890/2007</v>
          </cell>
          <cell r="C1021" t="str">
            <v>M</v>
          </cell>
          <cell r="D1021">
            <v>116.77235772357723</v>
          </cell>
          <cell r="E1021" t="str">
            <v>FDE-Julho/21</v>
          </cell>
        </row>
        <row r="1022">
          <cell r="A1022" t="str">
            <v>08.11.026</v>
          </cell>
          <cell r="B1022" t="str">
            <v>TUBO CONCRETO SIMPLES (PS-1) COM PONTA E BOLSA  Ø 50CM  NBR 8890/2007</v>
          </cell>
          <cell r="C1022" t="str">
            <v>M</v>
          </cell>
          <cell r="D1022">
            <v>146.33333333333334</v>
          </cell>
          <cell r="E1022" t="str">
            <v>FDE-Julho/21</v>
          </cell>
        </row>
        <row r="1023">
          <cell r="A1023" t="str">
            <v>08.11.027</v>
          </cell>
          <cell r="B1023" t="str">
            <v>TUBO CONCRETO SIMPLES (PS-1) COM PONTA E BOLSA  Ø 60CM  NBR 8890/2007</v>
          </cell>
          <cell r="C1023" t="str">
            <v>M</v>
          </cell>
          <cell r="D1023">
            <v>180.4959349593496</v>
          </cell>
          <cell r="E1023" t="str">
            <v>FDE-Julho/21</v>
          </cell>
        </row>
        <row r="1024">
          <cell r="A1024" t="str">
            <v>08.11.050</v>
          </cell>
          <cell r="B1024" t="str">
            <v>TUBO DE PVC REFORÇADO "SR" JUNTA ELÁSTICA DN 40 INCL CONEXÕES</v>
          </cell>
          <cell r="C1024" t="str">
            <v>M</v>
          </cell>
          <cell r="D1024">
            <v>41.178861788617887</v>
          </cell>
          <cell r="E1024" t="str">
            <v>FDE-Julho/21</v>
          </cell>
        </row>
        <row r="1025">
          <cell r="A1025" t="str">
            <v>08.11.051</v>
          </cell>
          <cell r="B1025" t="str">
            <v>TUBO DE PVC REFORÇADO "SR" JUNTA ELÁSTICA DN 50 INCL CONEXÕES</v>
          </cell>
          <cell r="C1025" t="str">
            <v>M</v>
          </cell>
          <cell r="D1025">
            <v>44.170731707317074</v>
          </cell>
          <cell r="E1025" t="str">
            <v>FDE-Julho/21</v>
          </cell>
        </row>
        <row r="1026">
          <cell r="A1026" t="str">
            <v>08.11.052</v>
          </cell>
          <cell r="B1026" t="str">
            <v>TUBO DE PVC REFORÇADO "SR" JUNTA ELÁSTICA DN 75 INCL CONEXÕES</v>
          </cell>
          <cell r="C1026" t="str">
            <v>M</v>
          </cell>
          <cell r="D1026">
            <v>57.780487804878042</v>
          </cell>
          <cell r="E1026" t="str">
            <v>FDE-Julho/21</v>
          </cell>
        </row>
        <row r="1027">
          <cell r="A1027" t="str">
            <v>08.11.053</v>
          </cell>
          <cell r="B1027" t="str">
            <v>TUBO DE PVC REFORÇADO "SR" JUNTA ELÁSTICA DN 100 INCL CONEXÕES</v>
          </cell>
          <cell r="C1027" t="str">
            <v>M</v>
          </cell>
          <cell r="D1027">
            <v>75.219512195121951</v>
          </cell>
          <cell r="E1027" t="str">
            <v>FDE-Julho/21</v>
          </cell>
        </row>
        <row r="1028">
          <cell r="A1028" t="str">
            <v>08.11.054</v>
          </cell>
          <cell r="B1028" t="str">
            <v>TUBO DE PVC REFORÇADO "SR" JUNTA ELÁSTICA DN 150 INCL CONEXÕES</v>
          </cell>
          <cell r="C1028" t="str">
            <v>M</v>
          </cell>
          <cell r="D1028">
            <v>115.40650406504064</v>
          </cell>
          <cell r="E1028" t="str">
            <v>FDE-Julho/21</v>
          </cell>
        </row>
        <row r="1029">
          <cell r="A1029" t="str">
            <v>08.11.099</v>
          </cell>
          <cell r="B1029" t="str">
            <v>SERVICOS EM REDE DE AGUAS PLUVIAIS</v>
          </cell>
          <cell r="C1029" t="str">
            <v>MV</v>
          </cell>
          <cell r="D1029">
            <v>463.84552845528452</v>
          </cell>
          <cell r="E1029" t="str">
            <v>FDE-Julho/21</v>
          </cell>
        </row>
        <row r="1030">
          <cell r="A1030" t="str">
            <v>08.12.001</v>
          </cell>
          <cell r="B1030" t="str">
            <v>CONDUTOR EM CHAPA GALVANIZADA N 24 DESENV. 0,25M</v>
          </cell>
          <cell r="C1030" t="str">
            <v>M</v>
          </cell>
          <cell r="D1030">
            <v>62.341463414634156</v>
          </cell>
          <cell r="E1030" t="str">
            <v>FDE-Julho/21</v>
          </cell>
        </row>
        <row r="1031">
          <cell r="A1031" t="str">
            <v>08.12.002</v>
          </cell>
          <cell r="B1031" t="str">
            <v>CONDUTOR EM CHAPA GALVANIZADA N 26 DESENV. 0,25M</v>
          </cell>
          <cell r="C1031" t="str">
            <v>M</v>
          </cell>
          <cell r="D1031">
            <v>56.146341463414636</v>
          </cell>
          <cell r="E1031" t="str">
            <v>FDE-Julho/21</v>
          </cell>
        </row>
        <row r="1032">
          <cell r="A1032" t="str">
            <v>08.12.003</v>
          </cell>
          <cell r="B1032" t="str">
            <v>CONDUTOR DE CHAPA GALVANIZADA N 24 - DESENVOLVIMENTO DE 0,33 M</v>
          </cell>
          <cell r="C1032" t="str">
            <v>M</v>
          </cell>
          <cell r="D1032">
            <v>84.788617886178869</v>
          </cell>
          <cell r="E1032" t="str">
            <v>FDE-Julho/21</v>
          </cell>
        </row>
        <row r="1033">
          <cell r="A1033" t="str">
            <v>08.12.004</v>
          </cell>
          <cell r="B1033" t="str">
            <v>CONDUTOR DE CHAPA GALVANIZADA N 26 - DESENVOLVIMENTO DE 0,33 M</v>
          </cell>
          <cell r="C1033" t="str">
            <v>M</v>
          </cell>
          <cell r="D1033">
            <v>42.837398373983739</v>
          </cell>
          <cell r="E1033" t="str">
            <v>FDE-Julho/21</v>
          </cell>
        </row>
        <row r="1034">
          <cell r="A1034" t="str">
            <v>08.12.007</v>
          </cell>
          <cell r="B1034" t="str">
            <v>LIGACAO CALHA CONDUTOR DE CHAPA ACO GALVANIZADO N.24 DIAMETRO DE 3"</v>
          </cell>
          <cell r="C1034" t="str">
            <v>UN</v>
          </cell>
          <cell r="D1034">
            <v>51.934959349593498</v>
          </cell>
          <cell r="E1034" t="str">
            <v>FDE-Julho/21</v>
          </cell>
        </row>
        <row r="1035">
          <cell r="A1035" t="str">
            <v>08.12.008</v>
          </cell>
          <cell r="B1035" t="str">
            <v>LIGACAO CALHA CONDUTOR DE CHAPA ACO GALVANIZADO N.24 DIAMETRO DE 4"</v>
          </cell>
          <cell r="C1035" t="str">
            <v>UN</v>
          </cell>
          <cell r="D1035">
            <v>54</v>
          </cell>
          <cell r="E1035" t="str">
            <v>FDE-Julho/21</v>
          </cell>
        </row>
        <row r="1036">
          <cell r="A1036" t="str">
            <v>08.12.015</v>
          </cell>
          <cell r="B1036" t="str">
            <v>CALHA OU AGUA FURTADA EM CHAPA GALV. N 24 - CORTE 0,33M</v>
          </cell>
          <cell r="C1036" t="str">
            <v>M</v>
          </cell>
          <cell r="D1036">
            <v>98.886178861788622</v>
          </cell>
          <cell r="E1036" t="str">
            <v>FDE-Julho/21</v>
          </cell>
        </row>
        <row r="1037">
          <cell r="A1037" t="str">
            <v>08.12.016</v>
          </cell>
          <cell r="B1037" t="str">
            <v>CALHA OU AGUA FURTADA EM CHAPA GALV. N 24 - CORTE 0,50M</v>
          </cell>
          <cell r="C1037" t="str">
            <v>M</v>
          </cell>
          <cell r="D1037">
            <v>136.1219512195122</v>
          </cell>
          <cell r="E1037" t="str">
            <v>FDE-Julho/21</v>
          </cell>
        </row>
        <row r="1038">
          <cell r="A1038" t="str">
            <v>08.12.017</v>
          </cell>
          <cell r="B1038" t="str">
            <v>CALHA OU AGUA FURTADA EM CHAPA GALV. N 24 - CORTE 1,00M</v>
          </cell>
          <cell r="C1038" t="str">
            <v>M</v>
          </cell>
          <cell r="D1038">
            <v>225.76422764227644</v>
          </cell>
          <cell r="E1038" t="str">
            <v>FDE-Julho/21</v>
          </cell>
        </row>
        <row r="1039">
          <cell r="A1039" t="str">
            <v>08.12.021</v>
          </cell>
          <cell r="B1039" t="str">
            <v>CALHA OU AGUA FURTADA EM CHAPA GALV. N 26 - CORTE 0.33M</v>
          </cell>
          <cell r="C1039" t="str">
            <v>M</v>
          </cell>
          <cell r="D1039">
            <v>59.414634146341463</v>
          </cell>
          <cell r="E1039" t="str">
            <v>FDE-Julho/21</v>
          </cell>
        </row>
        <row r="1040">
          <cell r="A1040" t="str">
            <v>08.12.022</v>
          </cell>
          <cell r="B1040" t="str">
            <v>CALHA OU AGUA FURTADA EM CHAPA GALV. N 26 - CORTE 0,50M</v>
          </cell>
          <cell r="C1040" t="str">
            <v>M</v>
          </cell>
          <cell r="D1040">
            <v>110.20325203252034</v>
          </cell>
          <cell r="E1040" t="str">
            <v>FDE-Julho/21</v>
          </cell>
        </row>
        <row r="1041">
          <cell r="A1041" t="str">
            <v>08.12.023</v>
          </cell>
          <cell r="B1041" t="str">
            <v>CALHA OU AGUA FURTADA EM CHAPA GALV. N 26 - CORTE 1,00M</v>
          </cell>
          <cell r="C1041" t="str">
            <v>M</v>
          </cell>
          <cell r="D1041">
            <v>175.82926829268294</v>
          </cell>
          <cell r="E1041" t="str">
            <v>FDE-Julho/21</v>
          </cell>
        </row>
        <row r="1042">
          <cell r="A1042" t="str">
            <v>08.12.031</v>
          </cell>
          <cell r="B1042" t="str">
            <v>RUFO EM CHAPA GALVANIZADA N 24 - CORTE 0,16 M</v>
          </cell>
          <cell r="C1042" t="str">
            <v>M</v>
          </cell>
          <cell r="D1042">
            <v>41.72357723577236</v>
          </cell>
          <cell r="E1042" t="str">
            <v>FDE-Julho/21</v>
          </cell>
        </row>
        <row r="1043">
          <cell r="A1043" t="str">
            <v>08.12.032</v>
          </cell>
          <cell r="B1043" t="str">
            <v>RUFO EM CHAPA GALVANIZADA N 24 - CORTE 0,25 M</v>
          </cell>
          <cell r="C1043" t="str">
            <v>M</v>
          </cell>
          <cell r="D1043">
            <v>62.008130081300813</v>
          </cell>
          <cell r="E1043" t="str">
            <v>FDE-Julho/21</v>
          </cell>
        </row>
        <row r="1044">
          <cell r="A1044" t="str">
            <v>08.12.033</v>
          </cell>
          <cell r="B1044" t="str">
            <v>RUFO EM CHAPA GALVANIZADA N 24 - CORTE 0,33 M</v>
          </cell>
          <cell r="C1044" t="str">
            <v>M</v>
          </cell>
          <cell r="D1044">
            <v>75.349593495934968</v>
          </cell>
          <cell r="E1044" t="str">
            <v>FDE-Julho/21</v>
          </cell>
        </row>
        <row r="1045">
          <cell r="A1045" t="str">
            <v>08.12.034</v>
          </cell>
          <cell r="B1045" t="str">
            <v>RUFO EM CHAPA GALVANIZADA N 24 - CORTE 0,50 M</v>
          </cell>
          <cell r="C1045" t="str">
            <v>M</v>
          </cell>
          <cell r="D1045">
            <v>109.72357723577237</v>
          </cell>
          <cell r="E1045" t="str">
            <v>FDE-Julho/21</v>
          </cell>
        </row>
        <row r="1046">
          <cell r="A1046" t="str">
            <v>08.12.035</v>
          </cell>
          <cell r="B1046" t="str">
            <v>RUFO EM CHAPA GALVANIZADA N 24 - CORTE 1,00 M</v>
          </cell>
          <cell r="C1046" t="str">
            <v>M</v>
          </cell>
          <cell r="D1046">
            <v>199.57723577235771</v>
          </cell>
          <cell r="E1046" t="str">
            <v>FDE-Julho/21</v>
          </cell>
        </row>
        <row r="1047">
          <cell r="A1047" t="str">
            <v>08.12.038</v>
          </cell>
          <cell r="B1047" t="str">
            <v>RUFO EM CHAPA GALVANIZADA N 26 - CORTE 0,16 M</v>
          </cell>
          <cell r="C1047" t="str">
            <v>M</v>
          </cell>
          <cell r="D1047">
            <v>37.715447154471548</v>
          </cell>
          <cell r="E1047" t="str">
            <v>FDE-Julho/21</v>
          </cell>
        </row>
        <row r="1048">
          <cell r="A1048" t="str">
            <v>08.12.039</v>
          </cell>
          <cell r="B1048" t="str">
            <v>RUFO EM CHAPA GALVANIZADA N 26 - CORTE 0,25 M</v>
          </cell>
          <cell r="C1048" t="str">
            <v>M</v>
          </cell>
          <cell r="D1048">
            <v>46.699186991869915</v>
          </cell>
          <cell r="E1048" t="str">
            <v>FDE-Julho/21</v>
          </cell>
        </row>
        <row r="1049">
          <cell r="A1049" t="str">
            <v>08.12.040</v>
          </cell>
          <cell r="B1049" t="str">
            <v>RUFO EM CHAPA GALVANIZADA N 26 - CORTE 0,33 M</v>
          </cell>
          <cell r="C1049" t="str">
            <v>M</v>
          </cell>
          <cell r="D1049">
            <v>55.154471544715449</v>
          </cell>
          <cell r="E1049" t="str">
            <v>FDE-Julho/21</v>
          </cell>
        </row>
        <row r="1050">
          <cell r="A1050" t="str">
            <v>08.12.041</v>
          </cell>
          <cell r="B1050" t="str">
            <v>RUFO EM CHAPA GALVANIZADA N 26 - CORTE 0,50 M</v>
          </cell>
          <cell r="C1050" t="str">
            <v>M</v>
          </cell>
          <cell r="D1050">
            <v>43.878048780487802</v>
          </cell>
          <cell r="E1050" t="str">
            <v>FDE-Julho/21</v>
          </cell>
        </row>
        <row r="1051">
          <cell r="A1051" t="str">
            <v>08.12.042</v>
          </cell>
          <cell r="B1051" t="str">
            <v>RUFO EM CHAPA GALVANIZADA N 26 - CORTE 1,00 M</v>
          </cell>
          <cell r="C1051" t="str">
            <v>M</v>
          </cell>
          <cell r="D1051">
            <v>138.82926829268291</v>
          </cell>
          <cell r="E1051" t="str">
            <v>FDE-Julho/21</v>
          </cell>
        </row>
        <row r="1052">
          <cell r="A1052" t="str">
            <v>08.12.065</v>
          </cell>
          <cell r="B1052" t="str">
            <v>GRELHA HEMISFERICA DE FERRO FUNDIDO DN 75MM (3")</v>
          </cell>
          <cell r="C1052" t="str">
            <v>UN</v>
          </cell>
          <cell r="D1052">
            <v>7.2032520325203251</v>
          </cell>
          <cell r="E1052" t="str">
            <v>FDE-Julho/21</v>
          </cell>
        </row>
        <row r="1053">
          <cell r="A1053" t="str">
            <v>08.12.066</v>
          </cell>
          <cell r="B1053" t="str">
            <v>GRELHA HEMISFERICA DE FERRO FUNDIDO DN 100MM (4")</v>
          </cell>
          <cell r="C1053" t="str">
            <v>UN</v>
          </cell>
          <cell r="D1053">
            <v>9.0813008130081307</v>
          </cell>
          <cell r="E1053" t="str">
            <v>FDE-Julho/21</v>
          </cell>
        </row>
        <row r="1054">
          <cell r="A1054" t="str">
            <v>08.12.067</v>
          </cell>
          <cell r="B1054" t="str">
            <v>GRELHA HEMISFERICA DE FERRO FUNDIDO DN 150MM (6")</v>
          </cell>
          <cell r="C1054" t="str">
            <v>UN</v>
          </cell>
          <cell r="D1054">
            <v>19.756097560975611</v>
          </cell>
          <cell r="E1054" t="str">
            <v>FDE-Julho/21</v>
          </cell>
        </row>
        <row r="1055">
          <cell r="A1055" t="str">
            <v>08.12.087</v>
          </cell>
          <cell r="B1055" t="str">
            <v>RALO SECO DE F. FUNDIDO DN 100 MM C/GRELHA PVC CROMADO</v>
          </cell>
          <cell r="C1055" t="str">
            <v>UN</v>
          </cell>
          <cell r="D1055">
            <v>125.48780487804878</v>
          </cell>
          <cell r="E1055" t="str">
            <v>FDE-Julho/21</v>
          </cell>
        </row>
        <row r="1056">
          <cell r="A1056" t="str">
            <v>08.12.099</v>
          </cell>
          <cell r="B1056" t="str">
            <v>SERVICOS EM REDE DE AGUAS PLUVIAIS</v>
          </cell>
          <cell r="C1056" t="str">
            <v>MV</v>
          </cell>
          <cell r="D1056">
            <v>463.84552845528452</v>
          </cell>
          <cell r="E1056" t="str">
            <v>FDE-Julho/21</v>
          </cell>
        </row>
        <row r="1057">
          <cell r="A1057" t="str">
            <v>08.13.001</v>
          </cell>
          <cell r="B1057" t="str">
            <v>TUBO PVC RÍGIDO JUNTA SOLDÁVEL DE 25 INCL CONEXÕES</v>
          </cell>
          <cell r="C1057" t="str">
            <v>M</v>
          </cell>
          <cell r="D1057">
            <v>22.170731707317074</v>
          </cell>
          <cell r="E1057" t="str">
            <v>FDE-Julho/21</v>
          </cell>
        </row>
        <row r="1058">
          <cell r="A1058" t="str">
            <v>08.13.002</v>
          </cell>
          <cell r="B1058" t="str">
            <v>TUBO PVC RÍGIDO JUNTA SOLDÁVEL DE 32 INCL CONEXÕES</v>
          </cell>
          <cell r="C1058" t="str">
            <v>M</v>
          </cell>
          <cell r="D1058">
            <v>31.902439024390247</v>
          </cell>
          <cell r="E1058" t="str">
            <v>FDE-Julho/21</v>
          </cell>
        </row>
        <row r="1059">
          <cell r="A1059" t="str">
            <v>08.13.003</v>
          </cell>
          <cell r="B1059" t="str">
            <v>TUBO PVC RÍGIDO JUNTA SOLDÁVEL DE 40 INCL CONEXÕES</v>
          </cell>
          <cell r="C1059" t="str">
            <v>M</v>
          </cell>
          <cell r="D1059">
            <v>42.560975609756099</v>
          </cell>
          <cell r="E1059" t="str">
            <v>FDE-Julho/21</v>
          </cell>
        </row>
        <row r="1060">
          <cell r="A1060" t="str">
            <v>08.13.004</v>
          </cell>
          <cell r="B1060" t="str">
            <v>TUBO PVC RÍGIDO JUNTA SOLDÁVEL DE 50 INCL CONEXÕES</v>
          </cell>
          <cell r="C1060" t="str">
            <v>M</v>
          </cell>
          <cell r="D1060">
            <v>46.341463414634148</v>
          </cell>
          <cell r="E1060" t="str">
            <v>FDE-Julho/21</v>
          </cell>
        </row>
        <row r="1061">
          <cell r="A1061" t="str">
            <v>08.13.005</v>
          </cell>
          <cell r="B1061" t="str">
            <v>TUBO PVC RÍGIDO JUNTA SOLDÁVEL DE 60 INCL CONEXÕES</v>
          </cell>
          <cell r="C1061" t="str">
            <v>M</v>
          </cell>
          <cell r="D1061">
            <v>67.040650406504056</v>
          </cell>
          <cell r="E1061" t="str">
            <v>FDE-Julho/21</v>
          </cell>
        </row>
        <row r="1062">
          <cell r="A1062" t="str">
            <v>08.13.006</v>
          </cell>
          <cell r="B1062" t="str">
            <v>TUBO PVC RÍGIDO JUNTA SOLDÁVEL DE 75 INCL CONEXÕES</v>
          </cell>
          <cell r="C1062" t="str">
            <v>M</v>
          </cell>
          <cell r="D1062">
            <v>95.983739837398375</v>
          </cell>
          <cell r="E1062" t="str">
            <v>FDE-Julho/21</v>
          </cell>
        </row>
        <row r="1063">
          <cell r="A1063" t="str">
            <v>08.13.007</v>
          </cell>
          <cell r="B1063" t="str">
            <v>TUBO PVC RÍGIDO JUNTA SOLDÁVEL DE 85 INCL CONEXÕES</v>
          </cell>
          <cell r="C1063" t="str">
            <v>M</v>
          </cell>
          <cell r="D1063">
            <v>113.27642276422766</v>
          </cell>
          <cell r="E1063" t="str">
            <v>FDE-Julho/21</v>
          </cell>
        </row>
        <row r="1064">
          <cell r="A1064" t="str">
            <v>08.13.008</v>
          </cell>
          <cell r="B1064" t="str">
            <v>TUBO PVC RÍGIDO JUNTA SOLDÁVEL DE 110 INCL CONEXÕES</v>
          </cell>
          <cell r="C1064" t="str">
            <v>M</v>
          </cell>
          <cell r="D1064">
            <v>169.19512195121953</v>
          </cell>
          <cell r="E1064" t="str">
            <v>FDE-Julho/21</v>
          </cell>
        </row>
        <row r="1065">
          <cell r="A1065" t="str">
            <v>08.13.011</v>
          </cell>
          <cell r="B1065" t="str">
            <v>TUBO ACO GALVANIZ NBR5580-CL MEDIA, DN20MM (3/4") - INCL CONEXOES</v>
          </cell>
          <cell r="C1065" t="str">
            <v>M</v>
          </cell>
          <cell r="D1065">
            <v>89.300813008130092</v>
          </cell>
          <cell r="E1065" t="str">
            <v>FDE-Julho/21</v>
          </cell>
        </row>
        <row r="1066">
          <cell r="A1066" t="str">
            <v>08.13.012</v>
          </cell>
          <cell r="B1066" t="str">
            <v>TUBO ACO GALVANIZ NBR5580-CL MEDIA, DN25MM (1") - INCL CONEXOES</v>
          </cell>
          <cell r="C1066" t="str">
            <v>M</v>
          </cell>
          <cell r="D1066">
            <v>124.82926829268293</v>
          </cell>
          <cell r="E1066" t="str">
            <v>FDE-Julho/21</v>
          </cell>
        </row>
        <row r="1067">
          <cell r="A1067" t="str">
            <v>08.13.013</v>
          </cell>
          <cell r="B1067" t="str">
            <v>TUBO ACO GALVANIZ NBR5580-CL MEDIA, DN32MM (1 1/4")-INCL CONEXOES</v>
          </cell>
          <cell r="C1067" t="str">
            <v>M</v>
          </cell>
          <cell r="D1067">
            <v>153.14634146341464</v>
          </cell>
          <cell r="E1067" t="str">
            <v>FDE-Julho/21</v>
          </cell>
        </row>
        <row r="1068">
          <cell r="A1068" t="str">
            <v>08.13.014</v>
          </cell>
          <cell r="B1068" t="str">
            <v>TUBO ACO GALVANIZ NBR5580-CL MEDIA, DN40MM (1 1/2") - INCL CONEXOES</v>
          </cell>
          <cell r="C1068" t="str">
            <v>M</v>
          </cell>
          <cell r="D1068">
            <v>169.65040650406505</v>
          </cell>
          <cell r="E1068" t="str">
            <v>FDE-Julho/21</v>
          </cell>
        </row>
        <row r="1069">
          <cell r="A1069" t="str">
            <v>08.13.015</v>
          </cell>
          <cell r="B1069" t="str">
            <v>TUBO ACO GALVANIZ NBR5580-CL MEDIA, DN50MM (2") - INCL CONEXOES</v>
          </cell>
          <cell r="C1069" t="str">
            <v>M</v>
          </cell>
          <cell r="D1069">
            <v>220.83739837398375</v>
          </cell>
          <cell r="E1069" t="str">
            <v>FDE-Julho/21</v>
          </cell>
        </row>
        <row r="1070">
          <cell r="A1070" t="str">
            <v>08.13.016</v>
          </cell>
          <cell r="B1070" t="str">
            <v>TUBO ACO GALVANIZ NBR5580-CL MEDIA, DN65MM (2 1/2")-INCL CONEXOES</v>
          </cell>
          <cell r="C1070" t="str">
            <v>M</v>
          </cell>
          <cell r="D1070">
            <v>276.71544715447158</v>
          </cell>
          <cell r="E1070" t="str">
            <v>FDE-Julho/21</v>
          </cell>
        </row>
        <row r="1071">
          <cell r="A1071" t="str">
            <v>08.13.017</v>
          </cell>
          <cell r="B1071" t="str">
            <v>TUBO ACO GALVANIZ NBR5580-CL MEDIA, DN80MM (3")-INCL CONEXOES</v>
          </cell>
          <cell r="C1071" t="str">
            <v>M</v>
          </cell>
          <cell r="D1071">
            <v>313.23577235772353</v>
          </cell>
          <cell r="E1071" t="str">
            <v>FDE-Julho/21</v>
          </cell>
        </row>
        <row r="1072">
          <cell r="A1072" t="str">
            <v>08.13.018</v>
          </cell>
          <cell r="B1072" t="str">
            <v>TUBO ACO GALVANIZ NBR5580-CL MEDIA, DN100MM (4")-INCL CONEXOES</v>
          </cell>
          <cell r="C1072" t="str">
            <v>M</v>
          </cell>
          <cell r="D1072">
            <v>429.96747967479678</v>
          </cell>
          <cell r="E1072" t="str">
            <v>FDE-Julho/21</v>
          </cell>
        </row>
        <row r="1073">
          <cell r="A1073" t="str">
            <v>08.13.099</v>
          </cell>
          <cell r="B1073" t="str">
            <v>SERVICOS EM RESERVATORIOS</v>
          </cell>
          <cell r="C1073" t="str">
            <v>MV</v>
          </cell>
          <cell r="D1073">
            <v>463.84552845528452</v>
          </cell>
          <cell r="E1073" t="str">
            <v>FDE-Julho/21</v>
          </cell>
        </row>
        <row r="1074">
          <cell r="A1074" t="str">
            <v>08.14.002</v>
          </cell>
          <cell r="B1074" t="str">
            <v>REGISTRO DE GAVETA BRUTO DN 20MM (3/4")</v>
          </cell>
          <cell r="C1074" t="str">
            <v>UN</v>
          </cell>
          <cell r="D1074">
            <v>59.577235772357724</v>
          </cell>
          <cell r="E1074" t="str">
            <v>FDE-Julho/21</v>
          </cell>
        </row>
        <row r="1075">
          <cell r="A1075" t="str">
            <v>08.14.003</v>
          </cell>
          <cell r="B1075" t="str">
            <v>REGISTRO DE GAVETA BRUTO DN 25MM (1")</v>
          </cell>
          <cell r="C1075" t="str">
            <v>UN</v>
          </cell>
          <cell r="D1075">
            <v>65.430894308943095</v>
          </cell>
          <cell r="E1075" t="str">
            <v>FDE-Julho/21</v>
          </cell>
        </row>
        <row r="1076">
          <cell r="A1076" t="str">
            <v>08.14.004</v>
          </cell>
          <cell r="B1076" t="str">
            <v>REGISTRO DE GAVETA BRUTO DN 32MM (1 1/4")</v>
          </cell>
          <cell r="C1076" t="str">
            <v>UN</v>
          </cell>
          <cell r="D1076">
            <v>96.650406504065032</v>
          </cell>
          <cell r="E1076" t="str">
            <v>FDE-Julho/21</v>
          </cell>
        </row>
        <row r="1077">
          <cell r="A1077" t="str">
            <v>08.14.005</v>
          </cell>
          <cell r="B1077" t="str">
            <v>REGISTRO DE GAVETA BRUTO DN 40MM (1.1/2")</v>
          </cell>
          <cell r="C1077" t="str">
            <v>UN</v>
          </cell>
          <cell r="D1077">
            <v>110.25203252032522</v>
          </cell>
          <cell r="E1077" t="str">
            <v>FDE-Julho/21</v>
          </cell>
        </row>
        <row r="1078">
          <cell r="A1078" t="str">
            <v>08.14.006</v>
          </cell>
          <cell r="B1078" t="str">
            <v>REGISTRO DE GAVETA BRUTO DN 50MM (2")</v>
          </cell>
          <cell r="C1078" t="str">
            <v>UN</v>
          </cell>
          <cell r="D1078">
            <v>148.69918699186994</v>
          </cell>
          <cell r="E1078" t="str">
            <v>FDE-Julho/21</v>
          </cell>
        </row>
        <row r="1079">
          <cell r="A1079" t="str">
            <v>08.14.007</v>
          </cell>
          <cell r="B1079" t="str">
            <v>REGISTRO DE GAVETA BRUTO DN 65MM (2.1/2")</v>
          </cell>
          <cell r="C1079" t="str">
            <v>UN</v>
          </cell>
          <cell r="D1079">
            <v>287.01626016260161</v>
          </cell>
          <cell r="E1079" t="str">
            <v>FDE-Julho/21</v>
          </cell>
        </row>
        <row r="1080">
          <cell r="A1080" t="str">
            <v>08.14.008</v>
          </cell>
          <cell r="B1080" t="str">
            <v>REGISTRO DE GAVETA BRUTO DN 80MM (3")</v>
          </cell>
          <cell r="C1080" t="str">
            <v>UN</v>
          </cell>
          <cell r="D1080">
            <v>473.02439024390247</v>
          </cell>
          <cell r="E1080" t="str">
            <v>FDE-Julho/21</v>
          </cell>
        </row>
        <row r="1081">
          <cell r="A1081" t="str">
            <v>08.14.009</v>
          </cell>
          <cell r="B1081" t="str">
            <v>REGISTRO DE GAVETA BRUTO DN 100MM (4")</v>
          </cell>
          <cell r="C1081" t="str">
            <v>UN</v>
          </cell>
          <cell r="D1081">
            <v>756.70731707317077</v>
          </cell>
          <cell r="E1081" t="str">
            <v>FDE-Julho/21</v>
          </cell>
        </row>
        <row r="1082">
          <cell r="A1082" t="str">
            <v>08.14.016</v>
          </cell>
          <cell r="B1082" t="str">
            <v>VALVULA DE RETENCAO HORIZONTAL DE BRONZE DE 1"</v>
          </cell>
          <cell r="C1082" t="str">
            <v>UN</v>
          </cell>
          <cell r="D1082">
            <v>113.53658536585367</v>
          </cell>
          <cell r="E1082" t="str">
            <v>FDE-Julho/21</v>
          </cell>
        </row>
        <row r="1083">
          <cell r="A1083" t="str">
            <v>08.14.017</v>
          </cell>
          <cell r="B1083" t="str">
            <v>VALVULA DE RETENCAO HORIZONTAL DE BRONZE DE 1.1/4"</v>
          </cell>
          <cell r="C1083" t="str">
            <v>UN</v>
          </cell>
          <cell r="D1083">
            <v>155.6829268292683</v>
          </cell>
          <cell r="E1083" t="str">
            <v>FDE-Julho/21</v>
          </cell>
        </row>
        <row r="1084">
          <cell r="A1084" t="str">
            <v>08.14.018</v>
          </cell>
          <cell r="B1084" t="str">
            <v>VALVULA DE RETENCAO HORIZONTAL DE BRONZE DE 1.1/2"</v>
          </cell>
          <cell r="C1084" t="str">
            <v>UN</v>
          </cell>
          <cell r="D1084">
            <v>180.09756097560978</v>
          </cell>
          <cell r="E1084" t="str">
            <v>FDE-Julho/21</v>
          </cell>
        </row>
        <row r="1085">
          <cell r="A1085" t="str">
            <v>08.14.019</v>
          </cell>
          <cell r="B1085" t="str">
            <v>VALVULA DE RETENCAO HORIZONTAL DE BRONZE DE 2"</v>
          </cell>
          <cell r="C1085" t="str">
            <v>UN</v>
          </cell>
          <cell r="D1085">
            <v>238.09756097560978</v>
          </cell>
          <cell r="E1085" t="str">
            <v>FDE-Julho/21</v>
          </cell>
        </row>
        <row r="1086">
          <cell r="A1086" t="str">
            <v>08.14.020</v>
          </cell>
          <cell r="B1086" t="str">
            <v>VALVULA DE RETENCAO HORIZONTAL DE BRONZE DE 2.1/2"</v>
          </cell>
          <cell r="C1086" t="str">
            <v>UN</v>
          </cell>
          <cell r="D1086">
            <v>371.1869918699187</v>
          </cell>
          <cell r="E1086" t="str">
            <v>FDE-Julho/21</v>
          </cell>
        </row>
        <row r="1087">
          <cell r="A1087" t="str">
            <v>08.14.021</v>
          </cell>
          <cell r="B1087" t="str">
            <v>VALVULA DE RETENCAO HORIZONTAL DE BRONZE DE 3"</v>
          </cell>
          <cell r="C1087" t="str">
            <v>UN</v>
          </cell>
          <cell r="D1087">
            <v>442.30081300813009</v>
          </cell>
          <cell r="E1087" t="str">
            <v>FDE-Julho/21</v>
          </cell>
        </row>
        <row r="1088">
          <cell r="A1088" t="str">
            <v>08.14.022</v>
          </cell>
          <cell r="B1088" t="str">
            <v>VALVULA DE RETENCAO HORIZONTAL DE BRONZE DE 4"</v>
          </cell>
          <cell r="C1088" t="str">
            <v>UN</v>
          </cell>
          <cell r="D1088">
            <v>746.26829268292681</v>
          </cell>
          <cell r="E1088" t="str">
            <v>FDE-Julho/21</v>
          </cell>
        </row>
        <row r="1089">
          <cell r="A1089" t="str">
            <v>08.14.026</v>
          </cell>
          <cell r="B1089" t="str">
            <v>VALVULA DE RETENCAO VERTICAL DE BRONZE DE 1"</v>
          </cell>
          <cell r="C1089" t="str">
            <v>UN</v>
          </cell>
          <cell r="D1089">
            <v>84.829268292682926</v>
          </cell>
          <cell r="E1089" t="str">
            <v>FDE-Julho/21</v>
          </cell>
        </row>
        <row r="1090">
          <cell r="A1090" t="str">
            <v>08.14.027</v>
          </cell>
          <cell r="B1090" t="str">
            <v>VALVULA DE RETENCAO VERTICAL DE BRONZE DE 1.1/4"</v>
          </cell>
          <cell r="C1090" t="str">
            <v>UN</v>
          </cell>
          <cell r="D1090">
            <v>116.64227642276423</v>
          </cell>
          <cell r="E1090" t="str">
            <v>FDE-Julho/21</v>
          </cell>
        </row>
        <row r="1091">
          <cell r="A1091" t="str">
            <v>08.14.028</v>
          </cell>
          <cell r="B1091" t="str">
            <v>VALVULA DE RETENCAO VERTICAL DE BRONZE DE 1.1/2"</v>
          </cell>
          <cell r="C1091" t="str">
            <v>UN</v>
          </cell>
          <cell r="D1091">
            <v>138.3170731707317</v>
          </cell>
          <cell r="E1091" t="str">
            <v>FDE-Julho/21</v>
          </cell>
        </row>
        <row r="1092">
          <cell r="A1092" t="str">
            <v>08.14.029</v>
          </cell>
          <cell r="B1092" t="str">
            <v>VALVULA DE RETENCAO VERTICAL DE BRONZE DE 2"</v>
          </cell>
          <cell r="C1092" t="str">
            <v>UN</v>
          </cell>
          <cell r="D1092">
            <v>187.35772357723576</v>
          </cell>
          <cell r="E1092" t="str">
            <v>FDE-Julho/21</v>
          </cell>
        </row>
        <row r="1093">
          <cell r="A1093" t="str">
            <v>08.14.030</v>
          </cell>
          <cell r="B1093" t="str">
            <v>VALVULA DE RETENCAO VERTICAL DE BRONZE DE 2.1/2"</v>
          </cell>
          <cell r="C1093" t="str">
            <v>UN</v>
          </cell>
          <cell r="D1093">
            <v>293.60975609756099</v>
          </cell>
          <cell r="E1093" t="str">
            <v>FDE-Julho/21</v>
          </cell>
        </row>
        <row r="1094">
          <cell r="A1094" t="str">
            <v>08.14.031</v>
          </cell>
          <cell r="B1094" t="str">
            <v>VALVULA DE RETENCAO VERTICAL DE BRONZE DE 3"</v>
          </cell>
          <cell r="C1094" t="str">
            <v>UN</v>
          </cell>
          <cell r="D1094">
            <v>420.39024390243907</v>
          </cell>
          <cell r="E1094" t="str">
            <v>FDE-Julho/21</v>
          </cell>
        </row>
        <row r="1095">
          <cell r="A1095" t="str">
            <v>08.14.032</v>
          </cell>
          <cell r="B1095" t="str">
            <v>VALVULA DE RETENCAO VERTICAL DE BRONZE DE 4"</v>
          </cell>
          <cell r="C1095" t="str">
            <v>UN</v>
          </cell>
          <cell r="D1095">
            <v>688.32520325203257</v>
          </cell>
          <cell r="E1095" t="str">
            <v>FDE-Julho/21</v>
          </cell>
        </row>
        <row r="1096">
          <cell r="A1096" t="str">
            <v>08.14.035</v>
          </cell>
          <cell r="B1096" t="str">
            <v>VALVULA DE RETENCAO DE PE COM CRIVO DE BRONZE DE 1"</v>
          </cell>
          <cell r="C1096" t="str">
            <v>UN</v>
          </cell>
          <cell r="D1096">
            <v>81.00813008130082</v>
          </cell>
          <cell r="E1096" t="str">
            <v>FDE-Julho/21</v>
          </cell>
        </row>
        <row r="1097">
          <cell r="A1097" t="str">
            <v>08.14.036</v>
          </cell>
          <cell r="B1097" t="str">
            <v>VALVULA DE RETENCAO DE PE COM CRIVO DE BRONZE DE 1.1/4"</v>
          </cell>
          <cell r="C1097" t="str">
            <v>UN</v>
          </cell>
          <cell r="D1097">
            <v>117.2439024390244</v>
          </cell>
          <cell r="E1097" t="str">
            <v>FDE-Julho/21</v>
          </cell>
        </row>
        <row r="1098">
          <cell r="A1098" t="str">
            <v>08.14.037</v>
          </cell>
          <cell r="B1098" t="str">
            <v>VALVULA DE RETENCAO DE PE COM CRIVO DE BRONZE DE 1.1/2"</v>
          </cell>
          <cell r="C1098" t="str">
            <v>UN</v>
          </cell>
          <cell r="D1098">
            <v>128.96747967479675</v>
          </cell>
          <cell r="E1098" t="str">
            <v>FDE-Julho/21</v>
          </cell>
        </row>
        <row r="1099">
          <cell r="A1099" t="str">
            <v>08.14.038</v>
          </cell>
          <cell r="B1099" t="str">
            <v>VALVULA DE RETENCAO DE PE COM CRIVO DE BRONZE DE 2"</v>
          </cell>
          <cell r="C1099" t="str">
            <v>UN</v>
          </cell>
          <cell r="D1099">
            <v>171.89430894308944</v>
          </cell>
          <cell r="E1099" t="str">
            <v>FDE-Julho/21</v>
          </cell>
        </row>
        <row r="1100">
          <cell r="A1100" t="str">
            <v>08.14.039</v>
          </cell>
          <cell r="B1100" t="str">
            <v>VALVULA DE RETENCAO DE PE COM CRIVO DE BRONZE DE 2.1/2"</v>
          </cell>
          <cell r="C1100" t="str">
            <v>UN</v>
          </cell>
          <cell r="D1100">
            <v>267.97560975609758</v>
          </cell>
          <cell r="E1100" t="str">
            <v>FDE-Julho/21</v>
          </cell>
        </row>
        <row r="1101">
          <cell r="A1101" t="str">
            <v>08.14.040</v>
          </cell>
          <cell r="B1101" t="str">
            <v>VALVULA DE RETENCAO DE PE COM CRIVO DE BRONZE DE 3"</v>
          </cell>
          <cell r="C1101" t="str">
            <v>UN</v>
          </cell>
          <cell r="D1101">
            <v>369.40650406504068</v>
          </cell>
          <cell r="E1101" t="str">
            <v>FDE-Julho/21</v>
          </cell>
        </row>
        <row r="1102">
          <cell r="A1102" t="str">
            <v>08.14.045</v>
          </cell>
          <cell r="B1102" t="str">
            <v>TORNEIRA DE BOIA EM LATAO (BOIA PLAST) DN 20MM (3/4")</v>
          </cell>
          <cell r="C1102" t="str">
            <v>UN</v>
          </cell>
          <cell r="D1102">
            <v>86.300813008130092</v>
          </cell>
          <cell r="E1102" t="str">
            <v>FDE-Julho/21</v>
          </cell>
        </row>
        <row r="1103">
          <cell r="A1103" t="str">
            <v>08.14.046</v>
          </cell>
          <cell r="B1103" t="str">
            <v>TORNEIRA DE BOIA EM LATAO (BOIA PLAST) DN 25MM (1")</v>
          </cell>
          <cell r="C1103" t="str">
            <v>UN</v>
          </cell>
          <cell r="D1103">
            <v>109.73170731707317</v>
          </cell>
          <cell r="E1103" t="str">
            <v>FDE-Julho/21</v>
          </cell>
        </row>
        <row r="1104">
          <cell r="A1104" t="str">
            <v>08.14.049</v>
          </cell>
          <cell r="B1104" t="str">
            <v>TORNEIRA DE BOIA EM LATAO (BOIA PLAST) DN50MM (2")</v>
          </cell>
          <cell r="C1104" t="str">
            <v>UN</v>
          </cell>
          <cell r="D1104">
            <v>309.78861788617888</v>
          </cell>
          <cell r="E1104" t="str">
            <v>FDE-Julho/21</v>
          </cell>
        </row>
        <row r="1105">
          <cell r="A1105" t="str">
            <v>08.14.062</v>
          </cell>
          <cell r="B1105" t="str">
            <v>ANEIS PRE-MOLDADOS EM CONCRETO ARMADO P/ RESERVATORIO D'AGUA D=3,00M</v>
          </cell>
          <cell r="C1105" t="str">
            <v>M</v>
          </cell>
          <cell r="D1105">
            <v>13642</v>
          </cell>
          <cell r="E1105" t="str">
            <v>FDE-Julho/21</v>
          </cell>
        </row>
        <row r="1106">
          <cell r="A1106" t="str">
            <v>08.14.063</v>
          </cell>
          <cell r="B1106" t="str">
            <v>LAJE PRE-MOLDADA D=3,00M E=8CM P/ RESERVATORIO</v>
          </cell>
          <cell r="C1106" t="str">
            <v>UN</v>
          </cell>
          <cell r="D1106">
            <v>3433</v>
          </cell>
          <cell r="E1106" t="str">
            <v>FDE-Julho/21</v>
          </cell>
        </row>
        <row r="1107">
          <cell r="A1107" t="str">
            <v>08.14.064</v>
          </cell>
          <cell r="B1107" t="str">
            <v>LAJE PRE-MOLDADA D=3,00M E=15CM P/ RESERVATORIO</v>
          </cell>
          <cell r="C1107" t="str">
            <v>UN</v>
          </cell>
          <cell r="D1107">
            <v>4804.4959349593491</v>
          </cell>
          <cell r="E1107" t="str">
            <v>FDE-Julho/21</v>
          </cell>
        </row>
        <row r="1108">
          <cell r="A1108" t="str">
            <v>08.14.071</v>
          </cell>
          <cell r="B1108" t="str">
            <v>CONJ MOTOR-BOMBA (CENTRIFUGA) 1/2 HP (3400 L/H-20 MCA)</v>
          </cell>
          <cell r="C1108" t="str">
            <v>UN</v>
          </cell>
          <cell r="D1108">
            <v>1139.9512195121952</v>
          </cell>
          <cell r="E1108" t="str">
            <v>FDE-Julho/21</v>
          </cell>
        </row>
        <row r="1109">
          <cell r="A1109" t="str">
            <v>08.14.072</v>
          </cell>
          <cell r="B1109" t="str">
            <v>CONJ MOTOR-BOMBA(CENTRIFUGA)3/4 HP(7400 L/H-20 MCA)</v>
          </cell>
          <cell r="C1109" t="str">
            <v>UN</v>
          </cell>
          <cell r="D1109">
            <v>1295.7317073170732</v>
          </cell>
          <cell r="E1109" t="str">
            <v>FDE-Julho/21</v>
          </cell>
        </row>
        <row r="1110">
          <cell r="A1110" t="str">
            <v>08.14.073</v>
          </cell>
          <cell r="B1110" t="str">
            <v>CONJ MOTOR-BOMBA(CENTRIFUGA)1,5 HP(10000 L/H-20 MCA)</v>
          </cell>
          <cell r="C1110" t="str">
            <v>UN</v>
          </cell>
          <cell r="D1110">
            <v>1860.959349593496</v>
          </cell>
          <cell r="E1110" t="str">
            <v>FDE-Julho/21</v>
          </cell>
        </row>
        <row r="1111">
          <cell r="A1111" t="str">
            <v>08.14.074</v>
          </cell>
          <cell r="B1111" t="str">
            <v>CONJ MOTOR-BOMBA (CENTRIFUGA) 2 HP (13900 L/H-20 MCA)</v>
          </cell>
          <cell r="C1111" t="str">
            <v>UN</v>
          </cell>
          <cell r="D1111">
            <v>2582.4227642276423</v>
          </cell>
          <cell r="E1111" t="str">
            <v>FDE-Julho/21</v>
          </cell>
        </row>
        <row r="1112">
          <cell r="A1112" t="str">
            <v>08.14.075</v>
          </cell>
          <cell r="B1112" t="str">
            <v>CONJ MOTOR-BOMBA(CENTRIFUGA)3 HP(25000 L/H-20 MCA)</v>
          </cell>
          <cell r="C1112" t="str">
            <v>UN</v>
          </cell>
          <cell r="D1112">
            <v>2861.4227642276423</v>
          </cell>
          <cell r="E1112" t="str">
            <v>FDE-Julho/21</v>
          </cell>
        </row>
        <row r="1113">
          <cell r="A1113" t="str">
            <v>08.14.078</v>
          </cell>
          <cell r="B1113" t="str">
            <v>CONJ MOTOR-BOMBA (CENTRIFUGA) 1 HP 8500 L/H-20 MCA</v>
          </cell>
          <cell r="C1113" t="str">
            <v>UN</v>
          </cell>
          <cell r="D1113">
            <v>1428.219512195122</v>
          </cell>
          <cell r="E1113" t="str">
            <v>FDE-Julho/21</v>
          </cell>
        </row>
        <row r="1114">
          <cell r="A1114" t="str">
            <v>08.14.085</v>
          </cell>
          <cell r="B1114" t="str">
            <v>ANEIS PRE-MOLDADOS EM CONCRETO ARMADO P/ RESERVATORIO D'AGUA D=2,50M</v>
          </cell>
          <cell r="C1114" t="str">
            <v>M</v>
          </cell>
          <cell r="D1114">
            <v>10662.154471544716</v>
          </cell>
          <cell r="E1114" t="str">
            <v>FDE-Julho/21</v>
          </cell>
        </row>
        <row r="1115">
          <cell r="A1115" t="str">
            <v>08.14.086</v>
          </cell>
          <cell r="B1115" t="str">
            <v>LAJE PRE-MOLDADA D=2,50M E=8CM P/ RESERVATORIO</v>
          </cell>
          <cell r="C1115" t="str">
            <v>UN</v>
          </cell>
          <cell r="D1115">
            <v>2627.6991869918702</v>
          </cell>
          <cell r="E1115" t="str">
            <v>FDE-Julho/21</v>
          </cell>
        </row>
        <row r="1116">
          <cell r="A1116" t="str">
            <v>08.14.087</v>
          </cell>
          <cell r="B1116" t="str">
            <v>LAJE PRE-MOLDADA D=2,50M E=15CM P/ RESERVATORIO</v>
          </cell>
          <cell r="C1116" t="str">
            <v>UN</v>
          </cell>
          <cell r="D1116">
            <v>3844.7235772357726</v>
          </cell>
          <cell r="E1116" t="str">
            <v>FDE-Julho/21</v>
          </cell>
        </row>
        <row r="1117">
          <cell r="A1117" t="str">
            <v>08.14.099</v>
          </cell>
          <cell r="B1117" t="str">
            <v>SERVICOS RESERVATORIOS</v>
          </cell>
          <cell r="C1117" t="str">
            <v>MV</v>
          </cell>
          <cell r="D1117">
            <v>463.84552845528452</v>
          </cell>
          <cell r="E1117" t="str">
            <v>FDE-Julho/21</v>
          </cell>
        </row>
        <row r="1118">
          <cell r="A1118" t="str">
            <v>08.14.101</v>
          </cell>
          <cell r="B1118" t="str">
            <v>CAIXA DÁGUA CÔNICA POLIETILENO CAPACIDADE DE 500L INCLUSIVE TAMPA</v>
          </cell>
          <cell r="C1118" t="str">
            <v>UN</v>
          </cell>
          <cell r="D1118">
            <v>407.6829268292683</v>
          </cell>
          <cell r="E1118" t="str">
            <v>FDE-Julho/21</v>
          </cell>
        </row>
        <row r="1119">
          <cell r="A1119" t="str">
            <v>08.14.103</v>
          </cell>
          <cell r="B1119" t="str">
            <v>CAIXA DÁGUA CÔNICA POLIETILENO CAPACIDADE DE 1000L INCLUSIVE TAMPA</v>
          </cell>
          <cell r="C1119" t="str">
            <v>UN</v>
          </cell>
          <cell r="D1119">
            <v>528.43089430894315</v>
          </cell>
          <cell r="E1119" t="str">
            <v>FDE-Julho/21</v>
          </cell>
        </row>
        <row r="1120">
          <cell r="A1120" t="str">
            <v>08.15.002</v>
          </cell>
          <cell r="B1120" t="str">
            <v>BN-01 BANHO BERCÁRIO</v>
          </cell>
          <cell r="C1120" t="str">
            <v>UN</v>
          </cell>
          <cell r="D1120">
            <v>2736.3658536585367</v>
          </cell>
          <cell r="E1120" t="str">
            <v>FDE-Julho/21</v>
          </cell>
        </row>
        <row r="1121">
          <cell r="A1121" t="str">
            <v>08.15.003</v>
          </cell>
          <cell r="B1121" t="str">
            <v>BN-02 BANHO INFANTIL</v>
          </cell>
          <cell r="C1121" t="str">
            <v>CJ</v>
          </cell>
          <cell r="D1121">
            <v>1077.9349593495933</v>
          </cell>
          <cell r="E1121" t="str">
            <v>FDE-Julho/21</v>
          </cell>
        </row>
        <row r="1122">
          <cell r="A1122" t="str">
            <v>08.15.013</v>
          </cell>
          <cell r="B1122" t="str">
            <v>LT-04 LAVATORIO /BEBEDOURO COLETIVO COM TORNEIRA ANTIVANDALISMO</v>
          </cell>
          <cell r="C1122" t="str">
            <v>M</v>
          </cell>
          <cell r="D1122">
            <v>1312.2845528455284</v>
          </cell>
          <cell r="E1122" t="str">
            <v>FDE-Julho/21</v>
          </cell>
        </row>
        <row r="1123">
          <cell r="A1123" t="str">
            <v>08.15.016</v>
          </cell>
          <cell r="B1123" t="str">
            <v>BB-01 BEBEDOURO COLETIVO</v>
          </cell>
          <cell r="C1123" t="str">
            <v>M</v>
          </cell>
          <cell r="D1123">
            <v>876.83739837398377</v>
          </cell>
          <cell r="E1123" t="str">
            <v>FDE-Julho/21</v>
          </cell>
        </row>
        <row r="1124">
          <cell r="A1124" t="str">
            <v>08.15.017</v>
          </cell>
          <cell r="B1124" t="str">
            <v>BB-02 BEBEDOURO ACESSÍVEL ÁGUA REFRIGERADA PRESSÃO MÍNIMA 8MCA - FORNECIDO E INSTALADO</v>
          </cell>
          <cell r="C1124" t="str">
            <v>UN</v>
          </cell>
          <cell r="D1124">
            <v>2020.2357723577236</v>
          </cell>
          <cell r="E1124" t="str">
            <v>FDE-Julho/21</v>
          </cell>
        </row>
        <row r="1125">
          <cell r="A1125" t="str">
            <v>08.15.018</v>
          </cell>
          <cell r="B1125" t="str">
            <v>LT-06 LAVATÓRIO COLETIVO COM TORNEIRA ANTIVANDALISMO</v>
          </cell>
          <cell r="C1125" t="str">
            <v>M</v>
          </cell>
          <cell r="D1125">
            <v>1472.6910569105692</v>
          </cell>
          <cell r="E1125" t="str">
            <v>FDE-Julho/21</v>
          </cell>
        </row>
        <row r="1126">
          <cell r="A1126" t="str">
            <v>08.15.019</v>
          </cell>
          <cell r="B1126" t="str">
            <v>LT-07 LAVATÓRIO COLETIVO COM TORNEIRA DE MESA- SANIT.ADMINISTRAÇÃO</v>
          </cell>
          <cell r="C1126" t="str">
            <v>M</v>
          </cell>
          <cell r="D1126">
            <v>2034.7073170731708</v>
          </cell>
          <cell r="E1126" t="str">
            <v>FDE-Julho/21</v>
          </cell>
        </row>
        <row r="1127">
          <cell r="A1127" t="str">
            <v>08.15.023</v>
          </cell>
          <cell r="B1127" t="str">
            <v>MT-04 MICTORIO COLETIVO</v>
          </cell>
          <cell r="C1127" t="str">
            <v>M</v>
          </cell>
          <cell r="D1127">
            <v>1904.4146341463413</v>
          </cell>
          <cell r="E1127" t="str">
            <v>FDE-Julho/21</v>
          </cell>
        </row>
        <row r="1128">
          <cell r="A1128" t="str">
            <v>08.15.099</v>
          </cell>
          <cell r="B1128" t="str">
            <v>SERVICOS EM BEBEDOUROS,LAVATORIOS E MICTORIOS PADRONIZADOS</v>
          </cell>
          <cell r="C1128" t="str">
            <v>MV</v>
          </cell>
          <cell r="D1128">
            <v>463.84552845528452</v>
          </cell>
          <cell r="E1128" t="str">
            <v>FDE-Julho/21</v>
          </cell>
        </row>
        <row r="1129">
          <cell r="A1129" t="str">
            <v>08.16.001</v>
          </cell>
          <cell r="B1129" t="str">
            <v>BACIA SIFONADA DE LOUCA BRANCA (VDR 6L) C/ ASSENTO</v>
          </cell>
          <cell r="C1129" t="str">
            <v>UN</v>
          </cell>
          <cell r="D1129">
            <v>257.63414634146341</v>
          </cell>
          <cell r="E1129" t="str">
            <v>FDE-Julho/21</v>
          </cell>
        </row>
        <row r="1130">
          <cell r="A1130" t="str">
            <v>08.16.003</v>
          </cell>
          <cell r="B1130" t="str">
            <v>BACIA SANITÁRIA INFANTIL</v>
          </cell>
          <cell r="C1130" t="str">
            <v>UN</v>
          </cell>
          <cell r="D1130">
            <v>485.84552845528458</v>
          </cell>
          <cell r="E1130" t="str">
            <v>FDE-Julho/21</v>
          </cell>
        </row>
        <row r="1131">
          <cell r="A1131" t="str">
            <v>08.16.004</v>
          </cell>
          <cell r="B1131" t="str">
            <v>BACIA SIFONADA COM CAIXA DE DESCARGA ACOPLADA BRANCA</v>
          </cell>
          <cell r="C1131" t="str">
            <v>UN</v>
          </cell>
          <cell r="D1131">
            <v>569.28455284552854</v>
          </cell>
          <cell r="E1131" t="str">
            <v>FDE-Julho/21</v>
          </cell>
        </row>
        <row r="1132">
          <cell r="A1132" t="str">
            <v>08.16.010</v>
          </cell>
          <cell r="B1132" t="str">
            <v>LAVATORIO DE LOUCA BRANCA SEM COLUNA C/ TORNEIRA DE FECHAM AUTOMATICO</v>
          </cell>
          <cell r="C1132" t="str">
            <v>UN</v>
          </cell>
          <cell r="D1132">
            <v>792.21138211382106</v>
          </cell>
          <cell r="E1132" t="str">
            <v>FDE-Julho/21</v>
          </cell>
        </row>
        <row r="1133">
          <cell r="A1133" t="str">
            <v>08.16.025</v>
          </cell>
          <cell r="B1133" t="str">
            <v>MICTORIO DE LOUCA SIFONADO/AUTO ASPIRANTE BRANCO</v>
          </cell>
          <cell r="C1133" t="str">
            <v>UN</v>
          </cell>
          <cell r="D1133">
            <v>345.07317073170731</v>
          </cell>
          <cell r="E1133" t="str">
            <v>FDE-Julho/21</v>
          </cell>
        </row>
        <row r="1134">
          <cell r="A1134" t="str">
            <v>08.16.045</v>
          </cell>
          <cell r="B1134" t="str">
            <v>TANQUE DE LOUCA BRANCA,PEQUENO C/COLUNA</v>
          </cell>
          <cell r="C1134" t="str">
            <v>UN</v>
          </cell>
          <cell r="D1134">
            <v>755.78048780487802</v>
          </cell>
          <cell r="E1134" t="str">
            <v>FDE-Julho/21</v>
          </cell>
        </row>
        <row r="1135">
          <cell r="A1135" t="str">
            <v>08.16.046</v>
          </cell>
          <cell r="B1135" t="str">
            <v>TANQUE DE LOUCA BRANCA,GRANDE C/COLUNA</v>
          </cell>
          <cell r="C1135" t="str">
            <v>UN</v>
          </cell>
          <cell r="D1135">
            <v>888.30081300813004</v>
          </cell>
          <cell r="E1135" t="str">
            <v>FDE-Julho/21</v>
          </cell>
        </row>
        <row r="1136">
          <cell r="A1136" t="str">
            <v>08.16.050</v>
          </cell>
          <cell r="B1136" t="str">
            <v>SABONETEIRA DE LOUCA BRANCA DE 7,5X15 CM</v>
          </cell>
          <cell r="C1136" t="str">
            <v>UN</v>
          </cell>
          <cell r="D1136">
            <v>79.764227642276424</v>
          </cell>
          <cell r="E1136" t="str">
            <v>FDE-Julho/21</v>
          </cell>
        </row>
        <row r="1137">
          <cell r="A1137" t="str">
            <v>08.16.051</v>
          </cell>
          <cell r="B1137" t="str">
            <v>SABONETEIRA DE LOUCA BRANCA DE 15X15 CM</v>
          </cell>
          <cell r="C1137" t="str">
            <v>UN</v>
          </cell>
          <cell r="D1137">
            <v>79.00813008130082</v>
          </cell>
          <cell r="E1137" t="str">
            <v>FDE-Julho/21</v>
          </cell>
        </row>
        <row r="1138">
          <cell r="A1138" t="str">
            <v>08.16.065</v>
          </cell>
          <cell r="B1138" t="str">
            <v>PAPELEIRA DE LOUCA BRANCA DE 15X15CM</v>
          </cell>
          <cell r="C1138" t="str">
            <v>UN</v>
          </cell>
          <cell r="D1138">
            <v>87.032520325203251</v>
          </cell>
          <cell r="E1138" t="str">
            <v>FDE-Julho/21</v>
          </cell>
        </row>
        <row r="1139">
          <cell r="A1139" t="str">
            <v>08.16.070</v>
          </cell>
          <cell r="B1139" t="str">
            <v>CABIDE DE LOUCA BRANCA COM 2 GANCHOS</v>
          </cell>
          <cell r="C1139" t="str">
            <v>UN</v>
          </cell>
          <cell r="D1139">
            <v>48.162601626016261</v>
          </cell>
          <cell r="E1139" t="str">
            <v>FDE-Julho/21</v>
          </cell>
        </row>
        <row r="1140">
          <cell r="A1140" t="str">
            <v>08.16.073</v>
          </cell>
          <cell r="B1140" t="str">
            <v>BC-23 BANCO DE GRANITO 2CM COM BORDA ARREDONDADA PARA VESTIÁRIO</v>
          </cell>
          <cell r="C1140" t="str">
            <v>M</v>
          </cell>
          <cell r="D1140">
            <v>286.36585365853659</v>
          </cell>
          <cell r="E1140" t="str">
            <v>FDE-Julho/21</v>
          </cell>
        </row>
        <row r="1141">
          <cell r="A1141" t="str">
            <v>08.16.083</v>
          </cell>
          <cell r="B1141" t="str">
            <v>VA-01 VARAL/TOALHEIRO</v>
          </cell>
          <cell r="C1141" t="str">
            <v>UN</v>
          </cell>
          <cell r="D1141">
            <v>377.26829268292687</v>
          </cell>
          <cell r="E1141" t="str">
            <v>FDE-Julho/21</v>
          </cell>
        </row>
        <row r="1142">
          <cell r="A1142" t="str">
            <v>08.16.089</v>
          </cell>
          <cell r="B1142" t="str">
            <v>BR-01 BACIA P/ SANITARIO ACESSIVEL</v>
          </cell>
          <cell r="C1142" t="str">
            <v>CJ</v>
          </cell>
          <cell r="D1142">
            <v>2281.7886178861786</v>
          </cell>
          <cell r="E1142" t="str">
            <v>FDE-Julho/21</v>
          </cell>
        </row>
        <row r="1143">
          <cell r="A1143" t="str">
            <v>08.16.090</v>
          </cell>
          <cell r="B1143" t="str">
            <v>BR-02 LAVATORIO  PARA SANITARIO ACESSIVEL</v>
          </cell>
          <cell r="C1143" t="str">
            <v>CJ</v>
          </cell>
          <cell r="D1143">
            <v>1226.528455284553</v>
          </cell>
          <cell r="E1143" t="str">
            <v>FDE-Julho/21</v>
          </cell>
        </row>
        <row r="1144">
          <cell r="A1144" t="str">
            <v>08.16.091</v>
          </cell>
          <cell r="B1144" t="str">
            <v>BR-03  CONJUNTO LAVATORIO E BACIA ACESSIVEIS</v>
          </cell>
          <cell r="C1144" t="str">
            <v>CJ</v>
          </cell>
          <cell r="D1144">
            <v>2625.7235772357722</v>
          </cell>
          <cell r="E1144" t="str">
            <v>FDE-Julho/21</v>
          </cell>
        </row>
        <row r="1145">
          <cell r="A1145" t="str">
            <v>08.16.092</v>
          </cell>
          <cell r="B1145" t="str">
            <v>BR-04 BARRA DE APOIO COM FIXAÇÃO LATERAL</v>
          </cell>
          <cell r="C1145" t="str">
            <v>UN</v>
          </cell>
          <cell r="D1145">
            <v>451.97560975609753</v>
          </cell>
          <cell r="E1145" t="str">
            <v>FDE-Julho/21</v>
          </cell>
        </row>
        <row r="1146">
          <cell r="A1146" t="str">
            <v>08.16.093</v>
          </cell>
          <cell r="B1146" t="str">
            <v>BR-05 TROCADOR ACESSÍVEL</v>
          </cell>
          <cell r="C1146" t="str">
            <v>UN</v>
          </cell>
          <cell r="D1146">
            <v>3010.1219512195121</v>
          </cell>
          <cell r="E1146" t="str">
            <v>FDE-Julho/21</v>
          </cell>
        </row>
        <row r="1147">
          <cell r="A1147" t="str">
            <v>08.16.094</v>
          </cell>
          <cell r="B1147" t="str">
            <v>BR-06 CHUVEIRO ACESSIVEL</v>
          </cell>
          <cell r="C1147" t="str">
            <v>CJ</v>
          </cell>
          <cell r="D1147">
            <v>2128.3495934959351</v>
          </cell>
          <cell r="E1147" t="str">
            <v>FDE-Julho/21</v>
          </cell>
        </row>
        <row r="1148">
          <cell r="A1148" t="str">
            <v>08.16.099</v>
          </cell>
          <cell r="B1148" t="str">
            <v>SERVICOS EM LOUCAS</v>
          </cell>
          <cell r="C1148" t="str">
            <v>MV</v>
          </cell>
          <cell r="D1148">
            <v>463.84552845528452</v>
          </cell>
          <cell r="E1148" t="str">
            <v>FDE-Julho/21</v>
          </cell>
        </row>
        <row r="1149">
          <cell r="A1149" t="str">
            <v>08.17.013</v>
          </cell>
          <cell r="B1149" t="str">
            <v>MICTORIO COLETIVO DE ACO INOXIDAVEL</v>
          </cell>
          <cell r="C1149" t="str">
            <v>M</v>
          </cell>
          <cell r="D1149">
            <v>1311.3252032520327</v>
          </cell>
          <cell r="E1149" t="str">
            <v>FDE-Julho/21</v>
          </cell>
        </row>
        <row r="1150">
          <cell r="A1150" t="str">
            <v>08.17.030</v>
          </cell>
          <cell r="B1150" t="str">
            <v>TAMPO PARA PIA MARMORE NACIONAL ESPESSURA DE 3 CM</v>
          </cell>
          <cell r="C1150" t="str">
            <v>M2</v>
          </cell>
          <cell r="D1150">
            <v>887.90243902439022</v>
          </cell>
          <cell r="E1150" t="str">
            <v>FDE-Julho/21</v>
          </cell>
        </row>
        <row r="1151">
          <cell r="A1151" t="str">
            <v>08.17.037</v>
          </cell>
          <cell r="B1151" t="str">
            <v>CHUVEIRO ANTIVANDALISMO</v>
          </cell>
          <cell r="C1151" t="str">
            <v>UN</v>
          </cell>
          <cell r="D1151">
            <v>714.42276422764235</v>
          </cell>
          <cell r="E1151" t="str">
            <v>FDE-Julho/21</v>
          </cell>
        </row>
        <row r="1152">
          <cell r="A1152" t="str">
            <v>08.17.038</v>
          </cell>
          <cell r="B1152" t="str">
            <v>CHUVEIRO SIMPLES C/ARTICULACAO, LATAO CROMADO DN 15MM (1/2")</v>
          </cell>
          <cell r="C1152" t="str">
            <v>UN</v>
          </cell>
          <cell r="D1152">
            <v>155.60162601626016</v>
          </cell>
          <cell r="E1152" t="str">
            <v>FDE-Julho/21</v>
          </cell>
        </row>
        <row r="1153">
          <cell r="A1153" t="str">
            <v>08.17.041</v>
          </cell>
          <cell r="B1153" t="str">
            <v>CHUVEIRO ELETRICO COM RESISTENCIA BLINDADA</v>
          </cell>
          <cell r="C1153" t="str">
            <v>UN</v>
          </cell>
          <cell r="D1153">
            <v>457.5040650406504</v>
          </cell>
          <cell r="E1153" t="str">
            <v>FDE-Julho/21</v>
          </cell>
        </row>
        <row r="1154">
          <cell r="A1154" t="str">
            <v>08.17.043</v>
          </cell>
          <cell r="B1154" t="str">
            <v>AQUECEDOR ELETRICO DE PASSAGEM COM RESISTENCIA BLINDADA</v>
          </cell>
          <cell r="C1154" t="str">
            <v>UN</v>
          </cell>
          <cell r="D1154">
            <v>931.82113821138216</v>
          </cell>
          <cell r="E1154" t="str">
            <v>FDE-Julho/21</v>
          </cell>
        </row>
        <row r="1155">
          <cell r="A1155" t="str">
            <v>08.17.049</v>
          </cell>
          <cell r="B1155" t="str">
            <v>PURIFICADOR/BEBEDOURO DE AGUA REFRIGERADA</v>
          </cell>
          <cell r="C1155" t="str">
            <v>UN</v>
          </cell>
          <cell r="D1155">
            <v>2357.5365853658536</v>
          </cell>
          <cell r="E1155" t="str">
            <v>FDE-Julho/21</v>
          </cell>
        </row>
        <row r="1156">
          <cell r="A1156" t="str">
            <v>08.17.050</v>
          </cell>
          <cell r="B1156" t="str">
            <v>BEBEDOURO ELETRICO COM CAPACIDADE DE 40 L</v>
          </cell>
          <cell r="C1156" t="str">
            <v>UN</v>
          </cell>
          <cell r="D1156">
            <v>824.68292682926835</v>
          </cell>
          <cell r="E1156" t="str">
            <v>FDE-Julho/21</v>
          </cell>
        </row>
        <row r="1157">
          <cell r="A1157" t="str">
            <v>08.17.051</v>
          </cell>
          <cell r="B1157" t="str">
            <v>BEBEDOURO ELETRICO COM CAPACIDADE DE 80 L</v>
          </cell>
          <cell r="C1157" t="str">
            <v>UN</v>
          </cell>
          <cell r="D1157">
            <v>1101.2032520325204</v>
          </cell>
          <cell r="E1157" t="str">
            <v>FDE-Julho/21</v>
          </cell>
        </row>
        <row r="1158">
          <cell r="A1158" t="str">
            <v>08.17.055</v>
          </cell>
          <cell r="B1158" t="str">
            <v>FILTRO PRESSAO CUNO(AQUALAR)C/ELEM FILTR CARVAO ATIVADO E CEL 180/L/H</v>
          </cell>
          <cell r="C1158" t="str">
            <v>UN</v>
          </cell>
          <cell r="D1158">
            <v>379.2520325203252</v>
          </cell>
          <cell r="E1158" t="str">
            <v>FDE-Julho/21</v>
          </cell>
        </row>
        <row r="1159">
          <cell r="A1159" t="str">
            <v>08.17.056</v>
          </cell>
          <cell r="B1159" t="str">
            <v>FILTRO PRESSAO CUNO (AQUALAR)C/ELEM FILTRANTE CARVAO E CEL 360/L/H</v>
          </cell>
          <cell r="C1159" t="str">
            <v>UN</v>
          </cell>
          <cell r="D1159">
            <v>499.13008130081295</v>
          </cell>
          <cell r="E1159" t="str">
            <v>FDE-Julho/21</v>
          </cell>
        </row>
        <row r="1160">
          <cell r="A1160" t="str">
            <v>08.17.058</v>
          </cell>
          <cell r="B1160" t="str">
            <v>FT-02 FILTRO PARA AGUA POTAVEL</v>
          </cell>
          <cell r="C1160" t="str">
            <v>UN</v>
          </cell>
          <cell r="D1160">
            <v>469.16260162601628</v>
          </cell>
          <cell r="E1160" t="str">
            <v>FDE-Julho/21</v>
          </cell>
        </row>
        <row r="1161">
          <cell r="A1161" t="str">
            <v>08.17.077</v>
          </cell>
          <cell r="B1161" t="str">
            <v>RESTRITOR DE VAZAO 12L/MIN PARA CHUVEIRO SIMPLES</v>
          </cell>
          <cell r="C1161" t="str">
            <v>UN</v>
          </cell>
          <cell r="D1161">
            <v>54.300813008130085</v>
          </cell>
          <cell r="E1161" t="str">
            <v>FDE-Julho/21</v>
          </cell>
        </row>
        <row r="1162">
          <cell r="A1162" t="str">
            <v>08.17.078</v>
          </cell>
          <cell r="B1162" t="str">
            <v>RESTRITOR DE VAZAO 6L/MIN PARA TORNEIRAS E MISTURADORES</v>
          </cell>
          <cell r="C1162" t="str">
            <v>UN</v>
          </cell>
          <cell r="D1162">
            <v>68.577235772357724</v>
          </cell>
          <cell r="E1162" t="str">
            <v>FDE-Julho/21</v>
          </cell>
        </row>
        <row r="1163">
          <cell r="A1163" t="str">
            <v>08.17.079</v>
          </cell>
          <cell r="B1163" t="str">
            <v>TORNEIRA DE PAREDE ANTIVANDALISMO - 85MM</v>
          </cell>
          <cell r="C1163" t="str">
            <v>UN</v>
          </cell>
          <cell r="D1163">
            <v>384.55284552845529</v>
          </cell>
          <cell r="E1163" t="str">
            <v>FDE-Julho/21</v>
          </cell>
        </row>
        <row r="1164">
          <cell r="A1164" t="str">
            <v>08.17.080</v>
          </cell>
          <cell r="B1164" t="str">
            <v>TORNEIRA DE LAVAGEM COM CANOPLA DE 1/2"</v>
          </cell>
          <cell r="C1164" t="str">
            <v>UN</v>
          </cell>
          <cell r="D1164">
            <v>63.617886178861788</v>
          </cell>
          <cell r="E1164" t="str">
            <v>FDE-Julho/21</v>
          </cell>
        </row>
        <row r="1165">
          <cell r="A1165" t="str">
            <v>08.17.081</v>
          </cell>
          <cell r="B1165" t="str">
            <v>TJ-03 TORNEIRA DE JARDIM</v>
          </cell>
          <cell r="C1165" t="str">
            <v>UN</v>
          </cell>
          <cell r="D1165">
            <v>391.60975609756099</v>
          </cell>
          <cell r="E1165" t="str">
            <v>FDE-Julho/21</v>
          </cell>
        </row>
        <row r="1166">
          <cell r="A1166" t="str">
            <v>08.17.084</v>
          </cell>
          <cell r="B1166" t="str">
            <v>TORNEIRA ELETRICA  - ELETROD. PVC Ø 25MM AMARELO.</v>
          </cell>
          <cell r="C1166" t="str">
            <v>UN</v>
          </cell>
          <cell r="D1166">
            <v>651.72357723577238</v>
          </cell>
          <cell r="E1166" t="str">
            <v>FDE-Julho/21</v>
          </cell>
        </row>
        <row r="1167">
          <cell r="A1167" t="str">
            <v>08.17.085</v>
          </cell>
          <cell r="B1167" t="str">
            <v>TORNEIRA DE FECHAMENTO AUTOMATICO DE MESA</v>
          </cell>
          <cell r="C1167" t="str">
            <v>UN</v>
          </cell>
          <cell r="D1167">
            <v>446.07317073170731</v>
          </cell>
          <cell r="E1167" t="str">
            <v>FDE-Julho/21</v>
          </cell>
        </row>
        <row r="1168">
          <cell r="A1168" t="str">
            <v>08.17.086</v>
          </cell>
          <cell r="B1168" t="str">
            <v>TORNEIRA DE FECHAMENTO AUTOMATICO DE PAREDE</v>
          </cell>
          <cell r="C1168" t="str">
            <v>UN</v>
          </cell>
          <cell r="D1168">
            <v>403.15447154471548</v>
          </cell>
          <cell r="E1168" t="str">
            <v>FDE-Julho/21</v>
          </cell>
        </row>
        <row r="1169">
          <cell r="A1169" t="str">
            <v>08.17.087</v>
          </cell>
          <cell r="B1169" t="str">
            <v>TORNEIRA DE PAREDE ANTIVANDALISMO -140mm</v>
          </cell>
          <cell r="C1169" t="str">
            <v>UN</v>
          </cell>
          <cell r="D1169">
            <v>410.98373983739839</v>
          </cell>
          <cell r="E1169" t="str">
            <v>FDE-Julho/21</v>
          </cell>
        </row>
        <row r="1170">
          <cell r="A1170" t="str">
            <v>08.17.088</v>
          </cell>
          <cell r="B1170" t="str">
            <v>TORNEIRA DE USO RESTRITO DE 1/2</v>
          </cell>
          <cell r="C1170" t="str">
            <v>UN</v>
          </cell>
          <cell r="D1170">
            <v>159.3089430894309</v>
          </cell>
          <cell r="E1170" t="str">
            <v>FDE-Julho/21</v>
          </cell>
        </row>
        <row r="1171">
          <cell r="A1171" t="str">
            <v>08.17.089</v>
          </cell>
          <cell r="B1171" t="str">
            <v>TORNEIRA DE USO RESTRITO DE 3/4</v>
          </cell>
          <cell r="C1171" t="str">
            <v>UN</v>
          </cell>
          <cell r="D1171">
            <v>216.53658536585365</v>
          </cell>
          <cell r="E1171" t="str">
            <v>FDE-Julho/21</v>
          </cell>
        </row>
        <row r="1172">
          <cell r="A1172" t="str">
            <v>08.17.099</v>
          </cell>
          <cell r="B1172" t="str">
            <v>SERVICOS EM APARELHOS E METAIS</v>
          </cell>
          <cell r="C1172" t="str">
            <v>MV</v>
          </cell>
          <cell r="D1172">
            <v>463.84552845528452</v>
          </cell>
          <cell r="E1172" t="str">
            <v>FDE-Julho/21</v>
          </cell>
        </row>
        <row r="1173">
          <cell r="A1173" t="str">
            <v>08.50.001</v>
          </cell>
          <cell r="B1173" t="str">
            <v>DEMOLIÇÃO DE TUBULACÕES EM GERAL INCLUINDO CONEXÕES, CAIXAS E RALOS</v>
          </cell>
          <cell r="C1173" t="str">
            <v>M</v>
          </cell>
          <cell r="D1173">
            <v>6.6991869918699187</v>
          </cell>
          <cell r="E1173" t="str">
            <v>FDE-Julho/21</v>
          </cell>
        </row>
        <row r="1174">
          <cell r="A1174" t="str">
            <v>08.50.020</v>
          </cell>
          <cell r="B1174" t="str">
            <v>DEMOLIÇÃO DE CALHAS E RUFOS EM CHAPAS METALICAS</v>
          </cell>
          <cell r="C1174" t="str">
            <v>M</v>
          </cell>
          <cell r="D1174">
            <v>3.8536585365853662</v>
          </cell>
          <cell r="E1174" t="str">
            <v>FDE-Julho/21</v>
          </cell>
        </row>
        <row r="1175">
          <cell r="A1175" t="str">
            <v>08.50.021</v>
          </cell>
          <cell r="B1175" t="str">
            <v>DEMOLIÇÃO DE CONDUTORES APARENTES</v>
          </cell>
          <cell r="C1175" t="str">
            <v>M</v>
          </cell>
          <cell r="D1175">
            <v>2.5121951219512195</v>
          </cell>
          <cell r="E1175" t="str">
            <v>FDE-Julho/21</v>
          </cell>
        </row>
        <row r="1176">
          <cell r="A1176" t="str">
            <v>08.50.099</v>
          </cell>
          <cell r="B1176" t="str">
            <v>DEMOLICOES</v>
          </cell>
          <cell r="C1176" t="str">
            <v>MV</v>
          </cell>
          <cell r="D1176">
            <v>463.84552845528452</v>
          </cell>
          <cell r="E1176" t="str">
            <v>FDE-Julho/21</v>
          </cell>
        </row>
        <row r="1177">
          <cell r="A1177" t="str">
            <v>08.60.005</v>
          </cell>
          <cell r="B1177" t="str">
            <v>RETIRADA DE REGISTROS E VÁLVULAS DE DESCARGA</v>
          </cell>
          <cell r="C1177" t="str">
            <v>UN</v>
          </cell>
          <cell r="D1177">
            <v>55.72357723577236</v>
          </cell>
          <cell r="E1177" t="str">
            <v>FDE-Julho/21</v>
          </cell>
        </row>
        <row r="1178">
          <cell r="A1178" t="str">
            <v>08.60.006</v>
          </cell>
          <cell r="B1178" t="str">
            <v>RETIRADA DE VÁLVULAS DE RETENCAO</v>
          </cell>
          <cell r="C1178" t="str">
            <v>UN</v>
          </cell>
          <cell r="D1178">
            <v>22.422764227642276</v>
          </cell>
          <cell r="E1178" t="str">
            <v>FDE-Julho/21</v>
          </cell>
        </row>
        <row r="1179">
          <cell r="A1179" t="str">
            <v>08.60.007</v>
          </cell>
          <cell r="B1179" t="str">
            <v>RETIRADA DE TORNEIRAS</v>
          </cell>
          <cell r="C1179" t="str">
            <v>UN</v>
          </cell>
          <cell r="D1179">
            <v>5.2926829268292686</v>
          </cell>
          <cell r="E1179" t="str">
            <v>FDE-Julho/21</v>
          </cell>
        </row>
        <row r="1180">
          <cell r="A1180" t="str">
            <v>08.60.010</v>
          </cell>
          <cell r="B1180" t="str">
            <v>RETIRADA DE SIFÕES</v>
          </cell>
          <cell r="C1180" t="str">
            <v>UN</v>
          </cell>
          <cell r="D1180">
            <v>8.154471544715447</v>
          </cell>
          <cell r="E1180" t="str">
            <v>FDE-Julho/21</v>
          </cell>
        </row>
        <row r="1181">
          <cell r="A1181" t="str">
            <v>08.60.011</v>
          </cell>
          <cell r="B1181" t="str">
            <v>RETIRADA DE APARELHOS SANITÁRIOS INCLUINDO ACESSÓRIOS</v>
          </cell>
          <cell r="C1181" t="str">
            <v>UN</v>
          </cell>
          <cell r="D1181">
            <v>40.772357723577237</v>
          </cell>
          <cell r="E1181" t="str">
            <v>FDE-Julho/21</v>
          </cell>
        </row>
        <row r="1182">
          <cell r="A1182" t="str">
            <v>08.60.013</v>
          </cell>
          <cell r="B1182" t="str">
            <v>RETIRADA DE RESERVATÓRIOS DE FIBRO CIMENTO ATE 1000 LITROS</v>
          </cell>
          <cell r="C1182" t="str">
            <v>UN</v>
          </cell>
          <cell r="D1182">
            <v>111.44715447154472</v>
          </cell>
          <cell r="E1182" t="str">
            <v>FDE-Julho/21</v>
          </cell>
        </row>
        <row r="1183">
          <cell r="A1183" t="str">
            <v>08.60.014</v>
          </cell>
          <cell r="B1183" t="str">
            <v>RETIRADA DE CONJUNTO DE MOTOR-BOMBA</v>
          </cell>
          <cell r="C1183" t="str">
            <v>UN</v>
          </cell>
          <cell r="D1183">
            <v>163.08943089430895</v>
          </cell>
          <cell r="E1183" t="str">
            <v>FDE-Julho/21</v>
          </cell>
        </row>
        <row r="1184">
          <cell r="A1184" t="str">
            <v>08.60.015</v>
          </cell>
          <cell r="B1184" t="str">
            <v>RETIRADA DE HIDRANTE DE PAREDE COMPLETO</v>
          </cell>
          <cell r="C1184" t="str">
            <v>UN</v>
          </cell>
          <cell r="D1184">
            <v>61.154471544715449</v>
          </cell>
          <cell r="E1184" t="str">
            <v>FDE-Julho/21</v>
          </cell>
        </row>
        <row r="1185">
          <cell r="A1185" t="str">
            <v>08.60.099</v>
          </cell>
          <cell r="B1185" t="str">
            <v>RETIRADAS</v>
          </cell>
          <cell r="C1185" t="str">
            <v>MV</v>
          </cell>
          <cell r="D1185">
            <v>463.84552845528452</v>
          </cell>
          <cell r="E1185" t="str">
            <v>FDE-Julho/21</v>
          </cell>
        </row>
        <row r="1186">
          <cell r="A1186" t="str">
            <v>08.70.005</v>
          </cell>
          <cell r="B1186" t="str">
            <v>RECOLOCAÇÃO DE REGISTRO E VÁLVULAS DE DESCARGA</v>
          </cell>
          <cell r="C1186" t="str">
            <v>UN</v>
          </cell>
          <cell r="D1186">
            <v>112.59349593495936</v>
          </cell>
          <cell r="E1186" t="str">
            <v>FDE-Julho/21</v>
          </cell>
        </row>
        <row r="1187">
          <cell r="A1187" t="str">
            <v>08.70.006</v>
          </cell>
          <cell r="B1187" t="str">
            <v>RECOLOCAÇÃO DE VÁLVULA DE RETENÇÃO</v>
          </cell>
          <cell r="C1187" t="str">
            <v>UN</v>
          </cell>
          <cell r="D1187">
            <v>38.609756097560975</v>
          </cell>
          <cell r="E1187" t="str">
            <v>FDE-Julho/21</v>
          </cell>
        </row>
        <row r="1188">
          <cell r="A1188" t="str">
            <v>08.70.007</v>
          </cell>
          <cell r="B1188" t="str">
            <v>RECOLOCAÇÃO DE TORNEIRAS</v>
          </cell>
          <cell r="C1188" t="str">
            <v>UN</v>
          </cell>
          <cell r="D1188">
            <v>18.569105691056912</v>
          </cell>
          <cell r="E1188" t="str">
            <v>FDE-Julho/21</v>
          </cell>
        </row>
        <row r="1189">
          <cell r="A1189" t="str">
            <v>08.70.010</v>
          </cell>
          <cell r="B1189" t="str">
            <v>RECOLOCAÇÃO DE SIFÕES</v>
          </cell>
          <cell r="C1189" t="str">
            <v>UN</v>
          </cell>
          <cell r="D1189">
            <v>18.569105691056912</v>
          </cell>
          <cell r="E1189" t="str">
            <v>FDE-Julho/21</v>
          </cell>
        </row>
        <row r="1190">
          <cell r="A1190" t="str">
            <v>08.70.013</v>
          </cell>
          <cell r="B1190" t="str">
            <v>RECOLOCAÇÃO DE RESERVATÓRIO DE FIBRO-CIMENTO ATE 1000 L</v>
          </cell>
          <cell r="C1190" t="str">
            <v>UN</v>
          </cell>
          <cell r="D1190">
            <v>148.59349593495935</v>
          </cell>
          <cell r="E1190" t="str">
            <v>FDE-Julho/21</v>
          </cell>
        </row>
        <row r="1191">
          <cell r="A1191" t="str">
            <v>08.70.014</v>
          </cell>
          <cell r="B1191" t="str">
            <v>RECOLOCAÇÃO DE CONJUNTO MOTOR BOMBA</v>
          </cell>
          <cell r="C1191" t="str">
            <v>UN</v>
          </cell>
          <cell r="D1191">
            <v>148.59349593495935</v>
          </cell>
          <cell r="E1191" t="str">
            <v>FDE-Julho/21</v>
          </cell>
        </row>
        <row r="1192">
          <cell r="A1192" t="str">
            <v>08.70.015</v>
          </cell>
          <cell r="B1192" t="str">
            <v>RECOLOCAÇÃO DE HIDRANTE DE PAREDE COMPLETO</v>
          </cell>
          <cell r="C1192" t="str">
            <v>UN</v>
          </cell>
          <cell r="D1192">
            <v>193.17886178861789</v>
          </cell>
          <cell r="E1192" t="str">
            <v>FDE-Julho/21</v>
          </cell>
        </row>
        <row r="1193">
          <cell r="A1193" t="str">
            <v>08.70.016</v>
          </cell>
          <cell r="B1193" t="str">
            <v>RECOLOCAÇÃO DE APARELHOS SANITARIOS INCLUINDO ACESSORIOS</v>
          </cell>
          <cell r="C1193" t="str">
            <v>UN</v>
          </cell>
          <cell r="D1193">
            <v>92.869918699186996</v>
          </cell>
          <cell r="E1193" t="str">
            <v>FDE-Julho/21</v>
          </cell>
        </row>
        <row r="1194">
          <cell r="A1194" t="str">
            <v>08.70.099</v>
          </cell>
          <cell r="B1194" t="str">
            <v>RECOLOCACOES DE INSTALACOES HIDRAULICAS</v>
          </cell>
          <cell r="C1194" t="str">
            <v>MV</v>
          </cell>
          <cell r="D1194">
            <v>463.84552845528452</v>
          </cell>
          <cell r="E1194" t="str">
            <v>FDE-Julho/21</v>
          </cell>
        </row>
        <row r="1195">
          <cell r="A1195" t="str">
            <v>08.80.007</v>
          </cell>
          <cell r="B1195" t="str">
            <v>CAVALETE DE 3/4" (TUBO E CONEXÕES DE AÇO GALVANIZADO)</v>
          </cell>
          <cell r="C1195" t="str">
            <v>UN</v>
          </cell>
          <cell r="D1195">
            <v>273.41463414634148</v>
          </cell>
          <cell r="E1195" t="str">
            <v>FDE-Julho/21</v>
          </cell>
        </row>
        <row r="1196">
          <cell r="A1196" t="str">
            <v>08.80.008</v>
          </cell>
          <cell r="B1196" t="str">
            <v>CAVALETE DE 1" (TUBO E CONEXÕES DE AÇO GALVANIZADO)</v>
          </cell>
          <cell r="C1196" t="str">
            <v>UN</v>
          </cell>
          <cell r="D1196">
            <v>322.2520325203252</v>
          </cell>
          <cell r="E1196" t="str">
            <v>FDE-Julho/21</v>
          </cell>
        </row>
        <row r="1197">
          <cell r="A1197" t="str">
            <v>08.80.009</v>
          </cell>
          <cell r="B1197" t="str">
            <v>CAVALETE DE 1 1/2" (TUBO E CONEXÕES DE AÇO GALVANIZADO)</v>
          </cell>
          <cell r="C1197" t="str">
            <v>UN</v>
          </cell>
          <cell r="D1197">
            <v>438.37398373983746</v>
          </cell>
          <cell r="E1197" t="str">
            <v>FDE-Julho/21</v>
          </cell>
        </row>
        <row r="1198">
          <cell r="A1198" t="str">
            <v>08.80.010</v>
          </cell>
          <cell r="B1198" t="str">
            <v>CANOPLA PARA REGISTROS</v>
          </cell>
          <cell r="C1198" t="str">
            <v>UN</v>
          </cell>
          <cell r="D1198">
            <v>54.715447154471541</v>
          </cell>
          <cell r="E1198" t="str">
            <v>FDE-Julho/21</v>
          </cell>
        </row>
        <row r="1199">
          <cell r="A1199" t="str">
            <v>08.80.011</v>
          </cell>
          <cell r="B1199" t="str">
            <v>CANOPLA PARA VALVULA DE DESCARGA</v>
          </cell>
          <cell r="C1199" t="str">
            <v>UN</v>
          </cell>
          <cell r="D1199">
            <v>114.42276422764229</v>
          </cell>
          <cell r="E1199" t="str">
            <v>FDE-Julho/21</v>
          </cell>
        </row>
        <row r="1200">
          <cell r="A1200" t="str">
            <v>08.80.012</v>
          </cell>
          <cell r="B1200" t="str">
            <v>VOLANTE CROMADO PARA REGISTRO</v>
          </cell>
          <cell r="C1200" t="str">
            <v>UN</v>
          </cell>
          <cell r="D1200">
            <v>21.325203252032519</v>
          </cell>
          <cell r="E1200" t="str">
            <v>FDE-Julho/21</v>
          </cell>
        </row>
        <row r="1201">
          <cell r="A1201" t="str">
            <v>08.80.015</v>
          </cell>
          <cell r="B1201" t="str">
            <v>BOTAO PARA VALVULA DE DESCARGA</v>
          </cell>
          <cell r="C1201" t="str">
            <v>UN</v>
          </cell>
          <cell r="D1201">
            <v>59.406504065040643</v>
          </cell>
          <cell r="E1201" t="str">
            <v>FDE-Julho/21</v>
          </cell>
        </row>
        <row r="1202">
          <cell r="A1202" t="str">
            <v>08.80.018</v>
          </cell>
          <cell r="B1202" t="str">
            <v>ACABAMENTO ANTIVANDALISMO PARA VALVULA DE DESCARGA</v>
          </cell>
          <cell r="C1202" t="str">
            <v>UN</v>
          </cell>
          <cell r="D1202">
            <v>275.53658536585368</v>
          </cell>
          <cell r="E1202" t="str">
            <v>FDE-Julho/21</v>
          </cell>
        </row>
        <row r="1203">
          <cell r="A1203" t="str">
            <v>08.80.019</v>
          </cell>
          <cell r="B1203" t="str">
            <v>REPARO PARA CAIXA DE DESCARGA ACOPLADA</v>
          </cell>
          <cell r="C1203" t="str">
            <v>CJ</v>
          </cell>
          <cell r="D1203">
            <v>152.54471544715446</v>
          </cell>
          <cell r="E1203" t="str">
            <v>FDE-Julho/21</v>
          </cell>
        </row>
        <row r="1204">
          <cell r="A1204" t="str">
            <v>08.80.020</v>
          </cell>
          <cell r="B1204" t="str">
            <v>REPARO DE VALVULA DE DESCARGA</v>
          </cell>
          <cell r="C1204" t="str">
            <v>UN</v>
          </cell>
          <cell r="D1204">
            <v>91.487804878048777</v>
          </cell>
          <cell r="E1204" t="str">
            <v>FDE-Julho/21</v>
          </cell>
        </row>
        <row r="1205">
          <cell r="A1205" t="str">
            <v>08.80.021</v>
          </cell>
          <cell r="B1205" t="str">
            <v>TUBO DE DESCARGA EM PVC DN=40MM</v>
          </cell>
          <cell r="C1205" t="str">
            <v>UN</v>
          </cell>
          <cell r="D1205">
            <v>28.86178861788618</v>
          </cell>
          <cell r="E1205" t="str">
            <v>FDE-Julho/21</v>
          </cell>
        </row>
        <row r="1206">
          <cell r="A1206" t="str">
            <v>08.80.022</v>
          </cell>
          <cell r="B1206" t="str">
            <v>TUBO DE LIGAÇÃO COM CANOPLA PARA VASO SANITÁRIO (METAL CROMADO)</v>
          </cell>
          <cell r="C1206" t="str">
            <v>UN</v>
          </cell>
          <cell r="D1206">
            <v>48.585365853658537</v>
          </cell>
          <cell r="E1206" t="str">
            <v>FDE-Julho/21</v>
          </cell>
        </row>
        <row r="1207">
          <cell r="A1207" t="str">
            <v>08.80.031</v>
          </cell>
          <cell r="B1207" t="str">
            <v>TORNEIRA DE PRESSAO CROMADA DE 1/2" EM PAREDE</v>
          </cell>
          <cell r="C1207" t="str">
            <v>UN</v>
          </cell>
          <cell r="D1207">
            <v>113.12195121951218</v>
          </cell>
          <cell r="E1207" t="str">
            <v>FDE-Julho/21</v>
          </cell>
        </row>
        <row r="1208">
          <cell r="A1208" t="str">
            <v>08.80.032</v>
          </cell>
          <cell r="B1208" t="str">
            <v>TORNEIRA PARA LAVATORIO DE LOUCA BRANCA OU BANCADA</v>
          </cell>
          <cell r="C1208" t="str">
            <v>UN</v>
          </cell>
          <cell r="D1208">
            <v>102.95934959349594</v>
          </cell>
          <cell r="E1208" t="str">
            <v>FDE-Julho/21</v>
          </cell>
        </row>
        <row r="1209">
          <cell r="A1209" t="str">
            <v>08.80.040</v>
          </cell>
          <cell r="B1209" t="str">
            <v>LAUDO COM TESTE DE ESTANQUEIDADE EM INSTAL.DE  REDES DE DISTRIB.DE GÁS COMBUST.NBR 15526/07</v>
          </cell>
          <cell r="C1209" t="str">
            <v>UN</v>
          </cell>
          <cell r="D1209">
            <v>1324.8292682926829</v>
          </cell>
          <cell r="E1209" t="str">
            <v>FDE-Julho/21</v>
          </cell>
        </row>
        <row r="1210">
          <cell r="A1210" t="str">
            <v>08.80.090</v>
          </cell>
          <cell r="B1210" t="str">
            <v>ABRIGO PARA HIDRANTE CAIXA 0,60X0,90X0,17M COM CESTO MEIA LUA P/MANGUEIRA</v>
          </cell>
          <cell r="C1210" t="str">
            <v>UN</v>
          </cell>
          <cell r="D1210">
            <v>398.77235772357727</v>
          </cell>
          <cell r="E1210" t="str">
            <v>FDE-Julho/21</v>
          </cell>
        </row>
        <row r="1211">
          <cell r="A1211" t="str">
            <v>08.80.091</v>
          </cell>
          <cell r="B1211" t="str">
            <v>RECARGA DE EXTINTOR DE GAS CARBONICO DE 6 LITROS</v>
          </cell>
          <cell r="C1211" t="str">
            <v>UN</v>
          </cell>
          <cell r="D1211">
            <v>93.382113821138219</v>
          </cell>
          <cell r="E1211" t="str">
            <v>FDE-Julho/21</v>
          </cell>
        </row>
        <row r="1212">
          <cell r="A1212" t="str">
            <v>08.80.092</v>
          </cell>
          <cell r="B1212" t="str">
            <v>RECARGA DE EXTINTOR DE ESPUMA DE 10 LITROS</v>
          </cell>
          <cell r="C1212" t="str">
            <v>UN</v>
          </cell>
          <cell r="D1212">
            <v>148.98373983739839</v>
          </cell>
          <cell r="E1212" t="str">
            <v>FDE-Julho/21</v>
          </cell>
        </row>
        <row r="1213">
          <cell r="A1213" t="str">
            <v>08.80.093</v>
          </cell>
          <cell r="B1213" t="str">
            <v>RECARGA DE EXTINTOR DE PO QUIMICO DE 4 KG</v>
          </cell>
          <cell r="C1213" t="str">
            <v>UN</v>
          </cell>
          <cell r="D1213">
            <v>54.439024390243901</v>
          </cell>
          <cell r="E1213" t="str">
            <v>FDE-Julho/21</v>
          </cell>
        </row>
        <row r="1214">
          <cell r="A1214" t="str">
            <v>08.80.095</v>
          </cell>
          <cell r="B1214" t="str">
            <v>EXTINTOR DE INCENDIO DE AGUA PRESSURIZADA 10L : RECARGA</v>
          </cell>
          <cell r="C1214" t="str">
            <v>UN</v>
          </cell>
          <cell r="D1214">
            <v>44.8130081300813</v>
          </cell>
          <cell r="E1214" t="str">
            <v>FDE-Julho/21</v>
          </cell>
        </row>
        <row r="1215">
          <cell r="A1215" t="str">
            <v>08.80.099</v>
          </cell>
          <cell r="B1215" t="str">
            <v>OUTROS SERVICOS DE REDE DE GAS E AGUA FRIA - CONSERVACAO</v>
          </cell>
          <cell r="C1215" t="str">
            <v>MV</v>
          </cell>
          <cell r="D1215">
            <v>463.84552845528452</v>
          </cell>
          <cell r="E1215" t="str">
            <v>FDE-Julho/21</v>
          </cell>
        </row>
        <row r="1216">
          <cell r="A1216" t="str">
            <v>08.82.012</v>
          </cell>
          <cell r="B1216" t="str">
            <v>RALO SIFONADO F.FUNDIDO DN 150MM C/GRELHA PVC CROMADO</v>
          </cell>
          <cell r="C1216" t="str">
            <v>UN</v>
          </cell>
          <cell r="D1216">
            <v>430.56097560975616</v>
          </cell>
          <cell r="E1216" t="str">
            <v>FDE-Julho/21</v>
          </cell>
        </row>
        <row r="1217">
          <cell r="A1217" t="str">
            <v>08.82.023</v>
          </cell>
          <cell r="B1217" t="str">
            <v>GRELHA METALICA CROMADA DIAM 15 CM</v>
          </cell>
          <cell r="C1217" t="str">
            <v>UN</v>
          </cell>
          <cell r="D1217">
            <v>41.861788617886184</v>
          </cell>
          <cell r="E1217" t="str">
            <v>FDE-Julho/21</v>
          </cell>
        </row>
        <row r="1218">
          <cell r="A1218" t="str">
            <v>08.82.024</v>
          </cell>
          <cell r="B1218" t="str">
            <v>GRELHA METALICA CROMADA DIAM 10 CM</v>
          </cell>
          <cell r="C1218" t="str">
            <v>UN</v>
          </cell>
          <cell r="D1218">
            <v>25.682926829268293</v>
          </cell>
          <cell r="E1218" t="str">
            <v>FDE-Julho/21</v>
          </cell>
        </row>
        <row r="1219">
          <cell r="A1219" t="str">
            <v>08.82.030</v>
          </cell>
          <cell r="B1219" t="str">
            <v>GRELHA DE FERRO FUNDIDO DE 20X20 CM</v>
          </cell>
          <cell r="C1219" t="str">
            <v>UN</v>
          </cell>
          <cell r="D1219">
            <v>38.829268292682926</v>
          </cell>
          <cell r="E1219" t="str">
            <v>FDE-Julho/21</v>
          </cell>
        </row>
        <row r="1220">
          <cell r="A1220" t="str">
            <v>08.82.031</v>
          </cell>
          <cell r="B1220" t="str">
            <v>GRELHA DE FERRO FUNDIDO DE 15X15 CM</v>
          </cell>
          <cell r="C1220" t="str">
            <v>UN</v>
          </cell>
          <cell r="D1220">
            <v>22.64227642276423</v>
          </cell>
          <cell r="E1220" t="str">
            <v>FDE-Julho/21</v>
          </cell>
        </row>
        <row r="1221">
          <cell r="A1221" t="str">
            <v>08.82.040</v>
          </cell>
          <cell r="B1221" t="str">
            <v>SIFAO METALICO TIPO COPO DN 2X2"</v>
          </cell>
          <cell r="C1221" t="str">
            <v>UN</v>
          </cell>
          <cell r="D1221">
            <v>184.2520325203252</v>
          </cell>
          <cell r="E1221" t="str">
            <v>FDE-Julho/21</v>
          </cell>
        </row>
        <row r="1222">
          <cell r="A1222" t="str">
            <v>08.82.041</v>
          </cell>
          <cell r="B1222" t="str">
            <v>SIFAO METALICO TIPO COPO DN 1 1/2 X 1 1/2"</v>
          </cell>
          <cell r="C1222" t="str">
            <v>UN</v>
          </cell>
          <cell r="D1222">
            <v>129.08943089430895</v>
          </cell>
          <cell r="E1222" t="str">
            <v>FDE-Julho/21</v>
          </cell>
        </row>
        <row r="1223">
          <cell r="A1223" t="str">
            <v>08.82.046</v>
          </cell>
          <cell r="B1223" t="str">
            <v>SIFAO PVC RIGIDO TIPO COPO DN 1 1/2X1 1/2"</v>
          </cell>
          <cell r="C1223" t="str">
            <v>UN</v>
          </cell>
          <cell r="D1223">
            <v>34.414634146341463</v>
          </cell>
          <cell r="E1223" t="str">
            <v>FDE-Julho/21</v>
          </cell>
        </row>
        <row r="1224">
          <cell r="A1224" t="str">
            <v>08.82.050</v>
          </cell>
          <cell r="B1224" t="str">
            <v>DESENTUPIMENTO DE RAMAIS DE ESGOTO</v>
          </cell>
          <cell r="C1224" t="str">
            <v>M</v>
          </cell>
          <cell r="D1224">
            <v>9.2845528455284558</v>
          </cell>
          <cell r="E1224" t="str">
            <v>FDE-Julho/21</v>
          </cell>
        </row>
        <row r="1225">
          <cell r="A1225" t="str">
            <v>08.82.055</v>
          </cell>
          <cell r="B1225" t="str">
            <v>LIMPEZA SIMPLES EM CALHAS METALICAS</v>
          </cell>
          <cell r="C1225" t="str">
            <v>M</v>
          </cell>
          <cell r="D1225">
            <v>3.0162601626016259</v>
          </cell>
          <cell r="E1225" t="str">
            <v>FDE-Julho/21</v>
          </cell>
        </row>
        <row r="1226">
          <cell r="A1226" t="str">
            <v>08.82.056</v>
          </cell>
          <cell r="B1226" t="str">
            <v>LIMPEZA SIMPLES EM LAJES/CALHAS DE CONCRETO</v>
          </cell>
          <cell r="C1226" t="str">
            <v>M2</v>
          </cell>
          <cell r="D1226">
            <v>7.5365853658536581</v>
          </cell>
          <cell r="E1226" t="str">
            <v>FDE-Julho/21</v>
          </cell>
        </row>
        <row r="1227">
          <cell r="A1227" t="str">
            <v>08.82.060</v>
          </cell>
          <cell r="B1227" t="str">
            <v>LIMPEZA DE CANALETAS DE ÁGUAS PLUVIAIS</v>
          </cell>
          <cell r="C1227" t="str">
            <v>M</v>
          </cell>
          <cell r="D1227">
            <v>4.1869918699186996</v>
          </cell>
          <cell r="E1227" t="str">
            <v>FDE-Julho/21</v>
          </cell>
        </row>
        <row r="1228">
          <cell r="A1228" t="str">
            <v>08.82.061</v>
          </cell>
          <cell r="B1228" t="str">
            <v>SOLDA E REBITAGEM EM CALHAS DE CHAPA GALVANIZADA</v>
          </cell>
          <cell r="C1228" t="str">
            <v>M</v>
          </cell>
          <cell r="D1228">
            <v>65.146341463414629</v>
          </cell>
          <cell r="E1228" t="str">
            <v>FDE-Julho/21</v>
          </cell>
        </row>
        <row r="1229">
          <cell r="A1229" t="str">
            <v>08.82.062</v>
          </cell>
          <cell r="B1229" t="str">
            <v>SOLDA EM CHAPA GALVANIZADA</v>
          </cell>
          <cell r="C1229" t="str">
            <v>M</v>
          </cell>
          <cell r="D1229">
            <v>59.373983739837399</v>
          </cell>
          <cell r="E1229" t="str">
            <v>FDE-Julho/21</v>
          </cell>
        </row>
        <row r="1230">
          <cell r="A1230" t="str">
            <v>08.82.099</v>
          </cell>
          <cell r="B1230" t="str">
            <v>OUTROS SERVICOS DE REDES DE ESGOTO E AGUAS PLUVIAIS</v>
          </cell>
          <cell r="C1230" t="str">
            <v>MV</v>
          </cell>
          <cell r="D1230">
            <v>463.84552845528452</v>
          </cell>
          <cell r="E1230" t="str">
            <v>FDE-Julho/21</v>
          </cell>
        </row>
        <row r="1231">
          <cell r="A1231" t="str">
            <v>08.84.005</v>
          </cell>
          <cell r="B1231" t="str">
            <v>TAMPA DE PLASTICO PARA BACIA SANITARIA</v>
          </cell>
          <cell r="C1231" t="str">
            <v>UN</v>
          </cell>
          <cell r="D1231">
            <v>38.926829268292686</v>
          </cell>
          <cell r="E1231" t="str">
            <v>FDE-Julho/21</v>
          </cell>
        </row>
        <row r="1232">
          <cell r="A1232" t="str">
            <v>08.84.012</v>
          </cell>
          <cell r="B1232" t="str">
            <v>BOLSA PLASTICA PARA BACIA SANITARIA</v>
          </cell>
          <cell r="C1232" t="str">
            <v>UN</v>
          </cell>
          <cell r="D1232">
            <v>12.341463414634147</v>
          </cell>
          <cell r="E1232" t="str">
            <v>FDE-Julho/21</v>
          </cell>
        </row>
        <row r="1233">
          <cell r="A1233" t="str">
            <v>08.84.020</v>
          </cell>
          <cell r="B1233" t="str">
            <v>SUPORTE DE FERRO FUNDIDO PARA LAVATORIO</v>
          </cell>
          <cell r="C1233" t="str">
            <v>UN</v>
          </cell>
          <cell r="D1233">
            <v>44.073170731707322</v>
          </cell>
          <cell r="E1233" t="str">
            <v>FDE-Julho/21</v>
          </cell>
        </row>
        <row r="1234">
          <cell r="A1234" t="str">
            <v>08.84.030</v>
          </cell>
          <cell r="B1234" t="str">
            <v>TORNEIRA DE PAREDE ANTIVANDALISMO - 85MM</v>
          </cell>
          <cell r="C1234" t="str">
            <v>UN</v>
          </cell>
          <cell r="D1234">
            <v>372.29268292682929</v>
          </cell>
          <cell r="E1234" t="str">
            <v>FDE-Julho/21</v>
          </cell>
        </row>
        <row r="1235">
          <cell r="A1235" t="str">
            <v>08.84.031</v>
          </cell>
          <cell r="B1235" t="str">
            <v>TORNEIRA DE FECHAMENTO AUTOMATICO DE PAREDE</v>
          </cell>
          <cell r="C1235" t="str">
            <v>UN</v>
          </cell>
          <cell r="D1235">
            <v>401.57723577235771</v>
          </cell>
          <cell r="E1235" t="str">
            <v>FDE-Julho/21</v>
          </cell>
        </row>
        <row r="1236">
          <cell r="A1236" t="str">
            <v>08.84.032</v>
          </cell>
          <cell r="B1236" t="str">
            <v>TORNEIRA DE PAREDE ANTIVANDALISMO -140mm</v>
          </cell>
          <cell r="C1236" t="str">
            <v>UN</v>
          </cell>
          <cell r="D1236">
            <v>398.54471544715449</v>
          </cell>
          <cell r="E1236" t="str">
            <v>FDE-Julho/21</v>
          </cell>
        </row>
        <row r="1237">
          <cell r="A1237" t="str">
            <v>08.84.033</v>
          </cell>
          <cell r="B1237" t="str">
            <v>TORNEIRA PRES 1/2 C/ALAVANCA TIPO MESA CROMADO</v>
          </cell>
          <cell r="C1237" t="str">
            <v>UN</v>
          </cell>
          <cell r="D1237">
            <v>232.67479674796749</v>
          </cell>
          <cell r="E1237" t="str">
            <v>FDE-Julho/21</v>
          </cell>
        </row>
        <row r="1238">
          <cell r="A1238" t="str">
            <v>08.84.034</v>
          </cell>
          <cell r="B1238" t="str">
            <v>TORNEIRA MEC/CER 1/4 VOLTA TIPO PARED CROMADO 1/2</v>
          </cell>
          <cell r="C1238" t="str">
            <v>UN</v>
          </cell>
          <cell r="D1238">
            <v>311.2520325203252</v>
          </cell>
          <cell r="E1238" t="str">
            <v>FDE-Julho/21</v>
          </cell>
        </row>
        <row r="1239">
          <cell r="A1239" t="str">
            <v>08.84.035</v>
          </cell>
          <cell r="B1239" t="str">
            <v>TORNEIRA MEC/CER 1/4 VOLTA TIPO MESA CROMADO 1/2</v>
          </cell>
          <cell r="C1239" t="str">
            <v>UN</v>
          </cell>
          <cell r="D1239">
            <v>309.9430894308943</v>
          </cell>
          <cell r="E1239" t="str">
            <v>FDE-Julho/21</v>
          </cell>
        </row>
        <row r="1240">
          <cell r="A1240" t="str">
            <v>08.84.036</v>
          </cell>
          <cell r="B1240" t="str">
            <v>MISTURADOR P/PIA 1/4 VOLTA TIPO PARED CROMADO 1/2"</v>
          </cell>
          <cell r="C1240" t="str">
            <v>UN</v>
          </cell>
          <cell r="D1240">
            <v>615.36585365853659</v>
          </cell>
          <cell r="E1240" t="str">
            <v>FDE-Julho/21</v>
          </cell>
        </row>
        <row r="1241">
          <cell r="A1241" t="str">
            <v>08.84.038</v>
          </cell>
          <cell r="B1241" t="str">
            <v>FILTRO DE PRESSAO CUNO (AQUALAR) C/ELEM. FILTRANTE CARVAO E CEL 360/L/H</v>
          </cell>
          <cell r="C1241" t="str">
            <v>UN</v>
          </cell>
          <cell r="D1241">
            <v>310.84552845528452</v>
          </cell>
          <cell r="E1241" t="str">
            <v>FDE-Julho/21</v>
          </cell>
        </row>
        <row r="1242">
          <cell r="A1242" t="str">
            <v>08.84.042</v>
          </cell>
          <cell r="B1242" t="str">
            <v>ELEMENTO FILTRANTE CUNO (AQUALAR)ELEM FILTRANTE CARVAO E CEL/180L/H</v>
          </cell>
          <cell r="C1242" t="str">
            <v>UN</v>
          </cell>
          <cell r="D1242">
            <v>62.032520325203251</v>
          </cell>
          <cell r="E1242" t="str">
            <v>FDE-Julho/21</v>
          </cell>
        </row>
        <row r="1243">
          <cell r="A1243" t="str">
            <v>08.84.043</v>
          </cell>
          <cell r="B1243" t="str">
            <v>ELEMENTO FILTRANTE CUNO (AQUALAR) CARVAO E CELULOSE 360 L/H</v>
          </cell>
          <cell r="C1243" t="str">
            <v>UN</v>
          </cell>
          <cell r="D1243">
            <v>88.756097560975618</v>
          </cell>
          <cell r="E1243" t="str">
            <v>FDE-Julho/21</v>
          </cell>
        </row>
        <row r="1244">
          <cell r="A1244" t="str">
            <v>08.84.047</v>
          </cell>
          <cell r="B1244" t="str">
            <v>TAMPO DE PIA EM MARMORE BRANCO NACIONAL DE 3 CM</v>
          </cell>
          <cell r="C1244" t="str">
            <v>M2</v>
          </cell>
          <cell r="D1244">
            <v>887.90243902439022</v>
          </cell>
          <cell r="E1244" t="str">
            <v>FDE-Julho/21</v>
          </cell>
        </row>
        <row r="1245">
          <cell r="A1245" t="str">
            <v>08.84.048</v>
          </cell>
          <cell r="B1245" t="str">
            <v>TAMPO DE PIA EM GRANILITE</v>
          </cell>
          <cell r="C1245" t="str">
            <v>M2</v>
          </cell>
          <cell r="D1245">
            <v>512.56910569105696</v>
          </cell>
          <cell r="E1245" t="str">
            <v>FDE-Julho/21</v>
          </cell>
        </row>
        <row r="1246">
          <cell r="A1246" t="str">
            <v>08.84.049</v>
          </cell>
          <cell r="B1246" t="str">
            <v>TAMPO ACO INOX (304) C/ CUBA SIMPLES - CH.22</v>
          </cell>
          <cell r="C1246" t="str">
            <v>M2</v>
          </cell>
          <cell r="D1246">
            <v>2146.9430894308944</v>
          </cell>
          <cell r="E1246" t="str">
            <v>FDE-Julho/21</v>
          </cell>
        </row>
        <row r="1247">
          <cell r="A1247" t="str">
            <v>08.84.050</v>
          </cell>
          <cell r="B1247" t="str">
            <v>TAMPO ACO INOX (304) C/ CUBA DUPLA - CH.22</v>
          </cell>
          <cell r="C1247" t="str">
            <v>M2</v>
          </cell>
          <cell r="D1247">
            <v>2266.4227642276423</v>
          </cell>
          <cell r="E1247" t="str">
            <v>FDE-Julho/21</v>
          </cell>
        </row>
        <row r="1248">
          <cell r="A1248" t="str">
            <v>08.84.054</v>
          </cell>
          <cell r="B1248" t="str">
            <v>CUBA SIMPLES ACO INOX(304) - CHAPA 22 560X330X140MM - SEM PERTENCES</v>
          </cell>
          <cell r="C1248" t="str">
            <v>UN</v>
          </cell>
          <cell r="D1248">
            <v>148.89430894308941</v>
          </cell>
          <cell r="E1248" t="str">
            <v>FDE-Julho/21</v>
          </cell>
        </row>
        <row r="1249">
          <cell r="A1249" t="str">
            <v>08.84.055</v>
          </cell>
          <cell r="B1249" t="str">
            <v>CUBA SIMPLES ACO INOX(304) CHAP.22 - 400X340X140MM - SEM PERTENCES</v>
          </cell>
          <cell r="C1249" t="str">
            <v>UN</v>
          </cell>
          <cell r="D1249">
            <v>182.1869918699187</v>
          </cell>
          <cell r="E1249" t="str">
            <v>FDE-Julho/21</v>
          </cell>
        </row>
        <row r="1250">
          <cell r="A1250" t="str">
            <v>08.84.058</v>
          </cell>
          <cell r="B1250" t="str">
            <v>CUBA DUPLA ACO INOX(304) CHAPA 22 835X340X140MM - SEM PERTENCES</v>
          </cell>
          <cell r="C1250" t="str">
            <v>UN</v>
          </cell>
          <cell r="D1250">
            <v>385</v>
          </cell>
          <cell r="E1250" t="str">
            <v>FDE-Julho/21</v>
          </cell>
        </row>
        <row r="1251">
          <cell r="A1251" t="str">
            <v>08.84.060</v>
          </cell>
          <cell r="B1251" t="str">
            <v>TAMPO LISO EM ACO INOX (304) CHAPA 20</v>
          </cell>
          <cell r="C1251" t="str">
            <v>M2</v>
          </cell>
          <cell r="D1251">
            <v>971.72357723577238</v>
          </cell>
          <cell r="E1251" t="str">
            <v>FDE-Julho/21</v>
          </cell>
        </row>
        <row r="1252">
          <cell r="A1252" t="str">
            <v>08.84.073</v>
          </cell>
          <cell r="B1252" t="str">
            <v>VALVULA AMERICANA</v>
          </cell>
          <cell r="C1252" t="str">
            <v>UN</v>
          </cell>
          <cell r="D1252">
            <v>49.341463414634148</v>
          </cell>
          <cell r="E1252" t="str">
            <v>FDE-Julho/21</v>
          </cell>
        </row>
        <row r="1253">
          <cell r="A1253" t="str">
            <v>08.84.076</v>
          </cell>
          <cell r="B1253" t="str">
            <v>VALVULA DE METAL CROMADO DE 1 1/2"</v>
          </cell>
          <cell r="C1253" t="str">
            <v>UN</v>
          </cell>
          <cell r="D1253">
            <v>112.78048780487805</v>
          </cell>
          <cell r="E1253" t="str">
            <v>FDE-Julho/21</v>
          </cell>
        </row>
        <row r="1254">
          <cell r="A1254" t="str">
            <v>08.84.090</v>
          </cell>
          <cell r="B1254" t="str">
            <v>MANGUEIRA PARA HIDRANTE DIAM 1 1/2' L=15,00M</v>
          </cell>
          <cell r="C1254" t="str">
            <v>UN</v>
          </cell>
          <cell r="D1254">
            <v>403.13008130081306</v>
          </cell>
          <cell r="E1254" t="str">
            <v>FDE-Julho/21</v>
          </cell>
        </row>
        <row r="1255">
          <cell r="A1255" t="str">
            <v>08.84.091</v>
          </cell>
          <cell r="B1255" t="str">
            <v>MANGUEIRA PARA HIDRANTE DIAM 1 1/2' L=30,00M</v>
          </cell>
          <cell r="C1255" t="str">
            <v>UN</v>
          </cell>
          <cell r="D1255">
            <v>669.27642276422773</v>
          </cell>
          <cell r="E1255" t="str">
            <v>FDE-Julho/21</v>
          </cell>
        </row>
        <row r="1256">
          <cell r="A1256" t="str">
            <v>08.84.099</v>
          </cell>
          <cell r="B1256" t="str">
            <v>OUTROS SERVICOS DE APARELHOS E METAIS</v>
          </cell>
          <cell r="C1256" t="str">
            <v>MV</v>
          </cell>
          <cell r="D1256">
            <v>463.84552845528452</v>
          </cell>
          <cell r="E1256" t="str">
            <v>FDE-Julho/21</v>
          </cell>
        </row>
        <row r="1257">
          <cell r="A1257" t="str">
            <v>08.86.099</v>
          </cell>
          <cell r="B1257" t="str">
            <v>OUTROS SERVICOS DE TRATAMENTO DE DESPEJOS SANITARIOS</v>
          </cell>
          <cell r="C1257" t="str">
            <v>MV</v>
          </cell>
          <cell r="D1257">
            <v>463.84552845528452</v>
          </cell>
          <cell r="E1257" t="str">
            <v>FDE-Julho/21</v>
          </cell>
        </row>
        <row r="1258">
          <cell r="A1258" t="str">
            <v>09.01.001</v>
          </cell>
          <cell r="B1258" t="str">
            <v>TE-01 POSTO DE TRANSORMAÇÃO DE ENERGIA EM POSTE - EDP- BANDEIRANTE 112,5 KVA  - 15KV. 220/127 V</v>
          </cell>
          <cell r="C1258" t="str">
            <v>UN</v>
          </cell>
          <cell r="D1258">
            <v>38197.861788617891</v>
          </cell>
          <cell r="E1258" t="str">
            <v>FDE-Julho/21</v>
          </cell>
        </row>
        <row r="1259">
          <cell r="A1259" t="str">
            <v>09.01.002</v>
          </cell>
          <cell r="B1259" t="str">
            <v>TE-02 POSTO DE TRANSORMAÇÃO DE ENERGIA EM POSTE EDP - BANDEIRANTE 150 KVA  - 15KV. 220/127 V</v>
          </cell>
          <cell r="C1259" t="str">
            <v>UN</v>
          </cell>
          <cell r="D1259">
            <v>43590.772357723581</v>
          </cell>
          <cell r="E1259" t="str">
            <v>FDE-Julho/21</v>
          </cell>
        </row>
        <row r="1260">
          <cell r="A1260" t="str">
            <v>09.01.003</v>
          </cell>
          <cell r="B1260" t="str">
            <v>TE-03 POSTO DE TRANSORMAÇÃO DE ENERGIA EM POSTE EDP - BANDEIRANTE 225 KVA  - 15KV. 220/127 V</v>
          </cell>
          <cell r="C1260" t="str">
            <v>UN</v>
          </cell>
          <cell r="D1260">
            <v>54505.138211382124</v>
          </cell>
          <cell r="E1260" t="str">
            <v>FDE-Julho/21</v>
          </cell>
        </row>
        <row r="1261">
          <cell r="A1261" t="str">
            <v>09.01.004</v>
          </cell>
          <cell r="B1261" t="str">
            <v>TE-04 POSTO DE TRANSORMAÇÃO DE ENERGIA EM POSTE EDP - BANDEIRANTE 300 KVA  - 15KV. 220/127 V</v>
          </cell>
          <cell r="C1261" t="str">
            <v>UN</v>
          </cell>
          <cell r="D1261">
            <v>62244.422764227646</v>
          </cell>
          <cell r="E1261" t="str">
            <v>FDE-Julho/21</v>
          </cell>
        </row>
        <row r="1262">
          <cell r="A1262" t="str">
            <v>09.01.005</v>
          </cell>
          <cell r="B1262" t="str">
            <v>TE-05 POSTO DE TRANSORMAÇÃO DE ENERGIA EM POSTE - CPFL 112,5 KVA - 15KV. 220/127 V</v>
          </cell>
          <cell r="C1262" t="str">
            <v>UN</v>
          </cell>
          <cell r="D1262">
            <v>39983.479674796748</v>
          </cell>
          <cell r="E1262" t="str">
            <v>FDE-Julho/21</v>
          </cell>
        </row>
        <row r="1263">
          <cell r="A1263" t="str">
            <v>09.01.006</v>
          </cell>
          <cell r="B1263" t="str">
            <v>TE-06 POSTO DE TRANSORMAÇÃO DE ENERGIA EM POSTE - CPFL 150 KVA - 15KV. 220/127 V</v>
          </cell>
          <cell r="C1263" t="str">
            <v>UN</v>
          </cell>
          <cell r="D1263">
            <v>44263.853658536587</v>
          </cell>
          <cell r="E1263" t="str">
            <v>FDE-Julho/21</v>
          </cell>
        </row>
        <row r="1264">
          <cell r="A1264" t="str">
            <v>09.01.007</v>
          </cell>
          <cell r="B1264" t="str">
            <v>TE-07 POSTO DE TRANSORMAÇÃO DE ENERGIA EM POSTE - CPFL 225 KVA - 15KV. 220/127 V</v>
          </cell>
          <cell r="C1264" t="str">
            <v>UN</v>
          </cell>
          <cell r="D1264">
            <v>60234.455284552852</v>
          </cell>
          <cell r="E1264" t="str">
            <v>FDE-Julho/21</v>
          </cell>
        </row>
        <row r="1265">
          <cell r="A1265" t="str">
            <v>09.01.008</v>
          </cell>
          <cell r="B1265" t="str">
            <v>TE-08 POSTO DE TRANSORMAÇÃO DE ENERGIA EM POSTE - CPFL 300 KVA - 15KV. 220/127 V</v>
          </cell>
          <cell r="C1265" t="str">
            <v>UN</v>
          </cell>
          <cell r="D1265">
            <v>68904.447154471549</v>
          </cell>
          <cell r="E1265" t="str">
            <v>FDE-Julho/21</v>
          </cell>
        </row>
        <row r="1266">
          <cell r="A1266" t="str">
            <v>09.01.009</v>
          </cell>
          <cell r="B1266" t="str">
            <v>TE-09 POSTO DE TRANSORMAÇÃO DE ENERGIA EM POSTE - ELEKTRO 112,5 KVA  - 15KV. 220/127 V</v>
          </cell>
          <cell r="C1266" t="str">
            <v>UN</v>
          </cell>
          <cell r="D1266">
            <v>35780.747967479678</v>
          </cell>
          <cell r="E1266" t="str">
            <v>FDE-Julho/21</v>
          </cell>
        </row>
        <row r="1267">
          <cell r="A1267" t="str">
            <v>09.01.010</v>
          </cell>
          <cell r="B1267" t="str">
            <v>TE-10 POSTO DE TRANSORMAÇÃO DE ENERGIA EM POSTE - ELEKTRO 150 KVA  - 15KV. 220/127 V</v>
          </cell>
          <cell r="C1267" t="str">
            <v>UN</v>
          </cell>
          <cell r="D1267">
            <v>40066.975609756097</v>
          </cell>
          <cell r="E1267" t="str">
            <v>FDE-Julho/21</v>
          </cell>
        </row>
        <row r="1268">
          <cell r="A1268" t="str">
            <v>09.01.011</v>
          </cell>
          <cell r="B1268" t="str">
            <v>TE-11 POSTO DE TRANSORMAÇÃO DE ENERGIA EM POSTE - ELEKTRO 225 KVA  - 15KV. 220/127 V</v>
          </cell>
          <cell r="C1268" t="str">
            <v>UN</v>
          </cell>
          <cell r="D1268">
            <v>53124.414634146342</v>
          </cell>
          <cell r="E1268" t="str">
            <v>FDE-Julho/21</v>
          </cell>
        </row>
        <row r="1269">
          <cell r="A1269" t="str">
            <v>09.01.012</v>
          </cell>
          <cell r="B1269" t="str">
            <v>TE-12 POSTO DE TRANSORMAÇÃO DE ENERGIA EM POSTE - ELEKTRO 300 KVA  - 15KV. 220/127 V</v>
          </cell>
          <cell r="C1269" t="str">
            <v>UN</v>
          </cell>
          <cell r="D1269">
            <v>61626.252032520322</v>
          </cell>
          <cell r="E1269" t="str">
            <v>FDE-Julho/21</v>
          </cell>
        </row>
        <row r="1270">
          <cell r="A1270" t="str">
            <v>09.01.099</v>
          </cell>
          <cell r="B1270" t="str">
            <v>SERVICOS DE LIGACOES EM TENSAO PRIMARIA</v>
          </cell>
          <cell r="C1270" t="str">
            <v>MV</v>
          </cell>
          <cell r="D1270">
            <v>463.84552845528452</v>
          </cell>
          <cell r="E1270" t="str">
            <v>FDE-Julho/21</v>
          </cell>
        </row>
        <row r="1271">
          <cell r="A1271" t="str">
            <v>09.02.011</v>
          </cell>
          <cell r="B1271" t="str">
            <v>AT-01 ENTRADA AEREA PARA TELEFONE</v>
          </cell>
          <cell r="C1271" t="str">
            <v>UN</v>
          </cell>
          <cell r="D1271">
            <v>1464.0569105691056</v>
          </cell>
          <cell r="E1271" t="str">
            <v>FDE-Julho/21</v>
          </cell>
        </row>
        <row r="1272">
          <cell r="A1272" t="str">
            <v>09.02.020</v>
          </cell>
          <cell r="B1272" t="str">
            <v>AE-23 ABRIGO E ENTRADA DE ENERGIA PADRÃO MULTI 200 CPFL  CATEGORIA C-4</v>
          </cell>
          <cell r="C1272" t="str">
            <v>UN</v>
          </cell>
          <cell r="D1272">
            <v>4622.8780487804879</v>
          </cell>
          <cell r="E1272" t="str">
            <v>FDE-Julho/21</v>
          </cell>
        </row>
        <row r="1273">
          <cell r="A1273" t="str">
            <v>09.02.021</v>
          </cell>
          <cell r="B1273" t="str">
            <v>AE-24 ABRIGO E ENTRADA DE ENERGIA PADRÃO MULTI 200 CPFL  CATEGORIA C-5</v>
          </cell>
          <cell r="C1273" t="str">
            <v>UN</v>
          </cell>
          <cell r="D1273">
            <v>4970.8780487804879</v>
          </cell>
          <cell r="E1273" t="str">
            <v>FDE-Julho/21</v>
          </cell>
        </row>
        <row r="1274">
          <cell r="A1274" t="str">
            <v>09.02.022</v>
          </cell>
          <cell r="B1274" t="str">
            <v>AE-25 ABRIGO E ENTRADA DE ENERGIA PADRÃO MULTI 200 CPFL  CATEGORIA C-6</v>
          </cell>
          <cell r="C1274" t="str">
            <v>UN</v>
          </cell>
          <cell r="D1274">
            <v>5538.8780487804879</v>
          </cell>
          <cell r="E1274" t="str">
            <v>FDE-Julho/21</v>
          </cell>
        </row>
        <row r="1275">
          <cell r="A1275" t="str">
            <v>09.02.042</v>
          </cell>
          <cell r="B1275" t="str">
            <v>DPS - DISPOSITIVO PROTECAO CONTRA SURTOS (TELEFONIA)</v>
          </cell>
          <cell r="C1275" t="str">
            <v>UN</v>
          </cell>
          <cell r="D1275">
            <v>123.88617886178862</v>
          </cell>
          <cell r="E1275" t="str">
            <v>FDE-Julho/21</v>
          </cell>
        </row>
        <row r="1276">
          <cell r="A1276" t="str">
            <v>09.02.043</v>
          </cell>
          <cell r="B1276" t="str">
            <v>DPS - DISPOSITIVO PROTECAO CONTRA SURTOS (ENERGIA)</v>
          </cell>
          <cell r="C1276" t="str">
            <v>UN</v>
          </cell>
          <cell r="D1276">
            <v>169.30081300813009</v>
          </cell>
          <cell r="E1276" t="str">
            <v>FDE-Julho/21</v>
          </cell>
        </row>
        <row r="1277">
          <cell r="A1277" t="str">
            <v>09.02.047</v>
          </cell>
          <cell r="B1277" t="str">
            <v>DISJUNTOR TRIPOLAR TERMOMAGNETICO 3X300A</v>
          </cell>
          <cell r="C1277" t="str">
            <v>UN</v>
          </cell>
          <cell r="D1277">
            <v>2087.6016260162601</v>
          </cell>
          <cell r="E1277" t="str">
            <v>FDE-Julho/21</v>
          </cell>
        </row>
        <row r="1278">
          <cell r="A1278" t="str">
            <v>09.02.048</v>
          </cell>
          <cell r="B1278" t="str">
            <v>CONJ 3 CABOS P/ ENTRADA ENERGIA SECCAO 240MM2 C/ ELETRODUTOS</v>
          </cell>
          <cell r="C1278" t="str">
            <v>UN</v>
          </cell>
          <cell r="D1278">
            <v>8405.9186991869919</v>
          </cell>
          <cell r="E1278" t="str">
            <v>FDE-Julho/21</v>
          </cell>
        </row>
        <row r="1279">
          <cell r="A1279" t="str">
            <v>09.02.049</v>
          </cell>
          <cell r="B1279" t="str">
            <v>CONJ 4 CABOS P/ ENTRADA ENERGIA SECCAO 240MM2 C/ ELETRODUTOS</v>
          </cell>
          <cell r="C1279" t="str">
            <v>UN</v>
          </cell>
          <cell r="D1279">
            <v>10561.414634146342</v>
          </cell>
          <cell r="E1279" t="str">
            <v>FDE-Julho/21</v>
          </cell>
        </row>
        <row r="1280">
          <cell r="A1280" t="str">
            <v>09.02.052</v>
          </cell>
          <cell r="B1280" t="str">
            <v>AE-24 ABRIGO E ENTRADA DE ENERGIA (CAIXA M, T e E) COM LEITURA VOLTADA PARA CALÇADA  AES ELETROPAULO</v>
          </cell>
          <cell r="C1280" t="str">
            <v>UN</v>
          </cell>
          <cell r="D1280">
            <v>4580.0569105691056</v>
          </cell>
          <cell r="E1280" t="str">
            <v>FDE-Julho/21</v>
          </cell>
        </row>
        <row r="1281">
          <cell r="A1281" t="str">
            <v>09.02.053</v>
          </cell>
          <cell r="B1281" t="str">
            <v>AE-23 ABRIGO E ENTRADA DE ENERGIA (CAIXA M, T  e IV) COM LEITURA VOLTADA PARA CALÇADA - CPFL, EDP BANDEIRANTE E ELEKTRO</v>
          </cell>
          <cell r="C1281" t="str">
            <v>UN</v>
          </cell>
          <cell r="D1281">
            <v>4371.4065040650403</v>
          </cell>
          <cell r="E1281" t="str">
            <v>FDE-Julho/21</v>
          </cell>
        </row>
        <row r="1282">
          <cell r="A1282" t="str">
            <v>09.02.059</v>
          </cell>
          <cell r="B1282" t="str">
            <v>AE-19 ABRIGO E ENTRADA DE ENERGIA (CAIXA II, IV OU E): AES ELETROP/BANDEIRANTE/CPFL/ELEKTRO</v>
          </cell>
          <cell r="C1282" t="str">
            <v>UN</v>
          </cell>
          <cell r="D1282">
            <v>1819.2764227642276</v>
          </cell>
          <cell r="E1282" t="str">
            <v>FDE-Julho/21</v>
          </cell>
        </row>
        <row r="1283">
          <cell r="A1283" t="str">
            <v>09.02.060</v>
          </cell>
          <cell r="B1283" t="str">
            <v>AE-20 ABRIGO E ENTRADA DE ENERGIA (CAIXAS III OU V):BANDEIRANTE/CPFL/ELEKTRO</v>
          </cell>
          <cell r="C1283" t="str">
            <v>UN</v>
          </cell>
          <cell r="D1283">
            <v>2243.6260162601625</v>
          </cell>
          <cell r="E1283" t="str">
            <v>FDE-Julho/21</v>
          </cell>
        </row>
        <row r="1284">
          <cell r="A1284" t="str">
            <v>09.02.061</v>
          </cell>
          <cell r="B1284" t="str">
            <v>AE-21 ABRIGO E ENTRADA DE ENERGIA (CAIXA M OU H): AES ELETROP/BANDEIRANTE/ELEKTRO/CPFL</v>
          </cell>
          <cell r="C1284" t="str">
            <v>UN</v>
          </cell>
          <cell r="D1284">
            <v>5335.626016260162</v>
          </cell>
          <cell r="E1284" t="str">
            <v>FDE-Julho/21</v>
          </cell>
        </row>
        <row r="1285">
          <cell r="A1285" t="str">
            <v>09.02.062</v>
          </cell>
          <cell r="B1285" t="str">
            <v>CONJ 3 CABOS P/ ENTRADA ENERGIA SECCAO 10MM2 C/ ELETRODUTOS</v>
          </cell>
          <cell r="C1285" t="str">
            <v>UN</v>
          </cell>
          <cell r="D1285">
            <v>921.25203252032532</v>
          </cell>
          <cell r="E1285" t="str">
            <v>FDE-Julho/21</v>
          </cell>
        </row>
        <row r="1286">
          <cell r="A1286" t="str">
            <v>09.02.063</v>
          </cell>
          <cell r="B1286" t="str">
            <v>CONJ 3 CABOS P/ ENTRADA ENERGIA SECCAO 16MM2 C/ ELETRODUTOS</v>
          </cell>
          <cell r="C1286" t="str">
            <v>UN</v>
          </cell>
          <cell r="D1286">
            <v>1189.1544715447155</v>
          </cell>
          <cell r="E1286" t="str">
            <v>FDE-Julho/21</v>
          </cell>
        </row>
        <row r="1287">
          <cell r="A1287" t="str">
            <v>09.02.064</v>
          </cell>
          <cell r="B1287" t="str">
            <v>CONJ 3 CABOS P/ ENTRADA ENERGIA SECCAO 25MM2 C/ ELETRODUTOS</v>
          </cell>
          <cell r="C1287" t="str">
            <v>UN</v>
          </cell>
          <cell r="D1287">
            <v>1474</v>
          </cell>
          <cell r="E1287" t="str">
            <v>FDE-Julho/21</v>
          </cell>
        </row>
        <row r="1288">
          <cell r="A1288" t="str">
            <v>09.02.065</v>
          </cell>
          <cell r="B1288" t="str">
            <v>CONJ 3 CABOS P/ ENTRADA ENERGIA SECCAO 35MM2 C/ ELETRODUTOS</v>
          </cell>
          <cell r="C1288" t="str">
            <v>UN</v>
          </cell>
          <cell r="D1288">
            <v>1769.1382113821139</v>
          </cell>
          <cell r="E1288" t="str">
            <v>FDE-Julho/21</v>
          </cell>
        </row>
        <row r="1289">
          <cell r="A1289" t="str">
            <v>09.02.066</v>
          </cell>
          <cell r="B1289" t="str">
            <v>CONJ 3 CABOS P/ ENTRADA ENERGIA SECCAO 50MM2 C/ ELETRODUTOS</v>
          </cell>
          <cell r="C1289" t="str">
            <v>UN</v>
          </cell>
          <cell r="D1289">
            <v>2278.3333333333335</v>
          </cell>
          <cell r="E1289" t="str">
            <v>FDE-Julho/21</v>
          </cell>
        </row>
        <row r="1290">
          <cell r="A1290" t="str">
            <v>09.02.067</v>
          </cell>
          <cell r="B1290" t="str">
            <v>CONJ 3 CABOS P/ ENTRADA ENERGIA SECCAO 70MM2 C/ ELETRODUTOS</v>
          </cell>
          <cell r="C1290" t="str">
            <v>UN</v>
          </cell>
          <cell r="D1290">
            <v>3086.5121951219512</v>
          </cell>
          <cell r="E1290" t="str">
            <v>FDE-Julho/21</v>
          </cell>
        </row>
        <row r="1291">
          <cell r="A1291" t="str">
            <v>09.02.068</v>
          </cell>
          <cell r="B1291" t="str">
            <v>CONJ 3 CABOS P/ ENTRADA ENERGIA SECCAO 95MM2 C/ ELETRODUTOS</v>
          </cell>
          <cell r="C1291" t="str">
            <v>UN</v>
          </cell>
          <cell r="D1291">
            <v>3664.268292682927</v>
          </cell>
          <cell r="E1291" t="str">
            <v>FDE-Julho/21</v>
          </cell>
        </row>
        <row r="1292">
          <cell r="A1292" t="str">
            <v>09.02.069</v>
          </cell>
          <cell r="B1292" t="str">
            <v>CONJ 3 CABOS P/ ENTRADA ENERGIA SECCAO 120MM2 C/ ELETRODUTOS</v>
          </cell>
          <cell r="C1292" t="str">
            <v>UN</v>
          </cell>
          <cell r="D1292">
            <v>4895.0569105691056</v>
          </cell>
          <cell r="E1292" t="str">
            <v>FDE-Julho/21</v>
          </cell>
        </row>
        <row r="1293">
          <cell r="A1293" t="str">
            <v>09.02.070</v>
          </cell>
          <cell r="B1293" t="str">
            <v>CONJ 3 CABOS P/ ENTRADA ENERGIA SECCAO 150MM2 C/ ELETRODUTOS</v>
          </cell>
          <cell r="C1293" t="str">
            <v>UN</v>
          </cell>
          <cell r="D1293">
            <v>5578.4227642276428</v>
          </cell>
          <cell r="E1293" t="str">
            <v>FDE-Julho/21</v>
          </cell>
        </row>
        <row r="1294">
          <cell r="A1294" t="str">
            <v>09.02.071</v>
          </cell>
          <cell r="B1294" t="str">
            <v>CONJ 3 CABOS P/ ENTRADA ENERGIA SECCAO 185MM2 C/ ELETRODUTOS</v>
          </cell>
          <cell r="C1294" t="str">
            <v>UN</v>
          </cell>
          <cell r="D1294">
            <v>6734.0162601626016</v>
          </cell>
          <cell r="E1294" t="str">
            <v>FDE-Julho/21</v>
          </cell>
        </row>
        <row r="1295">
          <cell r="A1295" t="str">
            <v>09.02.072</v>
          </cell>
          <cell r="B1295" t="str">
            <v>CONJ 4 CABOS P/ ENTRADA ENERGIA SECCAO 10MM2 C/ ELETRUDUTOS</v>
          </cell>
          <cell r="C1295" t="str">
            <v>UN</v>
          </cell>
          <cell r="D1295">
            <v>1118.4146341463415</v>
          </cell>
          <cell r="E1295" t="str">
            <v>FDE-Julho/21</v>
          </cell>
        </row>
        <row r="1296">
          <cell r="A1296" t="str">
            <v>09.02.073</v>
          </cell>
          <cell r="B1296" t="str">
            <v>CONJ 4 CABOS P/ ENTRADA ENERGIA SECCAO 16MM2 C/ ELETRODUTOS</v>
          </cell>
          <cell r="C1296" t="str">
            <v>UN</v>
          </cell>
          <cell r="D1296">
            <v>1334.8943089430895</v>
          </cell>
          <cell r="E1296" t="str">
            <v>FDE-Julho/21</v>
          </cell>
        </row>
        <row r="1297">
          <cell r="A1297" t="str">
            <v>09.02.074</v>
          </cell>
          <cell r="B1297" t="str">
            <v>CONJ 4 CABOS P/ ENTRADA ENERGIA SECCAO 25MM2 C/ ELETRODUTOS</v>
          </cell>
          <cell r="C1297" t="str">
            <v>UN</v>
          </cell>
          <cell r="D1297">
            <v>1703.8617886178863</v>
          </cell>
          <cell r="E1297" t="str">
            <v>FDE-Julho/21</v>
          </cell>
        </row>
        <row r="1298">
          <cell r="A1298" t="str">
            <v>09.02.075</v>
          </cell>
          <cell r="B1298" t="str">
            <v>CONJ 4 CABOS P/ ENTRADA ENERGIA SECCAO 35MM2 C/ ELETRODUTOS</v>
          </cell>
          <cell r="C1298" t="str">
            <v>UN</v>
          </cell>
          <cell r="D1298">
            <v>2089.6341463414633</v>
          </cell>
          <cell r="E1298" t="str">
            <v>FDE-Julho/21</v>
          </cell>
        </row>
        <row r="1299">
          <cell r="A1299" t="str">
            <v>09.02.076</v>
          </cell>
          <cell r="B1299" t="str">
            <v>CONJ 4 CABOS P/ ENTRADA ENERGIA SECCAO 50MM2 C/ ELETRODUTOS</v>
          </cell>
          <cell r="C1299" t="str">
            <v>UN</v>
          </cell>
          <cell r="D1299">
            <v>2725.2764227642278</v>
          </cell>
          <cell r="E1299" t="str">
            <v>FDE-Julho/21</v>
          </cell>
        </row>
        <row r="1300">
          <cell r="A1300" t="str">
            <v>09.02.077</v>
          </cell>
          <cell r="B1300" t="str">
            <v>CONJ 4 CABOS P/ ENTRADA ENERGIA SECCAO 70MM2 C/ ELETRODUTOS</v>
          </cell>
          <cell r="C1300" t="str">
            <v>UN</v>
          </cell>
          <cell r="D1300">
            <v>3726.4065040650403</v>
          </cell>
          <cell r="E1300" t="str">
            <v>FDE-Julho/21</v>
          </cell>
        </row>
        <row r="1301">
          <cell r="A1301" t="str">
            <v>09.02.078</v>
          </cell>
          <cell r="B1301" t="str">
            <v>CONJ 4 CABOS P/ ENTRADA ENERGIA SECCAO 95MM2 C/ ELETRODUTOS</v>
          </cell>
          <cell r="C1301" t="str">
            <v>UN</v>
          </cell>
          <cell r="D1301">
            <v>4479.4878048780492</v>
          </cell>
          <cell r="E1301" t="str">
            <v>FDE-Julho/21</v>
          </cell>
        </row>
        <row r="1302">
          <cell r="A1302" t="str">
            <v>09.02.079</v>
          </cell>
          <cell r="B1302" t="str">
            <v>CONJ 4 CABOS P/ ENTRADA ENERGIA SECCAO 120MM2 C/ ELETRODUTOS</v>
          </cell>
          <cell r="C1302" t="str">
            <v>UN</v>
          </cell>
          <cell r="D1302">
            <v>5986.5772357723572</v>
          </cell>
          <cell r="E1302" t="str">
            <v>FDE-Julho/21</v>
          </cell>
        </row>
        <row r="1303">
          <cell r="A1303" t="str">
            <v>09.02.080</v>
          </cell>
          <cell r="B1303" t="str">
            <v>CONJ 4 CABOS P/ ENTRADA ENERGIA SECCAO 150MM2 C/ ELETRODUTOS</v>
          </cell>
          <cell r="C1303" t="str">
            <v>UN</v>
          </cell>
          <cell r="D1303">
            <v>6906.0081300813008</v>
          </cell>
          <cell r="E1303" t="str">
            <v>FDE-Julho/21</v>
          </cell>
        </row>
        <row r="1304">
          <cell r="A1304" t="str">
            <v>09.02.081</v>
          </cell>
          <cell r="B1304" t="str">
            <v>CONJ 4 CABOS P/ ENTRADA ENERGIA SECCAO 185MM2 C/ ELETRODUTOS</v>
          </cell>
          <cell r="C1304" t="str">
            <v>UN</v>
          </cell>
          <cell r="D1304">
            <v>8382.1869918699194</v>
          </cell>
          <cell r="E1304" t="str">
            <v>FDE-Julho/21</v>
          </cell>
        </row>
        <row r="1305">
          <cell r="A1305" t="str">
            <v>09.02.083</v>
          </cell>
          <cell r="B1305" t="str">
            <v>CHAVE SECCIONADORA NH C/ CARGA 3X125A TAM 00 C/ FUSIVEIS</v>
          </cell>
          <cell r="C1305" t="str">
            <v>UN</v>
          </cell>
          <cell r="D1305">
            <v>281.30081300813009</v>
          </cell>
          <cell r="E1305" t="str">
            <v>FDE-Julho/21</v>
          </cell>
        </row>
        <row r="1306">
          <cell r="A1306" t="str">
            <v>09.02.084</v>
          </cell>
          <cell r="B1306" t="str">
            <v>CHAVE SECCIONADORA NH C/ CARGA 3X250A TAM 01 C/ FUSIVEIS</v>
          </cell>
          <cell r="C1306" t="str">
            <v>UN</v>
          </cell>
          <cell r="D1306">
            <v>598.82926829268285</v>
          </cell>
          <cell r="E1306" t="str">
            <v>FDE-Julho/21</v>
          </cell>
        </row>
        <row r="1307">
          <cell r="A1307" t="str">
            <v>09.02.085</v>
          </cell>
          <cell r="B1307" t="str">
            <v>CHAVE SECCIONADORA NH C/ CARGA 3X400A TAM 02 C/ FUSIVEIS</v>
          </cell>
          <cell r="C1307" t="str">
            <v>UN</v>
          </cell>
          <cell r="D1307">
            <v>760.58536585365857</v>
          </cell>
          <cell r="E1307" t="str">
            <v>FDE-Julho/21</v>
          </cell>
        </row>
        <row r="1308">
          <cell r="A1308" t="str">
            <v>09.02.086</v>
          </cell>
          <cell r="B1308" t="str">
            <v>DISJUNTOR BIPOLAR TERMOMAGNETICO 2X10A A 2X50A</v>
          </cell>
          <cell r="C1308" t="str">
            <v>UN</v>
          </cell>
          <cell r="D1308">
            <v>92.707317073170728</v>
          </cell>
          <cell r="E1308" t="str">
            <v>FDE-Julho/21</v>
          </cell>
        </row>
        <row r="1309">
          <cell r="A1309" t="str">
            <v>09.02.087</v>
          </cell>
          <cell r="B1309" t="str">
            <v>DISJUNTOR BIPOLAR TERMOMAGNETICO 2X60A A 2X100A</v>
          </cell>
          <cell r="C1309" t="str">
            <v>UN</v>
          </cell>
          <cell r="D1309">
            <v>123.34959349593495</v>
          </cell>
          <cell r="E1309" t="str">
            <v>FDE-Julho/21</v>
          </cell>
        </row>
        <row r="1310">
          <cell r="A1310" t="str">
            <v>09.02.088</v>
          </cell>
          <cell r="B1310" t="str">
            <v>DISJUNTOR TRIPOLAR TERMOMAGNETICO 3X10A A 3X50A</v>
          </cell>
          <cell r="C1310" t="str">
            <v>UN</v>
          </cell>
          <cell r="D1310">
            <v>106.84552845528455</v>
          </cell>
          <cell r="E1310" t="str">
            <v>FDE-Julho/21</v>
          </cell>
        </row>
        <row r="1311">
          <cell r="A1311" t="str">
            <v>09.02.089</v>
          </cell>
          <cell r="B1311" t="str">
            <v>DISJUNTOR TRIPOLAR TERMOMAGNETICO 3X60A A 3X100A</v>
          </cell>
          <cell r="C1311" t="str">
            <v>UN</v>
          </cell>
          <cell r="D1311">
            <v>136.03252032520325</v>
          </cell>
          <cell r="E1311" t="str">
            <v>FDE-Julho/21</v>
          </cell>
        </row>
        <row r="1312">
          <cell r="A1312" t="str">
            <v>09.02.091</v>
          </cell>
          <cell r="B1312" t="str">
            <v>DISJUNTOR TRIPOLAR TERMOMAGNETICO 3X125A A 3X225A</v>
          </cell>
          <cell r="C1312" t="str">
            <v>UN</v>
          </cell>
          <cell r="D1312">
            <v>473.52032520325201</v>
          </cell>
          <cell r="E1312" t="str">
            <v>FDE-Julho/21</v>
          </cell>
        </row>
        <row r="1313">
          <cell r="A1313" t="str">
            <v>09.02.096</v>
          </cell>
          <cell r="B1313" t="str">
            <v>CHAVE SECCIONADORA NH COM CARGA 3X125A SECA</v>
          </cell>
          <cell r="C1313" t="str">
            <v>UN</v>
          </cell>
          <cell r="D1313">
            <v>210.40650406504065</v>
          </cell>
          <cell r="E1313" t="str">
            <v>FDE-Julho/21</v>
          </cell>
        </row>
        <row r="1314">
          <cell r="A1314" t="str">
            <v>09.02.097</v>
          </cell>
          <cell r="B1314" t="str">
            <v>CHAVE SECCIONADORA NH COM CARGA 3X250A SECA</v>
          </cell>
          <cell r="C1314" t="str">
            <v>UN</v>
          </cell>
          <cell r="D1314">
            <v>1589.3170731707316</v>
          </cell>
          <cell r="E1314" t="str">
            <v>FDE-Julho/21</v>
          </cell>
        </row>
        <row r="1315">
          <cell r="A1315" t="str">
            <v>09.02.098</v>
          </cell>
          <cell r="B1315" t="str">
            <v>CHAVE SECCIONADORA NH COM CARGA 3X400A SECA</v>
          </cell>
          <cell r="C1315" t="str">
            <v>UN</v>
          </cell>
          <cell r="D1315">
            <v>2204.4715447154472</v>
          </cell>
          <cell r="E1315" t="str">
            <v>FDE-Julho/21</v>
          </cell>
        </row>
        <row r="1316">
          <cell r="A1316" t="str">
            <v>09.02.099</v>
          </cell>
          <cell r="B1316" t="str">
            <v>SERVICOS DE ENTRADA DE BAIXA TENSAO</v>
          </cell>
          <cell r="C1316" t="str">
            <v>MV</v>
          </cell>
          <cell r="D1316">
            <v>463.84552845528452</v>
          </cell>
          <cell r="E1316" t="str">
            <v>FDE-Julho/21</v>
          </cell>
        </row>
        <row r="1317">
          <cell r="A1317" t="str">
            <v>09.02.101</v>
          </cell>
          <cell r="B1317" t="str">
            <v>CONJ. ENTRADA P/INTRAGOV (FIBRA ÓTICA) EM ENTRADA DE ENERGIA</v>
          </cell>
          <cell r="C1317" t="str">
            <v>UN</v>
          </cell>
          <cell r="D1317">
            <v>768.03252032520322</v>
          </cell>
          <cell r="E1317" t="str">
            <v>FDE-Julho/21</v>
          </cell>
        </row>
        <row r="1318">
          <cell r="A1318" t="str">
            <v>09.02.102</v>
          </cell>
          <cell r="B1318" t="str">
            <v xml:space="preserve">CONJUNTO PARA ENTRADA DE TELEFONE  NA ENTRADA DE ENERGIA  
 </v>
          </cell>
          <cell r="C1318" t="str">
            <v>UN</v>
          </cell>
          <cell r="D1318">
            <v>536.99186991869919</v>
          </cell>
          <cell r="E1318" t="str">
            <v>FDE-Julho/21</v>
          </cell>
        </row>
        <row r="1319">
          <cell r="A1319" t="str">
            <v>09.02.103</v>
          </cell>
          <cell r="B1319" t="str">
            <v xml:space="preserve">CONJUNTO PARA ENTRADA DE TEVE A CABO  NA ENTRADA DE ENERGIA  
 </v>
          </cell>
          <cell r="C1319" t="str">
            <v>UN</v>
          </cell>
          <cell r="D1319">
            <v>534.93495934959356</v>
          </cell>
          <cell r="E1319" t="str">
            <v>FDE-Julho/21</v>
          </cell>
        </row>
        <row r="1320">
          <cell r="A1320" t="str">
            <v>09.02.105</v>
          </cell>
          <cell r="B1320" t="str">
            <v>DISJUNTOR BIPOLAR TERMOMAGNETICO 2X225A</v>
          </cell>
          <cell r="C1320" t="str">
            <v>UN</v>
          </cell>
          <cell r="D1320">
            <v>322.77235772357722</v>
          </cell>
          <cell r="E1320" t="str">
            <v>FDE-Julho/21</v>
          </cell>
        </row>
        <row r="1321">
          <cell r="A1321" t="str">
            <v>09.02.108</v>
          </cell>
          <cell r="B1321" t="str">
            <v>DISJUNTOR BIPOLAR TERMOMAGNETICO 2X350A</v>
          </cell>
          <cell r="C1321" t="str">
            <v>UN</v>
          </cell>
          <cell r="D1321">
            <v>313.66666666666669</v>
          </cell>
          <cell r="E1321" t="str">
            <v>FDE-Julho/21</v>
          </cell>
        </row>
        <row r="1322">
          <cell r="A1322" t="str">
            <v>09.02.110</v>
          </cell>
          <cell r="B1322" t="str">
            <v>DISJUNTOR TRIPOLAR TERMOMAGNETICO 3X400A</v>
          </cell>
          <cell r="C1322" t="str">
            <v>UN</v>
          </cell>
          <cell r="D1322">
            <v>1437.3739837398375</v>
          </cell>
          <cell r="E1322" t="str">
            <v>FDE-Julho/21</v>
          </cell>
        </row>
        <row r="1323">
          <cell r="A1323" t="str">
            <v>09.03.004</v>
          </cell>
          <cell r="B1323" t="str">
            <v>CABO DE 16 MM2 - 750 V DE ISOLACAO</v>
          </cell>
          <cell r="C1323" t="str">
            <v>M</v>
          </cell>
          <cell r="D1323">
            <v>20.95121951219512</v>
          </cell>
          <cell r="E1323" t="str">
            <v>FDE-Julho/21</v>
          </cell>
        </row>
        <row r="1324">
          <cell r="A1324" t="str">
            <v>09.03.005</v>
          </cell>
          <cell r="B1324" t="str">
            <v>CABO DE 25 MM2 - 750 V DE ISOLACAO</v>
          </cell>
          <cell r="C1324" t="str">
            <v>M</v>
          </cell>
          <cell r="D1324">
            <v>35.398373983739837</v>
          </cell>
          <cell r="E1324" t="str">
            <v>FDE-Julho/21</v>
          </cell>
        </row>
        <row r="1325">
          <cell r="A1325" t="str">
            <v>09.03.006</v>
          </cell>
          <cell r="B1325" t="str">
            <v>CABO DE 35 MM2 - 750 V DE ISOLACAO</v>
          </cell>
          <cell r="C1325" t="str">
            <v>M</v>
          </cell>
          <cell r="D1325">
            <v>51.382113821138212</v>
          </cell>
          <cell r="E1325" t="str">
            <v>FDE-Julho/21</v>
          </cell>
        </row>
        <row r="1326">
          <cell r="A1326" t="str">
            <v>09.03.007</v>
          </cell>
          <cell r="B1326" t="str">
            <v>CABO DE 50 MM2 - 750 V DE ISOLACAO</v>
          </cell>
          <cell r="C1326" t="str">
            <v>M</v>
          </cell>
          <cell r="D1326">
            <v>73.325203252032523</v>
          </cell>
          <cell r="E1326" t="str">
            <v>FDE-Julho/21</v>
          </cell>
        </row>
        <row r="1327">
          <cell r="A1327" t="str">
            <v>09.03.008</v>
          </cell>
          <cell r="B1327" t="str">
            <v>CABO DE 70 MM2 - 750 V DE ISOLACAO</v>
          </cell>
          <cell r="C1327" t="str">
            <v>M</v>
          </cell>
          <cell r="D1327">
            <v>98.707317073170728</v>
          </cell>
          <cell r="E1327" t="str">
            <v>FDE-Julho/21</v>
          </cell>
        </row>
        <row r="1328">
          <cell r="A1328" t="str">
            <v>09.03.009</v>
          </cell>
          <cell r="B1328" t="str">
            <v>CABO DE 95 MM2 - 750 V DE ISOLACAO</v>
          </cell>
          <cell r="C1328" t="str">
            <v>M</v>
          </cell>
          <cell r="D1328">
            <v>133.96747967479675</v>
          </cell>
          <cell r="E1328" t="str">
            <v>FDE-Julho/21</v>
          </cell>
        </row>
        <row r="1329">
          <cell r="A1329" t="str">
            <v>09.03.010</v>
          </cell>
          <cell r="B1329" t="str">
            <v>CABO DE 120 MM2 - 750 V DE ISOLACAO</v>
          </cell>
          <cell r="C1329" t="str">
            <v>M</v>
          </cell>
          <cell r="D1329">
            <v>172.5609756097561</v>
          </cell>
          <cell r="E1329" t="str">
            <v>FDE-Julho/21</v>
          </cell>
        </row>
        <row r="1330">
          <cell r="A1330" t="str">
            <v>09.03.011</v>
          </cell>
          <cell r="B1330" t="str">
            <v>CABO DE 150 MM2 - 750 V DE ISOLACAO</v>
          </cell>
          <cell r="C1330" t="str">
            <v>M</v>
          </cell>
          <cell r="D1330">
            <v>206.67479674796749</v>
          </cell>
          <cell r="E1330" t="str">
            <v>FDE-Julho/21</v>
          </cell>
        </row>
        <row r="1331">
          <cell r="A1331" t="str">
            <v>09.03.012</v>
          </cell>
          <cell r="B1331" t="str">
            <v>CABO DE 185 MM2 - 750 V DE ISOLACAO</v>
          </cell>
          <cell r="C1331" t="str">
            <v>M</v>
          </cell>
          <cell r="D1331">
            <v>258.07317073170731</v>
          </cell>
          <cell r="E1331" t="str">
            <v>FDE-Julho/21</v>
          </cell>
        </row>
        <row r="1332">
          <cell r="A1332" t="str">
            <v>09.03.013</v>
          </cell>
          <cell r="B1332" t="str">
            <v>CABO DE 240 MM2 - 750 V DE ISOLACAO</v>
          </cell>
          <cell r="C1332" t="str">
            <v>M</v>
          </cell>
          <cell r="D1332">
            <v>322.33333333333337</v>
          </cell>
          <cell r="E1332" t="str">
            <v>FDE-Julho/21</v>
          </cell>
        </row>
        <row r="1333">
          <cell r="A1333" t="str">
            <v>09.03.014</v>
          </cell>
          <cell r="B1333" t="str">
            <v>CABO DE 300 MM2 - 750 V DE ISOLACAO</v>
          </cell>
          <cell r="C1333" t="str">
            <v>M</v>
          </cell>
          <cell r="D1333">
            <v>423.78048780487808</v>
          </cell>
          <cell r="E1333" t="str">
            <v>FDE-Julho/21</v>
          </cell>
        </row>
        <row r="1334">
          <cell r="A1334" t="str">
            <v>09.03.015</v>
          </cell>
          <cell r="B1334" t="str">
            <v>CABO DE 10 MM2 - 750V DE ISOLAÇÃO</v>
          </cell>
          <cell r="C1334" t="str">
            <v>M</v>
          </cell>
          <cell r="D1334">
            <v>14.23577235772358</v>
          </cell>
          <cell r="E1334" t="str">
            <v>FDE-Julho/21</v>
          </cell>
        </row>
        <row r="1335">
          <cell r="A1335" t="str">
            <v>09.03.017</v>
          </cell>
          <cell r="B1335" t="str">
            <v>CABO DE 4 MM2 - 1000V DE ISOLAÇÃO</v>
          </cell>
          <cell r="C1335" t="str">
            <v>M</v>
          </cell>
          <cell r="D1335">
            <v>6.7073170731707314</v>
          </cell>
          <cell r="E1335" t="str">
            <v>FDE-Julho/21</v>
          </cell>
        </row>
        <row r="1336">
          <cell r="A1336" t="str">
            <v>09.03.018</v>
          </cell>
          <cell r="B1336" t="str">
            <v>CABO DE 6 MM2 - 1000V DE ISOLAÇÃO</v>
          </cell>
          <cell r="C1336" t="str">
            <v>M</v>
          </cell>
          <cell r="D1336">
            <v>8.4390243902439028</v>
          </cell>
          <cell r="E1336" t="str">
            <v>FDE-Julho/21</v>
          </cell>
        </row>
        <row r="1337">
          <cell r="A1337" t="str">
            <v>09.03.019</v>
          </cell>
          <cell r="B1337" t="str">
            <v>CABO DE 10 MM2 - 1000V DE ISOLAÇÃO</v>
          </cell>
          <cell r="C1337" t="str">
            <v>M</v>
          </cell>
          <cell r="D1337">
            <v>15.032520325203251</v>
          </cell>
          <cell r="E1337" t="str">
            <v>FDE-Julho/21</v>
          </cell>
        </row>
        <row r="1338">
          <cell r="A1338" t="str">
            <v>09.03.020</v>
          </cell>
          <cell r="B1338" t="str">
            <v>CABO DE 16 MM2 - 1000V DE ISOLAÇÃO</v>
          </cell>
          <cell r="C1338" t="str">
            <v>M</v>
          </cell>
          <cell r="D1338">
            <v>24.756097560975608</v>
          </cell>
          <cell r="E1338" t="str">
            <v>FDE-Julho/21</v>
          </cell>
        </row>
        <row r="1339">
          <cell r="A1339" t="str">
            <v>09.03.021</v>
          </cell>
          <cell r="B1339" t="str">
            <v>CABO DE 25 MM2 - 1000V DE ISOLAÇÃO</v>
          </cell>
          <cell r="C1339" t="str">
            <v>M</v>
          </cell>
          <cell r="D1339">
            <v>39.560975609756092</v>
          </cell>
          <cell r="E1339" t="str">
            <v>FDE-Julho/21</v>
          </cell>
        </row>
        <row r="1340">
          <cell r="A1340" t="str">
            <v>09.03.022</v>
          </cell>
          <cell r="B1340" t="str">
            <v>CABO DE 35 MM2 - 1000V DE ISOLAÇÃO</v>
          </cell>
          <cell r="C1340" t="str">
            <v>M</v>
          </cell>
          <cell r="D1340">
            <v>55.308943089430898</v>
          </cell>
          <cell r="E1340" t="str">
            <v>FDE-Julho/21</v>
          </cell>
        </row>
        <row r="1341">
          <cell r="A1341" t="str">
            <v>09.03.023</v>
          </cell>
          <cell r="B1341" t="str">
            <v>CABO DE 50 MM2 - 1000V DE ISOLAÇÃO</v>
          </cell>
          <cell r="C1341" t="str">
            <v>M</v>
          </cell>
          <cell r="D1341">
            <v>68.471544715447152</v>
          </cell>
          <cell r="E1341" t="str">
            <v>FDE-Julho/21</v>
          </cell>
        </row>
        <row r="1342">
          <cell r="A1342" t="str">
            <v>09.03.024</v>
          </cell>
          <cell r="B1342" t="str">
            <v>CABO DE 70 MM2 - 1000V DE ISOLAÇÃO</v>
          </cell>
          <cell r="C1342" t="str">
            <v>M</v>
          </cell>
          <cell r="D1342">
            <v>91.674796747967491</v>
          </cell>
          <cell r="E1342" t="str">
            <v>FDE-Julho/21</v>
          </cell>
        </row>
        <row r="1343">
          <cell r="A1343" t="str">
            <v>09.03.025</v>
          </cell>
          <cell r="B1343" t="str">
            <v>CABO DE 95 MM2 - 1000V DE ISOLAÇÃO</v>
          </cell>
          <cell r="C1343" t="str">
            <v>M</v>
          </cell>
          <cell r="D1343">
            <v>122.04878048780489</v>
          </cell>
          <cell r="E1343" t="str">
            <v>FDE-Julho/21</v>
          </cell>
        </row>
        <row r="1344">
          <cell r="A1344" t="str">
            <v>09.03.026</v>
          </cell>
          <cell r="B1344" t="str">
            <v>CABO DE 120 MM2 - 1000V DE ISOLAÇÃO</v>
          </cell>
          <cell r="C1344" t="str">
            <v>M</v>
          </cell>
          <cell r="D1344">
            <v>148.20325203252031</v>
          </cell>
          <cell r="E1344" t="str">
            <v>FDE-Julho/21</v>
          </cell>
        </row>
        <row r="1345">
          <cell r="A1345" t="str">
            <v>09.03.027</v>
          </cell>
          <cell r="B1345" t="str">
            <v>CABO DE 150 MM2 - 1000V DE ISOLAÇÃO</v>
          </cell>
          <cell r="C1345" t="str">
            <v>M</v>
          </cell>
          <cell r="D1345">
            <v>175.3739837398374</v>
          </cell>
          <cell r="E1345" t="str">
            <v>FDE-Julho/21</v>
          </cell>
        </row>
        <row r="1346">
          <cell r="A1346" t="str">
            <v>09.03.028</v>
          </cell>
          <cell r="B1346" t="str">
            <v>CABO DE 185 MM2 - 1000V DE ISOLAÇÃO</v>
          </cell>
          <cell r="C1346" t="str">
            <v>M</v>
          </cell>
          <cell r="D1346">
            <v>213.28455284552842</v>
          </cell>
          <cell r="E1346" t="str">
            <v>FDE-Julho/21</v>
          </cell>
        </row>
        <row r="1347">
          <cell r="A1347" t="str">
            <v>09.03.029</v>
          </cell>
          <cell r="B1347" t="str">
            <v>CABO DE 240 MM2 - 1000V DE ISOLAÇÃO</v>
          </cell>
          <cell r="C1347" t="str">
            <v>M</v>
          </cell>
          <cell r="D1347">
            <v>261.3739837398374</v>
          </cell>
          <cell r="E1347" t="str">
            <v>FDE-Julho/21</v>
          </cell>
        </row>
        <row r="1348">
          <cell r="A1348" t="str">
            <v>09.03.030</v>
          </cell>
          <cell r="B1348" t="str">
            <v>CABO DE 300 MM2 - 1000V DE ISOLAÇÃO</v>
          </cell>
          <cell r="C1348" t="str">
            <v>M</v>
          </cell>
          <cell r="D1348">
            <v>398.5609756097561</v>
          </cell>
          <cell r="E1348" t="str">
            <v>FDE-Julho/21</v>
          </cell>
        </row>
        <row r="1349">
          <cell r="A1349" t="str">
            <v>09.03.046</v>
          </cell>
          <cell r="B1349" t="str">
            <v>ELETRODUTO DE PVC RIGIDO ROSCAVEL DE 25MM - INCL CONEXOES</v>
          </cell>
          <cell r="C1349" t="str">
            <v>M</v>
          </cell>
          <cell r="D1349">
            <v>25.520325203252032</v>
          </cell>
          <cell r="E1349" t="str">
            <v>FDE-Julho/21</v>
          </cell>
        </row>
        <row r="1350">
          <cell r="A1350" t="str">
            <v>09.03.047</v>
          </cell>
          <cell r="B1350" t="str">
            <v>ELETRODUTO DE PVC RIGIDO ROSCAVEL DE 32MM - INCL CONEXOES</v>
          </cell>
          <cell r="C1350" t="str">
            <v>M</v>
          </cell>
          <cell r="D1350">
            <v>32.138211382113823</v>
          </cell>
          <cell r="E1350" t="str">
            <v>FDE-Julho/21</v>
          </cell>
        </row>
        <row r="1351">
          <cell r="A1351" t="str">
            <v>09.03.048</v>
          </cell>
          <cell r="B1351" t="str">
            <v>ELETRODUTO DE PVC RIGIDO ROSCAVEL DE 40MM - INCL CONEXOES</v>
          </cell>
          <cell r="C1351" t="str">
            <v>M</v>
          </cell>
          <cell r="D1351">
            <v>40.065040650406509</v>
          </cell>
          <cell r="E1351" t="str">
            <v>FDE-Julho/21</v>
          </cell>
        </row>
        <row r="1352">
          <cell r="A1352" t="str">
            <v>09.03.049</v>
          </cell>
          <cell r="B1352" t="str">
            <v>ELETRODUTO DE PVC RIGIDO ROSCAVEL DE 50MM - INCL CONEXOES</v>
          </cell>
          <cell r="C1352" t="str">
            <v>M</v>
          </cell>
          <cell r="D1352">
            <v>45.796747967479675</v>
          </cell>
          <cell r="E1352" t="str">
            <v>FDE-Julho/21</v>
          </cell>
        </row>
        <row r="1353">
          <cell r="A1353" t="str">
            <v>09.03.050</v>
          </cell>
          <cell r="B1353" t="str">
            <v>ELETRODUTO DE PVC RIGIDO ROSCAVEL DE 60MM - INCL CONEXOES</v>
          </cell>
          <cell r="C1353" t="str">
            <v>M</v>
          </cell>
          <cell r="D1353">
            <v>54.739837398373986</v>
          </cell>
          <cell r="E1353" t="str">
            <v>FDE-Julho/21</v>
          </cell>
        </row>
        <row r="1354">
          <cell r="A1354" t="str">
            <v>09.03.051</v>
          </cell>
          <cell r="B1354" t="str">
            <v>ELETRODUTO DE PVC RIGIDO ROSCAVEL DE 75MM - INCL CONEXOES</v>
          </cell>
          <cell r="C1354" t="str">
            <v>M</v>
          </cell>
          <cell r="D1354">
            <v>70.715447154471548</v>
          </cell>
          <cell r="E1354" t="str">
            <v>FDE-Julho/21</v>
          </cell>
        </row>
        <row r="1355">
          <cell r="A1355" t="str">
            <v>09.03.052</v>
          </cell>
          <cell r="B1355" t="str">
            <v>ELETRODUTO DE PVC RIGIDO ROSCAVEL DE 85MM - INCL CONEXOES</v>
          </cell>
          <cell r="C1355" t="str">
            <v>M</v>
          </cell>
          <cell r="D1355">
            <v>76.902439024390247</v>
          </cell>
          <cell r="E1355" t="str">
            <v>FDE-Julho/21</v>
          </cell>
        </row>
        <row r="1356">
          <cell r="A1356" t="str">
            <v>09.03.053</v>
          </cell>
          <cell r="B1356" t="str">
            <v>ELETRODUTO DE PVC RIGIDO ROSCAVEL DE 110MM -INCL CONEXOES</v>
          </cell>
          <cell r="C1356" t="str">
            <v>M</v>
          </cell>
          <cell r="D1356">
            <v>109.43089430894308</v>
          </cell>
          <cell r="E1356" t="str">
            <v>FDE-Julho/21</v>
          </cell>
        </row>
        <row r="1357">
          <cell r="A1357" t="str">
            <v>09.03.058</v>
          </cell>
          <cell r="B1357" t="str">
            <v>ELETRODUTO EM POLIETILENO DE 25MM-INCLUSIVE CONEXOES</v>
          </cell>
          <cell r="C1357" t="str">
            <v>M</v>
          </cell>
          <cell r="D1357">
            <v>22.747967479674799</v>
          </cell>
          <cell r="E1357" t="str">
            <v>FDE-Julho/21</v>
          </cell>
        </row>
        <row r="1358">
          <cell r="A1358" t="str">
            <v>09.03.059</v>
          </cell>
          <cell r="B1358" t="str">
            <v>ELETRODUTO EM POLIETILENO DE 32MM-INCLUSIVE CONEXOES</v>
          </cell>
          <cell r="C1358" t="str">
            <v>M</v>
          </cell>
          <cell r="D1358">
            <v>27.934959349593495</v>
          </cell>
          <cell r="E1358" t="str">
            <v>FDE-Julho/21</v>
          </cell>
        </row>
        <row r="1359">
          <cell r="A1359" t="str">
            <v>09.03.090</v>
          </cell>
          <cell r="B1359" t="str">
            <v>ENVELOPE DE CONCRETO PARA DUTOS</v>
          </cell>
          <cell r="C1359" t="str">
            <v>M</v>
          </cell>
          <cell r="D1359">
            <v>16.601626016260163</v>
          </cell>
          <cell r="E1359" t="str">
            <v>FDE-Julho/21</v>
          </cell>
        </row>
        <row r="1360">
          <cell r="A1360" t="str">
            <v>09.03.099</v>
          </cell>
          <cell r="B1360" t="str">
            <v>SERVICOS DE INTERLIGACAO AO QUADRO GERAL</v>
          </cell>
          <cell r="C1360" t="str">
            <v>MV</v>
          </cell>
          <cell r="D1360">
            <v>463.84552845528452</v>
          </cell>
          <cell r="E1360" t="str">
            <v>FDE-Julho/21</v>
          </cell>
        </row>
        <row r="1361">
          <cell r="A1361" t="str">
            <v>09.04.006</v>
          </cell>
          <cell r="B1361" t="str">
            <v>CAIXA EM CHAPA DE AÇO 16 COM PORTA E FECHO</v>
          </cell>
          <cell r="C1361" t="str">
            <v>M2</v>
          </cell>
          <cell r="D1361">
            <v>1133.0975609756099</v>
          </cell>
          <cell r="E1361" t="str">
            <v>FDE-Julho/21</v>
          </cell>
        </row>
        <row r="1362">
          <cell r="A1362" t="str">
            <v>09.04.007</v>
          </cell>
          <cell r="B1362" t="str">
            <v>QUADRO GERAL : CHAVE SECCIONADORA NH C/ FUSIVEL 3X125A</v>
          </cell>
          <cell r="C1362" t="str">
            <v>UN</v>
          </cell>
          <cell r="D1362">
            <v>267.4959349593496</v>
          </cell>
          <cell r="E1362" t="str">
            <v>FDE-Julho/21</v>
          </cell>
        </row>
        <row r="1363">
          <cell r="A1363" t="str">
            <v>09.04.008</v>
          </cell>
          <cell r="B1363" t="str">
            <v>QUADRO GERAL : CHAVE SECCIONADORA NH C/ FUSIVEL 3X250A</v>
          </cell>
          <cell r="C1363" t="str">
            <v>UN</v>
          </cell>
          <cell r="D1363">
            <v>592.91056910569102</v>
          </cell>
          <cell r="E1363" t="str">
            <v>FDE-Julho/21</v>
          </cell>
        </row>
        <row r="1364">
          <cell r="A1364" t="str">
            <v>09.04.009</v>
          </cell>
          <cell r="B1364" t="str">
            <v>QUADRO GERAL : CHAVE SECCIONADORA NH C/ FUSIVEL 3X400A</v>
          </cell>
          <cell r="C1364" t="str">
            <v>UN</v>
          </cell>
          <cell r="D1364">
            <v>762.55284552845535</v>
          </cell>
          <cell r="E1364" t="str">
            <v>FDE-Julho/21</v>
          </cell>
        </row>
        <row r="1365">
          <cell r="A1365" t="str">
            <v>09.04.016</v>
          </cell>
          <cell r="B1365" t="str">
            <v>CHAVE SECCIONADORA NH C/FUSIVEL 3X630A</v>
          </cell>
          <cell r="C1365" t="str">
            <v>UN</v>
          </cell>
          <cell r="D1365">
            <v>1019.8455284552846</v>
          </cell>
          <cell r="E1365" t="str">
            <v>FDE-Julho/21</v>
          </cell>
        </row>
        <row r="1366">
          <cell r="A1366" t="str">
            <v>09.04.019</v>
          </cell>
          <cell r="B1366" t="str">
            <v>QUADRO GERAL - DISJUNTOR TERMOMAGNETICO 3X10A A 3X50A</v>
          </cell>
          <cell r="C1366" t="str">
            <v>UN</v>
          </cell>
          <cell r="D1366">
            <v>106.84552845528455</v>
          </cell>
          <cell r="E1366" t="str">
            <v>FDE-Julho/21</v>
          </cell>
        </row>
        <row r="1367">
          <cell r="A1367" t="str">
            <v>09.04.020</v>
          </cell>
          <cell r="B1367" t="str">
            <v>QUADRO GERAL - DISJUNTOR TERMOMAGNETICO 3X60A A 3X100A</v>
          </cell>
          <cell r="C1367" t="str">
            <v>UN</v>
          </cell>
          <cell r="D1367">
            <v>136.03252032520325</v>
          </cell>
          <cell r="E1367" t="str">
            <v>FDE-Julho/21</v>
          </cell>
        </row>
        <row r="1368">
          <cell r="A1368" t="str">
            <v>09.04.021</v>
          </cell>
          <cell r="B1368" t="str">
            <v>QUADRO GERAL - DISJUNTOR TERMO MAGNETICO 3X200A</v>
          </cell>
          <cell r="C1368" t="str">
            <v>UN</v>
          </cell>
          <cell r="D1368">
            <v>536.06504065040656</v>
          </cell>
          <cell r="E1368" t="str">
            <v>FDE-Julho/21</v>
          </cell>
        </row>
        <row r="1369">
          <cell r="A1369" t="str">
            <v>09.04.022</v>
          </cell>
          <cell r="B1369" t="str">
            <v>QUADRO GERAL - DISJUNTOR TERMO MAGNETICO 3X400A</v>
          </cell>
          <cell r="C1369" t="str">
            <v>UN</v>
          </cell>
          <cell r="D1369">
            <v>1393.9756097560976</v>
          </cell>
          <cell r="E1369" t="str">
            <v>FDE-Julho/21</v>
          </cell>
        </row>
        <row r="1370">
          <cell r="A1370" t="str">
            <v>09.04.023</v>
          </cell>
          <cell r="B1370" t="str">
            <v>QUADRO GERAL - DISJUNTOR TERMO MAGNETICO 3X600A</v>
          </cell>
          <cell r="C1370" t="str">
            <v>UN</v>
          </cell>
          <cell r="D1370">
            <v>1931.9918699186992</v>
          </cell>
          <cell r="E1370" t="str">
            <v>FDE-Julho/21</v>
          </cell>
        </row>
        <row r="1371">
          <cell r="A1371" t="str">
            <v>09.04.024</v>
          </cell>
          <cell r="B1371" t="str">
            <v>QUADRO GERAL - DISJUNTOR TERMO MAGNETICO 3X800A</v>
          </cell>
          <cell r="C1371" t="str">
            <v>UN</v>
          </cell>
          <cell r="D1371">
            <v>4089.8617886178858</v>
          </cell>
          <cell r="E1371" t="str">
            <v>FDE-Julho/21</v>
          </cell>
        </row>
        <row r="1372">
          <cell r="A1372" t="str">
            <v>09.04.025</v>
          </cell>
          <cell r="B1372" t="str">
            <v>QUADRO GERAL - DISJUNTOR TERMO MAGNETICO 3X125A A 3X225A</v>
          </cell>
          <cell r="C1372" t="str">
            <v>UN</v>
          </cell>
          <cell r="D1372">
            <v>473.52032520325201</v>
          </cell>
          <cell r="E1372" t="str">
            <v>FDE-Julho/21</v>
          </cell>
        </row>
        <row r="1373">
          <cell r="A1373" t="str">
            <v>09.04.028</v>
          </cell>
          <cell r="B1373" t="str">
            <v>QUADRO GERAL-DISJUNTOR TERMOMAGNETICO 3X300A</v>
          </cell>
          <cell r="C1373" t="str">
            <v>UN</v>
          </cell>
          <cell r="D1373">
            <v>2087.6016260162601</v>
          </cell>
          <cell r="E1373" t="str">
            <v>FDE-Julho/21</v>
          </cell>
        </row>
        <row r="1374">
          <cell r="A1374" t="str">
            <v>09.04.036</v>
          </cell>
          <cell r="B1374" t="str">
            <v>INTERRUPTOR AUTOM. DIFERENCIAL (DISPOSITIVO DR) 40A/30MA</v>
          </cell>
          <cell r="C1374" t="str">
            <v>UN</v>
          </cell>
          <cell r="D1374">
            <v>442.78048780487808</v>
          </cell>
          <cell r="E1374" t="str">
            <v>FDE-Julho/21</v>
          </cell>
        </row>
        <row r="1375">
          <cell r="A1375" t="str">
            <v>09.04.037</v>
          </cell>
          <cell r="B1375" t="str">
            <v>INTERRUPTOR AUTOM. DIFERENCIAL (DISPOSITIVO DR) 63A/30MA</v>
          </cell>
          <cell r="C1375" t="str">
            <v>UN</v>
          </cell>
          <cell r="D1375">
            <v>498.10569105691053</v>
          </cell>
          <cell r="E1375" t="str">
            <v>FDE-Julho/21</v>
          </cell>
        </row>
        <row r="1376">
          <cell r="A1376" t="str">
            <v>09.04.038</v>
          </cell>
          <cell r="B1376" t="str">
            <v>INTERRUPTOR AUTOM. DIFERENCIAL (DISPOSITIVO DR) 40A/300 mA</v>
          </cell>
          <cell r="C1376" t="str">
            <v>UN</v>
          </cell>
          <cell r="D1376">
            <v>478.6910569105691</v>
          </cell>
          <cell r="E1376" t="str">
            <v>FDE-Julho/21</v>
          </cell>
        </row>
        <row r="1377">
          <cell r="A1377" t="str">
            <v>09.04.039</v>
          </cell>
          <cell r="B1377" t="str">
            <v>INTERRUPTOR AUTOM. DIFERENCIAL (DISPOSITIVO DR) 63A/300 mA</v>
          </cell>
          <cell r="C1377" t="str">
            <v>UN</v>
          </cell>
          <cell r="D1377">
            <v>492.77235772357727</v>
          </cell>
          <cell r="E1377" t="str">
            <v>FDE-Julho/21</v>
          </cell>
        </row>
        <row r="1378">
          <cell r="A1378" t="str">
            <v>09.04.040</v>
          </cell>
          <cell r="B1378" t="str">
            <v>QUADRO GERAL-BARRAMENTO DE 30 A</v>
          </cell>
          <cell r="C1378" t="str">
            <v>M</v>
          </cell>
          <cell r="D1378">
            <v>16.390243902439025</v>
          </cell>
          <cell r="E1378" t="str">
            <v>FDE-Julho/21</v>
          </cell>
        </row>
        <row r="1379">
          <cell r="A1379" t="str">
            <v>09.04.041</v>
          </cell>
          <cell r="B1379" t="str">
            <v>QUADRO GERAL-BARRAMENTO DE 60 A</v>
          </cell>
          <cell r="C1379" t="str">
            <v>M</v>
          </cell>
          <cell r="D1379">
            <v>22.105691056910569</v>
          </cell>
          <cell r="E1379" t="str">
            <v>FDE-Julho/21</v>
          </cell>
        </row>
        <row r="1380">
          <cell r="A1380" t="str">
            <v>09.04.042</v>
          </cell>
          <cell r="B1380" t="str">
            <v>QUADRO GERAL-BARRAMENTO DE 100 A</v>
          </cell>
          <cell r="C1380" t="str">
            <v>M</v>
          </cell>
          <cell r="D1380">
            <v>38.479674796747965</v>
          </cell>
          <cell r="E1380" t="str">
            <v>FDE-Julho/21</v>
          </cell>
        </row>
        <row r="1381">
          <cell r="A1381" t="str">
            <v>09.04.043</v>
          </cell>
          <cell r="B1381" t="str">
            <v>QUADRO GERAL-BARRAMENTO DE 150 A</v>
          </cell>
          <cell r="C1381" t="str">
            <v>M</v>
          </cell>
          <cell r="D1381">
            <v>50.341463414634148</v>
          </cell>
          <cell r="E1381" t="str">
            <v>FDE-Julho/21</v>
          </cell>
        </row>
        <row r="1382">
          <cell r="A1382" t="str">
            <v>09.04.044</v>
          </cell>
          <cell r="B1382" t="str">
            <v>QUADRO GERAL-BARRAMENTO DE 200 A</v>
          </cell>
          <cell r="C1382" t="str">
            <v>M</v>
          </cell>
          <cell r="D1382">
            <v>73.910569105691053</v>
          </cell>
          <cell r="E1382" t="str">
            <v>FDE-Julho/21</v>
          </cell>
        </row>
        <row r="1383">
          <cell r="A1383" t="str">
            <v>09.04.045</v>
          </cell>
          <cell r="B1383" t="str">
            <v>QUADRO GERAL-BARRAMENTO DE 400 A</v>
          </cell>
          <cell r="C1383" t="str">
            <v>M</v>
          </cell>
          <cell r="D1383">
            <v>268.21138211382112</v>
          </cell>
          <cell r="E1383" t="str">
            <v>FDE-Julho/21</v>
          </cell>
        </row>
        <row r="1384">
          <cell r="A1384" t="str">
            <v>09.04.046</v>
          </cell>
          <cell r="B1384" t="str">
            <v>QUADRO GERAL-BARRAMENTO DE 800 A</v>
          </cell>
          <cell r="C1384" t="str">
            <v>M</v>
          </cell>
          <cell r="D1384">
            <v>423.82113821138211</v>
          </cell>
          <cell r="E1384" t="str">
            <v>FDE-Julho/21</v>
          </cell>
        </row>
        <row r="1385">
          <cell r="A1385" t="str">
            <v>09.04.047</v>
          </cell>
          <cell r="B1385" t="str">
            <v>QUADRO GERAL-BARRAMENTO DE 1000 A</v>
          </cell>
          <cell r="C1385" t="str">
            <v>M</v>
          </cell>
          <cell r="D1385">
            <v>627.07317073170725</v>
          </cell>
          <cell r="E1385" t="str">
            <v>FDE-Julho/21</v>
          </cell>
        </row>
        <row r="1386">
          <cell r="A1386" t="str">
            <v>09.04.049</v>
          </cell>
          <cell r="B1386" t="str">
            <v>QUADRO GERAL - BARRAMENTO DE 600A</v>
          </cell>
          <cell r="C1386" t="str">
            <v>M</v>
          </cell>
          <cell r="D1386">
            <v>335.60162601626018</v>
          </cell>
          <cell r="E1386" t="str">
            <v>FDE-Julho/21</v>
          </cell>
        </row>
        <row r="1387">
          <cell r="A1387" t="str">
            <v>09.04.050</v>
          </cell>
          <cell r="B1387" t="str">
            <v>PLACA DE ACRILICO TRANSPARENTE ESP=5MM PROTECAO A CONTATO ACIDENTAL</v>
          </cell>
          <cell r="C1387" t="str">
            <v>M2</v>
          </cell>
          <cell r="D1387">
            <v>329.46341463414637</v>
          </cell>
          <cell r="E1387" t="str">
            <v>FDE-Julho/21</v>
          </cell>
        </row>
        <row r="1388">
          <cell r="A1388" t="str">
            <v>09.04.072</v>
          </cell>
          <cell r="B1388" t="str">
            <v>QUADRO GERAL - ELETRODUTO DE PVC RIGIDO ROSCAVEL DE 32 MM INCL CONEX</v>
          </cell>
          <cell r="C1388" t="str">
            <v>M</v>
          </cell>
          <cell r="D1388">
            <v>32.138211382113823</v>
          </cell>
          <cell r="E1388" t="str">
            <v>FDE-Julho/21</v>
          </cell>
        </row>
        <row r="1389">
          <cell r="A1389" t="str">
            <v>09.04.075</v>
          </cell>
          <cell r="B1389" t="str">
            <v>QUADRO GERAL - CABO DE COBRE NU DE 6 MM2</v>
          </cell>
          <cell r="C1389" t="str">
            <v>M</v>
          </cell>
          <cell r="D1389">
            <v>5.7235772357723578</v>
          </cell>
          <cell r="E1389" t="str">
            <v>FDE-Julho/21</v>
          </cell>
        </row>
        <row r="1390">
          <cell r="A1390" t="str">
            <v>09.04.076</v>
          </cell>
          <cell r="B1390" t="str">
            <v>QUADRO GERAL - CABO DE COBRE NU DE 10 MM2</v>
          </cell>
          <cell r="C1390" t="str">
            <v>M</v>
          </cell>
          <cell r="D1390">
            <v>12.105691056910569</v>
          </cell>
          <cell r="E1390" t="str">
            <v>FDE-Julho/21</v>
          </cell>
        </row>
        <row r="1391">
          <cell r="A1391" t="str">
            <v>09.04.077</v>
          </cell>
          <cell r="B1391" t="str">
            <v>QUADRO GERAL - CABO DE COBRE NU DE 16 MM2</v>
          </cell>
          <cell r="C1391" t="str">
            <v>M</v>
          </cell>
          <cell r="D1391">
            <v>18.54471544715447</v>
          </cell>
          <cell r="E1391" t="str">
            <v>FDE-Julho/21</v>
          </cell>
        </row>
        <row r="1392">
          <cell r="A1392" t="str">
            <v>09.04.078</v>
          </cell>
          <cell r="B1392" t="str">
            <v>QUADRO GERAL - CABO DE COBRE NU DE 25 MM2</v>
          </cell>
          <cell r="C1392" t="str">
            <v>M</v>
          </cell>
          <cell r="D1392">
            <v>29.308943089430894</v>
          </cell>
          <cell r="E1392" t="str">
            <v>FDE-Julho/21</v>
          </cell>
        </row>
        <row r="1393">
          <cell r="A1393" t="str">
            <v>09.04.079</v>
          </cell>
          <cell r="B1393" t="str">
            <v>QUADRO GERAL - CABO DE COBRE NU DE 35 MM2</v>
          </cell>
          <cell r="C1393" t="str">
            <v>M</v>
          </cell>
          <cell r="D1393">
            <v>49.731707317073173</v>
          </cell>
          <cell r="E1393" t="str">
            <v>FDE-Julho/21</v>
          </cell>
        </row>
        <row r="1394">
          <cell r="A1394" t="str">
            <v>09.04.080</v>
          </cell>
          <cell r="B1394" t="str">
            <v>QUADRO GERAL - CABO DE COBRE NU DE 50 MM2</v>
          </cell>
          <cell r="C1394" t="str">
            <v>M</v>
          </cell>
          <cell r="D1394">
            <v>72.422764227642276</v>
          </cell>
          <cell r="E1394" t="str">
            <v>FDE-Julho/21</v>
          </cell>
        </row>
        <row r="1395">
          <cell r="A1395" t="str">
            <v>09.04.081</v>
          </cell>
          <cell r="B1395" t="str">
            <v>QUADRO GERAL - CABO DE COBRE NU DE 70 MM2</v>
          </cell>
          <cell r="C1395" t="str">
            <v>M</v>
          </cell>
          <cell r="D1395">
            <v>97.357723577235774</v>
          </cell>
          <cell r="E1395" t="str">
            <v>FDE-Julho/21</v>
          </cell>
        </row>
        <row r="1396">
          <cell r="A1396" t="str">
            <v>09.04.082</v>
          </cell>
          <cell r="B1396" t="str">
            <v>QUADRO GERAL - CABO DE COBRE NU DE 95 MM2</v>
          </cell>
          <cell r="C1396" t="str">
            <v>M</v>
          </cell>
          <cell r="D1396">
            <v>106.04065040650407</v>
          </cell>
          <cell r="E1396" t="str">
            <v>FDE-Julho/21</v>
          </cell>
        </row>
        <row r="1397">
          <cell r="A1397" t="str">
            <v>09.04.083</v>
          </cell>
          <cell r="B1397" t="str">
            <v>QUADRO GERAL - CABO DE COBRE NU DE 120 MM2</v>
          </cell>
          <cell r="C1397" t="str">
            <v>M</v>
          </cell>
          <cell r="D1397">
            <v>156.7560975609756</v>
          </cell>
          <cell r="E1397" t="str">
            <v>FDE-Julho/21</v>
          </cell>
        </row>
        <row r="1398">
          <cell r="A1398" t="str">
            <v>09.04.085</v>
          </cell>
          <cell r="B1398" t="str">
            <v>TERRA COMPLETO 1 HASTE Ø 19MM COM CAIXA DE INSPEÇÃO</v>
          </cell>
          <cell r="C1398" t="str">
            <v>UN</v>
          </cell>
          <cell r="D1398">
            <v>273.03252032520322</v>
          </cell>
          <cell r="E1398" t="str">
            <v>FDE-Julho/21</v>
          </cell>
        </row>
        <row r="1399">
          <cell r="A1399" t="str">
            <v>09.04.089</v>
          </cell>
          <cell r="B1399" t="str">
            <v>DISJUNTOR UNIPOLAR TERMOMAGNETICO 1X35A A 1X50A</v>
          </cell>
          <cell r="C1399" t="str">
            <v>UN</v>
          </cell>
          <cell r="D1399">
            <v>27.69105691056911</v>
          </cell>
          <cell r="E1399" t="str">
            <v>FDE-Julho/21</v>
          </cell>
        </row>
        <row r="1400">
          <cell r="A1400" t="str">
            <v>09.04.090</v>
          </cell>
          <cell r="B1400" t="str">
            <v>DISJUNTOR UNIPOLAR TERMOMAGNETICO 1X10A 1X30A</v>
          </cell>
          <cell r="C1400" t="str">
            <v>UN</v>
          </cell>
          <cell r="D1400">
            <v>20.487804878048781</v>
          </cell>
          <cell r="E1400" t="str">
            <v>FDE-Julho/21</v>
          </cell>
        </row>
        <row r="1401">
          <cell r="A1401" t="str">
            <v>09.04.091</v>
          </cell>
          <cell r="B1401" t="str">
            <v>DISJUNTOR BIPOLAR TERMOMAGNETICO 2X10A A 2X50A</v>
          </cell>
          <cell r="C1401" t="str">
            <v>UN</v>
          </cell>
          <cell r="D1401">
            <v>67.065040650406502</v>
          </cell>
          <cell r="E1401" t="str">
            <v>FDE-Julho/21</v>
          </cell>
        </row>
        <row r="1402">
          <cell r="A1402" t="str">
            <v>09.04.092</v>
          </cell>
          <cell r="B1402" t="str">
            <v>DISJUNTOR BIPOLAR TERMOMAGNETICO 2X60A A 2X100A</v>
          </cell>
          <cell r="C1402" t="str">
            <v>UN</v>
          </cell>
          <cell r="D1402">
            <v>97.707317073170742</v>
          </cell>
          <cell r="E1402" t="str">
            <v>FDE-Julho/21</v>
          </cell>
        </row>
        <row r="1403">
          <cell r="A1403" t="str">
            <v>09.04.094</v>
          </cell>
          <cell r="B1403" t="str">
            <v>DISJUNTOR BIPOLAR TERMOMAG. 2X125A A 2X225A</v>
          </cell>
          <cell r="C1403" t="str">
            <v>UN</v>
          </cell>
          <cell r="D1403">
            <v>293.1869918699187</v>
          </cell>
          <cell r="E1403" t="str">
            <v>FDE-Julho/21</v>
          </cell>
        </row>
        <row r="1404">
          <cell r="A1404" t="str">
            <v>09.04.095</v>
          </cell>
          <cell r="B1404" t="str">
            <v>DISJUNTOR UNIPOLAR TERMOMAGNETICO 1X50A A 1X70A</v>
          </cell>
          <cell r="C1404" t="str">
            <v>UN</v>
          </cell>
          <cell r="D1404">
            <v>31.398373983739837</v>
          </cell>
          <cell r="E1404" t="str">
            <v>FDE-Julho/21</v>
          </cell>
        </row>
        <row r="1405">
          <cell r="A1405" t="str">
            <v>09.04.096</v>
          </cell>
          <cell r="B1405" t="str">
            <v>DISJUNTOR UNIPOLAR TERMOMAGNETICO 1X90A A 1X100A</v>
          </cell>
          <cell r="C1405" t="str">
            <v>UN</v>
          </cell>
          <cell r="D1405">
            <v>33.634146341463413</v>
          </cell>
          <cell r="E1405" t="str">
            <v>FDE-Julho/21</v>
          </cell>
        </row>
        <row r="1406">
          <cell r="A1406" t="str">
            <v>09.04.099</v>
          </cell>
          <cell r="B1406" t="str">
            <v>SERVICOS DE QUADRO GERAL</v>
          </cell>
          <cell r="C1406" t="str">
            <v>MV</v>
          </cell>
          <cell r="D1406">
            <v>463.84552845528452</v>
          </cell>
          <cell r="E1406" t="str">
            <v>FDE-Julho/21</v>
          </cell>
        </row>
        <row r="1407">
          <cell r="A1407" t="str">
            <v>09.05.002</v>
          </cell>
          <cell r="B1407" t="str">
            <v>ELETROD ACO GALV QUENTE (NBR 5624) 20 MM (3/4") - INCL CONEXOES</v>
          </cell>
          <cell r="C1407" t="str">
            <v>M</v>
          </cell>
          <cell r="D1407">
            <v>48.626016260162601</v>
          </cell>
          <cell r="E1407" t="str">
            <v>FDE-Julho/21</v>
          </cell>
        </row>
        <row r="1408">
          <cell r="A1408" t="str">
            <v>09.05.003</v>
          </cell>
          <cell r="B1408" t="str">
            <v>ELETROD ACO GALV QUENTE (NBR 5624) 25 MM (1") - INCL CONEXOES</v>
          </cell>
          <cell r="C1408" t="str">
            <v>M</v>
          </cell>
          <cell r="D1408">
            <v>59.967479674796756</v>
          </cell>
          <cell r="E1408" t="str">
            <v>FDE-Julho/21</v>
          </cell>
        </row>
        <row r="1409">
          <cell r="A1409" t="str">
            <v>09.05.004</v>
          </cell>
          <cell r="B1409" t="str">
            <v>ELETROD ACO GALV QUENTE (NBR 5624) 32 MM (1 1/4") - INCL CONEXOES</v>
          </cell>
          <cell r="C1409" t="str">
            <v>M</v>
          </cell>
          <cell r="D1409">
            <v>79.382113821138219</v>
          </cell>
          <cell r="E1409" t="str">
            <v>FDE-Julho/21</v>
          </cell>
        </row>
        <row r="1410">
          <cell r="A1410" t="str">
            <v>09.05.005</v>
          </cell>
          <cell r="B1410" t="str">
            <v>ELETROD ACO GALV QUENTE (NBR 5624) 40 MM (1 1/2") - INCL CONEXOES</v>
          </cell>
          <cell r="C1410" t="str">
            <v>M</v>
          </cell>
          <cell r="D1410">
            <v>98.032520325203251</v>
          </cell>
          <cell r="E1410" t="str">
            <v>FDE-Julho/21</v>
          </cell>
        </row>
        <row r="1411">
          <cell r="A1411" t="str">
            <v>09.05.006</v>
          </cell>
          <cell r="B1411" t="str">
            <v>ELETROD ACO GALV QUENTE (NBR 5624) 50 MM (2") - INCL CONEXOES</v>
          </cell>
          <cell r="C1411" t="str">
            <v>M</v>
          </cell>
          <cell r="D1411">
            <v>116.49593495934958</v>
          </cell>
          <cell r="E1411" t="str">
            <v>FDE-Julho/21</v>
          </cell>
        </row>
        <row r="1412">
          <cell r="A1412" t="str">
            <v>09.05.007</v>
          </cell>
          <cell r="B1412" t="str">
            <v>ELETROD ACO GALV. QUENTE (NBR5624) 65MM(2X1/2") INCL CONEXOES</v>
          </cell>
          <cell r="C1412" t="str">
            <v>M</v>
          </cell>
          <cell r="D1412">
            <v>149.97560975609755</v>
          </cell>
          <cell r="E1412" t="str">
            <v>FDE-Julho/21</v>
          </cell>
        </row>
        <row r="1413">
          <cell r="A1413" t="str">
            <v>09.05.008</v>
          </cell>
          <cell r="B1413" t="str">
            <v>ELETROD ACO GALV QUENTE (NBR5624) 80MM(3") INCL CONEXOES</v>
          </cell>
          <cell r="C1413" t="str">
            <v>M</v>
          </cell>
          <cell r="D1413">
            <v>177.6910569105691</v>
          </cell>
          <cell r="E1413" t="str">
            <v>FDE-Julho/21</v>
          </cell>
        </row>
        <row r="1414">
          <cell r="A1414" t="str">
            <v>09.05.013</v>
          </cell>
          <cell r="B1414" t="str">
            <v>ELETRODUTO DE PVC RIGIDO ROSCAVEL DE 25MM - INCL CONEXOES</v>
          </cell>
          <cell r="C1414" t="str">
            <v>M</v>
          </cell>
          <cell r="D1414">
            <v>25.520325203252032</v>
          </cell>
          <cell r="E1414" t="str">
            <v>FDE-Julho/21</v>
          </cell>
        </row>
        <row r="1415">
          <cell r="A1415" t="str">
            <v>09.05.014</v>
          </cell>
          <cell r="B1415" t="str">
            <v>ELETRODUTO DE PVC RIGIDO ROSCAVEL DE 32MM - INCL CONEXOES</v>
          </cell>
          <cell r="C1415" t="str">
            <v>M</v>
          </cell>
          <cell r="D1415">
            <v>32.138211382113823</v>
          </cell>
          <cell r="E1415" t="str">
            <v>FDE-Julho/21</v>
          </cell>
        </row>
        <row r="1416">
          <cell r="A1416" t="str">
            <v>09.05.015</v>
          </cell>
          <cell r="B1416" t="str">
            <v>ELETRODUTO DE PVC RIGIDO ROSCAVEL DE 40MM - INCL CONEXOES</v>
          </cell>
          <cell r="C1416" t="str">
            <v>M</v>
          </cell>
          <cell r="D1416">
            <v>40.065040650406509</v>
          </cell>
          <cell r="E1416" t="str">
            <v>FDE-Julho/21</v>
          </cell>
        </row>
        <row r="1417">
          <cell r="A1417" t="str">
            <v>09.05.016</v>
          </cell>
          <cell r="B1417" t="str">
            <v>ELETRODUTO DE PVC RIGIDO ROSCAVEL DE 50MM - INCL CONEXOES</v>
          </cell>
          <cell r="C1417" t="str">
            <v>M</v>
          </cell>
          <cell r="D1417">
            <v>45.796747967479675</v>
          </cell>
          <cell r="E1417" t="str">
            <v>FDE-Julho/21</v>
          </cell>
        </row>
        <row r="1418">
          <cell r="A1418" t="str">
            <v>09.05.017</v>
          </cell>
          <cell r="B1418" t="str">
            <v>ELETRODUTO DE PVC RIGIDO ROSCAVEL DE 60MM - INCL CONEXOES</v>
          </cell>
          <cell r="C1418" t="str">
            <v>M</v>
          </cell>
          <cell r="D1418">
            <v>54.739837398373986</v>
          </cell>
          <cell r="E1418" t="str">
            <v>FDE-Julho/21</v>
          </cell>
        </row>
        <row r="1419">
          <cell r="A1419" t="str">
            <v>09.05.018</v>
          </cell>
          <cell r="B1419" t="str">
            <v>ELETRODUTO DE PVC RIGIDO ROSCAVEL DE 75MM - INCL CONEXOES</v>
          </cell>
          <cell r="C1419" t="str">
            <v>M</v>
          </cell>
          <cell r="D1419">
            <v>70.715447154471548</v>
          </cell>
          <cell r="E1419" t="str">
            <v>FDE-Julho/21</v>
          </cell>
        </row>
        <row r="1420">
          <cell r="A1420" t="str">
            <v>09.05.019</v>
          </cell>
          <cell r="B1420" t="str">
            <v>ELETRODUTO DE PVC RIGIDO ROSCAVEL DE 85MM - INCL CONEXOES</v>
          </cell>
          <cell r="C1420" t="str">
            <v>M</v>
          </cell>
          <cell r="D1420">
            <v>76.902439024390247</v>
          </cell>
          <cell r="E1420" t="str">
            <v>FDE-Julho/21</v>
          </cell>
        </row>
        <row r="1421">
          <cell r="A1421" t="str">
            <v>09.05.020</v>
          </cell>
          <cell r="B1421" t="str">
            <v>ELETRODUTO DE PVC RIGIDO ROSCAVEL DE 110MM -INCL CONEXOES</v>
          </cell>
          <cell r="C1421" t="str">
            <v>M</v>
          </cell>
          <cell r="D1421">
            <v>109.43089430894308</v>
          </cell>
          <cell r="E1421" t="str">
            <v>FDE-Julho/21</v>
          </cell>
        </row>
        <row r="1422">
          <cell r="A1422" t="str">
            <v>09.05.036</v>
          </cell>
          <cell r="B1422" t="str">
            <v>ELETRODUTO EM POLIETILENO DE 25MM-INCLUSIVE CONEXOES</v>
          </cell>
          <cell r="C1422" t="str">
            <v>M</v>
          </cell>
          <cell r="D1422">
            <v>22.747967479674799</v>
          </cell>
          <cell r="E1422" t="str">
            <v>FDE-Julho/21</v>
          </cell>
        </row>
        <row r="1423">
          <cell r="A1423" t="str">
            <v>09.05.037</v>
          </cell>
          <cell r="B1423" t="str">
            <v>ELETRODUTO EM POLIETILENO DE 32MM-INCLUSIVE CONEXOES</v>
          </cell>
          <cell r="C1423" t="str">
            <v>M</v>
          </cell>
          <cell r="D1423">
            <v>27.934959349593495</v>
          </cell>
          <cell r="E1423" t="str">
            <v>FDE-Julho/21</v>
          </cell>
        </row>
        <row r="1424">
          <cell r="A1424" t="str">
            <v>09.05.040</v>
          </cell>
          <cell r="B1424" t="str">
            <v>ENVELOPE DE CONCRETO PARA DUTOS</v>
          </cell>
          <cell r="C1424" t="str">
            <v>M</v>
          </cell>
          <cell r="D1424">
            <v>16.601626016260163</v>
          </cell>
          <cell r="E1424" t="str">
            <v>FDE-Julho/21</v>
          </cell>
        </row>
        <row r="1425">
          <cell r="A1425" t="str">
            <v>09.05.042</v>
          </cell>
          <cell r="B1425" t="str">
            <v>QUADRO DISTRIBUICAO, DISJ. GERAL 30A P/ 4 A 8 DISJS.</v>
          </cell>
          <cell r="C1425" t="str">
            <v>UN</v>
          </cell>
          <cell r="D1425">
            <v>254.35772357723579</v>
          </cell>
          <cell r="E1425" t="str">
            <v>FDE-Julho/21</v>
          </cell>
        </row>
        <row r="1426">
          <cell r="A1426" t="str">
            <v>09.05.045</v>
          </cell>
          <cell r="B1426" t="str">
            <v>QUADRO DISTRIBUICAO, DISJ. GERAL 50A P/ 10 A 12 DISJS.</v>
          </cell>
          <cell r="C1426" t="str">
            <v>UN</v>
          </cell>
          <cell r="D1426">
            <v>262.72357723577232</v>
          </cell>
          <cell r="E1426" t="str">
            <v>FDE-Julho/21</v>
          </cell>
        </row>
        <row r="1427">
          <cell r="A1427" t="str">
            <v>09.05.047</v>
          </cell>
          <cell r="B1427" t="str">
            <v>QUADRO DISTRIBUICAO, DISJ. GERAL 60A P/ 14 A 20 DISJS.</v>
          </cell>
          <cell r="C1427" t="str">
            <v>UN</v>
          </cell>
          <cell r="D1427">
            <v>363.95121951219517</v>
          </cell>
          <cell r="E1427" t="str">
            <v>FDE-Julho/21</v>
          </cell>
        </row>
        <row r="1428">
          <cell r="A1428" t="str">
            <v>09.05.051</v>
          </cell>
          <cell r="B1428" t="str">
            <v>QUADRO DISTRIBUICAO, DISJ. GERAL 80A P/ 22 A 26 DISJS.</v>
          </cell>
          <cell r="C1428" t="str">
            <v>UN</v>
          </cell>
          <cell r="D1428">
            <v>517.67479674796755</v>
          </cell>
          <cell r="E1428" t="str">
            <v>FDE-Julho/21</v>
          </cell>
        </row>
        <row r="1429">
          <cell r="A1429" t="str">
            <v>09.05.054</v>
          </cell>
          <cell r="B1429" t="str">
            <v>QUADRO DISTRIBUICAO, DISJ. GERAL 100A P/ 28 A 42 DISJS.</v>
          </cell>
          <cell r="C1429" t="str">
            <v>UN</v>
          </cell>
          <cell r="D1429">
            <v>950.80487804878055</v>
          </cell>
          <cell r="E1429" t="str">
            <v>FDE-Julho/21</v>
          </cell>
        </row>
        <row r="1430">
          <cell r="A1430" t="str">
            <v>09.05.062</v>
          </cell>
          <cell r="B1430" t="str">
            <v>BARRAMENTO DE 30A P/QUADROS DE DISTRIBUIÇÃO</v>
          </cell>
          <cell r="C1430" t="str">
            <v>M</v>
          </cell>
          <cell r="D1430">
            <v>16.390243902439025</v>
          </cell>
          <cell r="E1430" t="str">
            <v>FDE-Julho/21</v>
          </cell>
        </row>
        <row r="1431">
          <cell r="A1431" t="str">
            <v>09.05.063</v>
          </cell>
          <cell r="B1431" t="str">
            <v>BARRAMENTO DE 60A P/QUADROS DE DISTRIBUIÇÃO</v>
          </cell>
          <cell r="C1431" t="str">
            <v>M</v>
          </cell>
          <cell r="D1431">
            <v>22.105691056910569</v>
          </cell>
          <cell r="E1431" t="str">
            <v>FDE-Julho/21</v>
          </cell>
        </row>
        <row r="1432">
          <cell r="A1432" t="str">
            <v>09.05.064</v>
          </cell>
          <cell r="B1432" t="str">
            <v>BARRAMENTO DE 100A P/QUADROS DE DISTRIBUIÇÃO</v>
          </cell>
          <cell r="C1432" t="str">
            <v>M</v>
          </cell>
          <cell r="D1432">
            <v>38.479674796747965</v>
          </cell>
          <cell r="E1432" t="str">
            <v>FDE-Julho/21</v>
          </cell>
        </row>
        <row r="1433">
          <cell r="A1433" t="str">
            <v>09.05.069</v>
          </cell>
          <cell r="B1433" t="str">
            <v>INTERRUPTOR TIPO AUTOMÁTICO DE BÓIA</v>
          </cell>
          <cell r="C1433" t="str">
            <v>UN</v>
          </cell>
          <cell r="D1433">
            <v>77.243902439024396</v>
          </cell>
          <cell r="E1433" t="str">
            <v>FDE-Julho/21</v>
          </cell>
        </row>
        <row r="1434">
          <cell r="A1434" t="str">
            <v>09.05.070</v>
          </cell>
          <cell r="B1434" t="str">
            <v>DISJUNTOR BIPOLAR TERMOMAGNETICO 2X10A A 2X50A</v>
          </cell>
          <cell r="C1434" t="str">
            <v>UN</v>
          </cell>
          <cell r="D1434">
            <v>80.878048780487816</v>
          </cell>
          <cell r="E1434" t="str">
            <v>FDE-Julho/21</v>
          </cell>
        </row>
        <row r="1435">
          <cell r="A1435" t="str">
            <v>09.05.071</v>
          </cell>
          <cell r="B1435" t="str">
            <v>DISJUNTOR BIPOLAR TERMOMAGNETICO  2X60A A 2X100A</v>
          </cell>
          <cell r="C1435" t="str">
            <v>UN</v>
          </cell>
          <cell r="D1435">
            <v>111.51219512195122</v>
          </cell>
          <cell r="E1435" t="str">
            <v>FDE-Julho/21</v>
          </cell>
        </row>
        <row r="1436">
          <cell r="A1436" t="str">
            <v>09.05.073</v>
          </cell>
          <cell r="B1436" t="str">
            <v>DISJUNTOR UNIPOLAR TERMOMAGNETICO 1X10A A 1X30A</v>
          </cell>
          <cell r="C1436" t="str">
            <v>UN</v>
          </cell>
          <cell r="D1436">
            <v>22.463414634146339</v>
          </cell>
          <cell r="E1436" t="str">
            <v>FDE-Julho/21</v>
          </cell>
        </row>
        <row r="1437">
          <cell r="A1437" t="str">
            <v>09.05.074</v>
          </cell>
          <cell r="B1437" t="str">
            <v>DISJUNTOR TRIPOLAR TERMOMAGNETICO 3X10A A 3X50A</v>
          </cell>
          <cell r="C1437" t="str">
            <v>UN</v>
          </cell>
          <cell r="D1437">
            <v>106.84552845528455</v>
          </cell>
          <cell r="E1437" t="str">
            <v>FDE-Julho/21</v>
          </cell>
        </row>
        <row r="1438">
          <cell r="A1438" t="str">
            <v>09.05.075</v>
          </cell>
          <cell r="B1438" t="str">
            <v>DISJUNTOR TRIPOLAR TERMOMAGNETICO 3X60A A 3X100A</v>
          </cell>
          <cell r="C1438" t="str">
            <v>UN</v>
          </cell>
          <cell r="D1438">
            <v>136.03252032520325</v>
          </cell>
          <cell r="E1438" t="str">
            <v>FDE-Julho/21</v>
          </cell>
        </row>
        <row r="1439">
          <cell r="A1439" t="str">
            <v>09.05.076</v>
          </cell>
          <cell r="B1439" t="str">
            <v>QUADRO COMANDO PARA CONJUNTO MOTOR BOMBA TRIFASICO DE 3/4 A 1 HP</v>
          </cell>
          <cell r="C1439" t="str">
            <v>UN</v>
          </cell>
          <cell r="D1439">
            <v>1296.9837398373984</v>
          </cell>
          <cell r="E1439" t="str">
            <v>FDE-Julho/21</v>
          </cell>
        </row>
        <row r="1440">
          <cell r="A1440" t="str">
            <v>09.05.077</v>
          </cell>
          <cell r="B1440" t="str">
            <v>QUADRO COMANDO PARA CONJUNTO MOTOR BOMBA TRIFASICO DE 1 1/2 A 2 HP</v>
          </cell>
          <cell r="C1440" t="str">
            <v>UN</v>
          </cell>
          <cell r="D1440">
            <v>1308.5691056910568</v>
          </cell>
          <cell r="E1440" t="str">
            <v>FDE-Julho/21</v>
          </cell>
        </row>
        <row r="1441">
          <cell r="A1441" t="str">
            <v>09.05.078</v>
          </cell>
          <cell r="B1441" t="str">
            <v>QUADRO COMANDO PARA CONJUNTO MOTOR BOMBA TRIFASICO DE 2 A 3 HP</v>
          </cell>
          <cell r="C1441" t="str">
            <v>UN</v>
          </cell>
          <cell r="D1441">
            <v>1328.5447154471544</v>
          </cell>
          <cell r="E1441" t="str">
            <v>FDE-Julho/21</v>
          </cell>
        </row>
        <row r="1442">
          <cell r="A1442" t="str">
            <v>09.05.079</v>
          </cell>
          <cell r="B1442" t="str">
            <v>QUADRO COMANDO PARA CONJUNTO MOTOR BOMBA TRIFASICO DE 3 A 4 HP</v>
          </cell>
          <cell r="C1442" t="str">
            <v>UN</v>
          </cell>
          <cell r="D1442">
            <v>1218.9105691056911</v>
          </cell>
          <cell r="E1442" t="str">
            <v>FDE-Julho/21</v>
          </cell>
        </row>
        <row r="1443">
          <cell r="A1443" t="str">
            <v>09.05.080</v>
          </cell>
          <cell r="B1443" t="str">
            <v>QUADRO COMANDO PARA CONJUNTO MOTOR BOMBA TRIFASICO DE 4 A 5 HP</v>
          </cell>
          <cell r="C1443" t="str">
            <v>UN</v>
          </cell>
          <cell r="D1443">
            <v>1384.5934959349593</v>
          </cell>
          <cell r="E1443" t="str">
            <v>FDE-Julho/21</v>
          </cell>
        </row>
        <row r="1444">
          <cell r="A1444" t="str">
            <v>09.05.081</v>
          </cell>
          <cell r="B1444" t="str">
            <v>QUADRO COMANDO PARA CONJUNTO MOTOR BOMBA TRIFASICO DE 7,5 HP</v>
          </cell>
          <cell r="C1444" t="str">
            <v>UN</v>
          </cell>
          <cell r="D1444">
            <v>1465.9918699186992</v>
          </cell>
          <cell r="E1444" t="str">
            <v>FDE-Julho/21</v>
          </cell>
        </row>
        <row r="1445">
          <cell r="A1445" t="str">
            <v>09.05.082</v>
          </cell>
          <cell r="B1445" t="str">
            <v>QUADRO COMANDO PARA CONJUNTO MOTOR BOMBA BIFASICO DE 3/4 A 1 HP</v>
          </cell>
          <cell r="C1445" t="str">
            <v>UN</v>
          </cell>
          <cell r="D1445">
            <v>1279.3495934959349</v>
          </cell>
          <cell r="E1445" t="str">
            <v>FDE-Julho/21</v>
          </cell>
        </row>
        <row r="1446">
          <cell r="A1446" t="str">
            <v>09.05.083</v>
          </cell>
          <cell r="B1446" t="str">
            <v>QUADRO COMANDO PARA CONJUNTO MOTOR BOMBA BIFASICO DE 1 1/2 A 2 HP</v>
          </cell>
          <cell r="C1446" t="str">
            <v>UN</v>
          </cell>
          <cell r="D1446">
            <v>1285.2520325203252</v>
          </cell>
          <cell r="E1446" t="str">
            <v>FDE-Julho/21</v>
          </cell>
        </row>
        <row r="1447">
          <cell r="A1447" t="str">
            <v>09.05.084</v>
          </cell>
          <cell r="B1447" t="str">
            <v>QUADRO COMANDO PARA CONJUNTO MOTOR BOMBA BIFASICO DE 2 A 3 HP</v>
          </cell>
          <cell r="C1447" t="str">
            <v>UN</v>
          </cell>
          <cell r="D1447">
            <v>1305.0487804878048</v>
          </cell>
          <cell r="E1447" t="str">
            <v>FDE-Julho/21</v>
          </cell>
        </row>
        <row r="1448">
          <cell r="A1448" t="str">
            <v>09.05.085</v>
          </cell>
          <cell r="B1448" t="str">
            <v>QUADRO COMANDO PARA BOMBA DE INCENDIO TRIFASICO DE 3/4 A 2 HP</v>
          </cell>
          <cell r="C1448" t="str">
            <v>UN</v>
          </cell>
          <cell r="D1448">
            <v>657.35772357723579</v>
          </cell>
          <cell r="E1448" t="str">
            <v>FDE-Julho/21</v>
          </cell>
        </row>
        <row r="1449">
          <cell r="A1449" t="str">
            <v>09.05.086</v>
          </cell>
          <cell r="B1449" t="str">
            <v>QUADRO COMANDO PARA BOMBA DE INCENDIO TRIFASICO DE 2 A 4 HP</v>
          </cell>
          <cell r="C1449" t="str">
            <v>UN</v>
          </cell>
          <cell r="D1449">
            <v>676.64227642276421</v>
          </cell>
          <cell r="E1449" t="str">
            <v>FDE-Julho/21</v>
          </cell>
        </row>
        <row r="1450">
          <cell r="A1450" t="str">
            <v>09.05.087</v>
          </cell>
          <cell r="B1450" t="str">
            <v>QUADRO COMANDO PARA BOMBA DE INCENDIO TRIFASICO DE 5 HP</v>
          </cell>
          <cell r="C1450" t="str">
            <v>UN</v>
          </cell>
          <cell r="D1450">
            <v>726.28455284552854</v>
          </cell>
          <cell r="E1450" t="str">
            <v>FDE-Julho/21</v>
          </cell>
        </row>
        <row r="1451">
          <cell r="A1451" t="str">
            <v>09.05.088</v>
          </cell>
          <cell r="B1451" t="str">
            <v>QUADRO COMANDO PARA BOMBA DE INCENDIO TRIFASICO DE 7,5 HP</v>
          </cell>
          <cell r="C1451" t="str">
            <v>UN</v>
          </cell>
          <cell r="D1451">
            <v>734.10569105691059</v>
          </cell>
          <cell r="E1451" t="str">
            <v>FDE-Julho/21</v>
          </cell>
        </row>
        <row r="1452">
          <cell r="A1452" t="str">
            <v>09.05.089</v>
          </cell>
          <cell r="B1452" t="str">
            <v>QUADRO COMANDO PARA BOMBA DE INCENDIO TRIFASICO DE 10 HP</v>
          </cell>
          <cell r="C1452" t="str">
            <v>UN</v>
          </cell>
          <cell r="D1452">
            <v>932.7479674796748</v>
          </cell>
          <cell r="E1452" t="str">
            <v>FDE-Julho/21</v>
          </cell>
        </row>
        <row r="1453">
          <cell r="A1453" t="str">
            <v>09.05.090</v>
          </cell>
          <cell r="B1453" t="str">
            <v>QUADRO COMANDO PARA BOMBA DE INCENDIO BIFASICO DE 3/4 A 1 HP</v>
          </cell>
          <cell r="C1453" t="str">
            <v>UN</v>
          </cell>
          <cell r="D1453">
            <v>651.64227642276421</v>
          </cell>
          <cell r="E1453" t="str">
            <v>FDE-Julho/21</v>
          </cell>
        </row>
        <row r="1454">
          <cell r="A1454" t="str">
            <v>09.05.091</v>
          </cell>
          <cell r="B1454" t="str">
            <v>QUADRO COMANDO PARA BOMBA DE INCENDIO BIFASICO DE 1 1/2 A 2 HP</v>
          </cell>
          <cell r="C1454" t="str">
            <v>UN</v>
          </cell>
          <cell r="D1454">
            <v>670.93495934959356</v>
          </cell>
          <cell r="E1454" t="str">
            <v>FDE-Julho/21</v>
          </cell>
        </row>
        <row r="1455">
          <cell r="A1455" t="str">
            <v>09.05.092</v>
          </cell>
          <cell r="B1455" t="str">
            <v>INTERRUPTOR AUTOMATICO DIFERENCIAL (DISPOSITIVO DR) 40A/30 mA</v>
          </cell>
          <cell r="C1455" t="str">
            <v>UN</v>
          </cell>
          <cell r="D1455">
            <v>442.78048780487808</v>
          </cell>
          <cell r="E1455" t="str">
            <v>FDE-Julho/21</v>
          </cell>
        </row>
        <row r="1456">
          <cell r="A1456" t="str">
            <v>09.05.093</v>
          </cell>
          <cell r="B1456" t="str">
            <v>INTERRUPTOR AUTOMATICO DIFERENCIAL (DISPOSITIVO DR) 63A/30 mA</v>
          </cell>
          <cell r="C1456" t="str">
            <v>UN</v>
          </cell>
          <cell r="D1456">
            <v>498.10569105691053</v>
          </cell>
          <cell r="E1456" t="str">
            <v>FDE-Julho/21</v>
          </cell>
        </row>
        <row r="1457">
          <cell r="A1457" t="str">
            <v>09.05.094</v>
          </cell>
          <cell r="B1457" t="str">
            <v>INTERRUPTOR AUTOMATICO DIFERENCIAL (DISPOSITIVO DR) 40A/300 mA</v>
          </cell>
          <cell r="C1457" t="str">
            <v>UN</v>
          </cell>
          <cell r="D1457">
            <v>478.6910569105691</v>
          </cell>
          <cell r="E1457" t="str">
            <v>FDE-Julho/21</v>
          </cell>
        </row>
        <row r="1458">
          <cell r="A1458" t="str">
            <v>09.05.095</v>
          </cell>
          <cell r="B1458" t="str">
            <v>INTERRUPTOR AUTOMATICO DIFERENCIAL (DISPOSITIVO DR) 63A/300 mA</v>
          </cell>
          <cell r="C1458" t="str">
            <v>UN</v>
          </cell>
          <cell r="D1458">
            <v>492.77235772357727</v>
          </cell>
          <cell r="E1458" t="str">
            <v>FDE-Julho/21</v>
          </cell>
        </row>
        <row r="1459">
          <cell r="A1459" t="str">
            <v>09.05.096</v>
          </cell>
          <cell r="B1459" t="str">
            <v>CENTRAL DE SISTEMA DE ALARME ATÉ 12 ENDEREÇOS</v>
          </cell>
          <cell r="C1459" t="str">
            <v>UN</v>
          </cell>
          <cell r="D1459">
            <v>664.30894308943095</v>
          </cell>
          <cell r="E1459" t="str">
            <v>FDE-Julho/21</v>
          </cell>
        </row>
        <row r="1460">
          <cell r="A1460" t="str">
            <v>09.05.097</v>
          </cell>
          <cell r="B1460" t="str">
            <v>CENTRAL DE SISTEMA DE ALARME DE 13 A 24 ENDEREÇOS</v>
          </cell>
          <cell r="C1460" t="str">
            <v>UN</v>
          </cell>
          <cell r="D1460">
            <v>874.65853658536582</v>
          </cell>
          <cell r="E1460" t="str">
            <v>FDE-Julho/21</v>
          </cell>
        </row>
        <row r="1461">
          <cell r="A1461" t="str">
            <v>09.05.099</v>
          </cell>
          <cell r="B1461" t="str">
            <v>SERVICOS DE DUTOS/QUADROS PARCIAIS LUZ/ALARMES DE INCÊNDIO</v>
          </cell>
          <cell r="C1461" t="str">
            <v>MV</v>
          </cell>
          <cell r="D1461">
            <v>463.84552845528452</v>
          </cell>
          <cell r="E1461" t="str">
            <v>FDE-Julho/21</v>
          </cell>
        </row>
        <row r="1462">
          <cell r="A1462" t="str">
            <v>09.06.001</v>
          </cell>
          <cell r="B1462" t="str">
            <v>CAIXA DE PASSAGEM ESTAMPADA COM TAMPA PLASTICA DE 4"X2"</v>
          </cell>
          <cell r="C1462" t="str">
            <v>UN</v>
          </cell>
          <cell r="D1462">
            <v>17.040650406504067</v>
          </cell>
          <cell r="E1462" t="str">
            <v>FDE-Julho/21</v>
          </cell>
        </row>
        <row r="1463">
          <cell r="A1463" t="str">
            <v>09.06.002</v>
          </cell>
          <cell r="B1463" t="str">
            <v>CAIXA DE PASSAGEM ESTAMPADA COM TAMPA PLASTICA DE 4"X4"</v>
          </cell>
          <cell r="C1463" t="str">
            <v>UN</v>
          </cell>
          <cell r="D1463">
            <v>28.821138211382117</v>
          </cell>
          <cell r="E1463" t="str">
            <v>FDE-Julho/21</v>
          </cell>
        </row>
        <row r="1464">
          <cell r="A1464" t="str">
            <v>09.06.005</v>
          </cell>
          <cell r="B1464" t="str">
            <v>CAIXA DE PASSAGEM CHAPA TAMPA PARAFUSADA DE 10X10X8 CM</v>
          </cell>
          <cell r="C1464" t="str">
            <v>UN</v>
          </cell>
          <cell r="D1464">
            <v>21.634146341463413</v>
          </cell>
          <cell r="E1464" t="str">
            <v>FDE-Julho/21</v>
          </cell>
        </row>
        <row r="1465">
          <cell r="A1465" t="str">
            <v>09.06.007</v>
          </cell>
          <cell r="B1465" t="str">
            <v>CAIXA DE PASSAGEM CHAPA TAMPA PARAFUSADA DE 15X15X8 CM</v>
          </cell>
          <cell r="C1465" t="str">
            <v>UN</v>
          </cell>
          <cell r="D1465">
            <v>33.650406504065039</v>
          </cell>
          <cell r="E1465" t="str">
            <v>FDE-Julho/21</v>
          </cell>
        </row>
        <row r="1466">
          <cell r="A1466" t="str">
            <v>09.06.009</v>
          </cell>
          <cell r="B1466" t="str">
            <v>CAIXA DE PASSAGEM CHAPA TAMPA PARAFUSADA DE 20X20X10 CM</v>
          </cell>
          <cell r="C1466" t="str">
            <v>UN</v>
          </cell>
          <cell r="D1466">
            <v>51.861788617886177</v>
          </cell>
          <cell r="E1466" t="str">
            <v>FDE-Julho/21</v>
          </cell>
        </row>
        <row r="1467">
          <cell r="A1467" t="str">
            <v>09.06.012</v>
          </cell>
          <cell r="B1467" t="str">
            <v>CAIXA DE PASSAGEM CHAPA TAMPA PARAFUSADA DE 30X30X12 CM</v>
          </cell>
          <cell r="C1467" t="str">
            <v>UN</v>
          </cell>
          <cell r="D1467">
            <v>78.82113821138212</v>
          </cell>
          <cell r="E1467" t="str">
            <v>FDE-Julho/21</v>
          </cell>
        </row>
        <row r="1468">
          <cell r="A1468" t="str">
            <v>09.06.015</v>
          </cell>
          <cell r="B1468" t="str">
            <v>CAIXA DE PASSAGEM CHAPA TAMPA PARAFUSADA DE 40X40X15 CM</v>
          </cell>
          <cell r="C1468" t="str">
            <v>UN</v>
          </cell>
          <cell r="D1468">
            <v>111.06504065040652</v>
          </cell>
          <cell r="E1468" t="str">
            <v>FDE-Julho/21</v>
          </cell>
        </row>
        <row r="1469">
          <cell r="A1469" t="str">
            <v>09.06.019</v>
          </cell>
          <cell r="B1469" t="str">
            <v>CAIXA DE PASSAGEM CHAPA TAMPA PARAFUSADA DE 50X50X15 CM</v>
          </cell>
          <cell r="C1469" t="str">
            <v>UN</v>
          </cell>
          <cell r="D1469">
            <v>152.08943089430895</v>
          </cell>
          <cell r="E1469" t="str">
            <v>FDE-Julho/21</v>
          </cell>
        </row>
        <row r="1470">
          <cell r="A1470" t="str">
            <v>09.06.025</v>
          </cell>
          <cell r="B1470" t="str">
            <v>CAIXA DE PASSAGEM EM ALVENARIA DE 0,40X0,40X0,40 M</v>
          </cell>
          <cell r="C1470" t="str">
            <v>UN</v>
          </cell>
          <cell r="D1470">
            <v>193.14634146341464</v>
          </cell>
          <cell r="E1470" t="str">
            <v>FDE-Julho/21</v>
          </cell>
        </row>
        <row r="1471">
          <cell r="A1471" t="str">
            <v>09.06.026</v>
          </cell>
          <cell r="B1471" t="str">
            <v>CAIXA DE PASSAGEM EM ALVENARIA DE 0,60X0,60X0,60 M</v>
          </cell>
          <cell r="C1471" t="str">
            <v>UN</v>
          </cell>
          <cell r="D1471">
            <v>394.96747967479678</v>
          </cell>
          <cell r="E1471" t="str">
            <v>FDE-Julho/21</v>
          </cell>
        </row>
        <row r="1472">
          <cell r="A1472" t="str">
            <v>09.06.027</v>
          </cell>
          <cell r="B1472" t="str">
            <v>CAIXA DE PASSAGEM EM ALVENARIA DE 0,80X0,80X0,80 M</v>
          </cell>
          <cell r="C1472" t="str">
            <v>UN</v>
          </cell>
          <cell r="D1472">
            <v>641.05691056910575</v>
          </cell>
          <cell r="E1472" t="str">
            <v>FDE-Julho/21</v>
          </cell>
        </row>
        <row r="1473">
          <cell r="A1473" t="str">
            <v>09.06.028</v>
          </cell>
          <cell r="B1473" t="str">
            <v>CAIXA DE PASSAGEM EM ALVENARIA DE 1,00X1,00X1,00 M</v>
          </cell>
          <cell r="C1473" t="str">
            <v>UN</v>
          </cell>
          <cell r="D1473">
            <v>587.15447154471553</v>
          </cell>
          <cell r="E1473" t="str">
            <v>FDE-Julho/21</v>
          </cell>
        </row>
        <row r="1474">
          <cell r="A1474" t="str">
            <v>09.06.029</v>
          </cell>
          <cell r="B1474" t="str">
            <v>CAIXA DE PASSAGEM EM ALVENARIA DE 1,00X1,00X0,60 M</v>
          </cell>
          <cell r="C1474" t="str">
            <v>UN</v>
          </cell>
          <cell r="D1474">
            <v>343.92682926829269</v>
          </cell>
          <cell r="E1474" t="str">
            <v>FDE-Julho/21</v>
          </cell>
        </row>
        <row r="1475">
          <cell r="A1475" t="str">
            <v>09.06.035</v>
          </cell>
          <cell r="B1475" t="str">
            <v>CAIXA DE PASSAGEM A PROVA DE UMIDADE EM ALUMINIO 10X10X6CM</v>
          </cell>
          <cell r="C1475" t="str">
            <v>UN</v>
          </cell>
          <cell r="D1475">
            <v>77.219512195121951</v>
          </cell>
          <cell r="E1475" t="str">
            <v>FDE-Julho/21</v>
          </cell>
        </row>
        <row r="1476">
          <cell r="A1476" t="str">
            <v>09.06.036</v>
          </cell>
          <cell r="B1476" t="str">
            <v>CAIXA DE PASSAGEM A PROVA DE UMIDADE EM ALUMINIO 15X15X10CM</v>
          </cell>
          <cell r="C1476" t="str">
            <v>UN</v>
          </cell>
          <cell r="D1476">
            <v>102.3089430894309</v>
          </cell>
          <cell r="E1476" t="str">
            <v>FDE-Julho/21</v>
          </cell>
        </row>
        <row r="1477">
          <cell r="A1477" t="str">
            <v>09.06.037</v>
          </cell>
          <cell r="B1477" t="str">
            <v>CAIXA DE PASSAGEM A PROVA DE UMIDADE EM ALUMINIO 20X20X10CM</v>
          </cell>
          <cell r="C1477" t="str">
            <v>UN</v>
          </cell>
          <cell r="D1477">
            <v>122.02439024390245</v>
          </cell>
          <cell r="E1477" t="str">
            <v>FDE-Julho/21</v>
          </cell>
        </row>
        <row r="1478">
          <cell r="A1478" t="str">
            <v>09.06.038</v>
          </cell>
          <cell r="B1478" t="str">
            <v>CAIXA DE PASSAGEM A PROVA DE UMIDADE EM ALUMINIO 30X30X12CM</v>
          </cell>
          <cell r="C1478" t="str">
            <v>UN</v>
          </cell>
          <cell r="D1478">
            <v>232.08130081300811</v>
          </cell>
          <cell r="E1478" t="str">
            <v>FDE-Julho/21</v>
          </cell>
        </row>
        <row r="1479">
          <cell r="A1479" t="str">
            <v>09.06.039</v>
          </cell>
          <cell r="B1479" t="str">
            <v>CAIXA DE PASSAGEM A PROVA DE UMIDADE EM ALUMINIO 40X40X20CM</v>
          </cell>
          <cell r="C1479" t="str">
            <v>UN</v>
          </cell>
          <cell r="D1479">
            <v>479.59349593495932</v>
          </cell>
          <cell r="E1479" t="str">
            <v>FDE-Julho/21</v>
          </cell>
        </row>
        <row r="1480">
          <cell r="A1480" t="str">
            <v>09.06.045</v>
          </cell>
          <cell r="B1480" t="str">
            <v>QUADRO EM CHAPA COM PORTA E FECHADURA (TELEBRAS) DE 20X20X12CM</v>
          </cell>
          <cell r="C1480" t="str">
            <v>UN</v>
          </cell>
          <cell r="D1480">
            <v>103.79674796747967</v>
          </cell>
          <cell r="E1480" t="str">
            <v>FDE-Julho/21</v>
          </cell>
        </row>
        <row r="1481">
          <cell r="A1481" t="str">
            <v>09.06.047</v>
          </cell>
          <cell r="B1481" t="str">
            <v>QUADRO EM CHAPA COM PORTA E FECHADURA (TELEBRAS) DE 40X40X12CM</v>
          </cell>
          <cell r="C1481" t="str">
            <v>UN</v>
          </cell>
          <cell r="D1481">
            <v>171.28455284552845</v>
          </cell>
          <cell r="E1481" t="str">
            <v>FDE-Julho/21</v>
          </cell>
        </row>
        <row r="1482">
          <cell r="A1482" t="str">
            <v>09.06.049</v>
          </cell>
          <cell r="B1482" t="str">
            <v>QUADRO EM CHAPA COM PORTA E FECHADURA (TELEBRAS) DE 60X60X12CM</v>
          </cell>
          <cell r="C1482" t="str">
            <v>UN</v>
          </cell>
          <cell r="D1482">
            <v>301.86178861788619</v>
          </cell>
          <cell r="E1482" t="str">
            <v>FDE-Julho/21</v>
          </cell>
        </row>
        <row r="1483">
          <cell r="A1483" t="str">
            <v>09.06.099</v>
          </cell>
          <cell r="B1483" t="str">
            <v>SERVICOS DE CAIXAS DE PASSAGEM</v>
          </cell>
          <cell r="C1483" t="str">
            <v>MV</v>
          </cell>
          <cell r="D1483">
            <v>463.84552845528452</v>
          </cell>
          <cell r="E1483" t="str">
            <v>FDE-Julho/21</v>
          </cell>
        </row>
        <row r="1484">
          <cell r="A1484" t="str">
            <v>09.07.003</v>
          </cell>
          <cell r="B1484" t="str">
            <v>FIO DE 1,50 MM2 - 750 V DE ISOLACAO</v>
          </cell>
          <cell r="C1484" t="str">
            <v>M</v>
          </cell>
          <cell r="D1484">
            <v>3.1219512195121952</v>
          </cell>
          <cell r="E1484" t="str">
            <v>FDE-Julho/21</v>
          </cell>
        </row>
        <row r="1485">
          <cell r="A1485" t="str">
            <v>09.07.004</v>
          </cell>
          <cell r="B1485" t="str">
            <v>FIO DE 2,50 MM2 - 750 V DE ISOLACAO</v>
          </cell>
          <cell r="C1485" t="str">
            <v>M</v>
          </cell>
          <cell r="D1485">
            <v>4.2357723577235769</v>
          </cell>
          <cell r="E1485" t="str">
            <v>FDE-Julho/21</v>
          </cell>
        </row>
        <row r="1486">
          <cell r="A1486" t="str">
            <v>09.07.005</v>
          </cell>
          <cell r="B1486" t="str">
            <v>FIO DE 4 MM2 - 750 V DE ISOLACAO</v>
          </cell>
          <cell r="C1486" t="str">
            <v>M</v>
          </cell>
          <cell r="D1486">
            <v>6.178861788617886</v>
          </cell>
          <cell r="E1486" t="str">
            <v>FDE-Julho/21</v>
          </cell>
        </row>
        <row r="1487">
          <cell r="A1487" t="str">
            <v>09.07.006</v>
          </cell>
          <cell r="B1487" t="str">
            <v>FIO DE 6 MM2 - 750 V DE ISOLACAO</v>
          </cell>
          <cell r="C1487" t="str">
            <v>M</v>
          </cell>
          <cell r="D1487">
            <v>8.3739837398373993</v>
          </cell>
          <cell r="E1487" t="str">
            <v>FDE-Julho/21</v>
          </cell>
        </row>
        <row r="1488">
          <cell r="A1488" t="str">
            <v>09.07.009</v>
          </cell>
          <cell r="B1488" t="str">
            <v>FIO TRANCADO PARA TELEFONE - PAD. TELEBRAS</v>
          </cell>
          <cell r="C1488" t="str">
            <v>M</v>
          </cell>
          <cell r="D1488">
            <v>1.1463414634146341</v>
          </cell>
          <cell r="E1488" t="str">
            <v>FDE-Julho/21</v>
          </cell>
        </row>
        <row r="1489">
          <cell r="A1489" t="str">
            <v>09.07.011</v>
          </cell>
          <cell r="B1489" t="str">
            <v>CABO DE 10 MM2 - 750 V DE ISOLACAO</v>
          </cell>
          <cell r="C1489" t="str">
            <v>M</v>
          </cell>
          <cell r="D1489">
            <v>14.23577235772358</v>
          </cell>
          <cell r="E1489" t="str">
            <v>FDE-Julho/21</v>
          </cell>
        </row>
        <row r="1490">
          <cell r="A1490" t="str">
            <v>09.07.012</v>
          </cell>
          <cell r="B1490" t="str">
            <v>CABO DE 16 MM2 - 750 V DE ISOLACAO</v>
          </cell>
          <cell r="C1490" t="str">
            <v>M</v>
          </cell>
          <cell r="D1490">
            <v>20.95121951219512</v>
          </cell>
          <cell r="E1490" t="str">
            <v>FDE-Julho/21</v>
          </cell>
        </row>
        <row r="1491">
          <cell r="A1491" t="str">
            <v>09.07.013</v>
          </cell>
          <cell r="B1491" t="str">
            <v>CABO DE 25 MM2 - 750 V DE ISOLACAO</v>
          </cell>
          <cell r="C1491" t="str">
            <v>M</v>
          </cell>
          <cell r="D1491">
            <v>35.398373983739837</v>
          </cell>
          <cell r="E1491" t="str">
            <v>FDE-Julho/21</v>
          </cell>
        </row>
        <row r="1492">
          <cell r="A1492" t="str">
            <v>09.07.014</v>
          </cell>
          <cell r="B1492" t="str">
            <v>CABO DE 35 MM2 - 750 V DE ISOLACAO</v>
          </cell>
          <cell r="C1492" t="str">
            <v>M</v>
          </cell>
          <cell r="D1492">
            <v>51.382113821138212</v>
          </cell>
          <cell r="E1492" t="str">
            <v>FDE-Julho/21</v>
          </cell>
        </row>
        <row r="1493">
          <cell r="A1493" t="str">
            <v>09.07.015</v>
          </cell>
          <cell r="B1493" t="str">
            <v>CABO DE 50 MM2 - 750 V DE ISOLACAO</v>
          </cell>
          <cell r="C1493" t="str">
            <v>M</v>
          </cell>
          <cell r="D1493">
            <v>73.325203252032523</v>
          </cell>
          <cell r="E1493" t="str">
            <v>FDE-Julho/21</v>
          </cell>
        </row>
        <row r="1494">
          <cell r="A1494" t="str">
            <v>09.07.016</v>
          </cell>
          <cell r="B1494" t="str">
            <v>CABO DE 70 MM2 - 750 V DE ISOLACAO</v>
          </cell>
          <cell r="C1494" t="str">
            <v>M</v>
          </cell>
          <cell r="D1494">
            <v>98.707317073170728</v>
          </cell>
          <cell r="E1494" t="str">
            <v>FDE-Julho/21</v>
          </cell>
        </row>
        <row r="1495">
          <cell r="A1495" t="str">
            <v>09.07.017</v>
          </cell>
          <cell r="B1495" t="str">
            <v>CABO DE 95 MM2 - 750 V DE ISOLACAO</v>
          </cell>
          <cell r="C1495" t="str">
            <v>M</v>
          </cell>
          <cell r="D1495">
            <v>133.96747967479675</v>
          </cell>
          <cell r="E1495" t="str">
            <v>FDE-Julho/21</v>
          </cell>
        </row>
        <row r="1496">
          <cell r="A1496" t="str">
            <v>09.07.018</v>
          </cell>
          <cell r="B1496" t="str">
            <v>CABO DE 120 MM2 - 750 V DE ISOLACAO</v>
          </cell>
          <cell r="C1496" t="str">
            <v>M</v>
          </cell>
          <cell r="D1496">
            <v>172.5609756097561</v>
          </cell>
          <cell r="E1496" t="str">
            <v>FDE-Julho/21</v>
          </cell>
        </row>
        <row r="1497">
          <cell r="A1497" t="str">
            <v>09.07.019</v>
          </cell>
          <cell r="B1497" t="str">
            <v>CABO DE 150 MM2 - 750 V DE ISOLACAO</v>
          </cell>
          <cell r="C1497" t="str">
            <v>M</v>
          </cell>
          <cell r="D1497">
            <v>206.67479674796749</v>
          </cell>
          <cell r="E1497" t="str">
            <v>FDE-Julho/21</v>
          </cell>
        </row>
        <row r="1498">
          <cell r="A1498" t="str">
            <v>09.07.020</v>
          </cell>
          <cell r="B1498" t="str">
            <v>CABO DE 185 MM2 - 750 V DE ISOLACAO</v>
          </cell>
          <cell r="C1498" t="str">
            <v>M</v>
          </cell>
          <cell r="D1498">
            <v>258.07317073170731</v>
          </cell>
          <cell r="E1498" t="str">
            <v>FDE-Julho/21</v>
          </cell>
        </row>
        <row r="1499">
          <cell r="A1499" t="str">
            <v>09.07.021</v>
          </cell>
          <cell r="B1499" t="str">
            <v>CABO DE 240 MM2 - 750 V DE ISOLACAO</v>
          </cell>
          <cell r="C1499" t="str">
            <v>M</v>
          </cell>
          <cell r="D1499">
            <v>322.33333333333337</v>
          </cell>
          <cell r="E1499" t="str">
            <v>FDE-Julho/21</v>
          </cell>
        </row>
        <row r="1500">
          <cell r="A1500" t="str">
            <v>09.07.022</v>
          </cell>
          <cell r="B1500" t="str">
            <v>CABO DE 300 MM2 - 750 V DE ISOLACAO</v>
          </cell>
          <cell r="C1500" t="str">
            <v>M</v>
          </cell>
          <cell r="D1500">
            <v>423.78048780487808</v>
          </cell>
          <cell r="E1500" t="str">
            <v>FDE-Julho/21</v>
          </cell>
        </row>
        <row r="1501">
          <cell r="A1501" t="str">
            <v>09.07.023</v>
          </cell>
          <cell r="B1501" t="str">
            <v>CABO DE 1,5MM2 - 750V DE ISOLAÇÃO</v>
          </cell>
          <cell r="C1501" t="str">
            <v>M</v>
          </cell>
          <cell r="D1501">
            <v>2.5528455284552849</v>
          </cell>
          <cell r="E1501" t="str">
            <v>FDE-Julho/21</v>
          </cell>
        </row>
        <row r="1502">
          <cell r="A1502" t="str">
            <v>09.07.024</v>
          </cell>
          <cell r="B1502" t="str">
            <v>CABO DE 2,5MM2 - 750V DE ISOLAÇÃO</v>
          </cell>
          <cell r="C1502" t="str">
            <v>M</v>
          </cell>
          <cell r="D1502">
            <v>3.6097560975609762</v>
          </cell>
          <cell r="E1502" t="str">
            <v>FDE-Julho/21</v>
          </cell>
        </row>
        <row r="1503">
          <cell r="A1503" t="str">
            <v>09.07.025</v>
          </cell>
          <cell r="B1503" t="str">
            <v>CABO DE 4MM2 - 750V DE ISOLAÇÃO</v>
          </cell>
          <cell r="C1503" t="str">
            <v>M</v>
          </cell>
          <cell r="D1503">
            <v>6.333333333333333</v>
          </cell>
          <cell r="E1503" t="str">
            <v>FDE-Julho/21</v>
          </cell>
        </row>
        <row r="1504">
          <cell r="A1504" t="str">
            <v>09.07.026</v>
          </cell>
          <cell r="B1504" t="str">
            <v>CABO DE 6MM2 - 750V DE ISOLAÇÃO</v>
          </cell>
          <cell r="C1504" t="str">
            <v>M</v>
          </cell>
          <cell r="D1504">
            <v>7.7886178861788622</v>
          </cell>
          <cell r="E1504" t="str">
            <v>FDE-Julho/21</v>
          </cell>
        </row>
        <row r="1505">
          <cell r="A1505" t="str">
            <v>09.07.065</v>
          </cell>
          <cell r="B1505" t="str">
            <v>CABO DE CONTROLE 3X1,5MM2 ATE 1KV DE ISOLAÇÃO</v>
          </cell>
          <cell r="C1505" t="str">
            <v>M</v>
          </cell>
          <cell r="D1505">
            <v>11.252032520325203</v>
          </cell>
          <cell r="E1505" t="str">
            <v>FDE-Julho/21</v>
          </cell>
        </row>
        <row r="1506">
          <cell r="A1506" t="str">
            <v>09.07.066</v>
          </cell>
          <cell r="B1506" t="str">
            <v>CABO DE CONTROLE 5X1,5MM2 ATE 1KV DE ISOLAÇÃO</v>
          </cell>
          <cell r="C1506" t="str">
            <v>M</v>
          </cell>
          <cell r="D1506">
            <v>14.983739837398375</v>
          </cell>
          <cell r="E1506" t="str">
            <v>FDE-Julho/21</v>
          </cell>
        </row>
        <row r="1507">
          <cell r="A1507" t="str">
            <v>09.07.067</v>
          </cell>
          <cell r="B1507" t="str">
            <v>CABO DE CONTROLE 7X1,5MM2 ATE 1KV DE ISOLAÇÃO</v>
          </cell>
          <cell r="C1507" t="str">
            <v>M</v>
          </cell>
          <cell r="D1507">
            <v>19.756097560975611</v>
          </cell>
          <cell r="E1507" t="str">
            <v>FDE-Julho/21</v>
          </cell>
        </row>
        <row r="1508">
          <cell r="A1508" t="str">
            <v>09.07.099</v>
          </cell>
          <cell r="B1508" t="str">
            <v>SERVICOS DE ENFIACAO</v>
          </cell>
          <cell r="C1508" t="str">
            <v>MV</v>
          </cell>
          <cell r="D1508">
            <v>463.84552845528452</v>
          </cell>
          <cell r="E1508" t="str">
            <v>FDE-Julho/21</v>
          </cell>
        </row>
        <row r="1509">
          <cell r="A1509" t="str">
            <v>09.08.002</v>
          </cell>
          <cell r="B1509" t="str">
            <v>INTERRUPTOR DE 1 TECLA SIMPLES EM CX.4"X2"-ELETROD.AÇO GALV.A QUENTE</v>
          </cell>
          <cell r="C1509" t="str">
            <v>UN</v>
          </cell>
          <cell r="D1509">
            <v>194.16260162601625</v>
          </cell>
          <cell r="E1509" t="str">
            <v>FDE-Julho/21</v>
          </cell>
        </row>
        <row r="1510">
          <cell r="A1510" t="str">
            <v>09.08.003</v>
          </cell>
          <cell r="B1510" t="str">
            <v>INTERRUPTOR DE 2 TECLAS SIMPLES EM CX.4"X2"-ELETROD.AÇO GALV.A QUENTE</v>
          </cell>
          <cell r="C1510" t="str">
            <v>UN</v>
          </cell>
          <cell r="D1510">
            <v>248.56097560975613</v>
          </cell>
          <cell r="E1510" t="str">
            <v>FDE-Julho/21</v>
          </cell>
        </row>
        <row r="1511">
          <cell r="A1511" t="str">
            <v>09.08.004</v>
          </cell>
          <cell r="B1511" t="str">
            <v>INTERRUPTOR DE 3 TECLAS SIMPLES EM CX.4"X2"-ELETROD.AÇO GALV.A QUENTE</v>
          </cell>
          <cell r="C1511" t="str">
            <v>UN</v>
          </cell>
          <cell r="D1511">
            <v>263.8130081300813</v>
          </cell>
          <cell r="E1511" t="str">
            <v>FDE-Julho/21</v>
          </cell>
        </row>
        <row r="1512">
          <cell r="A1512" t="str">
            <v>09.08.005</v>
          </cell>
          <cell r="B1512" t="str">
            <v>INTERRUPTOR DE 1 TECLA BIPOLAR SIMPLES EM CX.4"X2"-ELETROD.DE AÇO GALV.A QUENTE</v>
          </cell>
          <cell r="C1512" t="str">
            <v>UN</v>
          </cell>
          <cell r="D1512">
            <v>223.28455284552845</v>
          </cell>
          <cell r="E1512" t="str">
            <v>FDE-Julho/21</v>
          </cell>
        </row>
        <row r="1513">
          <cell r="A1513" t="str">
            <v>09.08.006</v>
          </cell>
          <cell r="B1513" t="str">
            <v>2 INTERRUPTORES DE 1 TECLA BIP.SIMPL.CX.4"X4"-ELETR.AÇO GALV.A QUENTE</v>
          </cell>
          <cell r="C1513" t="str">
            <v>UN</v>
          </cell>
          <cell r="D1513">
            <v>314.30081300813009</v>
          </cell>
          <cell r="E1513" t="str">
            <v>FDE-Julho/21</v>
          </cell>
        </row>
        <row r="1514">
          <cell r="A1514" t="str">
            <v>09.08.007</v>
          </cell>
          <cell r="B1514" t="str">
            <v>INTERRUPTOR DE 1 TECLA PARAL.SIMPL.CX.4"X2"-ELETR.AÇO GALV.A QUENTE</v>
          </cell>
          <cell r="C1514" t="str">
            <v>UN</v>
          </cell>
          <cell r="D1514">
            <v>253.44715447154474</v>
          </cell>
          <cell r="E1514" t="str">
            <v>FDE-Julho/21</v>
          </cell>
        </row>
        <row r="1515">
          <cell r="A1515" t="str">
            <v>09.08.008</v>
          </cell>
          <cell r="B1515" t="str">
            <v>INTERRUPTOR DE 1 TECLA PARAL.BIP.CX.4"X2"-ELETR.AÇO GALV.A QUENTE</v>
          </cell>
          <cell r="C1515" t="str">
            <v>UN</v>
          </cell>
          <cell r="D1515">
            <v>296.08943089430892</v>
          </cell>
          <cell r="E1515" t="str">
            <v>FDE-Julho/21</v>
          </cell>
        </row>
        <row r="1516">
          <cell r="A1516" t="str">
            <v>09.08.009</v>
          </cell>
          <cell r="B1516" t="str">
            <v>INTERRUPTOR DE 1 TECLA SIMPL.E TOMADA 2P+T UNIV.CX.4"X4" ELETR.AÇO GALV.A QUENTE</v>
          </cell>
          <cell r="C1516" t="str">
            <v>UN</v>
          </cell>
          <cell r="D1516">
            <v>212.62601626016257</v>
          </cell>
          <cell r="E1516" t="str">
            <v>FDE-Julho/21</v>
          </cell>
        </row>
        <row r="1517">
          <cell r="A1517" t="str">
            <v>09.08.010</v>
          </cell>
          <cell r="B1517" t="str">
            <v>VARIADOR DE LUMINOSIDADE ROTATIVO (DIMER) LÂMPADA LED DIMERIZÁVEL CAIXA 4X2.</v>
          </cell>
          <cell r="C1517" t="str">
            <v>UN</v>
          </cell>
          <cell r="D1517">
            <v>111.66666666666666</v>
          </cell>
          <cell r="E1517" t="str">
            <v>FDE-Julho/21</v>
          </cell>
        </row>
        <row r="1518">
          <cell r="A1518" t="str">
            <v>09.08.013</v>
          </cell>
          <cell r="B1518" t="str">
            <v>TOMADA 2P+T PADRAO NBR 14136, CORRENTE 10A-250V-ELETR. AÇO GALV. A QUENTE</v>
          </cell>
          <cell r="C1518" t="str">
            <v>UN</v>
          </cell>
          <cell r="D1518">
            <v>209.1869918699187</v>
          </cell>
          <cell r="E1518" t="str">
            <v>FDE-Julho/21</v>
          </cell>
        </row>
        <row r="1519">
          <cell r="A1519" t="str">
            <v>09.08.016</v>
          </cell>
          <cell r="B1519" t="str">
            <v>TOMADA 2P+T PADRAO NBR 14136,  CORRENTE 20A-250V-ELETR.AÇO GALV.A QUENTE</v>
          </cell>
          <cell r="C1519" t="str">
            <v>UN</v>
          </cell>
          <cell r="D1519">
            <v>264.71544715447158</v>
          </cell>
          <cell r="E1519" t="str">
            <v>FDE-Julho/21</v>
          </cell>
        </row>
        <row r="1520">
          <cell r="A1520" t="str">
            <v>09.08.029</v>
          </cell>
          <cell r="B1520" t="str">
            <v>INTERRUPTOR DE 1 TECLA - ELETROD. PVC Ø 25MM AMARELO.</v>
          </cell>
          <cell r="C1520" t="str">
            <v>UN</v>
          </cell>
          <cell r="D1520">
            <v>110.08130081300814</v>
          </cell>
          <cell r="E1520" t="str">
            <v>FDE-Julho/21</v>
          </cell>
        </row>
        <row r="1521">
          <cell r="A1521" t="str">
            <v>09.08.030</v>
          </cell>
          <cell r="B1521" t="str">
            <v>INTERRUPTOR DE 2 TECLAS - ELETROD. PVC Ø 25MM AMARELO.</v>
          </cell>
          <cell r="C1521" t="str">
            <v>UN</v>
          </cell>
          <cell r="D1521">
            <v>167.82926829268294</v>
          </cell>
          <cell r="E1521" t="str">
            <v>FDE-Julho/21</v>
          </cell>
        </row>
        <row r="1522">
          <cell r="A1522" t="str">
            <v>09.08.032</v>
          </cell>
          <cell r="B1522" t="str">
            <v>INTERRUPTOR DE 3 TECLAS - ELETROD. PVC Ø 25MM AMARELO.</v>
          </cell>
          <cell r="C1522" t="str">
            <v>UN</v>
          </cell>
          <cell r="D1522">
            <v>182.42276422764226</v>
          </cell>
          <cell r="E1522" t="str">
            <v>FDE-Julho/21</v>
          </cell>
        </row>
        <row r="1523">
          <cell r="A1523" t="str">
            <v>09.08.033</v>
          </cell>
          <cell r="B1523" t="str">
            <v>2 INTERRUPTORES DE 1 TECLA EM CAIXA 4"X4" - ELETROD. PVC Ø 25MM AMARELO.</v>
          </cell>
          <cell r="C1523" t="str">
            <v>UN</v>
          </cell>
          <cell r="D1523">
            <v>175.69918699186994</v>
          </cell>
          <cell r="E1523" t="str">
            <v>FDE-Julho/21</v>
          </cell>
        </row>
        <row r="1524">
          <cell r="A1524" t="str">
            <v>09.08.034</v>
          </cell>
          <cell r="B1524" t="str">
            <v>3 INTERRUPTORES DE 1 TECLA EM CAIXA 4"X4" - ELETROD. PVC Ø 25MM AMARELO.</v>
          </cell>
          <cell r="C1524" t="str">
            <v>UN</v>
          </cell>
          <cell r="D1524">
            <v>211.97560975609758</v>
          </cell>
          <cell r="E1524" t="str">
            <v>FDE-Julho/21</v>
          </cell>
        </row>
        <row r="1525">
          <cell r="A1525" t="str">
            <v>09.08.036</v>
          </cell>
          <cell r="B1525" t="str">
            <v>INTERRUPTOR DE 1 TECLA BIPOLAR EM CAIXA 4"X2" - ELETROD. PVC Ø 25MM AMARELO.</v>
          </cell>
          <cell r="C1525" t="str">
            <v>UN</v>
          </cell>
          <cell r="D1525">
            <v>144.3089430894309</v>
          </cell>
          <cell r="E1525" t="str">
            <v>FDE-Julho/21</v>
          </cell>
        </row>
        <row r="1526">
          <cell r="A1526" t="str">
            <v>09.08.038</v>
          </cell>
          <cell r="B1526" t="str">
            <v>2 INTERRUPTORES 1 TECLA BIPOLAR EM CAIXA 4"X4 - ELETROD. PVC Ø 25MM AMARELO.</v>
          </cell>
          <cell r="C1526" t="str">
            <v>UN</v>
          </cell>
          <cell r="D1526">
            <v>205.47967479674799</v>
          </cell>
          <cell r="E1526" t="str">
            <v>FDE-Julho/21</v>
          </cell>
        </row>
        <row r="1527">
          <cell r="A1527" t="str">
            <v>09.08.039</v>
          </cell>
          <cell r="B1527" t="str">
            <v>3 INTERRUPTORES 1 TECLA BIPOLAR EM CAIXA 4"X4 - ELETROD. PVC Ø 25MM AMARELO.</v>
          </cell>
          <cell r="C1527" t="str">
            <v>UN</v>
          </cell>
          <cell r="D1527">
            <v>251.29268292682926</v>
          </cell>
          <cell r="E1527" t="str">
            <v>FDE-Julho/21</v>
          </cell>
        </row>
        <row r="1528">
          <cell r="A1528" t="str">
            <v>09.08.041</v>
          </cell>
          <cell r="B1528" t="str">
            <v>INTERRUPTOR EM PARALELO EM CAIXA 4"X2" - ELETROD. PVC Ø 25MM AMARELO.</v>
          </cell>
          <cell r="C1528" t="str">
            <v>UN</v>
          </cell>
          <cell r="D1528">
            <v>169.92682926829266</v>
          </cell>
          <cell r="E1528" t="str">
            <v>FDE-Julho/21</v>
          </cell>
        </row>
        <row r="1529">
          <cell r="A1529" t="str">
            <v>09.08.043</v>
          </cell>
          <cell r="B1529" t="str">
            <v>INTERRUPTOR EM PARALELO BIPOLAR EM CAIXA 4"X2" - ELETROD. PVC Ø 25MM AMARELO.</v>
          </cell>
          <cell r="C1529" t="str">
            <v>UN</v>
          </cell>
          <cell r="D1529">
            <v>222.02439024390242</v>
          </cell>
          <cell r="E1529" t="str">
            <v>FDE-Julho/21</v>
          </cell>
        </row>
        <row r="1530">
          <cell r="A1530" t="str">
            <v>09.08.045</v>
          </cell>
          <cell r="B1530" t="str">
            <v>INTERRUPTOR DE 1 TECLA E TOMADA 2P+T EM CAIXA 4"X2" - ELETROD. PVC Ø 25MM AMARELO.</v>
          </cell>
          <cell r="C1530" t="str">
            <v>UN</v>
          </cell>
          <cell r="D1530">
            <v>132.16260162601625</v>
          </cell>
          <cell r="E1530" t="str">
            <v>FDE-Julho/21</v>
          </cell>
        </row>
        <row r="1531">
          <cell r="A1531" t="str">
            <v>09.08.046</v>
          </cell>
          <cell r="B1531" t="str">
            <v>TOMADA 2P+T PADRAO NBR 14136 CORRENTE 10A-250V - ELETROD. PVC Ø 25MM AMARELO.</v>
          </cell>
          <cell r="C1531" t="str">
            <v>UN</v>
          </cell>
          <cell r="D1531">
            <v>126.64227642276424</v>
          </cell>
          <cell r="E1531" t="str">
            <v>FDE-Julho/21</v>
          </cell>
        </row>
        <row r="1532">
          <cell r="A1532" t="str">
            <v>09.08.049</v>
          </cell>
          <cell r="B1532" t="str">
            <v>TOMADA 2P+T PADRAO NBR 14136 CORRENTE 20A-250V  - ELETROD. PVC Ø 25MM AMARELO.</v>
          </cell>
          <cell r="C1532" t="str">
            <v>UN</v>
          </cell>
          <cell r="D1532">
            <v>146.3739837398374</v>
          </cell>
          <cell r="E1532" t="str">
            <v>FDE-Julho/21</v>
          </cell>
        </row>
        <row r="1533">
          <cell r="A1533" t="str">
            <v>09.08.050</v>
          </cell>
          <cell r="B1533" t="str">
            <v>TOMADA DE PISO 2P+T PADRAO NBR 14136 CORRENTE 10A-250V - ELETROD. PVC Ø 25MM AMARELO.</v>
          </cell>
          <cell r="C1533" t="str">
            <v>UN</v>
          </cell>
          <cell r="D1533">
            <v>189.60162601626018</v>
          </cell>
          <cell r="E1533" t="str">
            <v>FDE-Julho/21</v>
          </cell>
        </row>
        <row r="1534">
          <cell r="A1534" t="str">
            <v>09.08.052</v>
          </cell>
          <cell r="B1534" t="str">
            <v>PONTO SECO PARA TELEFONE - ELETROD. PVC Ø 25MM AMARELO.</v>
          </cell>
          <cell r="C1534" t="str">
            <v>UN</v>
          </cell>
          <cell r="D1534">
            <v>177.3089430894309</v>
          </cell>
          <cell r="E1534" t="str">
            <v>FDE-Julho/21</v>
          </cell>
        </row>
        <row r="1535">
          <cell r="A1535" t="str">
            <v>09.08.054</v>
          </cell>
          <cell r="B1535" t="str">
            <v>BOTAO PARA CAMPAINHA - ELETROD. PVC Ø 25MM AMARELO.</v>
          </cell>
          <cell r="C1535" t="str">
            <v>UN</v>
          </cell>
          <cell r="D1535">
            <v>283.90243902439022</v>
          </cell>
          <cell r="E1535" t="str">
            <v>FDE-Julho/21</v>
          </cell>
        </row>
        <row r="1536">
          <cell r="A1536" t="str">
            <v>09.08.055</v>
          </cell>
          <cell r="B1536" t="str">
            <v>BOTOEIRA PARA ACIONAMENTO DA BOMBA DE INCENDIO</v>
          </cell>
          <cell r="C1536" t="str">
            <v>UN</v>
          </cell>
          <cell r="D1536">
            <v>377.78048780487808</v>
          </cell>
          <cell r="E1536" t="str">
            <v>FDE-Julho/21</v>
          </cell>
        </row>
        <row r="1537">
          <cell r="A1537" t="str">
            <v>09.08.056</v>
          </cell>
          <cell r="B1537" t="str">
            <v>CIGARRA - ELETROD. PVC Ø 25MM AMARELO.</v>
          </cell>
          <cell r="C1537" t="str">
            <v>UN</v>
          </cell>
          <cell r="D1537">
            <v>264.39837398373982</v>
          </cell>
          <cell r="E1537" t="str">
            <v>FDE-Julho/21</v>
          </cell>
        </row>
        <row r="1538">
          <cell r="A1538" t="str">
            <v>09.08.057</v>
          </cell>
          <cell r="B1538" t="str">
            <v>PONTO SECO P/ INSTALACAO DE SOM/TV/ALARME - ELETROD. PVC Ø 25MM AMARELO.</v>
          </cell>
          <cell r="C1538" t="str">
            <v>UN</v>
          </cell>
          <cell r="D1538">
            <v>137.86178861788616</v>
          </cell>
          <cell r="E1538" t="str">
            <v>FDE-Julho/21</v>
          </cell>
        </row>
        <row r="1539">
          <cell r="A1539" t="str">
            <v>09.08.058</v>
          </cell>
          <cell r="B1539" t="str">
            <v>INTERRUPTOR DE 1 TECLA SIMPLES CAIXA 4"X2"-ELETR PVC RÍGIDO</v>
          </cell>
          <cell r="C1539" t="str">
            <v>UN</v>
          </cell>
          <cell r="D1539">
            <v>118.03252032520327</v>
          </cell>
          <cell r="E1539" t="str">
            <v>FDE-Julho/21</v>
          </cell>
        </row>
        <row r="1540">
          <cell r="A1540" t="str">
            <v>09.08.060</v>
          </cell>
          <cell r="B1540" t="str">
            <v>INTERRUPTOR 2 TECLAS SIMPLES CAIXA DE 4"X2"-ELETR PVC RIGIDO</v>
          </cell>
          <cell r="C1540" t="str">
            <v>UN</v>
          </cell>
          <cell r="D1540">
            <v>175.78048780487805</v>
          </cell>
          <cell r="E1540" t="str">
            <v>FDE-Julho/21</v>
          </cell>
        </row>
        <row r="1541">
          <cell r="A1541" t="str">
            <v>09.08.062</v>
          </cell>
          <cell r="B1541" t="str">
            <v>INTERRUPTOR 3 TECLAS SIMPLES CAIXA 4"X2"-ELETR PVC RIGIDO</v>
          </cell>
          <cell r="C1541" t="str">
            <v>UN</v>
          </cell>
          <cell r="D1541">
            <v>190.3739837398374</v>
          </cell>
          <cell r="E1541" t="str">
            <v>FDE-Julho/21</v>
          </cell>
        </row>
        <row r="1542">
          <cell r="A1542" t="str">
            <v>09.08.063</v>
          </cell>
          <cell r="B1542" t="str">
            <v>2 INTERRUPTORES DE 1 TECLA EM CAIXA 4"X4"-ELETRODUTO DE PVC</v>
          </cell>
          <cell r="C1542" t="str">
            <v>UN</v>
          </cell>
          <cell r="D1542">
            <v>183.65040650406505</v>
          </cell>
          <cell r="E1542" t="str">
            <v>FDE-Julho/21</v>
          </cell>
        </row>
        <row r="1543">
          <cell r="A1543" t="str">
            <v>09.08.065</v>
          </cell>
          <cell r="B1543" t="str">
            <v>3 INTERRUPTORES DE 1 TECLA EM CAIXA 4"X4"-ELETRODUTO DE PVC</v>
          </cell>
          <cell r="C1543" t="str">
            <v>UN</v>
          </cell>
          <cell r="D1543">
            <v>232.00813008130083</v>
          </cell>
          <cell r="E1543" t="str">
            <v>FDE-Julho/21</v>
          </cell>
        </row>
        <row r="1544">
          <cell r="A1544" t="str">
            <v>09.08.066</v>
          </cell>
          <cell r="B1544" t="str">
            <v>TOMADA INDUSTRIAL DE PAREDE 2P+T 32A 220/240V ESTANQUE IP65-ELETR PVC Ã˜ 25MM AMARELO</v>
          </cell>
          <cell r="C1544" t="str">
            <v>UN</v>
          </cell>
          <cell r="D1544">
            <v>683.78048780487802</v>
          </cell>
          <cell r="E1544" t="str">
            <v>FDE-Julho/21</v>
          </cell>
        </row>
        <row r="1545">
          <cell r="A1545" t="str">
            <v>09.08.067</v>
          </cell>
          <cell r="B1545" t="str">
            <v>INTERRUPTOR 1 TECLA BIPOLAR SIMPLES CAIXA 4"X2"- ELETR PVC RIGIDO</v>
          </cell>
          <cell r="C1545" t="str">
            <v>UN</v>
          </cell>
          <cell r="D1545">
            <v>152.26016260162601</v>
          </cell>
          <cell r="E1545" t="str">
            <v>FDE-Julho/21</v>
          </cell>
        </row>
        <row r="1546">
          <cell r="A1546" t="str">
            <v>09.08.069</v>
          </cell>
          <cell r="B1546" t="str">
            <v>2 INTERRUPTORES 1 TECLA BIPOLAR SIMPLES CAIXA 4"X4"-ELETR PVC RIGIDO</v>
          </cell>
          <cell r="C1546" t="str">
            <v>UN</v>
          </cell>
          <cell r="D1546">
            <v>235.08130081300811</v>
          </cell>
          <cell r="E1546" t="str">
            <v>FDE-Julho/21</v>
          </cell>
        </row>
        <row r="1547">
          <cell r="A1547" t="str">
            <v>09.08.070</v>
          </cell>
          <cell r="B1547" t="str">
            <v>3 INTERRUPTORES DE 1 TECLA BIPOLAR EM CAIXA 4"X4"-ELETRODUTO DE PVC</v>
          </cell>
          <cell r="C1547" t="str">
            <v>UN</v>
          </cell>
          <cell r="D1547">
            <v>259.2439024390244</v>
          </cell>
          <cell r="E1547" t="str">
            <v>FDE-Julho/21</v>
          </cell>
        </row>
        <row r="1548">
          <cell r="A1548" t="str">
            <v>09.08.071</v>
          </cell>
          <cell r="B1548" t="str">
            <v>INTERRUPTOR 1 TECLA PARALELO SIMPLES CAIXA 4"X2"- ELETR PVC RIGIDO</v>
          </cell>
          <cell r="C1548" t="str">
            <v>UN</v>
          </cell>
          <cell r="D1548">
            <v>177.869918699187</v>
          </cell>
          <cell r="E1548" t="str">
            <v>FDE-Julho/21</v>
          </cell>
        </row>
        <row r="1549">
          <cell r="A1549" t="str">
            <v>09.08.073</v>
          </cell>
          <cell r="B1549" t="str">
            <v>INTERRUPTOR 1 TECLA PARALELO BIPOLAR CAIXA 4"X2"- ELETR PVC RIGIDO</v>
          </cell>
          <cell r="C1549" t="str">
            <v>UN</v>
          </cell>
          <cell r="D1549">
            <v>229.97560975609755</v>
          </cell>
          <cell r="E1549" t="str">
            <v>FDE-Julho/21</v>
          </cell>
        </row>
        <row r="1550">
          <cell r="A1550" t="str">
            <v>09.08.075</v>
          </cell>
          <cell r="B1550" t="str">
            <v>INTERRUPTOR 1 TECLA SIMPLES/TOMADA 2P+T PADRÃO NBR 14136 CORRENTE 10A ELETROD.PVC RIGIDO</v>
          </cell>
          <cell r="C1550" t="str">
            <v>UN</v>
          </cell>
          <cell r="D1550">
            <v>140.11382113821139</v>
          </cell>
          <cell r="E1550" t="str">
            <v>FDE-Julho/21</v>
          </cell>
        </row>
        <row r="1551">
          <cell r="A1551" t="str">
            <v>09.08.076</v>
          </cell>
          <cell r="B1551" t="str">
            <v>TOMADA INDUSTRIAL DE PAREDE 2P+T 32 AMPERES 220/240V ESTANQUE IP65 ELETROD.PVC RÍGIDO</v>
          </cell>
          <cell r="C1551" t="str">
            <v>UN</v>
          </cell>
          <cell r="D1551">
            <v>691.73170731707319</v>
          </cell>
          <cell r="E1551" t="str">
            <v>FDE-Julho/21</v>
          </cell>
        </row>
        <row r="1552">
          <cell r="A1552" t="str">
            <v>09.08.079</v>
          </cell>
          <cell r="B1552" t="str">
            <v>TOMADA 2P+T PADRAO NBR 14136 CORRENTE 10A-250V-ELETR. PVC RÍGIDO</v>
          </cell>
          <cell r="C1552" t="str">
            <v>UN</v>
          </cell>
          <cell r="D1552">
            <v>134.59349593495935</v>
          </cell>
          <cell r="E1552" t="str">
            <v>FDE-Julho/21</v>
          </cell>
        </row>
        <row r="1553">
          <cell r="A1553" t="str">
            <v>09.08.080</v>
          </cell>
          <cell r="B1553" t="str">
            <v>TOMADA DE PISO 2P+T PADRAO NBR 14136 CORRENTE 10A-250V-ELETR PVC RÍGIDO</v>
          </cell>
          <cell r="C1553" t="str">
            <v>UN</v>
          </cell>
          <cell r="D1553">
            <v>186.21138211382114</v>
          </cell>
          <cell r="E1553" t="str">
            <v>FDE-Julho/21</v>
          </cell>
        </row>
        <row r="1554">
          <cell r="A1554" t="str">
            <v>09.08.081</v>
          </cell>
          <cell r="B1554" t="str">
            <v>PONTO SECO PARA TELEFONE-ELETRODUTO DE PVC</v>
          </cell>
          <cell r="C1554" t="str">
            <v>UN</v>
          </cell>
          <cell r="D1554">
            <v>100.8780487804878</v>
          </cell>
          <cell r="E1554" t="str">
            <v>FDE-Julho/21</v>
          </cell>
        </row>
        <row r="1555">
          <cell r="A1555" t="str">
            <v>09.08.082</v>
          </cell>
          <cell r="B1555" t="str">
            <v>TOMADA DE PISO PARA TEL/LOGICA - ELETRODUTO DE PVC</v>
          </cell>
          <cell r="C1555" t="str">
            <v>UN</v>
          </cell>
          <cell r="D1555">
            <v>173.92682926829269</v>
          </cell>
          <cell r="E1555" t="str">
            <v>FDE-Julho/21</v>
          </cell>
        </row>
        <row r="1556">
          <cell r="A1556" t="str">
            <v>09.08.083</v>
          </cell>
          <cell r="B1556" t="str">
            <v>BOTAO PARA CIGARRA - ELETRODUTO DE PVC</v>
          </cell>
          <cell r="C1556" t="str">
            <v>UN</v>
          </cell>
          <cell r="D1556">
            <v>126.3821138211382</v>
          </cell>
          <cell r="E1556" t="str">
            <v>FDE-Julho/21</v>
          </cell>
        </row>
        <row r="1557">
          <cell r="A1557" t="str">
            <v>09.08.084</v>
          </cell>
          <cell r="B1557" t="str">
            <v>CIGARRA PARA CHAMADA DE AULA - ELETRODUTO DE PVC</v>
          </cell>
          <cell r="C1557" t="str">
            <v>UN</v>
          </cell>
          <cell r="D1557">
            <v>230.77235772357724</v>
          </cell>
          <cell r="E1557" t="str">
            <v>FDE-Julho/21</v>
          </cell>
        </row>
        <row r="1558">
          <cell r="A1558" t="str">
            <v>09.08.085</v>
          </cell>
          <cell r="B1558" t="str">
            <v>PONTO SECO P/INSTALACAO DE SOM/TV/ALARME/LOGICA - ELETRODUTO PVC</v>
          </cell>
          <cell r="C1558" t="str">
            <v>UN</v>
          </cell>
          <cell r="D1558">
            <v>100.8780487804878</v>
          </cell>
          <cell r="E1558" t="str">
            <v>FDE-Julho/21</v>
          </cell>
        </row>
        <row r="1559">
          <cell r="A1559" t="str">
            <v>09.08.086</v>
          </cell>
          <cell r="B1559" t="str">
            <v>ACIONADOR DO ALARME DE INCENDIO</v>
          </cell>
          <cell r="C1559" t="str">
            <v>UN</v>
          </cell>
          <cell r="D1559">
            <v>208.72357723577238</v>
          </cell>
          <cell r="E1559" t="str">
            <v>FDE-Julho/21</v>
          </cell>
        </row>
        <row r="1560">
          <cell r="A1560" t="str">
            <v>09.08.087</v>
          </cell>
          <cell r="B1560" t="str">
            <v>SIRENE PARA ALARME DE EMERGENCIA- ELETRODUTO DE PVC</v>
          </cell>
          <cell r="C1560" t="str">
            <v>UN</v>
          </cell>
          <cell r="D1560">
            <v>100.65853658536585</v>
          </cell>
          <cell r="E1560" t="str">
            <v>FDE-Julho/21</v>
          </cell>
        </row>
        <row r="1561">
          <cell r="A1561" t="str">
            <v>09.08.089</v>
          </cell>
          <cell r="B1561" t="str">
            <v>TOMADA 2P+T PADRAO NBR 14136, CORRENTE 20A-250V-ELETR.PVC RIGIDO</v>
          </cell>
          <cell r="C1561" t="str">
            <v>UN</v>
          </cell>
          <cell r="D1561">
            <v>154.32520325203251</v>
          </cell>
          <cell r="E1561" t="str">
            <v>FDE-Julho/21</v>
          </cell>
        </row>
        <row r="1562">
          <cell r="A1562" t="str">
            <v>09.08.090</v>
          </cell>
          <cell r="B1562" t="str">
            <v>DETECTOR DE FUMAÇA OPTICO CONVENCIONAL-ELETROD.AÇO GALV.A QUENTE</v>
          </cell>
          <cell r="C1562" t="str">
            <v>UN</v>
          </cell>
          <cell r="D1562">
            <v>366.76422764227641</v>
          </cell>
          <cell r="E1562" t="str">
            <v>FDE-Julho/21</v>
          </cell>
        </row>
        <row r="1563">
          <cell r="A1563" t="str">
            <v>09.08.096</v>
          </cell>
          <cell r="B1563" t="str">
            <v>TOMADA INDUSTRIAL DE PAREDE 2P+T 32A 220/240V ESTANQUE IP65 ELETR AÇO GALV.A QUENTE</v>
          </cell>
          <cell r="C1563" t="str">
            <v>UN</v>
          </cell>
          <cell r="D1563">
            <v>750.58536585365857</v>
          </cell>
          <cell r="E1563" t="str">
            <v>FDE-Julho/21</v>
          </cell>
        </row>
        <row r="1564">
          <cell r="A1564" t="str">
            <v>09.08.099</v>
          </cell>
          <cell r="B1564" t="str">
            <v>SERVICOS DE INTERRUPTORES E TOMADAS</v>
          </cell>
          <cell r="C1564" t="str">
            <v>MV</v>
          </cell>
          <cell r="D1564">
            <v>463.84552845528452</v>
          </cell>
          <cell r="E1564" t="str">
            <v>FDE-Julho/21</v>
          </cell>
        </row>
        <row r="1565">
          <cell r="A1565" t="str">
            <v>09.09.024</v>
          </cell>
          <cell r="B1565" t="str">
            <v>IL-96 LUMINÁRIA LED QUADRADA DE SOBREPOR DIMERIZÁVEL COM DIFUSOR TRANSLÚCIDO &lt;= 40W</v>
          </cell>
          <cell r="C1565" t="str">
            <v>UN</v>
          </cell>
          <cell r="D1565">
            <v>526.40650406504062</v>
          </cell>
          <cell r="E1565" t="str">
            <v>FDE-Julho/21</v>
          </cell>
        </row>
        <row r="1566">
          <cell r="A1566" t="str">
            <v>09.09.025</v>
          </cell>
          <cell r="B1566" t="str">
            <v>IL-13 REFLETOR PARA LAMPADA DE VAPOR METÁLICO 70W</v>
          </cell>
          <cell r="C1566" t="str">
            <v>UN</v>
          </cell>
          <cell r="D1566">
            <v>492.93495934959344</v>
          </cell>
          <cell r="E1566" t="str">
            <v>FDE-Julho/21</v>
          </cell>
        </row>
        <row r="1567">
          <cell r="A1567" t="str">
            <v>09.09.026</v>
          </cell>
          <cell r="B1567" t="str">
            <v>IL-14 REFLETOR COM GRADE PARA LAMPADA DE VAPOR METÁLICO 70 W</v>
          </cell>
          <cell r="C1567" t="str">
            <v>UN</v>
          </cell>
          <cell r="D1567">
            <v>509.4308943089431</v>
          </cell>
          <cell r="E1567" t="str">
            <v>FDE-Julho/21</v>
          </cell>
        </row>
        <row r="1568">
          <cell r="A1568" t="str">
            <v>09.09.030</v>
          </cell>
          <cell r="B1568" t="str">
            <v>LUMINÁRIA SOBREPOR  LED TUBULAR VIDRO 1X18W TEMPERATURA DE COR 4000ºK</v>
          </cell>
          <cell r="C1568" t="str">
            <v>UN</v>
          </cell>
          <cell r="D1568">
            <v>129.21138211382114</v>
          </cell>
          <cell r="E1568" t="str">
            <v>FDE-Julho/21</v>
          </cell>
        </row>
        <row r="1569">
          <cell r="A1569" t="str">
            <v>09.09.034</v>
          </cell>
          <cell r="B1569" t="str">
            <v>IL-42 LUMINARIA C/ DIFUSOR TRANSPARENTE P/ LAMPADA FLUOR (2X32W)</v>
          </cell>
          <cell r="C1569" t="str">
            <v>UN</v>
          </cell>
          <cell r="D1569">
            <v>219.76422764227644</v>
          </cell>
          <cell r="E1569" t="str">
            <v>FDE-Julho/21</v>
          </cell>
        </row>
        <row r="1570">
          <cell r="A1570" t="str">
            <v>09.09.036</v>
          </cell>
          <cell r="B1570" t="str">
            <v>IL-57 REFLETOR C/ GRADE P/ VAPOR MET 150W</v>
          </cell>
          <cell r="C1570" t="str">
            <v>UN</v>
          </cell>
          <cell r="D1570">
            <v>709.13821138211381</v>
          </cell>
          <cell r="E1570" t="str">
            <v>FDE-Julho/21</v>
          </cell>
        </row>
        <row r="1571">
          <cell r="A1571" t="str">
            <v>09.09.037</v>
          </cell>
          <cell r="B1571" t="str">
            <v>IL-58 ILUMINACAO P/ QUADRA DE ESP. COB. LAMP. VAPOR METALICO (1X250W)</v>
          </cell>
          <cell r="C1571" t="str">
            <v>UN</v>
          </cell>
          <cell r="D1571">
            <v>797.86178861788619</v>
          </cell>
          <cell r="E1571" t="str">
            <v>FDE-Julho/21</v>
          </cell>
        </row>
        <row r="1572">
          <cell r="A1572" t="str">
            <v>09.09.038</v>
          </cell>
          <cell r="B1572" t="str">
            <v>IL-90 LUMINÁRIA LED DE SOBREPOR C/DIFUSOR TRANSLÚCIDO &lt;= 39W</v>
          </cell>
          <cell r="C1572" t="str">
            <v>UN</v>
          </cell>
          <cell r="D1572">
            <v>323.84552845528452</v>
          </cell>
          <cell r="E1572" t="str">
            <v>FDE-Julho/21</v>
          </cell>
        </row>
        <row r="1573">
          <cell r="A1573" t="str">
            <v>09.09.039</v>
          </cell>
          <cell r="B1573" t="str">
            <v>IL-94 LUMINÁRIA LED QUADRADA DE SOBREPOR C/DIFUSOR TRANSLÚCIDO &lt;= 40W</v>
          </cell>
          <cell r="C1573" t="str">
            <v>UN</v>
          </cell>
          <cell r="D1573">
            <v>341.3170731707317</v>
          </cell>
          <cell r="E1573" t="str">
            <v>FDE-Julho/21</v>
          </cell>
        </row>
        <row r="1574">
          <cell r="A1574" t="str">
            <v>09.09.040</v>
          </cell>
          <cell r="B1574" t="str">
            <v>IL-89 LUMINÁRIA LED DE EMBUTIR COM DIFUSOR TRANSLÚCIDO  &lt;= 24W</v>
          </cell>
          <cell r="C1574" t="str">
            <v>UN</v>
          </cell>
          <cell r="D1574">
            <v>486.69918699186991</v>
          </cell>
          <cell r="E1574" t="str">
            <v>FDE-Julho/21</v>
          </cell>
        </row>
        <row r="1575">
          <cell r="A1575" t="str">
            <v>09.09.041</v>
          </cell>
          <cell r="B1575" t="str">
            <v>IL-88 LUMINÁRIA LED DE SOBREPOR C/DIFUSOR TRANSLÚCIDO &lt;=24W</v>
          </cell>
          <cell r="C1575" t="str">
            <v>UN</v>
          </cell>
          <cell r="D1575">
            <v>319.69105691056916</v>
          </cell>
          <cell r="E1575" t="str">
            <v>FDE-Julho/21</v>
          </cell>
        </row>
        <row r="1576">
          <cell r="A1576" t="str">
            <v>09.09.043</v>
          </cell>
          <cell r="B1576" t="str">
            <v>IL-91 LUMINÁRIA LED DE EMBUTIR COM DIFUSOR TRANSLÚCIDO &lt;= 39W</v>
          </cell>
          <cell r="C1576" t="str">
            <v>UN</v>
          </cell>
          <cell r="D1576">
            <v>472.95934959349597</v>
          </cell>
          <cell r="E1576" t="str">
            <v>FDE-Julho/21</v>
          </cell>
        </row>
        <row r="1577">
          <cell r="A1577" t="str">
            <v>09.09.044</v>
          </cell>
          <cell r="B1577" t="str">
            <v>IL-05 ARANDELA BLINDADA</v>
          </cell>
          <cell r="C1577" t="str">
            <v>UN</v>
          </cell>
          <cell r="D1577">
            <v>342.84552845528452</v>
          </cell>
          <cell r="E1577" t="str">
            <v>FDE-Julho/21</v>
          </cell>
        </row>
        <row r="1578">
          <cell r="A1578" t="str">
            <v>09.09.045</v>
          </cell>
          <cell r="B1578" t="str">
            <v>LUMINARIA DE LED TUBULAR DRIVER INTEGRADO C=594MM H=72MM  PARA FIXAÇAO NO PERFILADO COM DIFUSOR ACRILICO TRANSPARENTE - USO EXCLUSIV SALA DE INOVAÇÃO</v>
          </cell>
          <cell r="C1578" t="str">
            <v>UN</v>
          </cell>
          <cell r="D1578">
            <v>263.53658536585363</v>
          </cell>
          <cell r="E1578" t="str">
            <v>FDE-Julho/21</v>
          </cell>
        </row>
        <row r="1579">
          <cell r="A1579" t="str">
            <v>09.09.046</v>
          </cell>
          <cell r="B1579" t="str">
            <v>IL-59 ILUMINAÇÃO P/PASSAGEM COBERTA E CIRCULAÇÕES - LAMP.FLUORESC.COMPACTA (1X23W)</v>
          </cell>
          <cell r="C1579" t="str">
            <v>UN</v>
          </cell>
          <cell r="D1579">
            <v>156.4959349593496</v>
          </cell>
          <cell r="E1579" t="str">
            <v>FDE-Julho/21</v>
          </cell>
        </row>
        <row r="1580">
          <cell r="A1580" t="str">
            <v>09.09.047</v>
          </cell>
          <cell r="B1580" t="str">
            <v>IL-93LUMINÁRIA LED PENDENTE COM DIFUSOR TRANSLÚCIDO &lt;= 39W</v>
          </cell>
          <cell r="C1580" t="str">
            <v>UN</v>
          </cell>
          <cell r="D1580">
            <v>385.3170731707317</v>
          </cell>
          <cell r="E1580" t="str">
            <v>FDE-Julho/21</v>
          </cell>
        </row>
        <row r="1581">
          <cell r="A1581" t="str">
            <v>09.09.048</v>
          </cell>
          <cell r="B1581" t="str">
            <v>IL-95 LUMINÁRIA LED QUADRADA DE EMBUTIR COM DIFUSOR TRANSLÚCIDO &lt;= 40W</v>
          </cell>
          <cell r="C1581" t="str">
            <v>UN</v>
          </cell>
          <cell r="D1581">
            <v>563.04878048780483</v>
          </cell>
          <cell r="E1581" t="str">
            <v>FDE-Julho/21</v>
          </cell>
        </row>
        <row r="1582">
          <cell r="A1582" t="str">
            <v>09.09.049</v>
          </cell>
          <cell r="B1582" t="str">
            <v>IL-97 LUMINÁRIA LED  QUADRADA DIMERIZÁVEL DE EMBUTIR COM DIFUSOR TRANSLÚCIDO &lt;= 40W</v>
          </cell>
          <cell r="C1582" t="str">
            <v>UN</v>
          </cell>
          <cell r="D1582">
            <v>740.08943089430886</v>
          </cell>
          <cell r="E1582" t="str">
            <v>FDE-Julho/21</v>
          </cell>
        </row>
        <row r="1583">
          <cell r="A1583" t="str">
            <v>09.09.051</v>
          </cell>
          <cell r="B1583" t="str">
            <v>IL-44 LUMINARIA PARA LAMPADA FLUORESCENTE (1X32W)</v>
          </cell>
          <cell r="C1583" t="str">
            <v>UN</v>
          </cell>
          <cell r="D1583">
            <v>154.00813008130083</v>
          </cell>
          <cell r="E1583" t="str">
            <v>FDE-Julho/21</v>
          </cell>
        </row>
        <row r="1584">
          <cell r="A1584" t="str">
            <v>09.09.052</v>
          </cell>
          <cell r="B1584" t="str">
            <v>IL-45 LUMINARIA PARA LAMPADA FLUORESCENTE (2X32W)</v>
          </cell>
          <cell r="C1584" t="str">
            <v>UN</v>
          </cell>
          <cell r="D1584">
            <v>185.65040650406505</v>
          </cell>
          <cell r="E1584" t="str">
            <v>FDE-Julho/21</v>
          </cell>
        </row>
        <row r="1585">
          <cell r="A1585" t="str">
            <v>09.09.054</v>
          </cell>
          <cell r="B1585" t="str">
            <v>IL-47 LUMINARIA ABERTA C/ REFLETOR E PEND P/FLUOR (1X32W)</v>
          </cell>
          <cell r="C1585" t="str">
            <v>UN</v>
          </cell>
          <cell r="D1585">
            <v>362.1869918699187</v>
          </cell>
          <cell r="E1585" t="str">
            <v>FDE-Julho/21</v>
          </cell>
        </row>
        <row r="1586">
          <cell r="A1586" t="str">
            <v>09.09.055</v>
          </cell>
          <cell r="B1586" t="str">
            <v>IL-48 LUMINARIA ABERTA C/ REFLETOR E PEND P/FLUOR (2X32W)</v>
          </cell>
          <cell r="C1586" t="str">
            <v>UN</v>
          </cell>
          <cell r="D1586">
            <v>393.82926829268297</v>
          </cell>
          <cell r="E1586" t="str">
            <v>FDE-Julho/21</v>
          </cell>
        </row>
        <row r="1587">
          <cell r="A1587" t="str">
            <v>09.09.057</v>
          </cell>
          <cell r="B1587" t="str">
            <v>LUMINÁRIA SOBREPOR  LED TUBULAR VIDRO 2X18W TEMPERATURA DE COR 4000ºK</v>
          </cell>
          <cell r="C1587" t="str">
            <v>UN</v>
          </cell>
          <cell r="D1587">
            <v>166.6260162601626</v>
          </cell>
          <cell r="E1587" t="str">
            <v>FDE-Julho/21</v>
          </cell>
        </row>
        <row r="1588">
          <cell r="A1588" t="str">
            <v>09.09.058</v>
          </cell>
          <cell r="B1588" t="str">
            <v>IL-86 LUMINÁRIA LED HERMÉTICA DE SOBREPOR C/DIFUSOR TRANSLÚCIDO &lt;= 36W</v>
          </cell>
          <cell r="C1588" t="str">
            <v>UN</v>
          </cell>
          <cell r="D1588">
            <v>320.98373983739839</v>
          </cell>
          <cell r="E1588" t="str">
            <v>FDE-Julho/21</v>
          </cell>
        </row>
        <row r="1589">
          <cell r="A1589" t="str">
            <v>09.09.059</v>
          </cell>
          <cell r="B1589" t="str">
            <v>IL-87 LUMINÁRIA LED HERMÉTICA DE SOBREPOR C/DIFUSOR TRANSLÚCIDO &lt;= 50W</v>
          </cell>
          <cell r="C1589" t="str">
            <v>UN</v>
          </cell>
          <cell r="D1589">
            <v>320.98373983739839</v>
          </cell>
          <cell r="E1589" t="str">
            <v>FDE-Julho/21</v>
          </cell>
        </row>
        <row r="1590">
          <cell r="A1590" t="str">
            <v>09.09.060</v>
          </cell>
          <cell r="B1590" t="str">
            <v>IL-60 LUMINARIA DE SOBREPOR C/REFLETOR E ALETAS P/LAMP.FLUORESCENTE (2X32W)</v>
          </cell>
          <cell r="C1590" t="str">
            <v>UN</v>
          </cell>
          <cell r="D1590">
            <v>275.38211382113826</v>
          </cell>
          <cell r="E1590" t="str">
            <v>FDE-Julho/21</v>
          </cell>
        </row>
        <row r="1591">
          <cell r="A1591" t="str">
            <v>09.09.061</v>
          </cell>
          <cell r="B1591" t="str">
            <v>IL-61 LUMINARIA DE EMBUTIR C/ REFLETOR E ALETAS P/ LAMP. FLUORESCENTE (2x32W)</v>
          </cell>
          <cell r="C1591" t="str">
            <v>UN</v>
          </cell>
          <cell r="D1591">
            <v>233.02439024390245</v>
          </cell>
          <cell r="E1591" t="str">
            <v>FDE-Julho/21</v>
          </cell>
        </row>
        <row r="1592">
          <cell r="A1592" t="str">
            <v>09.09.062</v>
          </cell>
          <cell r="B1592" t="str">
            <v>IL-62 LUMINARIA DE SOBREPOR C/REFLETOR E ALETAS P/LAMP.FLUORESCENTE (4X16W)</v>
          </cell>
          <cell r="C1592" t="str">
            <v>UN</v>
          </cell>
          <cell r="D1592">
            <v>334.57723577235771</v>
          </cell>
          <cell r="E1592" t="str">
            <v>FDE-Julho/21</v>
          </cell>
        </row>
        <row r="1593">
          <cell r="A1593" t="str">
            <v>09.09.063</v>
          </cell>
          <cell r="B1593" t="str">
            <v>IL-63 LUMINARIA DE EMBUTIR C/ REFLETOR E ALETAS P/ LAMP. FLUORESCENTE (4x16W)</v>
          </cell>
          <cell r="C1593" t="str">
            <v>UN</v>
          </cell>
          <cell r="D1593">
            <v>369.65040650406507</v>
          </cell>
          <cell r="E1593" t="str">
            <v>FDE-Julho/21</v>
          </cell>
        </row>
        <row r="1594">
          <cell r="A1594" t="str">
            <v>09.09.064</v>
          </cell>
          <cell r="B1594" t="str">
            <v>IL-66 LUMINÁRIA DE EMBUTIR C/REFLETOR SEM ALETAS  (1X32W)</v>
          </cell>
          <cell r="C1594" t="str">
            <v>UN</v>
          </cell>
          <cell r="D1594">
            <v>181.83739837398375</v>
          </cell>
          <cell r="E1594" t="str">
            <v>FDE-Julho/21</v>
          </cell>
        </row>
        <row r="1595">
          <cell r="A1595" t="str">
            <v>09.09.065</v>
          </cell>
          <cell r="B1595" t="str">
            <v>IL-67 LUMINÁRIA DE EMBUTIR C/REFLETOR SEM ALETAS (2X32W)</v>
          </cell>
          <cell r="C1595" t="str">
            <v>UN</v>
          </cell>
          <cell r="D1595">
            <v>234.27642276422768</v>
          </cell>
          <cell r="E1595" t="str">
            <v>FDE-Julho/21</v>
          </cell>
        </row>
        <row r="1596">
          <cell r="A1596" t="str">
            <v>09.09.067</v>
          </cell>
          <cell r="B1596" t="str">
            <v>IL-98 LUMINÁRIA LED SUSPENSA &lt;=  68W Ø 190MM</v>
          </cell>
          <cell r="C1596" t="str">
            <v>UN</v>
          </cell>
          <cell r="D1596">
            <v>406.78861788617888</v>
          </cell>
          <cell r="E1596" t="str">
            <v>FDE-Julho/21</v>
          </cell>
        </row>
        <row r="1597">
          <cell r="A1597" t="str">
            <v>09.09.068</v>
          </cell>
          <cell r="B1597" t="str">
            <v>IL-68 LUMINARIA C/DIFUSOR TRANSLUCIDO P/LAMPADAS FLUOR. (2X16W)</v>
          </cell>
          <cell r="C1597" t="str">
            <v>UN</v>
          </cell>
          <cell r="D1597">
            <v>194.67479674796746</v>
          </cell>
          <cell r="E1597" t="str">
            <v>FDE-Julho/21</v>
          </cell>
        </row>
        <row r="1598">
          <cell r="A1598" t="str">
            <v>09.09.069</v>
          </cell>
          <cell r="B1598" t="str">
            <v>IL-69 LUMINARIA C/DIFUSOR TRANSLUCIDO P/LAMPADAS FLUOR. (2X32W)</v>
          </cell>
          <cell r="C1598" t="str">
            <v>UN</v>
          </cell>
          <cell r="D1598">
            <v>222.869918699187</v>
          </cell>
          <cell r="E1598" t="str">
            <v>FDE-Julho/21</v>
          </cell>
        </row>
        <row r="1599">
          <cell r="A1599" t="str">
            <v>09.09.070</v>
          </cell>
          <cell r="B1599" t="str">
            <v>IL-70 LUMIN.EMBUTIR C/DIFUSOR TRANSLUCIDO P/LAMP.FLUOR. 2X16W</v>
          </cell>
          <cell r="C1599" t="str">
            <v>UN</v>
          </cell>
          <cell r="D1599">
            <v>209.42276422764226</v>
          </cell>
          <cell r="E1599" t="str">
            <v>FDE-Julho/21</v>
          </cell>
        </row>
        <row r="1600">
          <cell r="A1600" t="str">
            <v>09.09.071</v>
          </cell>
          <cell r="B1600" t="str">
            <v>IL-71 LUMIN.EMBUTIR C/DIFUSOR TRANSLUCIDO P/LAMP.FLUOR. 2X32W</v>
          </cell>
          <cell r="C1600" t="str">
            <v>UN</v>
          </cell>
          <cell r="D1600">
            <v>249.08130081300814</v>
          </cell>
          <cell r="E1600" t="str">
            <v>FDE-Julho/21</v>
          </cell>
        </row>
        <row r="1601">
          <cell r="A1601" t="str">
            <v>09.09.072</v>
          </cell>
          <cell r="B1601" t="str">
            <v>IL-72 LUMINARIA PRISMATICA TRANSP.P/LAMPADA A VAPOR METALICO (250W)</v>
          </cell>
          <cell r="C1601" t="str">
            <v>UN</v>
          </cell>
          <cell r="D1601">
            <v>372.85365853658539</v>
          </cell>
          <cell r="E1601" t="str">
            <v>FDE-Julho/21</v>
          </cell>
        </row>
        <row r="1602">
          <cell r="A1602" t="str">
            <v>09.09.073</v>
          </cell>
          <cell r="B1602" t="str">
            <v>IL-73 LUMINARIA ABERTA C/REFLETOR P/LAMPADAS FLUOR. (1X28W)</v>
          </cell>
          <cell r="C1602" t="str">
            <v>UN</v>
          </cell>
          <cell r="D1602">
            <v>161.07317073170734</v>
          </cell>
          <cell r="E1602" t="str">
            <v>FDE-Julho/21</v>
          </cell>
        </row>
        <row r="1603">
          <cell r="A1603" t="str">
            <v>09.09.074</v>
          </cell>
          <cell r="B1603" t="str">
            <v>IL-74 LUMINARIA ABERTA C/REFLETOR P/LAMPADAS FLUOR. (2X28W)</v>
          </cell>
          <cell r="C1603" t="str">
            <v>UN</v>
          </cell>
          <cell r="D1603">
            <v>202.4308943089431</v>
          </cell>
          <cell r="E1603" t="str">
            <v>FDE-Julho/21</v>
          </cell>
        </row>
        <row r="1604">
          <cell r="A1604" t="str">
            <v>09.09.075</v>
          </cell>
          <cell r="B1604" t="str">
            <v>IL-75 LUMINARIA DE SOBREPOR C/REFLETOR E ALETAS P/LAMPADAS FLUOR. (2X28W)</v>
          </cell>
          <cell r="C1604" t="str">
            <v>UN</v>
          </cell>
          <cell r="D1604">
            <v>292.28455284552842</v>
          </cell>
          <cell r="E1604" t="str">
            <v>FDE-Julho/21</v>
          </cell>
        </row>
        <row r="1605">
          <cell r="A1605" t="str">
            <v>09.09.076</v>
          </cell>
          <cell r="B1605" t="str">
            <v>IL-99 LUMINÁRIA LED SUSPENSA &lt;= 150W  Ø 270 MM INSTALAÇÃO ACIMA DE 5M</v>
          </cell>
          <cell r="C1605" t="str">
            <v>UN</v>
          </cell>
          <cell r="D1605">
            <v>613.65853658536582</v>
          </cell>
          <cell r="E1605" t="str">
            <v>FDE-Julho/21</v>
          </cell>
        </row>
        <row r="1606">
          <cell r="A1606" t="str">
            <v>09.09.077</v>
          </cell>
          <cell r="B1606" t="str">
            <v>IL-77 LUMINÁRIA DE SOBREPOR C/DIFUSOR TRANSP. P/LAMPADAS FLUOR. (2X28W)</v>
          </cell>
          <cell r="C1606" t="str">
            <v>UN</v>
          </cell>
          <cell r="D1606">
            <v>303.19512195121951</v>
          </cell>
          <cell r="E1606" t="str">
            <v>FDE-Julho/21</v>
          </cell>
        </row>
        <row r="1607">
          <cell r="A1607" t="str">
            <v>09.09.078</v>
          </cell>
          <cell r="B1607" t="str">
            <v>IL-78 LUMINÁRIA DE EMBUTIR C/REFLETOR E ALETAS P/LAMPADAS FLUOR. (2X28W)</v>
          </cell>
          <cell r="C1607" t="str">
            <v>UN</v>
          </cell>
          <cell r="D1607">
            <v>311.52845528455288</v>
          </cell>
          <cell r="E1607" t="str">
            <v>FDE-Julho/21</v>
          </cell>
        </row>
        <row r="1608">
          <cell r="A1608" t="str">
            <v>09.09.079</v>
          </cell>
          <cell r="B1608" t="str">
            <v>IL-79 LUMINÁRIA DE EMBUTIR C/REFLETOR SEM ALETAS P/LAMPADAS FLUOR. (1X28W)</v>
          </cell>
          <cell r="C1608" t="str">
            <v>UN</v>
          </cell>
          <cell r="D1608">
            <v>226.6178861788618</v>
          </cell>
          <cell r="E1608" t="str">
            <v>FDE-Julho/21</v>
          </cell>
        </row>
        <row r="1609">
          <cell r="A1609" t="str">
            <v>09.09.080</v>
          </cell>
          <cell r="B1609" t="str">
            <v>IL-80 LUMINÁRIA DE EMBUTIR C/REFLETOR SEM ALETAS P/LAMPADAS FLUOR. (2X28W)</v>
          </cell>
          <cell r="C1609" t="str">
            <v>UN</v>
          </cell>
          <cell r="D1609">
            <v>302.48780487804879</v>
          </cell>
          <cell r="E1609" t="str">
            <v>FDE-Julho/21</v>
          </cell>
        </row>
        <row r="1610">
          <cell r="A1610" t="str">
            <v>09.09.081</v>
          </cell>
          <cell r="B1610" t="str">
            <v>IL-81 LUMINÁRIA ABERTA C/REFLETOR E PENDENTE P/LAMPADAS FLUOR. (1X28W)</v>
          </cell>
          <cell r="C1610" t="str">
            <v>UN</v>
          </cell>
          <cell r="D1610">
            <v>280.51219512195121</v>
          </cell>
          <cell r="E1610" t="str">
            <v>FDE-Julho/21</v>
          </cell>
        </row>
        <row r="1611">
          <cell r="A1611" t="str">
            <v>09.09.082</v>
          </cell>
          <cell r="B1611" t="str">
            <v>IL-82 LUMINÁRIA ABERTA C/REFLETOR E PENDENTE P/LAMPADAS FLUOR. (2X28W)</v>
          </cell>
          <cell r="C1611" t="str">
            <v>UN</v>
          </cell>
          <cell r="D1611">
            <v>321.869918699187</v>
          </cell>
          <cell r="E1611" t="str">
            <v>FDE-Julho/21</v>
          </cell>
        </row>
        <row r="1612">
          <cell r="A1612" t="str">
            <v>09.09.083</v>
          </cell>
          <cell r="B1612" t="str">
            <v>IL-83 ILUMINAÇÃO AUTONOMA DE EMERGÊNCIA - LED</v>
          </cell>
          <cell r="C1612" t="str">
            <v>UN</v>
          </cell>
          <cell r="D1612">
            <v>56.235772357723576</v>
          </cell>
          <cell r="E1612" t="str">
            <v>FDE-Julho/21</v>
          </cell>
        </row>
        <row r="1613">
          <cell r="A1613" t="str">
            <v>09.09.084</v>
          </cell>
          <cell r="B1613" t="str">
            <v>IL-99 LUMINÁRIA LED SUSPENSA &lt;= 150W  Ø 450 MM INSTALAÇÃO ACIMA DE 5M</v>
          </cell>
          <cell r="C1613" t="str">
            <v>UN</v>
          </cell>
          <cell r="D1613">
            <v>913.65853658536582</v>
          </cell>
          <cell r="E1613" t="str">
            <v>FDE-Julho/21</v>
          </cell>
        </row>
        <row r="1614">
          <cell r="A1614" t="str">
            <v>09.09.085</v>
          </cell>
          <cell r="B1614" t="str">
            <v>IL-92 LUMINÁRIA LED PENDENTE COM DIFUSOR TRANSLÚCIDO &lt;= 24W</v>
          </cell>
          <cell r="C1614" t="str">
            <v>UN</v>
          </cell>
          <cell r="D1614">
            <v>431.6910569105691</v>
          </cell>
          <cell r="E1614" t="str">
            <v>FDE-Julho/21</v>
          </cell>
        </row>
        <row r="1615">
          <cell r="A1615" t="str">
            <v>09.09.086</v>
          </cell>
          <cell r="B1615" t="str">
            <v>IL-98 LUMINÁRIA LED SUSPENSA &lt;= 68W  Ø 385 MM .
.</v>
          </cell>
          <cell r="C1615" t="str">
            <v>UN</v>
          </cell>
          <cell r="D1615">
            <v>866.65853658536582</v>
          </cell>
          <cell r="E1615" t="str">
            <v>FDE-Julho/21</v>
          </cell>
        </row>
        <row r="1616">
          <cell r="A1616" t="str">
            <v>09.09.099</v>
          </cell>
          <cell r="B1616" t="str">
            <v>SERVICOS DE ILUMINACAO</v>
          </cell>
          <cell r="C1616" t="str">
            <v>MV</v>
          </cell>
          <cell r="D1616">
            <v>463.84552845528452</v>
          </cell>
          <cell r="E1616" t="str">
            <v>FDE-Julho/21</v>
          </cell>
        </row>
        <row r="1617">
          <cell r="A1617" t="str">
            <v>09.10.002</v>
          </cell>
          <cell r="B1617" t="str">
            <v>CENTRO DE LUZ EM CAIXA FM - ELETROD. PVC Ø 25MM AMARELO.</v>
          </cell>
          <cell r="C1617" t="str">
            <v>UN</v>
          </cell>
          <cell r="D1617">
            <v>189.130081300813</v>
          </cell>
          <cell r="E1617" t="str">
            <v>FDE-Julho/21</v>
          </cell>
        </row>
        <row r="1618">
          <cell r="A1618" t="str">
            <v>09.10.003</v>
          </cell>
          <cell r="B1618" t="str">
            <v>CENTRO DE LUZ EM CAIXA FM ELETRODUTO DE PVC</v>
          </cell>
          <cell r="C1618" t="str">
            <v>UN</v>
          </cell>
          <cell r="D1618">
            <v>209.58536585365854</v>
          </cell>
          <cell r="E1618" t="str">
            <v>FDE-Julho/21</v>
          </cell>
        </row>
        <row r="1619">
          <cell r="A1619" t="str">
            <v>09.10.011</v>
          </cell>
          <cell r="B1619" t="str">
            <v>CENTRO DE LUZ EM CONDULETE-ELETRODUTO DE PVC</v>
          </cell>
          <cell r="C1619" t="str">
            <v>UN</v>
          </cell>
          <cell r="D1619">
            <v>214.14634146341461</v>
          </cell>
          <cell r="E1619" t="str">
            <v>FDE-Julho/21</v>
          </cell>
        </row>
        <row r="1620">
          <cell r="A1620" t="str">
            <v>09.10.013</v>
          </cell>
          <cell r="B1620" t="str">
            <v>CENTRO DE LUZ EM CONDULETE - ELETROD. PVC Ø 25MM AMARELO.</v>
          </cell>
          <cell r="C1620" t="str">
            <v>UN</v>
          </cell>
          <cell r="D1620">
            <v>198.2439024390244</v>
          </cell>
          <cell r="E1620" t="str">
            <v>FDE-Julho/21</v>
          </cell>
        </row>
        <row r="1621">
          <cell r="A1621" t="str">
            <v>09.10.021</v>
          </cell>
          <cell r="B1621" t="str">
            <v>CENTRO DE LUZ EM PERFILADOS-CAIXA FM</v>
          </cell>
          <cell r="C1621" t="str">
            <v>UN</v>
          </cell>
          <cell r="D1621">
            <v>219.72357723577235</v>
          </cell>
          <cell r="E1621" t="str">
            <v>FDE-Julho/21</v>
          </cell>
        </row>
        <row r="1622">
          <cell r="A1622" t="str">
            <v>09.10.023</v>
          </cell>
          <cell r="B1622" t="str">
            <v>CENTRO DE LUZ EM PERFILADO-TOMADA DE LIGACAO  - ELETROD. PVC Ø 25MM AMARELO.</v>
          </cell>
          <cell r="C1622" t="str">
            <v>UN</v>
          </cell>
          <cell r="D1622">
            <v>312.52032520325201</v>
          </cell>
          <cell r="E1622" t="str">
            <v>FDE-Julho/21</v>
          </cell>
        </row>
        <row r="1623">
          <cell r="A1623" t="str">
            <v>09.10.024</v>
          </cell>
          <cell r="B1623" t="str">
            <v>CENTRO DE LUZ EM PERFILADO-TOMADA DE LIGACAO - ELETRODUTO DE PVC</v>
          </cell>
          <cell r="C1623" t="str">
            <v>UN</v>
          </cell>
          <cell r="D1623">
            <v>313.84552845528452</v>
          </cell>
          <cell r="E1623" t="str">
            <v>FDE-Julho/21</v>
          </cell>
        </row>
        <row r="1624">
          <cell r="A1624" t="str">
            <v>09.10.030</v>
          </cell>
          <cell r="B1624" t="str">
            <v>SENSOR DE PRESENÇA INTERNO</v>
          </cell>
          <cell r="C1624" t="str">
            <v>UN</v>
          </cell>
          <cell r="D1624">
            <v>79.260162601626007</v>
          </cell>
          <cell r="E1624" t="str">
            <v>FDE-Julho/21</v>
          </cell>
        </row>
        <row r="1625">
          <cell r="A1625" t="str">
            <v>09.10.099</v>
          </cell>
          <cell r="B1625" t="str">
            <v>SERVICOS DE CENTROS DE LUZ</v>
          </cell>
          <cell r="C1625" t="str">
            <v>MV</v>
          </cell>
          <cell r="D1625">
            <v>463.84552845528452</v>
          </cell>
          <cell r="E1625" t="str">
            <v>FDE-Julho/21</v>
          </cell>
        </row>
        <row r="1626">
          <cell r="A1626" t="str">
            <v>09.11.021</v>
          </cell>
          <cell r="B1626" t="str">
            <v>IL-37 LUMINARIA C/GRADE C/LAMP. VAPOR SÓDIO 150W C/ BRACO ACO GALV.</v>
          </cell>
          <cell r="C1626" t="str">
            <v>UN</v>
          </cell>
          <cell r="D1626">
            <v>556.91869918699183</v>
          </cell>
          <cell r="E1626" t="str">
            <v>FDE-Julho/21</v>
          </cell>
        </row>
        <row r="1627">
          <cell r="A1627" t="str">
            <v>09.11.026</v>
          </cell>
          <cell r="B1627" t="str">
            <v>IL-50 LUMINARIA VAPOR MET 2X250W C/ POSTE CONCR TUB 11M (QE)</v>
          </cell>
          <cell r="C1627" t="str">
            <v>UN</v>
          </cell>
          <cell r="D1627">
            <v>3663.4146341463415</v>
          </cell>
          <cell r="E1627" t="str">
            <v>FDE-Julho/21</v>
          </cell>
        </row>
        <row r="1628">
          <cell r="A1628" t="str">
            <v>09.11.028</v>
          </cell>
          <cell r="B1628" t="str">
            <v>IL-52 LUMINARIA P/ VAPOR DE SODIO 1X150W EM POSTE TUB 7M</v>
          </cell>
          <cell r="C1628" t="str">
            <v>UN</v>
          </cell>
          <cell r="D1628">
            <v>1632.0650406504067</v>
          </cell>
          <cell r="E1628" t="str">
            <v>FDE-Julho/21</v>
          </cell>
        </row>
        <row r="1629">
          <cell r="A1629" t="str">
            <v>09.11.035</v>
          </cell>
          <cell r="B1629" t="str">
            <v>IL-06 LUZ DE OBSTACULO COM LAMPADA</v>
          </cell>
          <cell r="C1629" t="str">
            <v>UN</v>
          </cell>
          <cell r="D1629">
            <v>363.47967479674799</v>
          </cell>
          <cell r="E1629" t="str">
            <v>FDE-Julho/21</v>
          </cell>
        </row>
        <row r="1630">
          <cell r="A1630" t="str">
            <v>09.11.038</v>
          </cell>
          <cell r="B1630" t="str">
            <v>IL-51 LUMINARIA P/ VAPOR MET P/SOM/ELETR (2X250W)</v>
          </cell>
          <cell r="C1630" t="str">
            <v>UN</v>
          </cell>
          <cell r="D1630">
            <v>3097.2032520325201</v>
          </cell>
          <cell r="E1630" t="str">
            <v>FDE-Julho/21</v>
          </cell>
        </row>
        <row r="1631">
          <cell r="A1631" t="str">
            <v>09.11.040</v>
          </cell>
          <cell r="B1631" t="str">
            <v>IL-100 PROJETOR LED &lt;= 50W C/DIFUSOR DE VIDRO TEMPERADO</v>
          </cell>
          <cell r="C1631" t="str">
            <v>UN</v>
          </cell>
          <cell r="D1631">
            <v>331.27642276422768</v>
          </cell>
          <cell r="E1631" t="str">
            <v>FDE-Julho/21</v>
          </cell>
        </row>
        <row r="1632">
          <cell r="A1632" t="str">
            <v>09.11.041</v>
          </cell>
          <cell r="B1632" t="str">
            <v>IL-101 PROJETOR LED &lt;=100W  L240 x H175 MM C/DIFUSOR DE VIDRO TEMPERADO.</v>
          </cell>
          <cell r="C1632" t="str">
            <v>UN</v>
          </cell>
          <cell r="D1632">
            <v>221.23577235772359</v>
          </cell>
          <cell r="E1632" t="str">
            <v>FDE-Julho/21</v>
          </cell>
        </row>
        <row r="1633">
          <cell r="A1633" t="str">
            <v>09.11.043</v>
          </cell>
          <cell r="B1633" t="str">
            <v>IL-101 PROJETOR LED &lt;=100W  L235 x H260 MM C/DIFUSOR DE VIDRO TEMPERADO.</v>
          </cell>
          <cell r="C1633" t="str">
            <v>UN</v>
          </cell>
          <cell r="D1633">
            <v>609.73170731707319</v>
          </cell>
          <cell r="E1633" t="str">
            <v>FDE-Julho/21</v>
          </cell>
        </row>
        <row r="1634">
          <cell r="A1634" t="str">
            <v>09.11.060</v>
          </cell>
          <cell r="B1634" t="str">
            <v>IL-30 LUMINARIA EM POSTE H= 2,50 M C/ LAMPADA VAPOR SÓDIO 70W</v>
          </cell>
          <cell r="C1634" t="str">
            <v>UN</v>
          </cell>
          <cell r="D1634">
            <v>2195.5365853658541</v>
          </cell>
          <cell r="E1634" t="str">
            <v>FDE-Julho/21</v>
          </cell>
        </row>
        <row r="1635">
          <cell r="A1635" t="str">
            <v>09.11.068</v>
          </cell>
          <cell r="B1635" t="str">
            <v>IL-53 LUMINARIA P/ VAPOR DE SODIO 1X150W EM POSTE 6M</v>
          </cell>
          <cell r="C1635" t="str">
            <v>UN</v>
          </cell>
          <cell r="D1635">
            <v>2800.2357723577234</v>
          </cell>
          <cell r="E1635" t="str">
            <v>FDE-Julho/21</v>
          </cell>
        </row>
        <row r="1636">
          <cell r="A1636" t="str">
            <v>09.11.070</v>
          </cell>
          <cell r="B1636" t="str">
            <v>IL-54 LUMINARIA P/ VAPOR DE SODIO 2X150W EM POSTE 6M</v>
          </cell>
          <cell r="C1636" t="str">
            <v>UN</v>
          </cell>
          <cell r="D1636">
            <v>3406.3739837398375</v>
          </cell>
          <cell r="E1636" t="str">
            <v>FDE-Julho/21</v>
          </cell>
        </row>
        <row r="1637">
          <cell r="A1637" t="str">
            <v>09.11.074</v>
          </cell>
          <cell r="B1637" t="str">
            <v>IL-64 ILUMINAÇÃO DECORATIVA P/AREA EXTERNA POSTE METÁLICO 4M LAMP. VAPOR SODIO 1X70W</v>
          </cell>
          <cell r="C1637" t="str">
            <v>UN</v>
          </cell>
          <cell r="D1637">
            <v>2194.666666666667</v>
          </cell>
          <cell r="E1637" t="str">
            <v>FDE-Julho/21</v>
          </cell>
        </row>
        <row r="1638">
          <cell r="A1638" t="str">
            <v>09.11.075</v>
          </cell>
          <cell r="B1638" t="str">
            <v>IL-65 ILUMINAÇÃO DECORATIVA P/AREA EXTERNA POSTE METÁLICO 4M LAMP. FLUOR. 2X36W</v>
          </cell>
          <cell r="C1638" t="str">
            <v>UN</v>
          </cell>
          <cell r="D1638">
            <v>2334.7642276422766</v>
          </cell>
          <cell r="E1638" t="str">
            <v>FDE-Julho/21</v>
          </cell>
        </row>
        <row r="1639">
          <cell r="A1639" t="str">
            <v>09.11.076</v>
          </cell>
          <cell r="B1639" t="str">
            <v>IL-84 PROJETOR COM FACHO SIMÉTRICO OU ASSIMETRICO PARA LAMPADA TUBULAR DE VAPOR DE SÓDIO 1X150W.</v>
          </cell>
          <cell r="C1639" t="str">
            <v>UN</v>
          </cell>
          <cell r="D1639">
            <v>536.26829268292681</v>
          </cell>
          <cell r="E1639" t="str">
            <v>FDE-Julho/21</v>
          </cell>
        </row>
        <row r="1640">
          <cell r="A1640" t="str">
            <v>09.11.077</v>
          </cell>
          <cell r="B1640" t="str">
            <v>IL-85 PROJETOR COM FACHO SIMÉTRICO OU ASSIMÉTRICO PARA LAMPADA TUBULAR DE VAPOR DE SÓDIO 1X250W.</v>
          </cell>
          <cell r="C1640" t="str">
            <v>UN</v>
          </cell>
          <cell r="D1640">
            <v>600.99186991869919</v>
          </cell>
          <cell r="E1640" t="str">
            <v>FDE-Julho/21</v>
          </cell>
        </row>
        <row r="1641">
          <cell r="A1641" t="str">
            <v>09.11.099</v>
          </cell>
          <cell r="B1641" t="str">
            <v>SERVICOS DE ILUMINACAO</v>
          </cell>
          <cell r="C1641" t="str">
            <v>MV</v>
          </cell>
          <cell r="D1641">
            <v>463.84552845528452</v>
          </cell>
          <cell r="E1641" t="str">
            <v>FDE-Julho/21</v>
          </cell>
        </row>
        <row r="1642">
          <cell r="A1642" t="str">
            <v>09.12.001</v>
          </cell>
          <cell r="B1642" t="str">
            <v>EX-01 EXAUSTOR AXIAL DN 40CM</v>
          </cell>
          <cell r="C1642" t="str">
            <v>UN</v>
          </cell>
          <cell r="D1642">
            <v>1083.1219512195123</v>
          </cell>
          <cell r="E1642" t="str">
            <v>FDE-Julho/21</v>
          </cell>
        </row>
        <row r="1643">
          <cell r="A1643" t="str">
            <v>09.12.010</v>
          </cell>
          <cell r="B1643" t="str">
            <v>EXAUSTOR DN 150MM  VAZAO 280 M3HORA COM VENEZIANA AUTOFECHANTE INCLUSIVE DUTO EXAUSTAO USO EXCLUSIVO PADRAO
CRECHE</v>
          </cell>
          <cell r="C1643" t="str">
            <v>UN</v>
          </cell>
          <cell r="D1643">
            <v>606.3821138211382</v>
          </cell>
          <cell r="E1643" t="str">
            <v>FDE-Julho/21</v>
          </cell>
        </row>
        <row r="1644">
          <cell r="A1644" t="str">
            <v>09.12.099</v>
          </cell>
          <cell r="B1644" t="str">
            <v>SERVICOS DE APARELHOS ELETRICOS</v>
          </cell>
          <cell r="C1644" t="str">
            <v>MV</v>
          </cell>
          <cell r="D1644">
            <v>463.84552845528452</v>
          </cell>
          <cell r="E1644" t="str">
            <v>FDE-Julho/21</v>
          </cell>
        </row>
        <row r="1645">
          <cell r="A1645" t="str">
            <v>09.13.010</v>
          </cell>
          <cell r="B1645" t="str">
            <v>PP-02 PARA RAIOS FRANKLIN COM MASTRO AÇO GALVANIZADO 02" X 3,00M</v>
          </cell>
          <cell r="C1645" t="str">
            <v>UN</v>
          </cell>
          <cell r="D1645">
            <v>987.34146341463418</v>
          </cell>
          <cell r="E1645" t="str">
            <v>FDE-Julho/21</v>
          </cell>
        </row>
        <row r="1646">
          <cell r="A1646" t="str">
            <v>09.13.011</v>
          </cell>
          <cell r="B1646" t="str">
            <v>PP-03 PARA RAIOS FRANKLIN COM MASTRO AÇO GALVANIZADO  02" X 6,00M</v>
          </cell>
          <cell r="C1646" t="str">
            <v>UN</v>
          </cell>
          <cell r="D1646">
            <v>1332.6097560975609</v>
          </cell>
          <cell r="E1646" t="str">
            <v>FDE-Julho/21</v>
          </cell>
        </row>
        <row r="1647">
          <cell r="A1647" t="str">
            <v>09.13.015</v>
          </cell>
          <cell r="B1647" t="str">
            <v>BARRA CHATA ACO GALVANIZADO (3/4"X1/8") - CAPTOR P/ PARA RAIOS</v>
          </cell>
          <cell r="C1647" t="str">
            <v>M</v>
          </cell>
          <cell r="D1647">
            <v>34.731707317073173</v>
          </cell>
          <cell r="E1647" t="str">
            <v>FDE-Julho/21</v>
          </cell>
        </row>
        <row r="1648">
          <cell r="A1648" t="str">
            <v>09.13.018</v>
          </cell>
          <cell r="B1648" t="str">
            <v>BARRA CHATA ACO GALVANIZADO (3/4"X1/8") - DESCIDA P/ PARA RAIO</v>
          </cell>
          <cell r="C1648" t="str">
            <v>M</v>
          </cell>
          <cell r="D1648">
            <v>24.869918699186993</v>
          </cell>
          <cell r="E1648" t="str">
            <v>FDE-Julho/21</v>
          </cell>
        </row>
        <row r="1649">
          <cell r="A1649" t="str">
            <v>09.13.025</v>
          </cell>
          <cell r="B1649" t="str">
            <v>CORDOALHA DE AÇO GALV. A QUENTE 80MM2 (7/16") SOB A TERRA</v>
          </cell>
          <cell r="C1649" t="str">
            <v>M</v>
          </cell>
          <cell r="D1649">
            <v>35.178861788617887</v>
          </cell>
          <cell r="E1649" t="str">
            <v>FDE-Julho/21</v>
          </cell>
        </row>
        <row r="1650">
          <cell r="A1650" t="str">
            <v>09.13.027</v>
          </cell>
          <cell r="B1650" t="str">
            <v>TERRA SIMPLES - 1 HASTE COM CAIXA DE INSPEÇÃO E TAMPA DE CONCRETO</v>
          </cell>
          <cell r="C1650" t="str">
            <v>UN</v>
          </cell>
          <cell r="D1650">
            <v>267.88617886178861</v>
          </cell>
          <cell r="E1650" t="str">
            <v>FDE-Julho/21</v>
          </cell>
        </row>
        <row r="1651">
          <cell r="A1651" t="str">
            <v>09.13.028</v>
          </cell>
          <cell r="B1651" t="str">
            <v xml:space="preserve">TERRA SIMPLES 1 HASTE COPERWELD DN 19MM X 3M SEM CAIXA DE INSPEÇAO 
 </v>
          </cell>
          <cell r="C1651" t="str">
            <v>UN</v>
          </cell>
          <cell r="D1651">
            <v>203.59349593495935</v>
          </cell>
          <cell r="E1651" t="str">
            <v>FDE-Julho/21</v>
          </cell>
        </row>
        <row r="1652">
          <cell r="A1652" t="str">
            <v>09.13.030</v>
          </cell>
          <cell r="B1652" t="str">
            <v xml:space="preserve">CAIXA SUSPENSA MEDIÇÃO ATERRRAMENTO 4"X2" POLIPROPILENO Ø2''   
 </v>
          </cell>
          <cell r="C1652" t="str">
            <v>UN</v>
          </cell>
          <cell r="D1652">
            <v>69.178861788617894</v>
          </cell>
          <cell r="E1652" t="str">
            <v>FDE-Julho/21</v>
          </cell>
        </row>
        <row r="1653">
          <cell r="A1653" t="str">
            <v>09.13.032</v>
          </cell>
          <cell r="B1653" t="str">
            <v>CONEXAO EXOTERMICA CABO/CABO</v>
          </cell>
          <cell r="C1653" t="str">
            <v>UN</v>
          </cell>
          <cell r="D1653">
            <v>37.691056910569102</v>
          </cell>
          <cell r="E1653" t="str">
            <v>FDE-Julho/21</v>
          </cell>
        </row>
        <row r="1654">
          <cell r="A1654" t="str">
            <v>09.13.033</v>
          </cell>
          <cell r="B1654" t="str">
            <v>CONEXAO EXOTERMICA CABO/HASTE</v>
          </cell>
          <cell r="C1654" t="str">
            <v>UN</v>
          </cell>
          <cell r="D1654">
            <v>43.666666666666671</v>
          </cell>
          <cell r="E1654" t="str">
            <v>FDE-Julho/21</v>
          </cell>
        </row>
        <row r="1655">
          <cell r="A1655" t="str">
            <v>09.13.034</v>
          </cell>
          <cell r="B1655" t="str">
            <v>CONEXAO EXOTERMICA EM ESTRUTURA METALICA</v>
          </cell>
          <cell r="C1655" t="str">
            <v>UN</v>
          </cell>
          <cell r="D1655">
            <v>35.8130081300813</v>
          </cell>
          <cell r="E1655" t="str">
            <v>FDE-Julho/21</v>
          </cell>
        </row>
        <row r="1656">
          <cell r="A1656" t="str">
            <v>09.13.035</v>
          </cell>
          <cell r="B1656" t="str">
            <v xml:space="preserve">RELATORIO DE INSPEÇAO E MEDIÇAO COM LAUDO TECNICO DO SISTEMA DE PROTEÇAO CONTRA DESCARGAS ATMOSFERICAS CONFORME NBR 5419 
 </v>
          </cell>
          <cell r="C1656" t="str">
            <v>UN</v>
          </cell>
          <cell r="D1656">
            <v>1970.5365853658539</v>
          </cell>
          <cell r="E1656" t="str">
            <v>FDE-Julho/21</v>
          </cell>
        </row>
        <row r="1657">
          <cell r="A1657" t="str">
            <v>09.13.036</v>
          </cell>
          <cell r="B1657" t="str">
            <v xml:space="preserve">TUBO DE PVC Ø 2'' X 3,00M PARA PROTEÇAO  DESCIDA DE CORDOALHA 
 </v>
          </cell>
          <cell r="C1657" t="str">
            <v>UN</v>
          </cell>
          <cell r="D1657">
            <v>97.317073170731717</v>
          </cell>
          <cell r="E1657" t="str">
            <v>FDE-Julho/21</v>
          </cell>
        </row>
        <row r="1658">
          <cell r="A1658" t="str">
            <v>09.13.040</v>
          </cell>
          <cell r="B1658" t="str">
            <v xml:space="preserve">CORDOALHA DE AÇO GALV. A QUENTE 50 MM2 (3/8") C/SUPORTE.DE FIXAÇÃO. 
 </v>
          </cell>
          <cell r="C1658" t="str">
            <v>M</v>
          </cell>
          <cell r="D1658">
            <v>33.674796747967484</v>
          </cell>
          <cell r="E1658" t="str">
            <v>FDE-Julho/21</v>
          </cell>
        </row>
        <row r="1659">
          <cell r="A1659" t="str">
            <v>09.13.099</v>
          </cell>
          <cell r="B1659" t="str">
            <v>SERVICOS DE PARA-RAIOS</v>
          </cell>
          <cell r="C1659" t="str">
            <v>MV</v>
          </cell>
          <cell r="D1659">
            <v>463.84552845528452</v>
          </cell>
          <cell r="E1659" t="str">
            <v>FDE-Julho/21</v>
          </cell>
        </row>
        <row r="1660">
          <cell r="A1660" t="str">
            <v>09.50.001</v>
          </cell>
          <cell r="B1660" t="str">
            <v>REMOCAO DE OLEO DE DISJUNTOR OU TRANSFORMADOR EM CABINE PRIMARIA</v>
          </cell>
          <cell r="C1660" t="str">
            <v>L</v>
          </cell>
          <cell r="D1660">
            <v>0.66666666666666663</v>
          </cell>
          <cell r="E1660" t="str">
            <v>FDE-Julho/21</v>
          </cell>
        </row>
        <row r="1661">
          <cell r="A1661" t="str">
            <v>09.50.003</v>
          </cell>
          <cell r="B1661" t="str">
            <v>REMOCAO DE ISOLADOR TIPO DISCO COMPL, INCL GANCHO DE SUSPENSAO OLHAL</v>
          </cell>
          <cell r="C1661" t="str">
            <v>UN</v>
          </cell>
          <cell r="D1661">
            <v>5.9105691056910565</v>
          </cell>
          <cell r="E1661" t="str">
            <v>FDE-Julho/21</v>
          </cell>
        </row>
        <row r="1662">
          <cell r="A1662" t="str">
            <v>09.50.004</v>
          </cell>
          <cell r="B1662" t="str">
            <v>REMOCAO DE BUCHA DE PASSAGEM INT/EXT, OU DE CHAPA P/ BUCHA PASS A.T.</v>
          </cell>
          <cell r="C1662" t="str">
            <v>UN</v>
          </cell>
          <cell r="D1662">
            <v>15.772357723577235</v>
          </cell>
          <cell r="E1662" t="str">
            <v>FDE-Julho/21</v>
          </cell>
        </row>
        <row r="1663">
          <cell r="A1663" t="str">
            <v>09.50.005</v>
          </cell>
          <cell r="B1663" t="str">
            <v>REMOCAO DE BUCHA DE PASSAGEM PARA NEUTRO EM CABINE PRIMARIA</v>
          </cell>
          <cell r="C1663" t="str">
            <v>UN</v>
          </cell>
          <cell r="D1663">
            <v>11.829268292682928</v>
          </cell>
          <cell r="E1663" t="str">
            <v>FDE-Julho/21</v>
          </cell>
        </row>
        <row r="1664">
          <cell r="A1664" t="str">
            <v>09.50.007</v>
          </cell>
          <cell r="B1664" t="str">
            <v>REMOCAO DE CANTONEIRA METALICA</v>
          </cell>
          <cell r="C1664" t="str">
            <v>M</v>
          </cell>
          <cell r="D1664">
            <v>9.8617886178861802</v>
          </cell>
          <cell r="E1664" t="str">
            <v>FDE-Julho/21</v>
          </cell>
        </row>
        <row r="1665">
          <cell r="A1665" t="str">
            <v>09.50.008</v>
          </cell>
          <cell r="B1665" t="str">
            <v>REMOCAO DE ISOLADOR TIPO CASTANHA, INCLUSIVE GANCHO DE SUSTENTACAO</v>
          </cell>
          <cell r="C1665" t="str">
            <v>UN</v>
          </cell>
          <cell r="D1665">
            <v>1.6747967479674797</v>
          </cell>
          <cell r="E1665" t="str">
            <v>FDE-Julho/21</v>
          </cell>
        </row>
        <row r="1666">
          <cell r="A1666" t="str">
            <v>09.50.009</v>
          </cell>
          <cell r="B1666" t="str">
            <v>REMOCAO DE ISOLADOR TIPO PINO PARA A.T., INCLUSIVE PINO</v>
          </cell>
          <cell r="C1666" t="str">
            <v>UN</v>
          </cell>
          <cell r="D1666">
            <v>9.8617886178861802</v>
          </cell>
          <cell r="E1666" t="str">
            <v>FDE-Julho/21</v>
          </cell>
        </row>
        <row r="1667">
          <cell r="A1667" t="str">
            <v>09.50.011</v>
          </cell>
          <cell r="B1667" t="str">
            <v>REMOCAO DE VERGALHAO DE COBRE</v>
          </cell>
          <cell r="C1667" t="str">
            <v>M</v>
          </cell>
          <cell r="D1667">
            <v>7.8861788617886175</v>
          </cell>
          <cell r="E1667" t="str">
            <v>FDE-Julho/21</v>
          </cell>
        </row>
        <row r="1668">
          <cell r="A1668" t="str">
            <v>09.50.013</v>
          </cell>
          <cell r="B1668" t="str">
            <v>REMOCAO DE MUFLA EXTERNA TRIPOLAR</v>
          </cell>
          <cell r="C1668" t="str">
            <v>UN</v>
          </cell>
          <cell r="D1668">
            <v>84.317073170731703</v>
          </cell>
          <cell r="E1668" t="str">
            <v>FDE-Julho/21</v>
          </cell>
        </row>
        <row r="1669">
          <cell r="A1669" t="str">
            <v>09.50.014</v>
          </cell>
          <cell r="B1669" t="str">
            <v>REMOCAO DE MUFLA INTERNA TRIPOLAR</v>
          </cell>
          <cell r="C1669" t="str">
            <v>UN</v>
          </cell>
          <cell r="D1669">
            <v>56.211382113821138</v>
          </cell>
          <cell r="E1669" t="str">
            <v>FDE-Julho/21</v>
          </cell>
        </row>
        <row r="1670">
          <cell r="A1670" t="str">
            <v>09.50.016</v>
          </cell>
          <cell r="B1670" t="str">
            <v>REMOCAO DE CABO DE A.T. TRIPOLAR</v>
          </cell>
          <cell r="C1670" t="str">
            <v>M</v>
          </cell>
          <cell r="D1670">
            <v>28.105691056910569</v>
          </cell>
          <cell r="E1670" t="str">
            <v>FDE-Julho/21</v>
          </cell>
        </row>
        <row r="1671">
          <cell r="A1671" t="str">
            <v>09.50.018</v>
          </cell>
          <cell r="B1671" t="str">
            <v>REMOCAO CHAVE SECCION TRIP SECA, COMANDO POR VARA/ESTRIBO FRONTAL</v>
          </cell>
          <cell r="C1671" t="str">
            <v>UN</v>
          </cell>
          <cell r="D1671">
            <v>112.42276422764228</v>
          </cell>
          <cell r="E1671" t="str">
            <v>FDE-Julho/21</v>
          </cell>
        </row>
        <row r="1672">
          <cell r="A1672" t="str">
            <v>09.50.020</v>
          </cell>
          <cell r="B1672" t="str">
            <v>REMOCAO DE TRANSFORMADOR DE POTENCIAL COMPLETO</v>
          </cell>
          <cell r="C1672" t="str">
            <v>UN</v>
          </cell>
          <cell r="D1672">
            <v>25.634146341463417</v>
          </cell>
          <cell r="E1672" t="str">
            <v>FDE-Julho/21</v>
          </cell>
        </row>
        <row r="1673">
          <cell r="A1673" t="str">
            <v>09.50.022</v>
          </cell>
          <cell r="B1673" t="str">
            <v>REMOCAO DE DISJUNTOR DE VOLUME NORMAL OU REDUZIDO</v>
          </cell>
          <cell r="C1673" t="str">
            <v>UN</v>
          </cell>
          <cell r="D1673">
            <v>141.39837398373982</v>
          </cell>
          <cell r="E1673" t="str">
            <v>FDE-Julho/21</v>
          </cell>
        </row>
        <row r="1674">
          <cell r="A1674" t="str">
            <v>09.50.023</v>
          </cell>
          <cell r="B1674" t="str">
            <v>REMOCAO DE MANOPLA DE COMANDO DE DISJUNTOR DE A.T.(ENGRENAGEM INTERNA)</v>
          </cell>
          <cell r="C1674" t="str">
            <v>UN</v>
          </cell>
          <cell r="D1674">
            <v>19.72357723577236</v>
          </cell>
          <cell r="E1674" t="str">
            <v>FDE-Julho/21</v>
          </cell>
        </row>
        <row r="1675">
          <cell r="A1675" t="str">
            <v>09.50.024</v>
          </cell>
          <cell r="B1675" t="str">
            <v>REMOCAO DE JANELA DE VENTILACAO PADRAO ELETROPAULO</v>
          </cell>
          <cell r="C1675" t="str">
            <v>UN</v>
          </cell>
          <cell r="D1675">
            <v>28.105691056910569</v>
          </cell>
          <cell r="E1675" t="str">
            <v>FDE-Julho/21</v>
          </cell>
        </row>
        <row r="1676">
          <cell r="A1676" t="str">
            <v>09.50.025</v>
          </cell>
          <cell r="B1676" t="str">
            <v>REMOCAO RELE DE SOBRE-CORRENTE,INFRATENSAO/BOBINA MINIMA DO DISJ A.T.</v>
          </cell>
          <cell r="C1676" t="str">
            <v>UN</v>
          </cell>
          <cell r="D1676">
            <v>18.146341463414636</v>
          </cell>
          <cell r="E1676" t="str">
            <v>FDE-Julho/21</v>
          </cell>
        </row>
        <row r="1677">
          <cell r="A1677" t="str">
            <v>09.50.026</v>
          </cell>
          <cell r="B1677" t="str">
            <v>REMOCAO DE TRANSFORMADOR DE POTENCIA EM CABINE PRIMARIA</v>
          </cell>
          <cell r="C1677" t="str">
            <v>UN</v>
          </cell>
          <cell r="D1677">
            <v>253.82113821138211</v>
          </cell>
          <cell r="E1677" t="str">
            <v>FDE-Julho/21</v>
          </cell>
        </row>
        <row r="1678">
          <cell r="A1678" t="str">
            <v>09.50.027</v>
          </cell>
          <cell r="B1678" t="str">
            <v>REMOCAO DE TRANSFORMADOR DE POTENCIA EM POSTE OU ESTALEIRO</v>
          </cell>
          <cell r="C1678" t="str">
            <v>UN</v>
          </cell>
          <cell r="D1678">
            <v>281.92682926829269</v>
          </cell>
          <cell r="E1678" t="str">
            <v>FDE-Julho/21</v>
          </cell>
        </row>
        <row r="1679">
          <cell r="A1679" t="str">
            <v>09.50.029</v>
          </cell>
          <cell r="B1679" t="str">
            <v>REMOÇÃO DE POSTE DE CONCRETO</v>
          </cell>
          <cell r="C1679" t="str">
            <v>UN</v>
          </cell>
          <cell r="D1679">
            <v>197.23577235772356</v>
          </cell>
          <cell r="E1679" t="str">
            <v>FDE-Julho/21</v>
          </cell>
        </row>
        <row r="1680">
          <cell r="A1680" t="str">
            <v>09.50.030</v>
          </cell>
          <cell r="B1680" t="str">
            <v>REMOCAO DE PARA-RAIO TIPO CRISTAL VALVE EM POSTE SINGELO OU ESTALEIRO</v>
          </cell>
          <cell r="C1680" t="str">
            <v>UN</v>
          </cell>
          <cell r="D1680">
            <v>78.894308943089442</v>
          </cell>
          <cell r="E1680" t="str">
            <v>FDE-Julho/21</v>
          </cell>
        </row>
        <row r="1681">
          <cell r="A1681" t="str">
            <v>09.50.031</v>
          </cell>
          <cell r="B1681" t="str">
            <v>REMOCAO DE PARA-RAIO TIPO CRISTAL-VALVE EM CABINE PRIMARIA</v>
          </cell>
          <cell r="C1681" t="str">
            <v>UN</v>
          </cell>
          <cell r="D1681">
            <v>59.170731707317074</v>
          </cell>
          <cell r="E1681" t="str">
            <v>FDE-Julho/21</v>
          </cell>
        </row>
        <row r="1682">
          <cell r="A1682" t="str">
            <v>09.50.032</v>
          </cell>
          <cell r="B1682" t="str">
            <v>REMOCAO DE CRUZETA DE MADEIRA</v>
          </cell>
          <cell r="C1682" t="str">
            <v>UN</v>
          </cell>
          <cell r="D1682">
            <v>84.317073170731703</v>
          </cell>
          <cell r="E1682" t="str">
            <v>FDE-Julho/21</v>
          </cell>
        </row>
        <row r="1683">
          <cell r="A1683" t="str">
            <v>09.50.033</v>
          </cell>
          <cell r="B1683" t="str">
            <v>REMOCAO DE MAO FRANCESA</v>
          </cell>
          <cell r="C1683" t="str">
            <v>UN</v>
          </cell>
          <cell r="D1683">
            <v>16.756097560975608</v>
          </cell>
          <cell r="E1683" t="str">
            <v>FDE-Julho/21</v>
          </cell>
        </row>
        <row r="1684">
          <cell r="A1684" t="str">
            <v>09.50.034</v>
          </cell>
          <cell r="B1684" t="str">
            <v>REMOCAO DE CHAVE FUSIVEL INDICADORA TIPO MATHEUS</v>
          </cell>
          <cell r="C1684" t="str">
            <v>UN</v>
          </cell>
          <cell r="D1684">
            <v>59.170731707317074</v>
          </cell>
          <cell r="E1684" t="str">
            <v>FDE-Julho/21</v>
          </cell>
        </row>
        <row r="1685">
          <cell r="A1685" t="str">
            <v>09.50.036</v>
          </cell>
          <cell r="B1685" t="str">
            <v>REMOCAO DE SUPORTE DE TRANSFORMADOR EM POSTE SINGELO OU ESTALEIRO</v>
          </cell>
          <cell r="C1685" t="str">
            <v>UN</v>
          </cell>
          <cell r="D1685">
            <v>26.821138211382117</v>
          </cell>
          <cell r="E1685" t="str">
            <v>FDE-Julho/21</v>
          </cell>
        </row>
        <row r="1686">
          <cell r="A1686" t="str">
            <v>09.50.037</v>
          </cell>
          <cell r="B1686" t="str">
            <v>REMOCAO CINTA FIXACAO DE ELETRODUTO OU SELA P/CRUZETA MAD EM POSTE</v>
          </cell>
          <cell r="C1686" t="str">
            <v>UN</v>
          </cell>
          <cell r="D1686">
            <v>8.3739837398373993</v>
          </cell>
          <cell r="E1686" t="str">
            <v>FDE-Julho/21</v>
          </cell>
        </row>
        <row r="1687">
          <cell r="A1687" t="str">
            <v>09.50.039</v>
          </cell>
          <cell r="B1687" t="str">
            <v>REMOCAO DE CAIXAS DE MEDICAO OU CAIXAS P/ TRANSF. DE CORRENTE</v>
          </cell>
          <cell r="C1687" t="str">
            <v>UN</v>
          </cell>
          <cell r="D1687">
            <v>44.861788617886177</v>
          </cell>
          <cell r="E1687" t="str">
            <v>FDE-Julho/21</v>
          </cell>
        </row>
        <row r="1688">
          <cell r="A1688" t="str">
            <v>09.50.099</v>
          </cell>
          <cell r="B1688" t="str">
            <v>DEMOLICOES DE ALTA TENSAO</v>
          </cell>
          <cell r="C1688" t="str">
            <v>MV</v>
          </cell>
          <cell r="D1688">
            <v>463.84552845528452</v>
          </cell>
          <cell r="E1688" t="str">
            <v>FDE-Julho/21</v>
          </cell>
        </row>
        <row r="1689">
          <cell r="A1689" t="str">
            <v>09.52.001</v>
          </cell>
          <cell r="B1689" t="str">
            <v>REMOCAO DE POSTE ACO GALV. OU CAIXA ACO P/ ENTRADA ENERGIA EM B.T.</v>
          </cell>
          <cell r="C1689" t="str">
            <v>UN</v>
          </cell>
          <cell r="D1689">
            <v>157.78861788617888</v>
          </cell>
          <cell r="E1689" t="str">
            <v>FDE-Julho/21</v>
          </cell>
        </row>
        <row r="1690">
          <cell r="A1690" t="str">
            <v>09.52.002</v>
          </cell>
          <cell r="B1690" t="str">
            <v>REMOCAO DE POSTE DE CONCRETO DE ENTRADA EM B.T.</v>
          </cell>
          <cell r="C1690" t="str">
            <v>UN</v>
          </cell>
          <cell r="D1690">
            <v>197.23577235772356</v>
          </cell>
          <cell r="E1690" t="str">
            <v>FDE-Julho/21</v>
          </cell>
        </row>
        <row r="1691">
          <cell r="A1691" t="str">
            <v>09.52.003</v>
          </cell>
          <cell r="B1691" t="str">
            <v>REMOCAO DE ARMACAO TIPO BRAQUET</v>
          </cell>
          <cell r="C1691" t="str">
            <v>UN</v>
          </cell>
          <cell r="D1691">
            <v>19.72357723577236</v>
          </cell>
          <cell r="E1691" t="str">
            <v>FDE-Julho/21</v>
          </cell>
        </row>
        <row r="1692">
          <cell r="A1692" t="str">
            <v>09.52.004</v>
          </cell>
          <cell r="B1692" t="str">
            <v>REMOCAO DE CABECOTE TIPO TELEFONICA</v>
          </cell>
          <cell r="C1692" t="str">
            <v>UN</v>
          </cell>
          <cell r="D1692">
            <v>9.8617886178861802</v>
          </cell>
          <cell r="E1692" t="str">
            <v>FDE-Julho/21</v>
          </cell>
        </row>
        <row r="1693">
          <cell r="A1693" t="str">
            <v>09.52.005</v>
          </cell>
          <cell r="B1693" t="str">
            <v>REMOCAO DE CAIXA DE ENTRADA DE TELEFONE PADRAO TELEFONICA</v>
          </cell>
          <cell r="C1693" t="str">
            <v>UN</v>
          </cell>
          <cell r="D1693">
            <v>78.894308943089442</v>
          </cell>
          <cell r="E1693" t="str">
            <v>FDE-Julho/21</v>
          </cell>
        </row>
        <row r="1694">
          <cell r="A1694" t="str">
            <v>09.52.007</v>
          </cell>
          <cell r="B1694" t="str">
            <v>REMOCAO DE TUBULACAO ELETRICA EMBUTIDA ATE 2"</v>
          </cell>
          <cell r="C1694" t="str">
            <v>M</v>
          </cell>
          <cell r="D1694">
            <v>9.8617886178861802</v>
          </cell>
          <cell r="E1694" t="str">
            <v>FDE-Julho/21</v>
          </cell>
        </row>
        <row r="1695">
          <cell r="A1695" t="str">
            <v>09.52.008</v>
          </cell>
          <cell r="B1695" t="str">
            <v>REMOCAO DE TUBULACAO ELETRICA EMBUTIDA ACIMA DE 2"</v>
          </cell>
          <cell r="C1695" t="str">
            <v>M</v>
          </cell>
          <cell r="D1695">
            <v>19.72357723577236</v>
          </cell>
          <cell r="E1695" t="str">
            <v>FDE-Julho/21</v>
          </cell>
        </row>
        <row r="1696">
          <cell r="A1696" t="str">
            <v>09.52.009</v>
          </cell>
          <cell r="B1696" t="str">
            <v>REMOCAO DE TUBULACAO ELETRICA APARENTE ATE 2"</v>
          </cell>
          <cell r="C1696" t="str">
            <v>M</v>
          </cell>
          <cell r="D1696">
            <v>4.9268292682926829</v>
          </cell>
          <cell r="E1696" t="str">
            <v>FDE-Julho/21</v>
          </cell>
        </row>
        <row r="1697">
          <cell r="A1697" t="str">
            <v>09.52.010</v>
          </cell>
          <cell r="B1697" t="str">
            <v>REMOCAO DE TUBULACAO ELETRICA APARENTE ACIMA 2"</v>
          </cell>
          <cell r="C1697" t="str">
            <v>M</v>
          </cell>
          <cell r="D1697">
            <v>9.8617886178861802</v>
          </cell>
          <cell r="E1697" t="str">
            <v>FDE-Julho/21</v>
          </cell>
        </row>
        <row r="1698">
          <cell r="A1698" t="str">
            <v>09.52.015</v>
          </cell>
          <cell r="B1698" t="str">
            <v>REMOCAO DE CAIXA PARA FUSIVEL OU TOMADA INSTALADA EM PERFILADOS</v>
          </cell>
          <cell r="C1698" t="str">
            <v>UN</v>
          </cell>
          <cell r="D1698">
            <v>19.72357723577236</v>
          </cell>
          <cell r="E1698" t="str">
            <v>FDE-Julho/21</v>
          </cell>
        </row>
        <row r="1699">
          <cell r="A1699" t="str">
            <v>09.52.016</v>
          </cell>
          <cell r="B1699" t="str">
            <v>REMOCAO DE CAIXAS ESTAMPADAS</v>
          </cell>
          <cell r="C1699" t="str">
            <v>UN</v>
          </cell>
          <cell r="D1699">
            <v>39.447154471544721</v>
          </cell>
          <cell r="E1699" t="str">
            <v>FDE-Julho/21</v>
          </cell>
        </row>
        <row r="1700">
          <cell r="A1700" t="str">
            <v>09.52.017</v>
          </cell>
          <cell r="B1700" t="str">
            <v>REMOCAO DE FIO EMBUTIDO ATE 16 MM2</v>
          </cell>
          <cell r="C1700" t="str">
            <v>M</v>
          </cell>
          <cell r="D1700">
            <v>0.98373983739837401</v>
          </cell>
          <cell r="E1700" t="str">
            <v>FDE-Julho/21</v>
          </cell>
        </row>
        <row r="1701">
          <cell r="A1701" t="str">
            <v>09.52.018</v>
          </cell>
          <cell r="B1701" t="str">
            <v>REMOCAO DE CABO EMBUTIDO ACIMA DE 16 MM2</v>
          </cell>
          <cell r="C1701" t="str">
            <v>M</v>
          </cell>
          <cell r="D1701">
            <v>1.967479674796748</v>
          </cell>
          <cell r="E1701" t="str">
            <v>FDE-Julho/21</v>
          </cell>
        </row>
        <row r="1702">
          <cell r="A1702" t="str">
            <v>09.52.019</v>
          </cell>
          <cell r="B1702" t="str">
            <v>REMOCAO DE FIO APARENTE ATE 16 MM2</v>
          </cell>
          <cell r="C1702" t="str">
            <v>M</v>
          </cell>
          <cell r="D1702">
            <v>1.1788617886178863</v>
          </cell>
          <cell r="E1702" t="str">
            <v>FDE-Julho/21</v>
          </cell>
        </row>
        <row r="1703">
          <cell r="A1703" t="str">
            <v>09.52.020</v>
          </cell>
          <cell r="B1703" t="str">
            <v>REMOCAO DE CABO APARENTE ACIMA DE 16 MM2</v>
          </cell>
          <cell r="C1703" t="str">
            <v>M</v>
          </cell>
          <cell r="D1703">
            <v>2.3658536585365857</v>
          </cell>
          <cell r="E1703" t="str">
            <v>FDE-Julho/21</v>
          </cell>
        </row>
        <row r="1704">
          <cell r="A1704" t="str">
            <v>09.52.021</v>
          </cell>
          <cell r="B1704" t="str">
            <v>REMOCAO DE TERMINAIS ,CONECTORES DE PRESSAO OU ROLDANAS PARA CABOS</v>
          </cell>
          <cell r="C1704" t="str">
            <v>UN</v>
          </cell>
          <cell r="D1704">
            <v>7.8861788617886175</v>
          </cell>
          <cell r="E1704" t="str">
            <v>FDE-Julho/21</v>
          </cell>
        </row>
        <row r="1705">
          <cell r="A1705" t="str">
            <v>09.52.022</v>
          </cell>
          <cell r="B1705" t="str">
            <v>REMOCAO DE TERMINAIS OU CONECTORES DE SOLDA PARA CABOS</v>
          </cell>
          <cell r="C1705" t="str">
            <v>UN</v>
          </cell>
          <cell r="D1705">
            <v>19.72357723577236</v>
          </cell>
          <cell r="E1705" t="str">
            <v>FDE-Julho/21</v>
          </cell>
        </row>
        <row r="1706">
          <cell r="A1706" t="str">
            <v>09.52.026</v>
          </cell>
          <cell r="B1706" t="str">
            <v>REMOCAO DE FUNDO OU PORTAS MADEIRA/METAL .P/QUADROS OU CAIXAS PASSAGEM</v>
          </cell>
          <cell r="C1706" t="str">
            <v>M2</v>
          </cell>
          <cell r="D1706">
            <v>39.447154471544721</v>
          </cell>
          <cell r="E1706" t="str">
            <v>FDE-Julho/21</v>
          </cell>
        </row>
        <row r="1707">
          <cell r="A1707" t="str">
            <v>09.52.028</v>
          </cell>
          <cell r="B1707" t="str">
            <v>REMOCAO DE FECHADURAS TIPO YALE (Q.DISTRIBUICAO)</v>
          </cell>
          <cell r="C1707" t="str">
            <v>UN</v>
          </cell>
          <cell r="D1707">
            <v>7.8861788617886175</v>
          </cell>
          <cell r="E1707" t="str">
            <v>FDE-Julho/21</v>
          </cell>
        </row>
        <row r="1708">
          <cell r="A1708" t="str">
            <v>09.52.029</v>
          </cell>
          <cell r="B1708" t="str">
            <v>REMOCAO DE CHAVES BASE MARMORE,NH UNIPOLAR OU DISJUNT.NO-FUSE EM BT</v>
          </cell>
          <cell r="C1708" t="str">
            <v>UN</v>
          </cell>
          <cell r="D1708">
            <v>19.72357723577236</v>
          </cell>
          <cell r="E1708" t="str">
            <v>FDE-Julho/21</v>
          </cell>
        </row>
        <row r="1709">
          <cell r="A1709" t="str">
            <v>09.52.030</v>
          </cell>
          <cell r="B1709" t="str">
            <v>REMOCAO DE DISJUNTOR  QUICK-LAG OU BASE P/ FUSIVEL DIAZED EM B.T</v>
          </cell>
          <cell r="C1709" t="str">
            <v>UN</v>
          </cell>
          <cell r="D1709">
            <v>4.9268292682926829</v>
          </cell>
          <cell r="E1709" t="str">
            <v>FDE-Julho/21</v>
          </cell>
        </row>
        <row r="1710">
          <cell r="A1710" t="str">
            <v>09.52.034</v>
          </cell>
          <cell r="B1710" t="str">
            <v>REMOCAO DE BASE OU CHAVE PARA FUSIVEL NH TIPO UNIPOLAR</v>
          </cell>
          <cell r="C1710" t="str">
            <v>UN</v>
          </cell>
          <cell r="D1710">
            <v>19.72357723577236</v>
          </cell>
          <cell r="E1710" t="str">
            <v>FDE-Julho/21</v>
          </cell>
        </row>
        <row r="1711">
          <cell r="A1711" t="str">
            <v>09.52.035</v>
          </cell>
          <cell r="B1711" t="str">
            <v>REMOCAO DE CHAVE OU BASE NH TRIPOL. OU CHAVE PACCO ROTATIVA EM B.T</v>
          </cell>
          <cell r="C1711" t="str">
            <v>UN</v>
          </cell>
          <cell r="D1711">
            <v>29.585365853658537</v>
          </cell>
          <cell r="E1711" t="str">
            <v>FDE-Julho/21</v>
          </cell>
        </row>
        <row r="1712">
          <cell r="A1712" t="str">
            <v>09.52.037</v>
          </cell>
          <cell r="B1712" t="str">
            <v>REMOCAO DE CHAVE DE ACAO RAPIDA,COMANDO FRONTAL MONTADO EM PAINEL B.T</v>
          </cell>
          <cell r="C1712" t="str">
            <v>UN</v>
          </cell>
          <cell r="D1712">
            <v>39.447154471544721</v>
          </cell>
          <cell r="E1712" t="str">
            <v>FDE-Julho/21</v>
          </cell>
        </row>
        <row r="1713">
          <cell r="A1713" t="str">
            <v>09.52.039</v>
          </cell>
          <cell r="B1713" t="str">
            <v>REMOCAO DE BARRAMENTO DE COBRE</v>
          </cell>
          <cell r="C1713" t="str">
            <v>M</v>
          </cell>
          <cell r="D1713">
            <v>19.72357723577236</v>
          </cell>
          <cell r="E1713" t="str">
            <v>FDE-Julho/21</v>
          </cell>
        </row>
        <row r="1714">
          <cell r="A1714" t="str">
            <v>09.52.099</v>
          </cell>
          <cell r="B1714" t="str">
            <v>DEMOLICOES DE BAIXA TENSAO</v>
          </cell>
          <cell r="C1714" t="str">
            <v>MV</v>
          </cell>
          <cell r="D1714">
            <v>463.84552845528452</v>
          </cell>
          <cell r="E1714" t="str">
            <v>FDE-Julho/21</v>
          </cell>
        </row>
        <row r="1715">
          <cell r="A1715" t="str">
            <v>09.54.001</v>
          </cell>
          <cell r="B1715" t="str">
            <v>REMOCAO DE INTERRUPTORES TOMADAS BOTOES DE CAMPAINHA E CIGARRAS</v>
          </cell>
          <cell r="C1715" t="str">
            <v>UN</v>
          </cell>
          <cell r="D1715">
            <v>15.772357723577235</v>
          </cell>
          <cell r="E1715" t="str">
            <v>FDE-Julho/21</v>
          </cell>
        </row>
        <row r="1716">
          <cell r="A1716" t="str">
            <v>09.54.002</v>
          </cell>
          <cell r="B1716" t="str">
            <v>REMOCAO DE CHAVE AUTOMATICA DA BOIA</v>
          </cell>
          <cell r="C1716" t="str">
            <v>UN</v>
          </cell>
          <cell r="D1716">
            <v>23.666666666666668</v>
          </cell>
          <cell r="E1716" t="str">
            <v>FDE-Julho/21</v>
          </cell>
        </row>
        <row r="1717">
          <cell r="A1717" t="str">
            <v>09.54.003</v>
          </cell>
          <cell r="B1717" t="str">
            <v>REMOCAO DE CONTACTOR MAGNETICO P/ QUADRO DE COMANDO DE BOMBA RECALQUE</v>
          </cell>
          <cell r="C1717" t="str">
            <v>UN</v>
          </cell>
          <cell r="D1717">
            <v>39.447154471544721</v>
          </cell>
          <cell r="E1717" t="str">
            <v>FDE-Julho/21</v>
          </cell>
        </row>
        <row r="1718">
          <cell r="A1718" t="str">
            <v>09.54.004</v>
          </cell>
          <cell r="B1718" t="str">
            <v>REMOCAO DE MOTOR BOMBA DE RECALQUE</v>
          </cell>
          <cell r="C1718" t="str">
            <v>UN</v>
          </cell>
          <cell r="D1718">
            <v>59.170731707317074</v>
          </cell>
          <cell r="E1718" t="str">
            <v>FDE-Julho/21</v>
          </cell>
        </row>
        <row r="1719">
          <cell r="A1719" t="str">
            <v>09.54.005</v>
          </cell>
          <cell r="B1719" t="str">
            <v>REMOCAO AP.ILUM FLUORESC.C/PLAFON E PEND,OU CANOPLA P/ LUM.PENDENTE</v>
          </cell>
          <cell r="C1719" t="str">
            <v>UN</v>
          </cell>
          <cell r="D1719">
            <v>5.9105691056910565</v>
          </cell>
          <cell r="E1719" t="str">
            <v>FDE-Julho/21</v>
          </cell>
        </row>
        <row r="1720">
          <cell r="A1720" t="str">
            <v>09.54.006</v>
          </cell>
          <cell r="B1720" t="str">
            <v>REMOCAO APARELHO ILUMINACAO,PLAFONS E PENDENTES P/LAMPADAS FLUORESC</v>
          </cell>
          <cell r="C1720" t="str">
            <v>UN</v>
          </cell>
          <cell r="D1720">
            <v>5.9105691056910565</v>
          </cell>
          <cell r="E1720" t="str">
            <v>FDE-Julho/21</v>
          </cell>
        </row>
        <row r="1721">
          <cell r="A1721" t="str">
            <v>09.54.007</v>
          </cell>
          <cell r="B1721" t="str">
            <v>REMOCAO DE SOQUETES P/ LAMPADAS INCANDES OU DE CORRENTES P/ PENDENTES</v>
          </cell>
          <cell r="C1721" t="str">
            <v>UN</v>
          </cell>
          <cell r="D1721">
            <v>7.8861788617886175</v>
          </cell>
          <cell r="E1721" t="str">
            <v>FDE-Julho/21</v>
          </cell>
        </row>
        <row r="1722">
          <cell r="A1722" t="str">
            <v>09.54.013</v>
          </cell>
          <cell r="B1722" t="str">
            <v>REMOCAO DE REATORES PARA LAMPADAS HG EM POSTES</v>
          </cell>
          <cell r="C1722" t="str">
            <v>UN</v>
          </cell>
          <cell r="D1722">
            <v>39.447154471544721</v>
          </cell>
          <cell r="E1722" t="str">
            <v>FDE-Julho/21</v>
          </cell>
        </row>
        <row r="1723">
          <cell r="A1723" t="str">
            <v>09.54.014</v>
          </cell>
          <cell r="B1723" t="str">
            <v>REMOCAO DE AP. ILUMIN. EM POSTES OU DE PROJETORES EM FACHADAS</v>
          </cell>
          <cell r="C1723" t="str">
            <v>UN</v>
          </cell>
          <cell r="D1723">
            <v>59.170731707317074</v>
          </cell>
          <cell r="E1723" t="str">
            <v>FDE-Julho/21</v>
          </cell>
        </row>
        <row r="1724">
          <cell r="A1724" t="str">
            <v>09.54.016</v>
          </cell>
          <cell r="B1724" t="str">
            <v>REMOCAO DE PROJETORES EM JARDINS OU DE LUZ DE OBSTACULO</v>
          </cell>
          <cell r="C1724" t="str">
            <v>UN</v>
          </cell>
          <cell r="D1724">
            <v>39.447154471544721</v>
          </cell>
          <cell r="E1724" t="str">
            <v>FDE-Julho/21</v>
          </cell>
        </row>
        <row r="1725">
          <cell r="A1725" t="str">
            <v>09.54.017</v>
          </cell>
          <cell r="B1725" t="str">
            <v>REMOCAO DE ARANDELA EXTERNA EM BRACO DE FERRO</v>
          </cell>
          <cell r="C1725" t="str">
            <v>UN</v>
          </cell>
          <cell r="D1725">
            <v>59.170731707317074</v>
          </cell>
          <cell r="E1725" t="str">
            <v>FDE-Julho/21</v>
          </cell>
        </row>
        <row r="1726">
          <cell r="A1726" t="str">
            <v>09.54.018</v>
          </cell>
          <cell r="B1726" t="str">
            <v>REMOCAO DO APARELHO A PROVA DE TEMPO, GASES E VAPOR</v>
          </cell>
          <cell r="C1726" t="str">
            <v>UN</v>
          </cell>
          <cell r="D1726">
            <v>19.72357723577236</v>
          </cell>
          <cell r="E1726" t="str">
            <v>FDE-Julho/21</v>
          </cell>
        </row>
        <row r="1727">
          <cell r="A1727" t="str">
            <v>09.54.019</v>
          </cell>
          <cell r="B1727" t="str">
            <v>REMOCAO DE CRUZETAS DE FERRO PARA FIXACAO DE PROJETORES</v>
          </cell>
          <cell r="C1727" t="str">
            <v>UN</v>
          </cell>
          <cell r="D1727">
            <v>59.170731707317074</v>
          </cell>
          <cell r="E1727" t="str">
            <v>FDE-Julho/21</v>
          </cell>
        </row>
        <row r="1728">
          <cell r="A1728" t="str">
            <v>09.54.020</v>
          </cell>
          <cell r="B1728" t="str">
            <v>REMOCAO DE POSTE CURVO, INCLUINDO BASES DE FIXACAO</v>
          </cell>
          <cell r="C1728" t="str">
            <v>UN</v>
          </cell>
          <cell r="D1728">
            <v>197.23577235772356</v>
          </cell>
          <cell r="E1728" t="str">
            <v>FDE-Julho/21</v>
          </cell>
        </row>
        <row r="1729">
          <cell r="A1729" t="str">
            <v>09.54.021</v>
          </cell>
          <cell r="B1729" t="str">
            <v>REMOCAO DE POSTE DE FERRO RETO ENGASTADO NO SOLO</v>
          </cell>
          <cell r="C1729" t="str">
            <v>UN</v>
          </cell>
          <cell r="D1729">
            <v>315.57723577235777</v>
          </cell>
          <cell r="E1729" t="str">
            <v>FDE-Julho/21</v>
          </cell>
        </row>
        <row r="1730">
          <cell r="A1730" t="str">
            <v>09.54.099</v>
          </cell>
          <cell r="B1730" t="str">
            <v>DEMOLICOES DE APARELHOS E EQUIPAMENTOS</v>
          </cell>
          <cell r="C1730" t="str">
            <v>MV</v>
          </cell>
          <cell r="D1730">
            <v>463.84552845528452</v>
          </cell>
          <cell r="E1730" t="str">
            <v>FDE-Julho/21</v>
          </cell>
        </row>
        <row r="1731">
          <cell r="A1731" t="str">
            <v>09.56.001</v>
          </cell>
          <cell r="B1731" t="str">
            <v>REMOCAO DE CAPTOR DE PARA-RAIOS TIPO FRANKLIN OU RADIATIVO</v>
          </cell>
          <cell r="C1731" t="str">
            <v>UN</v>
          </cell>
          <cell r="D1731">
            <v>19.72357723577236</v>
          </cell>
          <cell r="E1731" t="str">
            <v>FDE-Julho/21</v>
          </cell>
        </row>
        <row r="1732">
          <cell r="A1732" t="str">
            <v>09.56.003</v>
          </cell>
          <cell r="B1732" t="str">
            <v>REMOCAO DE BASE E HASTE DE PARA-RAIO</v>
          </cell>
          <cell r="C1732" t="str">
            <v>UN</v>
          </cell>
          <cell r="D1732">
            <v>39.447154471544721</v>
          </cell>
          <cell r="E1732" t="str">
            <v>FDE-Julho/21</v>
          </cell>
        </row>
        <row r="1733">
          <cell r="A1733" t="str">
            <v>09.56.004</v>
          </cell>
          <cell r="B1733" t="str">
            <v>REMOCAO CABOS E ESTICADORES OU DE BRACADEIRAS P/ 3 ESTAIS EM P.RAIOS</v>
          </cell>
          <cell r="C1733" t="str">
            <v>M</v>
          </cell>
          <cell r="D1733">
            <v>19.72357723577236</v>
          </cell>
          <cell r="E1733" t="str">
            <v>FDE-Julho/21</v>
          </cell>
        </row>
        <row r="1734">
          <cell r="A1734" t="str">
            <v>09.56.005</v>
          </cell>
          <cell r="B1734" t="str">
            <v>REMOCAO DE CABO DE COBRE NU</v>
          </cell>
          <cell r="C1734" t="str">
            <v>M</v>
          </cell>
          <cell r="D1734">
            <v>7.8861788617886175</v>
          </cell>
          <cell r="E1734" t="str">
            <v>FDE-Julho/21</v>
          </cell>
        </row>
        <row r="1735">
          <cell r="A1735" t="str">
            <v>09.56.006</v>
          </cell>
          <cell r="B1735" t="str">
            <v>REMOCAO DE CABO COBRE NU PARA ATERRAMENTO</v>
          </cell>
          <cell r="C1735" t="str">
            <v>M</v>
          </cell>
          <cell r="D1735">
            <v>9.8617886178861802</v>
          </cell>
          <cell r="E1735" t="str">
            <v>FDE-Julho/21</v>
          </cell>
        </row>
        <row r="1736">
          <cell r="A1736" t="str">
            <v>09.56.007</v>
          </cell>
          <cell r="B1736" t="str">
            <v>REMOCAO DE CONECTOR TIPO SPLIT-BOLDT PARA CABOS DE ATERRAMENTO</v>
          </cell>
          <cell r="C1736" t="str">
            <v>UN</v>
          </cell>
          <cell r="D1736">
            <v>7.8861788617886175</v>
          </cell>
          <cell r="E1736" t="str">
            <v>FDE-Julho/21</v>
          </cell>
        </row>
        <row r="1737">
          <cell r="A1737" t="str">
            <v>09.56.009</v>
          </cell>
          <cell r="B1737" t="str">
            <v>REMOCAO DE BRACADEIRAS PARA PASSAGEM DE CABOS DE COBRE NU</v>
          </cell>
          <cell r="C1737" t="str">
            <v>UN</v>
          </cell>
          <cell r="D1737">
            <v>15.772357723577235</v>
          </cell>
          <cell r="E1737" t="str">
            <v>FDE-Julho/21</v>
          </cell>
        </row>
        <row r="1738">
          <cell r="A1738" t="str">
            <v>09.56.012</v>
          </cell>
          <cell r="B1738" t="str">
            <v>REMOCAO DE TUBO DE PROTECAO DE CABO DE COBRE NU INCL. FIXACOES</v>
          </cell>
          <cell r="C1738" t="str">
            <v>UN</v>
          </cell>
          <cell r="D1738">
            <v>39.447154471544721</v>
          </cell>
          <cell r="E1738" t="str">
            <v>FDE-Julho/21</v>
          </cell>
        </row>
        <row r="1739">
          <cell r="A1739" t="str">
            <v>09.56.099</v>
          </cell>
          <cell r="B1739" t="str">
            <v>DEMOLICOES DE PARA-RAIOS E ATERRAMENTO</v>
          </cell>
          <cell r="C1739" t="str">
            <v>MV</v>
          </cell>
          <cell r="D1739">
            <v>463.84552845528452</v>
          </cell>
          <cell r="E1739" t="str">
            <v>FDE-Julho/21</v>
          </cell>
        </row>
        <row r="1740">
          <cell r="A1740" t="str">
            <v>09.60.003</v>
          </cell>
          <cell r="B1740" t="str">
            <v>RETIRADA DE ISOLADOR TIPO DISCO COMPL INCL GANCHO DE SUSPENSAO TIPO OLHAL</v>
          </cell>
          <cell r="C1740" t="str">
            <v>UN</v>
          </cell>
          <cell r="D1740">
            <v>5.9105691056910565</v>
          </cell>
          <cell r="E1740" t="str">
            <v>FDE-Julho/21</v>
          </cell>
        </row>
        <row r="1741">
          <cell r="A1741" t="str">
            <v>09.60.004</v>
          </cell>
          <cell r="B1741" t="str">
            <v>RETIRADA DE BUCHA DE PASS.INT/EXT, OU DE CHAPA ACO P/ BUCHA PASSAGEM A.T.</v>
          </cell>
          <cell r="C1741" t="str">
            <v>UN</v>
          </cell>
          <cell r="D1741">
            <v>15.772357723577235</v>
          </cell>
          <cell r="E1741" t="str">
            <v>FDE-Julho/21</v>
          </cell>
        </row>
        <row r="1742">
          <cell r="A1742" t="str">
            <v>09.60.007</v>
          </cell>
          <cell r="B1742" t="str">
            <v>RETIRADA DE CANTONEIRA METÁLICA</v>
          </cell>
          <cell r="C1742" t="str">
            <v>M</v>
          </cell>
          <cell r="D1742">
            <v>9.8617886178861802</v>
          </cell>
          <cell r="E1742" t="str">
            <v>FDE-Julho/21</v>
          </cell>
        </row>
        <row r="1743">
          <cell r="A1743" t="str">
            <v>09.60.008</v>
          </cell>
          <cell r="B1743" t="str">
            <v>RETIRADA DE ISOLADOR TIPO CASTANHA INCL GANCHO DE SUSTENTAÇÃO</v>
          </cell>
          <cell r="C1743" t="str">
            <v>UN</v>
          </cell>
          <cell r="D1743">
            <v>1.6747967479674797</v>
          </cell>
          <cell r="E1743" t="str">
            <v>FDE-Julho/21</v>
          </cell>
        </row>
        <row r="1744">
          <cell r="A1744" t="str">
            <v>09.60.009</v>
          </cell>
          <cell r="B1744" t="str">
            <v>RETIRADA DE ISOLADOR TIPO PINO PARA A.T. INCLUSIVE PINO</v>
          </cell>
          <cell r="C1744" t="str">
            <v>UN</v>
          </cell>
          <cell r="D1744">
            <v>9.8617886178861802</v>
          </cell>
          <cell r="E1744" t="str">
            <v>FDE-Julho/21</v>
          </cell>
        </row>
        <row r="1745">
          <cell r="A1745" t="str">
            <v>09.60.011</v>
          </cell>
          <cell r="B1745" t="str">
            <v>RETIRADA DE VERGALHÃO DE COBRE</v>
          </cell>
          <cell r="C1745" t="str">
            <v>M</v>
          </cell>
          <cell r="D1745">
            <v>7.8861788617886175</v>
          </cell>
          <cell r="E1745" t="str">
            <v>FDE-Julho/21</v>
          </cell>
        </row>
        <row r="1746">
          <cell r="A1746" t="str">
            <v>09.60.012</v>
          </cell>
          <cell r="B1746" t="str">
            <v>RETIRADA DE TERMINAL OU CONECTOR PARA VERGALHAO DE COBRE</v>
          </cell>
          <cell r="C1746" t="str">
            <v>UN</v>
          </cell>
          <cell r="D1746">
            <v>3.3495934959349594</v>
          </cell>
          <cell r="E1746" t="str">
            <v>FDE-Julho/21</v>
          </cell>
        </row>
        <row r="1747">
          <cell r="A1747" t="str">
            <v>09.60.018</v>
          </cell>
          <cell r="B1747" t="str">
            <v>RETIRADA DE CHAVE SECCION TRIP SECA, COMANDO POR VARA/ESTRIBO FRONTAL</v>
          </cell>
          <cell r="C1747" t="str">
            <v>UN</v>
          </cell>
          <cell r="D1747">
            <v>112.42276422764228</v>
          </cell>
          <cell r="E1747" t="str">
            <v>FDE-Julho/21</v>
          </cell>
        </row>
        <row r="1748">
          <cell r="A1748" t="str">
            <v>09.60.020</v>
          </cell>
          <cell r="B1748" t="str">
            <v>RETIRADA DE TRANSFORMADOR DE POTENCIAL COMPLETO</v>
          </cell>
          <cell r="C1748" t="str">
            <v>UN</v>
          </cell>
          <cell r="D1748">
            <v>25.634146341463417</v>
          </cell>
          <cell r="E1748" t="str">
            <v>FDE-Julho/21</v>
          </cell>
        </row>
        <row r="1749">
          <cell r="A1749" t="str">
            <v>09.60.022</v>
          </cell>
          <cell r="B1749" t="str">
            <v>RETIRADA DE DISJUNTOR DE VOLUME NORMAL OU REDUZIDO</v>
          </cell>
          <cell r="C1749" t="str">
            <v>UN</v>
          </cell>
          <cell r="D1749">
            <v>141.39837398373982</v>
          </cell>
          <cell r="E1749" t="str">
            <v>FDE-Julho/21</v>
          </cell>
        </row>
        <row r="1750">
          <cell r="A1750" t="str">
            <v>09.60.023</v>
          </cell>
          <cell r="B1750" t="str">
            <v>RETIRADA DE MANOPLA DE COMANDO DO DISJUNTOR DE A.T. (ENGRENAGEM INTERNA)</v>
          </cell>
          <cell r="C1750" t="str">
            <v>UN</v>
          </cell>
          <cell r="D1750">
            <v>19.72357723577236</v>
          </cell>
          <cell r="E1750" t="str">
            <v>FDE-Julho/21</v>
          </cell>
        </row>
        <row r="1751">
          <cell r="A1751" t="str">
            <v>09.60.026</v>
          </cell>
          <cell r="B1751" t="str">
            <v>RETIRADA DE TRANSFORMADOR DE POTENCIA EM CABINE PRIMARIA</v>
          </cell>
          <cell r="C1751" t="str">
            <v>UN</v>
          </cell>
          <cell r="D1751">
            <v>253.82113821138211</v>
          </cell>
          <cell r="E1751" t="str">
            <v>FDE-Julho/21</v>
          </cell>
        </row>
        <row r="1752">
          <cell r="A1752" t="str">
            <v>09.60.027</v>
          </cell>
          <cell r="B1752" t="str">
            <v>RETIRADA DE TRANSFORMADOR DE POTENCIA EM POSTE OU ESTALEIRO</v>
          </cell>
          <cell r="C1752" t="str">
            <v>UN</v>
          </cell>
          <cell r="D1752">
            <v>281.92682926829269</v>
          </cell>
          <cell r="E1752" t="str">
            <v>FDE-Julho/21</v>
          </cell>
        </row>
        <row r="1753">
          <cell r="A1753" t="str">
            <v>09.60.029</v>
          </cell>
          <cell r="B1753" t="str">
            <v>RETIRADA DE POSTE DE CONCRETO</v>
          </cell>
          <cell r="C1753" t="str">
            <v>UN</v>
          </cell>
          <cell r="D1753">
            <v>197.23577235772356</v>
          </cell>
          <cell r="E1753" t="str">
            <v>FDE-Julho/21</v>
          </cell>
        </row>
        <row r="1754">
          <cell r="A1754" t="str">
            <v>09.60.034</v>
          </cell>
          <cell r="B1754" t="str">
            <v>RETIRADA DE CHAVE FUSIVEL INDICADORA TIPO MATHEUS</v>
          </cell>
          <cell r="C1754" t="str">
            <v>UN</v>
          </cell>
          <cell r="D1754">
            <v>59.170731707317074</v>
          </cell>
          <cell r="E1754" t="str">
            <v>FDE-Julho/21</v>
          </cell>
        </row>
        <row r="1755">
          <cell r="A1755" t="str">
            <v>09.60.099</v>
          </cell>
          <cell r="B1755" t="str">
            <v>RETIRADAS DE ALTA TENSAO</v>
          </cell>
          <cell r="C1755" t="str">
            <v>MV</v>
          </cell>
          <cell r="D1755">
            <v>463.84552845528452</v>
          </cell>
          <cell r="E1755" t="str">
            <v>FDE-Julho/21</v>
          </cell>
        </row>
        <row r="1756">
          <cell r="A1756" t="str">
            <v>09.62.001</v>
          </cell>
          <cell r="B1756" t="str">
            <v>RETIRADA DE POSTE GALVANIZADO DE ENTRADA EM B.T.</v>
          </cell>
          <cell r="C1756" t="str">
            <v>UN</v>
          </cell>
          <cell r="D1756">
            <v>157.78861788617888</v>
          </cell>
          <cell r="E1756" t="str">
            <v>FDE-Julho/21</v>
          </cell>
        </row>
        <row r="1757">
          <cell r="A1757" t="str">
            <v>09.62.002</v>
          </cell>
          <cell r="B1757" t="str">
            <v>RETIRADA DE POSTE DE CONCRETO DE ENTRADA EM B.T.</v>
          </cell>
          <cell r="C1757" t="str">
            <v>UN</v>
          </cell>
          <cell r="D1757">
            <v>197.23577235772356</v>
          </cell>
          <cell r="E1757" t="str">
            <v>FDE-Julho/21</v>
          </cell>
        </row>
        <row r="1758">
          <cell r="A1758" t="str">
            <v>09.62.003</v>
          </cell>
          <cell r="B1758" t="str">
            <v>RETIRADA DE ARMACAO T BRAQUET, CONDULETES OU DE CX.FUSIV/TOMADAS EM PERFILADO</v>
          </cell>
          <cell r="C1758" t="str">
            <v>UN</v>
          </cell>
          <cell r="D1758">
            <v>19.72357723577236</v>
          </cell>
          <cell r="E1758" t="str">
            <v>FDE-Julho/21</v>
          </cell>
        </row>
        <row r="1759">
          <cell r="A1759" t="str">
            <v>09.62.004</v>
          </cell>
          <cell r="B1759" t="str">
            <v>RETIRADA DE CABECOTE PADRAO TELEFONICA OU DE BASE P/DISJUNTOR QUICK LAG</v>
          </cell>
          <cell r="C1759" t="str">
            <v>UN</v>
          </cell>
          <cell r="D1759">
            <v>9.8617886178861802</v>
          </cell>
          <cell r="E1759" t="str">
            <v>FDE-Julho/21</v>
          </cell>
        </row>
        <row r="1760">
          <cell r="A1760" t="str">
            <v>09.62.009</v>
          </cell>
          <cell r="B1760" t="str">
            <v>RETIRADA DE TUBULACAO ELETRICA APARENTE ATE 2"</v>
          </cell>
          <cell r="C1760" t="str">
            <v>M</v>
          </cell>
          <cell r="D1760">
            <v>9.8617886178861802</v>
          </cell>
          <cell r="E1760" t="str">
            <v>FDE-Julho/21</v>
          </cell>
        </row>
        <row r="1761">
          <cell r="A1761" t="str">
            <v>09.62.010</v>
          </cell>
          <cell r="B1761" t="str">
            <v>RETIRADA DE TUBULACAO ELETRICA APARENTE ACIMA 2"</v>
          </cell>
          <cell r="C1761" t="str">
            <v>M</v>
          </cell>
          <cell r="D1761">
            <v>19.72357723577236</v>
          </cell>
          <cell r="E1761" t="str">
            <v>FDE-Julho/21</v>
          </cell>
        </row>
        <row r="1762">
          <cell r="A1762" t="str">
            <v>09.62.012</v>
          </cell>
          <cell r="B1762" t="str">
            <v>RETIRADA DE PERFILADOS</v>
          </cell>
          <cell r="C1762" t="str">
            <v>M</v>
          </cell>
          <cell r="D1762">
            <v>15.772357723577235</v>
          </cell>
          <cell r="E1762" t="str">
            <v>FDE-Julho/21</v>
          </cell>
        </row>
        <row r="1763">
          <cell r="A1763" t="str">
            <v>09.62.014</v>
          </cell>
          <cell r="B1763" t="str">
            <v>RETIRADA DE GANCHOS DE SUSTENTACAO DE LUMINARIAS EM PERFILADOS</v>
          </cell>
          <cell r="C1763" t="str">
            <v>UN</v>
          </cell>
          <cell r="D1763">
            <v>7.8861788617886175</v>
          </cell>
          <cell r="E1763" t="str">
            <v>FDE-Julho/21</v>
          </cell>
        </row>
        <row r="1764">
          <cell r="A1764" t="str">
            <v>09.62.017</v>
          </cell>
          <cell r="B1764" t="str">
            <v>RETIRADA DE FIO EMBUTIDO ATE 16 MM2</v>
          </cell>
          <cell r="C1764" t="str">
            <v>M</v>
          </cell>
          <cell r="D1764">
            <v>1.967479674796748</v>
          </cell>
          <cell r="E1764" t="str">
            <v>FDE-Julho/21</v>
          </cell>
        </row>
        <row r="1765">
          <cell r="A1765" t="str">
            <v>09.62.018</v>
          </cell>
          <cell r="B1765" t="str">
            <v>RETIRADA DE CABO EMBUTIDO ACIMA DE 16 MM2</v>
          </cell>
          <cell r="C1765" t="str">
            <v>M</v>
          </cell>
          <cell r="D1765">
            <v>3.9430894308943087</v>
          </cell>
          <cell r="E1765" t="str">
            <v>FDE-Julho/21</v>
          </cell>
        </row>
        <row r="1766">
          <cell r="A1766" t="str">
            <v>09.62.019</v>
          </cell>
          <cell r="B1766" t="str">
            <v>RETIRADA DE FIO APARENTE ATE 16 MM2</v>
          </cell>
          <cell r="C1766" t="str">
            <v>M</v>
          </cell>
          <cell r="D1766">
            <v>2.3658536585365857</v>
          </cell>
          <cell r="E1766" t="str">
            <v>FDE-Julho/21</v>
          </cell>
        </row>
        <row r="1767">
          <cell r="A1767" t="str">
            <v>09.62.020</v>
          </cell>
          <cell r="B1767" t="str">
            <v>RETIRADA DE CABO APARENTE ACIMA DE 16 MM2</v>
          </cell>
          <cell r="C1767" t="str">
            <v>M</v>
          </cell>
          <cell r="D1767">
            <v>4.7317073170731714</v>
          </cell>
          <cell r="E1767" t="str">
            <v>FDE-Julho/21</v>
          </cell>
        </row>
        <row r="1768">
          <cell r="A1768" t="str">
            <v>09.62.021</v>
          </cell>
          <cell r="B1768" t="str">
            <v>RETIRADA DE TERMINAIS/CONECTORES DE PRESSAO P/CABOS OU DE ROLDANAS</v>
          </cell>
          <cell r="C1768" t="str">
            <v>UN</v>
          </cell>
          <cell r="D1768">
            <v>7.8861788617886175</v>
          </cell>
          <cell r="E1768" t="str">
            <v>FDE-Julho/21</v>
          </cell>
        </row>
        <row r="1769">
          <cell r="A1769" t="str">
            <v>09.62.024</v>
          </cell>
          <cell r="B1769" t="str">
            <v>RETIRADA E DESMONTAGEM QD.DISTRIB, CAIXA PASSAGEM OU QD. CHAMADA</v>
          </cell>
          <cell r="C1769" t="str">
            <v>M2</v>
          </cell>
          <cell r="D1769">
            <v>78.894308943089442</v>
          </cell>
          <cell r="E1769" t="str">
            <v>FDE-Julho/21</v>
          </cell>
        </row>
        <row r="1770">
          <cell r="A1770" t="str">
            <v>09.62.099</v>
          </cell>
          <cell r="B1770" t="str">
            <v>RETIRADAS DE BAIXA TENSAO</v>
          </cell>
          <cell r="C1770" t="str">
            <v>MV</v>
          </cell>
          <cell r="D1770">
            <v>463.84552845528452</v>
          </cell>
          <cell r="E1770" t="str">
            <v>FDE-Julho/21</v>
          </cell>
        </row>
        <row r="1771">
          <cell r="A1771" t="str">
            <v>09.64.004</v>
          </cell>
          <cell r="B1771" t="str">
            <v>RETIRADA DE MOTOR DE BOMBA DE RECALQUE</v>
          </cell>
          <cell r="C1771" t="str">
            <v>UN</v>
          </cell>
          <cell r="D1771">
            <v>59.170731707317074</v>
          </cell>
          <cell r="E1771" t="str">
            <v>FDE-Julho/21</v>
          </cell>
        </row>
        <row r="1772">
          <cell r="A1772" t="str">
            <v>09.64.005</v>
          </cell>
          <cell r="B1772" t="str">
            <v>RETIRADA DE APARELHO DE ILUMINACAO, PLAFONS E PENDENTES P/LAMPADAS INCANDESC</v>
          </cell>
          <cell r="C1772" t="str">
            <v>UN</v>
          </cell>
          <cell r="D1772">
            <v>3.9430894308943087</v>
          </cell>
          <cell r="E1772" t="str">
            <v>FDE-Julho/21</v>
          </cell>
        </row>
        <row r="1773">
          <cell r="A1773" t="str">
            <v>09.64.006</v>
          </cell>
          <cell r="B1773" t="str">
            <v>RETIRADA DE APARELHOS DE ILUMINACAO, PLAFONS E PENDENTES P/LAMPADAS FLUORESC</v>
          </cell>
          <cell r="C1773" t="str">
            <v>UN</v>
          </cell>
          <cell r="D1773">
            <v>2.5121951219512195</v>
          </cell>
          <cell r="E1773" t="str">
            <v>FDE-Julho/21</v>
          </cell>
        </row>
        <row r="1774">
          <cell r="A1774" t="str">
            <v>09.64.014</v>
          </cell>
          <cell r="B1774" t="str">
            <v>RETIRADA DE AP.ILUM.EM POSTE,ARANDELA EXT BRACO ACO OU PROJET EM FACHADA</v>
          </cell>
          <cell r="C1774" t="str">
            <v>UN</v>
          </cell>
          <cell r="D1774">
            <v>59.170731707317074</v>
          </cell>
          <cell r="E1774" t="str">
            <v>FDE-Julho/21</v>
          </cell>
        </row>
        <row r="1775">
          <cell r="A1775" t="str">
            <v>09.64.016</v>
          </cell>
          <cell r="B1775" t="str">
            <v>RETIRADA DE PROJETORES EM JARDINS</v>
          </cell>
          <cell r="C1775" t="str">
            <v>UN</v>
          </cell>
          <cell r="D1775">
            <v>39.447154471544721</v>
          </cell>
          <cell r="E1775" t="str">
            <v>FDE-Julho/21</v>
          </cell>
        </row>
        <row r="1776">
          <cell r="A1776" t="str">
            <v>09.64.018</v>
          </cell>
          <cell r="B1776" t="str">
            <v>RETIRADA DE APARELHO A PROVA DE TEMPO, GASES E VAPOR</v>
          </cell>
          <cell r="C1776" t="str">
            <v>UN</v>
          </cell>
          <cell r="D1776">
            <v>19.72357723577236</v>
          </cell>
          <cell r="E1776" t="str">
            <v>FDE-Julho/21</v>
          </cell>
        </row>
        <row r="1777">
          <cell r="A1777" t="str">
            <v>09.64.020</v>
          </cell>
          <cell r="B1777" t="str">
            <v>RETIRADA DE POSTE CURVO, INCLUINDO BASES DE FIXACAO</v>
          </cell>
          <cell r="C1777" t="str">
            <v>UN</v>
          </cell>
          <cell r="D1777">
            <v>197.23577235772356</v>
          </cell>
          <cell r="E1777" t="str">
            <v>FDE-Julho/21</v>
          </cell>
        </row>
        <row r="1778">
          <cell r="A1778" t="str">
            <v>09.64.023</v>
          </cell>
          <cell r="B1778" t="str">
            <v>RETIRADA DE POSTE DE FERRO RETO ENGASTADO NO SOLO</v>
          </cell>
          <cell r="C1778" t="str">
            <v>UN</v>
          </cell>
          <cell r="D1778">
            <v>197.23577235772356</v>
          </cell>
          <cell r="E1778" t="str">
            <v>FDE-Julho/21</v>
          </cell>
        </row>
        <row r="1779">
          <cell r="A1779" t="str">
            <v>09.64.024</v>
          </cell>
          <cell r="B1779" t="str">
            <v>RETIRADA DE POSTE DE CONCRETO DE ATE 10M ACIMA DO SOLO</v>
          </cell>
          <cell r="C1779" t="str">
            <v>UN</v>
          </cell>
          <cell r="D1779">
            <v>197.23577235772356</v>
          </cell>
          <cell r="E1779" t="str">
            <v>FDE-Julho/21</v>
          </cell>
        </row>
        <row r="1780">
          <cell r="A1780" t="str">
            <v>09.64.099</v>
          </cell>
          <cell r="B1780" t="str">
            <v>RETIRADAS DE APARELHOS E EQUIPAMENTOS</v>
          </cell>
          <cell r="C1780" t="str">
            <v>MV</v>
          </cell>
          <cell r="D1780">
            <v>463.84552845528452</v>
          </cell>
          <cell r="E1780" t="str">
            <v>FDE-Julho/21</v>
          </cell>
        </row>
        <row r="1781">
          <cell r="A1781" t="str">
            <v>09.66.001</v>
          </cell>
          <cell r="B1781" t="str">
            <v>RETIRADA DE CAPTOR DE PARA-RAIOS TIPO FRANKLIN</v>
          </cell>
          <cell r="C1781" t="str">
            <v>UN</v>
          </cell>
          <cell r="D1781">
            <v>19.72357723577236</v>
          </cell>
          <cell r="E1781" t="str">
            <v>FDE-Julho/21</v>
          </cell>
        </row>
        <row r="1782">
          <cell r="A1782" t="str">
            <v>09.66.003</v>
          </cell>
          <cell r="B1782" t="str">
            <v>RETIRADA DE BASE E HASTE,OU DE BRAÇADEIRA C/3 ESTAIS EM PARA-RAIOS</v>
          </cell>
          <cell r="C1782" t="str">
            <v>UN</v>
          </cell>
          <cell r="D1782">
            <v>39.447154471544721</v>
          </cell>
          <cell r="E1782" t="str">
            <v>FDE-Julho/21</v>
          </cell>
        </row>
        <row r="1783">
          <cell r="A1783" t="str">
            <v>09.66.004</v>
          </cell>
          <cell r="B1783" t="str">
            <v>RETIRADA DE CABOS DE AÇO E ESTICADORES DE PARA-RAIOS</v>
          </cell>
          <cell r="C1783" t="str">
            <v>M</v>
          </cell>
          <cell r="D1783">
            <v>19.72357723577236</v>
          </cell>
          <cell r="E1783" t="str">
            <v>FDE-Julho/21</v>
          </cell>
        </row>
        <row r="1784">
          <cell r="A1784" t="str">
            <v>09.66.005</v>
          </cell>
          <cell r="B1784" t="str">
            <v>RETIRADA DE CABO DE COBRE NU</v>
          </cell>
          <cell r="C1784" t="str">
            <v>M</v>
          </cell>
          <cell r="D1784">
            <v>7.8861788617886175</v>
          </cell>
          <cell r="E1784" t="str">
            <v>FDE-Julho/21</v>
          </cell>
        </row>
        <row r="1785">
          <cell r="A1785" t="str">
            <v>09.66.006</v>
          </cell>
          <cell r="B1785" t="str">
            <v>RETIRADA DE CABO DE COBRE NU PARA ATERRAMENTO</v>
          </cell>
          <cell r="C1785" t="str">
            <v>M</v>
          </cell>
          <cell r="D1785">
            <v>9.8617886178861802</v>
          </cell>
          <cell r="E1785" t="str">
            <v>FDE-Julho/21</v>
          </cell>
        </row>
        <row r="1786">
          <cell r="A1786" t="str">
            <v>09.66.007</v>
          </cell>
          <cell r="B1786" t="str">
            <v>RETIRADA DE CONECTOR TIPO SPLIT-BOLT PARA CABOS DE ATERRAMENTO</v>
          </cell>
          <cell r="C1786" t="str">
            <v>UN</v>
          </cell>
          <cell r="D1786">
            <v>7.8861788617886175</v>
          </cell>
          <cell r="E1786" t="str">
            <v>FDE-Julho/21</v>
          </cell>
        </row>
        <row r="1787">
          <cell r="A1787" t="str">
            <v>09.66.009</v>
          </cell>
          <cell r="B1787" t="str">
            <v>RETIRADA DE BRAÇADEIRAS PARA PASSAGEM DE CABO DE COBRE NU</v>
          </cell>
          <cell r="C1787" t="str">
            <v>UN</v>
          </cell>
          <cell r="D1787">
            <v>15.772357723577235</v>
          </cell>
          <cell r="E1787" t="str">
            <v>FDE-Julho/21</v>
          </cell>
        </row>
        <row r="1788">
          <cell r="A1788" t="str">
            <v>09.66.099</v>
          </cell>
          <cell r="B1788" t="str">
            <v>RETIRADAS DE PARA-RAIOS E ATERRAMENTOS</v>
          </cell>
          <cell r="C1788" t="str">
            <v>MV</v>
          </cell>
          <cell r="D1788">
            <v>463.84552845528452</v>
          </cell>
          <cell r="E1788" t="str">
            <v>FDE-Julho/21</v>
          </cell>
        </row>
        <row r="1789">
          <cell r="A1789" t="str">
            <v>09.70.003</v>
          </cell>
          <cell r="B1789" t="str">
            <v>RECOLOCAÇÃO DE ISOLADOR TIPO DISCO COMPL, INCLUS GANCHO DE SUSPENSAO TIPO OLHAL</v>
          </cell>
          <cell r="C1789" t="str">
            <v>UN</v>
          </cell>
          <cell r="D1789">
            <v>7.8861788617886175</v>
          </cell>
          <cell r="E1789" t="str">
            <v>FDE-Julho/21</v>
          </cell>
        </row>
        <row r="1790">
          <cell r="A1790" t="str">
            <v>09.70.004</v>
          </cell>
          <cell r="B1790" t="str">
            <v>RECOLOCAÇÃO DE BUCHA PASS.INT/EXT OU DE CH.ACO P/BUCHA PASSAGEM EM A.T</v>
          </cell>
          <cell r="C1790" t="str">
            <v>UN</v>
          </cell>
          <cell r="D1790">
            <v>19.72357723577236</v>
          </cell>
          <cell r="E1790" t="str">
            <v>FDE-Julho/21</v>
          </cell>
        </row>
        <row r="1791">
          <cell r="A1791" t="str">
            <v>09.70.007</v>
          </cell>
          <cell r="B1791" t="str">
            <v>RECOLOCAÇÃO DE CANTONEIRA METALICA</v>
          </cell>
          <cell r="C1791" t="str">
            <v>M</v>
          </cell>
          <cell r="D1791">
            <v>19.72357723577236</v>
          </cell>
          <cell r="E1791" t="str">
            <v>FDE-Julho/21</v>
          </cell>
        </row>
        <row r="1792">
          <cell r="A1792" t="str">
            <v>09.70.008</v>
          </cell>
          <cell r="B1792" t="str">
            <v>RECOLOCAÇÃO DE ISOLADOR CASTANHA OU DE TERMINAL/CONEC. P/BARRAM.COBRE A.T</v>
          </cell>
          <cell r="C1792" t="str">
            <v>UN</v>
          </cell>
          <cell r="D1792">
            <v>3.3495934959349594</v>
          </cell>
          <cell r="E1792" t="str">
            <v>FDE-Julho/21</v>
          </cell>
        </row>
        <row r="1793">
          <cell r="A1793" t="str">
            <v>09.70.009</v>
          </cell>
          <cell r="B1793" t="str">
            <v>RECOLOCAÇÃO DE ISOLADOR TIPO PINO PARA A.T. INCLUSIVE PINO</v>
          </cell>
          <cell r="C1793" t="str">
            <v>UN</v>
          </cell>
          <cell r="D1793">
            <v>23.666666666666668</v>
          </cell>
          <cell r="E1793" t="str">
            <v>FDE-Julho/21</v>
          </cell>
        </row>
        <row r="1794">
          <cell r="A1794" t="str">
            <v>09.70.011</v>
          </cell>
          <cell r="B1794" t="str">
            <v>RECOLOCAÇÃO DE VERGALHÃO DE COBRE</v>
          </cell>
          <cell r="C1794" t="str">
            <v>M</v>
          </cell>
          <cell r="D1794">
            <v>15.772357723577235</v>
          </cell>
          <cell r="E1794" t="str">
            <v>FDE-Julho/21</v>
          </cell>
        </row>
        <row r="1795">
          <cell r="A1795" t="str">
            <v>09.70.018</v>
          </cell>
          <cell r="B1795" t="str">
            <v>RECOLOCAÇÃO DE CHAVE SECCIONADORA TRIP SECA,COMANDO POR VARA/ESTRIBO FRONTAL</v>
          </cell>
          <cell r="C1795" t="str">
            <v>UN</v>
          </cell>
          <cell r="D1795">
            <v>183.1219512195122</v>
          </cell>
          <cell r="E1795" t="str">
            <v>FDE-Julho/21</v>
          </cell>
        </row>
        <row r="1796">
          <cell r="A1796" t="str">
            <v>09.70.020</v>
          </cell>
          <cell r="B1796" t="str">
            <v>RECOLOCAÇÃO DE CH.FUSIV.INDICADORA OU DE TRANSF.DE POTENCIAL COMPL. A.T</v>
          </cell>
          <cell r="C1796" t="str">
            <v>UN</v>
          </cell>
          <cell r="D1796">
            <v>64.902439024390247</v>
          </cell>
          <cell r="E1796" t="str">
            <v>FDE-Julho/21</v>
          </cell>
        </row>
        <row r="1797">
          <cell r="A1797" t="str">
            <v>09.70.022</v>
          </cell>
          <cell r="B1797" t="str">
            <v>RECOLOCAÇÃO DE DISJUNTOR DE VOLUME NORMAL OU REDUZIDO</v>
          </cell>
          <cell r="C1797" t="str">
            <v>UN</v>
          </cell>
          <cell r="D1797">
            <v>344.55284552845529</v>
          </cell>
          <cell r="E1797" t="str">
            <v>FDE-Julho/21</v>
          </cell>
        </row>
        <row r="1798">
          <cell r="A1798" t="str">
            <v>09.70.023</v>
          </cell>
          <cell r="B1798" t="str">
            <v>RECOLOCAÇÃO DE MANOPLA DE COMANDO DO DISJUNTOR DE A.T. (ENGRENAGEM INTERNA)</v>
          </cell>
          <cell r="C1798" t="str">
            <v>UN</v>
          </cell>
          <cell r="D1798">
            <v>53.934959349593498</v>
          </cell>
          <cell r="E1798" t="str">
            <v>FDE-Julho/21</v>
          </cell>
        </row>
        <row r="1799">
          <cell r="A1799" t="str">
            <v>09.70.026</v>
          </cell>
          <cell r="B1799" t="str">
            <v>RECOLOCAÇÃO DE TRANSFORMADOR DE POTENCIA EM POSTE OU CAB.PRIMARIA</v>
          </cell>
          <cell r="C1799" t="str">
            <v>UN</v>
          </cell>
          <cell r="D1799">
            <v>565.60162601626018</v>
          </cell>
          <cell r="E1799" t="str">
            <v>FDE-Julho/21</v>
          </cell>
        </row>
        <row r="1800">
          <cell r="A1800" t="str">
            <v>09.70.029</v>
          </cell>
          <cell r="B1800" t="str">
            <v>RECOLOCAÇÃO DE POSTE DE CONCRETO</v>
          </cell>
          <cell r="C1800" t="str">
            <v>UN</v>
          </cell>
          <cell r="D1800">
            <v>258.26016260162606</v>
          </cell>
          <cell r="E1800" t="str">
            <v>FDE-Julho/21</v>
          </cell>
        </row>
        <row r="1801">
          <cell r="A1801" t="str">
            <v>09.70.099</v>
          </cell>
          <cell r="B1801" t="str">
            <v>RECOLOCACOES DE ALTA TENSAO</v>
          </cell>
          <cell r="C1801" t="str">
            <v>MV</v>
          </cell>
          <cell r="D1801">
            <v>463.84552845528452</v>
          </cell>
          <cell r="E1801" t="str">
            <v>FDE-Julho/21</v>
          </cell>
        </row>
        <row r="1802">
          <cell r="A1802" t="str">
            <v>09.72.003</v>
          </cell>
          <cell r="B1802" t="str">
            <v>RECOLOCAÇÃO DE CABECOTE TELEFONICA, ARMACAO BRAQUET OU CONECTORES PRESSAO P/CABOS</v>
          </cell>
          <cell r="C1802" t="str">
            <v>UN</v>
          </cell>
          <cell r="D1802">
            <v>15.772357723577235</v>
          </cell>
          <cell r="E1802" t="str">
            <v>FDE-Julho/21</v>
          </cell>
        </row>
        <row r="1803">
          <cell r="A1803" t="str">
            <v>09.72.004</v>
          </cell>
          <cell r="B1803" t="str">
            <v>RECOLOCAÇÃO DE POSTE GALVANIZADO DE ENTRADA B.T.</v>
          </cell>
          <cell r="C1803" t="str">
            <v>UN</v>
          </cell>
          <cell r="D1803">
            <v>258.26016260162606</v>
          </cell>
          <cell r="E1803" t="str">
            <v>FDE-Julho/21</v>
          </cell>
        </row>
        <row r="1804">
          <cell r="A1804" t="str">
            <v>09.72.005</v>
          </cell>
          <cell r="B1804" t="str">
            <v>RECOLOCAÇÃO DE POSTE DE CONCRETO DE ENTRADA EM B.T.</v>
          </cell>
          <cell r="C1804" t="str">
            <v>UN</v>
          </cell>
          <cell r="D1804">
            <v>258.26016260162606</v>
          </cell>
          <cell r="E1804" t="str">
            <v>FDE-Julho/21</v>
          </cell>
        </row>
        <row r="1805">
          <cell r="A1805" t="str">
            <v>09.72.009</v>
          </cell>
          <cell r="B1805" t="str">
            <v>RECOLOCAÇÃO DE TUBULACAO ELETRICA APARENTE ATE 2"</v>
          </cell>
          <cell r="C1805" t="str">
            <v>M</v>
          </cell>
          <cell r="D1805">
            <v>11.829268292682928</v>
          </cell>
          <cell r="E1805" t="str">
            <v>FDE-Julho/21</v>
          </cell>
        </row>
        <row r="1806">
          <cell r="A1806" t="str">
            <v>09.72.010</v>
          </cell>
          <cell r="B1806" t="str">
            <v>RECOLOCAÇÃO DE TUBULACAO ELETRICA APARENTE ACIMA DE 2"</v>
          </cell>
          <cell r="C1806" t="str">
            <v>M</v>
          </cell>
          <cell r="D1806">
            <v>23.666666666666668</v>
          </cell>
          <cell r="E1806" t="str">
            <v>FDE-Julho/21</v>
          </cell>
        </row>
        <row r="1807">
          <cell r="A1807" t="str">
            <v>09.72.011</v>
          </cell>
          <cell r="B1807" t="str">
            <v>RECOLOCAÇÃO DE CONDULETES OU DE CX.FUSIV. OU DE TOMADA INSTAL. EM PERFILADOS</v>
          </cell>
          <cell r="C1807" t="str">
            <v>UN</v>
          </cell>
          <cell r="D1807">
            <v>19.72357723577236</v>
          </cell>
          <cell r="E1807" t="str">
            <v>FDE-Julho/21</v>
          </cell>
        </row>
        <row r="1808">
          <cell r="A1808" t="str">
            <v>09.72.012</v>
          </cell>
          <cell r="B1808" t="str">
            <v>RECOLOCAÇÃO DE PERFILADOS</v>
          </cell>
          <cell r="C1808" t="str">
            <v>M</v>
          </cell>
          <cell r="D1808">
            <v>19.72357723577236</v>
          </cell>
          <cell r="E1808" t="str">
            <v>FDE-Julho/21</v>
          </cell>
        </row>
        <row r="1809">
          <cell r="A1809" t="str">
            <v>09.72.014</v>
          </cell>
          <cell r="B1809" t="str">
            <v>RECOLOCAÇÃO DE GANCHOS DE SUSTENTACAO DE LUMINARIAS E PERFILADOS</v>
          </cell>
          <cell r="C1809" t="str">
            <v>UN</v>
          </cell>
          <cell r="D1809">
            <v>9.8617886178861802</v>
          </cell>
          <cell r="E1809" t="str">
            <v>FDE-Julho/21</v>
          </cell>
        </row>
        <row r="1810">
          <cell r="A1810" t="str">
            <v>09.72.017</v>
          </cell>
          <cell r="B1810" t="str">
            <v>RECOLOCAÇÃO DE FIO EMBUTIDO ATE 16 MM2</v>
          </cell>
          <cell r="C1810" t="str">
            <v>M</v>
          </cell>
          <cell r="D1810">
            <v>1.967479674796748</v>
          </cell>
          <cell r="E1810" t="str">
            <v>FDE-Julho/21</v>
          </cell>
        </row>
        <row r="1811">
          <cell r="A1811" t="str">
            <v>09.72.018</v>
          </cell>
          <cell r="B1811" t="str">
            <v>RECOLOCAÇÃO DE CABO EMBUTIDO ACIMA DE 16 MM2</v>
          </cell>
          <cell r="C1811" t="str">
            <v>M</v>
          </cell>
          <cell r="D1811">
            <v>3.9430894308943087</v>
          </cell>
          <cell r="E1811" t="str">
            <v>FDE-Julho/21</v>
          </cell>
        </row>
        <row r="1812">
          <cell r="A1812" t="str">
            <v>09.72.019</v>
          </cell>
          <cell r="B1812" t="str">
            <v>RECOLOCAÇÃO DE FIO APARENTE ATE 16 MM2</v>
          </cell>
          <cell r="C1812" t="str">
            <v>M</v>
          </cell>
          <cell r="D1812">
            <v>1.1788617886178863</v>
          </cell>
          <cell r="E1812" t="str">
            <v>FDE-Julho/21</v>
          </cell>
        </row>
        <row r="1813">
          <cell r="A1813" t="str">
            <v>09.72.020</v>
          </cell>
          <cell r="B1813" t="str">
            <v>RECOLOCAÇÃO DE CABO APARENTE ACIMA DE 16 MM2</v>
          </cell>
          <cell r="C1813" t="str">
            <v>M</v>
          </cell>
          <cell r="D1813">
            <v>11.829268292682928</v>
          </cell>
          <cell r="E1813" t="str">
            <v>FDE-Julho/21</v>
          </cell>
        </row>
        <row r="1814">
          <cell r="A1814" t="str">
            <v>09.72.023</v>
          </cell>
          <cell r="B1814" t="str">
            <v>RECOLOCAÇÃO DE ROLDANAS</v>
          </cell>
          <cell r="C1814" t="str">
            <v>UN</v>
          </cell>
          <cell r="D1814">
            <v>11.829268292682928</v>
          </cell>
          <cell r="E1814" t="str">
            <v>FDE-Julho/21</v>
          </cell>
        </row>
        <row r="1815">
          <cell r="A1815" t="str">
            <v>09.72.024</v>
          </cell>
          <cell r="B1815" t="str">
            <v>RECOLOCAÇÃO E MONTAGEM DE QD.DISTRIB,CX DE PASSAG MET OU QD.CHAMADA</v>
          </cell>
          <cell r="C1815" t="str">
            <v>M2</v>
          </cell>
          <cell r="D1815">
            <v>240.30081300813009</v>
          </cell>
          <cell r="E1815" t="str">
            <v>FDE-Julho/21</v>
          </cell>
        </row>
        <row r="1816">
          <cell r="A1816" t="str">
            <v>09.72.031</v>
          </cell>
          <cell r="B1816" t="str">
            <v>RECOLOCAÇÃO DE BASE DE DISJUNTOR TIPO QUICK-LAG EM CHAPA DE FERRO</v>
          </cell>
          <cell r="C1816" t="str">
            <v>UN</v>
          </cell>
          <cell r="D1816">
            <v>9.8617886178861802</v>
          </cell>
          <cell r="E1816" t="str">
            <v>FDE-Julho/21</v>
          </cell>
        </row>
        <row r="1817">
          <cell r="A1817" t="str">
            <v>09.72.099</v>
          </cell>
          <cell r="B1817" t="str">
            <v>RECOLOCACOES DE BAIXA TENSAO</v>
          </cell>
          <cell r="C1817" t="str">
            <v>MV</v>
          </cell>
          <cell r="D1817">
            <v>463.84552845528452</v>
          </cell>
          <cell r="E1817" t="str">
            <v>FDE-Julho/21</v>
          </cell>
        </row>
        <row r="1818">
          <cell r="A1818" t="str">
            <v>09.74.004</v>
          </cell>
          <cell r="B1818" t="str">
            <v>RECOLOCAÇÃO DE MOTOR DE BOMBA DE RECALQUE</v>
          </cell>
          <cell r="C1818" t="str">
            <v>UN</v>
          </cell>
          <cell r="D1818">
            <v>118.34146341463415</v>
          </cell>
          <cell r="E1818" t="str">
            <v>FDE-Julho/21</v>
          </cell>
        </row>
        <row r="1819">
          <cell r="A1819" t="str">
            <v>09.74.005</v>
          </cell>
          <cell r="B1819" t="str">
            <v>RECOLOCAÇÃO DE AP.ILUM.(PLAFON OU PEND.)P/LAMP.INCAND OU DE PROJET EM JARDINS</v>
          </cell>
          <cell r="C1819" t="str">
            <v>UN</v>
          </cell>
          <cell r="D1819">
            <v>31.552845528455286</v>
          </cell>
          <cell r="E1819" t="str">
            <v>FDE-Julho/21</v>
          </cell>
        </row>
        <row r="1820">
          <cell r="A1820" t="str">
            <v>09.74.006</v>
          </cell>
          <cell r="B1820" t="str">
            <v>RECOLOCAÇÃO DE APARELHO DE ILUMINACAO,PLAFONS OU PENDENTES P/ LAMP FLUORESCENTES</v>
          </cell>
          <cell r="C1820" t="str">
            <v>UN</v>
          </cell>
          <cell r="D1820">
            <v>4.536585365853659</v>
          </cell>
          <cell r="E1820" t="str">
            <v>FDE-Julho/21</v>
          </cell>
        </row>
        <row r="1821">
          <cell r="A1821" t="str">
            <v>09.74.015</v>
          </cell>
          <cell r="B1821" t="str">
            <v>RECOLOCAÇÃO DE PROJ.EM FACHADAS OU AP.ILUMIN.A PROVA DE TEMPO</v>
          </cell>
          <cell r="C1821" t="str">
            <v>UN</v>
          </cell>
          <cell r="D1821">
            <v>39.447154471544721</v>
          </cell>
          <cell r="E1821" t="str">
            <v>FDE-Julho/21</v>
          </cell>
        </row>
        <row r="1822">
          <cell r="A1822" t="str">
            <v>09.74.017</v>
          </cell>
          <cell r="B1822" t="str">
            <v>RECOLOCAÇÃO DE ARANDELA EXTERNA EM BRACO DE FERRO</v>
          </cell>
          <cell r="C1822" t="str">
            <v>UN</v>
          </cell>
          <cell r="D1822">
            <v>78.894308943089442</v>
          </cell>
          <cell r="E1822" t="str">
            <v>FDE-Julho/21</v>
          </cell>
        </row>
        <row r="1823">
          <cell r="A1823" t="str">
            <v>09.74.018</v>
          </cell>
          <cell r="B1823" t="str">
            <v>RECOLOCAÇÃO DE APARELHOS DE ILUMINAÇÃO EM POSTE</v>
          </cell>
          <cell r="C1823" t="str">
            <v>UN</v>
          </cell>
          <cell r="D1823">
            <v>59.170731707317074</v>
          </cell>
          <cell r="E1823" t="str">
            <v>FDE-Julho/21</v>
          </cell>
        </row>
        <row r="1824">
          <cell r="A1824" t="str">
            <v>09.74.019</v>
          </cell>
          <cell r="B1824" t="str">
            <v>RECOLOCAÇÃO DE POSTE CURVO, INCLUINDO BASE DE FIXACAO</v>
          </cell>
          <cell r="C1824" t="str">
            <v>UN</v>
          </cell>
          <cell r="D1824">
            <v>258.26016260162606</v>
          </cell>
          <cell r="E1824" t="str">
            <v>FDE-Julho/21</v>
          </cell>
        </row>
        <row r="1825">
          <cell r="A1825" t="str">
            <v>09.74.023</v>
          </cell>
          <cell r="B1825" t="str">
            <v>RECOLOCAÇÃO DE POSTE DE FERRO RETO ENGASTADO NO SOLO</v>
          </cell>
          <cell r="C1825" t="str">
            <v>UN</v>
          </cell>
          <cell r="D1825">
            <v>258.26016260162606</v>
          </cell>
          <cell r="E1825" t="str">
            <v>FDE-Julho/21</v>
          </cell>
        </row>
        <row r="1826">
          <cell r="A1826" t="str">
            <v>09.74.024</v>
          </cell>
          <cell r="B1826" t="str">
            <v>RECOLOCAÇÃO DE POSTE DE CONCRETO DE ATE 10M ACIMA DO SOLO</v>
          </cell>
          <cell r="C1826" t="str">
            <v>UN</v>
          </cell>
          <cell r="D1826">
            <v>258.26016260162606</v>
          </cell>
          <cell r="E1826" t="str">
            <v>FDE-Julho/21</v>
          </cell>
        </row>
        <row r="1827">
          <cell r="A1827" t="str">
            <v>09.74.099</v>
          </cell>
          <cell r="B1827" t="str">
            <v>RECOLOCACOES DE APARELHOS E EQUIPAMENTOS</v>
          </cell>
          <cell r="C1827" t="str">
            <v>MV</v>
          </cell>
          <cell r="D1827">
            <v>463.84552845528452</v>
          </cell>
          <cell r="E1827" t="str">
            <v>FDE-Julho/21</v>
          </cell>
        </row>
        <row r="1828">
          <cell r="A1828" t="str">
            <v>09.76.001</v>
          </cell>
          <cell r="B1828" t="str">
            <v>RECOLOCAÇÃO DE CAPTOR DE PARA-RAIOS TIPO FRANKLIN OU RADIOATIVO</v>
          </cell>
          <cell r="C1828" t="str">
            <v>UN</v>
          </cell>
          <cell r="D1828">
            <v>39.447154471544721</v>
          </cell>
          <cell r="E1828" t="str">
            <v>FDE-Julho/21</v>
          </cell>
        </row>
        <row r="1829">
          <cell r="A1829" t="str">
            <v>09.76.003</v>
          </cell>
          <cell r="B1829" t="str">
            <v>RECOLOCAÇÃO DE BASE E HASTE DE PARA-RAIOS</v>
          </cell>
          <cell r="C1829" t="str">
            <v>UN</v>
          </cell>
          <cell r="D1829">
            <v>157.78861788617888</v>
          </cell>
          <cell r="E1829" t="str">
            <v>FDE-Julho/21</v>
          </cell>
        </row>
        <row r="1830">
          <cell r="A1830" t="str">
            <v>09.76.004</v>
          </cell>
          <cell r="B1830" t="str">
            <v>RECOLOCAÇÃO DE CABO ACO E ESTICADORES,OU DE CABO COBRE NU P/ATERR. P.RAIOS</v>
          </cell>
          <cell r="C1830" t="str">
            <v>M</v>
          </cell>
          <cell r="D1830">
            <v>7.8861788617886175</v>
          </cell>
          <cell r="E1830" t="str">
            <v>FDE-Julho/21</v>
          </cell>
        </row>
        <row r="1831">
          <cell r="A1831" t="str">
            <v>09.76.005</v>
          </cell>
          <cell r="B1831" t="str">
            <v>RECOLOCAÇÃO DE CABO DE COBRE NU</v>
          </cell>
          <cell r="C1831" t="str">
            <v>M</v>
          </cell>
          <cell r="D1831">
            <v>19.72357723577236</v>
          </cell>
          <cell r="E1831" t="str">
            <v>FDE-Julho/21</v>
          </cell>
        </row>
        <row r="1832">
          <cell r="A1832" t="str">
            <v>09.76.007</v>
          </cell>
          <cell r="B1832" t="str">
            <v>RECOLOCAÇÃO DE CONECTOR TIPO SPLIT-BOLT PARA CABOS DE ATERRAMENTO</v>
          </cell>
          <cell r="C1832" t="str">
            <v>UN</v>
          </cell>
          <cell r="D1832">
            <v>7.8861788617886175</v>
          </cell>
          <cell r="E1832" t="str">
            <v>FDE-Julho/21</v>
          </cell>
        </row>
        <row r="1833">
          <cell r="A1833" t="str">
            <v>09.76.009</v>
          </cell>
          <cell r="B1833" t="str">
            <v>RECOLOCAÇÃO DE BRACADEIRAS PARA 3 ESTAIS OU PARA PASSAGEM DE CABO DE COBRE NU</v>
          </cell>
          <cell r="C1833" t="str">
            <v>UN</v>
          </cell>
          <cell r="D1833">
            <v>39.447154471544721</v>
          </cell>
          <cell r="E1833" t="str">
            <v>FDE-Julho/21</v>
          </cell>
        </row>
        <row r="1834">
          <cell r="A1834" t="str">
            <v>09.76.099</v>
          </cell>
          <cell r="B1834" t="str">
            <v>RECOLOCACOES DE PARA-RAIOS E ATERRAMENTO</v>
          </cell>
          <cell r="C1834" t="str">
            <v>MV</v>
          </cell>
          <cell r="D1834">
            <v>463.84552845528452</v>
          </cell>
          <cell r="E1834" t="str">
            <v>FDE-Julho/21</v>
          </cell>
        </row>
        <row r="1835">
          <cell r="A1835" t="str">
            <v>09.80.001</v>
          </cell>
          <cell r="B1835" t="str">
            <v>OLEO P/DISJUNTOR EM TRANSFOMADOR DE ALTA TENSAO EM CABINE</v>
          </cell>
          <cell r="C1835" t="str">
            <v>L</v>
          </cell>
          <cell r="D1835">
            <v>14.154471544715447</v>
          </cell>
          <cell r="E1835" t="str">
            <v>FDE-Julho/21</v>
          </cell>
        </row>
        <row r="1836">
          <cell r="A1836" t="str">
            <v>09.80.002</v>
          </cell>
          <cell r="B1836" t="str">
            <v>OLEO PARA TRANSFORMADOR DE ALTA TENSAO EM POSTE SINGELO OU ESTALEIRO</v>
          </cell>
          <cell r="C1836" t="str">
            <v>L</v>
          </cell>
          <cell r="D1836">
            <v>14.487804878048781</v>
          </cell>
          <cell r="E1836" t="str">
            <v>FDE-Julho/21</v>
          </cell>
        </row>
        <row r="1837">
          <cell r="A1837" t="str">
            <v>09.80.003</v>
          </cell>
          <cell r="B1837" t="str">
            <v>ISOLADOR TIPO DISCO 15 KV 6" (150 MM)</v>
          </cell>
          <cell r="C1837" t="str">
            <v>UN</v>
          </cell>
          <cell r="D1837">
            <v>99.211382113821145</v>
          </cell>
          <cell r="E1837" t="str">
            <v>FDE-Julho/21</v>
          </cell>
        </row>
        <row r="1838">
          <cell r="A1838" t="str">
            <v>09.80.004</v>
          </cell>
          <cell r="B1838" t="str">
            <v>CHAPA DE FERRO DE 1,50 X 0,50 M PARA BUCHA DE PASSAGEM</v>
          </cell>
          <cell r="C1838" t="str">
            <v>UN</v>
          </cell>
          <cell r="D1838">
            <v>573.36585365853659</v>
          </cell>
          <cell r="E1838" t="str">
            <v>FDE-Julho/21</v>
          </cell>
        </row>
        <row r="1839">
          <cell r="A1839" t="str">
            <v>09.80.005</v>
          </cell>
          <cell r="B1839" t="str">
            <v>BUCHA PARA PASSAGEM INTERNA/EXTERNA COM ISOLACAO PARA 15 KV</v>
          </cell>
          <cell r="C1839" t="str">
            <v>UN</v>
          </cell>
          <cell r="D1839">
            <v>401.4959349593496</v>
          </cell>
          <cell r="E1839" t="str">
            <v>FDE-Julho/21</v>
          </cell>
        </row>
        <row r="1840">
          <cell r="A1840" t="str">
            <v>09.80.006</v>
          </cell>
          <cell r="B1840" t="str">
            <v>BUCHA DE PASSAGEM PARA NEUTRO</v>
          </cell>
          <cell r="C1840" t="str">
            <v>UN</v>
          </cell>
          <cell r="D1840">
            <v>397.55284552845529</v>
          </cell>
          <cell r="E1840" t="str">
            <v>FDE-Julho/21</v>
          </cell>
        </row>
        <row r="1841">
          <cell r="A1841" t="str">
            <v>09.80.007</v>
          </cell>
          <cell r="B1841" t="str">
            <v>CANTONEIRA DE FERRO 1 1/2" X 1 1/2" X 1/8"</v>
          </cell>
          <cell r="C1841" t="str">
            <v>M</v>
          </cell>
          <cell r="D1841">
            <v>32.910569105691053</v>
          </cell>
          <cell r="E1841" t="str">
            <v>FDE-Julho/21</v>
          </cell>
        </row>
        <row r="1842">
          <cell r="A1842" t="str">
            <v>09.80.008</v>
          </cell>
          <cell r="B1842" t="str">
            <v>JANELA DE VENTILACAO PADRAO ELETROPAULO DE 0,40 X 0,40 X 0,15 M</v>
          </cell>
          <cell r="C1842" t="str">
            <v>UN</v>
          </cell>
          <cell r="D1842">
            <v>77.991869918699194</v>
          </cell>
          <cell r="E1842" t="str">
            <v>FDE-Julho/21</v>
          </cell>
        </row>
        <row r="1843">
          <cell r="A1843" t="str">
            <v>09.80.010</v>
          </cell>
          <cell r="B1843" t="str">
            <v>ISOLADOR TIPO PINO PARA 15 KV, INCLUSIVE PINO, INSTALADO EM CABINE</v>
          </cell>
          <cell r="C1843" t="str">
            <v>UN</v>
          </cell>
          <cell r="D1843">
            <v>49.27642276422764</v>
          </cell>
          <cell r="E1843" t="str">
            <v>FDE-Julho/21</v>
          </cell>
        </row>
        <row r="1844">
          <cell r="A1844" t="str">
            <v>09.80.011</v>
          </cell>
          <cell r="B1844" t="str">
            <v>ISOLADOR TIPO PINO PARA 15 KV, INCLUSIVE PINO, INSTALADO EM POSTE</v>
          </cell>
          <cell r="C1844" t="str">
            <v>UN</v>
          </cell>
          <cell r="D1844">
            <v>55.195121951219512</v>
          </cell>
          <cell r="E1844" t="str">
            <v>FDE-Julho/21</v>
          </cell>
        </row>
        <row r="1845">
          <cell r="A1845" t="str">
            <v>09.80.012</v>
          </cell>
          <cell r="B1845" t="str">
            <v>VERGALHAO DE COBRE DE 3/8" (10MM)</v>
          </cell>
          <cell r="C1845" t="str">
            <v>M</v>
          </cell>
          <cell r="D1845">
            <v>91.121951219512198</v>
          </cell>
          <cell r="E1845" t="str">
            <v>FDE-Julho/21</v>
          </cell>
        </row>
        <row r="1846">
          <cell r="A1846" t="str">
            <v>09.80.013</v>
          </cell>
          <cell r="B1846" t="str">
            <v>VERGALHAO DE COBRE DE 1/2" (12,5MM)</v>
          </cell>
          <cell r="C1846" t="str">
            <v>M</v>
          </cell>
          <cell r="D1846">
            <v>139.48780487804876</v>
          </cell>
          <cell r="E1846" t="str">
            <v>FDE-Julho/21</v>
          </cell>
        </row>
        <row r="1847">
          <cell r="A1847" t="str">
            <v>09.80.014</v>
          </cell>
          <cell r="B1847" t="str">
            <v>TERMINAL OU CONECTOR PARA VERGALHAO DE COBRE DE 3/8" (10 MM2)</v>
          </cell>
          <cell r="C1847" t="str">
            <v>UN</v>
          </cell>
          <cell r="D1847">
            <v>27.40650406504065</v>
          </cell>
          <cell r="E1847" t="str">
            <v>FDE-Julho/21</v>
          </cell>
        </row>
        <row r="1848">
          <cell r="A1848" t="str">
            <v>09.80.015</v>
          </cell>
          <cell r="B1848" t="str">
            <v>TERMINAL OU CONECTOR PARA VERGALHAO DE COBRE DE 1/2" (12,5 MM2)</v>
          </cell>
          <cell r="C1848" t="str">
            <v>UN</v>
          </cell>
          <cell r="D1848">
            <v>44.691056910569102</v>
          </cell>
          <cell r="E1848" t="str">
            <v>FDE-Julho/21</v>
          </cell>
        </row>
        <row r="1849">
          <cell r="A1849" t="str">
            <v>09.80.017</v>
          </cell>
          <cell r="B1849" t="str">
            <v>MUFLA TERMINAL UNIPOLAR EXTERNA P/ CABO ISOLAÇÃO XLPE 15KV ATE 35MM2</v>
          </cell>
          <cell r="C1849" t="str">
            <v>UN</v>
          </cell>
          <cell r="D1849">
            <v>393.04878048780489</v>
          </cell>
          <cell r="E1849" t="str">
            <v>FDE-Julho/21</v>
          </cell>
        </row>
        <row r="1850">
          <cell r="A1850" t="str">
            <v>09.80.019</v>
          </cell>
          <cell r="B1850" t="str">
            <v>MUFLA TERMINAL UNIPOLAR INTERNA P/ CABO ISOLAÇÃO XLPE 15KV ATE 35MM2</v>
          </cell>
          <cell r="C1850" t="str">
            <v>UN</v>
          </cell>
          <cell r="D1850">
            <v>300.02439024390242</v>
          </cell>
          <cell r="E1850" t="str">
            <v>FDE-Julho/21</v>
          </cell>
        </row>
        <row r="1851">
          <cell r="A1851" t="str">
            <v>09.80.021</v>
          </cell>
          <cell r="B1851" t="str">
            <v>CABO SECO TRIPOLAR (THV SINTENAX) 3X25 MM2 / 15KV</v>
          </cell>
          <cell r="C1851" t="str">
            <v>M</v>
          </cell>
          <cell r="D1851">
            <v>185.88617886178861</v>
          </cell>
          <cell r="E1851" t="str">
            <v>FDE-Julho/21</v>
          </cell>
        </row>
        <row r="1852">
          <cell r="A1852" t="str">
            <v>09.80.022</v>
          </cell>
          <cell r="B1852" t="str">
            <v>CABO SECO TRIPOLAR (THV SINTENAX) 3 X 35 MM2 / 15KV</v>
          </cell>
          <cell r="C1852" t="str">
            <v>M</v>
          </cell>
          <cell r="D1852">
            <v>223.75609756097563</v>
          </cell>
          <cell r="E1852" t="str">
            <v>FDE-Julho/21</v>
          </cell>
        </row>
        <row r="1853">
          <cell r="A1853" t="str">
            <v>09.80.023</v>
          </cell>
          <cell r="B1853" t="str">
            <v>CABO SECO UNIPOLAR (THV SINTENAX) 16 MM2/15 KV</v>
          </cell>
          <cell r="C1853" t="str">
            <v>M</v>
          </cell>
          <cell r="D1853">
            <v>52.479674796747965</v>
          </cell>
          <cell r="E1853" t="str">
            <v>FDE-Julho/21</v>
          </cell>
        </row>
        <row r="1854">
          <cell r="A1854" t="str">
            <v>09.80.024</v>
          </cell>
          <cell r="B1854" t="str">
            <v>CABO DE POTENCIA UNIPOLAR ISOLAÇÃO XLPE CLASSE 15KV 25MM2</v>
          </cell>
          <cell r="C1854" t="str">
            <v>M</v>
          </cell>
          <cell r="D1854">
            <v>59.349593495934961</v>
          </cell>
          <cell r="E1854" t="str">
            <v>FDE-Julho/21</v>
          </cell>
        </row>
        <row r="1855">
          <cell r="A1855" t="str">
            <v>09.80.025</v>
          </cell>
          <cell r="B1855" t="str">
            <v>CABO DE POTENCIA UNIPOLAR ISOLAÇÃO XLPE CLASSE 15KV 35MM2</v>
          </cell>
          <cell r="C1855" t="str">
            <v>M</v>
          </cell>
          <cell r="D1855">
            <v>74.626016260162601</v>
          </cell>
          <cell r="E1855" t="str">
            <v>FDE-Julho/21</v>
          </cell>
        </row>
        <row r="1856">
          <cell r="A1856" t="str">
            <v>09.80.026</v>
          </cell>
          <cell r="B1856" t="str">
            <v>CHAVE SECCIONADORA TRIPOLAR SECA PARA 200A/15 KV C/ CMD PROLONGADO</v>
          </cell>
          <cell r="C1856" t="str">
            <v>UN</v>
          </cell>
          <cell r="D1856">
            <v>2126.5284552845528</v>
          </cell>
          <cell r="E1856" t="str">
            <v>FDE-Julho/21</v>
          </cell>
        </row>
        <row r="1857">
          <cell r="A1857" t="str">
            <v>09.80.029</v>
          </cell>
          <cell r="B1857" t="str">
            <v>CHAVE FUSIVEL INDIC 'MATHEUS' P/100 A/15 KV RUPTURA 1200A POSTE/ESTAL</v>
          </cell>
          <cell r="C1857" t="str">
            <v>UN</v>
          </cell>
          <cell r="D1857">
            <v>289.4390243902439</v>
          </cell>
          <cell r="E1857" t="str">
            <v>FDE-Julho/21</v>
          </cell>
        </row>
        <row r="1858">
          <cell r="A1858" t="str">
            <v>09.80.030</v>
          </cell>
          <cell r="B1858" t="str">
            <v>CHAVE FUSIVEL INDIC 'MATHEUS' P/100A/15 KV RUPTURA 1200A EM CABINE</v>
          </cell>
          <cell r="C1858" t="str">
            <v>UN</v>
          </cell>
          <cell r="D1858">
            <v>278.19512195121951</v>
          </cell>
          <cell r="E1858" t="str">
            <v>FDE-Julho/21</v>
          </cell>
        </row>
        <row r="1859">
          <cell r="A1859" t="str">
            <v>09.80.033</v>
          </cell>
          <cell r="B1859" t="str">
            <v>TRANSFORMADOR DE CORRENTE PARA M.T. 15 KV</v>
          </cell>
          <cell r="C1859" t="str">
            <v>UN</v>
          </cell>
          <cell r="D1859">
            <v>973.43089430894304</v>
          </cell>
          <cell r="E1859" t="str">
            <v>FDE-Julho/21</v>
          </cell>
        </row>
        <row r="1860">
          <cell r="A1860" t="str">
            <v>09.80.034</v>
          </cell>
          <cell r="B1860" t="str">
            <v>TRANSFORMADOR DE POTENCIAL 400 W/220V COM FUSIVEL DE M.T. 15 KV</v>
          </cell>
          <cell r="C1860" t="str">
            <v>UN</v>
          </cell>
          <cell r="D1860">
            <v>2039.4146341463415</v>
          </cell>
          <cell r="E1860" t="str">
            <v>FDE-Julho/21</v>
          </cell>
        </row>
        <row r="1861">
          <cell r="A1861" t="str">
            <v>09.80.036</v>
          </cell>
          <cell r="B1861" t="str">
            <v>DISJUNTOR VOL REDUZIDO OLEO 15KV/250 PL15B MVA 630 ACION. MANUAL - COMPLETO</v>
          </cell>
          <cell r="C1861" t="str">
            <v>UN</v>
          </cell>
          <cell r="D1861">
            <v>12637.365853658535</v>
          </cell>
          <cell r="E1861" t="str">
            <v>FDE-Julho/21</v>
          </cell>
        </row>
        <row r="1862">
          <cell r="A1862" t="str">
            <v>09.80.038</v>
          </cell>
          <cell r="B1862" t="str">
            <v>BOBINA MINIMA DO DISJUNTOR</v>
          </cell>
          <cell r="C1862" t="str">
            <v>UN</v>
          </cell>
          <cell r="D1862">
            <v>1236.6260162601625</v>
          </cell>
          <cell r="E1862" t="str">
            <v>FDE-Julho/21</v>
          </cell>
        </row>
        <row r="1863">
          <cell r="A1863" t="str">
            <v>09.80.039</v>
          </cell>
          <cell r="B1863" t="str">
            <v>RELE FALTA-DE-FASE TRIFASICO TIPO ST 220/110 V PEXTRON OU SIMILAR</v>
          </cell>
          <cell r="C1863" t="str">
            <v>UN</v>
          </cell>
          <cell r="D1863">
            <v>506.87804878048786</v>
          </cell>
          <cell r="E1863" t="str">
            <v>FDE-Julho/21</v>
          </cell>
        </row>
        <row r="1864">
          <cell r="A1864" t="str">
            <v>09.80.040</v>
          </cell>
          <cell r="B1864" t="str">
            <v>RELE PRIMARIO DE SOBRECORRENTE P/DISJ. DE MEDIA TENSAO</v>
          </cell>
          <cell r="C1864" t="str">
            <v>UN</v>
          </cell>
          <cell r="D1864">
            <v>3006.0650406504064</v>
          </cell>
          <cell r="E1864" t="str">
            <v>FDE-Julho/21</v>
          </cell>
        </row>
        <row r="1865">
          <cell r="A1865" t="str">
            <v>09.80.041</v>
          </cell>
          <cell r="B1865" t="str">
            <v>MANOPLA DE COMANDO DE DISJUNTOR DE A. T.</v>
          </cell>
          <cell r="C1865" t="str">
            <v>UN</v>
          </cell>
          <cell r="D1865">
            <v>201.17073170731709</v>
          </cell>
          <cell r="E1865" t="str">
            <v>FDE-Julho/21</v>
          </cell>
        </row>
        <row r="1866">
          <cell r="A1866" t="str">
            <v>09.80.042</v>
          </cell>
          <cell r="B1866" t="str">
            <v>TAPETE DE BORRACHA DE 100 X 100 X 0,5 CM</v>
          </cell>
          <cell r="C1866" t="str">
            <v>UN</v>
          </cell>
          <cell r="D1866">
            <v>461.63414634146335</v>
          </cell>
          <cell r="E1866" t="str">
            <v>FDE-Julho/21</v>
          </cell>
        </row>
        <row r="1867">
          <cell r="A1867" t="str">
            <v>09.80.043</v>
          </cell>
          <cell r="B1867" t="str">
            <v>LUVA DE BORRACHA PARA A.T. 20 KV</v>
          </cell>
          <cell r="C1867" t="str">
            <v>PR</v>
          </cell>
          <cell r="D1867">
            <v>488.34146341463412</v>
          </cell>
          <cell r="E1867" t="str">
            <v>FDE-Julho/21</v>
          </cell>
        </row>
        <row r="1868">
          <cell r="A1868" t="str">
            <v>09.80.044</v>
          </cell>
          <cell r="B1868" t="str">
            <v>VARA MANOPLA DE FENOLITE DE 2,70 M P/ CHAVE SECCIONADORA - 15 KV</v>
          </cell>
          <cell r="C1868" t="str">
            <v>UN</v>
          </cell>
          <cell r="D1868">
            <v>230.130081300813</v>
          </cell>
          <cell r="E1868" t="str">
            <v>FDE-Julho/21</v>
          </cell>
        </row>
        <row r="1869">
          <cell r="A1869" t="str">
            <v>09.80.048</v>
          </cell>
          <cell r="B1869" t="str">
            <v>SELA PARA CRUZETA DE MADEIRA</v>
          </cell>
          <cell r="C1869" t="str">
            <v>UN</v>
          </cell>
          <cell r="D1869">
            <v>67.373983739837399</v>
          </cell>
          <cell r="E1869" t="str">
            <v>FDE-Julho/21</v>
          </cell>
        </row>
        <row r="1870">
          <cell r="A1870" t="str">
            <v>09.80.049</v>
          </cell>
          <cell r="B1870" t="str">
            <v>SUPORTE DE TRANSFORMADOR EM POSTE  OU ESTALEIRO</v>
          </cell>
          <cell r="C1870" t="str">
            <v>UN</v>
          </cell>
          <cell r="D1870">
            <v>210.57723577235771</v>
          </cell>
          <cell r="E1870" t="str">
            <v>FDE-Julho/21</v>
          </cell>
        </row>
        <row r="1871">
          <cell r="A1871" t="str">
            <v>09.80.050</v>
          </cell>
          <cell r="B1871" t="str">
            <v>CRUZETA DE MADEIRA DE 2400 MM</v>
          </cell>
          <cell r="C1871" t="str">
            <v>UN</v>
          </cell>
          <cell r="D1871">
            <v>245.65040650406502</v>
          </cell>
          <cell r="E1871" t="str">
            <v>FDE-Julho/21</v>
          </cell>
        </row>
        <row r="1872">
          <cell r="A1872" t="str">
            <v>09.80.051</v>
          </cell>
          <cell r="B1872" t="str">
            <v>MAO FRANCESA DE 700 MM</v>
          </cell>
          <cell r="C1872" t="str">
            <v>UN</v>
          </cell>
          <cell r="D1872">
            <v>50.886178861788622</v>
          </cell>
          <cell r="E1872" t="str">
            <v>FDE-Julho/21</v>
          </cell>
        </row>
        <row r="1873">
          <cell r="A1873" t="str">
            <v>09.80.052</v>
          </cell>
          <cell r="B1873" t="str">
            <v>CAIXA PARA TRANSFORMADOR DE CORRENTE PADRAO ELEKTRO</v>
          </cell>
          <cell r="C1873" t="str">
            <v>UN</v>
          </cell>
          <cell r="D1873">
            <v>575.04878048780483</v>
          </cell>
          <cell r="E1873" t="str">
            <v>FDE-Julho/21</v>
          </cell>
        </row>
        <row r="1874">
          <cell r="A1874" t="str">
            <v>09.80.053</v>
          </cell>
          <cell r="B1874" t="str">
            <v>CAIXA DE MEDICAO PADRAO ELEKTRO - 0,70 X 0,60 X 0,25 M</v>
          </cell>
          <cell r="C1874" t="str">
            <v>UN</v>
          </cell>
          <cell r="D1874">
            <v>757.35772357723579</v>
          </cell>
          <cell r="E1874" t="str">
            <v>FDE-Julho/21</v>
          </cell>
        </row>
        <row r="1875">
          <cell r="A1875" t="str">
            <v>09.80.055</v>
          </cell>
          <cell r="B1875" t="str">
            <v>TRANSF-POT 45 KVA-M.T.13,2(5%)B.T.220/127V(5%)EM POSTE/ESTALEIRO</v>
          </cell>
          <cell r="C1875" t="str">
            <v>UN</v>
          </cell>
          <cell r="D1875">
            <v>7725.9430894308944</v>
          </cell>
          <cell r="E1875" t="str">
            <v>FDE-Julho/21</v>
          </cell>
        </row>
        <row r="1876">
          <cell r="A1876" t="str">
            <v>09.80.057</v>
          </cell>
          <cell r="B1876" t="str">
            <v>TRANSF-POT 75 KVA-M.T.13,2 KV(5%)B.T.220/127V(5%)EM POSTE/ESTALEIRO</v>
          </cell>
          <cell r="C1876" t="str">
            <v>UN</v>
          </cell>
          <cell r="D1876">
            <v>12065.821138211382</v>
          </cell>
          <cell r="E1876" t="str">
            <v>FDE-Julho/21</v>
          </cell>
        </row>
        <row r="1877">
          <cell r="A1877" t="str">
            <v>09.80.058</v>
          </cell>
          <cell r="B1877" t="str">
            <v>TRANSF-POT 112,5 KVA-M.T.13,2 KV(5%)220/127V(5%) EM POSTE /ESTALEIRO</v>
          </cell>
          <cell r="C1877" t="str">
            <v>UN</v>
          </cell>
          <cell r="D1877">
            <v>12442.788617886179</v>
          </cell>
          <cell r="E1877" t="str">
            <v>FDE-Julho/21</v>
          </cell>
        </row>
        <row r="1878">
          <cell r="A1878" t="str">
            <v>09.80.059</v>
          </cell>
          <cell r="B1878" t="str">
            <v>TRANSF-POT 112,5 KVA-M.T.13,2 KV(5%)B.T.220/127V(5%) EM CABINE</v>
          </cell>
          <cell r="C1878" t="str">
            <v>UN</v>
          </cell>
          <cell r="D1878">
            <v>12301.390243902439</v>
          </cell>
          <cell r="E1878" t="str">
            <v>FDE-Julho/21</v>
          </cell>
        </row>
        <row r="1879">
          <cell r="A1879" t="str">
            <v>09.80.060</v>
          </cell>
          <cell r="B1879" t="str">
            <v>TRANSF-POT 150 KVA-M.T.13,2 KV(5%) B.T. 220/127V(5%) EM CABINE</v>
          </cell>
          <cell r="C1879" t="str">
            <v>UN</v>
          </cell>
          <cell r="D1879">
            <v>15666.926829268292</v>
          </cell>
          <cell r="E1879" t="str">
            <v>FDE-Julho/21</v>
          </cell>
        </row>
        <row r="1880">
          <cell r="A1880" t="str">
            <v>09.80.061</v>
          </cell>
          <cell r="B1880" t="str">
            <v>TRANSF-POT 225 KVA-M.T.13,2 KV(5%)B.T. 220/127(5%) EM CABINE</v>
          </cell>
          <cell r="C1880" t="str">
            <v>UN</v>
          </cell>
          <cell r="D1880">
            <v>22327.544715447155</v>
          </cell>
          <cell r="E1880" t="str">
            <v>FDE-Julho/21</v>
          </cell>
        </row>
        <row r="1881">
          <cell r="A1881" t="str">
            <v>09.80.062</v>
          </cell>
          <cell r="B1881" t="str">
            <v>TRANSF-POT 300 KVA-M.T.13,2 KV(5%)B.T. 220/127(5%) EM CABINE</v>
          </cell>
          <cell r="C1881" t="str">
            <v>UN</v>
          </cell>
          <cell r="D1881">
            <v>24990.853658536587</v>
          </cell>
          <cell r="E1881" t="str">
            <v>FDE-Julho/21</v>
          </cell>
        </row>
        <row r="1882">
          <cell r="A1882" t="str">
            <v>09.80.063</v>
          </cell>
          <cell r="B1882" t="str">
            <v>TRANSF-POT 500 KVA-M.T.13,2 KV(5%)B.T. 220/127V(5%) EM CABINE</v>
          </cell>
          <cell r="C1882" t="str">
            <v>UN</v>
          </cell>
          <cell r="D1882">
            <v>42159.544715447155</v>
          </cell>
          <cell r="E1882" t="str">
            <v>FDE-Julho/21</v>
          </cell>
        </row>
        <row r="1883">
          <cell r="A1883" t="str">
            <v>09.80.064</v>
          </cell>
          <cell r="B1883" t="str">
            <v>MUDANCA DE TAP DO TRANSFORMADOR</v>
          </cell>
          <cell r="C1883" t="str">
            <v>UN</v>
          </cell>
          <cell r="D1883">
            <v>224.84552845528455</v>
          </cell>
          <cell r="E1883" t="str">
            <v>FDE-Julho/21</v>
          </cell>
        </row>
        <row r="1884">
          <cell r="A1884" t="str">
            <v>09.80.065</v>
          </cell>
          <cell r="B1884" t="str">
            <v>LIMPEZA DE POSTO PRIMARIO E PINTURA DOS BARRAMENTOS</v>
          </cell>
          <cell r="C1884" t="str">
            <v>UN</v>
          </cell>
          <cell r="D1884">
            <v>808.17073170731703</v>
          </cell>
          <cell r="E1884" t="str">
            <v>FDE-Julho/21</v>
          </cell>
        </row>
        <row r="1885">
          <cell r="A1885" t="str">
            <v>09.80.071</v>
          </cell>
          <cell r="B1885" t="str">
            <v>CAPACITOR   PARA CORRECAO DO FATOR DE POTENCIA 5 KVAR-220/60HZ</v>
          </cell>
          <cell r="C1885" t="str">
            <v>UN</v>
          </cell>
          <cell r="D1885">
            <v>568.1219512195122</v>
          </cell>
          <cell r="E1885" t="str">
            <v>FDE-Julho/21</v>
          </cell>
        </row>
        <row r="1886">
          <cell r="A1886" t="str">
            <v>09.80.074</v>
          </cell>
          <cell r="B1886" t="str">
            <v>CAPACITOR   PARA CORRECAO DO FATOR DE POTENCIA 7,5 KVAR-220V/60HZ</v>
          </cell>
          <cell r="C1886" t="str">
            <v>UN</v>
          </cell>
          <cell r="D1886">
            <v>611.79674796747963</v>
          </cell>
          <cell r="E1886" t="str">
            <v>FDE-Julho/21</v>
          </cell>
        </row>
        <row r="1887">
          <cell r="A1887" t="str">
            <v>09.80.076</v>
          </cell>
          <cell r="B1887" t="str">
            <v>CAPACITOR   PARA CORRECAO DO FATOR DE POTENCIA 10KVAR - 220 V/60HZ</v>
          </cell>
          <cell r="C1887" t="str">
            <v>UN</v>
          </cell>
          <cell r="D1887">
            <v>1044.5691056910568</v>
          </cell>
          <cell r="E1887" t="str">
            <v>FDE-Julho/21</v>
          </cell>
        </row>
        <row r="1888">
          <cell r="A1888" t="str">
            <v>09.80.078</v>
          </cell>
          <cell r="B1888" t="str">
            <v>CAPACITOR   PARA CORRECAO DO FATOR DE POTENCIA 12,5 KVAR-220V/60HZ</v>
          </cell>
          <cell r="C1888" t="str">
            <v>UN</v>
          </cell>
          <cell r="D1888">
            <v>1369.3739837398373</v>
          </cell>
          <cell r="E1888" t="str">
            <v>FDE-Julho/21</v>
          </cell>
        </row>
        <row r="1889">
          <cell r="A1889" t="str">
            <v>09.80.090</v>
          </cell>
          <cell r="B1889" t="str">
            <v>PLACA DE AVISO EM CABINE PRIMARIA</v>
          </cell>
          <cell r="C1889" t="str">
            <v>UN</v>
          </cell>
          <cell r="D1889">
            <v>51.666666666666664</v>
          </cell>
          <cell r="E1889" t="str">
            <v>FDE-Julho/21</v>
          </cell>
        </row>
        <row r="1890">
          <cell r="A1890" t="str">
            <v>09.80.099</v>
          </cell>
          <cell r="B1890" t="str">
            <v>OUTROS SERVICOS EM ALTA TENSAO - CONSERVACAO</v>
          </cell>
          <cell r="C1890" t="str">
            <v>MV</v>
          </cell>
          <cell r="D1890">
            <v>463.84552845528452</v>
          </cell>
          <cell r="E1890" t="str">
            <v>FDE-Julho/21</v>
          </cell>
        </row>
        <row r="1891">
          <cell r="A1891" t="str">
            <v>09.82.001</v>
          </cell>
          <cell r="B1891" t="str">
            <v>POSTE DE ACO GALVANIZADO DE 3 1/2" X 6,00 M</v>
          </cell>
          <cell r="C1891" t="str">
            <v>UN</v>
          </cell>
          <cell r="D1891">
            <v>1317.479674796748</v>
          </cell>
          <cell r="E1891" t="str">
            <v>FDE-Julho/21</v>
          </cell>
        </row>
        <row r="1892">
          <cell r="A1892" t="str">
            <v>09.82.004</v>
          </cell>
          <cell r="B1892" t="str">
            <v>CABECOTE TIPO TELEFONICA</v>
          </cell>
          <cell r="C1892" t="str">
            <v>UN</v>
          </cell>
          <cell r="D1892">
            <v>21.008130081300813</v>
          </cell>
          <cell r="E1892" t="str">
            <v>FDE-Julho/21</v>
          </cell>
        </row>
        <row r="1893">
          <cell r="A1893" t="str">
            <v>09.82.005</v>
          </cell>
          <cell r="B1893" t="str">
            <v>BRAQUET COM 2 ISOLADORES PARA B.T.</v>
          </cell>
          <cell r="C1893" t="str">
            <v>UN</v>
          </cell>
          <cell r="D1893">
            <v>21.512195121951219</v>
          </cell>
          <cell r="E1893" t="str">
            <v>FDE-Julho/21</v>
          </cell>
        </row>
        <row r="1894">
          <cell r="A1894" t="str">
            <v>09.82.006</v>
          </cell>
          <cell r="B1894" t="str">
            <v>BRAQUET COM 3 ISOLADORES PARA B.T.</v>
          </cell>
          <cell r="C1894" t="str">
            <v>UN</v>
          </cell>
          <cell r="D1894">
            <v>30.560975609756103</v>
          </cell>
          <cell r="E1894" t="str">
            <v>FDE-Julho/21</v>
          </cell>
        </row>
        <row r="1895">
          <cell r="A1895" t="str">
            <v>09.82.007</v>
          </cell>
          <cell r="B1895" t="str">
            <v>BRAQUET COM 4 ISOLADORES PARA B.T.</v>
          </cell>
          <cell r="C1895" t="str">
            <v>UN</v>
          </cell>
          <cell r="D1895">
            <v>38.146341463414636</v>
          </cell>
          <cell r="E1895" t="str">
            <v>FDE-Julho/21</v>
          </cell>
        </row>
        <row r="1896">
          <cell r="A1896" t="str">
            <v>09.82.009</v>
          </cell>
          <cell r="B1896" t="str">
            <v>CAIXA ESTAMPADA 4" X 2"</v>
          </cell>
          <cell r="C1896" t="str">
            <v>UN</v>
          </cell>
          <cell r="D1896">
            <v>10.73170731707317</v>
          </cell>
          <cell r="E1896" t="str">
            <v>FDE-Julho/21</v>
          </cell>
        </row>
        <row r="1897">
          <cell r="A1897" t="str">
            <v>09.82.010</v>
          </cell>
          <cell r="B1897" t="str">
            <v>CAIXA ESTAMPADA 4" X 4"</v>
          </cell>
          <cell r="C1897" t="str">
            <v>UN</v>
          </cell>
          <cell r="D1897">
            <v>12.75609756097561</v>
          </cell>
          <cell r="E1897" t="str">
            <v>FDE-Julho/21</v>
          </cell>
        </row>
        <row r="1898">
          <cell r="A1898" t="str">
            <v>09.82.011</v>
          </cell>
          <cell r="B1898" t="str">
            <v>BRACADEIRA PARA FIXACAO DE ELETRODUTO</v>
          </cell>
          <cell r="C1898" t="str">
            <v>UN</v>
          </cell>
          <cell r="D1898">
            <v>6.9024390243902438</v>
          </cell>
          <cell r="E1898" t="str">
            <v>FDE-Julho/21</v>
          </cell>
        </row>
        <row r="1899">
          <cell r="A1899" t="str">
            <v>09.82.025</v>
          </cell>
          <cell r="B1899" t="str">
            <v>TERMINAL OU CONECTOR DE PRESSAO PARA CABO 10MM</v>
          </cell>
          <cell r="C1899" t="str">
            <v>UN</v>
          </cell>
          <cell r="D1899">
            <v>17.008130081300816</v>
          </cell>
          <cell r="E1899" t="str">
            <v>FDE-Julho/21</v>
          </cell>
        </row>
        <row r="1900">
          <cell r="A1900" t="str">
            <v>09.82.026</v>
          </cell>
          <cell r="B1900" t="str">
            <v>TERMINAL OU CONECTOR DE PRESSAO PARA CABO 16MM</v>
          </cell>
          <cell r="C1900" t="str">
            <v>UN</v>
          </cell>
          <cell r="D1900">
            <v>19.040650406504067</v>
          </cell>
          <cell r="E1900" t="str">
            <v>FDE-Julho/21</v>
          </cell>
        </row>
        <row r="1901">
          <cell r="A1901" t="str">
            <v>09.82.027</v>
          </cell>
          <cell r="B1901" t="str">
            <v>TERMINAL OU CONECTOR DE PRESSAO PARA CABO 25MM</v>
          </cell>
          <cell r="C1901" t="str">
            <v>UN</v>
          </cell>
          <cell r="D1901">
            <v>19.292682926829269</v>
          </cell>
          <cell r="E1901" t="str">
            <v>FDE-Julho/21</v>
          </cell>
        </row>
        <row r="1902">
          <cell r="A1902" t="str">
            <v>09.82.028</v>
          </cell>
          <cell r="B1902" t="str">
            <v>TERMINAL OU CONECTOR DE PRESSAO PARA CABO 35MM</v>
          </cell>
          <cell r="C1902" t="str">
            <v>UN</v>
          </cell>
          <cell r="D1902">
            <v>23.414634146341463</v>
          </cell>
          <cell r="E1902" t="str">
            <v>FDE-Julho/21</v>
          </cell>
        </row>
        <row r="1903">
          <cell r="A1903" t="str">
            <v>09.82.029</v>
          </cell>
          <cell r="B1903" t="str">
            <v>TERMINAL OU CONECTOR DE PRESSAO PARA CABO 50MM</v>
          </cell>
          <cell r="C1903" t="str">
            <v>UN</v>
          </cell>
          <cell r="D1903">
            <v>27.512195121951223</v>
          </cell>
          <cell r="E1903" t="str">
            <v>FDE-Julho/21</v>
          </cell>
        </row>
        <row r="1904">
          <cell r="A1904" t="str">
            <v>09.82.030</v>
          </cell>
          <cell r="B1904" t="str">
            <v>TERMINAL OU CONECTOR DE PRESSAO PARA CABO 70MM</v>
          </cell>
          <cell r="C1904" t="str">
            <v>UN</v>
          </cell>
          <cell r="D1904">
            <v>27.756097560975611</v>
          </cell>
          <cell r="E1904" t="str">
            <v>FDE-Julho/21</v>
          </cell>
        </row>
        <row r="1905">
          <cell r="A1905" t="str">
            <v>09.82.031</v>
          </cell>
          <cell r="B1905" t="str">
            <v>TERMINAL OU CONECTOR DE PRESSAO PARA CABO 95MM</v>
          </cell>
          <cell r="C1905" t="str">
            <v>UN</v>
          </cell>
          <cell r="D1905">
            <v>34.056910569105689</v>
          </cell>
          <cell r="E1905" t="str">
            <v>FDE-Julho/21</v>
          </cell>
        </row>
        <row r="1906">
          <cell r="A1906" t="str">
            <v>09.82.032</v>
          </cell>
          <cell r="B1906" t="str">
            <v>TERMINAL OU CONECTOR DE PRESSAO PARA CABO 120MM</v>
          </cell>
          <cell r="C1906" t="str">
            <v>UN</v>
          </cell>
          <cell r="D1906">
            <v>45.040650406504064</v>
          </cell>
          <cell r="E1906" t="str">
            <v>FDE-Julho/21</v>
          </cell>
        </row>
        <row r="1907">
          <cell r="A1907" t="str">
            <v>09.82.033</v>
          </cell>
          <cell r="B1907" t="str">
            <v>TERMINAL OU CONECTOR DE PRESSAO PARA CABO 150MM</v>
          </cell>
          <cell r="C1907" t="str">
            <v>UN</v>
          </cell>
          <cell r="D1907">
            <v>46.772357723577237</v>
          </cell>
          <cell r="E1907" t="str">
            <v>FDE-Julho/21</v>
          </cell>
        </row>
        <row r="1908">
          <cell r="A1908" t="str">
            <v>09.82.034</v>
          </cell>
          <cell r="B1908" t="str">
            <v>TERMINAL OU CONECTOR DE PRESSAO PARA CABO 185MM</v>
          </cell>
          <cell r="C1908" t="str">
            <v>UN</v>
          </cell>
          <cell r="D1908">
            <v>53.268292682926827</v>
          </cell>
          <cell r="E1908" t="str">
            <v>FDE-Julho/21</v>
          </cell>
        </row>
        <row r="1909">
          <cell r="A1909" t="str">
            <v>09.82.035</v>
          </cell>
          <cell r="B1909" t="str">
            <v>TERMINAL OU CONECTOR DE PRESSAO PARA CABO 240MM</v>
          </cell>
          <cell r="C1909" t="str">
            <v>UN</v>
          </cell>
          <cell r="D1909">
            <v>57.756097560975618</v>
          </cell>
          <cell r="E1909" t="str">
            <v>FDE-Julho/21</v>
          </cell>
        </row>
        <row r="1910">
          <cell r="A1910" t="str">
            <v>09.82.042</v>
          </cell>
          <cell r="B1910" t="str">
            <v>BASE DE CHAPA DE FERRO N 14 PARA FIXACAO DE DISJUNTOR NO Q.D.</v>
          </cell>
          <cell r="C1910" t="str">
            <v>M2</v>
          </cell>
          <cell r="D1910">
            <v>265.91056910569108</v>
          </cell>
          <cell r="E1910" t="str">
            <v>FDE-Julho/21</v>
          </cell>
        </row>
        <row r="1911">
          <cell r="A1911" t="str">
            <v>09.82.046</v>
          </cell>
          <cell r="B1911" t="str">
            <v>FECHADURA TIPO YALE</v>
          </cell>
          <cell r="C1911" t="str">
            <v>UN</v>
          </cell>
          <cell r="D1911">
            <v>47.024390243902445</v>
          </cell>
          <cell r="E1911" t="str">
            <v>FDE-Julho/21</v>
          </cell>
        </row>
        <row r="1912">
          <cell r="A1912" t="str">
            <v>09.82.084</v>
          </cell>
          <cell r="B1912" t="str">
            <v>CHAVE BLINDADA COM FUSIVEIS DE 3 X 30 A - B.T.</v>
          </cell>
          <cell r="C1912" t="str">
            <v>UN</v>
          </cell>
          <cell r="D1912">
            <v>290.89430894308947</v>
          </cell>
          <cell r="E1912" t="str">
            <v>FDE-Julho/21</v>
          </cell>
        </row>
        <row r="1913">
          <cell r="A1913" t="str">
            <v>09.82.085</v>
          </cell>
          <cell r="B1913" t="str">
            <v>CHAVE BLINDADA COM FUSIVEIS DE 3 X 60 A - B.T.</v>
          </cell>
          <cell r="C1913" t="str">
            <v>UN</v>
          </cell>
          <cell r="D1913">
            <v>443.34959349593498</v>
          </cell>
          <cell r="E1913" t="str">
            <v>FDE-Julho/21</v>
          </cell>
        </row>
        <row r="1914">
          <cell r="A1914" t="str">
            <v>09.82.086</v>
          </cell>
          <cell r="B1914" t="str">
            <v>CHAVE BLINDADA COM FUSIVEIS DE 3X100 A - B.T.</v>
          </cell>
          <cell r="C1914" t="str">
            <v>UN</v>
          </cell>
          <cell r="D1914">
            <v>918.34146341463406</v>
          </cell>
          <cell r="E1914" t="str">
            <v>FDE-Julho/21</v>
          </cell>
        </row>
        <row r="1915">
          <cell r="A1915" t="str">
            <v>09.82.087</v>
          </cell>
          <cell r="B1915" t="str">
            <v>CHAVE BLINDADA COM FUSIVEIS DE 3X200 A - B.T.</v>
          </cell>
          <cell r="C1915" t="str">
            <v>UN</v>
          </cell>
          <cell r="D1915">
            <v>2393.3658536585367</v>
          </cell>
          <cell r="E1915" t="str">
            <v>FDE-Julho/21</v>
          </cell>
        </row>
        <row r="1916">
          <cell r="A1916" t="str">
            <v>09.82.090</v>
          </cell>
          <cell r="B1916" t="str">
            <v>CHAVE SECCIONADORA NH 3X125A COM FUSIVEIS</v>
          </cell>
          <cell r="C1916" t="str">
            <v>UN</v>
          </cell>
          <cell r="D1916">
            <v>314.8130081300813</v>
          </cell>
          <cell r="E1916" t="str">
            <v>FDE-Julho/21</v>
          </cell>
        </row>
        <row r="1917">
          <cell r="A1917" t="str">
            <v>09.82.091</v>
          </cell>
          <cell r="B1917" t="str">
            <v>CHAVE SECCIONADORA NH 3X250A COM FUSIVEIS</v>
          </cell>
          <cell r="C1917" t="str">
            <v>UN</v>
          </cell>
          <cell r="D1917">
            <v>628.69105691056905</v>
          </cell>
          <cell r="E1917" t="str">
            <v>FDE-Julho/21</v>
          </cell>
        </row>
        <row r="1918">
          <cell r="A1918" t="str">
            <v>09.82.092</v>
          </cell>
          <cell r="B1918" t="str">
            <v>CHAVE SECCIONADORA NH 3X400A COM FUSIVEIS</v>
          </cell>
          <cell r="C1918" t="str">
            <v>UN</v>
          </cell>
          <cell r="D1918">
            <v>884.95121951219517</v>
          </cell>
          <cell r="E1918" t="str">
            <v>FDE-Julho/21</v>
          </cell>
        </row>
        <row r="1919">
          <cell r="A1919" t="str">
            <v>09.82.093</v>
          </cell>
          <cell r="B1919" t="str">
            <v>CHAVE SECCIONADORA NH 3X600A COM FUSIVEIS</v>
          </cell>
          <cell r="C1919" t="str">
            <v>UN</v>
          </cell>
          <cell r="D1919">
            <v>1791.1626016260163</v>
          </cell>
          <cell r="E1919" t="str">
            <v>FDE-Julho/21</v>
          </cell>
        </row>
        <row r="1920">
          <cell r="A1920" t="str">
            <v>09.82.095</v>
          </cell>
          <cell r="B1920" t="str">
            <v>PERFILADO EM CHAPA DE ACO 38X38MM</v>
          </cell>
          <cell r="C1920" t="str">
            <v>M</v>
          </cell>
          <cell r="D1920">
            <v>41.666666666666664</v>
          </cell>
          <cell r="E1920" t="str">
            <v>FDE-Julho/21</v>
          </cell>
        </row>
        <row r="1921">
          <cell r="A1921" t="str">
            <v>09.82.099</v>
          </cell>
          <cell r="B1921" t="str">
            <v>OUTROS SERVICOS DE BAIXA TENSAO</v>
          </cell>
          <cell r="C1921" t="str">
            <v>MV</v>
          </cell>
          <cell r="D1921">
            <v>463.84552845528452</v>
          </cell>
          <cell r="E1921" t="str">
            <v>FDE-Julho/21</v>
          </cell>
        </row>
        <row r="1922">
          <cell r="A1922" t="str">
            <v>09.83.001</v>
          </cell>
          <cell r="B1922" t="str">
            <v>CH.SEC.DE ACAO RAP.SOBRE CARGA COMANDO FRONTAL 3X100 A PAINEL BL.B.T</v>
          </cell>
          <cell r="C1922" t="str">
            <v>UN</v>
          </cell>
          <cell r="D1922">
            <v>359.70731707317071</v>
          </cell>
          <cell r="E1922" t="str">
            <v>FDE-Julho/21</v>
          </cell>
        </row>
        <row r="1923">
          <cell r="A1923" t="str">
            <v>09.83.002</v>
          </cell>
          <cell r="B1923" t="str">
            <v>CH.SECCION. AÇAO RAPIDA SOBRECARGA COMANDO FRONTAL 3X250A PAINEL BL.BT</v>
          </cell>
          <cell r="C1923" t="str">
            <v>UN</v>
          </cell>
          <cell r="D1923">
            <v>1377.2682926829268</v>
          </cell>
          <cell r="E1923" t="str">
            <v>FDE-Julho/21</v>
          </cell>
        </row>
        <row r="1924">
          <cell r="A1924" t="str">
            <v>09.83.003</v>
          </cell>
          <cell r="B1924" t="str">
            <v>CH.SEC.DE ACAO RAP.SOBRE CARGA COMANDO FRONTAL 3X400 A PAINEL BL.B.T</v>
          </cell>
          <cell r="C1924" t="str">
            <v>UN</v>
          </cell>
          <cell r="D1924">
            <v>683.13821138211381</v>
          </cell>
          <cell r="E1924" t="str">
            <v>FDE-Julho/21</v>
          </cell>
        </row>
        <row r="1925">
          <cell r="A1925" t="str">
            <v>09.83.004</v>
          </cell>
          <cell r="B1925" t="str">
            <v>CH.SEC.DE ACAO RAP.SOBRE CARGA COMANDO FRONTAL 3X630 A PAINEL BL.B.T</v>
          </cell>
          <cell r="C1925" t="str">
            <v>UN</v>
          </cell>
          <cell r="D1925">
            <v>1602.1951219512196</v>
          </cell>
          <cell r="E1925" t="str">
            <v>FDE-Julho/21</v>
          </cell>
        </row>
        <row r="1926">
          <cell r="A1926" t="str">
            <v>09.83.013</v>
          </cell>
          <cell r="B1926" t="str">
            <v>FUSIVEL NH 01 DE 160A RETARDADO</v>
          </cell>
          <cell r="C1926" t="str">
            <v>UN</v>
          </cell>
          <cell r="D1926">
            <v>41.861788617886184</v>
          </cell>
          <cell r="E1926" t="str">
            <v>FDE-Julho/21</v>
          </cell>
        </row>
        <row r="1927">
          <cell r="A1927" t="str">
            <v>09.83.014</v>
          </cell>
          <cell r="B1927" t="str">
            <v>FUSIVEL NH DE 300 A 400A</v>
          </cell>
          <cell r="C1927" t="str">
            <v>UN</v>
          </cell>
          <cell r="D1927">
            <v>71.17886178861788</v>
          </cell>
          <cell r="E1927" t="str">
            <v>FDE-Julho/21</v>
          </cell>
        </row>
        <row r="1928">
          <cell r="A1928" t="str">
            <v>09.83.015</v>
          </cell>
          <cell r="B1928" t="str">
            <v>FUSIVEL NH DE 425 A 630 A</v>
          </cell>
          <cell r="C1928" t="str">
            <v>UN</v>
          </cell>
          <cell r="D1928">
            <v>97.178861788617894</v>
          </cell>
          <cell r="E1928" t="str">
            <v>FDE-Julho/21</v>
          </cell>
        </row>
        <row r="1929">
          <cell r="A1929" t="str">
            <v>09.83.016</v>
          </cell>
          <cell r="B1929" t="str">
            <v>FUSIVEL NH ATE 125A</v>
          </cell>
          <cell r="C1929" t="str">
            <v>UN</v>
          </cell>
          <cell r="D1929">
            <v>26.918699186991869</v>
          </cell>
          <cell r="E1929" t="str">
            <v>FDE-Julho/21</v>
          </cell>
        </row>
        <row r="1930">
          <cell r="A1930" t="str">
            <v>09.83.017</v>
          </cell>
          <cell r="B1930" t="str">
            <v>FUSIVEL NH DE 200 A 250A</v>
          </cell>
          <cell r="C1930" t="str">
            <v>UN</v>
          </cell>
          <cell r="D1930">
            <v>63.016260162601633</v>
          </cell>
          <cell r="E1930" t="str">
            <v>FDE-Julho/21</v>
          </cell>
        </row>
        <row r="1931">
          <cell r="A1931" t="str">
            <v>09.83.033</v>
          </cell>
          <cell r="B1931" t="str">
            <v>BARRA DE COBRE PARA NEUTRO - 200 A</v>
          </cell>
          <cell r="C1931" t="str">
            <v>UN</v>
          </cell>
          <cell r="D1931">
            <v>74.99186991869918</v>
          </cell>
          <cell r="E1931" t="str">
            <v>FDE-Julho/21</v>
          </cell>
        </row>
        <row r="1932">
          <cell r="A1932" t="str">
            <v>09.83.034</v>
          </cell>
          <cell r="B1932" t="str">
            <v>BARRA DE COBRE PARA NEUTRO - 400 A</v>
          </cell>
          <cell r="C1932" t="str">
            <v>UN</v>
          </cell>
          <cell r="D1932">
            <v>269.29268292682929</v>
          </cell>
          <cell r="E1932" t="str">
            <v>FDE-Julho/21</v>
          </cell>
        </row>
        <row r="1933">
          <cell r="A1933" t="str">
            <v>09.83.035</v>
          </cell>
          <cell r="B1933" t="str">
            <v>BARRA DE COBRE PARA NEUTRO - 600 A</v>
          </cell>
          <cell r="C1933" t="str">
            <v>UN</v>
          </cell>
          <cell r="D1933">
            <v>40.105691056910565</v>
          </cell>
          <cell r="E1933" t="str">
            <v>FDE-Julho/21</v>
          </cell>
        </row>
        <row r="1934">
          <cell r="A1934" t="str">
            <v>09.83.036</v>
          </cell>
          <cell r="B1934" t="str">
            <v>BARRA DE COBRE PARA NEUTRO - 30 A</v>
          </cell>
          <cell r="C1934" t="str">
            <v>UN</v>
          </cell>
          <cell r="D1934">
            <v>18.601626016260163</v>
          </cell>
          <cell r="E1934" t="str">
            <v>FDE-Julho/21</v>
          </cell>
        </row>
        <row r="1935">
          <cell r="A1935" t="str">
            <v>09.83.037</v>
          </cell>
          <cell r="B1935" t="str">
            <v>BARRA DE COBRE PARA NEUTRO - 60 A</v>
          </cell>
          <cell r="C1935" t="str">
            <v>UN</v>
          </cell>
          <cell r="D1935">
            <v>24.325203252032523</v>
          </cell>
          <cell r="E1935" t="str">
            <v>FDE-Julho/21</v>
          </cell>
        </row>
        <row r="1936">
          <cell r="A1936" t="str">
            <v>09.83.038</v>
          </cell>
          <cell r="B1936" t="str">
            <v>BARRA DE COBRE PARA NEUTRO - 100 A</v>
          </cell>
          <cell r="C1936" t="str">
            <v>UN</v>
          </cell>
          <cell r="D1936">
            <v>40.699186991869922</v>
          </cell>
          <cell r="E1936" t="str">
            <v>FDE-Julho/21</v>
          </cell>
        </row>
        <row r="1937">
          <cell r="A1937" t="str">
            <v>09.83.050</v>
          </cell>
          <cell r="B1937" t="str">
            <v>BOTOEIRA LIGA-DESLIGA PARA COMANDO DA BOMBA DE RECALQUE</v>
          </cell>
          <cell r="C1937" t="str">
            <v>UN</v>
          </cell>
          <cell r="D1937">
            <v>88.951219512195124</v>
          </cell>
          <cell r="E1937" t="str">
            <v>FDE-Julho/21</v>
          </cell>
        </row>
        <row r="1938">
          <cell r="A1938" t="str">
            <v>09.83.052</v>
          </cell>
          <cell r="B1938" t="str">
            <v>DISJUNTOR BIPOLAR TERMOMAGNETICO 2X60A a 2X100A</v>
          </cell>
          <cell r="C1938" t="str">
            <v>UN</v>
          </cell>
          <cell r="D1938">
            <v>117.4308943089431</v>
          </cell>
          <cell r="E1938" t="str">
            <v>FDE-Julho/21</v>
          </cell>
        </row>
        <row r="1939">
          <cell r="A1939" t="str">
            <v>09.83.063</v>
          </cell>
          <cell r="B1939" t="str">
            <v>DISJUNTOR TRIPOLAR TERMOMAGNETICO 3X200A</v>
          </cell>
          <cell r="C1939" t="str">
            <v>UN</v>
          </cell>
          <cell r="D1939">
            <v>540.01626016260161</v>
          </cell>
          <cell r="E1939" t="str">
            <v>FDE-Julho/21</v>
          </cell>
        </row>
        <row r="1940">
          <cell r="A1940" t="str">
            <v>09.83.065</v>
          </cell>
          <cell r="B1940" t="str">
            <v>DISJUNTOR TRIPOLAR TERMOMAGNETICO 3X10A a 3X50A</v>
          </cell>
          <cell r="C1940" t="str">
            <v>UN</v>
          </cell>
          <cell r="D1940">
            <v>100.9349593495935</v>
          </cell>
          <cell r="E1940" t="str">
            <v>FDE-Julho/21</v>
          </cell>
        </row>
        <row r="1941">
          <cell r="A1941" t="str">
            <v>09.83.066</v>
          </cell>
          <cell r="B1941" t="str">
            <v>DISJUNTOR TRIPOLAR TERMOMAGNETICO 3X60A a 3X100A</v>
          </cell>
          <cell r="C1941" t="str">
            <v>UN</v>
          </cell>
          <cell r="D1941">
            <v>130.11382113821136</v>
          </cell>
          <cell r="E1941" t="str">
            <v>FDE-Julho/21</v>
          </cell>
        </row>
        <row r="1942">
          <cell r="A1942" t="str">
            <v>09.83.067</v>
          </cell>
          <cell r="B1942" t="str">
            <v>DISJUNTOR TRIPOLAR TERMOMAGNETICO 3X400A</v>
          </cell>
          <cell r="C1942" t="str">
            <v>UN</v>
          </cell>
          <cell r="D1942">
            <v>1437.3739837398375</v>
          </cell>
          <cell r="E1942" t="str">
            <v>FDE-Julho/21</v>
          </cell>
        </row>
        <row r="1943">
          <cell r="A1943" t="str">
            <v>09.83.069</v>
          </cell>
          <cell r="B1943" t="str">
            <v>DISJUNTOR TRIPOLAR TERMOMAGNETICO 3X600A</v>
          </cell>
          <cell r="C1943" t="str">
            <v>UN</v>
          </cell>
          <cell r="D1943">
            <v>1975.3821138211381</v>
          </cell>
          <cell r="E1943" t="str">
            <v>FDE-Julho/21</v>
          </cell>
        </row>
        <row r="1944">
          <cell r="A1944" t="str">
            <v>09.83.070</v>
          </cell>
          <cell r="B1944" t="str">
            <v>RELE BIMETALICO DE SOBRECORRENTE FAIXA AJUSTAVEL DE 6,3A - 10A PARA QD.COMANDO BOMBA RECALQUE</v>
          </cell>
          <cell r="C1944" t="str">
            <v>UN</v>
          </cell>
          <cell r="D1944">
            <v>228.12195121951217</v>
          </cell>
          <cell r="E1944" t="str">
            <v>FDE-Julho/21</v>
          </cell>
        </row>
        <row r="1945">
          <cell r="A1945" t="str">
            <v>09.83.071</v>
          </cell>
          <cell r="B1945" t="str">
            <v>RELE BIMETALICO DE SOBRECORRENTE FAIXA AJUSTAVEL DE 8,0A - 12,5A PARA QD.COMANDO BOMBA RECALQUE</v>
          </cell>
          <cell r="C1945" t="str">
            <v>UN</v>
          </cell>
          <cell r="D1945">
            <v>214.73170731707319</v>
          </cell>
          <cell r="E1945" t="str">
            <v>FDE-Julho/21</v>
          </cell>
        </row>
        <row r="1946">
          <cell r="A1946" t="str">
            <v>09.83.072</v>
          </cell>
          <cell r="B1946" t="str">
            <v>RELE BIMETALICO DE SOBRECORRENTE FAIXA AJUSTAVEL DE 10A - 16A PARA QD.COMANDO BOMBA RECALQUE</v>
          </cell>
          <cell r="C1946" t="str">
            <v>UN</v>
          </cell>
          <cell r="D1946">
            <v>234.52845528455288</v>
          </cell>
          <cell r="E1946" t="str">
            <v>FDE-Julho/21</v>
          </cell>
        </row>
        <row r="1947">
          <cell r="A1947" t="str">
            <v>09.83.073</v>
          </cell>
          <cell r="B1947" t="str">
            <v>RELE BIMETALICO DE SOBRECORRENTE FAIXA AJUSTAVEL DE 16A - 25A PARA QD.COMANDO BOMBA RECALQUE</v>
          </cell>
          <cell r="C1947" t="str">
            <v>UN</v>
          </cell>
          <cell r="D1947">
            <v>308.10569105691059</v>
          </cell>
          <cell r="E1947" t="str">
            <v>FDE-Julho/21</v>
          </cell>
        </row>
        <row r="1948">
          <cell r="A1948" t="str">
            <v>09.83.077</v>
          </cell>
          <cell r="B1948" t="str">
            <v>CONTACTOR TRIPOLAR ATE 9A PARA QD.COMANDO BOMBA RECALQUE</v>
          </cell>
          <cell r="C1948" t="str">
            <v>UN</v>
          </cell>
          <cell r="D1948">
            <v>264.4390243902439</v>
          </cell>
          <cell r="E1948" t="str">
            <v>FDE-Julho/21</v>
          </cell>
        </row>
        <row r="1949">
          <cell r="A1949" t="str">
            <v>09.83.078</v>
          </cell>
          <cell r="B1949" t="str">
            <v>CONTACTOR TRIPOLAR ATE 12A PARA QD.COMANDO BOMBA RECALQUE</v>
          </cell>
          <cell r="C1949" t="str">
            <v>UN</v>
          </cell>
          <cell r="D1949">
            <v>283.73170731707319</v>
          </cell>
          <cell r="E1949" t="str">
            <v>FDE-Julho/21</v>
          </cell>
        </row>
        <row r="1950">
          <cell r="A1950" t="str">
            <v>09.83.079</v>
          </cell>
          <cell r="B1950" t="str">
            <v>CONTACTOR TRIPOLAR ATE 16A PARA QD.COMANDO BOMBA RECALQUE</v>
          </cell>
          <cell r="C1950" t="str">
            <v>UN</v>
          </cell>
          <cell r="D1950">
            <v>333.36585365853659</v>
          </cell>
          <cell r="E1950" t="str">
            <v>FDE-Julho/21</v>
          </cell>
        </row>
        <row r="1951">
          <cell r="A1951" t="str">
            <v>09.83.080</v>
          </cell>
          <cell r="B1951" t="str">
            <v>CONTACTOR TRIPOLAR ATE 25A PARA QD.COMANDO BOMBA RECALQUE</v>
          </cell>
          <cell r="C1951" t="str">
            <v>UN</v>
          </cell>
          <cell r="D1951">
            <v>341.1869918699187</v>
          </cell>
          <cell r="E1951" t="str">
            <v>FDE-Julho/21</v>
          </cell>
        </row>
        <row r="1952">
          <cell r="A1952" t="str">
            <v>09.83.099</v>
          </cell>
          <cell r="B1952" t="str">
            <v>OUTROS SERVICOS DE BAIXA TENSAO</v>
          </cell>
          <cell r="C1952" t="str">
            <v>MV</v>
          </cell>
          <cell r="D1952">
            <v>463.84552845528452</v>
          </cell>
          <cell r="E1952" t="str">
            <v>FDE-Julho/21</v>
          </cell>
        </row>
        <row r="1953">
          <cell r="A1953" t="str">
            <v>09.84.001</v>
          </cell>
          <cell r="B1953" t="str">
            <v>INTERRUPTOR DE 1 TECLA</v>
          </cell>
          <cell r="C1953" t="str">
            <v>UN</v>
          </cell>
          <cell r="D1953">
            <v>14.219512195121951</v>
          </cell>
          <cell r="E1953" t="str">
            <v>FDE-Julho/21</v>
          </cell>
        </row>
        <row r="1954">
          <cell r="A1954" t="str">
            <v>09.84.002</v>
          </cell>
          <cell r="B1954" t="str">
            <v>INTERRUPTOR DE 2 TECLAS</v>
          </cell>
          <cell r="C1954" t="str">
            <v>UN</v>
          </cell>
          <cell r="D1954">
            <v>31.585365853658537</v>
          </cell>
          <cell r="E1954" t="str">
            <v>FDE-Julho/21</v>
          </cell>
        </row>
        <row r="1955">
          <cell r="A1955" t="str">
            <v>09.84.003</v>
          </cell>
          <cell r="B1955" t="str">
            <v>INTERRUPTOR DE 3 TECLAS</v>
          </cell>
          <cell r="C1955" t="str">
            <v>UN</v>
          </cell>
          <cell r="D1955">
            <v>30.804878048780488</v>
          </cell>
          <cell r="E1955" t="str">
            <v>FDE-Julho/21</v>
          </cell>
        </row>
        <row r="1956">
          <cell r="A1956" t="str">
            <v>09.84.004</v>
          </cell>
          <cell r="B1956" t="str">
            <v>INTERRUPTOR PARALELO</v>
          </cell>
          <cell r="C1956" t="str">
            <v>UN</v>
          </cell>
          <cell r="D1956">
            <v>16.487804878048781</v>
          </cell>
          <cell r="E1956" t="str">
            <v>FDE-Julho/21</v>
          </cell>
        </row>
        <row r="1957">
          <cell r="A1957" t="str">
            <v>09.84.009</v>
          </cell>
          <cell r="B1957" t="str">
            <v>TOMADA 2P+T PADRAO NBR 14136 CORRENTE 10A-250V</v>
          </cell>
          <cell r="C1957" t="str">
            <v>UN</v>
          </cell>
          <cell r="D1957">
            <v>16.024390243902442</v>
          </cell>
          <cell r="E1957" t="str">
            <v>FDE-Julho/21</v>
          </cell>
        </row>
        <row r="1958">
          <cell r="A1958" t="str">
            <v>09.84.010</v>
          </cell>
          <cell r="B1958" t="str">
            <v>TOMADA 2P+T PADRAO NBR 14136 CORRENTE 20A-250V</v>
          </cell>
          <cell r="C1958" t="str">
            <v>UN</v>
          </cell>
          <cell r="D1958">
            <v>20.097560975609756</v>
          </cell>
          <cell r="E1958" t="str">
            <v>FDE-Julho/21</v>
          </cell>
        </row>
        <row r="1959">
          <cell r="A1959" t="str">
            <v>09.84.017</v>
          </cell>
          <cell r="B1959" t="str">
            <v>BOTAO DE CAMPAINHA</v>
          </cell>
          <cell r="C1959" t="str">
            <v>UN</v>
          </cell>
          <cell r="D1959">
            <v>15.959349593495935</v>
          </cell>
          <cell r="E1959" t="str">
            <v>FDE-Julho/21</v>
          </cell>
        </row>
        <row r="1960">
          <cell r="A1960" t="str">
            <v>09.84.020</v>
          </cell>
          <cell r="B1960" t="str">
            <v>ESPELHO DE 4'X2'</v>
          </cell>
          <cell r="C1960" t="str">
            <v>UN</v>
          </cell>
          <cell r="D1960">
            <v>4.5284552845528454</v>
          </cell>
          <cell r="E1960" t="str">
            <v>FDE-Julho/21</v>
          </cell>
        </row>
        <row r="1961">
          <cell r="A1961" t="str">
            <v>09.84.021</v>
          </cell>
          <cell r="B1961" t="str">
            <v>ESPELHO 4'X4'</v>
          </cell>
          <cell r="C1961" t="str">
            <v>UN</v>
          </cell>
          <cell r="D1961">
            <v>10.341463414634147</v>
          </cell>
          <cell r="E1961" t="str">
            <v>FDE-Julho/21</v>
          </cell>
        </row>
        <row r="1962">
          <cell r="A1962" t="str">
            <v>09.84.030</v>
          </cell>
          <cell r="B1962" t="str">
            <v>CIGARRA TIPO FABRICA</v>
          </cell>
          <cell r="C1962" t="str">
            <v>UN</v>
          </cell>
          <cell r="D1962">
            <v>160.6260162601626</v>
          </cell>
          <cell r="E1962" t="str">
            <v>FDE-Julho/21</v>
          </cell>
        </row>
        <row r="1963">
          <cell r="A1963" t="str">
            <v>09.84.035</v>
          </cell>
          <cell r="B1963" t="str">
            <v>PLAFON DE ALUMINIO DE SOBREPOR - BOCA 10 PARA GLOBO TIPO BRASIL</v>
          </cell>
          <cell r="C1963" t="str">
            <v>UN</v>
          </cell>
          <cell r="D1963">
            <v>19.35772357723577</v>
          </cell>
          <cell r="E1963" t="str">
            <v>FDE-Julho/21</v>
          </cell>
        </row>
        <row r="1964">
          <cell r="A1964" t="str">
            <v>09.84.037</v>
          </cell>
          <cell r="B1964" t="str">
            <v>CALHA DA LUMINARIA P/LAMPADA FLUOR. 2X32W C/DIFUSOR E SOQUETE (IL-42)</v>
          </cell>
          <cell r="C1964" t="str">
            <v>UN</v>
          </cell>
          <cell r="D1964">
            <v>162.4959349593496</v>
          </cell>
          <cell r="E1964" t="str">
            <v>FDE-Julho/21</v>
          </cell>
        </row>
        <row r="1965">
          <cell r="A1965" t="str">
            <v>09.84.038</v>
          </cell>
          <cell r="B1965" t="str">
            <v>CALHA DA LUMINARIA P/LAMPADA FLUOR. 1X32W C/REFLETOR ALUM. E SOQUETE (IL-44)</v>
          </cell>
          <cell r="C1965" t="str">
            <v>UN</v>
          </cell>
          <cell r="D1965">
            <v>133.46341463414635</v>
          </cell>
          <cell r="E1965" t="str">
            <v>FDE-Julho/21</v>
          </cell>
        </row>
        <row r="1966">
          <cell r="A1966" t="str">
            <v>09.84.039</v>
          </cell>
          <cell r="B1966" t="str">
            <v>CALHA DA LUMINARIA P/LAMPADA FLUOR. 2X32W C/REFLETOR ALUM. E SOQUETE (IL-45)</v>
          </cell>
          <cell r="C1966" t="str">
            <v>UN</v>
          </cell>
          <cell r="D1966">
            <v>128.3821138211382</v>
          </cell>
          <cell r="E1966" t="str">
            <v>FDE-Julho/21</v>
          </cell>
        </row>
        <row r="1967">
          <cell r="A1967" t="str">
            <v>09.84.040</v>
          </cell>
          <cell r="B1967" t="str">
            <v>CALHA DA LUMINÁRIA P/LÂMPADA FLUOR. 2X16W C/DIFUSOR E SOQUETES (IL-68)</v>
          </cell>
          <cell r="C1967" t="str">
            <v>UN</v>
          </cell>
          <cell r="D1967">
            <v>137.54471544715449</v>
          </cell>
          <cell r="E1967" t="str">
            <v>FDE-Julho/21</v>
          </cell>
        </row>
        <row r="1968">
          <cell r="A1968" t="str">
            <v>09.84.041</v>
          </cell>
          <cell r="B1968" t="str">
            <v>CALHA DA LUMINÁRIA P/LÂMPADA FLUOR.4X16W COM REFLETOR, ALETAS E SOQUETES (IL-62)</v>
          </cell>
          <cell r="C1968" t="str">
            <v>UN</v>
          </cell>
          <cell r="D1968">
            <v>220.31707317073173</v>
          </cell>
          <cell r="E1968" t="str">
            <v>FDE-Julho/21</v>
          </cell>
        </row>
        <row r="1969">
          <cell r="A1969" t="str">
            <v>09.84.042</v>
          </cell>
          <cell r="B1969" t="str">
            <v>ADEQUAÇÃO DE LUMINARIA FLUORESCENTE 1X32W PARA LED  TUBULAR POLICARBONATO 18W TEMPERATURA DE COR 4000ºK</v>
          </cell>
          <cell r="C1969" t="str">
            <v>UN</v>
          </cell>
          <cell r="D1969">
            <v>46.642276422764226</v>
          </cell>
          <cell r="E1969" t="str">
            <v>FDE-Julho/21</v>
          </cell>
        </row>
        <row r="1970">
          <cell r="A1970" t="str">
            <v>09.84.045</v>
          </cell>
          <cell r="B1970" t="str">
            <v>REATOR ELETRONICO P/LAMPADA FLUORESC.AFP 1X32W BIVOLT COM PROTEÇÃO</v>
          </cell>
          <cell r="C1970" t="str">
            <v>UN</v>
          </cell>
          <cell r="D1970">
            <v>44.162601626016261</v>
          </cell>
          <cell r="E1970" t="str">
            <v>FDE-Julho/21</v>
          </cell>
        </row>
        <row r="1971">
          <cell r="A1971" t="str">
            <v>09.84.046</v>
          </cell>
          <cell r="B1971" t="str">
            <v>REATOR ELETRONICO P/LAMPADA FLUORESC.AFP 2X32W BIVOLT COM PROTEÇÃO</v>
          </cell>
          <cell r="C1971" t="str">
            <v>UN</v>
          </cell>
          <cell r="D1971">
            <v>53.227642276422763</v>
          </cell>
          <cell r="E1971" t="str">
            <v>FDE-Julho/21</v>
          </cell>
        </row>
        <row r="1972">
          <cell r="A1972" t="str">
            <v>09.84.049</v>
          </cell>
          <cell r="B1972" t="str">
            <v>ADEQUAÇÃO DE LUMINARIA FLUORESCENTE 2X32W PARA LED TUBULAR POLICARBONATO 18W  TEMPERATURA DE COR 4000ºK</v>
          </cell>
          <cell r="C1972" t="str">
            <v>UN</v>
          </cell>
          <cell r="D1972">
            <v>83.577235772357724</v>
          </cell>
          <cell r="E1972" t="str">
            <v>FDE-Julho/21</v>
          </cell>
        </row>
        <row r="1973">
          <cell r="A1973" t="str">
            <v>09.84.050</v>
          </cell>
          <cell r="B1973" t="str">
            <v>RECEPTACULO PORCELANA  P/LAMP FLUORESC. COMPACTA ROSCA E-27</v>
          </cell>
          <cell r="C1973" t="str">
            <v>UN</v>
          </cell>
          <cell r="D1973">
            <v>15.707317073170731</v>
          </cell>
          <cell r="E1973" t="str">
            <v>FDE-Julho/21</v>
          </cell>
        </row>
        <row r="1974">
          <cell r="A1974" t="str">
            <v>09.84.051</v>
          </cell>
          <cell r="B1974" t="str">
            <v>RECEPTACULO P/LAMPADA HG OU MHL P/LUMINARIA EXT.OU PROJ-ROSCA E-40</v>
          </cell>
          <cell r="C1974" t="str">
            <v>UN</v>
          </cell>
          <cell r="D1974">
            <v>41.349593495934961</v>
          </cell>
          <cell r="E1974" t="str">
            <v>FDE-Julho/21</v>
          </cell>
        </row>
        <row r="1975">
          <cell r="A1975" t="str">
            <v>09.84.052</v>
          </cell>
          <cell r="B1975" t="str">
            <v>SOQUETE P/LAMPADA FLUORESCENTE TIPO ANTI-VIBR. S/PORTA-STAR</v>
          </cell>
          <cell r="C1975" t="str">
            <v>UN</v>
          </cell>
          <cell r="D1975">
            <v>5.4878048780487809</v>
          </cell>
          <cell r="E1975" t="str">
            <v>FDE-Julho/21</v>
          </cell>
        </row>
        <row r="1976">
          <cell r="A1976" t="str">
            <v>09.84.055</v>
          </cell>
          <cell r="B1976" t="str">
            <v>PORTA LAMP ROSCA E-27,PORCEL.C/FLANGE FIX.P/PRATO FIX.P/ROSCA 3/8" GAS</v>
          </cell>
          <cell r="C1976" t="str">
            <v>UN</v>
          </cell>
          <cell r="D1976">
            <v>40.788617886178862</v>
          </cell>
          <cell r="E1976" t="str">
            <v>FDE-Julho/21</v>
          </cell>
        </row>
        <row r="1977">
          <cell r="A1977" t="str">
            <v>09.84.060</v>
          </cell>
          <cell r="B1977" t="str">
            <v>CORRENTE PARA PENDENTE DE APARELHO PARA ILUMINACAO</v>
          </cell>
          <cell r="C1977" t="str">
            <v>M</v>
          </cell>
          <cell r="D1977">
            <v>21.252032520325205</v>
          </cell>
          <cell r="E1977" t="str">
            <v>FDE-Julho/21</v>
          </cell>
        </row>
        <row r="1978">
          <cell r="A1978" t="str">
            <v>09.84.061</v>
          </cell>
          <cell r="B1978" t="str">
            <v>ADEQUAÇÃO DE LUMINARIA FLUORESCENTE 1X32W PARA LED TUBULAR VIDRO 18W TEMPERATURA DE COR 4000ºK</v>
          </cell>
          <cell r="C1978" t="str">
            <v>UN</v>
          </cell>
          <cell r="D1978">
            <v>40.195121951219512</v>
          </cell>
          <cell r="E1978" t="str">
            <v>FDE-Julho/21</v>
          </cell>
        </row>
        <row r="1979">
          <cell r="A1979" t="str">
            <v>09.84.062</v>
          </cell>
          <cell r="B1979" t="str">
            <v>ADEQUAÇÃO DE LUMINARIA FLUORESCENTE 2X32W PARA LED TUBULAR VIDRO 18W  TEMPERATURA DE COR 4000ºK</v>
          </cell>
          <cell r="C1979" t="str">
            <v>UN</v>
          </cell>
          <cell r="D1979">
            <v>70.674796747967491</v>
          </cell>
          <cell r="E1979" t="str">
            <v>FDE-Julho/21</v>
          </cell>
        </row>
        <row r="1980">
          <cell r="A1980" t="str">
            <v>09.84.070</v>
          </cell>
          <cell r="B1980" t="str">
            <v>CANOPLA DE FIXACAO PARA PENDENTE DE LUMINARIA FLUORESCENTE</v>
          </cell>
          <cell r="C1980" t="str">
            <v>UN</v>
          </cell>
          <cell r="D1980">
            <v>26.520325203252032</v>
          </cell>
          <cell r="E1980" t="str">
            <v>FDE-Julho/21</v>
          </cell>
        </row>
        <row r="1981">
          <cell r="A1981" t="str">
            <v>09.84.071</v>
          </cell>
          <cell r="B1981" t="str">
            <v>REATOR ELETRONICO PT RAP P/FLUOR. AFP 1X28W BIVOLT C/PROTEÇÃO</v>
          </cell>
          <cell r="C1981" t="str">
            <v>UN</v>
          </cell>
          <cell r="D1981">
            <v>82.487804878048777</v>
          </cell>
          <cell r="E1981" t="str">
            <v>FDE-Julho/21</v>
          </cell>
        </row>
        <row r="1982">
          <cell r="A1982" t="str">
            <v>09.84.072</v>
          </cell>
          <cell r="B1982" t="str">
            <v>REATOR ELETRONICO PT RAP P/FLUOR. AFP 2X28W BIVOLT C/PROTEÇÃO</v>
          </cell>
          <cell r="C1982" t="str">
            <v>UN</v>
          </cell>
          <cell r="D1982">
            <v>89.170731707317074</v>
          </cell>
          <cell r="E1982" t="str">
            <v>FDE-Julho/21</v>
          </cell>
        </row>
        <row r="1983">
          <cell r="A1983" t="str">
            <v>09.84.074</v>
          </cell>
          <cell r="B1983" t="str">
            <v>REATOR SIMPLES P/VAPOR SODIO AFP 70W 220V CAP/IGN</v>
          </cell>
          <cell r="C1983" t="str">
            <v>UN</v>
          </cell>
          <cell r="D1983">
            <v>95.99186991869918</v>
          </cell>
          <cell r="E1983" t="str">
            <v>FDE-Julho/21</v>
          </cell>
        </row>
        <row r="1984">
          <cell r="A1984" t="str">
            <v>09.84.075</v>
          </cell>
          <cell r="B1984" t="str">
            <v>REATOR SIMPLES P/VAPOR SODIO AFP 150W 220V CAP/IGN</v>
          </cell>
          <cell r="C1984" t="str">
            <v>UN</v>
          </cell>
          <cell r="D1984">
            <v>142.63414634146341</v>
          </cell>
          <cell r="E1984" t="str">
            <v>FDE-Julho/21</v>
          </cell>
        </row>
        <row r="1985">
          <cell r="A1985" t="str">
            <v>09.84.076</v>
          </cell>
          <cell r="B1985" t="str">
            <v>REATOR SIMPLES P/VAPOR SODIO AFP 250W 220V CAP/IGN</v>
          </cell>
          <cell r="C1985" t="str">
            <v>UN</v>
          </cell>
          <cell r="D1985">
            <v>166.33333333333334</v>
          </cell>
          <cell r="E1985" t="str">
            <v>FDE-Julho/21</v>
          </cell>
        </row>
        <row r="1986">
          <cell r="A1986" t="str">
            <v>09.84.077</v>
          </cell>
          <cell r="B1986" t="str">
            <v>REATOR SIMPLES P/VAPOR METAL. AFP 70W 220V CAP/IGN</v>
          </cell>
          <cell r="C1986" t="str">
            <v>UN</v>
          </cell>
          <cell r="D1986">
            <v>91.845528455284551</v>
          </cell>
          <cell r="E1986" t="str">
            <v>FDE-Julho/21</v>
          </cell>
        </row>
        <row r="1987">
          <cell r="A1987" t="str">
            <v>09.84.078</v>
          </cell>
          <cell r="B1987" t="str">
            <v>REATOR SIMPLES P/VAPOR METAL. AFP 150W 220V CAP/IGN</v>
          </cell>
          <cell r="C1987" t="str">
            <v>UN</v>
          </cell>
          <cell r="D1987">
            <v>121.88617886178861</v>
          </cell>
          <cell r="E1987" t="str">
            <v>FDE-Julho/21</v>
          </cell>
        </row>
        <row r="1988">
          <cell r="A1988" t="str">
            <v>09.84.079</v>
          </cell>
          <cell r="B1988" t="str">
            <v>REATOR SIMPLES P/VAPOR METAL. AFP 250W 220V CAP/IGN</v>
          </cell>
          <cell r="C1988" t="str">
            <v>UN</v>
          </cell>
          <cell r="D1988">
            <v>143.46341463414635</v>
          </cell>
          <cell r="E1988" t="str">
            <v>FDE-Julho/21</v>
          </cell>
        </row>
        <row r="1989">
          <cell r="A1989" t="str">
            <v>09.84.080</v>
          </cell>
          <cell r="B1989" t="str">
            <v>REATOR ELETRONICO P/LAMPADA FLUORESCENTE 2X16W BIVOLT C/PROTEÇÃO</v>
          </cell>
          <cell r="C1989" t="str">
            <v>UN</v>
          </cell>
          <cell r="D1989">
            <v>55.365853658536579</v>
          </cell>
          <cell r="E1989" t="str">
            <v>FDE-Julho/21</v>
          </cell>
        </row>
        <row r="1990">
          <cell r="A1990" t="str">
            <v>09.84.092</v>
          </cell>
          <cell r="B1990" t="str">
            <v>REATOR PARA LAMPADA HG - 220V/250W</v>
          </cell>
          <cell r="C1990" t="str">
            <v>UN</v>
          </cell>
          <cell r="D1990">
            <v>139.3739837398374</v>
          </cell>
          <cell r="E1990" t="str">
            <v>FDE-Julho/21</v>
          </cell>
        </row>
        <row r="1991">
          <cell r="A1991" t="str">
            <v>09.84.099</v>
          </cell>
          <cell r="B1991" t="str">
            <v>OUTROS SERVICOS DE APARELHOS E EQUIPAMENTOS</v>
          </cell>
          <cell r="C1991" t="str">
            <v>MV</v>
          </cell>
          <cell r="D1991">
            <v>463.84552845528452</v>
          </cell>
          <cell r="E1991" t="str">
            <v>FDE-Julho/21</v>
          </cell>
        </row>
        <row r="1992">
          <cell r="A1992" t="str">
            <v>09.84.100</v>
          </cell>
          <cell r="B1992" t="str">
            <v>CALHA P/LUMIN.SOBREPOR C/REFLETOR ALUM.P/LAMP.FLUOR. 1X28W (IL-73 E IL-81)</v>
          </cell>
          <cell r="C1992" t="str">
            <v>UN</v>
          </cell>
          <cell r="D1992">
            <v>85.853658536585357</v>
          </cell>
          <cell r="E1992" t="str">
            <v>FDE-Julho/21</v>
          </cell>
        </row>
        <row r="1993">
          <cell r="A1993" t="str">
            <v>09.84.101</v>
          </cell>
          <cell r="B1993" t="str">
            <v>CALHA P/LUMIN.SOBREPOR C/REFLETOR ALUM.P/LAMP.FLUOR. 2X28W (IL-74 E IL-82)</v>
          </cell>
          <cell r="C1993" t="str">
            <v>UN</v>
          </cell>
          <cell r="D1993">
            <v>108.08130081300813</v>
          </cell>
          <cell r="E1993" t="str">
            <v>FDE-Julho/21</v>
          </cell>
        </row>
        <row r="1994">
          <cell r="A1994" t="str">
            <v>09.84.102</v>
          </cell>
          <cell r="B1994" t="str">
            <v>CALHA P/LUMIN.SOBREPOR C/REFLETOR E ALETAS P/LAMP.FLUOR. 2X28W (IL-75)</v>
          </cell>
          <cell r="C1994" t="str">
            <v>UN</v>
          </cell>
          <cell r="D1994">
            <v>197.9349593495935</v>
          </cell>
          <cell r="E1994" t="str">
            <v>FDE-Julho/21</v>
          </cell>
        </row>
        <row r="1995">
          <cell r="A1995" t="str">
            <v>09.84.103</v>
          </cell>
          <cell r="B1995" t="str">
            <v>CALHA P/LUMIN.SOBREPOR C/DIFUSOR TRANSP.P/LAMP.FLUOR. 2X28W (IL-77)</v>
          </cell>
          <cell r="C1995" t="str">
            <v>UN</v>
          </cell>
          <cell r="D1995">
            <v>208.84552845528455</v>
          </cell>
          <cell r="E1995" t="str">
            <v>FDE-Julho/21</v>
          </cell>
        </row>
        <row r="1996">
          <cell r="A1996" t="str">
            <v>09.84.104</v>
          </cell>
          <cell r="B1996" t="str">
            <v>CALHA P/LUMIN.DE EMBUTIR C/REFLETOR E ALETAS P/LAMP.FLUOR. 2X28W (IL-78)</v>
          </cell>
          <cell r="C1996" t="str">
            <v>UN</v>
          </cell>
          <cell r="D1996">
            <v>217.17886178861789</v>
          </cell>
          <cell r="E1996" t="str">
            <v>FDE-Julho/21</v>
          </cell>
        </row>
        <row r="1997">
          <cell r="A1997" t="str">
            <v>09.84.105</v>
          </cell>
          <cell r="B1997" t="str">
            <v>CALHA P/LUMIN.DE EMBUTIR C/REFLETOR S/ALETAS P/LAMP.FLUOR. 1X28W (IL-79)</v>
          </cell>
          <cell r="C1997" t="str">
            <v>UN</v>
          </cell>
          <cell r="D1997">
            <v>151.39837398373984</v>
          </cell>
          <cell r="E1997" t="str">
            <v>FDE-Julho/21</v>
          </cell>
        </row>
        <row r="1998">
          <cell r="A1998" t="str">
            <v>09.84.106</v>
          </cell>
          <cell r="B1998" t="str">
            <v>CALHA P/LUMIN.DE EMBUTIR C/REFLETOR S/ALETAS P/LAMP.FLUOR. 2X28W (IL-80)</v>
          </cell>
          <cell r="C1998" t="str">
            <v>UN</v>
          </cell>
          <cell r="D1998">
            <v>208.13821138211381</v>
          </cell>
          <cell r="E1998" t="str">
            <v>FDE-Julho/21</v>
          </cell>
        </row>
        <row r="1999">
          <cell r="A1999" t="str">
            <v>09.84.107</v>
          </cell>
          <cell r="B1999" t="str">
            <v>ADEQUAÇÃO DE LUMINARIA FLUORESCENTE 4X16W PARA LED TUBULAR VIDRO 10W  TEMPERATURA DE COR 4000ºK</v>
          </cell>
          <cell r="C1999" t="str">
            <v>UN</v>
          </cell>
          <cell r="D1999">
            <v>104.78861788617886</v>
          </cell>
          <cell r="E1999" t="str">
            <v>FDE-Julho/21</v>
          </cell>
        </row>
        <row r="2000">
          <cell r="A2000" t="str">
            <v>09.84.108</v>
          </cell>
          <cell r="B2000" t="str">
            <v>ADEQUAÇÃO DE LUMINARIA FLUORESCENTE 2X16W PARA LED TUBULAR VIDRO 10W TEMPERATURA DE COR 4000ºK</v>
          </cell>
          <cell r="C2000" t="str">
            <v>UN</v>
          </cell>
          <cell r="D2000">
            <v>56.918699186991873</v>
          </cell>
          <cell r="E2000" t="str">
            <v>FDE-Julho/21</v>
          </cell>
        </row>
        <row r="2001">
          <cell r="A2001" t="str">
            <v>09.84.109</v>
          </cell>
          <cell r="B2001" t="str">
            <v>ADEQUAÇÃO DE LUMINARIA FLUORESCENTE 4X16W PARA LED TUBULAR POLICARBONATO 10W  TEMPERATURA DE COR 4000ºK</v>
          </cell>
          <cell r="C2001" t="str">
            <v>UN</v>
          </cell>
          <cell r="D2001">
            <v>130.91056910569105</v>
          </cell>
          <cell r="E2001" t="str">
            <v>FDE-Julho/21</v>
          </cell>
        </row>
        <row r="2002">
          <cell r="A2002" t="str">
            <v>09.84.110</v>
          </cell>
          <cell r="B2002" t="str">
            <v>ADEQUAÇÃO DE LUMINARIA FLUORESCENTE 2X16W PARA LED TUBULAR POLICARBONATO 10W TEMPERATURA DE COR 4000ºK</v>
          </cell>
          <cell r="C2002" t="str">
            <v>UN</v>
          </cell>
          <cell r="D2002">
            <v>69.975609756097555</v>
          </cell>
          <cell r="E2002" t="str">
            <v>FDE-Julho/21</v>
          </cell>
        </row>
        <row r="2003">
          <cell r="A2003" t="str">
            <v>09.85.005</v>
          </cell>
          <cell r="B2003" t="str">
            <v>LAMPADA FLUORESCENTE DE 32W</v>
          </cell>
          <cell r="C2003" t="str">
            <v>UN</v>
          </cell>
          <cell r="D2003">
            <v>13.552845528455286</v>
          </cell>
          <cell r="E2003" t="str">
            <v>FDE-Julho/21</v>
          </cell>
        </row>
        <row r="2004">
          <cell r="A2004" t="str">
            <v>09.85.006</v>
          </cell>
          <cell r="B2004" t="str">
            <v>LAMPADA FLUORESCENTE COMPACTA 23W</v>
          </cell>
          <cell r="C2004" t="str">
            <v>UN</v>
          </cell>
          <cell r="D2004">
            <v>20.292682926829269</v>
          </cell>
          <cell r="E2004" t="str">
            <v>FDE-Julho/21</v>
          </cell>
        </row>
        <row r="2005">
          <cell r="A2005" t="str">
            <v>09.85.010</v>
          </cell>
          <cell r="B2005" t="str">
            <v>LAMPADA VAPOR DE SODIO 70W</v>
          </cell>
          <cell r="C2005" t="str">
            <v>UN</v>
          </cell>
          <cell r="D2005">
            <v>51.878048780487809</v>
          </cell>
          <cell r="E2005" t="str">
            <v>FDE-Julho/21</v>
          </cell>
        </row>
        <row r="2006">
          <cell r="A2006" t="str">
            <v>09.85.011</v>
          </cell>
          <cell r="B2006" t="str">
            <v>LAMPADA VAPOR DE SODIO 150W</v>
          </cell>
          <cell r="C2006" t="str">
            <v>UN</v>
          </cell>
          <cell r="D2006">
            <v>64.422764227642276</v>
          </cell>
          <cell r="E2006" t="str">
            <v>FDE-Julho/21</v>
          </cell>
        </row>
        <row r="2007">
          <cell r="A2007" t="str">
            <v>09.85.012</v>
          </cell>
          <cell r="B2007" t="str">
            <v>LAMPADA VAPOR DE SODIO 250W</v>
          </cell>
          <cell r="C2007" t="str">
            <v>UN</v>
          </cell>
          <cell r="D2007">
            <v>71.341463414634148</v>
          </cell>
          <cell r="E2007" t="str">
            <v>FDE-Julho/21</v>
          </cell>
        </row>
        <row r="2008">
          <cell r="A2008" t="str">
            <v>09.85.016</v>
          </cell>
          <cell r="B2008" t="str">
            <v>LAMPADA FLUORESCENTE DE 16W</v>
          </cell>
          <cell r="C2008" t="str">
            <v>UN</v>
          </cell>
          <cell r="D2008">
            <v>12.414634146341463</v>
          </cell>
          <cell r="E2008" t="str">
            <v>FDE-Julho/21</v>
          </cell>
        </row>
        <row r="2009">
          <cell r="A2009" t="str">
            <v>09.85.017</v>
          </cell>
          <cell r="B2009" t="str">
            <v>LAMPADA VAPOR METÁLICO 70W</v>
          </cell>
          <cell r="C2009" t="str">
            <v>UN</v>
          </cell>
          <cell r="D2009">
            <v>298.1219512195122</v>
          </cell>
          <cell r="E2009" t="str">
            <v>FDE-Julho/21</v>
          </cell>
        </row>
        <row r="2010">
          <cell r="A2010" t="str">
            <v>09.85.018</v>
          </cell>
          <cell r="B2010" t="str">
            <v>LAMPADA VAPOR METALICO 150W</v>
          </cell>
          <cell r="C2010" t="str">
            <v>UN</v>
          </cell>
          <cell r="D2010">
            <v>377.78861788617888</v>
          </cell>
          <cell r="E2010" t="str">
            <v>FDE-Julho/21</v>
          </cell>
        </row>
        <row r="2011">
          <cell r="A2011" t="str">
            <v>09.85.019</v>
          </cell>
          <cell r="B2011" t="str">
            <v>LAMPADA VAPOR METALICO 250W</v>
          </cell>
          <cell r="C2011" t="str">
            <v>UN</v>
          </cell>
          <cell r="D2011">
            <v>100.04878048780488</v>
          </cell>
          <cell r="E2011" t="str">
            <v>FDE-Julho/21</v>
          </cell>
        </row>
        <row r="2012">
          <cell r="A2012" t="str">
            <v>09.85.023</v>
          </cell>
          <cell r="B2012" t="str">
            <v>LUMIN. BLINDADA ARANDELA P/ LAMP. MISTA 160 W</v>
          </cell>
          <cell r="C2012" t="str">
            <v>UN</v>
          </cell>
          <cell r="D2012">
            <v>206.42276422764229</v>
          </cell>
          <cell r="E2012" t="str">
            <v>FDE-Julho/21</v>
          </cell>
        </row>
        <row r="2013">
          <cell r="A2013" t="str">
            <v>09.85.024</v>
          </cell>
          <cell r="B2013" t="str">
            <v>LUMIN. BLINDADA PLAFONIER P/ LAMP. MISTA 160W</v>
          </cell>
          <cell r="C2013" t="str">
            <v>UN</v>
          </cell>
          <cell r="D2013">
            <v>194.26016260162601</v>
          </cell>
          <cell r="E2013" t="str">
            <v>FDE-Julho/21</v>
          </cell>
        </row>
        <row r="2014">
          <cell r="A2014" t="str">
            <v>09.85.025</v>
          </cell>
          <cell r="B2014" t="str">
            <v>LUMIN. BLINDADA ARANDELA P/ LAMP. FLUOR.COMPACTA  23 W</v>
          </cell>
          <cell r="C2014" t="str">
            <v>UN</v>
          </cell>
          <cell r="D2014">
            <v>325.90243902439028</v>
          </cell>
          <cell r="E2014" t="str">
            <v>FDE-Julho/21</v>
          </cell>
        </row>
        <row r="2015">
          <cell r="A2015" t="str">
            <v>09.85.037</v>
          </cell>
          <cell r="B2015" t="str">
            <v>BRACO ACO GALVANIZADO DN 1 1/2" X 2,00 M</v>
          </cell>
          <cell r="C2015" t="str">
            <v>UN</v>
          </cell>
          <cell r="D2015">
            <v>264.78048780487808</v>
          </cell>
          <cell r="E2015" t="str">
            <v>FDE-Julho/21</v>
          </cell>
        </row>
        <row r="2016">
          <cell r="A2016" t="str">
            <v>09.85.039</v>
          </cell>
          <cell r="B2016" t="str">
            <v>BRACO ACO GALVANIZADO DE 1" X 1.00M</v>
          </cell>
          <cell r="C2016" t="str">
            <v>UN</v>
          </cell>
          <cell r="D2016">
            <v>164.09756097560975</v>
          </cell>
          <cell r="E2016" t="str">
            <v>FDE-Julho/21</v>
          </cell>
        </row>
        <row r="2017">
          <cell r="A2017" t="str">
            <v>09.85.043</v>
          </cell>
          <cell r="B2017" t="str">
            <v>LUMINARIA ABERTA (APARELHO) TIPO ECON. P/ LAMP. V. MERC./MISTA 250W</v>
          </cell>
          <cell r="C2017" t="str">
            <v>UN</v>
          </cell>
          <cell r="D2017">
            <v>170.0650406504065</v>
          </cell>
          <cell r="E2017" t="str">
            <v>FDE-Julho/21</v>
          </cell>
        </row>
        <row r="2018">
          <cell r="A2018" t="str">
            <v>09.85.045</v>
          </cell>
          <cell r="B2018" t="str">
            <v>CRUZETA DE FERRO GALVANIZADO PARA 2 PROJETORES</v>
          </cell>
          <cell r="C2018" t="str">
            <v>UN</v>
          </cell>
          <cell r="D2018">
            <v>379.52845528455282</v>
          </cell>
          <cell r="E2018" t="str">
            <v>FDE-Julho/21</v>
          </cell>
        </row>
        <row r="2019">
          <cell r="A2019" t="str">
            <v>09.85.047</v>
          </cell>
          <cell r="B2019" t="str">
            <v>POSTE ACO GALVANIZADO RETO 4" X6.00M P/ILUMIN EXTERNA</v>
          </cell>
          <cell r="C2019" t="str">
            <v>UN</v>
          </cell>
          <cell r="D2019">
            <v>1531.5040650406504</v>
          </cell>
          <cell r="E2019" t="str">
            <v>FDE-Julho/21</v>
          </cell>
        </row>
        <row r="2020">
          <cell r="A2020" t="str">
            <v>09.85.048</v>
          </cell>
          <cell r="B2020" t="str">
            <v>POSTE DE AÇO GALV.TIPO CURVO,C/JANELAS INSP H=7 M ACIMA DO SOLO</v>
          </cell>
          <cell r="C2020" t="str">
            <v>UN</v>
          </cell>
          <cell r="D2020">
            <v>1501.9512195121952</v>
          </cell>
          <cell r="E2020" t="str">
            <v>FDE-Julho/21</v>
          </cell>
        </row>
        <row r="2021">
          <cell r="A2021" t="str">
            <v>09.85.050</v>
          </cell>
          <cell r="B2021" t="str">
            <v>POSTE DE AÇO GALV.TIPO RETO, C/JANELA INSP. H=10M ACIMA DO SOLO</v>
          </cell>
          <cell r="C2021" t="str">
            <v>UN</v>
          </cell>
          <cell r="D2021">
            <v>4404.1219512195121</v>
          </cell>
          <cell r="E2021" t="str">
            <v>FDE-Julho/21</v>
          </cell>
        </row>
        <row r="2022">
          <cell r="A2022" t="str">
            <v>09.85.053</v>
          </cell>
          <cell r="B2022" t="str">
            <v>POSTE DE CONCRETO TUBULAR OCO DE 7 M DE COMPR C/ JANELA ISNPECAO</v>
          </cell>
          <cell r="C2022" t="str">
            <v>UN</v>
          </cell>
          <cell r="D2022">
            <v>1043.5934959349593</v>
          </cell>
          <cell r="E2022" t="str">
            <v>FDE-Julho/21</v>
          </cell>
        </row>
        <row r="2023">
          <cell r="A2023" t="str">
            <v>09.85.060</v>
          </cell>
          <cell r="B2023" t="str">
            <v>CONDULETE DE 1"</v>
          </cell>
          <cell r="C2023" t="str">
            <v>UN</v>
          </cell>
          <cell r="D2023">
            <v>36.609756097560975</v>
          </cell>
          <cell r="E2023" t="str">
            <v>FDE-Julho/21</v>
          </cell>
        </row>
        <row r="2024">
          <cell r="A2024" t="str">
            <v>09.85.061</v>
          </cell>
          <cell r="B2024" t="str">
            <v>CONDULETE DE 1 1/4"</v>
          </cell>
          <cell r="C2024" t="str">
            <v>UN</v>
          </cell>
          <cell r="D2024">
            <v>53.609756097560975</v>
          </cell>
          <cell r="E2024" t="str">
            <v>FDE-Julho/21</v>
          </cell>
        </row>
        <row r="2025">
          <cell r="A2025" t="str">
            <v>09.85.062</v>
          </cell>
          <cell r="B2025" t="str">
            <v>CONDULETE DE 1 1/2"</v>
          </cell>
          <cell r="C2025" t="str">
            <v>UN</v>
          </cell>
          <cell r="D2025">
            <v>45.439024390243901</v>
          </cell>
          <cell r="E2025" t="str">
            <v>FDE-Julho/21</v>
          </cell>
        </row>
        <row r="2026">
          <cell r="A2026" t="str">
            <v>09.85.063</v>
          </cell>
          <cell r="B2026" t="str">
            <v>CONDULETE DE 2"</v>
          </cell>
          <cell r="C2026" t="str">
            <v>UN</v>
          </cell>
          <cell r="D2026">
            <v>82.650406504065046</v>
          </cell>
          <cell r="E2026" t="str">
            <v>FDE-Julho/21</v>
          </cell>
        </row>
        <row r="2027">
          <cell r="A2027" t="str">
            <v>09.85.064</v>
          </cell>
          <cell r="B2027" t="str">
            <v>CONDULETE DE 3/4"</v>
          </cell>
          <cell r="C2027" t="str">
            <v>UN</v>
          </cell>
          <cell r="D2027">
            <v>31.780487804878053</v>
          </cell>
          <cell r="E2027" t="str">
            <v>FDE-Julho/21</v>
          </cell>
        </row>
        <row r="2028">
          <cell r="A2028" t="str">
            <v>09.85.065</v>
          </cell>
          <cell r="B2028" t="str">
            <v>CONDULETE DE 1/2"</v>
          </cell>
          <cell r="C2028" t="str">
            <v>UN</v>
          </cell>
          <cell r="D2028">
            <v>33.650406504065039</v>
          </cell>
          <cell r="E2028" t="str">
            <v>FDE-Julho/21</v>
          </cell>
        </row>
        <row r="2029">
          <cell r="A2029" t="str">
            <v>09.85.080</v>
          </cell>
          <cell r="B2029" t="str">
            <v>MOTOR PARA BOMBA DE RECALQUE DE 1/2 HP - 220 V BIFASICO</v>
          </cell>
          <cell r="C2029" t="str">
            <v>UN</v>
          </cell>
          <cell r="D2029">
            <v>724.56097560975616</v>
          </cell>
          <cell r="E2029" t="str">
            <v>FDE-Julho/21</v>
          </cell>
        </row>
        <row r="2030">
          <cell r="A2030" t="str">
            <v>09.85.081</v>
          </cell>
          <cell r="B2030" t="str">
            <v>MOTOR PARA BOMBA DE RECALQUE DE 3/4 HP - 220 V BIFASICO</v>
          </cell>
          <cell r="C2030" t="str">
            <v>UN</v>
          </cell>
          <cell r="D2030">
            <v>834.91056910569114</v>
          </cell>
          <cell r="E2030" t="str">
            <v>FDE-Julho/21</v>
          </cell>
        </row>
        <row r="2031">
          <cell r="A2031" t="str">
            <v>09.85.082</v>
          </cell>
          <cell r="B2031" t="str">
            <v>MOTOR PARA BOMBA DE RECALQUE DE 1 HP - 220 V BIFASICO</v>
          </cell>
          <cell r="C2031" t="str">
            <v>UN</v>
          </cell>
          <cell r="D2031">
            <v>921.36585365853659</v>
          </cell>
          <cell r="E2031" t="str">
            <v>FDE-Julho/21</v>
          </cell>
        </row>
        <row r="2032">
          <cell r="A2032" t="str">
            <v>09.85.083</v>
          </cell>
          <cell r="B2032" t="str">
            <v>MOTOR PARA BOMBA DE RECALQUE DE 2 HP - 220 V TRIFASICO</v>
          </cell>
          <cell r="C2032" t="str">
            <v>UN</v>
          </cell>
          <cell r="D2032">
            <v>1396.0650406504067</v>
          </cell>
          <cell r="E2032" t="str">
            <v>FDE-Julho/21</v>
          </cell>
        </row>
        <row r="2033">
          <cell r="A2033" t="str">
            <v>09.85.084</v>
          </cell>
          <cell r="B2033" t="str">
            <v>MOTOR PARA BOMBA DE RECALQUE DE 3 HP - 220 V TRIFASICO</v>
          </cell>
          <cell r="C2033" t="str">
            <v>UN</v>
          </cell>
          <cell r="D2033">
            <v>1656.4552845528456</v>
          </cell>
          <cell r="E2033" t="str">
            <v>FDE-Julho/21</v>
          </cell>
        </row>
        <row r="2034">
          <cell r="A2034" t="str">
            <v>09.85.085</v>
          </cell>
          <cell r="B2034" t="str">
            <v>MOTOR PARA BOMBA DE RECALQUE DE 5 HP - 220 V TRIFASICO</v>
          </cell>
          <cell r="C2034" t="str">
            <v>UN</v>
          </cell>
          <cell r="D2034">
            <v>2238.1869918699185</v>
          </cell>
          <cell r="E2034" t="str">
            <v>FDE-Julho/21</v>
          </cell>
        </row>
        <row r="2035">
          <cell r="A2035" t="str">
            <v>09.85.086</v>
          </cell>
          <cell r="B2035" t="str">
            <v>LAMPADA LED TUBULAR VIDRO DE 10W C/TEMPERATURA DE COR 4000° K</v>
          </cell>
          <cell r="C2035" t="str">
            <v>UN</v>
          </cell>
          <cell r="D2035">
            <v>24.772357723577237</v>
          </cell>
          <cell r="E2035" t="str">
            <v>FDE-Julho/21</v>
          </cell>
        </row>
        <row r="2036">
          <cell r="A2036" t="str">
            <v>09.85.087</v>
          </cell>
          <cell r="B2036" t="str">
            <v>LAMPADA LED TUBULAR POLICARBONATO DE 10W C/TEMPERATURA DE COR 4000° K</v>
          </cell>
          <cell r="C2036" t="str">
            <v>UN</v>
          </cell>
          <cell r="D2036">
            <v>31.300813008130081</v>
          </cell>
          <cell r="E2036" t="str">
            <v>FDE-Julho/21</v>
          </cell>
        </row>
        <row r="2037">
          <cell r="A2037" t="str">
            <v>09.85.088</v>
          </cell>
          <cell r="B2037" t="str">
            <v>LAMPADA LED TUBULAR VIDRO DE 18W C/TEMPERATURA DE COR 4000° K</v>
          </cell>
          <cell r="C2037" t="str">
            <v>UN</v>
          </cell>
          <cell r="D2037">
            <v>31.650406504065042</v>
          </cell>
          <cell r="E2037" t="str">
            <v>FDE-Julho/21</v>
          </cell>
        </row>
        <row r="2038">
          <cell r="A2038" t="str">
            <v>09.85.089</v>
          </cell>
          <cell r="B2038" t="str">
            <v>LAMPADA LED TUBULAR POLICARBONATO DE 18W C/TEMPERATURA DE COR 4000° K</v>
          </cell>
          <cell r="C2038" t="str">
            <v>UN</v>
          </cell>
          <cell r="D2038">
            <v>38.105691056910565</v>
          </cell>
          <cell r="E2038" t="str">
            <v>FDE-Julho/21</v>
          </cell>
        </row>
        <row r="2039">
          <cell r="A2039" t="str">
            <v>09.85.099</v>
          </cell>
          <cell r="B2039" t="str">
            <v>OUTROS SERVICOS DE APARELHOS E EQUIPAMENTOS</v>
          </cell>
          <cell r="C2039" t="str">
            <v>MV</v>
          </cell>
          <cell r="D2039">
            <v>463.84552845528452</v>
          </cell>
          <cell r="E2039" t="str">
            <v>FDE-Julho/21</v>
          </cell>
        </row>
        <row r="2040">
          <cell r="A2040" t="str">
            <v>09.85.102</v>
          </cell>
          <cell r="B2040" t="str">
            <v>LAMPADA FLUORESCENTE DE 28W C/BASE G5 TEMPER.COR DE 4000° K</v>
          </cell>
          <cell r="C2040" t="str">
            <v>UN</v>
          </cell>
          <cell r="D2040">
            <v>14.121951219512196</v>
          </cell>
          <cell r="E2040" t="str">
            <v>FDE-Julho/21</v>
          </cell>
        </row>
        <row r="2041">
          <cell r="A2041" t="str">
            <v>09.86.001</v>
          </cell>
          <cell r="B2041" t="str">
            <v>CAPTOR TIPO FRANKLIN, BOUQUET NIQUELADO DE 4 PONTAS-CONECTOR GRANDE</v>
          </cell>
          <cell r="C2041" t="str">
            <v>UN</v>
          </cell>
          <cell r="D2041">
            <v>278.96747967479672</v>
          </cell>
          <cell r="E2041" t="str">
            <v>FDE-Julho/21</v>
          </cell>
        </row>
        <row r="2042">
          <cell r="A2042" t="str">
            <v>09.86.020</v>
          </cell>
          <cell r="B2042" t="str">
            <v>SUPORTE SIMPLES COM ROLDANA PARA CABO DE COBRE NU 25 A 35 MM2</v>
          </cell>
          <cell r="C2042" t="str">
            <v>UN</v>
          </cell>
          <cell r="D2042">
            <v>48.243902439024396</v>
          </cell>
          <cell r="E2042" t="str">
            <v>FDE-Julho/21</v>
          </cell>
        </row>
        <row r="2043">
          <cell r="A2043" t="str">
            <v>09.86.021</v>
          </cell>
          <cell r="B2043" t="str">
            <v>SUPORTE SIMPLES COM ROLDANA PARA CABO DE COBRE NU 70 A 95 MM2</v>
          </cell>
          <cell r="C2043" t="str">
            <v>UN</v>
          </cell>
          <cell r="D2043">
            <v>48.243902439024396</v>
          </cell>
          <cell r="E2043" t="str">
            <v>FDE-Julho/21</v>
          </cell>
        </row>
        <row r="2044">
          <cell r="A2044" t="str">
            <v>09.86.025</v>
          </cell>
          <cell r="B2044" t="str">
            <v>CONECTOR TIPO SPLIT-BOLT PARA CABO DE 25 MM2</v>
          </cell>
          <cell r="C2044" t="str">
            <v>UN</v>
          </cell>
          <cell r="D2044">
            <v>14.682926829268292</v>
          </cell>
          <cell r="E2044" t="str">
            <v>FDE-Julho/21</v>
          </cell>
        </row>
        <row r="2045">
          <cell r="A2045" t="str">
            <v>09.86.026</v>
          </cell>
          <cell r="B2045" t="str">
            <v>CONECTOR TIPO SPLIT-BOLT PARA CABO DE 35 MM2</v>
          </cell>
          <cell r="C2045" t="str">
            <v>UN</v>
          </cell>
          <cell r="D2045">
            <v>16.073170731707318</v>
          </cell>
          <cell r="E2045" t="str">
            <v>FDE-Julho/21</v>
          </cell>
        </row>
        <row r="2046">
          <cell r="A2046" t="str">
            <v>09.86.027</v>
          </cell>
          <cell r="B2046" t="str">
            <v>CONECTOR TIPO SPLIT-BOLT PARA CABO DE 95 MM2</v>
          </cell>
          <cell r="C2046" t="str">
            <v>UN</v>
          </cell>
          <cell r="D2046">
            <v>28.837398373983739</v>
          </cell>
          <cell r="E2046" t="str">
            <v>FDE-Julho/21</v>
          </cell>
        </row>
        <row r="2047">
          <cell r="A2047" t="str">
            <v>09.86.035</v>
          </cell>
          <cell r="B2047" t="str">
            <v>ELETRODUTO DE PVC DE 2" X 3,00 M PARA PROTECAO DE CABO DE COBRE NU</v>
          </cell>
          <cell r="C2047" t="str">
            <v>UN</v>
          </cell>
          <cell r="D2047">
            <v>91.910569105691053</v>
          </cell>
          <cell r="E2047" t="str">
            <v>FDE-Julho/21</v>
          </cell>
        </row>
        <row r="2048">
          <cell r="A2048" t="str">
            <v>09.86.099</v>
          </cell>
          <cell r="B2048" t="str">
            <v>OUTROS SERVICOS DE PARA-RAIOS E ATERRAMENTOS</v>
          </cell>
          <cell r="C2048" t="str">
            <v>MV</v>
          </cell>
          <cell r="D2048">
            <v>463.84552845528452</v>
          </cell>
          <cell r="E2048" t="str">
            <v>FDE-Julho/21</v>
          </cell>
        </row>
        <row r="2049">
          <cell r="A2049" t="str">
            <v>10.01.020</v>
          </cell>
          <cell r="B2049" t="str">
            <v>FORRO DE TABUA APAR. 10X1CM MACHO-FEMEA G1-C4  SEMI ENTARUGADO</v>
          </cell>
          <cell r="C2049" t="str">
            <v>M2</v>
          </cell>
          <cell r="D2049">
            <v>72.59349593495935</v>
          </cell>
          <cell r="E2049" t="str">
            <v>FDE-Julho/21</v>
          </cell>
        </row>
        <row r="2050">
          <cell r="A2050" t="str">
            <v>10.01.021</v>
          </cell>
          <cell r="B2050" t="str">
            <v>FORRO DE TABUA APAR. 10X1CM MACHO-FEMEA G1-C4 ENTARUGADO</v>
          </cell>
          <cell r="C2050" t="str">
            <v>M2</v>
          </cell>
          <cell r="D2050">
            <v>104.51219512195124</v>
          </cell>
          <cell r="E2050" t="str">
            <v>FDE-Julho/21</v>
          </cell>
        </row>
        <row r="2051">
          <cell r="A2051" t="str">
            <v>10.01.022</v>
          </cell>
          <cell r="B2051" t="str">
            <v>FORRO ACUSTICO COR BRANCA TIPO NUVEM PLACA 60X60CM H=50MM INCLUSIVE ELEMENTOS DE FIXAÇÃO FORNEC. E INSTAL - USO EXCLUSIVO SALA DE INOVAÇÃO</v>
          </cell>
          <cell r="C2051" t="str">
            <v>M2</v>
          </cell>
          <cell r="D2051">
            <v>727.28455284552842</v>
          </cell>
          <cell r="E2051" t="str">
            <v>FDE-Julho/21</v>
          </cell>
        </row>
        <row r="2052">
          <cell r="A2052" t="str">
            <v>10.01.023</v>
          </cell>
          <cell r="B2052" t="str">
            <v>FORRO ACUSTICO COR BRANCA TIPO NUVEM PLACA 120X60CM H=50MM INCLUSIVE ELEMENTOS DE FIXAÇÃO FORNEC. E INSTAL - USO EXCLUSIVO SALA DE INOVAÇÃO</v>
          </cell>
          <cell r="C2052" t="str">
            <v>M2</v>
          </cell>
          <cell r="D2052">
            <v>586.21951219512198</v>
          </cell>
          <cell r="E2052" t="str">
            <v>FDE-Julho/21</v>
          </cell>
        </row>
        <row r="2053">
          <cell r="A2053" t="str">
            <v>10.01.049</v>
          </cell>
          <cell r="B2053" t="str">
            <v>FORRO DE GESSO ACARTONADO INCL ESTRUTURA</v>
          </cell>
          <cell r="C2053" t="str">
            <v>M2</v>
          </cell>
          <cell r="D2053">
            <v>74.674796747967477</v>
          </cell>
          <cell r="E2053" t="str">
            <v>FDE-Julho/21</v>
          </cell>
        </row>
        <row r="2054">
          <cell r="A2054" t="str">
            <v>10.01.058</v>
          </cell>
          <cell r="B2054" t="str">
            <v>ISOLACAO TERMOACUSTICA - LA DE VIDRO ESP 1"</v>
          </cell>
          <cell r="C2054" t="str">
            <v>M2</v>
          </cell>
          <cell r="D2054">
            <v>27.341463414634148</v>
          </cell>
          <cell r="E2054" t="str">
            <v>FDE-Julho/21</v>
          </cell>
        </row>
        <row r="2055">
          <cell r="A2055" t="str">
            <v>10.01.059</v>
          </cell>
          <cell r="B2055" t="str">
            <v>ISOLACAO TERMOACUSTICA - LA DE VIDRO E=2"</v>
          </cell>
          <cell r="C2055" t="str">
            <v>M2</v>
          </cell>
          <cell r="D2055">
            <v>30.292682926829269</v>
          </cell>
          <cell r="E2055" t="str">
            <v>FDE-Julho/21</v>
          </cell>
        </row>
        <row r="2056">
          <cell r="A2056" t="str">
            <v>10.01.060</v>
          </cell>
          <cell r="B2056" t="str">
            <v>ISOLACAO TERMICA - CHAPA DE ISOPOR E=30MM</v>
          </cell>
          <cell r="C2056" t="str">
            <v>M2</v>
          </cell>
          <cell r="D2056">
            <v>22.674796747967481</v>
          </cell>
          <cell r="E2056" t="str">
            <v>FDE-Julho/21</v>
          </cell>
        </row>
        <row r="2057">
          <cell r="A2057" t="str">
            <v>10.01.061</v>
          </cell>
          <cell r="B2057" t="str">
            <v>ISOLACAO TERMOACUSTICA - LA DE ROCHA E=2``</v>
          </cell>
          <cell r="C2057" t="str">
            <v>M2</v>
          </cell>
          <cell r="D2057">
            <v>20.609756097560979</v>
          </cell>
          <cell r="E2057" t="str">
            <v>FDE-Julho/21</v>
          </cell>
        </row>
        <row r="2058">
          <cell r="A2058" t="str">
            <v>10.01.071</v>
          </cell>
          <cell r="B2058" t="str">
            <v>FORRO PLACA MINERAL NRC 0,55 GERGIAN INCL.PERFIS FORNEC/INST.</v>
          </cell>
          <cell r="C2058" t="str">
            <v>M2</v>
          </cell>
          <cell r="D2058">
            <v>116.36585365853658</v>
          </cell>
          <cell r="E2058" t="str">
            <v>FDE-Julho/21</v>
          </cell>
        </row>
        <row r="2059">
          <cell r="A2059" t="str">
            <v>10.01.074</v>
          </cell>
          <cell r="B2059" t="str">
            <v>FORRO PLACA MINERAL NRC 0,65 SAHARA INCL.PERFIS FORNEC/INST.</v>
          </cell>
          <cell r="C2059" t="str">
            <v>M2</v>
          </cell>
          <cell r="D2059">
            <v>134.27642276422765</v>
          </cell>
          <cell r="E2059" t="str">
            <v>FDE-Julho/21</v>
          </cell>
        </row>
        <row r="2060">
          <cell r="A2060" t="str">
            <v>10.01.075</v>
          </cell>
          <cell r="B2060" t="str">
            <v>FORRO PLACA MINERAL NRC 0,70 CONSTELATION INCL.PERFIS FORNEC/INST.</v>
          </cell>
          <cell r="C2060" t="str">
            <v>M2</v>
          </cell>
          <cell r="D2060">
            <v>112.02439024390243</v>
          </cell>
          <cell r="E2060" t="str">
            <v>FDE-Julho/21</v>
          </cell>
        </row>
        <row r="2061">
          <cell r="A2061" t="str">
            <v>10.01.076</v>
          </cell>
          <cell r="B2061" t="str">
            <v>FORRO PLACA MINERAL NRC 0,70 MP COMPLETE INCL.PERFIS FORNEC/INST.</v>
          </cell>
          <cell r="C2061" t="str">
            <v>M2</v>
          </cell>
          <cell r="D2061">
            <v>123.02439024390243</v>
          </cell>
          <cell r="E2061" t="str">
            <v>FDE-Julho/21</v>
          </cell>
        </row>
        <row r="2062">
          <cell r="A2062" t="str">
            <v>10.01.077</v>
          </cell>
          <cell r="B2062" t="str">
            <v>FORRO PLACA MINERAL NRC 0,85 THERMOFON INCL.PERFIS FORNEC/INST.</v>
          </cell>
          <cell r="C2062" t="str">
            <v>M2</v>
          </cell>
          <cell r="D2062">
            <v>165.14634146341464</v>
          </cell>
          <cell r="E2062" t="str">
            <v>FDE-Julho/21</v>
          </cell>
        </row>
        <row r="2063">
          <cell r="A2063" t="str">
            <v>10.01.078</v>
          </cell>
          <cell r="B2063" t="str">
            <v>FORRO EM PLACA MINERAL NRC 0,75 TÔNICA INC. PERFIS FORNEC/INSTALADO</v>
          </cell>
          <cell r="C2063" t="str">
            <v>M2</v>
          </cell>
          <cell r="D2063">
            <v>153.7479674796748</v>
          </cell>
          <cell r="E2063" t="str">
            <v>FDE-Julho/21</v>
          </cell>
        </row>
        <row r="2064">
          <cell r="A2064" t="str">
            <v>10.01.082</v>
          </cell>
          <cell r="B2064" t="str">
            <v>FORRO EM LÂMINA DE PVC 200MM E = 7 OU 8MM</v>
          </cell>
          <cell r="C2064" t="str">
            <v>M2</v>
          </cell>
          <cell r="D2064">
            <v>32.138211382113823</v>
          </cell>
          <cell r="E2064" t="str">
            <v>FDE-Julho/21</v>
          </cell>
        </row>
        <row r="2065">
          <cell r="A2065" t="str">
            <v>10.01.083</v>
          </cell>
          <cell r="B2065" t="str">
            <v>ESTRUTURA METÁLICA TUBULAR 20X20 GALV. E=0,95MM MALHA 1,20X0,40M P/SUSTENTAÇÃO DE FORRO PVC</v>
          </cell>
          <cell r="C2065" t="str">
            <v>M2</v>
          </cell>
          <cell r="D2065">
            <v>31.991869918699187</v>
          </cell>
          <cell r="E2065" t="str">
            <v>FDE-Julho/21</v>
          </cell>
        </row>
        <row r="2066">
          <cell r="A2066" t="str">
            <v>10.01.099</v>
          </cell>
          <cell r="B2066" t="str">
            <v>FORROS</v>
          </cell>
          <cell r="C2066" t="str">
            <v>MV</v>
          </cell>
          <cell r="D2066">
            <v>463.84552845528452</v>
          </cell>
          <cell r="E2066" t="str">
            <v>FDE-Julho/21</v>
          </cell>
        </row>
        <row r="2067">
          <cell r="A2067" t="str">
            <v>10.50.001</v>
          </cell>
          <cell r="B2067" t="str">
            <v>DEMOLIÇÃO DE FORRO DE ESTUQUE OU MADEIRA, INCLUSIVE ENTARUGAMENTO</v>
          </cell>
          <cell r="C2067" t="str">
            <v>M2</v>
          </cell>
          <cell r="D2067">
            <v>2.6747967479674797</v>
          </cell>
          <cell r="E2067" t="str">
            <v>FDE-Julho/21</v>
          </cell>
        </row>
        <row r="2068">
          <cell r="A2068" t="str">
            <v>10.50.003</v>
          </cell>
          <cell r="B2068" t="str">
            <v>DEMOLIÇÃO DE FORRO EM GESSO</v>
          </cell>
          <cell r="C2068" t="str">
            <v>M2</v>
          </cell>
          <cell r="D2068">
            <v>3.6829268292682928</v>
          </cell>
          <cell r="E2068" t="str">
            <v>FDE-Julho/21</v>
          </cell>
        </row>
        <row r="2069">
          <cell r="A2069" t="str">
            <v>10.50.004</v>
          </cell>
          <cell r="B2069" t="str">
            <v>DEMOLIÇÃO DE ENTARUGAMENTO</v>
          </cell>
          <cell r="C2069" t="str">
            <v>M2</v>
          </cell>
          <cell r="D2069">
            <v>1.3333333333333333</v>
          </cell>
          <cell r="E2069" t="str">
            <v>FDE-Julho/21</v>
          </cell>
        </row>
        <row r="2070">
          <cell r="A2070" t="str">
            <v>10.50.005</v>
          </cell>
          <cell r="B2070" t="str">
            <v>DEMOLIÇÃO DE FORROS DE MADEIRA, EXCLUSIVE ENTARUGAMENTO.</v>
          </cell>
          <cell r="C2070" t="str">
            <v>M2</v>
          </cell>
          <cell r="D2070">
            <v>1.3333333333333333</v>
          </cell>
          <cell r="E2070" t="str">
            <v>FDE-Julho/21</v>
          </cell>
        </row>
        <row r="2071">
          <cell r="A2071" t="str">
            <v>10.50.099</v>
          </cell>
          <cell r="B2071" t="str">
            <v>DEMOLICOES</v>
          </cell>
          <cell r="C2071" t="str">
            <v>MV</v>
          </cell>
          <cell r="D2071">
            <v>463.84552845528452</v>
          </cell>
          <cell r="E2071" t="str">
            <v>FDE-Julho/21</v>
          </cell>
        </row>
        <row r="2072">
          <cell r="A2072" t="str">
            <v>10.60.001</v>
          </cell>
          <cell r="B2072" t="str">
            <v>RETIRADA DE FORROS DE MADEIRA PREGADOS (PLACAS OU TABUAS)</v>
          </cell>
          <cell r="C2072" t="str">
            <v>M2</v>
          </cell>
          <cell r="D2072">
            <v>10.398373983739837</v>
          </cell>
          <cell r="E2072" t="str">
            <v>FDE-Julho/21</v>
          </cell>
        </row>
        <row r="2073">
          <cell r="A2073" t="str">
            <v>10.60.002</v>
          </cell>
          <cell r="B2073" t="str">
            <v>RETIRADA DE FORROS EM PLACAS APOIADAS</v>
          </cell>
          <cell r="C2073" t="str">
            <v>M2</v>
          </cell>
          <cell r="D2073">
            <v>5.5691056910569108</v>
          </cell>
          <cell r="E2073" t="str">
            <v>FDE-Julho/21</v>
          </cell>
        </row>
        <row r="2074">
          <cell r="A2074" t="str">
            <v>10.60.005</v>
          </cell>
          <cell r="B2074" t="str">
            <v>RETIRADA DE FORRO DE PVC EM LAMINAS</v>
          </cell>
          <cell r="C2074" t="str">
            <v>M2</v>
          </cell>
          <cell r="D2074">
            <v>10.398373983739837</v>
          </cell>
          <cell r="E2074" t="str">
            <v>FDE-Julho/21</v>
          </cell>
        </row>
        <row r="2075">
          <cell r="A2075" t="str">
            <v>10.60.099</v>
          </cell>
          <cell r="B2075" t="str">
            <v>RETIRADAS</v>
          </cell>
          <cell r="C2075" t="str">
            <v>MV</v>
          </cell>
          <cell r="D2075">
            <v>463.84552845528452</v>
          </cell>
          <cell r="E2075" t="str">
            <v>FDE-Julho/21</v>
          </cell>
        </row>
        <row r="2076">
          <cell r="A2076" t="str">
            <v>10.70.001</v>
          </cell>
          <cell r="B2076" t="str">
            <v>RECOLOCAÇÃO DE FORRO DE MADEIRA PREGADO (PLACAS OU TABUAS)</v>
          </cell>
          <cell r="C2076" t="str">
            <v>M2</v>
          </cell>
          <cell r="D2076">
            <v>12.504065040650408</v>
          </cell>
          <cell r="E2076" t="str">
            <v>FDE-Julho/21</v>
          </cell>
        </row>
        <row r="2077">
          <cell r="A2077" t="str">
            <v>10.70.002</v>
          </cell>
          <cell r="B2077" t="str">
            <v>RECOLOCAÇÃO DE FORRO EM PLACAS APOIADAS</v>
          </cell>
          <cell r="C2077" t="str">
            <v>M2</v>
          </cell>
          <cell r="D2077">
            <v>5.5691056910569108</v>
          </cell>
          <cell r="E2077" t="str">
            <v>FDE-Julho/21</v>
          </cell>
        </row>
        <row r="2078">
          <cell r="A2078" t="str">
            <v>10.70.005</v>
          </cell>
          <cell r="B2078" t="str">
            <v>RECOLOCACAO DE FORRO DE PVC EM LAMINAS</v>
          </cell>
          <cell r="C2078" t="str">
            <v>M2</v>
          </cell>
          <cell r="D2078">
            <v>10.398373983739837</v>
          </cell>
          <cell r="E2078" t="str">
            <v>FDE-Julho/21</v>
          </cell>
        </row>
        <row r="2079">
          <cell r="A2079" t="str">
            <v>10.70.099</v>
          </cell>
          <cell r="B2079" t="str">
            <v>RECOLOCACOES DE FORROS</v>
          </cell>
          <cell r="C2079" t="str">
            <v>MV</v>
          </cell>
          <cell r="D2079">
            <v>463.84552845528452</v>
          </cell>
          <cell r="E2079" t="str">
            <v>FDE-Julho/21</v>
          </cell>
        </row>
        <row r="2080">
          <cell r="A2080" t="str">
            <v>10.80.012</v>
          </cell>
          <cell r="B2080" t="str">
            <v>FORRO DE ESTUQUE</v>
          </cell>
          <cell r="C2080" t="str">
            <v>M2</v>
          </cell>
          <cell r="D2080">
            <v>145.4959349593496</v>
          </cell>
          <cell r="E2080" t="str">
            <v>FDE-Julho/21</v>
          </cell>
        </row>
        <row r="2081">
          <cell r="A2081" t="str">
            <v>10.80.033</v>
          </cell>
          <cell r="B2081" t="str">
            <v>PERFIL DE FERRO SECCAO CARTOLA EM CHAPA N 20 P/SUST DE FORRO</v>
          </cell>
          <cell r="C2081" t="str">
            <v>M</v>
          </cell>
          <cell r="D2081">
            <v>21.804878048780488</v>
          </cell>
          <cell r="E2081" t="str">
            <v>FDE-Julho/21</v>
          </cell>
        </row>
        <row r="2082">
          <cell r="A2082" t="str">
            <v>10.80.034</v>
          </cell>
          <cell r="B2082" t="str">
            <v>TABUA DE 10 X 1 CM TIPO MACHO-FEMEA G1-C4 PARA FORRO</v>
          </cell>
          <cell r="C2082" t="str">
            <v>M2</v>
          </cell>
          <cell r="D2082">
            <v>49.536585365853661</v>
          </cell>
          <cell r="E2082" t="str">
            <v>FDE-Julho/21</v>
          </cell>
        </row>
        <row r="2083">
          <cell r="A2083" t="str">
            <v>10.80.038</v>
          </cell>
          <cell r="B2083" t="str">
            <v>REPREGAMENTO DE FORROS DE MADEIRA</v>
          </cell>
          <cell r="C2083" t="str">
            <v>M2</v>
          </cell>
          <cell r="D2083">
            <v>4.7560975609756095</v>
          </cell>
          <cell r="E2083" t="str">
            <v>FDE-Julho/21</v>
          </cell>
        </row>
        <row r="2084">
          <cell r="A2084" t="str">
            <v>10.80.040</v>
          </cell>
          <cell r="B2084" t="str">
            <v>ESTRUTURA DE ENTARUGAMENTO PARA FORRO DE MADEIRA</v>
          </cell>
          <cell r="C2084" t="str">
            <v>M2</v>
          </cell>
          <cell r="D2084">
            <v>54.764227642276424</v>
          </cell>
          <cell r="E2084" t="str">
            <v>FDE-Julho/21</v>
          </cell>
        </row>
        <row r="2085">
          <cell r="A2085" t="str">
            <v>10.80.099</v>
          </cell>
          <cell r="B2085" t="str">
            <v>SERVICOS EM FORROS - CONSERVACAO</v>
          </cell>
          <cell r="C2085" t="str">
            <v>MV</v>
          </cell>
          <cell r="D2085">
            <v>463.84552845528452</v>
          </cell>
          <cell r="E2085" t="str">
            <v>FDE-Julho/21</v>
          </cell>
        </row>
        <row r="2086">
          <cell r="A2086" t="str">
            <v>11.01.001</v>
          </cell>
          <cell r="B2086" t="str">
            <v>IMPERMEABILIZACAO DE SUB-SOLOS C/ARG CIM-AREIA 1:3 CONTENDO HIDROFUGO</v>
          </cell>
          <cell r="C2086" t="str">
            <v>M2</v>
          </cell>
          <cell r="D2086">
            <v>54.626016260162601</v>
          </cell>
          <cell r="E2086" t="str">
            <v>FDE-Julho/21</v>
          </cell>
        </row>
        <row r="2087">
          <cell r="A2087" t="str">
            <v>11.01.002</v>
          </cell>
          <cell r="B2087" t="str">
            <v>IMPERMEABILIZACAO DE SUB-SOLOS C/ARG CIM-AREIA 1:3 HIDR TINTA BETUMINOSA</v>
          </cell>
          <cell r="C2087" t="str">
            <v>M2</v>
          </cell>
          <cell r="D2087">
            <v>73.926829268292693</v>
          </cell>
          <cell r="E2087" t="str">
            <v>FDE-Julho/21</v>
          </cell>
        </row>
        <row r="2088">
          <cell r="A2088" t="str">
            <v>11.01.003</v>
          </cell>
          <cell r="B2088" t="str">
            <v>IMPERMEABILIZACAO POR CRISTALIZACAO - SUB SOLOS</v>
          </cell>
          <cell r="C2088" t="str">
            <v>M2</v>
          </cell>
          <cell r="D2088">
            <v>11.747967479674797</v>
          </cell>
          <cell r="E2088" t="str">
            <v>FDE-Julho/21</v>
          </cell>
        </row>
        <row r="2089">
          <cell r="A2089" t="str">
            <v>11.01.010</v>
          </cell>
          <cell r="B2089" t="str">
            <v>IMPERMEAB C/ ARGAM POLIMERICA SEMIFLEXIVEL P/ CORTINAS E POCOS DE ELEV COM APLICAÇAO 4 DEMAOS</v>
          </cell>
          <cell r="C2089" t="str">
            <v>M2</v>
          </cell>
          <cell r="D2089">
            <v>16.894308943089431</v>
          </cell>
          <cell r="E2089" t="str">
            <v>FDE-Julho/21</v>
          </cell>
        </row>
        <row r="2090">
          <cell r="A2090" t="str">
            <v>11.01.099</v>
          </cell>
          <cell r="B2090" t="str">
            <v>IMPERMEABILIZACOES</v>
          </cell>
          <cell r="C2090" t="str">
            <v>MV</v>
          </cell>
          <cell r="D2090">
            <v>463.84552845528452</v>
          </cell>
          <cell r="E2090" t="str">
            <v>FDE-Julho/21</v>
          </cell>
        </row>
        <row r="2091">
          <cell r="A2091" t="str">
            <v>11.02.022</v>
          </cell>
          <cell r="B2091" t="str">
            <v>IMPERMEABILIZACAO MULTIMEMBRANAS ASFALTICAS - FELTRO ASFALTO</v>
          </cell>
          <cell r="C2091" t="str">
            <v>M2</v>
          </cell>
          <cell r="D2091">
            <v>188.59349593495935</v>
          </cell>
          <cell r="E2091" t="str">
            <v>FDE-Julho/21</v>
          </cell>
        </row>
        <row r="2092">
          <cell r="A2092" t="str">
            <v>11.02.023</v>
          </cell>
          <cell r="B2092" t="str">
            <v>IMPERMEABILIZACAO COM MANTA ELASTOMERICA BUTILICA OU EPDM</v>
          </cell>
          <cell r="C2092" t="str">
            <v>M2</v>
          </cell>
          <cell r="D2092">
            <v>380.1869918699187</v>
          </cell>
          <cell r="E2092" t="str">
            <v>FDE-Julho/21</v>
          </cell>
        </row>
        <row r="2093">
          <cell r="A2093" t="str">
            <v>11.02.024</v>
          </cell>
          <cell r="B2093" t="str">
            <v>IMPERMEABILIZACAO COM MANTA ASFALTICA PRE FABRICADA 4MM</v>
          </cell>
          <cell r="C2093" t="str">
            <v>M2</v>
          </cell>
          <cell r="D2093">
            <v>83.373983739837399</v>
          </cell>
          <cell r="E2093" t="str">
            <v>FDE-Julho/21</v>
          </cell>
        </row>
        <row r="2094">
          <cell r="A2094" t="str">
            <v>11.02.025</v>
          </cell>
          <cell r="B2094" t="str">
            <v>IMPERMEABILIZACAO COM MANTA ASFALTICA PRE FABRICADA 4MM - ACAB AREIA</v>
          </cell>
          <cell r="C2094" t="str">
            <v>M2</v>
          </cell>
          <cell r="D2094">
            <v>105.32520325203254</v>
          </cell>
          <cell r="E2094" t="str">
            <v>FDE-Julho/21</v>
          </cell>
        </row>
        <row r="2095">
          <cell r="A2095" t="str">
            <v>11.02.026</v>
          </cell>
          <cell r="B2095" t="str">
            <v>IMPERM C/ EMULSAO ACRILICA ESTRUT C/ VEU DE POLIESTER-6 DEMAOS / 2 EST</v>
          </cell>
          <cell r="C2095" t="str">
            <v>M2</v>
          </cell>
          <cell r="D2095">
            <v>51.113821138211378</v>
          </cell>
          <cell r="E2095" t="str">
            <v>FDE-Julho/21</v>
          </cell>
        </row>
        <row r="2096">
          <cell r="A2096" t="str">
            <v>11.02.027</v>
          </cell>
          <cell r="B2096" t="str">
            <v>IMPERMEABILIZACAO C/ EMULSAO ACRILICA - 6 DEMAOS</v>
          </cell>
          <cell r="C2096" t="str">
            <v>M2</v>
          </cell>
          <cell r="D2096">
            <v>42.27642276422764</v>
          </cell>
          <cell r="E2096" t="str">
            <v>FDE-Julho/21</v>
          </cell>
        </row>
        <row r="2097">
          <cell r="A2097" t="str">
            <v>11.02.035</v>
          </cell>
          <cell r="B2097" t="str">
            <v>IMPERMEAB C/ MANTA ASF PRE-FABR 4MM ACAB ALUMIN SEM PROT MECANICA</v>
          </cell>
          <cell r="C2097" t="str">
            <v>M2</v>
          </cell>
          <cell r="D2097">
            <v>90.065040650406502</v>
          </cell>
          <cell r="E2097" t="str">
            <v>FDE-Julho/21</v>
          </cell>
        </row>
        <row r="2098">
          <cell r="A2098" t="str">
            <v>11.02.040</v>
          </cell>
          <cell r="B2098" t="str">
            <v xml:space="preserve">IMPERMEABIL.EMULSAO ASFALTICA ELASTOMERICA MONOCOMPONENTE. APLICAÇAO 4 DEMÃOS INCLUS.TELA ESTRUTURANTE 
 </v>
          </cell>
          <cell r="C2098" t="str">
            <v>M2</v>
          </cell>
          <cell r="D2098">
            <v>60.121951219512198</v>
          </cell>
          <cell r="E2098" t="str">
            <v>FDE-Julho/21</v>
          </cell>
        </row>
        <row r="2099">
          <cell r="A2099" t="str">
            <v>11.02.050</v>
          </cell>
          <cell r="B2099" t="str">
            <v>ISOLACAO TERMOACUSTICA - LA DE VIDRO ESP 1"</v>
          </cell>
          <cell r="C2099" t="str">
            <v>M2</v>
          </cell>
          <cell r="D2099">
            <v>27.341463414634148</v>
          </cell>
          <cell r="E2099" t="str">
            <v>FDE-Julho/21</v>
          </cell>
        </row>
        <row r="2100">
          <cell r="A2100" t="str">
            <v>11.02.054</v>
          </cell>
          <cell r="B2100" t="str">
            <v>ISOLAMENTO TERMICO COM CAMADAS DE ARGILA EXPANDIDA</v>
          </cell>
          <cell r="C2100" t="str">
            <v>M3</v>
          </cell>
          <cell r="D2100">
            <v>429.16260162601628</v>
          </cell>
          <cell r="E2100" t="str">
            <v>FDE-Julho/21</v>
          </cell>
        </row>
        <row r="2101">
          <cell r="A2101" t="str">
            <v>11.02.055</v>
          </cell>
          <cell r="B2101" t="str">
            <v>FORNEC E COLOCACAO DE ISOPOR P/ TRATAMENTO ACUSTICO ENTRE LAJES</v>
          </cell>
          <cell r="C2101" t="str">
            <v>M3</v>
          </cell>
          <cell r="D2101">
            <v>696.77235772357722</v>
          </cell>
          <cell r="E2101" t="str">
            <v>FDE-Julho/21</v>
          </cell>
        </row>
        <row r="2102">
          <cell r="A2102" t="str">
            <v>11.02.062</v>
          </cell>
          <cell r="B2102" t="str">
            <v>PROTECAO TERMO-MECANICA C/LADR HIDRAUL 1 COR INCL ARGAM ASSENT</v>
          </cell>
          <cell r="C2102" t="str">
            <v>M2</v>
          </cell>
          <cell r="D2102">
            <v>129.47967479674796</v>
          </cell>
          <cell r="E2102" t="str">
            <v>FDE-Julho/21</v>
          </cell>
        </row>
        <row r="2103">
          <cell r="A2103" t="str">
            <v>11.02.066</v>
          </cell>
          <cell r="B2103" t="str">
            <v>REGULARIZACAO DE SUPERFICIE P/ PREPARO IMPERM 1:3 E=2,5CM</v>
          </cell>
          <cell r="C2103" t="str">
            <v>M2</v>
          </cell>
          <cell r="D2103">
            <v>26.821138211382117</v>
          </cell>
          <cell r="E2103" t="str">
            <v>FDE-Julho/21</v>
          </cell>
        </row>
        <row r="2104">
          <cell r="A2104" t="str">
            <v>11.02.067</v>
          </cell>
          <cell r="B2104" t="str">
            <v xml:space="preserve">ARGAMASSA PARA PROTEÇAO MECANICA SOBRE SUPERFICIE IMPERMEABILIZADA TRAÇO 1:4  ESPESSURA 3CM  
 </v>
          </cell>
          <cell r="C2104" t="str">
            <v>M2</v>
          </cell>
          <cell r="D2104">
            <v>27.780487804878049</v>
          </cell>
          <cell r="E2104" t="str">
            <v>FDE-Julho/21</v>
          </cell>
        </row>
        <row r="2105">
          <cell r="A2105" t="str">
            <v>11.02.099</v>
          </cell>
          <cell r="B2105" t="str">
            <v>IMPERMEABILIZACOES</v>
          </cell>
          <cell r="C2105" t="str">
            <v>MV</v>
          </cell>
          <cell r="D2105">
            <v>463.84552845528452</v>
          </cell>
          <cell r="E2105" t="str">
            <v>FDE-Julho/21</v>
          </cell>
        </row>
        <row r="2106">
          <cell r="A2106" t="str">
            <v>11.03.001</v>
          </cell>
          <cell r="B2106" t="str">
            <v>COM ARGAMASSA CIM AREIA 1:3 COM HIDROFUGO (APLICACAO INTERNA)</v>
          </cell>
          <cell r="C2106" t="str">
            <v>M2</v>
          </cell>
          <cell r="D2106">
            <v>54.626016260162601</v>
          </cell>
          <cell r="E2106" t="str">
            <v>FDE-Julho/21</v>
          </cell>
        </row>
        <row r="2107">
          <cell r="A2107" t="str">
            <v>11.03.002</v>
          </cell>
          <cell r="B2107" t="str">
            <v>COM ARGAMASSA CIM AREIA 1:3 COM HIDROFUGO E TINTA BET (APLIC INTERNA)</v>
          </cell>
          <cell r="C2107" t="str">
            <v>M2</v>
          </cell>
          <cell r="D2107">
            <v>73.926829268292693</v>
          </cell>
          <cell r="E2107" t="str">
            <v>FDE-Julho/21</v>
          </cell>
        </row>
        <row r="2108">
          <cell r="A2108" t="str">
            <v>11.03.004</v>
          </cell>
          <cell r="B2108" t="str">
            <v>IMPERMEABILIZACAO POR CRISTALIZACAO - RESERVATORIOS ENTERRADOS</v>
          </cell>
          <cell r="C2108" t="str">
            <v>M2</v>
          </cell>
          <cell r="D2108">
            <v>11.747967479674797</v>
          </cell>
          <cell r="E2108" t="str">
            <v>FDE-Julho/21</v>
          </cell>
        </row>
        <row r="2109">
          <cell r="A2109" t="str">
            <v>11.03.006</v>
          </cell>
          <cell r="B2109" t="str">
            <v xml:space="preserve">IMPERMEABILIZAÇAO RESERV.ELEV COM ARGAMASSA POLIMERICA APLICAÇAO 2 DEMÃOS SEMIFLEXIVEL + 4 DEMÃOS FLEXIVEL INCLUS.TELA ESTRUTURANTE 
 </v>
          </cell>
          <cell r="C2109" t="str">
            <v>M2</v>
          </cell>
          <cell r="D2109">
            <v>44.09756097560976</v>
          </cell>
          <cell r="E2109" t="str">
            <v>FDE-Julho/21</v>
          </cell>
        </row>
        <row r="2110">
          <cell r="A2110" t="str">
            <v>11.03.007</v>
          </cell>
          <cell r="B2110" t="str">
            <v xml:space="preserve">IMPERMEABIL RESERV.ENTERRADO COM ARGAMASSA POLIMERICA SEMIFLEXIVEL COM APLICAÇÃO 4 DEMÃOS 
 </v>
          </cell>
          <cell r="C2110" t="str">
            <v>M2</v>
          </cell>
          <cell r="D2110">
            <v>19.422764227642276</v>
          </cell>
          <cell r="E2110" t="str">
            <v>FDE-Julho/21</v>
          </cell>
        </row>
        <row r="2111">
          <cell r="A2111" t="str">
            <v>11.03.010</v>
          </cell>
          <cell r="B2111" t="str">
            <v>COM TINTA BETUMINOSA (APLICACAO EXTERNA)</v>
          </cell>
          <cell r="C2111" t="str">
            <v>M2</v>
          </cell>
          <cell r="D2111">
            <v>12.162601626016261</v>
          </cell>
          <cell r="E2111" t="str">
            <v>FDE-Julho/21</v>
          </cell>
        </row>
        <row r="2112">
          <cell r="A2112" t="str">
            <v>11.03.099</v>
          </cell>
          <cell r="B2112" t="str">
            <v>IMPERMEABILIZACOES</v>
          </cell>
          <cell r="C2112" t="str">
            <v>MV</v>
          </cell>
          <cell r="D2112">
            <v>463.84552845528452</v>
          </cell>
          <cell r="E2112" t="str">
            <v>FDE-Julho/21</v>
          </cell>
        </row>
        <row r="2113">
          <cell r="A2113" t="str">
            <v>11.04.002</v>
          </cell>
          <cell r="B2113" t="str">
            <v>JUNTAS DE DILATACAO FUGENBAND ELASTICO PERFIL 0-12</v>
          </cell>
          <cell r="C2113" t="str">
            <v>M</v>
          </cell>
          <cell r="D2113">
            <v>63.894308943089435</v>
          </cell>
          <cell r="E2113" t="str">
            <v>FDE-Julho/21</v>
          </cell>
        </row>
        <row r="2114">
          <cell r="A2114" t="str">
            <v>11.04.003</v>
          </cell>
          <cell r="B2114" t="str">
            <v>JUNTAS DE DILATACAO FUGENBANB ELASTICO PERFIL 0-22</v>
          </cell>
          <cell r="C2114" t="str">
            <v>M</v>
          </cell>
          <cell r="D2114">
            <v>114.97560975609755</v>
          </cell>
          <cell r="E2114" t="str">
            <v>FDE-Julho/21</v>
          </cell>
        </row>
        <row r="2115">
          <cell r="A2115" t="str">
            <v>11.04.004</v>
          </cell>
          <cell r="B2115" t="str">
            <v>JUNTAS DE DILATACAO/MASTIQUE ELASTICO OU POLIURETANO</v>
          </cell>
          <cell r="C2115" t="str">
            <v>C3</v>
          </cell>
          <cell r="D2115">
            <v>0.1951219512195122</v>
          </cell>
          <cell r="E2115" t="str">
            <v>FDE-Julho/21</v>
          </cell>
        </row>
        <row r="2116">
          <cell r="A2116" t="str">
            <v>11.04.010</v>
          </cell>
          <cell r="B2116" t="str">
            <v>MANGUEIRA PLASTICA FLEXIVEL PARA JUNTA DE DILATACAO</v>
          </cell>
          <cell r="C2116" t="str">
            <v>M</v>
          </cell>
          <cell r="D2116">
            <v>12.536585365853659</v>
          </cell>
          <cell r="E2116" t="str">
            <v>FDE-Julho/21</v>
          </cell>
        </row>
        <row r="2117">
          <cell r="A2117" t="str">
            <v>11.04.012</v>
          </cell>
          <cell r="B2117" t="str">
            <v>ISOPOR PARA SUPORTE DE MASTIQUE</v>
          </cell>
          <cell r="C2117" t="str">
            <v>M</v>
          </cell>
          <cell r="D2117">
            <v>6.5040650406504064</v>
          </cell>
          <cell r="E2117" t="str">
            <v>FDE-Julho/21</v>
          </cell>
        </row>
        <row r="2118">
          <cell r="A2118" t="str">
            <v>11.04.021</v>
          </cell>
          <cell r="B2118" t="str">
            <v>JUNTA ELASTICA ESTRUTURAL NEOPRENE (REF 2020F) INCLUSIVE LIMPEZA</v>
          </cell>
          <cell r="C2118" t="str">
            <v>M</v>
          </cell>
          <cell r="D2118">
            <v>224</v>
          </cell>
          <cell r="E2118" t="str">
            <v>FDE-Julho/21</v>
          </cell>
        </row>
        <row r="2119">
          <cell r="A2119" t="str">
            <v>11.04.022</v>
          </cell>
          <cell r="B2119" t="str">
            <v>JUNTA ELASTICA ESTRUTURAL NEOPRENE (REF 2027M) INCLUSIVE LIMPEZA</v>
          </cell>
          <cell r="C2119" t="str">
            <v>M</v>
          </cell>
          <cell r="D2119">
            <v>164</v>
          </cell>
          <cell r="E2119" t="str">
            <v>FDE-Julho/21</v>
          </cell>
        </row>
        <row r="2120">
          <cell r="A2120" t="str">
            <v>11.04.030</v>
          </cell>
          <cell r="B2120" t="str">
            <v>CANTONEIRA DE ABAS IGUAIS 1"x1/8" ALUMINIO</v>
          </cell>
          <cell r="C2120" t="str">
            <v>M</v>
          </cell>
          <cell r="D2120">
            <v>44.878048780487809</v>
          </cell>
          <cell r="E2120" t="str">
            <v>FDE-Julho/21</v>
          </cell>
        </row>
        <row r="2121">
          <cell r="A2121" t="str">
            <v>11.04.041</v>
          </cell>
          <cell r="B2121" t="str">
            <v>SELANTE DE POLIURETANO P/JUNTAS MOVIMENTACAO/DESSOLIDARIZACAO QUADRO</v>
          </cell>
          <cell r="C2121" t="str">
            <v>M</v>
          </cell>
          <cell r="D2121">
            <v>24.861788617886177</v>
          </cell>
          <cell r="E2121" t="str">
            <v>FDE-Julho/21</v>
          </cell>
        </row>
        <row r="2122">
          <cell r="A2122" t="str">
            <v>11.04.099</v>
          </cell>
          <cell r="B2122" t="str">
            <v>SERVICOS EM JUNTAS DE DILATACAO</v>
          </cell>
          <cell r="C2122" t="str">
            <v>MV</v>
          </cell>
          <cell r="D2122">
            <v>463.84552845528452</v>
          </cell>
          <cell r="E2122" t="str">
            <v>FDE-Julho/21</v>
          </cell>
        </row>
        <row r="2123">
          <cell r="A2123" t="str">
            <v>11.50.001</v>
          </cell>
          <cell r="B2123" t="str">
            <v>DEMOLIÇÃO DE IMPERMEABILIZACOES COM MULTIMEMBRANAS ASFALT - ELEM SINT</v>
          </cell>
          <cell r="C2123" t="str">
            <v>M2</v>
          </cell>
          <cell r="D2123">
            <v>8.3739837398373993</v>
          </cell>
          <cell r="E2123" t="str">
            <v>FDE-Julho/21</v>
          </cell>
        </row>
        <row r="2124">
          <cell r="A2124" t="str">
            <v>11.50.002</v>
          </cell>
          <cell r="B2124" t="str">
            <v>DEMOLIÇÃO DE ARGAMASSA COM IMPERMEABILIZANTE</v>
          </cell>
          <cell r="C2124" t="str">
            <v>M2</v>
          </cell>
          <cell r="D2124">
            <v>10.056910569105691</v>
          </cell>
          <cell r="E2124" t="str">
            <v>FDE-Julho/21</v>
          </cell>
        </row>
        <row r="2125">
          <cell r="A2125" t="str">
            <v>11.50.003</v>
          </cell>
          <cell r="B2125" t="str">
            <v>DEMOLIÇÃO DE ISOLAMENTO TÉRMICO COM CONCRETO CELULAR</v>
          </cell>
          <cell r="C2125" t="str">
            <v>M2</v>
          </cell>
          <cell r="D2125">
            <v>1.6747967479674797</v>
          </cell>
          <cell r="E2125" t="str">
            <v>FDE-Julho/21</v>
          </cell>
        </row>
        <row r="2126">
          <cell r="A2126" t="str">
            <v>11.50.004</v>
          </cell>
          <cell r="B2126" t="str">
            <v>DEMOLIÇÃO DE ISOLAMENTO TÉRMICO DE MANTA DE LA DE VIDRO</v>
          </cell>
          <cell r="C2126" t="str">
            <v>M2</v>
          </cell>
          <cell r="D2126">
            <v>0.83739837398373984</v>
          </cell>
          <cell r="E2126" t="str">
            <v>FDE-Julho/21</v>
          </cell>
        </row>
        <row r="2127">
          <cell r="A2127" t="str">
            <v>11.50.005</v>
          </cell>
          <cell r="B2127" t="str">
            <v>DEMOLIÇÃO PROTECAO TERMOMECANICA COM CONCRETO CELULAR</v>
          </cell>
          <cell r="C2127" t="str">
            <v>M2</v>
          </cell>
          <cell r="D2127">
            <v>8.3739837398373993</v>
          </cell>
          <cell r="E2127" t="str">
            <v>FDE-Julho/21</v>
          </cell>
        </row>
        <row r="2128">
          <cell r="A2128" t="str">
            <v>11.50.050</v>
          </cell>
          <cell r="B2128" t="str">
            <v>DEMOLIÇÃO DE JUNTAS DE DILATACAO METALICAS</v>
          </cell>
          <cell r="C2128" t="str">
            <v>M</v>
          </cell>
          <cell r="D2128">
            <v>3.3495934959349594</v>
          </cell>
          <cell r="E2128" t="str">
            <v>FDE-Julho/21</v>
          </cell>
        </row>
        <row r="2129">
          <cell r="A2129" t="str">
            <v>11.50.099</v>
          </cell>
          <cell r="B2129" t="str">
            <v>DEMOLICOES</v>
          </cell>
          <cell r="C2129" t="str">
            <v>MV</v>
          </cell>
          <cell r="D2129">
            <v>463.84552845528452</v>
          </cell>
          <cell r="E2129" t="str">
            <v>FDE-Julho/21</v>
          </cell>
        </row>
        <row r="2130">
          <cell r="A2130" t="str">
            <v>11.60.001</v>
          </cell>
          <cell r="B2130" t="str">
            <v>RETIRADA DE ISOLAMENTO TÉRMICO COM CONCRETO CELULAR OU TIJOLOS CERÂMICOS</v>
          </cell>
          <cell r="C2130" t="str">
            <v>M2</v>
          </cell>
          <cell r="D2130">
            <v>5.024390243902439</v>
          </cell>
          <cell r="E2130" t="str">
            <v>FDE-Julho/21</v>
          </cell>
        </row>
        <row r="2131">
          <cell r="A2131" t="str">
            <v>11.60.002</v>
          </cell>
          <cell r="B2131" t="str">
            <v>RETIRADA DE ISOLAMENTO TERMICO COM DOLOMITA/SEIXOS ROLADOS/ARGILA EXPANDIDA</v>
          </cell>
          <cell r="C2131" t="str">
            <v>M2</v>
          </cell>
          <cell r="D2131">
            <v>1.6747967479674797</v>
          </cell>
          <cell r="E2131" t="str">
            <v>FDE-Julho/21</v>
          </cell>
        </row>
        <row r="2132">
          <cell r="A2132" t="str">
            <v>11.60.099</v>
          </cell>
          <cell r="B2132" t="str">
            <v>RETIRADAS</v>
          </cell>
          <cell r="C2132" t="str">
            <v>MV</v>
          </cell>
          <cell r="D2132">
            <v>463.84552845528452</v>
          </cell>
          <cell r="E2132" t="str">
            <v>FDE-Julho/21</v>
          </cell>
        </row>
        <row r="2133">
          <cell r="A2133" t="str">
            <v>11.70.015</v>
          </cell>
          <cell r="B2133" t="str">
            <v>RECOLOCAÇÃO  DE ISOLAMENTO TÉRMICO EM BRITAS, SEIXOS ROLADOS E ARGILA EXPANDIDA</v>
          </cell>
          <cell r="C2133" t="str">
            <v>M3</v>
          </cell>
          <cell r="D2133">
            <v>72.081300813008127</v>
          </cell>
          <cell r="E2133" t="str">
            <v>FDE-Julho/21</v>
          </cell>
        </row>
        <row r="2134">
          <cell r="A2134" t="str">
            <v>11.70.099</v>
          </cell>
          <cell r="B2134" t="str">
            <v>RECOLOCACOES DE IMPERMEABILIZACOES/JUNTA DE DILATACAO</v>
          </cell>
          <cell r="C2134" t="str">
            <v>MV</v>
          </cell>
          <cell r="D2134">
            <v>463.84552845528452</v>
          </cell>
          <cell r="E2134" t="str">
            <v>FDE-Julho/21</v>
          </cell>
        </row>
        <row r="2135">
          <cell r="A2135" t="str">
            <v>11.80.099</v>
          </cell>
          <cell r="B2135" t="str">
            <v>SERVICOS DE IMPERMEABILIZACAO/JUNTAS DE DILATACAO - CONSERVACAO</v>
          </cell>
          <cell r="C2135" t="str">
            <v>MV</v>
          </cell>
          <cell r="D2135">
            <v>463.84552845528452</v>
          </cell>
          <cell r="E2135" t="str">
            <v>FDE-Julho/21</v>
          </cell>
        </row>
        <row r="2136">
          <cell r="A2136" t="str">
            <v>12.01.001</v>
          </cell>
          <cell r="B2136" t="str">
            <v>CHAPISCO</v>
          </cell>
          <cell r="C2136" t="str">
            <v>M2</v>
          </cell>
          <cell r="D2136">
            <v>10.715447154471544</v>
          </cell>
          <cell r="E2136" t="str">
            <v>FDE-Julho/21</v>
          </cell>
        </row>
        <row r="2137">
          <cell r="A2137" t="str">
            <v>12.01.006</v>
          </cell>
          <cell r="B2137" t="str">
            <v>EMBOCO DESEMPENADO</v>
          </cell>
          <cell r="C2137" t="str">
            <v>M2</v>
          </cell>
          <cell r="D2137">
            <v>36.731707317073173</v>
          </cell>
          <cell r="E2137" t="str">
            <v>FDE-Julho/21</v>
          </cell>
        </row>
        <row r="2138">
          <cell r="A2138" t="str">
            <v>12.01.099</v>
          </cell>
          <cell r="B2138" t="str">
            <v>REVESTIMENTOS PARA TETOS</v>
          </cell>
          <cell r="C2138" t="str">
            <v>MV</v>
          </cell>
          <cell r="D2138">
            <v>463.84552845528452</v>
          </cell>
          <cell r="E2138" t="str">
            <v>FDE-Julho/21</v>
          </cell>
        </row>
        <row r="2139">
          <cell r="A2139" t="str">
            <v>12.02.002</v>
          </cell>
          <cell r="B2139" t="str">
            <v>CHAPISCO</v>
          </cell>
          <cell r="C2139" t="str">
            <v>M2</v>
          </cell>
          <cell r="D2139">
            <v>5.9430894308943083</v>
          </cell>
          <cell r="E2139" t="str">
            <v>FDE-Julho/21</v>
          </cell>
        </row>
        <row r="2140">
          <cell r="A2140" t="str">
            <v>12.02.003</v>
          </cell>
          <cell r="B2140" t="str">
            <v>CHAPISCO ROLADO PARA SUPERFICIES LISAS</v>
          </cell>
          <cell r="C2140" t="str">
            <v>M2</v>
          </cell>
          <cell r="D2140">
            <v>7.7398373983739832</v>
          </cell>
          <cell r="E2140" t="str">
            <v>FDE-Julho/21</v>
          </cell>
        </row>
        <row r="2141">
          <cell r="A2141" t="str">
            <v>12.02.005</v>
          </cell>
          <cell r="B2141" t="str">
            <v>EMBOCO</v>
          </cell>
          <cell r="C2141" t="str">
            <v>M2</v>
          </cell>
          <cell r="D2141">
            <v>30.154471544715449</v>
          </cell>
          <cell r="E2141" t="str">
            <v>FDE-Julho/21</v>
          </cell>
        </row>
        <row r="2142">
          <cell r="A2142" t="str">
            <v>12.02.006</v>
          </cell>
          <cell r="B2142" t="str">
            <v>EMBOCO DESEMPENADO</v>
          </cell>
          <cell r="C2142" t="str">
            <v>M2</v>
          </cell>
          <cell r="D2142">
            <v>36.780487804878049</v>
          </cell>
          <cell r="E2142" t="str">
            <v>FDE-Julho/21</v>
          </cell>
        </row>
        <row r="2143">
          <cell r="A2143" t="str">
            <v>12.02.007</v>
          </cell>
          <cell r="B2143" t="str">
            <v>REBOCO</v>
          </cell>
          <cell r="C2143" t="str">
            <v>M2</v>
          </cell>
          <cell r="D2143">
            <v>22.308943089430894</v>
          </cell>
          <cell r="E2143" t="str">
            <v>FDE-Julho/21</v>
          </cell>
        </row>
        <row r="2144">
          <cell r="A2144" t="str">
            <v>12.02.009</v>
          </cell>
          <cell r="B2144" t="str">
            <v>REVESTIMENTO COM GESSO</v>
          </cell>
          <cell r="C2144" t="str">
            <v>M2</v>
          </cell>
          <cell r="D2144">
            <v>18.479674796747968</v>
          </cell>
          <cell r="E2144" t="str">
            <v>FDE-Julho/21</v>
          </cell>
        </row>
        <row r="2145">
          <cell r="A2145" t="str">
            <v>12.02.010</v>
          </cell>
          <cell r="B2145" t="str">
            <v>REVESTIMENTO TEXTURIZADO ACRILICO BRANCO</v>
          </cell>
          <cell r="C2145" t="str">
            <v>M2</v>
          </cell>
          <cell r="D2145">
            <v>29.390243902439025</v>
          </cell>
          <cell r="E2145" t="str">
            <v>FDE-Julho/21</v>
          </cell>
        </row>
        <row r="2146">
          <cell r="A2146" t="str">
            <v>12.02.011</v>
          </cell>
          <cell r="B2146" t="str">
            <v>REVESTIMENTO TEXTURIZADO ACRILICO BRANCO E PINTURA ACRILICA</v>
          </cell>
          <cell r="C2146" t="str">
            <v>M2</v>
          </cell>
          <cell r="D2146">
            <v>34.31707317073171</v>
          </cell>
          <cell r="E2146" t="str">
            <v>FDE-Julho/21</v>
          </cell>
        </row>
        <row r="2147">
          <cell r="A2147" t="str">
            <v>12.02.012</v>
          </cell>
          <cell r="B2147" t="str">
            <v>CERAMICA ESMALTADA 10X10CM - LARANJA,VERMELHO,AMARELO</v>
          </cell>
          <cell r="C2147" t="str">
            <v>M2</v>
          </cell>
          <cell r="D2147">
            <v>161.8130081300813</v>
          </cell>
          <cell r="E2147" t="str">
            <v>FDE-Julho/21</v>
          </cell>
        </row>
        <row r="2148">
          <cell r="A2148" t="str">
            <v>12.02.013</v>
          </cell>
          <cell r="B2148" t="str">
            <v>CERAMICA ESMALTADA 10X10CM - AZUL,VERDE,PRETO</v>
          </cell>
          <cell r="C2148" t="str">
            <v>M2</v>
          </cell>
          <cell r="D2148">
            <v>126.08943089430895</v>
          </cell>
          <cell r="E2148" t="str">
            <v>FDE-Julho/21</v>
          </cell>
        </row>
        <row r="2149">
          <cell r="A2149" t="str">
            <v>12.02.014</v>
          </cell>
          <cell r="B2149" t="str">
            <v>CERAMICA ESMALTADA 10X10CM - BRANCO,AREIA,BEGE,OCRE,CINZA</v>
          </cell>
          <cell r="C2149" t="str">
            <v>M2</v>
          </cell>
          <cell r="D2149">
            <v>123.23577235772359</v>
          </cell>
          <cell r="E2149" t="str">
            <v>FDE-Julho/21</v>
          </cell>
        </row>
        <row r="2150">
          <cell r="A2150" t="str">
            <v>12.02.029</v>
          </cell>
          <cell r="B2150" t="str">
            <v>CERAMICA ESMALTADA 20X20CM</v>
          </cell>
          <cell r="C2150" t="str">
            <v>M2</v>
          </cell>
          <cell r="D2150">
            <v>82.99186991869918</v>
          </cell>
          <cell r="E2150" t="str">
            <v>FDE-Julho/21</v>
          </cell>
        </row>
        <row r="2151">
          <cell r="A2151" t="str">
            <v>12.02.036</v>
          </cell>
          <cell r="B2151" t="str">
            <v>REVESTIMENTO COM AZULEJOS  RETIFICADOS LISOS BRANCO BRILHANTE</v>
          </cell>
          <cell r="C2151" t="str">
            <v>M2</v>
          </cell>
          <cell r="D2151">
            <v>62.325203252032516</v>
          </cell>
          <cell r="E2151" t="str">
            <v>FDE-Julho/21</v>
          </cell>
        </row>
        <row r="2152">
          <cell r="A2152" t="str">
            <v>12.02.043</v>
          </cell>
          <cell r="B2152" t="str">
            <v>PERFIL SEXTAVADO EM ALUMINIO PARA AZULEJO</v>
          </cell>
          <cell r="C2152" t="str">
            <v>M</v>
          </cell>
          <cell r="D2152">
            <v>9.6829268292682933</v>
          </cell>
          <cell r="E2152" t="str">
            <v>FDE-Julho/21</v>
          </cell>
        </row>
        <row r="2153">
          <cell r="A2153" t="str">
            <v>12.02.044</v>
          </cell>
          <cell r="B2153" t="str">
            <v>PERFIL CANTONEIRA EM ALUMINIO PARA REBOCO</v>
          </cell>
          <cell r="C2153" t="str">
            <v>M</v>
          </cell>
          <cell r="D2153">
            <v>24.821138211382117</v>
          </cell>
          <cell r="E2153" t="str">
            <v>FDE-Julho/21</v>
          </cell>
        </row>
        <row r="2154">
          <cell r="A2154" t="str">
            <v>12.02.050</v>
          </cell>
          <cell r="B2154" t="str">
            <v>REVESTIMENTO TEXT. ACRIL. PIGMENTADO (CORES PRONTAS) - ACAB RANHURADO</v>
          </cell>
          <cell r="C2154" t="str">
            <v>M2</v>
          </cell>
          <cell r="D2154">
            <v>33.601626016260163</v>
          </cell>
          <cell r="E2154" t="str">
            <v>FDE-Julho/21</v>
          </cell>
        </row>
        <row r="2155">
          <cell r="A2155" t="str">
            <v>12.02.051</v>
          </cell>
          <cell r="B2155" t="str">
            <v>REVESTIMENTO TEXTURIZADO ACRILICO PIGMENTADO (CORES PRONTAS)</v>
          </cell>
          <cell r="C2155" t="str">
            <v>M2</v>
          </cell>
          <cell r="D2155">
            <v>27.634146341463417</v>
          </cell>
          <cell r="E2155" t="str">
            <v>FDE-Julho/21</v>
          </cell>
        </row>
        <row r="2156">
          <cell r="A2156" t="str">
            <v>12.02.072</v>
          </cell>
          <cell r="B2156" t="str">
            <v>GUARNIÇÃO APARELHADA 5 X 1 CM G1-C4 P/ACABAM JUNTAS DILATACAO</v>
          </cell>
          <cell r="C2156" t="str">
            <v>M</v>
          </cell>
          <cell r="D2156">
            <v>11.967479674796749</v>
          </cell>
          <cell r="E2156" t="str">
            <v>FDE-Julho/21</v>
          </cell>
        </row>
        <row r="2157">
          <cell r="A2157" t="str">
            <v>12.02.099</v>
          </cell>
          <cell r="B2157" t="str">
            <v>REVESTIMENTOS P/ PAREDES INTERNAS</v>
          </cell>
          <cell r="C2157" t="str">
            <v>MV</v>
          </cell>
          <cell r="D2157">
            <v>463.84552845528452</v>
          </cell>
          <cell r="E2157" t="str">
            <v>FDE-Julho/21</v>
          </cell>
        </row>
        <row r="2158">
          <cell r="A2158" t="str">
            <v>12.04.004</v>
          </cell>
          <cell r="B2158" t="str">
            <v>CHAPISCO</v>
          </cell>
          <cell r="C2158" t="str">
            <v>M2</v>
          </cell>
          <cell r="D2158">
            <v>5.9430894308943083</v>
          </cell>
          <cell r="E2158" t="str">
            <v>FDE-Julho/21</v>
          </cell>
        </row>
        <row r="2159">
          <cell r="A2159" t="str">
            <v>12.04.005</v>
          </cell>
          <cell r="B2159" t="str">
            <v>EMBOCO</v>
          </cell>
          <cell r="C2159" t="str">
            <v>M2</v>
          </cell>
          <cell r="D2159">
            <v>30.154471544715449</v>
          </cell>
          <cell r="E2159" t="str">
            <v>FDE-Julho/21</v>
          </cell>
        </row>
        <row r="2160">
          <cell r="A2160" t="str">
            <v>12.04.006</v>
          </cell>
          <cell r="B2160" t="str">
            <v>EMBOCO DESEMPENADO</v>
          </cell>
          <cell r="C2160" t="str">
            <v>M2</v>
          </cell>
          <cell r="D2160">
            <v>36.731707317073173</v>
          </cell>
          <cell r="E2160" t="str">
            <v>FDE-Julho/21</v>
          </cell>
        </row>
        <row r="2161">
          <cell r="A2161" t="str">
            <v>12.04.007</v>
          </cell>
          <cell r="B2161" t="str">
            <v>REBOCO</v>
          </cell>
          <cell r="C2161" t="str">
            <v>M2</v>
          </cell>
          <cell r="D2161">
            <v>22.308943089430894</v>
          </cell>
          <cell r="E2161" t="str">
            <v>FDE-Julho/21</v>
          </cell>
        </row>
        <row r="2162">
          <cell r="A2162" t="str">
            <v>12.04.008</v>
          </cell>
          <cell r="B2162" t="str">
            <v>CHAPISCO FINO PENEIRADO</v>
          </cell>
          <cell r="C2162" t="str">
            <v>M2</v>
          </cell>
          <cell r="D2162">
            <v>7.1138211382113825</v>
          </cell>
          <cell r="E2162" t="str">
            <v>FDE-Julho/21</v>
          </cell>
        </row>
        <row r="2163">
          <cell r="A2163" t="str">
            <v>12.04.013</v>
          </cell>
          <cell r="B2163" t="str">
            <v>REVESTIMENTO TEXT. ACRIL. PIGMENTADO (CORES PRONTAS)- ACAB RANHURADO</v>
          </cell>
          <cell r="C2163" t="str">
            <v>M2</v>
          </cell>
          <cell r="D2163">
            <v>33.601626016260163</v>
          </cell>
          <cell r="E2163" t="str">
            <v>FDE-Julho/21</v>
          </cell>
        </row>
        <row r="2164">
          <cell r="A2164" t="str">
            <v>12.04.014</v>
          </cell>
          <cell r="B2164" t="str">
            <v>REVESTIMENTO TEXTURIZADO ACRILICO PIGMENTADO (CORES PRONTA)</v>
          </cell>
          <cell r="C2164" t="str">
            <v>M2</v>
          </cell>
          <cell r="D2164">
            <v>27.634146341463417</v>
          </cell>
          <cell r="E2164" t="str">
            <v>FDE-Julho/21</v>
          </cell>
        </row>
        <row r="2165">
          <cell r="A2165" t="str">
            <v>12.04.018</v>
          </cell>
          <cell r="B2165" t="str">
            <v>REVESTIMENTO TEXTURIZADO ACRILICO BRANCO</v>
          </cell>
          <cell r="C2165" t="str">
            <v>M2</v>
          </cell>
          <cell r="D2165">
            <v>29.390243902439025</v>
          </cell>
          <cell r="E2165" t="str">
            <v>FDE-Julho/21</v>
          </cell>
        </row>
        <row r="2166">
          <cell r="A2166" t="str">
            <v>12.04.019</v>
          </cell>
          <cell r="B2166" t="str">
            <v>REVESTIMENTO TEXTURIZADO ACRILICO BRANCO E PINTURA ACRILICA</v>
          </cell>
          <cell r="C2166" t="str">
            <v>M2</v>
          </cell>
          <cell r="D2166">
            <v>34.31707317073171</v>
          </cell>
          <cell r="E2166" t="str">
            <v>FDE-Julho/21</v>
          </cell>
        </row>
        <row r="2167">
          <cell r="A2167" t="str">
            <v>12.04.020</v>
          </cell>
          <cell r="B2167" t="str">
            <v>REVESTIMENTO COM PASTILHAS NATURAIS 2,5X2,5CM</v>
          </cell>
          <cell r="C2167" t="str">
            <v>M2</v>
          </cell>
          <cell r="D2167">
            <v>280.76422764227641</v>
          </cell>
          <cell r="E2167" t="str">
            <v>FDE-Julho/21</v>
          </cell>
        </row>
        <row r="2168">
          <cell r="A2168" t="str">
            <v>12.04.021</v>
          </cell>
          <cell r="B2168" t="str">
            <v>REVESTIMENTO COM PASTILHAS NATURAIS 5,0X5,0CM</v>
          </cell>
          <cell r="C2168" t="str">
            <v>M2</v>
          </cell>
          <cell r="D2168">
            <v>214.70731707317071</v>
          </cell>
          <cell r="E2168" t="str">
            <v>FDE-Julho/21</v>
          </cell>
        </row>
        <row r="2169">
          <cell r="A2169" t="str">
            <v>12.04.022</v>
          </cell>
          <cell r="B2169" t="str">
            <v>REVESTIMENTO COM PASTILHAS ESMALTADAS 2,5X 2,5 CM</v>
          </cell>
          <cell r="C2169" t="str">
            <v>M2</v>
          </cell>
          <cell r="D2169">
            <v>217.78048780487805</v>
          </cell>
          <cell r="E2169" t="str">
            <v>FDE-Julho/21</v>
          </cell>
        </row>
        <row r="2170">
          <cell r="A2170" t="str">
            <v>12.04.023</v>
          </cell>
          <cell r="B2170" t="str">
            <v>REVESTIMENTO COM PASTILHAS ESMALTADAS 4,0X 4,0 CM</v>
          </cell>
          <cell r="C2170" t="str">
            <v>M2</v>
          </cell>
          <cell r="D2170">
            <v>136.89430894308944</v>
          </cell>
          <cell r="E2170" t="str">
            <v>FDE-Julho/21</v>
          </cell>
        </row>
        <row r="2171">
          <cell r="A2171" t="str">
            <v>12.04.024</v>
          </cell>
          <cell r="B2171" t="str">
            <v>REVESTIMENTO COM PASTILHAS ESMALTADAS 5,0X 5,0 CM</v>
          </cell>
          <cell r="C2171" t="str">
            <v>M2</v>
          </cell>
          <cell r="D2171">
            <v>170.71544715447155</v>
          </cell>
          <cell r="E2171" t="str">
            <v>FDE-Julho/21</v>
          </cell>
        </row>
        <row r="2172">
          <cell r="A2172" t="str">
            <v>12.04.040</v>
          </cell>
          <cell r="B2172" t="str">
            <v>REVESTIMENTO C/ PLAQUETA LAMINADA</v>
          </cell>
          <cell r="C2172" t="str">
            <v>M2</v>
          </cell>
          <cell r="D2172">
            <v>154.44715447154471</v>
          </cell>
          <cell r="E2172" t="str">
            <v>FDE-Julho/21</v>
          </cell>
        </row>
        <row r="2173">
          <cell r="A2173" t="str">
            <v>12.04.048</v>
          </cell>
          <cell r="B2173" t="str">
            <v>CERAMICA ESMALTADA 10X10CM - LARANJA,VERMELHO,AMARELO</v>
          </cell>
          <cell r="C2173" t="str">
            <v>M2</v>
          </cell>
          <cell r="D2173">
            <v>169.0569105691057</v>
          </cell>
          <cell r="E2173" t="str">
            <v>FDE-Julho/21</v>
          </cell>
        </row>
        <row r="2174">
          <cell r="A2174" t="str">
            <v>12.04.049</v>
          </cell>
          <cell r="B2174" t="str">
            <v>CERAMICA ESMALTADA 10X10CM - AZUL,VERDE,PRETO</v>
          </cell>
          <cell r="C2174" t="str">
            <v>M2</v>
          </cell>
          <cell r="D2174">
            <v>133.34146341463415</v>
          </cell>
          <cell r="E2174" t="str">
            <v>FDE-Julho/21</v>
          </cell>
        </row>
        <row r="2175">
          <cell r="A2175" t="str">
            <v>12.04.050</v>
          </cell>
          <cell r="B2175" t="str">
            <v>CERAMICA ESMALTADA 10X10CM - BRANCO,AREIA,BEGE,OCRE,CINZA</v>
          </cell>
          <cell r="C2175" t="str">
            <v>M2</v>
          </cell>
          <cell r="D2175">
            <v>130.47967479674799</v>
          </cell>
          <cell r="E2175" t="str">
            <v>FDE-Julho/21</v>
          </cell>
        </row>
        <row r="2176">
          <cell r="A2176" t="str">
            <v>12.04.099</v>
          </cell>
          <cell r="B2176" t="str">
            <v>REVESTIMENTOS PARA PAREDES EXTERNAS</v>
          </cell>
          <cell r="C2176" t="str">
            <v>MV</v>
          </cell>
          <cell r="D2176">
            <v>463.84552845528452</v>
          </cell>
          <cell r="E2176" t="str">
            <v>FDE-Julho/21</v>
          </cell>
        </row>
        <row r="2177">
          <cell r="A2177" t="str">
            <v>12.50.001</v>
          </cell>
          <cell r="B2177" t="str">
            <v>DEMOLIÇÃO DE REVESTIMENTO EM ARGAMASSA/GESSO EM FORRO E PAREDES</v>
          </cell>
          <cell r="C2177" t="str">
            <v>M2</v>
          </cell>
          <cell r="D2177">
            <v>9.4065040650406502</v>
          </cell>
          <cell r="E2177" t="str">
            <v>FDE-Julho/21</v>
          </cell>
        </row>
        <row r="2178">
          <cell r="A2178" t="str">
            <v>12.50.002</v>
          </cell>
          <cell r="B2178" t="str">
            <v>DEMOLIÇÃO DE REVEST DE AZULEJOS, PASTILHAS E LADRILHOS INCL ARG ASSENTAMENTO</v>
          </cell>
          <cell r="C2178" t="str">
            <v>M2</v>
          </cell>
          <cell r="D2178">
            <v>14.113821138211382</v>
          </cell>
          <cell r="E2178" t="str">
            <v>FDE-Julho/21</v>
          </cell>
        </row>
        <row r="2179">
          <cell r="A2179" t="str">
            <v>12.50.003</v>
          </cell>
          <cell r="B2179" t="str">
            <v>DEMOLIÇÃO SOMENTE DE AZULEJO</v>
          </cell>
          <cell r="C2179" t="str">
            <v>M2</v>
          </cell>
          <cell r="D2179">
            <v>4.6991869918699187</v>
          </cell>
          <cell r="E2179" t="str">
            <v>FDE-Julho/21</v>
          </cell>
        </row>
        <row r="2180">
          <cell r="A2180" t="str">
            <v>12.50.099</v>
          </cell>
          <cell r="B2180" t="str">
            <v>DEMOLICOES</v>
          </cell>
          <cell r="C2180" t="str">
            <v>MV</v>
          </cell>
          <cell r="D2180">
            <v>463.84552845528452</v>
          </cell>
          <cell r="E2180" t="str">
            <v>FDE-Julho/21</v>
          </cell>
        </row>
        <row r="2181">
          <cell r="A2181" t="str">
            <v>12.60.001</v>
          </cell>
          <cell r="B2181" t="str">
            <v>RETIRADA DE MÁRMORE PEDRAS OU GRANITOS INCL DEMOLICÃO ARGAMASSA ASSENTAMENTO</v>
          </cell>
          <cell r="C2181" t="str">
            <v>M2</v>
          </cell>
          <cell r="D2181">
            <v>30.170731707317074</v>
          </cell>
          <cell r="E2181" t="str">
            <v>FDE-Julho/21</v>
          </cell>
        </row>
        <row r="2182">
          <cell r="A2182" t="str">
            <v>12.60.099</v>
          </cell>
          <cell r="B2182" t="str">
            <v>RETIRADAS</v>
          </cell>
          <cell r="C2182" t="str">
            <v>MV</v>
          </cell>
          <cell r="D2182">
            <v>463.84552845528452</v>
          </cell>
          <cell r="E2182" t="str">
            <v>FDE-Julho/21</v>
          </cell>
        </row>
        <row r="2183">
          <cell r="A2183" t="str">
            <v>12.70.001</v>
          </cell>
          <cell r="B2183" t="str">
            <v>RECOLOCAÇÃO DE MÁRMORE, PEDRAS E GRANITOS</v>
          </cell>
          <cell r="C2183" t="str">
            <v>M2</v>
          </cell>
          <cell r="D2183">
            <v>96.699186991869922</v>
          </cell>
          <cell r="E2183" t="str">
            <v>FDE-Julho/21</v>
          </cell>
        </row>
        <row r="2184">
          <cell r="A2184" t="str">
            <v>12.70.099</v>
          </cell>
          <cell r="B2184" t="str">
            <v>RECOLOCACOES DE REVESTIMENTOS DE FORRO E PAREDE</v>
          </cell>
          <cell r="C2184" t="str">
            <v>MV</v>
          </cell>
          <cell r="D2184">
            <v>463.84552845528452</v>
          </cell>
          <cell r="E2184" t="str">
            <v>FDE-Julho/21</v>
          </cell>
        </row>
        <row r="2185">
          <cell r="A2185" t="str">
            <v>12.80.003</v>
          </cell>
          <cell r="B2185" t="str">
            <v>CHAPISCO RUSTICO COM PEDRISCO</v>
          </cell>
          <cell r="C2185" t="str">
            <v>M2</v>
          </cell>
          <cell r="D2185">
            <v>10.463414634146341</v>
          </cell>
          <cell r="E2185" t="str">
            <v>FDE-Julho/21</v>
          </cell>
        </row>
        <row r="2186">
          <cell r="A2186" t="str">
            <v>12.80.030</v>
          </cell>
          <cell r="B2186" t="str">
            <v>REPARO EM TRINCAS E RACHADURAS</v>
          </cell>
          <cell r="C2186" t="str">
            <v>M</v>
          </cell>
          <cell r="D2186">
            <v>13.552845528455286</v>
          </cell>
          <cell r="E2186" t="str">
            <v>FDE-Julho/21</v>
          </cell>
        </row>
        <row r="2187">
          <cell r="A2187" t="str">
            <v>12.80.050</v>
          </cell>
          <cell r="B2187" t="str">
            <v>CANTONEIRA DE FERRO DE 1"X1"X1/8"</v>
          </cell>
          <cell r="C2187" t="str">
            <v>M</v>
          </cell>
          <cell r="D2187">
            <v>43.780487804878049</v>
          </cell>
          <cell r="E2187" t="str">
            <v>FDE-Julho/21</v>
          </cell>
        </row>
        <row r="2188">
          <cell r="A2188" t="str">
            <v>12.80.051</v>
          </cell>
          <cell r="B2188" t="str">
            <v>CANTONEIRA DE ABAS IGUAIS 1"x1/8" ALUMINIO</v>
          </cell>
          <cell r="C2188" t="str">
            <v>M</v>
          </cell>
          <cell r="D2188">
            <v>41.528455284552848</v>
          </cell>
          <cell r="E2188" t="str">
            <v>FDE-Julho/21</v>
          </cell>
        </row>
        <row r="2189">
          <cell r="A2189" t="str">
            <v>12.80.099</v>
          </cell>
          <cell r="B2189" t="str">
            <v>SERVICOS EM REVESTIMENTOS DE FORRO E PAREDE - CONSERVACAO</v>
          </cell>
          <cell r="C2189" t="str">
            <v>MV</v>
          </cell>
          <cell r="D2189">
            <v>463.84552845528452</v>
          </cell>
          <cell r="E2189" t="str">
            <v>FDE-Julho/21</v>
          </cell>
        </row>
        <row r="2190">
          <cell r="A2190" t="str">
            <v>13.01.004</v>
          </cell>
          <cell r="B2190" t="str">
            <v>LASTRO DE CONCRETO C/ HIDROFUGO E=5CM</v>
          </cell>
          <cell r="C2190" t="str">
            <v>M2</v>
          </cell>
          <cell r="D2190">
            <v>34.048780487804883</v>
          </cell>
          <cell r="E2190" t="str">
            <v>FDE-Julho/21</v>
          </cell>
        </row>
        <row r="2191">
          <cell r="A2191" t="str">
            <v>13.01.006</v>
          </cell>
          <cell r="B2191" t="str">
            <v>LASTRO DE PEDRA BRITADA - 5CM</v>
          </cell>
          <cell r="C2191" t="str">
            <v>M2</v>
          </cell>
          <cell r="D2191">
            <v>7.3495934959349585</v>
          </cell>
          <cell r="E2191" t="str">
            <v>FDE-Julho/21</v>
          </cell>
        </row>
        <row r="2192">
          <cell r="A2192" t="str">
            <v>13.01.010</v>
          </cell>
          <cell r="B2192" t="str">
            <v>ENCHIMENTO DE REBAIXO DE LAJE COM TIJOLOS CERAMICOS FURADOS</v>
          </cell>
          <cell r="C2192" t="str">
            <v>M3</v>
          </cell>
          <cell r="D2192">
            <v>346.31707317073176</v>
          </cell>
          <cell r="E2192" t="str">
            <v>FDE-Julho/21</v>
          </cell>
        </row>
        <row r="2193">
          <cell r="A2193" t="str">
            <v>13.01.011</v>
          </cell>
          <cell r="B2193" t="str">
            <v>ENCHIMENTO DE REBAIXO DE LAJE COM CACOS DE CONCRETO CELULAR</v>
          </cell>
          <cell r="C2193" t="str">
            <v>M3</v>
          </cell>
          <cell r="D2193">
            <v>516.05691056910575</v>
          </cell>
          <cell r="E2193" t="str">
            <v>FDE-Julho/21</v>
          </cell>
        </row>
        <row r="2194">
          <cell r="A2194" t="str">
            <v>13.01.017</v>
          </cell>
          <cell r="B2194" t="str">
            <v>ARGAMASSA DE REGULARIZACAO CIM/AREIA 1:3 ESP=2,50CM</v>
          </cell>
          <cell r="C2194" t="str">
            <v>M2</v>
          </cell>
          <cell r="D2194">
            <v>26.821138211382117</v>
          </cell>
          <cell r="E2194" t="str">
            <v>FDE-Julho/21</v>
          </cell>
        </row>
        <row r="2195">
          <cell r="A2195" t="str">
            <v>13.01.018</v>
          </cell>
          <cell r="B2195" t="str">
            <v>ARGAMASSA DE REGULARIZACAO CIM/AREIA 1:3 C/ IMPERM. ESP=2,50CM</v>
          </cell>
          <cell r="C2195" t="str">
            <v>M2</v>
          </cell>
          <cell r="D2195">
            <v>28.130081300813011</v>
          </cell>
          <cell r="E2195" t="str">
            <v>FDE-Julho/21</v>
          </cell>
        </row>
        <row r="2196">
          <cell r="A2196" t="str">
            <v>13.01.099</v>
          </cell>
          <cell r="B2196" t="str">
            <v>SERVICOS DE LASTROS E/OU ENCHIMENTOS</v>
          </cell>
          <cell r="C2196" t="str">
            <v>MV</v>
          </cell>
          <cell r="D2196">
            <v>463.84552845528452</v>
          </cell>
          <cell r="E2196" t="str">
            <v>FDE-Julho/21</v>
          </cell>
        </row>
        <row r="2197">
          <cell r="A2197" t="str">
            <v>13.02.004</v>
          </cell>
          <cell r="B2197" t="str">
            <v>CIMENTADO DESEMPENADO E ALISADO C/ CORANTE E=3,5CM INCL ARG REG</v>
          </cell>
          <cell r="C2197" t="str">
            <v>M2</v>
          </cell>
          <cell r="D2197">
            <v>57.634146341463413</v>
          </cell>
          <cell r="E2197" t="str">
            <v>FDE-Julho/21</v>
          </cell>
        </row>
        <row r="2198">
          <cell r="A2198" t="str">
            <v>13.02.005</v>
          </cell>
          <cell r="B2198" t="str">
            <v>CIMENTADO DESEMPENADO ALISADO E=3,50CM INCL ARG REG</v>
          </cell>
          <cell r="C2198" t="str">
            <v>M2</v>
          </cell>
          <cell r="D2198">
            <v>53.90243902439024</v>
          </cell>
          <cell r="E2198" t="str">
            <v>FDE-Julho/21</v>
          </cell>
        </row>
        <row r="2199">
          <cell r="A2199" t="str">
            <v>13.02.006</v>
          </cell>
          <cell r="B2199" t="str">
            <v>PISO DE CONCRETO Fck 25MPa DESEMPENAMENTO MECÂNICO E=8CM</v>
          </cell>
          <cell r="C2199" t="str">
            <v>M2</v>
          </cell>
          <cell r="D2199">
            <v>61.487804878048777</v>
          </cell>
          <cell r="E2199" t="str">
            <v>FDE-Julho/21</v>
          </cell>
        </row>
        <row r="2200">
          <cell r="A2200" t="str">
            <v>13.02.007</v>
          </cell>
          <cell r="B2200" t="str">
            <v>PISO DE CONCRETO LISO-FUNDACAO DIRETA FCK-25 MPA</v>
          </cell>
          <cell r="C2200" t="str">
            <v>M2</v>
          </cell>
          <cell r="D2200">
            <v>161.80487804878049</v>
          </cell>
          <cell r="E2200" t="str">
            <v>FDE-Julho/21</v>
          </cell>
        </row>
        <row r="2201">
          <cell r="A2201" t="str">
            <v>13.02.009</v>
          </cell>
          <cell r="B2201" t="str">
            <v>PISO DE CONCRETO CAMURCADO-FUNDACAO DIRETA FCK-25 MPA</v>
          </cell>
          <cell r="C2201" t="str">
            <v>M2</v>
          </cell>
          <cell r="D2201">
            <v>153.64227642276421</v>
          </cell>
          <cell r="E2201" t="str">
            <v>FDE-Julho/21</v>
          </cell>
        </row>
        <row r="2202">
          <cell r="A2202" t="str">
            <v>13.02.010</v>
          </cell>
          <cell r="B2202" t="str">
            <v>QE-26 QUADRA DE ESPORTES/DE CONCRETO/LAJE ALVEOLAR</v>
          </cell>
          <cell r="C2202" t="str">
            <v>M2</v>
          </cell>
          <cell r="D2202">
            <v>22.796747967479675</v>
          </cell>
          <cell r="E2202" t="str">
            <v>FDE-Julho/21</v>
          </cell>
        </row>
        <row r="2203">
          <cell r="A2203" t="str">
            <v>13.02.011</v>
          </cell>
          <cell r="B2203" t="str">
            <v>QE-27 QUADRA DE ESPORTES/PISO DE CONCRETO/PRE-LAJE TRELICADA</v>
          </cell>
          <cell r="C2203" t="str">
            <v>M2</v>
          </cell>
          <cell r="D2203">
            <v>22.796747967479675</v>
          </cell>
          <cell r="E2203" t="str">
            <v>FDE-Julho/21</v>
          </cell>
        </row>
        <row r="2204">
          <cell r="A2204" t="str">
            <v>13.02.012</v>
          </cell>
          <cell r="B2204" t="str">
            <v>QE-28 QUADRA DE ESPORTES/PISO COM PROTECAO ACUSTICA SOBRE LAJE</v>
          </cell>
          <cell r="C2204" t="str">
            <v>M2</v>
          </cell>
          <cell r="D2204">
            <v>210.66666666666669</v>
          </cell>
          <cell r="E2204" t="str">
            <v>FDE-Julho/21</v>
          </cell>
        </row>
        <row r="2205">
          <cell r="A2205" t="str">
            <v>13.02.013</v>
          </cell>
          <cell r="B2205" t="str">
            <v>QE-29 ESPACO MULTIESPORTIVO/PISO DE CONCRETO/LAJE ALVEOLAR</v>
          </cell>
          <cell r="C2205" t="str">
            <v>M2</v>
          </cell>
          <cell r="D2205">
            <v>37.560975609756099</v>
          </cell>
          <cell r="E2205" t="str">
            <v>FDE-Julho/21</v>
          </cell>
        </row>
        <row r="2206">
          <cell r="A2206" t="str">
            <v>13.02.014</v>
          </cell>
          <cell r="B2206" t="str">
            <v>QE-30 ESPACO MULTIESPORTIVO/PISO DE CONCRETO/PRE-LAJE TRELICADA</v>
          </cell>
          <cell r="C2206" t="str">
            <v>M2</v>
          </cell>
          <cell r="D2206">
            <v>37.650406504065046</v>
          </cell>
          <cell r="E2206" t="str">
            <v>FDE-Julho/21</v>
          </cell>
        </row>
        <row r="2207">
          <cell r="A2207" t="str">
            <v>13.02.015</v>
          </cell>
          <cell r="B2207" t="str">
            <v>QE-31 ESPACO MULTIESPORTIVO/PISO COM PROTECAO ACUSTICA SOBRE LAJE</v>
          </cell>
          <cell r="C2207" t="str">
            <v>M2</v>
          </cell>
          <cell r="D2207">
            <v>213.869918699187</v>
          </cell>
          <cell r="E2207" t="str">
            <v>FDE-Julho/21</v>
          </cell>
        </row>
        <row r="2208">
          <cell r="A2208" t="str">
            <v>13.02.017</v>
          </cell>
          <cell r="B2208" t="str">
            <v>LADRILHOS HIDRAULICOS DE 20X20 CM LISOS EM UMA COR</v>
          </cell>
          <cell r="C2208" t="str">
            <v>M2</v>
          </cell>
          <cell r="D2208">
            <v>95.146341463414643</v>
          </cell>
          <cell r="E2208" t="str">
            <v>FDE-Julho/21</v>
          </cell>
        </row>
        <row r="2209">
          <cell r="A2209" t="str">
            <v>13.02.019</v>
          </cell>
          <cell r="B2209" t="str">
            <v>LADRILHO HIDRAULICO 25X25 E=2CM - PISO TATIL DE ALERTA</v>
          </cell>
          <cell r="C2209" t="str">
            <v>M2</v>
          </cell>
          <cell r="D2209">
            <v>101.7479674796748</v>
          </cell>
          <cell r="E2209" t="str">
            <v>FDE-Julho/21</v>
          </cell>
        </row>
        <row r="2210">
          <cell r="A2210" t="str">
            <v>13.02.020</v>
          </cell>
          <cell r="B2210" t="str">
            <v>LADRILHO HIDRAULICO 25X25 E=2CM - PISO TATIL DIRECIONAL</v>
          </cell>
          <cell r="C2210" t="str">
            <v>M2</v>
          </cell>
          <cell r="D2210">
            <v>101.7479674796748</v>
          </cell>
          <cell r="E2210" t="str">
            <v>FDE-Julho/21</v>
          </cell>
        </row>
        <row r="2211">
          <cell r="A2211" t="str">
            <v>13.02.023</v>
          </cell>
          <cell r="B2211" t="str">
            <v>BORRACHA COLADA - PISO TATIL DIRECIONAL</v>
          </cell>
          <cell r="C2211" t="str">
            <v>M2</v>
          </cell>
          <cell r="D2211">
            <v>167.4390243902439</v>
          </cell>
          <cell r="E2211" t="str">
            <v>FDE-Julho/21</v>
          </cell>
        </row>
        <row r="2212">
          <cell r="A2212" t="str">
            <v>13.02.024</v>
          </cell>
          <cell r="B2212" t="str">
            <v>BORRACHA ASSENTADA C/ ARGAMASSA - PISO TATIL DIRECIONAL</v>
          </cell>
          <cell r="C2212" t="str">
            <v>M2</v>
          </cell>
          <cell r="D2212">
            <v>233.4959349593496</v>
          </cell>
          <cell r="E2212" t="str">
            <v>FDE-Julho/21</v>
          </cell>
        </row>
        <row r="2213">
          <cell r="A2213" t="str">
            <v>13.02.031</v>
          </cell>
          <cell r="B2213" t="str">
            <v>QE-32 QUADRA DE ESPORTES/PISO DE CONCRETO ARMADO/FUNDACAO DIRETA</v>
          </cell>
          <cell r="C2213" t="str">
            <v>M2</v>
          </cell>
          <cell r="D2213">
            <v>129.21138211382114</v>
          </cell>
          <cell r="E2213" t="str">
            <v>FDE-Julho/21</v>
          </cell>
        </row>
        <row r="2214">
          <cell r="A2214" t="str">
            <v>13.02.032</v>
          </cell>
          <cell r="B2214" t="str">
            <v>FAIXA ANTIDERRAPANTE A BASE DE RESINA EPÓXICA E AREIA QUARTZOSA L=4CM</v>
          </cell>
          <cell r="C2214" t="str">
            <v>M</v>
          </cell>
          <cell r="D2214">
            <v>13.463414634146341</v>
          </cell>
          <cell r="E2214" t="str">
            <v>FDE-Julho/21</v>
          </cell>
        </row>
        <row r="2215">
          <cell r="A2215" t="str">
            <v>13.02.033</v>
          </cell>
          <cell r="B2215" t="str">
            <v>QE-33 ESPACO MULTIESPORTIVO/PISO DE CONCRETO ARMADO/FUNDACAO DIRETA</v>
          </cell>
          <cell r="C2215" t="str">
            <v>M2</v>
          </cell>
          <cell r="D2215">
            <v>130.95934959349594</v>
          </cell>
          <cell r="E2215" t="str">
            <v>FDE-Julho/21</v>
          </cell>
        </row>
        <row r="2216">
          <cell r="A2216" t="str">
            <v>13.02.034</v>
          </cell>
          <cell r="B2216" t="str">
            <v>GRANILITE CINZA / CIMENTO COMUM 8MM C/ POLIMENTO</v>
          </cell>
          <cell r="C2216" t="str">
            <v>M2</v>
          </cell>
          <cell r="D2216">
            <v>126.69918699186992</v>
          </cell>
          <cell r="E2216" t="str">
            <v>FDE-Julho/21</v>
          </cell>
        </row>
        <row r="2217">
          <cell r="A2217" t="str">
            <v>13.02.038</v>
          </cell>
          <cell r="B2217" t="str">
            <v>GRANILITE PRETO/CIMENTO COMUM E=8MM COM POLIMENTO</v>
          </cell>
          <cell r="C2217" t="str">
            <v>M2</v>
          </cell>
          <cell r="D2217">
            <v>127.869918699187</v>
          </cell>
          <cell r="E2217" t="str">
            <v>FDE-Julho/21</v>
          </cell>
        </row>
        <row r="2218">
          <cell r="A2218" t="str">
            <v>13.02.040</v>
          </cell>
          <cell r="B2218" t="str">
            <v>PISO DE ALTA RESISTENCIA TIPO MEDIO, POLIDO E=8MM PRETO/CIMENTO COMUM</v>
          </cell>
          <cell r="C2218" t="str">
            <v>M2</v>
          </cell>
          <cell r="D2218">
            <v>90.40650406504065</v>
          </cell>
          <cell r="E2218" t="str">
            <v>FDE-Julho/21</v>
          </cell>
        </row>
        <row r="2219">
          <cell r="A2219" t="str">
            <v>13.02.041</v>
          </cell>
          <cell r="B2219" t="str">
            <v>PISO DE ALTA RESISTENCIA TIPO MEDIO, POLIDO E=8MM CINZA/CIMENTO COMUM</v>
          </cell>
          <cell r="C2219" t="str">
            <v>M2</v>
          </cell>
          <cell r="D2219">
            <v>84.211382113821145</v>
          </cell>
          <cell r="E2219" t="str">
            <v>FDE-Julho/21</v>
          </cell>
        </row>
        <row r="2220">
          <cell r="A2220" t="str">
            <v>13.02.042</v>
          </cell>
          <cell r="B2220" t="str">
            <v>TELA ARMADURA (MALHA ACO CA 60 FYK= 600 M PA)</v>
          </cell>
          <cell r="C2220" t="str">
            <v>KG</v>
          </cell>
          <cell r="D2220">
            <v>10.59349593495935</v>
          </cell>
          <cell r="E2220" t="str">
            <v>FDE-Julho/21</v>
          </cell>
        </row>
        <row r="2221">
          <cell r="A2221" t="str">
            <v>13.02.047</v>
          </cell>
          <cell r="B2221" t="str">
            <v>SOALHO DE TABUAS DE 10X2CM MACHO-FEMEA G1-C6 SOBRE LASTRO/LAJE</v>
          </cell>
          <cell r="C2221" t="str">
            <v>M2</v>
          </cell>
          <cell r="D2221">
            <v>440.80487804878055</v>
          </cell>
          <cell r="E2221" t="str">
            <v>FDE-Julho/21</v>
          </cell>
        </row>
        <row r="2222">
          <cell r="A2222" t="str">
            <v>13.02.048</v>
          </cell>
          <cell r="B2222" t="str">
            <v>SOALHO DE TABUAS DE 20X2CM MACHO-FEMEA G1-C6 SOBRE LASTRO/LAJE</v>
          </cell>
          <cell r="C2222" t="str">
            <v>M2</v>
          </cell>
          <cell r="D2222">
            <v>383.33333333333331</v>
          </cell>
          <cell r="E2222" t="str">
            <v>FDE-Julho/21</v>
          </cell>
        </row>
        <row r="2223">
          <cell r="A2223" t="str">
            <v>13.02.049</v>
          </cell>
          <cell r="B2223" t="str">
            <v>QE-34 QUADRA DE ESPORTES/PISO FIBRA POLIPROPILENO CORRUGADO/FUND DIR</v>
          </cell>
          <cell r="C2223" t="str">
            <v>M2</v>
          </cell>
          <cell r="D2223">
            <v>97.658536585365866</v>
          </cell>
          <cell r="E2223" t="str">
            <v>FDE-Julho/21</v>
          </cell>
        </row>
        <row r="2224">
          <cell r="A2224" t="str">
            <v>13.02.050</v>
          </cell>
          <cell r="B2224" t="str">
            <v>QE-35 ESPACO MULTIESPORTIVO/PISO FIBRA POLIPROP CORRUGADO/FUND DIR</v>
          </cell>
          <cell r="C2224" t="str">
            <v>M2</v>
          </cell>
          <cell r="D2224">
            <v>100.47154471544715</v>
          </cell>
          <cell r="E2224" t="str">
            <v>FDE-Julho/21</v>
          </cell>
        </row>
        <row r="2225">
          <cell r="A2225" t="str">
            <v>13.02.052</v>
          </cell>
          <cell r="B2225" t="str">
            <v>TRATAMENTO SELADOR PARA GRANILITE - BASE AGUA</v>
          </cell>
          <cell r="C2225" t="str">
            <v>M2</v>
          </cell>
          <cell r="D2225">
            <v>9.2520325203252032</v>
          </cell>
          <cell r="E2225" t="str">
            <v>FDE-Julho/21</v>
          </cell>
        </row>
        <row r="2226">
          <cell r="A2226" t="str">
            <v>13.02.053</v>
          </cell>
          <cell r="B2226" t="str">
            <v>BORRACHA COLADA - PISO TATIL DE ALERTA</v>
          </cell>
          <cell r="C2226" t="str">
            <v>M2</v>
          </cell>
          <cell r="D2226">
            <v>167.4390243902439</v>
          </cell>
          <cell r="E2226" t="str">
            <v>FDE-Julho/21</v>
          </cell>
        </row>
        <row r="2227">
          <cell r="A2227" t="str">
            <v>13.02.055</v>
          </cell>
          <cell r="B2227" t="str">
            <v>BORRACHA ASSENTADA C/ ARGAMASSA  - PISO TATIL DE ALERTA</v>
          </cell>
          <cell r="C2227" t="str">
            <v>M2</v>
          </cell>
          <cell r="D2227">
            <v>233.4959349593496</v>
          </cell>
          <cell r="E2227" t="str">
            <v>FDE-Julho/21</v>
          </cell>
        </row>
        <row r="2228">
          <cell r="A2228" t="str">
            <v>13.02.058</v>
          </cell>
          <cell r="B2228" t="str">
            <v>SINALIZAÇÃO VISUAL DE DEGRAUS-PINTURA ESMALTE EPOXI</v>
          </cell>
          <cell r="C2228" t="str">
            <v>CJ</v>
          </cell>
          <cell r="D2228">
            <v>13.121951219512196</v>
          </cell>
          <cell r="E2228" t="str">
            <v>FDE-Julho/21</v>
          </cell>
        </row>
        <row r="2229">
          <cell r="A2229" t="str">
            <v>13.02.059</v>
          </cell>
          <cell r="B2229" t="str">
            <v>SINALIZAÇÃO VISUAL DE DEGRAUS FITA ADESIVA COR AMARELA 25x200MM (2 FAIXAS)</v>
          </cell>
          <cell r="C2229" t="str">
            <v>CJ</v>
          </cell>
          <cell r="D2229">
            <v>13.276422764227641</v>
          </cell>
          <cell r="E2229" t="str">
            <v>FDE-Julho/21</v>
          </cell>
        </row>
        <row r="2230">
          <cell r="A2230" t="str">
            <v>13.02.061</v>
          </cell>
          <cell r="B2230" t="str">
            <v>PISO DE BORRACHA SINT PASTILHADA COR PRETA ESP 7MM FIXAVEL C/ARGAMASSA</v>
          </cell>
          <cell r="C2230" t="str">
            <v>M2</v>
          </cell>
          <cell r="D2230">
            <v>159.82113821138213</v>
          </cell>
          <cell r="E2230" t="str">
            <v>FDE-Julho/21</v>
          </cell>
        </row>
        <row r="2231">
          <cell r="A2231" t="str">
            <v>13.02.066</v>
          </cell>
          <cell r="B2231" t="str">
            <v>PISO DE CONCRETO/LAJE ALVEOLAR (TIPO LAJE ZERO)</v>
          </cell>
          <cell r="C2231" t="str">
            <v>M2</v>
          </cell>
          <cell r="D2231">
            <v>21.715447154471544</v>
          </cell>
          <cell r="E2231" t="str">
            <v>FDE-Julho/21</v>
          </cell>
        </row>
        <row r="2232">
          <cell r="A2232" t="str">
            <v>13.02.067</v>
          </cell>
          <cell r="B2232" t="str">
            <v>PISO DE CONCRETO/LAJE TRELICADA (TIPO LAJE ZERO)</v>
          </cell>
          <cell r="C2232" t="str">
            <v>M2</v>
          </cell>
          <cell r="D2232">
            <v>21.715447154471544</v>
          </cell>
          <cell r="E2232" t="str">
            <v>FDE-Julho/21</v>
          </cell>
        </row>
        <row r="2233">
          <cell r="A2233" t="str">
            <v>13.02.068</v>
          </cell>
          <cell r="B2233" t="str">
            <v>PISO DE CONCRETO SOBRE LAJE IMPERMEABILIZADA OU SOBRE PROTECAO ACUSTICA</v>
          </cell>
          <cell r="C2233" t="str">
            <v>M2</v>
          </cell>
          <cell r="D2233">
            <v>137.1869918699187</v>
          </cell>
          <cell r="E2233" t="str">
            <v>FDE-Julho/21</v>
          </cell>
        </row>
        <row r="2234">
          <cell r="A2234" t="str">
            <v>13.02.069</v>
          </cell>
          <cell r="B2234" t="str">
            <v>PORCELANATO ESMALTADO</v>
          </cell>
          <cell r="C2234" t="str">
            <v>M2</v>
          </cell>
          <cell r="D2234">
            <v>124.5691056910569</v>
          </cell>
          <cell r="E2234" t="str">
            <v>FDE-Julho/21</v>
          </cell>
        </row>
        <row r="2235">
          <cell r="A2235" t="str">
            <v>13.02.075</v>
          </cell>
          <cell r="B2235" t="str">
            <v>CHAPAS VINILICAS (COR ESPECIFICAR) ESPESSURA DE 2 MM</v>
          </cell>
          <cell r="C2235" t="str">
            <v>M2</v>
          </cell>
          <cell r="D2235">
            <v>136</v>
          </cell>
          <cell r="E2235" t="str">
            <v>FDE-Julho/21</v>
          </cell>
        </row>
        <row r="2236">
          <cell r="A2236" t="str">
            <v>13.02.077</v>
          </cell>
          <cell r="B2236" t="str">
            <v>CHAPAS VINILICAS/TRANSITO PESADO (COR ESPECIFICAR) ESP 2MM</v>
          </cell>
          <cell r="C2236" t="str">
            <v>M2</v>
          </cell>
          <cell r="D2236">
            <v>209.60162601626016</v>
          </cell>
          <cell r="E2236" t="str">
            <v>FDE-Julho/21</v>
          </cell>
        </row>
        <row r="2237">
          <cell r="A2237" t="str">
            <v>13.02.078</v>
          </cell>
          <cell r="B2237" t="str">
            <v>PISO VINIILICO EM MANTA LARG.DE 2,00M  H=2MM INCLUSO RODAPÉ CURVO 10CM FORNEC E INSTAL.- USO EXCLUSIVO SALA DE INOVAÇÃO</v>
          </cell>
          <cell r="C2237" t="str">
            <v>M2</v>
          </cell>
          <cell r="D2237">
            <v>245.81300813008133</v>
          </cell>
          <cell r="E2237" t="str">
            <v>FDE-Julho/21</v>
          </cell>
        </row>
        <row r="2238">
          <cell r="A2238" t="str">
            <v>13.02.080</v>
          </cell>
          <cell r="B2238" t="str">
            <v>PISO VINIÍLICO EM MANTA COM TRATAMENTO SUPERFÍCIE COM PUR  LARG.DE 2,00M E=2MM  INCLUSO RODAPÉ CURVO H= 5CM  FORNEC E INSTALADO.</v>
          </cell>
          <cell r="C2238" t="str">
            <v>M2</v>
          </cell>
          <cell r="D2238">
            <v>246.86991869918697</v>
          </cell>
          <cell r="E2238" t="str">
            <v>FDE-Julho/21</v>
          </cell>
        </row>
        <row r="2239">
          <cell r="A2239" t="str">
            <v>13.02.087</v>
          </cell>
          <cell r="B2239" t="str">
            <v>TACO MADEIRA G1-C6 APLICADO COM COLA</v>
          </cell>
          <cell r="C2239" t="str">
            <v>M2</v>
          </cell>
          <cell r="D2239">
            <v>167.89430894308941</v>
          </cell>
          <cell r="E2239" t="str">
            <v>FDE-Julho/21</v>
          </cell>
        </row>
        <row r="2240">
          <cell r="A2240" t="str">
            <v>13.02.092</v>
          </cell>
          <cell r="B2240" t="str">
            <v>SINTEKO - DUAS DEMAOS INCLUSIVE RASPAGEM - APLICADO</v>
          </cell>
          <cell r="C2240" t="str">
            <v>M2</v>
          </cell>
          <cell r="D2240">
            <v>71.097560975609753</v>
          </cell>
          <cell r="E2240" t="str">
            <v>FDE-Julho/21</v>
          </cell>
        </row>
        <row r="2241">
          <cell r="A2241" t="str">
            <v>13.02.093</v>
          </cell>
          <cell r="B2241" t="str">
            <v>RASPAGEM COM CALAFETACAO E APLICACAO DE CERA</v>
          </cell>
          <cell r="C2241" t="str">
            <v>M2</v>
          </cell>
          <cell r="D2241">
            <v>50.479674796747972</v>
          </cell>
          <cell r="E2241" t="str">
            <v>FDE-Julho/21</v>
          </cell>
        </row>
        <row r="2242">
          <cell r="A2242" t="str">
            <v>13.02.099</v>
          </cell>
          <cell r="B2242" t="str">
            <v>SERVICOS DE REVESTIMENTO DE PISOS</v>
          </cell>
          <cell r="C2242" t="str">
            <v>MV</v>
          </cell>
          <cell r="D2242">
            <v>463.84552845528452</v>
          </cell>
          <cell r="E2242" t="str">
            <v>FDE-Julho/21</v>
          </cell>
        </row>
        <row r="2243">
          <cell r="A2243" t="str">
            <v>13.02.100</v>
          </cell>
          <cell r="B2243" t="str">
            <v>CERAMICA ESMALT.ANTIDER. ABSORÇÃO DE AGUA 3% A 8% PEI 4/5 COEF.ATRITO MINIMO 0,4 USO EXCLUSIVO PADRAO CRECHE</v>
          </cell>
          <cell r="C2243" t="str">
            <v>M2</v>
          </cell>
          <cell r="D2243">
            <v>70.056910569105696</v>
          </cell>
          <cell r="E2243" t="str">
            <v>FDE-Julho/21</v>
          </cell>
        </row>
        <row r="2244">
          <cell r="A2244" t="str">
            <v>13.03.042</v>
          </cell>
          <cell r="B2244" t="str">
            <v>PEDRA ARDOSIA 40X40CM E=7A10MM</v>
          </cell>
          <cell r="C2244" t="str">
            <v>M2</v>
          </cell>
          <cell r="D2244">
            <v>87.130081300813018</v>
          </cell>
          <cell r="E2244" t="str">
            <v>FDE-Julho/21</v>
          </cell>
        </row>
        <row r="2245">
          <cell r="A2245" t="str">
            <v>13.03.099</v>
          </cell>
          <cell r="B2245" t="str">
            <v>SERVICOS DE REVESTIMENTO DE PISOS</v>
          </cell>
          <cell r="C2245" t="str">
            <v>MV</v>
          </cell>
          <cell r="D2245">
            <v>463.84552845528452</v>
          </cell>
          <cell r="E2245" t="str">
            <v>FDE-Julho/21</v>
          </cell>
        </row>
        <row r="2246">
          <cell r="A2246" t="str">
            <v>13.04.001</v>
          </cell>
          <cell r="B2246" t="str">
            <v>DEGRAUS EM ARGAMASSA DE CIMENTO E AREIA 1:3 ESPESSURA DE 2 CM</v>
          </cell>
          <cell r="C2246" t="str">
            <v>M</v>
          </cell>
          <cell r="D2246">
            <v>44.048780487804876</v>
          </cell>
          <cell r="E2246" t="str">
            <v>FDE-Julho/21</v>
          </cell>
        </row>
        <row r="2247">
          <cell r="A2247" t="str">
            <v>13.04.004</v>
          </cell>
          <cell r="B2247" t="str">
            <v>DEGRAU DE CONCRETO LISO</v>
          </cell>
          <cell r="C2247" t="str">
            <v>M</v>
          </cell>
          <cell r="D2247">
            <v>103.80487804878049</v>
          </cell>
          <cell r="E2247" t="str">
            <v>FDE-Julho/21</v>
          </cell>
        </row>
        <row r="2248">
          <cell r="A2248" t="str">
            <v>13.04.026</v>
          </cell>
          <cell r="B2248" t="str">
            <v>DEGRAUS DE GRANILITE MOLDADOS NO LOCAL</v>
          </cell>
          <cell r="C2248" t="str">
            <v>M</v>
          </cell>
          <cell r="D2248">
            <v>144.8130081300813</v>
          </cell>
          <cell r="E2248" t="str">
            <v>FDE-Julho/21</v>
          </cell>
        </row>
        <row r="2249">
          <cell r="A2249" t="str">
            <v>13.04.027</v>
          </cell>
          <cell r="B2249" t="str">
            <v>DEGRAUS DE GRANILITE PRE-MOLDADOS</v>
          </cell>
          <cell r="C2249" t="str">
            <v>M</v>
          </cell>
          <cell r="D2249">
            <v>55.642276422764226</v>
          </cell>
          <cell r="E2249" t="str">
            <v>FDE-Julho/21</v>
          </cell>
        </row>
        <row r="2250">
          <cell r="A2250" t="str">
            <v>13.04.040</v>
          </cell>
          <cell r="B2250" t="str">
            <v>DEGRAUS DE CHAPA VINILICA ESPESS 2 MM</v>
          </cell>
          <cell r="C2250" t="str">
            <v>M</v>
          </cell>
          <cell r="D2250">
            <v>153.3821138211382</v>
          </cell>
          <cell r="E2250" t="str">
            <v>FDE-Julho/21</v>
          </cell>
        </row>
        <row r="2251">
          <cell r="A2251" t="str">
            <v>13.04.050</v>
          </cell>
          <cell r="B2251" t="str">
            <v>DEGRAU DE BORRACHA SINTETICA COR PRETA C/TESTEIRA FIXAVEL C/ARG</v>
          </cell>
          <cell r="C2251" t="str">
            <v>M</v>
          </cell>
          <cell r="D2251">
            <v>117.130081300813</v>
          </cell>
          <cell r="E2251" t="str">
            <v>FDE-Julho/21</v>
          </cell>
        </row>
        <row r="2252">
          <cell r="A2252" t="str">
            <v>13.04.099</v>
          </cell>
          <cell r="B2252" t="str">
            <v>SERVICOS DE REVESTIMENTO DE DEGRAUS</v>
          </cell>
          <cell r="C2252" t="str">
            <v>MV</v>
          </cell>
          <cell r="D2252">
            <v>463.84552845528452</v>
          </cell>
          <cell r="E2252" t="str">
            <v>FDE-Julho/21</v>
          </cell>
        </row>
        <row r="2253">
          <cell r="A2253" t="str">
            <v>13.05.001</v>
          </cell>
          <cell r="B2253" t="str">
            <v>RODAPES DE ARGAM CIMENTO E AREIA 1:3 COM ALTURA DE 5 CM</v>
          </cell>
          <cell r="C2253" t="str">
            <v>M</v>
          </cell>
          <cell r="D2253">
            <v>20.219512195121954</v>
          </cell>
          <cell r="E2253" t="str">
            <v>FDE-Julho/21</v>
          </cell>
        </row>
        <row r="2254">
          <cell r="A2254" t="str">
            <v>13.05.003</v>
          </cell>
          <cell r="B2254" t="str">
            <v>RODAPE DE CIMENTADO DE 15 CM</v>
          </cell>
          <cell r="C2254" t="str">
            <v>M</v>
          </cell>
          <cell r="D2254">
            <v>20.821138211382113</v>
          </cell>
          <cell r="E2254" t="str">
            <v>FDE-Julho/21</v>
          </cell>
        </row>
        <row r="2255">
          <cell r="A2255" t="str">
            <v>13.05.004</v>
          </cell>
          <cell r="B2255" t="str">
            <v>RODAPES DE ARGAM CIMENTO E AREIA 1:3 COM ALTURA DE 10 CM</v>
          </cell>
          <cell r="C2255" t="str">
            <v>M</v>
          </cell>
          <cell r="D2255">
            <v>20.73170731707317</v>
          </cell>
          <cell r="E2255" t="str">
            <v>FDE-Julho/21</v>
          </cell>
        </row>
        <row r="2256">
          <cell r="A2256" t="str">
            <v>13.05.005</v>
          </cell>
          <cell r="B2256" t="str">
            <v>RODAPE DE ARGAMASSA DE CIM/AREIA 1:3 PARA ESCADA</v>
          </cell>
          <cell r="C2256" t="str">
            <v>M</v>
          </cell>
          <cell r="D2256">
            <v>34.024390243902438</v>
          </cell>
          <cell r="E2256" t="str">
            <v>FDE-Julho/21</v>
          </cell>
        </row>
        <row r="2257">
          <cell r="A2257" t="str">
            <v>13.05.006</v>
          </cell>
          <cell r="B2257" t="str">
            <v>RODAPÉ DE ARGAMASSA CIMENTO E AREIA 1:3 ESPESSURA 1,5CM X ALTURA DE 7CM</v>
          </cell>
          <cell r="C2257" t="str">
            <v>M</v>
          </cell>
          <cell r="D2257">
            <v>20.780487804878049</v>
          </cell>
          <cell r="E2257" t="str">
            <v>FDE-Julho/21</v>
          </cell>
        </row>
        <row r="2258">
          <cell r="A2258" t="str">
            <v>13.05.009</v>
          </cell>
          <cell r="B2258" t="str">
            <v>RODAPE DE MADEIRA DE 7X1,5CM G1-C4</v>
          </cell>
          <cell r="C2258" t="str">
            <v>M</v>
          </cell>
          <cell r="D2258">
            <v>24.203252032520325</v>
          </cell>
          <cell r="E2258" t="str">
            <v>FDE-Julho/21</v>
          </cell>
        </row>
        <row r="2259">
          <cell r="A2259" t="str">
            <v>13.05.014</v>
          </cell>
          <cell r="B2259" t="str">
            <v>RODAPES DE LADRILHO HIDRAULICO UMA COR COM 10 CM DE ALTURA</v>
          </cell>
          <cell r="C2259" t="str">
            <v>M</v>
          </cell>
          <cell r="D2259">
            <v>42.113821138211378</v>
          </cell>
          <cell r="E2259" t="str">
            <v>FDE-Julho/21</v>
          </cell>
        </row>
        <row r="2260">
          <cell r="A2260" t="str">
            <v>13.05.020</v>
          </cell>
          <cell r="B2260" t="str">
            <v>RODAPES DE GRANILITE SIMPLES DE 10 CM</v>
          </cell>
          <cell r="C2260" t="str">
            <v>M</v>
          </cell>
          <cell r="D2260">
            <v>34.674796747967477</v>
          </cell>
          <cell r="E2260" t="str">
            <v>FDE-Julho/21</v>
          </cell>
        </row>
        <row r="2261">
          <cell r="A2261" t="str">
            <v>13.05.022</v>
          </cell>
          <cell r="B2261" t="str">
            <v>RODAPE PORCELANATO ESMALTADO 7CM</v>
          </cell>
          <cell r="C2261" t="str">
            <v>M</v>
          </cell>
          <cell r="D2261">
            <v>16.609756097560975</v>
          </cell>
          <cell r="E2261" t="str">
            <v>FDE-Julho/21</v>
          </cell>
        </row>
        <row r="2262">
          <cell r="A2262" t="str">
            <v>13.05.024</v>
          </cell>
          <cell r="B2262" t="str">
            <v>RODAPES DE GRANILITE PARA ESCADA DE 10 CM</v>
          </cell>
          <cell r="C2262" t="str">
            <v>M</v>
          </cell>
          <cell r="D2262">
            <v>34.731707317073173</v>
          </cell>
          <cell r="E2262" t="str">
            <v>FDE-Julho/21</v>
          </cell>
        </row>
        <row r="2263">
          <cell r="A2263" t="str">
            <v>13.05.025</v>
          </cell>
          <cell r="B2263" t="str">
            <v>RODAPE DE GRANILITE PARA ESCADA DE 7-CM</v>
          </cell>
          <cell r="C2263" t="str">
            <v>M</v>
          </cell>
          <cell r="D2263">
            <v>34.308943089430898</v>
          </cell>
          <cell r="E2263" t="str">
            <v>FDE-Julho/21</v>
          </cell>
        </row>
        <row r="2264">
          <cell r="A2264" t="str">
            <v>13.05.026</v>
          </cell>
          <cell r="B2264" t="str">
            <v>RODAPÉ DE GRANILITE SIMPLES ALTURA 7CM</v>
          </cell>
          <cell r="C2264" t="str">
            <v>M</v>
          </cell>
          <cell r="D2264">
            <v>34.512195121951223</v>
          </cell>
          <cell r="E2264" t="str">
            <v>FDE-Julho/21</v>
          </cell>
        </row>
        <row r="2265">
          <cell r="A2265" t="str">
            <v>13.05.028</v>
          </cell>
          <cell r="B2265" t="str">
            <v>RODAPES DE MASSA GRANIT ALTA RESISTENCIA DE 10 CM TIPO MEDIO SIMPLES</v>
          </cell>
          <cell r="C2265" t="str">
            <v>M</v>
          </cell>
          <cell r="D2265">
            <v>45.154471544715449</v>
          </cell>
          <cell r="E2265" t="str">
            <v>FDE-Julho/21</v>
          </cell>
        </row>
        <row r="2266">
          <cell r="A2266" t="str">
            <v>13.05.030</v>
          </cell>
          <cell r="B2266" t="str">
            <v>RODAPES MASSA GRANIT ALTA RES 10CM MEDIO P/ESCADA INCL TRIANG</v>
          </cell>
          <cell r="C2266" t="str">
            <v>M</v>
          </cell>
          <cell r="D2266">
            <v>49.91056910569106</v>
          </cell>
          <cell r="E2266" t="str">
            <v>FDE-Julho/21</v>
          </cell>
        </row>
        <row r="2267">
          <cell r="A2267" t="str">
            <v>13.05.031</v>
          </cell>
          <cell r="B2267" t="str">
            <v>RODAPE DE ALTA RESISTENCIA 7-CM TIPO MEDIO PARA ESCADA INCL TRIANGULO</v>
          </cell>
          <cell r="C2267" t="str">
            <v>M</v>
          </cell>
          <cell r="D2267">
            <v>42.252032520325201</v>
          </cell>
          <cell r="E2267" t="str">
            <v>FDE-Julho/21</v>
          </cell>
        </row>
        <row r="2268">
          <cell r="A2268" t="str">
            <v>13.05.068</v>
          </cell>
          <cell r="B2268" t="str">
            <v>RODAPE VINILICO DE 5 CM SIMPLES</v>
          </cell>
          <cell r="C2268" t="str">
            <v>M</v>
          </cell>
          <cell r="D2268">
            <v>27.780487804878049</v>
          </cell>
          <cell r="E2268" t="str">
            <v>FDE-Julho/21</v>
          </cell>
        </row>
        <row r="2269">
          <cell r="A2269" t="str">
            <v>13.05.069</v>
          </cell>
          <cell r="B2269" t="str">
            <v>RODAPE VINILICO DE 7 CM SIMPLES</v>
          </cell>
          <cell r="C2269" t="str">
            <v>M</v>
          </cell>
          <cell r="D2269">
            <v>34.138211382113823</v>
          </cell>
          <cell r="E2269" t="str">
            <v>FDE-Julho/21</v>
          </cell>
        </row>
        <row r="2270">
          <cell r="A2270" t="str">
            <v>13.05.074</v>
          </cell>
          <cell r="B2270" t="str">
            <v>RODAPE VINILICO DE 5 CM PARA ESCADA</v>
          </cell>
          <cell r="C2270" t="str">
            <v>M</v>
          </cell>
          <cell r="D2270">
            <v>30.45528455284553</v>
          </cell>
          <cell r="E2270" t="str">
            <v>FDE-Julho/21</v>
          </cell>
        </row>
        <row r="2271">
          <cell r="A2271" t="str">
            <v>13.05.075</v>
          </cell>
          <cell r="B2271" t="str">
            <v>RODAPE VINILICO DE 7,5 CM PARA ESCADA</v>
          </cell>
          <cell r="C2271" t="str">
            <v>M</v>
          </cell>
          <cell r="D2271">
            <v>37.032520325203251</v>
          </cell>
          <cell r="E2271" t="str">
            <v>FDE-Julho/21</v>
          </cell>
        </row>
        <row r="2272">
          <cell r="A2272" t="str">
            <v>13.05.099</v>
          </cell>
          <cell r="B2272" t="str">
            <v>SERVICOS DE REVESTIMENTO DE RODAPES</v>
          </cell>
          <cell r="C2272" t="str">
            <v>MV</v>
          </cell>
          <cell r="D2272">
            <v>463.84552845528452</v>
          </cell>
          <cell r="E2272" t="str">
            <v>FDE-Julho/21</v>
          </cell>
        </row>
        <row r="2273">
          <cell r="A2273" t="str">
            <v>13.05.100</v>
          </cell>
          <cell r="B2273" t="str">
            <v>RODAPE CERAMICA ANTIDERRAPANTE ALTURA 7CM (MONOQUEIMA) USO EXCLUSIVO PADRAO CRECHE</v>
          </cell>
          <cell r="C2273" t="str">
            <v>M</v>
          </cell>
          <cell r="D2273">
            <v>11.512195121951219</v>
          </cell>
          <cell r="E2273" t="str">
            <v>FDE-Julho/21</v>
          </cell>
        </row>
        <row r="2274">
          <cell r="A2274" t="str">
            <v>13.06.005</v>
          </cell>
          <cell r="B2274" t="str">
            <v>SOLEIRA DE ARGAMASSA CIM/AREIA 1:3 EM RAMPA</v>
          </cell>
          <cell r="C2274" t="str">
            <v>M</v>
          </cell>
          <cell r="D2274">
            <v>20.170731707317071</v>
          </cell>
          <cell r="E2274" t="str">
            <v>FDE-Julho/21</v>
          </cell>
        </row>
        <row r="2275">
          <cell r="A2275" t="str">
            <v>13.06.074</v>
          </cell>
          <cell r="B2275" t="str">
            <v>SO-14 SOLEIRA RAMPADA DESNIVEL ATE 2CM (CIMENTADO / ALVENARIA 15,5CM)</v>
          </cell>
          <cell r="C2275" t="str">
            <v>M</v>
          </cell>
          <cell r="D2275">
            <v>90.154471544715449</v>
          </cell>
          <cell r="E2275" t="str">
            <v>FDE-Julho/21</v>
          </cell>
        </row>
        <row r="2276">
          <cell r="A2276" t="str">
            <v>13.06.075</v>
          </cell>
          <cell r="B2276" t="str">
            <v>SO-15 SOLEIRA RAMPADA DESNIVEL ATE 2CM (CIMENTADO / ALVENARIA 22CM)</v>
          </cell>
          <cell r="C2276" t="str">
            <v>M</v>
          </cell>
          <cell r="D2276">
            <v>100.39024390243902</v>
          </cell>
          <cell r="E2276" t="str">
            <v>FDE-Julho/21</v>
          </cell>
        </row>
        <row r="2277">
          <cell r="A2277" t="str">
            <v>13.06.076</v>
          </cell>
          <cell r="B2277" t="str">
            <v>SO-16 SOLEIRA RAMPADA DESNIVEL ATE 2CM (GRANILITE / ALVENARIA 15,5CM)</v>
          </cell>
          <cell r="C2277" t="str">
            <v>M</v>
          </cell>
          <cell r="D2277">
            <v>102.60162601626017</v>
          </cell>
          <cell r="E2277" t="str">
            <v>FDE-Julho/21</v>
          </cell>
        </row>
        <row r="2278">
          <cell r="A2278" t="str">
            <v>13.06.077</v>
          </cell>
          <cell r="B2278" t="str">
            <v>SO-17 SOLEIRA RAMPADA DESNIVEL ATE 2CM (GRANILITE / ALVENARIA 22CM)</v>
          </cell>
          <cell r="C2278" t="str">
            <v>M</v>
          </cell>
          <cell r="D2278">
            <v>118.09756097560975</v>
          </cell>
          <cell r="E2278" t="str">
            <v>FDE-Julho/21</v>
          </cell>
        </row>
        <row r="2279">
          <cell r="A2279" t="str">
            <v>13.06.082</v>
          </cell>
          <cell r="B2279" t="str">
            <v>SO-22 SOLEIRA DE GRANITO EM NIVEL 1 PEÇA (L= 14 A 17CM)</v>
          </cell>
          <cell r="C2279" t="str">
            <v>M</v>
          </cell>
          <cell r="D2279">
            <v>103.67479674796748</v>
          </cell>
          <cell r="E2279" t="str">
            <v>FDE-Julho/21</v>
          </cell>
        </row>
        <row r="2280">
          <cell r="A2280" t="str">
            <v>13.06.083</v>
          </cell>
          <cell r="B2280" t="str">
            <v>SO-23 SOLEIRA DE GRANITO EM NIVEL 1 PEÇA (L=19 A 22CM)</v>
          </cell>
          <cell r="C2280" t="str">
            <v>M</v>
          </cell>
          <cell r="D2280">
            <v>134.29268292682929</v>
          </cell>
          <cell r="E2280" t="str">
            <v>FDE-Julho/21</v>
          </cell>
        </row>
        <row r="2281">
          <cell r="A2281" t="str">
            <v>13.06.084</v>
          </cell>
          <cell r="B2281" t="str">
            <v>SO-24 - SOLEIRA DE GRANITO RAMPADA DESNIVEL ATE 2CM 2 PEÇAS (L=14 A 17CM)</v>
          </cell>
          <cell r="C2281" t="str">
            <v>M</v>
          </cell>
          <cell r="D2281">
            <v>144.7479674796748</v>
          </cell>
          <cell r="E2281" t="str">
            <v>FDE-Julho/21</v>
          </cell>
        </row>
        <row r="2282">
          <cell r="A2282" t="str">
            <v>13.06.085</v>
          </cell>
          <cell r="B2282" t="str">
            <v>SO-25 SOLEIRA DE GRANITO RAMPADA DESNIVEL ATE 2CM 2 PEÇAS (L=19 A 22CM)</v>
          </cell>
          <cell r="C2282" t="str">
            <v>M</v>
          </cell>
          <cell r="D2282">
            <v>175.39024390243901</v>
          </cell>
          <cell r="E2282" t="str">
            <v>FDE-Julho/21</v>
          </cell>
        </row>
        <row r="2283">
          <cell r="A2283" t="str">
            <v>13.06.086</v>
          </cell>
          <cell r="B2283" t="str">
            <v>SO-26 SOLEIRA DE GRANITO RAMPADA DESNIVEL ATE 2CM 3 PEÇAS (L=14 A 17CM)</v>
          </cell>
          <cell r="C2283" t="str">
            <v>M</v>
          </cell>
          <cell r="D2283">
            <v>185.71544715447155</v>
          </cell>
          <cell r="E2283" t="str">
            <v>FDE-Julho/21</v>
          </cell>
        </row>
        <row r="2284">
          <cell r="A2284" t="str">
            <v>13.06.087</v>
          </cell>
          <cell r="B2284" t="str">
            <v>SO-27 SOLEIRA DE GRANITO RAMPADA DESNIVEL ATE 2CM 3 PEÇAS (L=19 A 22CM)</v>
          </cell>
          <cell r="C2284" t="str">
            <v>M</v>
          </cell>
          <cell r="D2284">
            <v>216.35772357723579</v>
          </cell>
          <cell r="E2284" t="str">
            <v>FDE-Julho/21</v>
          </cell>
        </row>
        <row r="2285">
          <cell r="A2285" t="str">
            <v>13.06.099</v>
          </cell>
          <cell r="B2285" t="str">
            <v>SERVICOS DE REVESTIMENTO DE SOLEIRAS</v>
          </cell>
          <cell r="C2285" t="str">
            <v>MV</v>
          </cell>
          <cell r="D2285">
            <v>463.84552845528452</v>
          </cell>
          <cell r="E2285" t="str">
            <v>FDE-Julho/21</v>
          </cell>
        </row>
        <row r="2286">
          <cell r="A2286" t="str">
            <v>13.07.002</v>
          </cell>
          <cell r="B2286" t="str">
            <v>PE-02 PEITORIL</v>
          </cell>
          <cell r="C2286" t="str">
            <v>M</v>
          </cell>
          <cell r="D2286">
            <v>76.959349593495929</v>
          </cell>
          <cell r="E2286" t="str">
            <v>FDE-Julho/21</v>
          </cell>
        </row>
        <row r="2287">
          <cell r="A2287" t="str">
            <v>13.07.099</v>
          </cell>
          <cell r="B2287" t="str">
            <v>SERVICOS DE REVESTIMENTO DE PEITORIS</v>
          </cell>
          <cell r="C2287" t="str">
            <v>MV</v>
          </cell>
          <cell r="D2287">
            <v>463.84552845528452</v>
          </cell>
          <cell r="E2287" t="str">
            <v>FDE-Julho/21</v>
          </cell>
        </row>
        <row r="2288">
          <cell r="A2288" t="str">
            <v>13.50.001</v>
          </cell>
          <cell r="B2288" t="str">
            <v>DEMOLICAO PISO DE CONCRETO SIMPLES CAPEADO</v>
          </cell>
          <cell r="C2288" t="str">
            <v>M3</v>
          </cell>
          <cell r="D2288">
            <v>217.92682926829269</v>
          </cell>
          <cell r="E2288" t="str">
            <v>FDE-Julho/21</v>
          </cell>
        </row>
        <row r="2289">
          <cell r="A2289" t="str">
            <v>13.50.002</v>
          </cell>
          <cell r="B2289" t="str">
            <v>DEMOLIÇAO PISO GRANILITE, LADRILHO HIDRAULICO, CERAMICO, CACOS, INCLUSIV BASE</v>
          </cell>
          <cell r="C2289" t="str">
            <v>M2</v>
          </cell>
          <cell r="D2289">
            <v>26.357723577235774</v>
          </cell>
          <cell r="E2289" t="str">
            <v>FDE-Julho/21</v>
          </cell>
        </row>
        <row r="2290">
          <cell r="A2290" t="str">
            <v>13.50.003</v>
          </cell>
          <cell r="B2290" t="str">
            <v>DEMOLICAO PISO TACOS DE MADEIRA INCLUSIVE ARG ASSENTAMENTO</v>
          </cell>
          <cell r="C2290" t="str">
            <v>M2</v>
          </cell>
          <cell r="D2290">
            <v>18.796747967479675</v>
          </cell>
          <cell r="E2290" t="str">
            <v>FDE-Julho/21</v>
          </cell>
        </row>
        <row r="2291">
          <cell r="A2291" t="str">
            <v>13.50.004</v>
          </cell>
          <cell r="B2291" t="str">
            <v>DEMOLICAO PISO SOALHO DE TABUAS INCLUSIVE VIGAMENTOS</v>
          </cell>
          <cell r="C2291" t="str">
            <v>M2</v>
          </cell>
          <cell r="D2291">
            <v>16.918699186991869</v>
          </cell>
          <cell r="E2291" t="str">
            <v>FDE-Julho/21</v>
          </cell>
        </row>
        <row r="2292">
          <cell r="A2292" t="str">
            <v>13.50.006</v>
          </cell>
          <cell r="B2292" t="str">
            <v>DEMOLIÇÃO DE SOALHO SOMENTE TÁBUAS</v>
          </cell>
          <cell r="C2292" t="str">
            <v>M2</v>
          </cell>
          <cell r="D2292">
            <v>8.4552845528455283</v>
          </cell>
          <cell r="E2292" t="str">
            <v>FDE-Julho/21</v>
          </cell>
        </row>
        <row r="2293">
          <cell r="A2293" t="str">
            <v>13.50.010</v>
          </cell>
          <cell r="B2293" t="str">
            <v>DEMOLIÇÃO DE PISOS VINÍLICOS E DE BORRACHA INCL ARG ASSENT E REGULARIZACÃO</v>
          </cell>
          <cell r="C2293" t="str">
            <v>M2</v>
          </cell>
          <cell r="D2293">
            <v>6.6991869918699187</v>
          </cell>
          <cell r="E2293" t="str">
            <v>FDE-Julho/21</v>
          </cell>
        </row>
        <row r="2294">
          <cell r="A2294" t="str">
            <v>13.50.015</v>
          </cell>
          <cell r="B2294" t="str">
            <v>DEMOLIÇAO REVEST DE DEGRAUS DE ARG/GRANILITE/CACOS/LADRILHOS, INCL ARG ASSENT.</v>
          </cell>
          <cell r="C2294" t="str">
            <v>M2</v>
          </cell>
          <cell r="D2294">
            <v>8.3739837398373993</v>
          </cell>
          <cell r="E2294" t="str">
            <v>FDE-Julho/21</v>
          </cell>
        </row>
        <row r="2295">
          <cell r="A2295" t="str">
            <v>13.50.016</v>
          </cell>
          <cell r="B2295" t="str">
            <v>DEMOLICAO RODAPES EM GERAL INCLUSIVE ARGAMASSA ASSENTAMENTO</v>
          </cell>
          <cell r="C2295" t="str">
            <v>M</v>
          </cell>
          <cell r="D2295">
            <v>2.0081300813008132</v>
          </cell>
          <cell r="E2295" t="str">
            <v>FDE-Julho/21</v>
          </cell>
        </row>
        <row r="2296">
          <cell r="A2296" t="str">
            <v>13.50.017</v>
          </cell>
          <cell r="B2296" t="str">
            <v>DEMOLICAO SOLEIRAS EM GERAL INCLUSIVE ARGAMASSA ASSENTAMENTO</v>
          </cell>
          <cell r="C2296" t="str">
            <v>M</v>
          </cell>
          <cell r="D2296">
            <v>2.5121951219512195</v>
          </cell>
          <cell r="E2296" t="str">
            <v>FDE-Julho/21</v>
          </cell>
        </row>
        <row r="2297">
          <cell r="A2297" t="str">
            <v>13.50.018</v>
          </cell>
          <cell r="B2297" t="str">
            <v>DEMOLICAO PEITORIS EM GERAL INCLUSIVE ARGAMASSA ASSENTAMENTO</v>
          </cell>
          <cell r="C2297" t="str">
            <v>M</v>
          </cell>
          <cell r="D2297">
            <v>2.0081300813008132</v>
          </cell>
          <cell r="E2297" t="str">
            <v>FDE-Julho/21</v>
          </cell>
        </row>
        <row r="2298">
          <cell r="A2298" t="str">
            <v>13.50.019</v>
          </cell>
          <cell r="B2298" t="str">
            <v>DEMOLICAO GUARDA-CORPOS EM GERAL INCLUSIVE ARGAMASSA ASSENTAMENTO</v>
          </cell>
          <cell r="C2298" t="str">
            <v>M</v>
          </cell>
          <cell r="D2298">
            <v>2.0081300813008132</v>
          </cell>
          <cell r="E2298" t="str">
            <v>FDE-Julho/21</v>
          </cell>
        </row>
        <row r="2299">
          <cell r="A2299" t="str">
            <v>13.50.099</v>
          </cell>
          <cell r="B2299" t="str">
            <v>DEMOLICOES</v>
          </cell>
          <cell r="C2299" t="str">
            <v>MV</v>
          </cell>
          <cell r="D2299">
            <v>463.84552845528452</v>
          </cell>
          <cell r="E2299" t="str">
            <v>FDE-Julho/21</v>
          </cell>
        </row>
        <row r="2300">
          <cell r="A2300" t="str">
            <v>13.60.001</v>
          </cell>
          <cell r="B2300" t="str">
            <v>RETIRADA DE PISO VINILICO E BORRACHA</v>
          </cell>
          <cell r="C2300" t="str">
            <v>M2</v>
          </cell>
          <cell r="D2300">
            <v>3.7317073170731705</v>
          </cell>
          <cell r="E2300" t="str">
            <v>FDE-Julho/21</v>
          </cell>
        </row>
        <row r="2301">
          <cell r="A2301" t="str">
            <v>13.60.002</v>
          </cell>
          <cell r="B2301" t="str">
            <v>RETIRADA DE PISO DE BORRACHA ARGAMASSADO</v>
          </cell>
          <cell r="C2301" t="str">
            <v>M2</v>
          </cell>
          <cell r="D2301">
            <v>8.2195121951219505</v>
          </cell>
          <cell r="E2301" t="str">
            <v>FDE-Julho/21</v>
          </cell>
        </row>
        <row r="2302">
          <cell r="A2302" t="str">
            <v>13.60.003</v>
          </cell>
          <cell r="B2302" t="str">
            <v>RETIRADA DE PISO DE CERÂMICA OU LADRILHOS HIDRÁULICOS</v>
          </cell>
          <cell r="C2302" t="str">
            <v>M2</v>
          </cell>
          <cell r="D2302">
            <v>25.138211382113823</v>
          </cell>
          <cell r="E2302" t="str">
            <v>FDE-Julho/21</v>
          </cell>
        </row>
        <row r="2303">
          <cell r="A2303" t="str">
            <v>13.60.004</v>
          </cell>
          <cell r="B2303" t="str">
            <v>RETIRADA DE PISO DE TACOS DE MADEIRA</v>
          </cell>
          <cell r="C2303" t="str">
            <v>M2</v>
          </cell>
          <cell r="D2303">
            <v>10.056910569105691</v>
          </cell>
          <cell r="E2303" t="str">
            <v>FDE-Julho/21</v>
          </cell>
        </row>
        <row r="2304">
          <cell r="A2304" t="str">
            <v>13.60.005</v>
          </cell>
          <cell r="B2304" t="str">
            <v>RETIRADA DE SOALHO INCLUSIVE VIGAMENTO</v>
          </cell>
          <cell r="C2304" t="str">
            <v>M2</v>
          </cell>
          <cell r="D2304">
            <v>22.284552845528456</v>
          </cell>
          <cell r="E2304" t="str">
            <v>FDE-Julho/21</v>
          </cell>
        </row>
        <row r="2305">
          <cell r="A2305" t="str">
            <v>13.60.006</v>
          </cell>
          <cell r="B2305" t="str">
            <v>RETIRADA DE SOALHO SOMENTE TÁBUAS</v>
          </cell>
          <cell r="C2305" t="str">
            <v>M2</v>
          </cell>
          <cell r="D2305">
            <v>13</v>
          </cell>
          <cell r="E2305" t="str">
            <v>FDE-Julho/21</v>
          </cell>
        </row>
        <row r="2306">
          <cell r="A2306" t="str">
            <v>13.60.007</v>
          </cell>
          <cell r="B2306" t="str">
            <v>RETIRADA DE PISO DE PEDRA</v>
          </cell>
          <cell r="C2306" t="str">
            <v>M2</v>
          </cell>
          <cell r="D2306">
            <v>21.788617886178862</v>
          </cell>
          <cell r="E2306" t="str">
            <v>FDE-Julho/21</v>
          </cell>
        </row>
        <row r="2307">
          <cell r="A2307" t="str">
            <v>13.60.008</v>
          </cell>
          <cell r="B2307" t="str">
            <v>RETIRADA DE PISO DE GRANITO OU MÁRMORE</v>
          </cell>
          <cell r="C2307" t="str">
            <v>M2</v>
          </cell>
          <cell r="D2307">
            <v>26.821138211382117</v>
          </cell>
          <cell r="E2307" t="str">
            <v>FDE-Julho/21</v>
          </cell>
        </row>
        <row r="2308">
          <cell r="A2308" t="str">
            <v>13.60.009</v>
          </cell>
          <cell r="B2308" t="str">
            <v>RETIRADA DE DEGRAUS E ESPELHOS EM PEDRA</v>
          </cell>
          <cell r="C2308" t="str">
            <v>M</v>
          </cell>
          <cell r="D2308">
            <v>16.756097560975608</v>
          </cell>
          <cell r="E2308" t="str">
            <v>FDE-Julho/21</v>
          </cell>
        </row>
        <row r="2309">
          <cell r="A2309" t="str">
            <v>13.60.010</v>
          </cell>
          <cell r="B2309" t="str">
            <v>RETIRADA DE DEGRAUS E ESP DE GRANITO OU MÁRMORE</v>
          </cell>
          <cell r="C2309" t="str">
            <v>M</v>
          </cell>
          <cell r="D2309">
            <v>20.113821138211382</v>
          </cell>
          <cell r="E2309" t="str">
            <v>FDE-Julho/21</v>
          </cell>
        </row>
        <row r="2310">
          <cell r="A2310" t="str">
            <v>13.60.011</v>
          </cell>
          <cell r="B2310" t="str">
            <v>RETIRADA DE RODAPÉS DE CERAM LADR-HIDR GRANITO OU MÁRMORE</v>
          </cell>
          <cell r="C2310" t="str">
            <v>M</v>
          </cell>
          <cell r="D2310">
            <v>3.3495934959349594</v>
          </cell>
          <cell r="E2310" t="str">
            <v>FDE-Julho/21</v>
          </cell>
        </row>
        <row r="2311">
          <cell r="A2311" t="str">
            <v>13.60.012</v>
          </cell>
          <cell r="B2311" t="str">
            <v>RETIRADA DE RODAPES DE MADEIRA INCLUSIVE CORDÃO</v>
          </cell>
          <cell r="C2311" t="str">
            <v>M</v>
          </cell>
          <cell r="D2311">
            <v>2.5121951219512195</v>
          </cell>
          <cell r="E2311" t="str">
            <v>FDE-Julho/21</v>
          </cell>
        </row>
        <row r="2312">
          <cell r="A2312" t="str">
            <v>13.60.013</v>
          </cell>
          <cell r="B2312" t="str">
            <v>RETIRADA DE SOLEIRAS EM GERAL</v>
          </cell>
          <cell r="C2312" t="str">
            <v>M</v>
          </cell>
          <cell r="D2312">
            <v>3.3495934959349594</v>
          </cell>
          <cell r="E2312" t="str">
            <v>FDE-Julho/21</v>
          </cell>
        </row>
        <row r="2313">
          <cell r="A2313" t="str">
            <v>13.60.014</v>
          </cell>
          <cell r="B2313" t="str">
            <v>RETIRADA DE PEITORIS EM GERAL</v>
          </cell>
          <cell r="C2313" t="str">
            <v>M</v>
          </cell>
          <cell r="D2313">
            <v>3.3495934959349594</v>
          </cell>
          <cell r="E2313" t="str">
            <v>FDE-Julho/21</v>
          </cell>
        </row>
        <row r="2314">
          <cell r="A2314" t="str">
            <v>13.60.015</v>
          </cell>
          <cell r="B2314" t="str">
            <v>RETIRADA DE GUARDA-CORPOS EM GERAL</v>
          </cell>
          <cell r="C2314" t="str">
            <v>M</v>
          </cell>
          <cell r="D2314">
            <v>3.3495934959349594</v>
          </cell>
          <cell r="E2314" t="str">
            <v>FDE-Julho/21</v>
          </cell>
        </row>
        <row r="2315">
          <cell r="A2315" t="str">
            <v>13.60.099</v>
          </cell>
          <cell r="B2315" t="str">
            <v>RETIRADAS</v>
          </cell>
          <cell r="C2315" t="str">
            <v>MV</v>
          </cell>
          <cell r="D2315">
            <v>463.84552845528452</v>
          </cell>
          <cell r="E2315" t="str">
            <v>FDE-Julho/21</v>
          </cell>
        </row>
        <row r="2316">
          <cell r="A2316" t="str">
            <v>13.70.001</v>
          </cell>
          <cell r="B2316" t="str">
            <v>RECOLOCAÇÃO DE PISO VINÍLICO E BORRACHA</v>
          </cell>
          <cell r="C2316" t="str">
            <v>M2</v>
          </cell>
          <cell r="D2316">
            <v>15.365853658536585</v>
          </cell>
          <cell r="E2316" t="str">
            <v>FDE-Julho/21</v>
          </cell>
        </row>
        <row r="2317">
          <cell r="A2317" t="str">
            <v>13.70.002</v>
          </cell>
          <cell r="B2317" t="str">
            <v>RECOLOCAÇÃO DE PISO DE BORRACHA ARGAMASSADO</v>
          </cell>
          <cell r="C2317" t="str">
            <v>M2</v>
          </cell>
          <cell r="D2317">
            <v>60.90243902439024</v>
          </cell>
          <cell r="E2317" t="str">
            <v>FDE-Julho/21</v>
          </cell>
        </row>
        <row r="2318">
          <cell r="A2318" t="str">
            <v>13.70.005</v>
          </cell>
          <cell r="B2318" t="str">
            <v>RECOLOCAÇÃO E REPREGAMENTO DE SOALHO</v>
          </cell>
          <cell r="C2318" t="str">
            <v>M2</v>
          </cell>
          <cell r="D2318">
            <v>4.7560975609756095</v>
          </cell>
          <cell r="E2318" t="str">
            <v>FDE-Julho/21</v>
          </cell>
        </row>
        <row r="2319">
          <cell r="A2319" t="str">
            <v>13.70.050</v>
          </cell>
          <cell r="B2319" t="str">
            <v>RECOLOCAÇÃO DE RODAPÉS E CORDÕES DE MADEIRA</v>
          </cell>
          <cell r="C2319" t="str">
            <v>M</v>
          </cell>
          <cell r="D2319">
            <v>9.4634146341463428</v>
          </cell>
          <cell r="E2319" t="str">
            <v>FDE-Julho/21</v>
          </cell>
        </row>
        <row r="2320">
          <cell r="A2320" t="str">
            <v>13.70.099</v>
          </cell>
          <cell r="B2320" t="str">
            <v>RECOLOCACOES DE PISOS</v>
          </cell>
          <cell r="C2320" t="str">
            <v>MV</v>
          </cell>
          <cell r="D2320">
            <v>463.84552845528452</v>
          </cell>
          <cell r="E2320" t="str">
            <v>FDE-Julho/21</v>
          </cell>
        </row>
        <row r="2321">
          <cell r="A2321" t="str">
            <v>13.80.002</v>
          </cell>
          <cell r="B2321" t="str">
            <v>LASTRO DE CONCRETO</v>
          </cell>
          <cell r="C2321" t="str">
            <v>M3</v>
          </cell>
          <cell r="D2321">
            <v>647.09756097560978</v>
          </cell>
          <cell r="E2321" t="str">
            <v>FDE-Julho/21</v>
          </cell>
        </row>
        <row r="2322">
          <cell r="A2322" t="str">
            <v>13.80.003</v>
          </cell>
          <cell r="B2322" t="str">
            <v>LASTRO DE BRITA GRADUADA COMPACTAÇÃO MECÂNICA E=8CM</v>
          </cell>
          <cell r="C2322" t="str">
            <v>M2</v>
          </cell>
          <cell r="D2322">
            <v>10.910569105691057</v>
          </cell>
          <cell r="E2322" t="str">
            <v>FDE-Julho/21</v>
          </cell>
        </row>
        <row r="2323">
          <cell r="A2323" t="str">
            <v>13.80.005</v>
          </cell>
          <cell r="B2323" t="str">
            <v>DEGRAU DE CONCRETO LISO</v>
          </cell>
          <cell r="C2323" t="str">
            <v>M</v>
          </cell>
          <cell r="D2323">
            <v>103.80487804878049</v>
          </cell>
          <cell r="E2323" t="str">
            <v>FDE-Julho/21</v>
          </cell>
        </row>
        <row r="2324">
          <cell r="A2324" t="str">
            <v>13.80.006</v>
          </cell>
          <cell r="B2324" t="str">
            <v>ENDURECEDOR SUPERFICIAL PARA CONCRETO</v>
          </cell>
          <cell r="C2324" t="str">
            <v>M2</v>
          </cell>
          <cell r="D2324">
            <v>9.3414634146341466</v>
          </cell>
          <cell r="E2324" t="str">
            <v>FDE-Julho/21</v>
          </cell>
        </row>
        <row r="2325">
          <cell r="A2325" t="str">
            <v>13.80.007</v>
          </cell>
          <cell r="B2325" t="str">
            <v>PISO DE CONCRETO FCK=25MPA E=5CM</v>
          </cell>
          <cell r="C2325" t="str">
            <v>M2</v>
          </cell>
          <cell r="D2325">
            <v>23.162601626016258</v>
          </cell>
          <cell r="E2325" t="str">
            <v>FDE-Julho/21</v>
          </cell>
        </row>
        <row r="2326">
          <cell r="A2326" t="str">
            <v>13.80.012</v>
          </cell>
          <cell r="B2326" t="str">
            <v>SOALHO DE TABUA 20X2CM  MACHO-FEMEA G1-C6   (SOMENTE TABUAS)</v>
          </cell>
          <cell r="C2326" t="str">
            <v>M2</v>
          </cell>
          <cell r="D2326">
            <v>305.11382113821139</v>
          </cell>
          <cell r="E2326" t="str">
            <v>FDE-Julho/21</v>
          </cell>
        </row>
        <row r="2327">
          <cell r="A2327" t="str">
            <v>13.80.013</v>
          </cell>
          <cell r="B2327" t="str">
            <v>ISOLAMENTO COM LONA PRETA</v>
          </cell>
          <cell r="C2327" t="str">
            <v>M2</v>
          </cell>
          <cell r="D2327">
            <v>3.3821138211382116</v>
          </cell>
          <cell r="E2327" t="str">
            <v>FDE-Julho/21</v>
          </cell>
        </row>
        <row r="2328">
          <cell r="A2328" t="str">
            <v>13.80.014</v>
          </cell>
          <cell r="B2328" t="str">
            <v>FRESAMENTO DE PISO CIMENTADO</v>
          </cell>
          <cell r="C2328" t="str">
            <v>M2</v>
          </cell>
          <cell r="D2328">
            <v>21.121951219512194</v>
          </cell>
          <cell r="E2328" t="str">
            <v>FDE-Julho/21</v>
          </cell>
        </row>
        <row r="2329">
          <cell r="A2329" t="str">
            <v>13.80.015</v>
          </cell>
          <cell r="B2329" t="str">
            <v>PISO VINILICO DE 2MM DE ESPESSURA</v>
          </cell>
          <cell r="C2329" t="str">
            <v>M2</v>
          </cell>
          <cell r="D2329">
            <v>128.90243902439025</v>
          </cell>
          <cell r="E2329" t="str">
            <v>FDE-Julho/21</v>
          </cell>
        </row>
        <row r="2330">
          <cell r="A2330" t="str">
            <v>13.80.016</v>
          </cell>
          <cell r="B2330" t="str">
            <v>PISO VINILICO DE 3,2MM DE ESPESSURA</v>
          </cell>
          <cell r="C2330" t="str">
            <v>M2</v>
          </cell>
          <cell r="D2330">
            <v>188.95934959349592</v>
          </cell>
          <cell r="E2330" t="str">
            <v>FDE-Julho/21</v>
          </cell>
        </row>
        <row r="2331">
          <cell r="A2331" t="str">
            <v>13.80.018</v>
          </cell>
          <cell r="B2331" t="str">
            <v>REPARO COMPLETO EM GRANILITE-RASPAGEM/ESTUCAMENTO/POLIMENTO</v>
          </cell>
          <cell r="C2331" t="str">
            <v>M2</v>
          </cell>
          <cell r="D2331">
            <v>33.40650406504065</v>
          </cell>
          <cell r="E2331" t="str">
            <v>FDE-Julho/21</v>
          </cell>
        </row>
        <row r="2332">
          <cell r="A2332" t="str">
            <v>13.80.021</v>
          </cell>
          <cell r="B2332" t="str">
            <v>ARGAMASSA DE REGULARIZACAO CIMENTO/AREIA 1:3 E=2,50CM</v>
          </cell>
          <cell r="C2332" t="str">
            <v>M2</v>
          </cell>
          <cell r="D2332">
            <v>29.26829268292683</v>
          </cell>
          <cell r="E2332" t="str">
            <v>FDE-Julho/21</v>
          </cell>
        </row>
        <row r="2333">
          <cell r="A2333" t="str">
            <v>13.80.022</v>
          </cell>
          <cell r="B2333" t="str">
            <v>COLAGEM COM NATA DE CIMENTO E ADESIVO P/ ARGAMASSA E CHAPISCO</v>
          </cell>
          <cell r="C2333" t="str">
            <v>M2</v>
          </cell>
          <cell r="D2333">
            <v>14.585365853658537</v>
          </cell>
          <cell r="E2333" t="str">
            <v>FDE-Julho/21</v>
          </cell>
        </row>
        <row r="2334">
          <cell r="A2334" t="str">
            <v>13.80.023</v>
          </cell>
          <cell r="B2334" t="str">
            <v>SOALHO DE TABUA 10X2,0CM  MACHO-FEMEA G1-C6  SOBRE VIGAMENTO 6X16CM</v>
          </cell>
          <cell r="C2334" t="str">
            <v>M2</v>
          </cell>
          <cell r="D2334">
            <v>471.19512195121956</v>
          </cell>
          <cell r="E2334" t="str">
            <v>FDE-Julho/21</v>
          </cell>
        </row>
        <row r="2335">
          <cell r="A2335" t="str">
            <v>13.80.024</v>
          </cell>
          <cell r="B2335" t="str">
            <v>SOALHO DE TABUA 20X2CM MACHO-FEMEA G1-C6    SOBRE VIGAMENTO 6X16CM</v>
          </cell>
          <cell r="C2335" t="str">
            <v>M2</v>
          </cell>
          <cell r="D2335">
            <v>412.01626016260161</v>
          </cell>
          <cell r="E2335" t="str">
            <v>FDE-Julho/21</v>
          </cell>
        </row>
        <row r="2336">
          <cell r="A2336" t="str">
            <v>13.80.025</v>
          </cell>
          <cell r="B2336" t="str">
            <v>REPREGAMENTO DE SOALHO DE MADEIRA</v>
          </cell>
          <cell r="C2336" t="str">
            <v>M2</v>
          </cell>
          <cell r="D2336">
            <v>4.7560975609756095</v>
          </cell>
          <cell r="E2336" t="str">
            <v>FDE-Julho/21</v>
          </cell>
        </row>
        <row r="2337">
          <cell r="A2337" t="str">
            <v>13.80.026</v>
          </cell>
          <cell r="B2337" t="str">
            <v>SOALHO DE TABUA 20X2CM MACHO-FEMEA G1-C6    SOBRE VIGAMENTO 6X12CM</v>
          </cell>
          <cell r="C2337" t="str">
            <v>M2</v>
          </cell>
          <cell r="D2337">
            <v>388.79674796747969</v>
          </cell>
          <cell r="E2337" t="str">
            <v>FDE-Julho/21</v>
          </cell>
        </row>
        <row r="2338">
          <cell r="A2338" t="str">
            <v>13.80.027</v>
          </cell>
          <cell r="B2338" t="str">
            <v>SOALHO DE TABUA 10X2,0CM  MACHO-FEMEA G1-C6  SOBRE VIGAMENTO 6X12CM</v>
          </cell>
          <cell r="C2338" t="str">
            <v>M2</v>
          </cell>
          <cell r="D2338">
            <v>447.97560975609758</v>
          </cell>
          <cell r="E2338" t="str">
            <v>FDE-Julho/21</v>
          </cell>
        </row>
        <row r="2339">
          <cell r="A2339" t="str">
            <v>13.80.028</v>
          </cell>
          <cell r="B2339" t="str">
            <v>SOALHO DE TABUA 10X2,0CM  MACHO-FEMEA GI-C6  (SOMENTE TABUAS)</v>
          </cell>
          <cell r="C2339" t="str">
            <v>M2</v>
          </cell>
          <cell r="D2339">
            <v>363.27642276422762</v>
          </cell>
          <cell r="E2339" t="str">
            <v>FDE-Julho/21</v>
          </cell>
        </row>
        <row r="2340">
          <cell r="A2340" t="str">
            <v>13.80.032</v>
          </cell>
          <cell r="B2340" t="str">
            <v>TELA Q-92 PARA PISO DE CONCRETO</v>
          </cell>
          <cell r="C2340" t="str">
            <v>M2</v>
          </cell>
          <cell r="D2340">
            <v>20.626016260162604</v>
          </cell>
          <cell r="E2340" t="str">
            <v>FDE-Julho/21</v>
          </cell>
        </row>
        <row r="2341">
          <cell r="A2341" t="str">
            <v>13.80.033</v>
          </cell>
          <cell r="B2341" t="str">
            <v>TELA Q-138 E ESPAÇADOR TRELIÇADO P/PISO DE CONCRETO</v>
          </cell>
          <cell r="C2341" t="str">
            <v>M2</v>
          </cell>
          <cell r="D2341">
            <v>43.130081300813004</v>
          </cell>
          <cell r="E2341" t="str">
            <v>FDE-Julho/21</v>
          </cell>
        </row>
        <row r="2342">
          <cell r="A2342" t="str">
            <v>13.80.034</v>
          </cell>
          <cell r="B2342" t="str">
            <v>PISO DE CONCRETO FCK=25MPA E=8CM DESEMPENAMENTO MECÂNICO</v>
          </cell>
          <cell r="C2342" t="str">
            <v>M2</v>
          </cell>
          <cell r="D2342">
            <v>61.487804878048777</v>
          </cell>
          <cell r="E2342" t="str">
            <v>FDE-Julho/21</v>
          </cell>
        </row>
        <row r="2343">
          <cell r="A2343" t="str">
            <v>13.80.035</v>
          </cell>
          <cell r="B2343" t="str">
            <v>PISO DE CONCRETO COM FIBRA FCK=25MPA E=8CM DESEMPENAMENTO MECÂNICO</v>
          </cell>
          <cell r="C2343" t="str">
            <v>M2</v>
          </cell>
          <cell r="D2343">
            <v>64.097560975609767</v>
          </cell>
          <cell r="E2343" t="str">
            <v>FDE-Julho/21</v>
          </cell>
        </row>
        <row r="2344">
          <cell r="A2344" t="str">
            <v>13.80.050</v>
          </cell>
          <cell r="B2344" t="str">
            <v>RODAPE DE GRANILITE EM PLACAS FORN/APLIC</v>
          </cell>
          <cell r="C2344" t="str">
            <v>M</v>
          </cell>
          <cell r="D2344">
            <v>72.609756097560975</v>
          </cell>
          <cell r="E2344" t="str">
            <v>FDE-Julho/21</v>
          </cell>
        </row>
        <row r="2345">
          <cell r="A2345" t="str">
            <v>13.80.051</v>
          </cell>
          <cell r="B2345" t="str">
            <v>RODAPE DE MARMORE DE 15CM</v>
          </cell>
          <cell r="C2345" t="str">
            <v>M</v>
          </cell>
          <cell r="D2345">
            <v>86.292682926829272</v>
          </cell>
          <cell r="E2345" t="str">
            <v>FDE-Julho/21</v>
          </cell>
        </row>
        <row r="2346">
          <cell r="A2346" t="str">
            <v>13.80.055</v>
          </cell>
          <cell r="B2346" t="str">
            <v>CORDAO MEIA CANA 1,5x1,5CM G1-C4</v>
          </cell>
          <cell r="C2346" t="str">
            <v>M</v>
          </cell>
          <cell r="D2346">
            <v>6.024390243902439</v>
          </cell>
          <cell r="E2346" t="str">
            <v>FDE-Julho/21</v>
          </cell>
        </row>
        <row r="2347">
          <cell r="A2347" t="str">
            <v>13.80.056</v>
          </cell>
          <cell r="B2347" t="str">
            <v>RODAPE DE MADEIRA DE 7X1,5CM G1-C4 COM CORDAO</v>
          </cell>
          <cell r="C2347" t="str">
            <v>M</v>
          </cell>
          <cell r="D2347">
            <v>25.504065040650406</v>
          </cell>
          <cell r="E2347" t="str">
            <v>FDE-Julho/21</v>
          </cell>
        </row>
        <row r="2348">
          <cell r="A2348" t="str">
            <v>13.80.057</v>
          </cell>
          <cell r="B2348" t="str">
            <v>REPARO RODAPÉ EM GRANILITE RASPAGEM/ESTUCAMENTO/POLIMENTO</v>
          </cell>
          <cell r="C2348" t="str">
            <v>M</v>
          </cell>
          <cell r="D2348">
            <v>20.902439024390244</v>
          </cell>
          <cell r="E2348" t="str">
            <v>FDE-Julho/21</v>
          </cell>
        </row>
        <row r="2349">
          <cell r="A2349" t="str">
            <v>13.80.060</v>
          </cell>
          <cell r="B2349" t="str">
            <v>DEGRAU DE GRANILITE</v>
          </cell>
          <cell r="C2349" t="str">
            <v>M</v>
          </cell>
          <cell r="D2349">
            <v>86.650406504065046</v>
          </cell>
          <cell r="E2349" t="str">
            <v>FDE-Julho/21</v>
          </cell>
        </row>
        <row r="2350">
          <cell r="A2350" t="str">
            <v>13.80.061</v>
          </cell>
          <cell r="B2350" t="str">
            <v>DEGRAUS DE MARMORE</v>
          </cell>
          <cell r="C2350" t="str">
            <v>M</v>
          </cell>
          <cell r="D2350">
            <v>222.82926829268291</v>
          </cell>
          <cell r="E2350" t="str">
            <v>FDE-Julho/21</v>
          </cell>
        </row>
        <row r="2351">
          <cell r="A2351" t="str">
            <v>13.80.062</v>
          </cell>
          <cell r="B2351" t="str">
            <v>DEGRAU VINILICO COM TESTEIRA DE BORRACHA</v>
          </cell>
          <cell r="C2351" t="str">
            <v>M</v>
          </cell>
          <cell r="D2351">
            <v>109.32520325203252</v>
          </cell>
          <cell r="E2351" t="str">
            <v>FDE-Julho/21</v>
          </cell>
        </row>
        <row r="2352">
          <cell r="A2352" t="str">
            <v>13.80.065</v>
          </cell>
          <cell r="B2352" t="str">
            <v>TESTEIRA DE BORRACHA</v>
          </cell>
          <cell r="C2352" t="str">
            <v>M</v>
          </cell>
          <cell r="D2352">
            <v>24.447154471544717</v>
          </cell>
          <cell r="E2352" t="str">
            <v>FDE-Julho/21</v>
          </cell>
        </row>
        <row r="2353">
          <cell r="A2353" t="str">
            <v>13.80.066</v>
          </cell>
          <cell r="B2353" t="str">
            <v>PISO BORRACHA SINT PASTILHADO PRETO ESPES 4/5MM - COLADO</v>
          </cell>
          <cell r="C2353" t="str">
            <v>M2</v>
          </cell>
          <cell r="D2353">
            <v>89.495934959349597</v>
          </cell>
          <cell r="E2353" t="str">
            <v>FDE-Julho/21</v>
          </cell>
        </row>
        <row r="2354">
          <cell r="A2354" t="str">
            <v>13.80.075</v>
          </cell>
          <cell r="B2354" t="str">
            <v>ENCHIMENTO DE PISO COM ARGILA EXPANDIDA</v>
          </cell>
          <cell r="C2354" t="str">
            <v>M3</v>
          </cell>
          <cell r="D2354">
            <v>416.4959349593496</v>
          </cell>
          <cell r="E2354" t="str">
            <v>FDE-Julho/21</v>
          </cell>
        </row>
        <row r="2355">
          <cell r="A2355" t="str">
            <v>13.80.099</v>
          </cell>
          <cell r="B2355" t="str">
            <v>SERVICOS EM PISOS - CONSERVACAO</v>
          </cell>
          <cell r="C2355" t="str">
            <v>MV</v>
          </cell>
          <cell r="D2355">
            <v>463.84552845528452</v>
          </cell>
          <cell r="E2355" t="str">
            <v>FDE-Julho/21</v>
          </cell>
        </row>
        <row r="2356">
          <cell r="A2356" t="str">
            <v>14.01.002</v>
          </cell>
          <cell r="B2356" t="str">
            <v>VIDRO LISO COMUM INCOLOR DE 3MM</v>
          </cell>
          <cell r="C2356" t="str">
            <v>M2</v>
          </cell>
          <cell r="D2356">
            <v>103.83739837398375</v>
          </cell>
          <cell r="E2356" t="str">
            <v>FDE-Julho/21</v>
          </cell>
        </row>
        <row r="2357">
          <cell r="A2357" t="str">
            <v>14.01.004</v>
          </cell>
          <cell r="B2357" t="str">
            <v>VIDRO LISO COMUM INCOLOR DE 4MM</v>
          </cell>
          <cell r="C2357" t="str">
            <v>M2</v>
          </cell>
          <cell r="D2357">
            <v>124.91869918699187</v>
          </cell>
          <cell r="E2357" t="str">
            <v>FDE-Julho/21</v>
          </cell>
        </row>
        <row r="2358">
          <cell r="A2358" t="str">
            <v>14.01.006</v>
          </cell>
          <cell r="B2358" t="str">
            <v>VIDRO LISO COMUM INCOLOR DE 5MM</v>
          </cell>
          <cell r="C2358" t="str">
            <v>M2</v>
          </cell>
          <cell r="D2358">
            <v>115.21951219512195</v>
          </cell>
          <cell r="E2358" t="str">
            <v>FDE-Julho/21</v>
          </cell>
        </row>
        <row r="2359">
          <cell r="A2359" t="str">
            <v>14.01.008</v>
          </cell>
          <cell r="B2359" t="str">
            <v>VIDRO LISO COMUM INCOLOR DE 6MM</v>
          </cell>
          <cell r="C2359" t="str">
            <v>M2</v>
          </cell>
          <cell r="D2359">
            <v>127.72357723577235</v>
          </cell>
          <cell r="E2359" t="str">
            <v>FDE-Julho/21</v>
          </cell>
        </row>
        <row r="2360">
          <cell r="A2360" t="str">
            <v>14.01.032</v>
          </cell>
          <cell r="B2360" t="str">
            <v>VIDRO LISO FOSCO (DESPOLIDO) ESPESS 3 MM</v>
          </cell>
          <cell r="C2360" t="str">
            <v>M2</v>
          </cell>
          <cell r="D2360">
            <v>203.45528455284554</v>
          </cell>
          <cell r="E2360" t="str">
            <v>FDE-Julho/21</v>
          </cell>
        </row>
        <row r="2361">
          <cell r="A2361" t="str">
            <v>14.01.035</v>
          </cell>
          <cell r="B2361" t="str">
            <v>VIDRO IMPRESSO INCOLOR (E=4MM)</v>
          </cell>
          <cell r="C2361" t="str">
            <v>M2</v>
          </cell>
          <cell r="D2361">
            <v>119.4308943089431</v>
          </cell>
          <cell r="E2361" t="str">
            <v>FDE-Julho/21</v>
          </cell>
        </row>
        <row r="2362">
          <cell r="A2362" t="str">
            <v>14.01.040</v>
          </cell>
          <cell r="B2362" t="str">
            <v>VIDRO ARAMADO DE 7/8 MM</v>
          </cell>
          <cell r="C2362" t="str">
            <v>M2</v>
          </cell>
          <cell r="D2362">
            <v>257.08130081300811</v>
          </cell>
          <cell r="E2362" t="str">
            <v>FDE-Julho/21</v>
          </cell>
        </row>
        <row r="2363">
          <cell r="A2363" t="str">
            <v>14.01.060</v>
          </cell>
          <cell r="B2363" t="str">
            <v>FECHAMENTO EM VIDRO LAMINADO 5+5MM INC ACESS ALUM (CX/ELEVADOR)</v>
          </cell>
          <cell r="C2363" t="str">
            <v>M2</v>
          </cell>
          <cell r="D2363">
            <v>658.15447154471542</v>
          </cell>
          <cell r="E2363" t="str">
            <v>FDE-Julho/21</v>
          </cell>
        </row>
        <row r="2364">
          <cell r="A2364" t="str">
            <v>14.01.062</v>
          </cell>
          <cell r="B2364" t="str">
            <v>VIDRO LISO INCOLOR LAMINADO 6MM (3+3MM) COM FILME PVB INCLUSIVE GUARNIÇAO NEOPRENE   USO EXCLUSIVO PADRAO CRECHE</v>
          </cell>
          <cell r="C2364" t="str">
            <v>M2</v>
          </cell>
          <cell r="D2364">
            <v>157.04878048780486</v>
          </cell>
          <cell r="E2364" t="str">
            <v>FDE-Julho/21</v>
          </cell>
        </row>
        <row r="2365">
          <cell r="A2365" t="str">
            <v>14.01.063</v>
          </cell>
          <cell r="B2365" t="str">
            <v>VIDRO  LISO INCOLOR 6MM  INCLUSIVE GUARNIÇAO NEOPRENE USO EXCLUSIVO PADRAO CRECHE</v>
          </cell>
          <cell r="C2365" t="str">
            <v>M2</v>
          </cell>
          <cell r="D2365">
            <v>109.99186991869918</v>
          </cell>
          <cell r="E2365" t="str">
            <v>FDE-Julho/21</v>
          </cell>
        </row>
        <row r="2366">
          <cell r="A2366" t="str">
            <v>14.01.099</v>
          </cell>
          <cell r="B2366" t="str">
            <v>SERVICOS EM VIDROS</v>
          </cell>
          <cell r="C2366" t="str">
            <v>MV</v>
          </cell>
          <cell r="D2366">
            <v>463.84552845528452</v>
          </cell>
          <cell r="E2366" t="str">
            <v>FDE-Julho/21</v>
          </cell>
        </row>
        <row r="2367">
          <cell r="A2367" t="str">
            <v>14.02.001</v>
          </cell>
          <cell r="B2367" t="str">
            <v>EP-01 ESPELHO</v>
          </cell>
          <cell r="C2367" t="str">
            <v>UN</v>
          </cell>
          <cell r="D2367">
            <v>429.82926829268297</v>
          </cell>
          <cell r="E2367" t="str">
            <v>FDE-Julho/21</v>
          </cell>
        </row>
        <row r="2368">
          <cell r="A2368" t="str">
            <v>14.02.099</v>
          </cell>
          <cell r="B2368" t="str">
            <v>SERVICOS DE ESPELHOS</v>
          </cell>
          <cell r="C2368" t="str">
            <v>MV</v>
          </cell>
          <cell r="D2368">
            <v>463.84552845528452</v>
          </cell>
          <cell r="E2368" t="str">
            <v>FDE-Julho/21</v>
          </cell>
        </row>
        <row r="2369">
          <cell r="A2369" t="str">
            <v>14.60.001</v>
          </cell>
          <cell r="B2369" t="str">
            <v>RETIRADA DE VIDRO INCLUSIVE RASPAGEM DE MASSA OU RETIRADA DE BAGUETES</v>
          </cell>
          <cell r="C2369" t="str">
            <v>M2</v>
          </cell>
          <cell r="D2369">
            <v>13.796747967479675</v>
          </cell>
          <cell r="E2369" t="str">
            <v>FDE-Julho/21</v>
          </cell>
        </row>
        <row r="2370">
          <cell r="A2370" t="str">
            <v>14.60.099</v>
          </cell>
          <cell r="B2370" t="str">
            <v>RETIRADAS</v>
          </cell>
          <cell r="C2370" t="str">
            <v>MV</v>
          </cell>
          <cell r="D2370">
            <v>463.84552845528452</v>
          </cell>
          <cell r="E2370" t="str">
            <v>FDE-Julho/21</v>
          </cell>
        </row>
        <row r="2371">
          <cell r="A2371" t="str">
            <v>14.70.001</v>
          </cell>
          <cell r="B2371" t="str">
            <v>RECOLOCAÇÃO DE VIDRO INCLUSIVE EMASSAMENTO OU RECOLOCACAO DE BAGUETES</v>
          </cell>
          <cell r="C2371" t="str">
            <v>M2</v>
          </cell>
          <cell r="D2371">
            <v>61.170731707317067</v>
          </cell>
          <cell r="E2371" t="str">
            <v>FDE-Julho/21</v>
          </cell>
        </row>
        <row r="2372">
          <cell r="A2372" t="str">
            <v>14.70.099</v>
          </cell>
          <cell r="B2372" t="str">
            <v>RECOLOCACOES DE VIDRO</v>
          </cell>
          <cell r="C2372" t="str">
            <v>MV</v>
          </cell>
          <cell r="D2372">
            <v>463.84552845528452</v>
          </cell>
          <cell r="E2372" t="str">
            <v>FDE-Julho/21</v>
          </cell>
        </row>
        <row r="2373">
          <cell r="A2373" t="str">
            <v>14.80.001</v>
          </cell>
          <cell r="B2373" t="str">
            <v xml:space="preserve">ESPELHO DE CRISTAL 6MM LAPIDADO INCLUSIVE FIXAÇÃO COM COLA ADESIVA.   
 </v>
          </cell>
          <cell r="C2373" t="str">
            <v>M2</v>
          </cell>
          <cell r="D2373">
            <v>301.59349593495932</v>
          </cell>
          <cell r="E2373" t="str">
            <v>FDE-Julho/21</v>
          </cell>
        </row>
        <row r="2374">
          <cell r="A2374" t="str">
            <v>14.80.099</v>
          </cell>
          <cell r="B2374" t="str">
            <v>SERVICOS EM VIDROS  - CONSERVACAO</v>
          </cell>
          <cell r="C2374" t="str">
            <v>MV</v>
          </cell>
          <cell r="D2374">
            <v>463.84552845528452</v>
          </cell>
          <cell r="E2374" t="str">
            <v>FDE-Julho/21</v>
          </cell>
        </row>
        <row r="2375">
          <cell r="A2375" t="str">
            <v>15.01.001</v>
          </cell>
          <cell r="B2375" t="str">
            <v>OLEO EM ESTRUTURA METALICA</v>
          </cell>
          <cell r="C2375" t="str">
            <v>M2</v>
          </cell>
          <cell r="D2375">
            <v>15.02439024390244</v>
          </cell>
          <cell r="E2375" t="str">
            <v>FDE-Julho/21</v>
          </cell>
        </row>
        <row r="2376">
          <cell r="A2376" t="str">
            <v>15.01.002</v>
          </cell>
          <cell r="B2376" t="str">
            <v>GRAFITE EM ESTRUTURA METALICA</v>
          </cell>
          <cell r="C2376" t="str">
            <v>M2</v>
          </cell>
          <cell r="D2376">
            <v>16.577235772357724</v>
          </cell>
          <cell r="E2376" t="str">
            <v>FDE-Julho/21</v>
          </cell>
        </row>
        <row r="2377">
          <cell r="A2377" t="str">
            <v>15.01.003</v>
          </cell>
          <cell r="B2377" t="str">
            <v>PINTURA ALUMINIO EM ESTRUTURA METALICA</v>
          </cell>
          <cell r="C2377" t="str">
            <v>M2</v>
          </cell>
          <cell r="D2377">
            <v>17.772357723577237</v>
          </cell>
          <cell r="E2377" t="str">
            <v>FDE-Julho/21</v>
          </cell>
        </row>
        <row r="2378">
          <cell r="A2378" t="str">
            <v>15.01.004</v>
          </cell>
          <cell r="B2378" t="str">
            <v>ESMALTE EM ESTRUTURA METALICA</v>
          </cell>
          <cell r="C2378" t="str">
            <v>M2</v>
          </cell>
          <cell r="D2378">
            <v>15.422764227642276</v>
          </cell>
          <cell r="E2378" t="str">
            <v>FDE-Julho/21</v>
          </cell>
        </row>
        <row r="2379">
          <cell r="A2379" t="str">
            <v>15.01.005</v>
          </cell>
          <cell r="B2379" t="str">
            <v>PINTURA PARA ESTRUTURA DE ALUMINIO C/ TINTA ESMALTE AUTOMOTIVA</v>
          </cell>
          <cell r="C2379" t="str">
            <v>M2</v>
          </cell>
          <cell r="D2379">
            <v>19.35772357723577</v>
          </cell>
          <cell r="E2379" t="str">
            <v>FDE-Julho/21</v>
          </cell>
        </row>
        <row r="2380">
          <cell r="A2380" t="str">
            <v>15.01.006</v>
          </cell>
          <cell r="B2380" t="str">
            <v>ESMALTE A BASE DE ÁGUA EM ESTRUTURA METÁLICA</v>
          </cell>
          <cell r="C2380" t="str">
            <v>M2</v>
          </cell>
          <cell r="D2380">
            <v>19.463414634146343</v>
          </cell>
          <cell r="E2380" t="str">
            <v>FDE-Julho/21</v>
          </cell>
        </row>
        <row r="2381">
          <cell r="A2381" t="str">
            <v>15.01.010</v>
          </cell>
          <cell r="B2381" t="str">
            <v>OLEO SEM APAREL E EMASS PREVIOS EM ESTRUT DE MAD APARENTE (GALPOES)</v>
          </cell>
          <cell r="C2381" t="str">
            <v>M2</v>
          </cell>
          <cell r="D2381">
            <v>16.447154471544717</v>
          </cell>
          <cell r="E2381" t="str">
            <v>FDE-Julho/21</v>
          </cell>
        </row>
        <row r="2382">
          <cell r="A2382" t="str">
            <v>15.01.012</v>
          </cell>
          <cell r="B2382" t="str">
            <v>ESMALTE S/APAREL EMASS PREVIOS EM ESTRUTURA DE MADEIRA APARENTES</v>
          </cell>
          <cell r="C2382" t="str">
            <v>M2</v>
          </cell>
          <cell r="D2382">
            <v>20.837398373983739</v>
          </cell>
          <cell r="E2382" t="str">
            <v>FDE-Julho/21</v>
          </cell>
        </row>
        <row r="2383">
          <cell r="A2383" t="str">
            <v>15.01.013</v>
          </cell>
          <cell r="B2383" t="str">
            <v>ESMALTE A BASE DE ÁGUA SEM APARELHAMENTO E EMASSAMENTO PRÉVIOS EM ESTRUTURA DE MADEIRA</v>
          </cell>
          <cell r="C2383" t="str">
            <v>M2</v>
          </cell>
          <cell r="D2383">
            <v>20.886178861788618</v>
          </cell>
          <cell r="E2383" t="str">
            <v>FDE-Julho/21</v>
          </cell>
        </row>
        <row r="2384">
          <cell r="A2384" t="str">
            <v>15.01.014</v>
          </cell>
          <cell r="B2384" t="str">
            <v>APLICAÇAO DE IMUNIZANTE CUPINICIDA EM MADEIRA.</v>
          </cell>
          <cell r="C2384" t="str">
            <v>M2</v>
          </cell>
          <cell r="D2384">
            <v>10.780487804878049</v>
          </cell>
          <cell r="E2384" t="str">
            <v>FDE-Julho/21</v>
          </cell>
        </row>
        <row r="2385">
          <cell r="A2385" t="str">
            <v>15.01.015</v>
          </cell>
          <cell r="B2385" t="str">
            <v>VERNIZ SEM APARELHAMENTO E EMAS PREVIOS EM ESTRUT DE MADEIRA APARENTE</v>
          </cell>
          <cell r="C2385" t="str">
            <v>M2</v>
          </cell>
          <cell r="D2385">
            <v>17.284552845528456</v>
          </cell>
          <cell r="E2385" t="str">
            <v>FDE-Julho/21</v>
          </cell>
        </row>
        <row r="2386">
          <cell r="A2386" t="str">
            <v>15.01.029</v>
          </cell>
          <cell r="B2386" t="str">
            <v>SERVIÇO GALVANIZACAO A FOGO - ESTRUTURAS</v>
          </cell>
          <cell r="C2386" t="str">
            <v>KG</v>
          </cell>
          <cell r="D2386">
            <v>3.4471544715447155</v>
          </cell>
          <cell r="E2386" t="str">
            <v>FDE-Julho/21</v>
          </cell>
        </row>
        <row r="2387">
          <cell r="A2387" t="str">
            <v>15.01.032</v>
          </cell>
          <cell r="B2387" t="str">
            <v>PRIMER P/ GALVANIZADOS (GALVITE/SIMILAR) - ESTRUTURAS</v>
          </cell>
          <cell r="C2387" t="str">
            <v>M2</v>
          </cell>
          <cell r="D2387">
            <v>10.878048780487806</v>
          </cell>
          <cell r="E2387" t="str">
            <v>FDE-Julho/21</v>
          </cell>
        </row>
        <row r="2388">
          <cell r="A2388" t="str">
            <v>15.01.035</v>
          </cell>
          <cell r="B2388" t="str">
            <v>FUNDO ANTI-OXIDANTE EM ESTRUTURAS</v>
          </cell>
          <cell r="C2388" t="str">
            <v>M2</v>
          </cell>
          <cell r="D2388">
            <v>13.308943089430896</v>
          </cell>
          <cell r="E2388" t="str">
            <v>FDE-Julho/21</v>
          </cell>
        </row>
        <row r="2389">
          <cell r="A2389" t="str">
            <v>15.01.099</v>
          </cell>
          <cell r="B2389" t="str">
            <v>PINTURAS EM ESTRUTURAS</v>
          </cell>
          <cell r="C2389" t="str">
            <v>MV</v>
          </cell>
          <cell r="D2389">
            <v>463.84552845528452</v>
          </cell>
          <cell r="E2389" t="str">
            <v>FDE-Julho/21</v>
          </cell>
        </row>
        <row r="2390">
          <cell r="A2390" t="str">
            <v>15.02.003</v>
          </cell>
          <cell r="B2390" t="str">
            <v>MASSA NIVELADORA PARA INTERIOR</v>
          </cell>
          <cell r="C2390" t="str">
            <v>M2</v>
          </cell>
          <cell r="D2390">
            <v>19.707317073170731</v>
          </cell>
          <cell r="E2390" t="str">
            <v>FDE-Julho/21</v>
          </cell>
        </row>
        <row r="2391">
          <cell r="A2391" t="str">
            <v>15.02.005</v>
          </cell>
          <cell r="B2391" t="str">
            <v>TINTA LATEX ECONOMICA</v>
          </cell>
          <cell r="C2391" t="str">
            <v>M2</v>
          </cell>
          <cell r="D2391">
            <v>26.073170731707318</v>
          </cell>
          <cell r="E2391" t="str">
            <v>FDE-Julho/21</v>
          </cell>
        </row>
        <row r="2392">
          <cell r="A2392" t="str">
            <v>15.02.006</v>
          </cell>
          <cell r="B2392" t="str">
            <v>LATEX COM MASSA NIVELADORA PARA INTERIOR</v>
          </cell>
          <cell r="C2392" t="str">
            <v>M2</v>
          </cell>
          <cell r="D2392">
            <v>38.788617886178862</v>
          </cell>
          <cell r="E2392" t="str">
            <v>FDE-Julho/21</v>
          </cell>
        </row>
        <row r="2393">
          <cell r="A2393" t="str">
            <v>15.02.010</v>
          </cell>
          <cell r="B2393" t="str">
            <v>TINTA LATEX ECONOMICA EM ELEMENTO VAZADO</v>
          </cell>
          <cell r="C2393" t="str">
            <v>M2</v>
          </cell>
          <cell r="D2393">
            <v>26.073170731707318</v>
          </cell>
          <cell r="E2393" t="str">
            <v>FDE-Julho/21</v>
          </cell>
        </row>
        <row r="2394">
          <cell r="A2394" t="str">
            <v>15.02.014</v>
          </cell>
          <cell r="B2394" t="str">
            <v>OLEO COM MASSA NIVELADORA</v>
          </cell>
          <cell r="C2394" t="str">
            <v>M2</v>
          </cell>
          <cell r="D2394">
            <v>39.617886178861788</v>
          </cell>
          <cell r="E2394" t="str">
            <v>FDE-Julho/21</v>
          </cell>
        </row>
        <row r="2395">
          <cell r="A2395" t="str">
            <v>15.02.015</v>
          </cell>
          <cell r="B2395" t="str">
            <v>OLEO</v>
          </cell>
          <cell r="C2395" t="str">
            <v>M2</v>
          </cell>
          <cell r="D2395">
            <v>24.991869918699187</v>
          </cell>
          <cell r="E2395" t="str">
            <v>FDE-Julho/21</v>
          </cell>
        </row>
        <row r="2396">
          <cell r="A2396" t="str">
            <v>15.02.018</v>
          </cell>
          <cell r="B2396" t="str">
            <v>ESMALTE A BASE DE AGUA</v>
          </cell>
          <cell r="C2396" t="str">
            <v>M2</v>
          </cell>
          <cell r="D2396">
            <v>29.26829268292683</v>
          </cell>
          <cell r="E2396" t="str">
            <v>FDE-Julho/21</v>
          </cell>
        </row>
        <row r="2397">
          <cell r="A2397" t="str">
            <v>15.02.019</v>
          </cell>
          <cell r="B2397" t="str">
            <v>ESMALTE</v>
          </cell>
          <cell r="C2397" t="str">
            <v>M2</v>
          </cell>
          <cell r="D2397">
            <v>25.650406504065042</v>
          </cell>
          <cell r="E2397" t="str">
            <v>FDE-Julho/21</v>
          </cell>
        </row>
        <row r="2398">
          <cell r="A2398" t="str">
            <v>15.02.020</v>
          </cell>
          <cell r="B2398" t="str">
            <v>MASSA NIVELADORA PARA INTERIOR (AREAS MOLHADAS)</v>
          </cell>
          <cell r="C2398" t="str">
            <v>M2</v>
          </cell>
          <cell r="D2398">
            <v>21.780487804878049</v>
          </cell>
          <cell r="E2398" t="str">
            <v>FDE-Julho/21</v>
          </cell>
        </row>
        <row r="2399">
          <cell r="A2399" t="str">
            <v>15.02.025</v>
          </cell>
          <cell r="B2399" t="str">
            <v>TINTA LATEX STANDARD</v>
          </cell>
          <cell r="C2399" t="str">
            <v>M2</v>
          </cell>
          <cell r="D2399">
            <v>27.178861788617887</v>
          </cell>
          <cell r="E2399" t="str">
            <v>FDE-Julho/21</v>
          </cell>
        </row>
        <row r="2400">
          <cell r="A2400" t="str">
            <v>15.02.026</v>
          </cell>
          <cell r="B2400" t="str">
            <v>TINTA LATEX STANDARD COM MASSA NIVELADORA</v>
          </cell>
          <cell r="C2400" t="str">
            <v>M2</v>
          </cell>
          <cell r="D2400">
            <v>36.650406504065039</v>
          </cell>
          <cell r="E2400" t="str">
            <v>FDE-Julho/21</v>
          </cell>
        </row>
        <row r="2401">
          <cell r="A2401" t="str">
            <v>15.02.040</v>
          </cell>
          <cell r="B2401" t="str">
            <v>VERNIZ RETARDANTE DE CHAMA APLICADO EM SUPERFICIE DE MADEIRA ACABAMENTO TRANSPARENTE COM DUAS DEMÃOS</v>
          </cell>
          <cell r="C2401" t="str">
            <v>M2</v>
          </cell>
          <cell r="D2401">
            <v>25.203252032520325</v>
          </cell>
          <cell r="E2401" t="str">
            <v>FDE-Julho/21</v>
          </cell>
        </row>
        <row r="2402">
          <cell r="A2402" t="str">
            <v>15.02.041</v>
          </cell>
          <cell r="B2402" t="str">
            <v>VERNIZ SELANTE RESISTENTE À ABRASÃO APLICADO SOBRE VERNIZ RETARDANTE EM SUPERFICIE DE MADEIRA ACABAMENTO TRANSPARENTE COM DUAS DEMÃOS</v>
          </cell>
          <cell r="C2402" t="str">
            <v>M2</v>
          </cell>
          <cell r="D2402">
            <v>16.544715447154474</v>
          </cell>
          <cell r="E2402" t="str">
            <v>FDE-Julho/21</v>
          </cell>
        </row>
        <row r="2403">
          <cell r="A2403" t="str">
            <v>15.02.050</v>
          </cell>
          <cell r="B2403" t="str">
            <v>OLEO EM FORRO DE MADEIRA</v>
          </cell>
          <cell r="C2403" t="str">
            <v>M2</v>
          </cell>
          <cell r="D2403">
            <v>33.300813008130085</v>
          </cell>
          <cell r="E2403" t="str">
            <v>FDE-Julho/21</v>
          </cell>
        </row>
        <row r="2404">
          <cell r="A2404" t="str">
            <v>15.02.052</v>
          </cell>
          <cell r="B2404" t="str">
            <v>ESMALTE EM FORRO DE MADEIRA</v>
          </cell>
          <cell r="C2404" t="str">
            <v>M2</v>
          </cell>
          <cell r="D2404">
            <v>33.829268292682926</v>
          </cell>
          <cell r="E2404" t="str">
            <v>FDE-Julho/21</v>
          </cell>
        </row>
        <row r="2405">
          <cell r="A2405" t="str">
            <v>15.02.053</v>
          </cell>
          <cell r="B2405" t="str">
            <v>ESMALTE A BASE DE AGUA EM FORRO DE MADEIRA</v>
          </cell>
          <cell r="C2405" t="str">
            <v>M2</v>
          </cell>
          <cell r="D2405">
            <v>33.650406504065039</v>
          </cell>
          <cell r="E2405" t="str">
            <v>FDE-Julho/21</v>
          </cell>
        </row>
        <row r="2406">
          <cell r="A2406" t="str">
            <v>15.02.055</v>
          </cell>
          <cell r="B2406" t="str">
            <v>ENVERNIZAMENTO EM FORRO DE MADEIRA</v>
          </cell>
          <cell r="C2406" t="str">
            <v>M2</v>
          </cell>
          <cell r="D2406">
            <v>21.650406504065039</v>
          </cell>
          <cell r="E2406" t="str">
            <v>FDE-Julho/21</v>
          </cell>
        </row>
        <row r="2407">
          <cell r="A2407" t="str">
            <v>15.02.061</v>
          </cell>
          <cell r="B2407" t="str">
            <v>TINTA LATEX STANDARD EM SUPERFICIE DE GESSO</v>
          </cell>
          <cell r="C2407" t="str">
            <v>M2</v>
          </cell>
          <cell r="D2407">
            <v>22.065040650406505</v>
          </cell>
          <cell r="E2407" t="str">
            <v>FDE-Julho/21</v>
          </cell>
        </row>
        <row r="2408">
          <cell r="A2408" t="str">
            <v>15.02.062</v>
          </cell>
          <cell r="B2408" t="str">
            <v>TINTA LATEX ECONOMICA EM SUPERFICIE DE GESSO</v>
          </cell>
          <cell r="C2408" t="str">
            <v>M2</v>
          </cell>
          <cell r="D2408">
            <v>20.95121951219512</v>
          </cell>
          <cell r="E2408" t="str">
            <v>FDE-Julho/21</v>
          </cell>
        </row>
        <row r="2409">
          <cell r="A2409" t="str">
            <v>15.02.080</v>
          </cell>
          <cell r="B2409" t="str">
            <v>TINTA LATEX PARA PISO</v>
          </cell>
          <cell r="C2409" t="str">
            <v>M2</v>
          </cell>
          <cell r="D2409">
            <v>22.292682926829269</v>
          </cell>
          <cell r="E2409" t="str">
            <v>FDE-Julho/21</v>
          </cell>
        </row>
        <row r="2410">
          <cell r="A2410" t="str">
            <v>15.02.099</v>
          </cell>
          <cell r="B2410" t="str">
            <v>PINTURAS EM FORROS/PAREDES INTERNAS</v>
          </cell>
          <cell r="C2410" t="str">
            <v>MV</v>
          </cell>
          <cell r="D2410">
            <v>463.84552845528452</v>
          </cell>
          <cell r="E2410" t="str">
            <v>FDE-Julho/21</v>
          </cell>
        </row>
        <row r="2411">
          <cell r="A2411" t="str">
            <v>15.03.002</v>
          </cell>
          <cell r="B2411" t="str">
            <v>MASSA NIVELADORA A BASE DE AGUA EM ESQUADRIAS DE MADEIRA</v>
          </cell>
          <cell r="C2411" t="str">
            <v>M2</v>
          </cell>
          <cell r="D2411">
            <v>21.13821138211382</v>
          </cell>
          <cell r="E2411" t="str">
            <v>FDE-Julho/21</v>
          </cell>
        </row>
        <row r="2412">
          <cell r="A2412" t="str">
            <v>15.03.003</v>
          </cell>
          <cell r="B2412" t="str">
            <v>ÓLEO SEM MASSA NIVELADORA EM ESQUADRIAS DE MADEIRA</v>
          </cell>
          <cell r="C2412" t="str">
            <v>M2</v>
          </cell>
          <cell r="D2412">
            <v>24.569105691056912</v>
          </cell>
          <cell r="E2412" t="str">
            <v>FDE-Julho/21</v>
          </cell>
        </row>
        <row r="2413">
          <cell r="A2413" t="str">
            <v>15.03.005</v>
          </cell>
          <cell r="B2413" t="str">
            <v>OLEO EM MADEIRA SEM APARELHAMENTO E EMASS PREVIOS (PORTOES-CERCAS)</v>
          </cell>
          <cell r="C2413" t="str">
            <v>M2</v>
          </cell>
          <cell r="D2413">
            <v>23.219512195121951</v>
          </cell>
          <cell r="E2413" t="str">
            <v>FDE-Julho/21</v>
          </cell>
        </row>
        <row r="2414">
          <cell r="A2414" t="str">
            <v>15.03.006</v>
          </cell>
          <cell r="B2414" t="str">
            <v>ESMALTE SEM MASSA NIVELADORA EM ESQUADRIAS DE MADEIRA</v>
          </cell>
          <cell r="C2414" t="str">
            <v>M2</v>
          </cell>
          <cell r="D2414">
            <v>27.829268292682926</v>
          </cell>
          <cell r="E2414" t="str">
            <v>FDE-Julho/21</v>
          </cell>
        </row>
        <row r="2415">
          <cell r="A2415" t="str">
            <v>15.03.008</v>
          </cell>
          <cell r="B2415" t="str">
            <v>OLEO COM MASSA NIVELADORA EM ESQUADRIAS DE MADEIRA</v>
          </cell>
          <cell r="C2415" t="str">
            <v>M2</v>
          </cell>
          <cell r="D2415">
            <v>48.447154471544721</v>
          </cell>
          <cell r="E2415" t="str">
            <v>FDE-Julho/21</v>
          </cell>
        </row>
        <row r="2416">
          <cell r="A2416" t="str">
            <v>15.03.009</v>
          </cell>
          <cell r="B2416" t="str">
            <v>ESMALTE EM CERCAS PORTOES E GRADIS</v>
          </cell>
          <cell r="C2416" t="str">
            <v>M2</v>
          </cell>
          <cell r="D2416">
            <v>10.585365853658537</v>
          </cell>
          <cell r="E2416" t="str">
            <v>FDE-Julho/21</v>
          </cell>
        </row>
        <row r="2417">
          <cell r="A2417" t="str">
            <v>15.03.010</v>
          </cell>
          <cell r="B2417" t="str">
            <v>VERNIZ PLASTICO BASE POLIURET EM ESQUADRIAS E PECAS MADEIRA EXTERNA</v>
          </cell>
          <cell r="C2417" t="str">
            <v>M2</v>
          </cell>
          <cell r="D2417">
            <v>23.520325203252032</v>
          </cell>
          <cell r="E2417" t="str">
            <v>FDE-Julho/21</v>
          </cell>
        </row>
        <row r="2418">
          <cell r="A2418" t="str">
            <v>15.03.011</v>
          </cell>
          <cell r="B2418" t="str">
            <v>ESMALTE COM MASSA NIVELADORA EM ESQUADRIAS DE MADEIRA</v>
          </cell>
          <cell r="C2418" t="str">
            <v>M2</v>
          </cell>
          <cell r="D2418">
            <v>48.975609756097562</v>
          </cell>
          <cell r="E2418" t="str">
            <v>FDE-Julho/21</v>
          </cell>
        </row>
        <row r="2419">
          <cell r="A2419" t="str">
            <v>15.03.012</v>
          </cell>
          <cell r="B2419" t="str">
            <v>ENVERNIZAMENTO EM ESQUADRIAS DE MADEIRA</v>
          </cell>
          <cell r="C2419" t="str">
            <v>M2</v>
          </cell>
          <cell r="D2419">
            <v>21.650406504065039</v>
          </cell>
          <cell r="E2419" t="str">
            <v>FDE-Julho/21</v>
          </cell>
        </row>
        <row r="2420">
          <cell r="A2420" t="str">
            <v>15.03.020</v>
          </cell>
          <cell r="B2420" t="str">
            <v>OLEO EM ESQUADRIAS DE FERRO</v>
          </cell>
          <cell r="C2420" t="str">
            <v>M2</v>
          </cell>
          <cell r="D2420">
            <v>26.520325203252032</v>
          </cell>
          <cell r="E2420" t="str">
            <v>FDE-Julho/21</v>
          </cell>
        </row>
        <row r="2421">
          <cell r="A2421" t="str">
            <v>15.03.021</v>
          </cell>
          <cell r="B2421" t="str">
            <v>ESMALTE EM ESQUADRIAS DE FERRO</v>
          </cell>
          <cell r="C2421" t="str">
            <v>M2</v>
          </cell>
          <cell r="D2421">
            <v>27.178861788617887</v>
          </cell>
          <cell r="E2421" t="str">
            <v>FDE-Julho/21</v>
          </cell>
        </row>
        <row r="2422">
          <cell r="A2422" t="str">
            <v>15.03.022</v>
          </cell>
          <cell r="B2422" t="str">
            <v>GRAFITE EM ESQUADRIAS DE FERRO</v>
          </cell>
          <cell r="C2422" t="str">
            <v>M2</v>
          </cell>
          <cell r="D2422">
            <v>29.105691056910569</v>
          </cell>
          <cell r="E2422" t="str">
            <v>FDE-Julho/21</v>
          </cell>
        </row>
        <row r="2423">
          <cell r="A2423" t="str">
            <v>15.03.024</v>
          </cell>
          <cell r="B2423" t="str">
            <v>PINTURA ALUMINIO EM ESQUADRIAS DE FERRO</v>
          </cell>
          <cell r="C2423" t="str">
            <v>M2</v>
          </cell>
          <cell r="D2423">
            <v>31.097560975609756</v>
          </cell>
          <cell r="E2423" t="str">
            <v>FDE-Julho/21</v>
          </cell>
        </row>
        <row r="2424">
          <cell r="A2424" t="str">
            <v>15.03.025</v>
          </cell>
          <cell r="B2424" t="str">
            <v>ESMALTE A BASE DE AGUA SEM MASSA NIVELADORA EM ESQUADRIAS DE MADEIRA</v>
          </cell>
          <cell r="C2424" t="str">
            <v>M2</v>
          </cell>
          <cell r="D2424">
            <v>29.032520325203254</v>
          </cell>
          <cell r="E2424" t="str">
            <v>FDE-Julho/21</v>
          </cell>
        </row>
        <row r="2425">
          <cell r="A2425" t="str">
            <v>15.03.026</v>
          </cell>
          <cell r="B2425" t="str">
            <v>ESMALTE A BASE DE AGUA COM MASSA NIVELADORA EM ESQUADRIAS DE MADEIRA</v>
          </cell>
          <cell r="C2425" t="str">
            <v>M2</v>
          </cell>
          <cell r="D2425">
            <v>50.170731707317074</v>
          </cell>
          <cell r="E2425" t="str">
            <v>FDE-Julho/21</v>
          </cell>
        </row>
        <row r="2426">
          <cell r="A2426" t="str">
            <v>15.03.027</v>
          </cell>
          <cell r="B2426" t="str">
            <v>ESMALTE A BASE DE AGUA EM CERCAS, PORTÕES E GRADIS</v>
          </cell>
          <cell r="C2426" t="str">
            <v>M2</v>
          </cell>
          <cell r="D2426">
            <v>14.626016260162601</v>
          </cell>
          <cell r="E2426" t="str">
            <v>FDE-Julho/21</v>
          </cell>
        </row>
        <row r="2427">
          <cell r="A2427" t="str">
            <v>15.03.028</v>
          </cell>
          <cell r="B2427" t="str">
            <v>ESMALTE A BASE DE AGUA EM ESQUADRIAS DE FERRO</v>
          </cell>
          <cell r="C2427" t="str">
            <v>M2</v>
          </cell>
          <cell r="D2427">
            <v>33.918699186991873</v>
          </cell>
          <cell r="E2427" t="str">
            <v>FDE-Julho/21</v>
          </cell>
        </row>
        <row r="2428">
          <cell r="A2428" t="str">
            <v>15.03.029</v>
          </cell>
          <cell r="B2428" t="str">
            <v xml:space="preserve">SERVIÇO GALVANIZACAO A FOGO -  ESQUADRIAS. 
 </v>
          </cell>
          <cell r="C2428" t="str">
            <v>KG</v>
          </cell>
          <cell r="D2428">
            <v>3.4471544715447155</v>
          </cell>
          <cell r="E2428" t="str">
            <v>FDE-Julho/21</v>
          </cell>
        </row>
        <row r="2429">
          <cell r="A2429" t="str">
            <v>15.03.032</v>
          </cell>
          <cell r="B2429" t="str">
            <v>PRIMER P/ GALVANIZADOS (GALVIT/SIMILAR) - ESQUADRIAS</v>
          </cell>
          <cell r="C2429" t="str">
            <v>M2</v>
          </cell>
          <cell r="D2429">
            <v>27.35772357723577</v>
          </cell>
          <cell r="E2429" t="str">
            <v>FDE-Julho/21</v>
          </cell>
        </row>
        <row r="2430">
          <cell r="A2430" t="str">
            <v>15.03.035</v>
          </cell>
          <cell r="B2430" t="str">
            <v>FUNDO ANTI-OXIDANTE EM ESQUADRIAS</v>
          </cell>
          <cell r="C2430" t="str">
            <v>M2</v>
          </cell>
          <cell r="D2430">
            <v>30.821138211382113</v>
          </cell>
          <cell r="E2430" t="str">
            <v>FDE-Julho/21</v>
          </cell>
        </row>
        <row r="2431">
          <cell r="A2431" t="str">
            <v>15.03.040</v>
          </cell>
          <cell r="B2431" t="str">
            <v>OLEO EM RODAPES, BAGUETES E MOLDURAS DE MADEIRA</v>
          </cell>
          <cell r="C2431" t="str">
            <v>M</v>
          </cell>
          <cell r="D2431">
            <v>3.7479674796747973</v>
          </cell>
          <cell r="E2431" t="str">
            <v>FDE-Julho/21</v>
          </cell>
        </row>
        <row r="2432">
          <cell r="A2432" t="str">
            <v>15.03.041</v>
          </cell>
          <cell r="B2432" t="str">
            <v>ESMALTE EM RODAPES, BAGUETES E MOLDURAS DE MADEIRA</v>
          </cell>
          <cell r="C2432" t="str">
            <v>M</v>
          </cell>
          <cell r="D2432">
            <v>6.0894308943089435</v>
          </cell>
          <cell r="E2432" t="str">
            <v>FDE-Julho/21</v>
          </cell>
        </row>
        <row r="2433">
          <cell r="A2433" t="str">
            <v>15.03.042</v>
          </cell>
          <cell r="B2433" t="str">
            <v>ESMALTE A BASE DE AGUA EM RODAPES BAGUETES E MOLDURAS DE MADEIRA</v>
          </cell>
          <cell r="C2433" t="str">
            <v>M</v>
          </cell>
          <cell r="D2433">
            <v>6.1138211382113816</v>
          </cell>
          <cell r="E2433" t="str">
            <v>FDE-Julho/21</v>
          </cell>
        </row>
        <row r="2434">
          <cell r="A2434" t="str">
            <v>15.03.050</v>
          </cell>
          <cell r="B2434" t="str">
            <v>ENVERNIZAMENTO DE RODAPES,BAGUETES OU MOLDURAS DE MADEIRA</v>
          </cell>
          <cell r="C2434" t="str">
            <v>M</v>
          </cell>
          <cell r="D2434">
            <v>3.75609756097561</v>
          </cell>
          <cell r="E2434" t="str">
            <v>FDE-Julho/21</v>
          </cell>
        </row>
        <row r="2435">
          <cell r="A2435" t="str">
            <v>15.03.060</v>
          </cell>
          <cell r="B2435" t="str">
            <v>FACE EXTERNA DE CALHAS/CONDUTORES COM TINTA SINTETICA (ESMALTE)</v>
          </cell>
          <cell r="C2435" t="str">
            <v>M</v>
          </cell>
          <cell r="D2435">
            <v>12.365853658536587</v>
          </cell>
          <cell r="E2435" t="str">
            <v>FDE-Julho/21</v>
          </cell>
        </row>
        <row r="2436">
          <cell r="A2436" t="str">
            <v>15.03.061</v>
          </cell>
          <cell r="B2436" t="str">
            <v>FACE INTERNA DE CALHAS COM TINTA BETUMINOSA</v>
          </cell>
          <cell r="C2436" t="str">
            <v>M</v>
          </cell>
          <cell r="D2436">
            <v>7.845528455284553</v>
          </cell>
          <cell r="E2436" t="str">
            <v>FDE-Julho/21</v>
          </cell>
        </row>
        <row r="2437">
          <cell r="A2437" t="str">
            <v>15.03.062</v>
          </cell>
          <cell r="B2437" t="str">
            <v>FACE APARENTE DE RUFOS/RINCOES COM TINTA BETUMINOSA</v>
          </cell>
          <cell r="C2437" t="str">
            <v>M</v>
          </cell>
          <cell r="D2437">
            <v>7.845528455284553</v>
          </cell>
          <cell r="E2437" t="str">
            <v>FDE-Julho/21</v>
          </cell>
        </row>
        <row r="2438">
          <cell r="A2438" t="str">
            <v>15.03.063</v>
          </cell>
          <cell r="B2438" t="str">
            <v>FACE EXTERNA DE CALHAS/CONDUTORES COM TINTA A OLEO</v>
          </cell>
          <cell r="C2438" t="str">
            <v>M</v>
          </cell>
          <cell r="D2438">
            <v>12.105691056910569</v>
          </cell>
          <cell r="E2438" t="str">
            <v>FDE-Julho/21</v>
          </cell>
        </row>
        <row r="2439">
          <cell r="A2439" t="str">
            <v>15.03.064</v>
          </cell>
          <cell r="B2439" t="str">
            <v>FACE EXTERNA DE CALHAS/CONDUTORES COM ESMALTE A BASE DE AGUA</v>
          </cell>
          <cell r="C2439" t="str">
            <v>M</v>
          </cell>
          <cell r="D2439">
            <v>12.609756097560975</v>
          </cell>
          <cell r="E2439" t="str">
            <v>FDE-Julho/21</v>
          </cell>
        </row>
        <row r="2440">
          <cell r="A2440" t="str">
            <v>15.03.068</v>
          </cell>
          <cell r="B2440" t="str">
            <v>PINTURA DUAS DEMÃOS ESMALTE FACE APARENTE DE TUBULAÇÃO Ø 3/4"</v>
          </cell>
          <cell r="C2440" t="str">
            <v>M</v>
          </cell>
          <cell r="D2440">
            <v>6.4634146341463419</v>
          </cell>
          <cell r="E2440" t="str">
            <v>FDE-Julho/21</v>
          </cell>
        </row>
        <row r="2441">
          <cell r="A2441" t="str">
            <v>15.03.069</v>
          </cell>
          <cell r="B2441" t="str">
            <v>PINTURA DUAS DEMÃOS ESMALTE FACE APARENTE DE TUBULAÇÃO Ø1"</v>
          </cell>
          <cell r="C2441" t="str">
            <v>M</v>
          </cell>
          <cell r="D2441">
            <v>6.691056910569106</v>
          </cell>
          <cell r="E2441" t="str">
            <v>FDE-Julho/21</v>
          </cell>
        </row>
        <row r="2442">
          <cell r="A2442" t="str">
            <v>15.03.072</v>
          </cell>
          <cell r="B2442" t="str">
            <v>PINTURA DUAS DEMÃOS ESMALTE FACE APARENTE DE TUBULAÇÃO Ø1 1/4"</v>
          </cell>
          <cell r="C2442" t="str">
            <v>M</v>
          </cell>
          <cell r="D2442">
            <v>8.845528455284553</v>
          </cell>
          <cell r="E2442" t="str">
            <v>FDE-Julho/21</v>
          </cell>
        </row>
        <row r="2443">
          <cell r="A2443" t="str">
            <v>15.03.073</v>
          </cell>
          <cell r="B2443" t="str">
            <v>PINTURA DUAS DEMÃOS ESMALTE FACE APARENTE DE TUBULAÇÃO Ø1 1/2"</v>
          </cell>
          <cell r="C2443" t="str">
            <v>M</v>
          </cell>
          <cell r="D2443">
            <v>9.0650406504065053</v>
          </cell>
          <cell r="E2443" t="str">
            <v>FDE-Julho/21</v>
          </cell>
        </row>
        <row r="2444">
          <cell r="A2444" t="str">
            <v>15.03.074</v>
          </cell>
          <cell r="B2444" t="str">
            <v>PINTURA DUAS DEMÃOS ESMALTE FACE APARENTE DE TUBULAÇÃO Ø 2"</v>
          </cell>
          <cell r="C2444" t="str">
            <v>M</v>
          </cell>
          <cell r="D2444">
            <v>11.447154471544716</v>
          </cell>
          <cell r="E2444" t="str">
            <v>FDE-Julho/21</v>
          </cell>
        </row>
        <row r="2445">
          <cell r="A2445" t="str">
            <v>15.03.075</v>
          </cell>
          <cell r="B2445" t="str">
            <v>PINTURA DUAS DEMÃOS ESMALTE FACE APARENTE DE TUBULAÇÃO Ø 2 1/2"</v>
          </cell>
          <cell r="C2445" t="str">
            <v>M</v>
          </cell>
          <cell r="D2445">
            <v>11.447154471544716</v>
          </cell>
          <cell r="E2445" t="str">
            <v>FDE-Julho/21</v>
          </cell>
        </row>
        <row r="2446">
          <cell r="A2446" t="str">
            <v>15.03.076</v>
          </cell>
          <cell r="B2446" t="str">
            <v>PINTURA DUAS DEMÃOS ESMALTE FACE APARENTE DE TUBULAÇÃO Ø 3"</v>
          </cell>
          <cell r="C2446" t="str">
            <v>M</v>
          </cell>
          <cell r="D2446">
            <v>12.349593495934959</v>
          </cell>
          <cell r="E2446" t="str">
            <v>FDE-Julho/21</v>
          </cell>
        </row>
        <row r="2447">
          <cell r="A2447" t="str">
            <v>15.03.077</v>
          </cell>
          <cell r="B2447" t="str">
            <v>PINTURA DUAS DEMÃOS ESMALTE FACE APARENTE DE TUBULAÇÃO Ø 4"</v>
          </cell>
          <cell r="C2447" t="str">
            <v>M</v>
          </cell>
          <cell r="D2447">
            <v>15.178861788617887</v>
          </cell>
          <cell r="E2447" t="str">
            <v>FDE-Julho/21</v>
          </cell>
        </row>
        <row r="2448">
          <cell r="A2448" t="str">
            <v>15.03.079</v>
          </cell>
          <cell r="B2448" t="str">
            <v>PINTURA DUAS DEMÃOS ESMALTE FACE APARENTE DE TUBULAÇÃO PVC  Ø 2"</v>
          </cell>
          <cell r="C2448" t="str">
            <v>M</v>
          </cell>
          <cell r="D2448">
            <v>10.691056910569106</v>
          </cell>
          <cell r="E2448" t="str">
            <v>FDE-Julho/21</v>
          </cell>
        </row>
        <row r="2449">
          <cell r="A2449" t="str">
            <v>15.03.080</v>
          </cell>
          <cell r="B2449" t="str">
            <v>PINTURA DUAS DEMÃOS ESMALTE FACE APARENTE DE TUBULAÇÃO PVC Ø  3"</v>
          </cell>
          <cell r="C2449" t="str">
            <v>M</v>
          </cell>
          <cell r="D2449">
            <v>11.073170731707316</v>
          </cell>
          <cell r="E2449" t="str">
            <v>FDE-Julho/21</v>
          </cell>
        </row>
        <row r="2450">
          <cell r="A2450" t="str">
            <v>15.03.081</v>
          </cell>
          <cell r="B2450" t="str">
            <v>PINTURA DUAS DEMÃOS ESMALTE FACE APARENTE DE TUBULAÇÃO PVC Ø 4"</v>
          </cell>
          <cell r="C2450" t="str">
            <v>M</v>
          </cell>
          <cell r="D2450">
            <v>13.390243902439023</v>
          </cell>
          <cell r="E2450" t="str">
            <v>FDE-Julho/21</v>
          </cell>
        </row>
        <row r="2451">
          <cell r="A2451" t="str">
            <v>15.03.082</v>
          </cell>
          <cell r="B2451" t="str">
            <v>PINTURA DUAS DEMÃOS ESMALTE FACE APARENTE DE TUBULAÇÃO PVC Ø 6"</v>
          </cell>
          <cell r="C2451" t="str">
            <v>M</v>
          </cell>
          <cell r="D2451">
            <v>14.162601626016261</v>
          </cell>
          <cell r="E2451" t="str">
            <v>FDE-Julho/21</v>
          </cell>
        </row>
        <row r="2452">
          <cell r="A2452" t="str">
            <v>15.03.099</v>
          </cell>
          <cell r="B2452" t="str">
            <v>PINTURAS EM ESQUADRIAS</v>
          </cell>
          <cell r="C2452" t="str">
            <v>MV</v>
          </cell>
          <cell r="D2452">
            <v>463.84552845528452</v>
          </cell>
          <cell r="E2452" t="str">
            <v>FDE-Julho/21</v>
          </cell>
        </row>
        <row r="2453">
          <cell r="A2453" t="str">
            <v>15.04.001</v>
          </cell>
          <cell r="B2453" t="str">
            <v>CAIACAO</v>
          </cell>
          <cell r="C2453" t="str">
            <v>M2</v>
          </cell>
          <cell r="D2453">
            <v>8.2032520325203251</v>
          </cell>
          <cell r="E2453" t="str">
            <v>FDE-Julho/21</v>
          </cell>
        </row>
        <row r="2454">
          <cell r="A2454" t="str">
            <v>15.04.005</v>
          </cell>
          <cell r="B2454" t="str">
            <v>TINTA LÁTEX ECONÔMICA</v>
          </cell>
          <cell r="C2454" t="str">
            <v>M2</v>
          </cell>
          <cell r="D2454">
            <v>21.04878048780488</v>
          </cell>
          <cell r="E2454" t="str">
            <v>FDE-Julho/21</v>
          </cell>
        </row>
        <row r="2455">
          <cell r="A2455" t="str">
            <v>15.04.006</v>
          </cell>
          <cell r="B2455" t="str">
            <v>TINTA LATEX STANDARD</v>
          </cell>
          <cell r="C2455" t="str">
            <v>M2</v>
          </cell>
          <cell r="D2455">
            <v>22.162601626016261</v>
          </cell>
          <cell r="E2455" t="str">
            <v>FDE-Julho/21</v>
          </cell>
        </row>
        <row r="2456">
          <cell r="A2456" t="str">
            <v>15.04.007</v>
          </cell>
          <cell r="B2456" t="str">
            <v>MASSA NIVELADORA PARA EXTERIOR</v>
          </cell>
          <cell r="C2456" t="str">
            <v>M2</v>
          </cell>
          <cell r="D2456">
            <v>21.780487804878049</v>
          </cell>
          <cell r="E2456" t="str">
            <v>FDE-Julho/21</v>
          </cell>
        </row>
        <row r="2457">
          <cell r="A2457" t="str">
            <v>15.04.008</v>
          </cell>
          <cell r="B2457" t="str">
            <v>LATEX EM ELEMENTO VAZADO</v>
          </cell>
          <cell r="C2457" t="str">
            <v>M2</v>
          </cell>
          <cell r="D2457">
            <v>21.04878048780488</v>
          </cell>
          <cell r="E2457" t="str">
            <v>FDE-Julho/21</v>
          </cell>
        </row>
        <row r="2458">
          <cell r="A2458" t="str">
            <v>15.04.009</v>
          </cell>
          <cell r="B2458" t="str">
            <v>TRATAMENTO DE CONCRETO COM ESTUQUE E LIXAMENTO</v>
          </cell>
          <cell r="C2458" t="str">
            <v>M2</v>
          </cell>
          <cell r="D2458">
            <v>32.203252032520325</v>
          </cell>
          <cell r="E2458" t="str">
            <v>FDE-Julho/21</v>
          </cell>
        </row>
        <row r="2459">
          <cell r="A2459" t="str">
            <v>15.04.011</v>
          </cell>
          <cell r="B2459" t="str">
            <v>TINTA MINERAL IMPERMEAVEL SEM NATA SELADORA</v>
          </cell>
          <cell r="C2459" t="str">
            <v>M2</v>
          </cell>
          <cell r="D2459">
            <v>13.577235772357723</v>
          </cell>
          <cell r="E2459" t="str">
            <v>FDE-Julho/21</v>
          </cell>
        </row>
        <row r="2460">
          <cell r="A2460" t="str">
            <v>15.04.012</v>
          </cell>
          <cell r="B2460" t="str">
            <v>TINTA MINERAL IMPERMEAVEL C/ NATA SELADORA S/ BLOCO DE CONCRETO</v>
          </cell>
          <cell r="C2460" t="str">
            <v>M2</v>
          </cell>
          <cell r="D2460">
            <v>24.308943089430894</v>
          </cell>
          <cell r="E2460" t="str">
            <v>FDE-Julho/21</v>
          </cell>
        </row>
        <row r="2461">
          <cell r="A2461" t="str">
            <v>15.04.013</v>
          </cell>
          <cell r="B2461" t="str">
            <v>HIDROFUGO A BASE DE SILICONE</v>
          </cell>
          <cell r="C2461" t="str">
            <v>M2</v>
          </cell>
          <cell r="D2461">
            <v>33.357723577235774</v>
          </cell>
          <cell r="E2461" t="str">
            <v>FDE-Julho/21</v>
          </cell>
        </row>
        <row r="2462">
          <cell r="A2462" t="str">
            <v>15.04.015</v>
          </cell>
          <cell r="B2462" t="str">
            <v>ESMALTE EM SUPERFICIE REBOCADA SEM MASSA NIVELADORA</v>
          </cell>
          <cell r="C2462" t="str">
            <v>M2</v>
          </cell>
          <cell r="D2462">
            <v>20.626016260162604</v>
          </cell>
          <cell r="E2462" t="str">
            <v>FDE-Julho/21</v>
          </cell>
        </row>
        <row r="2463">
          <cell r="A2463" t="str">
            <v>15.04.020</v>
          </cell>
          <cell r="B2463" t="str">
            <v>LIQUIDO IMUNIZANTE EM MADEIRA APARENTE</v>
          </cell>
          <cell r="C2463" t="str">
            <v>M2</v>
          </cell>
          <cell r="D2463">
            <v>10.780487804878049</v>
          </cell>
          <cell r="E2463" t="str">
            <v>FDE-Julho/21</v>
          </cell>
        </row>
        <row r="2464">
          <cell r="A2464" t="str">
            <v>15.04.030</v>
          </cell>
          <cell r="B2464" t="str">
            <v xml:space="preserve">VERNIZ ACRILICO BASE SOLVENTE COM 1 DEMAO PRIMER +2 DEMAOS VERNIZ ACRILICO BASE SOLVENTE 
 </v>
          </cell>
          <cell r="C2464" t="str">
            <v>M2</v>
          </cell>
          <cell r="D2464">
            <v>20.130081300813011</v>
          </cell>
          <cell r="E2464" t="str">
            <v>FDE-Julho/21</v>
          </cell>
        </row>
        <row r="2465">
          <cell r="A2465" t="str">
            <v>15.04.031</v>
          </cell>
          <cell r="B2465" t="str">
            <v xml:space="preserve">VERNIZ ACRILICO BASE AGUA APLICAÇAO 3 DEMAOS 
 </v>
          </cell>
          <cell r="C2465" t="str">
            <v>M2</v>
          </cell>
          <cell r="D2465">
            <v>9.5772357723577226</v>
          </cell>
          <cell r="E2465" t="str">
            <v>FDE-Julho/21</v>
          </cell>
        </row>
        <row r="2466">
          <cell r="A2466" t="str">
            <v>15.04.040</v>
          </cell>
          <cell r="B2466" t="str">
            <v>VERNIZ RETARDANTE DE CHAMA APLICADO EM SUPERFICIE DE MADEIRA ACABAMENTO TRANSPARENTE COM DUAS DEMÃOS</v>
          </cell>
          <cell r="C2466" t="str">
            <v>M2</v>
          </cell>
          <cell r="D2466">
            <v>25.203252032520325</v>
          </cell>
          <cell r="E2466" t="str">
            <v>FDE-Julho/21</v>
          </cell>
        </row>
        <row r="2467">
          <cell r="A2467" t="str">
            <v>15.04.041</v>
          </cell>
          <cell r="B2467" t="str">
            <v>VERNIZ SELANTE RESISTENTE À ABRASÃO APLICADO SOBRE VERNIZ RETARDANTE EM SUPERFICIE DE MADEIRA ACABAMENTO TRANSPARENTE COM DUAS DEMÃOS</v>
          </cell>
          <cell r="C2467" t="str">
            <v>M2</v>
          </cell>
          <cell r="D2467">
            <v>16.544715447154474</v>
          </cell>
          <cell r="E2467" t="str">
            <v>FDE-Julho/21</v>
          </cell>
        </row>
        <row r="2468">
          <cell r="A2468" t="str">
            <v>15.04.073</v>
          </cell>
          <cell r="B2468" t="str">
            <v>PINTURA PARA TELHAS DE ALUMINIO COM TINTA ESMALTE AUTOMOTIVA</v>
          </cell>
          <cell r="C2468" t="str">
            <v>M2</v>
          </cell>
          <cell r="D2468">
            <v>19.35772357723577</v>
          </cell>
          <cell r="E2468" t="str">
            <v>FDE-Julho/21</v>
          </cell>
        </row>
        <row r="2469">
          <cell r="A2469" t="str">
            <v>15.04.078</v>
          </cell>
          <cell r="B2469" t="str">
            <v>SINALIZAÇÃO VISUAL DE DEGRAUS-PINTURA ACRÍLICA P/PISOS</v>
          </cell>
          <cell r="C2469" t="str">
            <v>CJ</v>
          </cell>
          <cell r="D2469">
            <v>12.951219512195122</v>
          </cell>
          <cell r="E2469" t="str">
            <v>FDE-Julho/21</v>
          </cell>
        </row>
        <row r="2470">
          <cell r="A2470" t="str">
            <v>15.04.080</v>
          </cell>
          <cell r="B2470" t="str">
            <v>PINTURA  DE QUADRAS ESP-LINHAS DEMARCATORIAS (600M2)</v>
          </cell>
          <cell r="C2470" t="str">
            <v>UN</v>
          </cell>
          <cell r="D2470">
            <v>1124.1951219512196</v>
          </cell>
          <cell r="E2470" t="str">
            <v>FDE-Julho/21</v>
          </cell>
        </row>
        <row r="2471">
          <cell r="A2471" t="str">
            <v>15.04.081</v>
          </cell>
          <cell r="B2471" t="str">
            <v>PINTURA DE LINHAS DEMARCATORIAS DE QUADRA DE ESPORTES</v>
          </cell>
          <cell r="C2471" t="str">
            <v>M</v>
          </cell>
          <cell r="D2471">
            <v>1.8373983739837396</v>
          </cell>
          <cell r="E2471" t="str">
            <v>FDE-Julho/21</v>
          </cell>
        </row>
        <row r="2472">
          <cell r="A2472" t="str">
            <v>15.04.082</v>
          </cell>
          <cell r="B2472" t="str">
            <v>TINTA LATEX PARA PISO</v>
          </cell>
          <cell r="C2472" t="str">
            <v>M2</v>
          </cell>
          <cell r="D2472">
            <v>22.292682926829269</v>
          </cell>
          <cell r="E2472" t="str">
            <v>FDE-Julho/21</v>
          </cell>
        </row>
        <row r="2473">
          <cell r="A2473" t="str">
            <v>15.04.099</v>
          </cell>
          <cell r="B2473" t="str">
            <v>PINTURAS EM PAREDES EXTERNAS</v>
          </cell>
          <cell r="C2473" t="str">
            <v>MV</v>
          </cell>
          <cell r="D2473">
            <v>463.84552845528452</v>
          </cell>
          <cell r="E2473" t="str">
            <v>FDE-Julho/21</v>
          </cell>
        </row>
        <row r="2474">
          <cell r="A2474" t="str">
            <v>15.50.001</v>
          </cell>
          <cell r="B2474" t="str">
            <v>RASPAGEM DE CAIACAO OU TINTA MINERAL IMPERMEAVEL</v>
          </cell>
          <cell r="C2474" t="str">
            <v>M2</v>
          </cell>
          <cell r="D2474">
            <v>1.6747967479674797</v>
          </cell>
          <cell r="E2474" t="str">
            <v>FDE-Julho/21</v>
          </cell>
        </row>
        <row r="2475">
          <cell r="A2475" t="str">
            <v>15.50.002</v>
          </cell>
          <cell r="B2475" t="str">
            <v>REMOCAO DE OLEO,ESMALTE,LATEX/ACRILICO EM PAREDES COM LIXAMENTO</v>
          </cell>
          <cell r="C2475" t="str">
            <v>M2</v>
          </cell>
          <cell r="D2475">
            <v>3.2439024390243905</v>
          </cell>
          <cell r="E2475" t="str">
            <v>FDE-Julho/21</v>
          </cell>
        </row>
        <row r="2476">
          <cell r="A2476" t="str">
            <v>15.50.003</v>
          </cell>
          <cell r="B2476" t="str">
            <v>REMOCAO DE OLEO,ESMALTE OU VERNIZ EM ESQ DE MADEIRA C/LIXAMENTO</v>
          </cell>
          <cell r="C2476" t="str">
            <v>M2</v>
          </cell>
          <cell r="D2476">
            <v>4.5203252032520327</v>
          </cell>
          <cell r="E2476" t="str">
            <v>FDE-Julho/21</v>
          </cell>
        </row>
        <row r="2477">
          <cell r="A2477" t="str">
            <v>15.50.004</v>
          </cell>
          <cell r="B2477" t="str">
            <v>REMOCAO DE OLEO,ESMALTE,ALUMIN OU GRAFITE EM ESQ DE FERRO C/LIXAMENT</v>
          </cell>
          <cell r="C2477" t="str">
            <v>M2</v>
          </cell>
          <cell r="D2477">
            <v>5.5284552845528454</v>
          </cell>
          <cell r="E2477" t="str">
            <v>FDE-Julho/21</v>
          </cell>
        </row>
        <row r="2478">
          <cell r="A2478" t="str">
            <v>15.50.010</v>
          </cell>
          <cell r="B2478" t="str">
            <v>REMOÇAO DE OLEO,ESMALTE,VERNIZ EM RODAPES,BAGUETES E MOLD C/LIXAMENTO</v>
          </cell>
          <cell r="C2478" t="str">
            <v>M</v>
          </cell>
          <cell r="D2478">
            <v>0.90243902439024404</v>
          </cell>
          <cell r="E2478" t="str">
            <v>FDE-Julho/21</v>
          </cell>
        </row>
        <row r="2479">
          <cell r="A2479" t="str">
            <v>15.50.011</v>
          </cell>
          <cell r="B2479" t="str">
            <v>REMOCAO DE OLEO,ESMALTE,LATEX/ACRILICO EM PAREDES COM PRODUTO QUIMICO</v>
          </cell>
          <cell r="C2479" t="str">
            <v>M2</v>
          </cell>
          <cell r="D2479">
            <v>6.0162601626016263</v>
          </cell>
          <cell r="E2479" t="str">
            <v>FDE-Julho/21</v>
          </cell>
        </row>
        <row r="2480">
          <cell r="A2480" t="str">
            <v>15.50.012</v>
          </cell>
          <cell r="B2480" t="str">
            <v>REMOCAO DE OLEO ESMALTE OU VERNIZ EM ESQ. DE MADEIRA C/PROD QUIMICO</v>
          </cell>
          <cell r="C2480" t="str">
            <v>M2</v>
          </cell>
          <cell r="D2480">
            <v>6.0162601626016263</v>
          </cell>
          <cell r="E2480" t="str">
            <v>FDE-Julho/21</v>
          </cell>
        </row>
        <row r="2481">
          <cell r="A2481" t="str">
            <v>15.50.013</v>
          </cell>
          <cell r="B2481" t="str">
            <v>REMOCAO DE OLEO,ESMALTE,ALUMIN OU GRAFITE EM ESQ DE FERRO C/PROD QUI</v>
          </cell>
          <cell r="C2481" t="str">
            <v>M2</v>
          </cell>
          <cell r="D2481">
            <v>6.0162601626016263</v>
          </cell>
          <cell r="E2481" t="str">
            <v>FDE-Julho/21</v>
          </cell>
        </row>
        <row r="2482">
          <cell r="A2482" t="str">
            <v>15.50.014</v>
          </cell>
          <cell r="B2482" t="str">
            <v>REMOÇAO DE OLEO,ESMALTE,VERNIZ EM RODAPES,BAGUETES E MOLD C/PROD.QUIMICO</v>
          </cell>
          <cell r="C2482" t="str">
            <v>M</v>
          </cell>
          <cell r="D2482">
            <v>1.2032520325203253</v>
          </cell>
          <cell r="E2482" t="str">
            <v>FDE-Julho/21</v>
          </cell>
        </row>
        <row r="2483">
          <cell r="A2483" t="str">
            <v>15.50.030</v>
          </cell>
          <cell r="B2483" t="str">
            <v>REMOCAO DE PINTURA EM ESTRUTURA METALICA COM LIXAMENTO</v>
          </cell>
          <cell r="C2483" t="str">
            <v>M2</v>
          </cell>
          <cell r="D2483">
            <v>20.796747967479675</v>
          </cell>
          <cell r="E2483" t="str">
            <v>FDE-Julho/21</v>
          </cell>
        </row>
        <row r="2484">
          <cell r="A2484" t="str">
            <v>15.50.099</v>
          </cell>
          <cell r="B2484" t="str">
            <v>REMOCOES</v>
          </cell>
          <cell r="C2484" t="str">
            <v>MV</v>
          </cell>
          <cell r="D2484">
            <v>463.84552845528452</v>
          </cell>
          <cell r="E2484" t="str">
            <v>FDE-Julho/21</v>
          </cell>
        </row>
        <row r="2485">
          <cell r="A2485" t="str">
            <v>15.80.010</v>
          </cell>
          <cell r="B2485" t="str">
            <v>PINTURA EM AZULEJO</v>
          </cell>
          <cell r="C2485" t="str">
            <v>M2</v>
          </cell>
          <cell r="D2485">
            <v>17.056910569105693</v>
          </cell>
          <cell r="E2485" t="str">
            <v>FDE-Julho/21</v>
          </cell>
        </row>
        <row r="2486">
          <cell r="A2486" t="str">
            <v>15.80.011</v>
          </cell>
          <cell r="B2486" t="str">
            <v>OLEO EM SUPERFICIE INCLUSIVE PREPARO E RETOQUE DE MASSA</v>
          </cell>
          <cell r="C2486" t="str">
            <v>M2</v>
          </cell>
          <cell r="D2486">
            <v>15.634146341463415</v>
          </cell>
          <cell r="E2486" t="str">
            <v>FDE-Julho/21</v>
          </cell>
        </row>
        <row r="2487">
          <cell r="A2487" t="str">
            <v>15.80.013</v>
          </cell>
          <cell r="B2487" t="str">
            <v>ESMALTE EM ESQUADRIAS DE MADEIRA INCLUSIVE PREPARO E RETOQUES DE MASSA</v>
          </cell>
          <cell r="C2487" t="str">
            <v>M2</v>
          </cell>
          <cell r="D2487">
            <v>17.463414634146343</v>
          </cell>
          <cell r="E2487" t="str">
            <v>FDE-Julho/21</v>
          </cell>
        </row>
        <row r="2488">
          <cell r="A2488" t="str">
            <v>15.80.018</v>
          </cell>
          <cell r="B2488" t="str">
            <v>TINTA LATEX STANDARD INCLUSIVE PREPARO E RETOQUE DE MASSA NIVELADORA</v>
          </cell>
          <cell r="C2488" t="str">
            <v>M2</v>
          </cell>
          <cell r="D2488">
            <v>14.008130081300813</v>
          </cell>
          <cell r="E2488" t="str">
            <v>FDE-Julho/21</v>
          </cell>
        </row>
        <row r="2489">
          <cell r="A2489" t="str">
            <v>15.80.021</v>
          </cell>
          <cell r="B2489" t="str">
            <v>OLEO EM ESQUADRIAS DE FERRO INCLUSIVE PREPARO E RETOQUES DE ZARCAO</v>
          </cell>
          <cell r="C2489" t="str">
            <v>M2</v>
          </cell>
          <cell r="D2489">
            <v>24.617886178861792</v>
          </cell>
          <cell r="E2489" t="str">
            <v>FDE-Julho/21</v>
          </cell>
        </row>
        <row r="2490">
          <cell r="A2490" t="str">
            <v>15.80.023</v>
          </cell>
          <cell r="B2490" t="str">
            <v>OLEO EM RODAPES/BAGUETES/MOLD. MAD. INCL. PREPARO E RETOQUE DE MASSA</v>
          </cell>
          <cell r="C2490" t="str">
            <v>M</v>
          </cell>
          <cell r="D2490">
            <v>3.5203252032520327</v>
          </cell>
          <cell r="E2490" t="str">
            <v>FDE-Julho/21</v>
          </cell>
        </row>
        <row r="2491">
          <cell r="A2491" t="str">
            <v>15.80.024</v>
          </cell>
          <cell r="B2491" t="str">
            <v>ALUMINIO EM ESQUADRIAS DE FERRO INCLUSIVE PREPARO E RETOQUE DE ZARCA</v>
          </cell>
          <cell r="C2491" t="str">
            <v>M2</v>
          </cell>
          <cell r="D2491">
            <v>27.365853658536583</v>
          </cell>
          <cell r="E2491" t="str">
            <v>FDE-Julho/21</v>
          </cell>
        </row>
        <row r="2492">
          <cell r="A2492" t="str">
            <v>15.80.025</v>
          </cell>
          <cell r="B2492" t="str">
            <v>REMOVEDOR DE PICHAÇÃO - POS PINTURA ANTIPICHAÇÃO</v>
          </cell>
          <cell r="C2492" t="str">
            <v>M2</v>
          </cell>
          <cell r="D2492">
            <v>7.6016260162601625</v>
          </cell>
          <cell r="E2492" t="str">
            <v>FDE-Julho/21</v>
          </cell>
        </row>
        <row r="2493">
          <cell r="A2493" t="str">
            <v>15.80.026</v>
          </cell>
          <cell r="B2493" t="str">
            <v>OLEO EM ESQUADRIAS DE MADEIRA INCLUSIVE PREPARO E RETOQUES DE MASSA</v>
          </cell>
          <cell r="C2493" t="str">
            <v>M2</v>
          </cell>
          <cell r="D2493">
            <v>17.894308943089431</v>
          </cell>
          <cell r="E2493" t="str">
            <v>FDE-Julho/21</v>
          </cell>
        </row>
        <row r="2494">
          <cell r="A2494" t="str">
            <v>15.80.029</v>
          </cell>
          <cell r="B2494" t="str">
            <v>VERNIZ ANTIPICHAÇÃO 2 DEMAOS</v>
          </cell>
          <cell r="C2494" t="str">
            <v>M2</v>
          </cell>
          <cell r="D2494">
            <v>28.227642276422763</v>
          </cell>
          <cell r="E2494" t="str">
            <v>FDE-Julho/21</v>
          </cell>
        </row>
        <row r="2495">
          <cell r="A2495" t="str">
            <v>15.80.031</v>
          </cell>
          <cell r="B2495" t="str">
            <v>VERNIZ EM ESQUADRIAS DE MADEIRA INCL PREPARO E RETOQUE DE MASSA</v>
          </cell>
          <cell r="C2495" t="str">
            <v>M2</v>
          </cell>
          <cell r="D2495">
            <v>22.951219512195124</v>
          </cell>
          <cell r="E2495" t="str">
            <v>FDE-Julho/21</v>
          </cell>
        </row>
        <row r="2496">
          <cell r="A2496" t="str">
            <v>15.80.032</v>
          </cell>
          <cell r="B2496" t="str">
            <v>VERNIZ EM RODAPES/BAGUETES/MOLD. MAD. INCL. PREPARO E RETOQUE DE MASSA</v>
          </cell>
          <cell r="C2496" t="str">
            <v>M</v>
          </cell>
          <cell r="D2496">
            <v>2.7723577235772359</v>
          </cell>
          <cell r="E2496" t="str">
            <v>FDE-Julho/21</v>
          </cell>
        </row>
        <row r="2497">
          <cell r="A2497" t="str">
            <v>15.80.036</v>
          </cell>
          <cell r="B2497" t="str">
            <v>ESMALTE EM SUPERFICIE DE MADEIRA INCLUSIVE PREPARO E RETOQUE DE MASSA</v>
          </cell>
          <cell r="C2497" t="str">
            <v>M2</v>
          </cell>
          <cell r="D2497">
            <v>17.699186991869919</v>
          </cell>
          <cell r="E2497" t="str">
            <v>FDE-Julho/21</v>
          </cell>
        </row>
        <row r="2498">
          <cell r="A2498" t="str">
            <v>15.80.040</v>
          </cell>
          <cell r="B2498" t="str">
            <v>PINTURA DE QUADRAS ESPORTIVAS - LINHAS DEMARCATORIAS</v>
          </cell>
          <cell r="C2498" t="str">
            <v>UN</v>
          </cell>
          <cell r="D2498">
            <v>646.95121951219517</v>
          </cell>
          <cell r="E2498" t="str">
            <v>FDE-Julho/21</v>
          </cell>
        </row>
        <row r="2499">
          <cell r="A2499" t="str">
            <v>15.80.042</v>
          </cell>
          <cell r="B2499" t="str">
            <v>PINTURA DE LINHAS DEMARCATORIAS DE QUADRA DE ESPORTES</v>
          </cell>
          <cell r="C2499" t="str">
            <v>M</v>
          </cell>
          <cell r="D2499">
            <v>1.6016260162601625</v>
          </cell>
          <cell r="E2499" t="str">
            <v>FDE-Julho/21</v>
          </cell>
        </row>
        <row r="2500">
          <cell r="A2500" t="str">
            <v>15.80.043</v>
          </cell>
          <cell r="B2500" t="str">
            <v>TINTA LATEX ECONOMICA INCLUSIVE PREPARO E RETOQUE DE MASSA NIVELADOR</v>
          </cell>
          <cell r="C2500" t="str">
            <v>M2</v>
          </cell>
          <cell r="D2500">
            <v>13.113821138211382</v>
          </cell>
          <cell r="E2500" t="str">
            <v>FDE-Julho/21</v>
          </cell>
        </row>
        <row r="2501">
          <cell r="A2501" t="str">
            <v>15.80.044</v>
          </cell>
          <cell r="B2501" t="str">
            <v>ESMALTE EM SUPERFICIE INCLUSIVE PREPARO E RETOQUE DE MASSA</v>
          </cell>
          <cell r="C2501" t="str">
            <v>M2</v>
          </cell>
          <cell r="D2501">
            <v>16.162601626016258</v>
          </cell>
          <cell r="E2501" t="str">
            <v>FDE-Julho/21</v>
          </cell>
        </row>
        <row r="2502">
          <cell r="A2502" t="str">
            <v>15.80.045</v>
          </cell>
          <cell r="B2502" t="str">
            <v>ESMALTE EM ESQUADRIAS DE FERRO INCLUSIVE PREPARO E RETOQUES DE ZARCAO</v>
          </cell>
          <cell r="C2502" t="str">
            <v>M2</v>
          </cell>
          <cell r="D2502">
            <v>25.016260162601625</v>
          </cell>
          <cell r="E2502" t="str">
            <v>FDE-Julho/21</v>
          </cell>
        </row>
        <row r="2503">
          <cell r="A2503" t="str">
            <v>15.80.046</v>
          </cell>
          <cell r="B2503" t="str">
            <v>GRAFITE EM ESQUADRIAS DE FERRO INCL. PREPARO E RETOQUE DE ZARCAO</v>
          </cell>
          <cell r="C2503" t="str">
            <v>M2</v>
          </cell>
          <cell r="D2503">
            <v>26.170731707317071</v>
          </cell>
          <cell r="E2503" t="str">
            <v>FDE-Julho/21</v>
          </cell>
        </row>
        <row r="2504">
          <cell r="A2504" t="str">
            <v>15.80.047</v>
          </cell>
          <cell r="B2504" t="str">
            <v>PINTURA EM LOUSA INCL. PREPARO E RETOQUE DE MASSA</v>
          </cell>
          <cell r="C2504" t="str">
            <v>M2</v>
          </cell>
          <cell r="D2504">
            <v>15.154471544715447</v>
          </cell>
          <cell r="E2504" t="str">
            <v>FDE-Julho/21</v>
          </cell>
        </row>
        <row r="2505">
          <cell r="A2505" t="str">
            <v>15.80.048</v>
          </cell>
          <cell r="B2505" t="str">
            <v>ESMALTE EM FORRO DE MADEIRA INCLUSIVE PREPARO E RETOQUE DE MASSA</v>
          </cell>
          <cell r="C2505" t="str">
            <v>M2</v>
          </cell>
          <cell r="D2505">
            <v>17.268292682926827</v>
          </cell>
          <cell r="E2505" t="str">
            <v>FDE-Julho/21</v>
          </cell>
        </row>
        <row r="2506">
          <cell r="A2506" t="str">
            <v>15.80.050</v>
          </cell>
          <cell r="B2506" t="str">
            <v>OLEO EM FORRO DE MADEIRA INCLUSIVE PREPARO E RETOQUE DE MASSA</v>
          </cell>
          <cell r="C2506" t="str">
            <v>M2</v>
          </cell>
          <cell r="D2506">
            <v>16.739837398373982</v>
          </cell>
          <cell r="E2506" t="str">
            <v>FDE-Julho/21</v>
          </cell>
        </row>
        <row r="2507">
          <cell r="A2507" t="str">
            <v>15.80.060</v>
          </cell>
          <cell r="B2507" t="str">
            <v>ESMALTE EM ESTRUTURA METALICA INCLUSIVE PREPARO E RETOQUE DE ZARCAO</v>
          </cell>
          <cell r="C2507" t="str">
            <v>M2</v>
          </cell>
          <cell r="D2507">
            <v>15.398373983739839</v>
          </cell>
          <cell r="E2507" t="str">
            <v>FDE-Julho/21</v>
          </cell>
        </row>
        <row r="2508">
          <cell r="A2508" t="str">
            <v>15.80.061</v>
          </cell>
          <cell r="B2508" t="str">
            <v>OLEO EM ESTRUTURA METALICA INCLUSIVE PREPARO E RETOQUE DE ZARCAO</v>
          </cell>
          <cell r="C2508" t="str">
            <v>M2</v>
          </cell>
          <cell r="D2508">
            <v>15.008130081300814</v>
          </cell>
          <cell r="E2508" t="str">
            <v>FDE-Julho/21</v>
          </cell>
        </row>
        <row r="2509">
          <cell r="A2509" t="str">
            <v>15.80.062</v>
          </cell>
          <cell r="B2509" t="str">
            <v>GRAFITE EM ESTRUTURA METALICA INCLUSIVE PREPARO E RETOQUE DE ZARCAO</v>
          </cell>
          <cell r="C2509" t="str">
            <v>M2</v>
          </cell>
          <cell r="D2509">
            <v>16.552845528455283</v>
          </cell>
          <cell r="E2509" t="str">
            <v>FDE-Julho/21</v>
          </cell>
        </row>
        <row r="2510">
          <cell r="A2510" t="str">
            <v>15.80.070</v>
          </cell>
          <cell r="B2510" t="str">
            <v>GALVANIZACAO A FRIO - PINTURA P/ ESTRUTURAS - CONSERVACAO</v>
          </cell>
          <cell r="C2510" t="str">
            <v>M2</v>
          </cell>
          <cell r="D2510">
            <v>43.68292682926829</v>
          </cell>
          <cell r="E2510" t="str">
            <v>FDE-Julho/21</v>
          </cell>
        </row>
        <row r="2511">
          <cell r="A2511" t="str">
            <v>15.80.071</v>
          </cell>
          <cell r="B2511" t="str">
            <v>GALVANIZACAO A FRIO - PINTURA P/ ESQUADRIAS - CONSERVACAO</v>
          </cell>
          <cell r="C2511" t="str">
            <v>M2</v>
          </cell>
          <cell r="D2511">
            <v>65.723577235772368</v>
          </cell>
          <cell r="E2511" t="str">
            <v>FDE-Julho/21</v>
          </cell>
        </row>
        <row r="2512">
          <cell r="A2512" t="str">
            <v>15.80.072</v>
          </cell>
          <cell r="B2512" t="str">
            <v>PRIMER P/ GALVANIZADOS (GALVIT/SIMILAR) - ESTRUTURAS - CONSERVACAO</v>
          </cell>
          <cell r="C2512" t="str">
            <v>M2</v>
          </cell>
          <cell r="D2512">
            <v>9.6504065040650406</v>
          </cell>
          <cell r="E2512" t="str">
            <v>FDE-Julho/21</v>
          </cell>
        </row>
        <row r="2513">
          <cell r="A2513" t="str">
            <v>15.80.073</v>
          </cell>
          <cell r="B2513" t="str">
            <v>PRIMER P/ GALVANIZADOS (GALVIT/SIMILAR) - ESQUADRIAS - CONSERVACAO</v>
          </cell>
          <cell r="C2513" t="str">
            <v>M2</v>
          </cell>
          <cell r="D2513">
            <v>19.504065040650406</v>
          </cell>
          <cell r="E2513" t="str">
            <v>FDE-Julho/21</v>
          </cell>
        </row>
        <row r="2514">
          <cell r="A2514" t="str">
            <v>15.80.075</v>
          </cell>
          <cell r="B2514" t="str">
            <v>FUNDO ANTI-OXIDANTE EM ESTRUTURAS - CONSERVACAO</v>
          </cell>
          <cell r="C2514" t="str">
            <v>M2</v>
          </cell>
          <cell r="D2514">
            <v>11.146341463414634</v>
          </cell>
          <cell r="E2514" t="str">
            <v>FDE-Julho/21</v>
          </cell>
        </row>
        <row r="2515">
          <cell r="A2515" t="str">
            <v>15.80.076</v>
          </cell>
          <cell r="B2515" t="str">
            <v>FUNDO ANTI-OXIDANTE EM ESQUADRIAS - CONSERVACAO</v>
          </cell>
          <cell r="C2515" t="str">
            <v>M2</v>
          </cell>
          <cell r="D2515">
            <v>21.349593495934961</v>
          </cell>
          <cell r="E2515" t="str">
            <v>FDE-Julho/21</v>
          </cell>
        </row>
        <row r="2516">
          <cell r="A2516" t="str">
            <v>15.80.080</v>
          </cell>
          <cell r="B2516" t="str">
            <v xml:space="preserve">SERVIÇO GALVANIZACAO A FOGO - ESTRUTURAS / ESQUADRIAS. 
 </v>
          </cell>
          <cell r="C2516" t="str">
            <v>KG</v>
          </cell>
          <cell r="D2516">
            <v>3.4471544715447155</v>
          </cell>
          <cell r="E2516" t="str">
            <v>FDE-Julho/21</v>
          </cell>
        </row>
        <row r="2517">
          <cell r="A2517" t="str">
            <v>15.80.099</v>
          </cell>
          <cell r="B2517" t="str">
            <v>SERVICOS DE PINTURA - CONSERVACAO</v>
          </cell>
          <cell r="C2517" t="str">
            <v>MV</v>
          </cell>
          <cell r="D2517">
            <v>463.84552845528452</v>
          </cell>
          <cell r="E2517" t="str">
            <v>FDE-Julho/21</v>
          </cell>
        </row>
        <row r="2518">
          <cell r="A2518" t="str">
            <v>16.01.008</v>
          </cell>
          <cell r="B2518" t="str">
            <v>FD-07 FECHAM DIVISA/BL CONCRETO/REV CHAP GROSSO FACE EXT H=185CM/SAPAT</v>
          </cell>
          <cell r="C2518" t="str">
            <v>M</v>
          </cell>
          <cell r="D2518">
            <v>462.1869918699187</v>
          </cell>
          <cell r="E2518" t="str">
            <v>FDE-Julho/21</v>
          </cell>
        </row>
        <row r="2519">
          <cell r="A2519" t="str">
            <v>16.01.009</v>
          </cell>
          <cell r="B2519" t="str">
            <v>FD-08 FECHAM DIVISA/BL CONCRETO/REV CHAP GROSSO FACE EXT H=185CM/BROCA</v>
          </cell>
          <cell r="C2519" t="str">
            <v>M</v>
          </cell>
          <cell r="D2519">
            <v>563.08943089430898</v>
          </cell>
          <cell r="E2519" t="str">
            <v>FDE-Julho/21</v>
          </cell>
        </row>
        <row r="2520">
          <cell r="A2520" t="str">
            <v>16.01.010</v>
          </cell>
          <cell r="B2520" t="str">
            <v>FD-10 FECHAMENTO PARA DEVISAS/MOUROES</v>
          </cell>
          <cell r="C2520" t="str">
            <v>M</v>
          </cell>
          <cell r="D2520">
            <v>50.1869918699187</v>
          </cell>
          <cell r="E2520" t="str">
            <v>FDE-Julho/21</v>
          </cell>
        </row>
        <row r="2521">
          <cell r="A2521" t="str">
            <v>16.01.011</v>
          </cell>
          <cell r="B2521" t="str">
            <v>FD-11 FECHAMENTO DE DIVISAS - MOUROES C/ PLACAS PRE MOLDADAS</v>
          </cell>
          <cell r="C2521" t="str">
            <v>M</v>
          </cell>
          <cell r="D2521">
            <v>175.95934959349594</v>
          </cell>
          <cell r="E2521" t="str">
            <v>FDE-Julho/21</v>
          </cell>
        </row>
        <row r="2522">
          <cell r="A2522" t="str">
            <v>16.01.012</v>
          </cell>
          <cell r="B2522" t="str">
            <v>FD-12 FECHAMENTO DE DIVISAS - MOUROES C/ ARAMES E HIBISCOS</v>
          </cell>
          <cell r="C2522" t="str">
            <v>M</v>
          </cell>
          <cell r="D2522">
            <v>143.4390243902439</v>
          </cell>
          <cell r="E2522" t="str">
            <v>FDE-Julho/21</v>
          </cell>
        </row>
        <row r="2523">
          <cell r="A2523" t="str">
            <v>16.01.013</v>
          </cell>
          <cell r="B2523" t="str">
            <v>FD-13 FECHAMENTO DIV/BL CONCR/SEM REVESTIMENTO (H=185CM/SAPATA)</v>
          </cell>
          <cell r="C2523" t="str">
            <v>M</v>
          </cell>
          <cell r="D2523">
            <v>443.33333333333331</v>
          </cell>
          <cell r="E2523" t="str">
            <v>FDE-Julho/21</v>
          </cell>
        </row>
        <row r="2524">
          <cell r="A2524" t="str">
            <v>16.01.014</v>
          </cell>
          <cell r="B2524" t="str">
            <v>FD-14 FECHAMENTO DE DIVISA/BLOCO DE CONCRETO/ S/REVEST. H=185CM/BROCA</v>
          </cell>
          <cell r="C2524" t="str">
            <v>M</v>
          </cell>
          <cell r="D2524">
            <v>544.09756097560978</v>
          </cell>
          <cell r="E2524" t="str">
            <v>FDE-Julho/21</v>
          </cell>
        </row>
        <row r="2525">
          <cell r="A2525" t="str">
            <v>16.01.015</v>
          </cell>
          <cell r="B2525" t="str">
            <v>FD-15 FECHAMENTO DE DIVISA/BL CONCRETO/REVEST CHAP FINO H=235CM/SAPATA</v>
          </cell>
          <cell r="C2525" t="str">
            <v>M</v>
          </cell>
          <cell r="D2525">
            <v>559.57723577235765</v>
          </cell>
          <cell r="E2525" t="str">
            <v>FDE-Julho/21</v>
          </cell>
        </row>
        <row r="2526">
          <cell r="A2526" t="str">
            <v>16.01.016</v>
          </cell>
          <cell r="B2526" t="str">
            <v>FD-16 FECHAMENTO DIVISA/BL CONCRETO/REVEST CHAPISCO FINO H=235CM/BROCA</v>
          </cell>
          <cell r="C2526" t="str">
            <v>M</v>
          </cell>
          <cell r="D2526">
            <v>680.67479674796755</v>
          </cell>
          <cell r="E2526" t="str">
            <v>FDE-Julho/21</v>
          </cell>
        </row>
        <row r="2527">
          <cell r="A2527" t="str">
            <v>16.01.021</v>
          </cell>
          <cell r="B2527" t="str">
            <v>FD-21 FECHAMENTO DE DIVISA COM GRADIL ELETROFUNDIDO / SAPATA (H=185CM)</v>
          </cell>
          <cell r="C2527" t="str">
            <v>M</v>
          </cell>
          <cell r="D2527">
            <v>1153.9674796747968</v>
          </cell>
          <cell r="E2527" t="str">
            <v>FDE-Julho/21</v>
          </cell>
        </row>
        <row r="2528">
          <cell r="A2528" t="str">
            <v>16.01.022</v>
          </cell>
          <cell r="B2528" t="str">
            <v>FD-22 FECHAMENTO DE DIVISA COM GRADIL ELETROFUNDIDO/SAPATA (H=235CM)</v>
          </cell>
          <cell r="C2528" t="str">
            <v>M</v>
          </cell>
          <cell r="D2528">
            <v>1250.0162601626016</v>
          </cell>
          <cell r="E2528" t="str">
            <v>FDE-Julho/21</v>
          </cell>
        </row>
        <row r="2529">
          <cell r="A2529" t="str">
            <v>16.01.028</v>
          </cell>
          <cell r="B2529" t="str">
            <v>FD-23 FECHAMENTO DE DIVISA COM GRADIL ELETROFUNDIDO / BROCA (H=185CM)</v>
          </cell>
          <cell r="C2529" t="str">
            <v>M</v>
          </cell>
          <cell r="D2529">
            <v>1240.821138211382</v>
          </cell>
          <cell r="E2529" t="str">
            <v>FDE-Julho/21</v>
          </cell>
        </row>
        <row r="2530">
          <cell r="A2530" t="str">
            <v>16.01.029</v>
          </cell>
          <cell r="B2530" t="str">
            <v>FD-24 FECHAMENTO DE DIVISA COM GRADIL ELETROFUNDIDO / BROCA (H=235CM)</v>
          </cell>
          <cell r="C2530" t="str">
            <v>M</v>
          </cell>
          <cell r="D2530">
            <v>1336.8699186991869</v>
          </cell>
          <cell r="E2530" t="str">
            <v>FDE-Julho/21</v>
          </cell>
        </row>
        <row r="2531">
          <cell r="A2531" t="str">
            <v>16.01.030</v>
          </cell>
          <cell r="B2531" t="str">
            <v>FD-25 FECHAMENTO DIVISA C/ GRADIL ELETROF / SAPATA (199X132.20CM)</v>
          </cell>
          <cell r="C2531" t="str">
            <v>M</v>
          </cell>
          <cell r="D2531">
            <v>854.69105691056916</v>
          </cell>
          <cell r="E2531" t="str">
            <v>FDE-Julho/21</v>
          </cell>
        </row>
        <row r="2532">
          <cell r="A2532" t="str">
            <v>16.01.031</v>
          </cell>
          <cell r="B2532" t="str">
            <v>FD-26 FECHAMENTO DIVISA C/ GRADIL ELETROF / BROCA (199X132.20CM)</v>
          </cell>
          <cell r="C2532" t="str">
            <v>M</v>
          </cell>
          <cell r="D2532">
            <v>947.70731707317077</v>
          </cell>
          <cell r="E2532" t="str">
            <v>FDE-Julho/21</v>
          </cell>
        </row>
        <row r="2533">
          <cell r="A2533" t="str">
            <v>16.01.032</v>
          </cell>
          <cell r="B2533" t="str">
            <v>FD-27 FECHAMENTO DIVISA C/ GRADIL ELETROF / SAPATA (59X211.40CM)</v>
          </cell>
          <cell r="C2533" t="str">
            <v>M</v>
          </cell>
          <cell r="D2533">
            <v>884.43089430894304</v>
          </cell>
          <cell r="E2533" t="str">
            <v>FDE-Julho/21</v>
          </cell>
        </row>
        <row r="2534">
          <cell r="A2534" t="str">
            <v>16.01.033</v>
          </cell>
          <cell r="B2534" t="str">
            <v>FD-28 FECHAMENTO DIVISA C/ GRADIL ELETROF / BROCA (59X211.40CM)</v>
          </cell>
          <cell r="C2534" t="str">
            <v>M</v>
          </cell>
          <cell r="D2534">
            <v>989.40650406504074</v>
          </cell>
          <cell r="E2534" t="str">
            <v>FDE-Julho/21</v>
          </cell>
        </row>
        <row r="2535">
          <cell r="A2535" t="str">
            <v>16.01.045</v>
          </cell>
          <cell r="B2535" t="str">
            <v>PORTÃO EM GRADIL ELETROFUNDIDO</v>
          </cell>
          <cell r="C2535" t="str">
            <v>M2</v>
          </cell>
          <cell r="D2535">
            <v>1037.4715447154472</v>
          </cell>
          <cell r="E2535" t="str">
            <v>FDE-Julho/21</v>
          </cell>
        </row>
        <row r="2536">
          <cell r="A2536" t="str">
            <v>16.01.046</v>
          </cell>
          <cell r="B2536" t="str">
            <v>PORTÃO EM CHAPA DE AÇO</v>
          </cell>
          <cell r="C2536" t="str">
            <v>M2</v>
          </cell>
          <cell r="D2536">
            <v>904.80487804878055</v>
          </cell>
          <cell r="E2536" t="str">
            <v>FDE-Julho/21</v>
          </cell>
        </row>
        <row r="2537">
          <cell r="A2537" t="str">
            <v>16.01.058</v>
          </cell>
          <cell r="B2537" t="str">
            <v>GRADIL ELETROFUNDIDO GALV. COM PINTURA ELETROSTATICA 62X132MM BARRA 25X2MM</v>
          </cell>
          <cell r="C2537" t="str">
            <v>M2</v>
          </cell>
          <cell r="D2537">
            <v>478.81300813008136</v>
          </cell>
          <cell r="E2537" t="str">
            <v>FDE-Julho/21</v>
          </cell>
        </row>
        <row r="2538">
          <cell r="A2538" t="str">
            <v>16.01.060</v>
          </cell>
          <cell r="B2538" t="str">
            <v>FD-29 FECHAMENTO DIVISA C/ ELEMENTO VAZADO / SAPATA (239X199CM)</v>
          </cell>
          <cell r="C2538" t="str">
            <v>M</v>
          </cell>
          <cell r="D2538">
            <v>761.69918699186996</v>
          </cell>
          <cell r="E2538" t="str">
            <v>FDE-Julho/21</v>
          </cell>
        </row>
        <row r="2539">
          <cell r="A2539" t="str">
            <v>16.01.061</v>
          </cell>
          <cell r="B2539" t="str">
            <v>FD-30 FECHAMENTO DIVISA C/ ELEMENTO VAZADO / BROCA (239X199CM)</v>
          </cell>
          <cell r="C2539" t="str">
            <v>M</v>
          </cell>
          <cell r="D2539">
            <v>831.30894308943095</v>
          </cell>
          <cell r="E2539" t="str">
            <v>FDE-Julho/21</v>
          </cell>
        </row>
        <row r="2540">
          <cell r="A2540" t="str">
            <v>16.01.062</v>
          </cell>
          <cell r="B2540" t="str">
            <v>FD-31 FECHAMENTO DIVISA C/ ELEMENTO VAZADO / SAPATA (39X199CM)</v>
          </cell>
          <cell r="C2540" t="str">
            <v>M</v>
          </cell>
          <cell r="D2540">
            <v>716.30081300813004</v>
          </cell>
          <cell r="E2540" t="str">
            <v>FDE-Julho/21</v>
          </cell>
        </row>
        <row r="2541">
          <cell r="A2541" t="str">
            <v>16.01.063</v>
          </cell>
          <cell r="B2541" t="str">
            <v>FD-32 FECHAMENTO DIVISA C/ ELEMENTO VAZADO / BROCA (39X199CM)</v>
          </cell>
          <cell r="C2541" t="str">
            <v>M</v>
          </cell>
          <cell r="D2541">
            <v>785.89430894308941</v>
          </cell>
          <cell r="E2541" t="str">
            <v>FDE-Julho/21</v>
          </cell>
        </row>
        <row r="2542">
          <cell r="A2542" t="str">
            <v>16.01.064</v>
          </cell>
          <cell r="B2542" t="str">
            <v>PT-29 PORTAO DE TELA PARA QUADRA</v>
          </cell>
          <cell r="C2542" t="str">
            <v>M2</v>
          </cell>
          <cell r="D2542">
            <v>518.82926829268285</v>
          </cell>
          <cell r="E2542" t="str">
            <v>FDE-Julho/21</v>
          </cell>
        </row>
        <row r="2543">
          <cell r="A2543" t="str">
            <v>16.01.065</v>
          </cell>
          <cell r="B2543" t="str">
            <v>VERGA/CINTA EM BLOCO DE CONCRETO CANALETA 14X19X39CM</v>
          </cell>
          <cell r="C2543" t="str">
            <v>M</v>
          </cell>
          <cell r="D2543">
            <v>42.59349593495935</v>
          </cell>
          <cell r="E2543" t="str">
            <v>FDE-Julho/21</v>
          </cell>
        </row>
        <row r="2544">
          <cell r="A2544" t="str">
            <v>16.01.066</v>
          </cell>
          <cell r="B2544" t="str">
            <v>VERGA/CINTA EM BLOCO DE CONCRETO CANALETA 19X19X39CM</v>
          </cell>
          <cell r="C2544" t="str">
            <v>M</v>
          </cell>
          <cell r="D2544">
            <v>38.27642276422764</v>
          </cell>
          <cell r="E2544" t="str">
            <v>FDE-Julho/21</v>
          </cell>
        </row>
        <row r="2545">
          <cell r="A2545" t="str">
            <v>16.01.067</v>
          </cell>
          <cell r="B2545" t="str">
            <v>FD-33 FECHAMENTO DE DIVISA/BL.CONCRETO/REVEST. CHAPISCO GROSSO H=235CM/SAPATA</v>
          </cell>
          <cell r="C2545" t="str">
            <v>M</v>
          </cell>
          <cell r="D2545">
            <v>567.23577235772359</v>
          </cell>
          <cell r="E2545" t="str">
            <v>FDE-Julho/21</v>
          </cell>
        </row>
        <row r="2546">
          <cell r="A2546" t="str">
            <v>16.01.068</v>
          </cell>
          <cell r="B2546" t="str">
            <v>FD-34 FECHAMENTO DE DIVISA/BL. CONCRETO/REVEST. CHAPISCO GROSSO H=235CM/BROCA</v>
          </cell>
          <cell r="C2546" t="str">
            <v>M</v>
          </cell>
          <cell r="D2546">
            <v>688.23577235772359</v>
          </cell>
          <cell r="E2546" t="str">
            <v>FDE-Julho/21</v>
          </cell>
        </row>
        <row r="2547">
          <cell r="A2547" t="str">
            <v>16.01.080</v>
          </cell>
          <cell r="B2547" t="str">
            <v>PT-30 PORTAO GRADIL ELETROFUNDIDO / PILARETE DE CONCRETO (300X185CM)</v>
          </cell>
          <cell r="C2547" t="str">
            <v>UN</v>
          </cell>
          <cell r="D2547">
            <v>7583.2439024390242</v>
          </cell>
          <cell r="E2547" t="str">
            <v>FDE-Julho/21</v>
          </cell>
        </row>
        <row r="2548">
          <cell r="A2548" t="str">
            <v>16.01.081</v>
          </cell>
          <cell r="B2548" t="str">
            <v>PT-31 PORTAO GRADIL ELETROFUNDIDO / PILARETE DE CONCRETO (300X235CM)</v>
          </cell>
          <cell r="C2548" t="str">
            <v>UN</v>
          </cell>
          <cell r="D2548">
            <v>7943.6422764227646</v>
          </cell>
          <cell r="E2548" t="str">
            <v>FDE-Julho/21</v>
          </cell>
        </row>
        <row r="2549">
          <cell r="A2549" t="str">
            <v>16.01.082</v>
          </cell>
          <cell r="B2549" t="str">
            <v>PT-32 PORTAO GRADIL ELETROFUNDIDO / PILARETE DE CONCRETO (180X185CM)</v>
          </cell>
          <cell r="C2549" t="str">
            <v>UN</v>
          </cell>
          <cell r="D2549">
            <v>5069.6260162601629</v>
          </cell>
          <cell r="E2549" t="str">
            <v>FDE-Julho/21</v>
          </cell>
        </row>
        <row r="2550">
          <cell r="A2550" t="str">
            <v>16.01.083</v>
          </cell>
          <cell r="B2550" t="str">
            <v>PT-33 PORTAO GRADIL ELETROFUNDIDO / PILARETE DE CONCRETO (180X235CM)</v>
          </cell>
          <cell r="C2550" t="str">
            <v>UN</v>
          </cell>
          <cell r="D2550">
            <v>6316.4146341463411</v>
          </cell>
          <cell r="E2550" t="str">
            <v>FDE-Julho/21</v>
          </cell>
        </row>
        <row r="2551">
          <cell r="A2551" t="str">
            <v>16.01.088</v>
          </cell>
          <cell r="B2551" t="str">
            <v>PT-41 PORTAO EM CHAPA DE ACO (300X235CM)</v>
          </cell>
          <cell r="C2551" t="str">
            <v>UN</v>
          </cell>
          <cell r="D2551">
            <v>8459.4471544715452</v>
          </cell>
          <cell r="E2551" t="str">
            <v>FDE-Julho/21</v>
          </cell>
        </row>
        <row r="2552">
          <cell r="A2552" t="str">
            <v>16.01.089</v>
          </cell>
          <cell r="B2552" t="str">
            <v>PT-42 PORTAO EM CHAPA DE ACO (180X235CM)</v>
          </cell>
          <cell r="C2552" t="str">
            <v>UN</v>
          </cell>
          <cell r="D2552">
            <v>5800.5772357723581</v>
          </cell>
          <cell r="E2552" t="str">
            <v>FDE-Julho/21</v>
          </cell>
        </row>
        <row r="2553">
          <cell r="A2553" t="str">
            <v>16.01.090</v>
          </cell>
          <cell r="B2553" t="str">
            <v>FE-01  FECHAMENTO PARA SETORIZAÇAO 120&lt;H&lt;200 CM  (ALAMBRADO)</v>
          </cell>
          <cell r="C2553" t="str">
            <v>M2</v>
          </cell>
          <cell r="D2553">
            <v>469.88617886178866</v>
          </cell>
          <cell r="E2553" t="str">
            <v>FDE-Julho/21</v>
          </cell>
        </row>
        <row r="2554">
          <cell r="A2554" t="str">
            <v>16.01.091</v>
          </cell>
          <cell r="B2554" t="str">
            <v>FE-02  FECHAMENTO PARA SETORIZAÇAO (GRADIL ELETROFUNDIDO)</v>
          </cell>
          <cell r="C2554" t="str">
            <v>M2</v>
          </cell>
          <cell r="D2554">
            <v>499.11382113821134</v>
          </cell>
          <cell r="E2554" t="str">
            <v>FDE-Julho/21</v>
          </cell>
        </row>
        <row r="2555">
          <cell r="A2555" t="str">
            <v>16.01.092</v>
          </cell>
          <cell r="B2555" t="str">
            <v>PT-50 PORTAO DE TELA PARA SETORIZAÇAO 120&lt;H&lt;200 CM</v>
          </cell>
          <cell r="C2555" t="str">
            <v>M2</v>
          </cell>
          <cell r="D2555">
            <v>564.7560975609756</v>
          </cell>
          <cell r="E2555" t="str">
            <v>FDE-Julho/21</v>
          </cell>
        </row>
        <row r="2556">
          <cell r="A2556" t="str">
            <v>16.01.093</v>
          </cell>
          <cell r="B2556" t="str">
            <v>PT-34 PORTAO GRADIL ELETROFUNDIDO / PILARETE METALICO (300X185CM)</v>
          </cell>
          <cell r="C2556" t="str">
            <v>UN</v>
          </cell>
          <cell r="D2556">
            <v>6203.8780487804879</v>
          </cell>
          <cell r="E2556" t="str">
            <v>FDE-Julho/21</v>
          </cell>
        </row>
        <row r="2557">
          <cell r="A2557" t="str">
            <v>16.01.094</v>
          </cell>
          <cell r="B2557" t="str">
            <v>PT-35 PORTAO GRADIL ELETROFUNDIDO / PILARETE METALICO (300X235CM)</v>
          </cell>
          <cell r="C2557" t="str">
            <v>UN</v>
          </cell>
          <cell r="D2557">
            <v>6479.3902439024387</v>
          </cell>
          <cell r="E2557" t="str">
            <v>FDE-Julho/21</v>
          </cell>
        </row>
        <row r="2558">
          <cell r="A2558" t="str">
            <v>16.01.095</v>
          </cell>
          <cell r="B2558" t="str">
            <v>PT-36 PORTAO GRADIL ELETROFUNDIDO / PILARETE METALICO (180X185CM)</v>
          </cell>
          <cell r="C2558" t="str">
            <v>UN</v>
          </cell>
          <cell r="D2558">
            <v>3739.2357723577238</v>
          </cell>
          <cell r="E2558" t="str">
            <v>FDE-Julho/21</v>
          </cell>
        </row>
        <row r="2559">
          <cell r="A2559" t="str">
            <v>16.01.098</v>
          </cell>
          <cell r="B2559" t="str">
            <v>PT-37 PORTAO GRADIL ELETROFUNDIDO / PILARETE METALICO (180X235CM)</v>
          </cell>
          <cell r="C2559" t="str">
            <v>UN</v>
          </cell>
          <cell r="D2559">
            <v>4909.1463414634145</v>
          </cell>
          <cell r="E2559" t="str">
            <v>FDE-Julho/21</v>
          </cell>
        </row>
        <row r="2560">
          <cell r="A2560" t="str">
            <v>16.01.099</v>
          </cell>
          <cell r="B2560" t="str">
            <v>SERVICOS PARA FECHAMENTOS</v>
          </cell>
          <cell r="C2560" t="str">
            <v>MV</v>
          </cell>
          <cell r="D2560">
            <v>463.84552845528452</v>
          </cell>
          <cell r="E2560" t="str">
            <v>FDE-Julho/21</v>
          </cell>
        </row>
        <row r="2561">
          <cell r="A2561" t="str">
            <v>16.02.004</v>
          </cell>
          <cell r="B2561" t="str">
            <v>PAVIMENTAÇÃO DE CONCRETO P/PISO PERMEAVEL DRENANTE (DIAGONAL)</v>
          </cell>
          <cell r="C2561" t="str">
            <v>M2</v>
          </cell>
          <cell r="D2561">
            <v>112.83739837398373</v>
          </cell>
          <cell r="E2561" t="str">
            <v>FDE-Julho/21</v>
          </cell>
        </row>
        <row r="2562">
          <cell r="A2562" t="str">
            <v>16.02.008</v>
          </cell>
          <cell r="B2562" t="str">
            <v>PISO DE CONCRETO LISO-FUNDACAO DIRETA FCK-25 MPA</v>
          </cell>
          <cell r="C2562" t="str">
            <v>M2</v>
          </cell>
          <cell r="D2562">
            <v>161.80487804878049</v>
          </cell>
          <cell r="E2562" t="str">
            <v>FDE-Julho/21</v>
          </cell>
        </row>
        <row r="2563">
          <cell r="A2563" t="str">
            <v>16.02.009</v>
          </cell>
          <cell r="B2563" t="str">
            <v>PLACA DE CONCRETO MOLDADA NO LOCAL - 90X90 CM</v>
          </cell>
          <cell r="C2563" t="str">
            <v>M2</v>
          </cell>
          <cell r="D2563">
            <v>84.796747967479675</v>
          </cell>
          <cell r="E2563" t="str">
            <v>FDE-Julho/21</v>
          </cell>
        </row>
        <row r="2564">
          <cell r="A2564" t="str">
            <v>16.02.010</v>
          </cell>
          <cell r="B2564" t="str">
            <v>PAVIMENTAÇÃO DE CONCRETO P/PISO PERMEAVEL DRENANTE (SEXTAVADO)</v>
          </cell>
          <cell r="C2564" t="str">
            <v>M2</v>
          </cell>
          <cell r="D2564">
            <v>99.22764227642277</v>
          </cell>
          <cell r="E2564" t="str">
            <v>FDE-Julho/21</v>
          </cell>
        </row>
        <row r="2565">
          <cell r="A2565" t="str">
            <v>16.02.012</v>
          </cell>
          <cell r="B2565" t="str">
            <v>PAVIMENTACAO ARTICULADA SOBRE BASE AREIA GROSSA E=5A6CM</v>
          </cell>
          <cell r="C2565" t="str">
            <v>M2</v>
          </cell>
          <cell r="D2565">
            <v>94.731707317073173</v>
          </cell>
          <cell r="E2565" t="str">
            <v>FDE-Julho/21</v>
          </cell>
        </row>
        <row r="2566">
          <cell r="A2566" t="str">
            <v>16.02.014</v>
          </cell>
          <cell r="B2566" t="str">
            <v>PAVIMENTAÇAO DE CONCRETO PARA PISO PERMEAVEL DRENANTE (GRAMA)</v>
          </cell>
          <cell r="C2566" t="str">
            <v>M2</v>
          </cell>
          <cell r="D2566">
            <v>92.463414634146346</v>
          </cell>
          <cell r="E2566" t="str">
            <v>FDE-Julho/21</v>
          </cell>
        </row>
        <row r="2567">
          <cell r="A2567" t="str">
            <v>16.02.015</v>
          </cell>
          <cell r="B2567" t="str">
            <v>PAVIMENTACAO ASFALTICA</v>
          </cell>
          <cell r="C2567" t="str">
            <v>M2</v>
          </cell>
          <cell r="D2567">
            <v>47.756097560975611</v>
          </cell>
          <cell r="E2567" t="str">
            <v>FDE-Julho/21</v>
          </cell>
        </row>
        <row r="2568">
          <cell r="A2568" t="str">
            <v>16.02.018</v>
          </cell>
          <cell r="B2568" t="str">
            <v>BORRACHA ASSENTADA C/ ARGAMASSA - PISO TATIL DIRECIONAL</v>
          </cell>
          <cell r="C2568" t="str">
            <v>M2</v>
          </cell>
          <cell r="D2568">
            <v>233.4959349593496</v>
          </cell>
          <cell r="E2568" t="str">
            <v>FDE-Julho/21</v>
          </cell>
        </row>
        <row r="2569">
          <cell r="A2569" t="str">
            <v>16.02.020</v>
          </cell>
          <cell r="B2569" t="str">
            <v>BORRACHA ASSENTADA C/ ARGAMASSA - PISO TATIL ALERTA</v>
          </cell>
          <cell r="C2569" t="str">
            <v>M2</v>
          </cell>
          <cell r="D2569">
            <v>233.4959349593496</v>
          </cell>
          <cell r="E2569" t="str">
            <v>FDE-Julho/21</v>
          </cell>
        </row>
        <row r="2570">
          <cell r="A2570" t="str">
            <v>16.02.022</v>
          </cell>
          <cell r="B2570" t="str">
            <v>PAVIMENTACAO COM PEDRISCO COM ESPESS DE 5 CM</v>
          </cell>
          <cell r="C2570" t="str">
            <v>M2</v>
          </cell>
          <cell r="D2570">
            <v>8.6504065040650406</v>
          </cell>
          <cell r="E2570" t="str">
            <v>FDE-Julho/21</v>
          </cell>
        </row>
        <row r="2571">
          <cell r="A2571" t="str">
            <v>16.02.023</v>
          </cell>
          <cell r="B2571" t="str">
            <v>PAVIMENTACAO DE PEDRA MOSAICO PORTUGUES 2 COR/SOBRE BASE AREIA GROSSA</v>
          </cell>
          <cell r="C2571" t="str">
            <v>M2</v>
          </cell>
          <cell r="D2571">
            <v>167.03252032520325</v>
          </cell>
          <cell r="E2571" t="str">
            <v>FDE-Julho/21</v>
          </cell>
        </row>
        <row r="2572">
          <cell r="A2572" t="str">
            <v>16.02.025</v>
          </cell>
          <cell r="B2572" t="str">
            <v>GUIAS PRE-MOLDADAS TIPO PMSP</v>
          </cell>
          <cell r="C2572" t="str">
            <v>M</v>
          </cell>
          <cell r="D2572">
            <v>79.682926829268297</v>
          </cell>
          <cell r="E2572" t="str">
            <v>FDE-Julho/21</v>
          </cell>
        </row>
        <row r="2573">
          <cell r="A2573" t="str">
            <v>16.02.026</v>
          </cell>
          <cell r="B2573" t="str">
            <v>SARJETAS MOLDADAS NO LOCAL TIPO PMSP</v>
          </cell>
          <cell r="C2573" t="str">
            <v>M</v>
          </cell>
          <cell r="D2573">
            <v>70.219512195121951</v>
          </cell>
          <cell r="E2573" t="str">
            <v>FDE-Julho/21</v>
          </cell>
        </row>
        <row r="2574">
          <cell r="A2574" t="str">
            <v>16.02.027</v>
          </cell>
          <cell r="B2574" t="str">
            <v>GA-01 GUIA LEVE OU SEPARADOR DE PISOS</v>
          </cell>
          <cell r="C2574" t="str">
            <v>M</v>
          </cell>
          <cell r="D2574">
            <v>25.40650406504065</v>
          </cell>
          <cell r="E2574" t="str">
            <v>FDE-Julho/21</v>
          </cell>
        </row>
        <row r="2575">
          <cell r="A2575" t="str">
            <v>16.02.028</v>
          </cell>
          <cell r="B2575" t="str">
            <v>GA-02 GUIA E SARJETA</v>
          </cell>
          <cell r="C2575" t="str">
            <v>M</v>
          </cell>
          <cell r="D2575">
            <v>81.333333333333343</v>
          </cell>
          <cell r="E2575" t="str">
            <v>FDE-Julho/21</v>
          </cell>
        </row>
        <row r="2576">
          <cell r="A2576" t="str">
            <v>16.02.029</v>
          </cell>
          <cell r="B2576" t="str">
            <v>GA-03 GUIA E SARJETA TIPO PMSP</v>
          </cell>
          <cell r="C2576" t="str">
            <v>M</v>
          </cell>
          <cell r="D2576">
            <v>110.83739837398375</v>
          </cell>
          <cell r="E2576" t="str">
            <v>FDE-Julho/21</v>
          </cell>
        </row>
        <row r="2577">
          <cell r="A2577" t="str">
            <v>16.02.031</v>
          </cell>
          <cell r="B2577" t="str">
            <v>DEGRAU DE CONCRETO CAMURCADO</v>
          </cell>
          <cell r="C2577" t="str">
            <v>M</v>
          </cell>
          <cell r="D2577">
            <v>82.780487804878049</v>
          </cell>
          <cell r="E2577" t="str">
            <v>FDE-Julho/21</v>
          </cell>
        </row>
        <row r="2578">
          <cell r="A2578" t="str">
            <v>16.02.033</v>
          </cell>
          <cell r="B2578" t="str">
            <v>PEDRA MIRACEMA</v>
          </cell>
          <cell r="C2578" t="str">
            <v>M2</v>
          </cell>
          <cell r="D2578">
            <v>80.073170731707307</v>
          </cell>
          <cell r="E2578" t="str">
            <v>FDE-Julho/21</v>
          </cell>
        </row>
        <row r="2579">
          <cell r="A2579" t="str">
            <v>16.02.039</v>
          </cell>
          <cell r="B2579" t="str">
            <v>PAVIMENTAÇÃO DE CONCRETO P/PISO PERMEAVEL DRENANTE (QUADRICULADO)</v>
          </cell>
          <cell r="C2579" t="str">
            <v>M2</v>
          </cell>
          <cell r="D2579">
            <v>113.64227642276423</v>
          </cell>
          <cell r="E2579" t="str">
            <v>FDE-Julho/21</v>
          </cell>
        </row>
        <row r="2580">
          <cell r="A2580" t="str">
            <v>16.02.050</v>
          </cell>
          <cell r="B2580" t="str">
            <v>PASTILHA NATURAL 2,5X2,5CM - DETALHES E REQUADROS</v>
          </cell>
          <cell r="C2580" t="str">
            <v>M2</v>
          </cell>
          <cell r="D2580">
            <v>327.90243902439022</v>
          </cell>
          <cell r="E2580" t="str">
            <v>FDE-Julho/21</v>
          </cell>
        </row>
        <row r="2581">
          <cell r="A2581" t="str">
            <v>16.02.051</v>
          </cell>
          <cell r="B2581" t="str">
            <v>PASTILHA NATURAL 5,0X5,0CM - DETALHES E REQUADROS</v>
          </cell>
          <cell r="C2581" t="str">
            <v>M2</v>
          </cell>
          <cell r="D2581">
            <v>261.84552845528452</v>
          </cell>
          <cell r="E2581" t="str">
            <v>FDE-Julho/21</v>
          </cell>
        </row>
        <row r="2582">
          <cell r="A2582" t="str">
            <v>16.02.056</v>
          </cell>
          <cell r="B2582" t="str">
            <v>LADRILHO HIDRAULICO 20X20CM LISO 1 COR</v>
          </cell>
          <cell r="C2582" t="str">
            <v>M2</v>
          </cell>
          <cell r="D2582">
            <v>95.146341463414643</v>
          </cell>
          <cell r="E2582" t="str">
            <v>FDE-Julho/21</v>
          </cell>
        </row>
        <row r="2583">
          <cell r="A2583" t="str">
            <v>16.02.061</v>
          </cell>
          <cell r="B2583" t="str">
            <v>LADRILHO HIDRAULICO 25X25 E=2CM - PISO TATIL DE ALERTA</v>
          </cell>
          <cell r="C2583" t="str">
            <v>M2</v>
          </cell>
          <cell r="D2583">
            <v>101.7479674796748</v>
          </cell>
          <cell r="E2583" t="str">
            <v>FDE-Julho/21</v>
          </cell>
        </row>
        <row r="2584">
          <cell r="A2584" t="str">
            <v>16.02.062</v>
          </cell>
          <cell r="B2584" t="str">
            <v>LADRILHO HIDRAULICO 25X25 E=2CM - PISO TATIL DIRECIONAL</v>
          </cell>
          <cell r="C2584" t="str">
            <v>M2</v>
          </cell>
          <cell r="D2584">
            <v>101.7479674796748</v>
          </cell>
          <cell r="E2584" t="str">
            <v>FDE-Julho/21</v>
          </cell>
        </row>
        <row r="2585">
          <cell r="A2585" t="str">
            <v>16.02.064</v>
          </cell>
          <cell r="B2585" t="str">
            <v>PISO DE CONCRETO Fck 25MPa DESEMPENAMENTO MECÂNICO E=8CM</v>
          </cell>
          <cell r="C2585" t="str">
            <v>M2</v>
          </cell>
          <cell r="D2585">
            <v>61.487804878048777</v>
          </cell>
          <cell r="E2585" t="str">
            <v>FDE-Julho/21</v>
          </cell>
        </row>
        <row r="2586">
          <cell r="A2586" t="str">
            <v>16.02.066</v>
          </cell>
          <cell r="B2586" t="str">
            <v>PISO DE CONCRETO ARMADO Fck 25MPa DESEMPENAMENTO MECÂNICO  E=10CM</v>
          </cell>
          <cell r="C2586" t="str">
            <v>M2</v>
          </cell>
          <cell r="D2586">
            <v>104.79674796747967</v>
          </cell>
          <cell r="E2586" t="str">
            <v>FDE-Julho/21</v>
          </cell>
        </row>
        <row r="2587">
          <cell r="A2587" t="str">
            <v>16.02.067</v>
          </cell>
          <cell r="B2587" t="str">
            <v>TELA ARMADURA (MALHA ACO CA 60 FYK= 600 M PA)</v>
          </cell>
          <cell r="C2587" t="str">
            <v>KG</v>
          </cell>
          <cell r="D2587">
            <v>10.59349593495935</v>
          </cell>
          <cell r="E2587" t="str">
            <v>FDE-Julho/21</v>
          </cell>
        </row>
        <row r="2588">
          <cell r="A2588" t="str">
            <v>16.02.068</v>
          </cell>
          <cell r="B2588" t="str">
            <v>DEGRAU DE CONCRETO ARMADO Fck 25MPa DESEMPENADO E=6CM  INCLUSIVE LASTRO DE BRITA</v>
          </cell>
          <cell r="C2588" t="str">
            <v>M</v>
          </cell>
          <cell r="D2588">
            <v>61.544715447154474</v>
          </cell>
          <cell r="E2588" t="str">
            <v>FDE-Julho/21</v>
          </cell>
        </row>
        <row r="2589">
          <cell r="A2589" t="str">
            <v>16.02.069</v>
          </cell>
          <cell r="B2589" t="str">
            <v>SINALIZAÇÃO VISUAL DE DEGRAUS-PINTURA ACRÍLICA P/PISOS</v>
          </cell>
          <cell r="C2589" t="str">
            <v>CJ</v>
          </cell>
          <cell r="D2589">
            <v>12.886178861788618</v>
          </cell>
          <cell r="E2589" t="str">
            <v>FDE-Julho/21</v>
          </cell>
        </row>
        <row r="2590">
          <cell r="A2590" t="str">
            <v>16.02.070</v>
          </cell>
          <cell r="B2590" t="str">
            <v>LASTRO DE CONCRETO - 5CM</v>
          </cell>
          <cell r="C2590" t="str">
            <v>M2</v>
          </cell>
          <cell r="D2590">
            <v>32.349593495934961</v>
          </cell>
          <cell r="E2590" t="str">
            <v>FDE-Julho/21</v>
          </cell>
        </row>
        <row r="2591">
          <cell r="A2591" t="str">
            <v>16.02.071</v>
          </cell>
          <cell r="B2591" t="str">
            <v>LASTRO DE PEDRA BRITADA - 5CM</v>
          </cell>
          <cell r="C2591" t="str">
            <v>M2</v>
          </cell>
          <cell r="D2591">
            <v>7.3495934959349585</v>
          </cell>
          <cell r="E2591" t="str">
            <v>FDE-Julho/21</v>
          </cell>
        </row>
        <row r="2592">
          <cell r="A2592" t="str">
            <v>16.02.080</v>
          </cell>
          <cell r="B2592" t="str">
            <v>PEDRA ARDOSIA 40X40CM E=7A10MM</v>
          </cell>
          <cell r="C2592" t="str">
            <v>M2</v>
          </cell>
          <cell r="D2592">
            <v>72.788617886178869</v>
          </cell>
          <cell r="E2592" t="str">
            <v>FDE-Julho/21</v>
          </cell>
        </row>
        <row r="2593">
          <cell r="A2593" t="str">
            <v>16.02.090</v>
          </cell>
          <cell r="B2593" t="str">
            <v>CIMENTADO DESEMPENADO COM JUNTA SECA E=3,5CM INCL ARG REG</v>
          </cell>
          <cell r="C2593" t="str">
            <v>M2</v>
          </cell>
          <cell r="D2593">
            <v>53.90243902439024</v>
          </cell>
          <cell r="E2593" t="str">
            <v>FDE-Julho/21</v>
          </cell>
        </row>
        <row r="2594">
          <cell r="A2594" t="str">
            <v>16.02.091</v>
          </cell>
          <cell r="B2594" t="str">
            <v>CIMENTADO DESEMPENADO ALISADO C/ CORANTE E=3,5CM INCL ARG REG</v>
          </cell>
          <cell r="C2594" t="str">
            <v>M2</v>
          </cell>
          <cell r="D2594">
            <v>57.634146341463413</v>
          </cell>
          <cell r="E2594" t="str">
            <v>FDE-Julho/21</v>
          </cell>
        </row>
        <row r="2595">
          <cell r="A2595" t="str">
            <v>16.02.099</v>
          </cell>
          <cell r="B2595" t="str">
            <v>REVESTIMENTOS P/ PISOS EXTERNOS</v>
          </cell>
          <cell r="C2595" t="str">
            <v>MV</v>
          </cell>
          <cell r="D2595">
            <v>463.84552845528452</v>
          </cell>
          <cell r="E2595" t="str">
            <v>FDE-Julho/21</v>
          </cell>
        </row>
        <row r="2596">
          <cell r="A2596" t="str">
            <v>16.02.100</v>
          </cell>
          <cell r="B2596" t="str">
            <v>LASTRO DE BRITA E=5CM COM AGREGADO RECICLADO DA CONSTRUÇÃO CIVIL</v>
          </cell>
          <cell r="C2596" t="str">
            <v>M2</v>
          </cell>
          <cell r="D2596">
            <v>5.975609756097561</v>
          </cell>
          <cell r="E2596" t="str">
            <v>FDE-Julho/21</v>
          </cell>
        </row>
        <row r="2597">
          <cell r="A2597" t="str">
            <v>16.02.101</v>
          </cell>
          <cell r="B2597" t="str">
            <v>LASTRO DE CONCRETO TRAÇO 1:4:8   E=5CM  COM AGREGADO RECICLADO DA CONSTRUÇAO CIVIL.</v>
          </cell>
          <cell r="C2597" t="str">
            <v>M2</v>
          </cell>
          <cell r="D2597">
            <v>25.861788617886177</v>
          </cell>
          <cell r="E2597" t="str">
            <v>FDE-Julho/21</v>
          </cell>
        </row>
        <row r="2598">
          <cell r="A2598" t="str">
            <v>16.02.105</v>
          </cell>
          <cell r="B2598" t="str">
            <v>CIMENTADO DESEMPENADO COM JUNTA SECA E = 5 CM COM AGREGADO RECICLADO DA CONSTRUÇAO CIVIL</v>
          </cell>
          <cell r="C2598" t="str">
            <v>M2</v>
          </cell>
          <cell r="D2598">
            <v>52.49593495934959</v>
          </cell>
          <cell r="E2598" t="str">
            <v>FDE-Julho/21</v>
          </cell>
        </row>
        <row r="2599">
          <cell r="A2599" t="str">
            <v>16.02.106</v>
          </cell>
          <cell r="B2599" t="str">
            <v>CIMENTADO DESEMPENADO E ALISADO COM CORANTE  E = 5 CM COM AGREGADO RECICLADO DA CONSTRUÇAO CIVIL</v>
          </cell>
          <cell r="C2599" t="str">
            <v>M2</v>
          </cell>
          <cell r="D2599">
            <v>56.227642276422763</v>
          </cell>
          <cell r="E2599" t="str">
            <v>FDE-Julho/21</v>
          </cell>
        </row>
        <row r="2600">
          <cell r="A2600" t="str">
            <v>16.03.001</v>
          </cell>
          <cell r="B2600" t="str">
            <v>CORTE DE MATO E GRAMA - ROÇAGEM MECANIZADA</v>
          </cell>
          <cell r="C2600" t="str">
            <v>M2</v>
          </cell>
          <cell r="D2600">
            <v>0.71544715447154472</v>
          </cell>
          <cell r="E2600" t="str">
            <v>FDE-Julho/21</v>
          </cell>
        </row>
        <row r="2601">
          <cell r="A2601" t="str">
            <v>16.03.002</v>
          </cell>
          <cell r="B2601" t="str">
            <v xml:space="preserve">GRAMA ESMERALDA EM PLACAS 
 </v>
          </cell>
          <cell r="C2601" t="str">
            <v>M2</v>
          </cell>
          <cell r="D2601">
            <v>9.9349593495934965</v>
          </cell>
          <cell r="E2601" t="str">
            <v>FDE-Julho/21</v>
          </cell>
        </row>
        <row r="2602">
          <cell r="A2602" t="str">
            <v>16.03.006</v>
          </cell>
          <cell r="B2602" t="str">
            <v xml:space="preserve">GRAMA SAO CARLOS EM PLACAS 
 </v>
          </cell>
          <cell r="C2602" t="str">
            <v>M2</v>
          </cell>
          <cell r="D2602">
            <v>12.544715447154472</v>
          </cell>
          <cell r="E2602" t="str">
            <v>FDE-Julho/21</v>
          </cell>
        </row>
        <row r="2603">
          <cell r="A2603" t="str">
            <v>16.03.010</v>
          </cell>
          <cell r="B2603" t="str">
            <v>FORRACAO - MARANTA</v>
          </cell>
          <cell r="C2603" t="str">
            <v>M2</v>
          </cell>
          <cell r="D2603">
            <v>100.83739837398375</v>
          </cell>
          <cell r="E2603" t="str">
            <v>FDE-Julho/21</v>
          </cell>
        </row>
        <row r="2604">
          <cell r="A2604" t="str">
            <v>16.03.012</v>
          </cell>
          <cell r="B2604" t="str">
            <v>GRAMA PRETA EM MUDAS</v>
          </cell>
          <cell r="C2604" t="str">
            <v>M2</v>
          </cell>
          <cell r="D2604">
            <v>43.601626016260163</v>
          </cell>
          <cell r="E2604" t="str">
            <v>FDE-Julho/21</v>
          </cell>
        </row>
        <row r="2605">
          <cell r="A2605" t="str">
            <v>16.03.014</v>
          </cell>
          <cell r="B2605" t="str">
            <v>AP-02 PROTETOR PARA ARVORES</v>
          </cell>
          <cell r="C2605" t="str">
            <v>UN</v>
          </cell>
          <cell r="D2605">
            <v>128.83739837398375</v>
          </cell>
          <cell r="E2605" t="str">
            <v>FDE-Julho/21</v>
          </cell>
        </row>
        <row r="2606">
          <cell r="A2606" t="str">
            <v>16.03.031</v>
          </cell>
          <cell r="B2606" t="str">
            <v>ARVORE ORNAMENTAL H=1,50 A 2.00M - TIPUANA</v>
          </cell>
          <cell r="C2606" t="str">
            <v>UN</v>
          </cell>
          <cell r="D2606">
            <v>126.21138211382114</v>
          </cell>
          <cell r="E2606" t="str">
            <v>FDE-Julho/21</v>
          </cell>
        </row>
        <row r="2607">
          <cell r="A2607" t="str">
            <v>16.03.063</v>
          </cell>
          <cell r="B2607" t="str">
            <v>PALMEIRA JERIVÁ H=1,50 A 2,00 M</v>
          </cell>
          <cell r="C2607" t="str">
            <v>UN</v>
          </cell>
          <cell r="D2607">
            <v>246.97560975609755</v>
          </cell>
          <cell r="E2607" t="str">
            <v>FDE-Julho/21</v>
          </cell>
        </row>
        <row r="2608">
          <cell r="A2608" t="str">
            <v>16.03.066</v>
          </cell>
          <cell r="B2608" t="str">
            <v>ARBUSTO H=0.50 A 0.70M - AZALÉIA</v>
          </cell>
          <cell r="C2608" t="str">
            <v>UN</v>
          </cell>
          <cell r="D2608">
            <v>33.09756097560976</v>
          </cell>
          <cell r="E2608" t="str">
            <v>FDE-Julho/21</v>
          </cell>
        </row>
        <row r="2609">
          <cell r="A2609" t="str">
            <v>16.03.067</v>
          </cell>
          <cell r="B2609" t="str">
            <v>ARBUSTO H=0.50 A 0.70M - BELA EMILIA</v>
          </cell>
          <cell r="C2609" t="str">
            <v>UN</v>
          </cell>
          <cell r="D2609">
            <v>24.878048780487806</v>
          </cell>
          <cell r="E2609" t="str">
            <v>FDE-Julho/21</v>
          </cell>
        </row>
        <row r="2610">
          <cell r="A2610" t="str">
            <v>16.03.075</v>
          </cell>
          <cell r="B2610" t="str">
            <v>ARBUSTO COSTELA- DE -ADAO  H=0.50 A 0.70 M</v>
          </cell>
          <cell r="C2610" t="str">
            <v>UN</v>
          </cell>
          <cell r="D2610">
            <v>44.243902439024396</v>
          </cell>
          <cell r="E2610" t="str">
            <v>FDE-Julho/21</v>
          </cell>
        </row>
        <row r="2611">
          <cell r="A2611" t="str">
            <v>16.03.076</v>
          </cell>
          <cell r="B2611" t="str">
            <v>ARBUSTO  GUAIMBÊ   H=0.50 A 0.70 M</v>
          </cell>
          <cell r="C2611" t="str">
            <v>UN</v>
          </cell>
          <cell r="D2611">
            <v>35.699186991869915</v>
          </cell>
          <cell r="E2611" t="str">
            <v>FDE-Julho/21</v>
          </cell>
        </row>
        <row r="2612">
          <cell r="A2612" t="str">
            <v>16.03.077</v>
          </cell>
          <cell r="B2612" t="str">
            <v>ARBUSTO PRIMAVERA   H=0.50 A 0.70 M</v>
          </cell>
          <cell r="C2612" t="str">
            <v>UN</v>
          </cell>
          <cell r="D2612">
            <v>38.138211382113816</v>
          </cell>
          <cell r="E2612" t="str">
            <v>FDE-Julho/21</v>
          </cell>
        </row>
        <row r="2613">
          <cell r="A2613" t="str">
            <v>16.03.080</v>
          </cell>
          <cell r="B2613" t="str">
            <v>ARBUSTO H=0,50 A 0,70 M - CALIANDRA</v>
          </cell>
          <cell r="C2613" t="str">
            <v>UN</v>
          </cell>
          <cell r="D2613">
            <v>30.902439024390244</v>
          </cell>
          <cell r="E2613" t="str">
            <v>FDE-Julho/21</v>
          </cell>
        </row>
        <row r="2614">
          <cell r="A2614" t="str">
            <v>16.03.083</v>
          </cell>
          <cell r="B2614" t="str">
            <v>BAMBU H=1,00 A 2,00 M - BAMBUZINHO</v>
          </cell>
          <cell r="C2614" t="str">
            <v>UN</v>
          </cell>
          <cell r="D2614">
            <v>33.91056910569106</v>
          </cell>
          <cell r="E2614" t="str">
            <v>FDE-Julho/21</v>
          </cell>
        </row>
        <row r="2615">
          <cell r="A2615" t="str">
            <v>16.03.085</v>
          </cell>
          <cell r="B2615" t="str">
            <v>FORRACAO - CURCULIGO</v>
          </cell>
          <cell r="C2615" t="str">
            <v>M2</v>
          </cell>
          <cell r="D2615">
            <v>80.837398373983746</v>
          </cell>
          <cell r="E2615" t="str">
            <v>FDE-Julho/21</v>
          </cell>
        </row>
        <row r="2616">
          <cell r="A2616" t="str">
            <v>16.03.087</v>
          </cell>
          <cell r="B2616" t="str">
            <v>FORRACAO - LANTANA</v>
          </cell>
          <cell r="C2616" t="str">
            <v>M2</v>
          </cell>
          <cell r="D2616">
            <v>64.650406504065032</v>
          </cell>
          <cell r="E2616" t="str">
            <v>FDE-Julho/21</v>
          </cell>
        </row>
        <row r="2617">
          <cell r="A2617" t="str">
            <v>16.03.088</v>
          </cell>
          <cell r="B2617" t="str">
            <v>FORRACAO - LIRIO AMARELO</v>
          </cell>
          <cell r="C2617" t="str">
            <v>M2</v>
          </cell>
          <cell r="D2617">
            <v>99.097560975609753</v>
          </cell>
          <cell r="E2617" t="str">
            <v>FDE-Julho/21</v>
          </cell>
        </row>
        <row r="2618">
          <cell r="A2618" t="str">
            <v>16.03.090</v>
          </cell>
          <cell r="B2618" t="str">
            <v>ARBUSTO SANQUÉSIA   H=0.50 A 0.70 M</v>
          </cell>
          <cell r="C2618" t="str">
            <v>M2</v>
          </cell>
          <cell r="D2618">
            <v>111.75609756097562</v>
          </cell>
          <cell r="E2618" t="str">
            <v>FDE-Julho/21</v>
          </cell>
        </row>
        <row r="2619">
          <cell r="A2619" t="str">
            <v>16.03.091</v>
          </cell>
          <cell r="B2619" t="str">
            <v>FORRACAO - PILEIA</v>
          </cell>
          <cell r="C2619" t="str">
            <v>M2</v>
          </cell>
          <cell r="D2619">
            <v>76.959349593495929</v>
          </cell>
          <cell r="E2619" t="str">
            <v>FDE-Julho/21</v>
          </cell>
        </row>
        <row r="2620">
          <cell r="A2620" t="str">
            <v>16.03.092</v>
          </cell>
          <cell r="B2620" t="str">
            <v>FORRACAO - CLOROFITO</v>
          </cell>
          <cell r="C2620" t="str">
            <v>M2</v>
          </cell>
          <cell r="D2620">
            <v>75.731707317073173</v>
          </cell>
          <cell r="E2620" t="str">
            <v>FDE-Julho/21</v>
          </cell>
        </row>
        <row r="2621">
          <cell r="A2621" t="str">
            <v>16.03.093</v>
          </cell>
          <cell r="B2621" t="str">
            <v>FORRACAO - VEDELIA</v>
          </cell>
          <cell r="C2621" t="str">
            <v>M2</v>
          </cell>
          <cell r="D2621">
            <v>102.6910569105691</v>
          </cell>
          <cell r="E2621" t="str">
            <v>FDE-Julho/21</v>
          </cell>
        </row>
        <row r="2622">
          <cell r="A2622" t="str">
            <v>16.03.096</v>
          </cell>
          <cell r="B2622" t="str">
            <v>FORRACAO - AGAPANTO</v>
          </cell>
          <cell r="C2622" t="str">
            <v>M2</v>
          </cell>
          <cell r="D2622">
            <v>90.089430894308947</v>
          </cell>
          <cell r="E2622" t="str">
            <v>FDE-Julho/21</v>
          </cell>
        </row>
        <row r="2623">
          <cell r="A2623" t="str">
            <v>16.03.099</v>
          </cell>
          <cell r="B2623" t="str">
            <v>SERVIÇOS DE PAISAGISMO</v>
          </cell>
          <cell r="C2623" t="str">
            <v>MV</v>
          </cell>
          <cell r="D2623">
            <v>463.84552845528452</v>
          </cell>
          <cell r="E2623" t="str">
            <v>FDE-Julho/21</v>
          </cell>
        </row>
        <row r="2624">
          <cell r="A2624" t="str">
            <v>16.03.100</v>
          </cell>
          <cell r="B2624" t="str">
            <v>ARBUSTO ALECRIM H=0,50M A 0,70M</v>
          </cell>
          <cell r="C2624" t="str">
            <v>UN</v>
          </cell>
          <cell r="D2624">
            <v>38.40650406504065</v>
          </cell>
          <cell r="E2624" t="str">
            <v>FDE-Julho/21</v>
          </cell>
        </row>
        <row r="2625">
          <cell r="A2625" t="str">
            <v>16.03.101</v>
          </cell>
          <cell r="B2625" t="str">
            <v>FORRAÇÃO AZULZINHA</v>
          </cell>
          <cell r="C2625" t="str">
            <v>M2</v>
          </cell>
          <cell r="D2625">
            <v>165.64227642276424</v>
          </cell>
          <cell r="E2625" t="str">
            <v>FDE-Julho/21</v>
          </cell>
        </row>
        <row r="2626">
          <cell r="A2626" t="str">
            <v>16.03.102</v>
          </cell>
          <cell r="B2626" t="str">
            <v>FORRAÇÃO BARLÉRIA</v>
          </cell>
          <cell r="C2626" t="str">
            <v>M2</v>
          </cell>
          <cell r="D2626">
            <v>161.60162601626018</v>
          </cell>
          <cell r="E2626" t="str">
            <v>FDE-Julho/21</v>
          </cell>
        </row>
        <row r="2627">
          <cell r="A2627" t="str">
            <v>16.03.103</v>
          </cell>
          <cell r="B2627" t="str">
            <v>FORRAÇÃO BULBINE</v>
          </cell>
          <cell r="C2627" t="str">
            <v>M2</v>
          </cell>
          <cell r="D2627">
            <v>94.495934959349597</v>
          </cell>
          <cell r="E2627" t="str">
            <v>FDE-Julho/21</v>
          </cell>
        </row>
        <row r="2628">
          <cell r="A2628" t="str">
            <v>16.03.104</v>
          </cell>
          <cell r="B2628" t="str">
            <v>ARBUSTO DICORISANDRA H=0,50 A 0,70M</v>
          </cell>
          <cell r="C2628" t="str">
            <v>M2</v>
          </cell>
          <cell r="D2628">
            <v>618.5040650406504</v>
          </cell>
          <cell r="E2628" t="str">
            <v>FDE-Julho/21</v>
          </cell>
        </row>
        <row r="2629">
          <cell r="A2629" t="str">
            <v>16.03.105</v>
          </cell>
          <cell r="B2629" t="str">
            <v>FORRAÇÃO DINHEIRO-EM-PENCA</v>
          </cell>
          <cell r="C2629" t="str">
            <v>M2</v>
          </cell>
          <cell r="D2629">
            <v>63.130081300813011</v>
          </cell>
          <cell r="E2629" t="str">
            <v>FDE-Julho/21</v>
          </cell>
        </row>
        <row r="2630">
          <cell r="A2630" t="str">
            <v>16.03.106</v>
          </cell>
          <cell r="B2630" t="str">
            <v>FORRAÇÃO GOTA DE ORVALHO</v>
          </cell>
          <cell r="C2630" t="str">
            <v>M2</v>
          </cell>
          <cell r="D2630">
            <v>71.756097560975618</v>
          </cell>
          <cell r="E2630" t="str">
            <v>FDE-Julho/21</v>
          </cell>
        </row>
        <row r="2631">
          <cell r="A2631" t="str">
            <v>16.03.107</v>
          </cell>
          <cell r="B2631" t="str">
            <v>FORRAÇÃO GRAMA-AMENDOIM</v>
          </cell>
          <cell r="C2631" t="str">
            <v>M2</v>
          </cell>
          <cell r="D2631">
            <v>147.65040650406505</v>
          </cell>
          <cell r="E2631" t="str">
            <v>FDE-Julho/21</v>
          </cell>
        </row>
        <row r="2632">
          <cell r="A2632" t="str">
            <v>16.03.108</v>
          </cell>
          <cell r="B2632" t="str">
            <v>FORRAÇÃO JIBÓIA-VERDE</v>
          </cell>
          <cell r="C2632" t="str">
            <v>M2</v>
          </cell>
          <cell r="D2632">
            <v>238.17886178861787</v>
          </cell>
          <cell r="E2632" t="str">
            <v>FDE-Julho/21</v>
          </cell>
        </row>
        <row r="2633">
          <cell r="A2633" t="str">
            <v>16.03.109</v>
          </cell>
          <cell r="B2633" t="str">
            <v>FORRAÇÃO LAMBARI-ROXO</v>
          </cell>
          <cell r="C2633" t="str">
            <v>M2</v>
          </cell>
          <cell r="D2633">
            <v>163.17073170731706</v>
          </cell>
          <cell r="E2633" t="str">
            <v>FDE-Julho/21</v>
          </cell>
        </row>
        <row r="2634">
          <cell r="A2634" t="str">
            <v>16.03.110</v>
          </cell>
          <cell r="B2634" t="str">
            <v>ARBUSTO MANJERICÃO H=0,50 A 0,70M</v>
          </cell>
          <cell r="C2634" t="str">
            <v>UN</v>
          </cell>
          <cell r="D2634">
            <v>37.658536585365852</v>
          </cell>
          <cell r="E2634" t="str">
            <v>FDE-Julho/21</v>
          </cell>
        </row>
        <row r="2635">
          <cell r="A2635" t="str">
            <v>16.03.111</v>
          </cell>
          <cell r="B2635" t="str">
            <v>FORRAÇÃO OFIOPOGO</v>
          </cell>
          <cell r="C2635" t="str">
            <v>M2</v>
          </cell>
          <cell r="D2635">
            <v>98.252032520325201</v>
          </cell>
          <cell r="E2635" t="str">
            <v>FDE-Julho/21</v>
          </cell>
        </row>
        <row r="2636">
          <cell r="A2636" t="str">
            <v>16.03.112</v>
          </cell>
          <cell r="B2636" t="str">
            <v>FORRAÇÃO PAPIRINHO</v>
          </cell>
          <cell r="C2636" t="str">
            <v>M2</v>
          </cell>
          <cell r="D2636">
            <v>176.26016260162604</v>
          </cell>
          <cell r="E2636" t="str">
            <v>FDE-Julho/21</v>
          </cell>
        </row>
        <row r="2637">
          <cell r="A2637" t="str">
            <v>16.03.113</v>
          </cell>
          <cell r="B2637" t="str">
            <v>FORRAÇÃO SINGÔNIO</v>
          </cell>
          <cell r="C2637" t="str">
            <v>M2</v>
          </cell>
          <cell r="D2637">
            <v>64.260162601626021</v>
          </cell>
          <cell r="E2637" t="str">
            <v>FDE-Julho/21</v>
          </cell>
        </row>
        <row r="2638">
          <cell r="A2638" t="str">
            <v>16.03.114</v>
          </cell>
          <cell r="B2638" t="str">
            <v>FORRAÇÃO TRAPOERABA</v>
          </cell>
          <cell r="C2638" t="str">
            <v>M2</v>
          </cell>
          <cell r="D2638">
            <v>162.21138211382114</v>
          </cell>
          <cell r="E2638" t="str">
            <v>FDE-Julho/21</v>
          </cell>
        </row>
        <row r="2639">
          <cell r="A2639" t="str">
            <v>16.03.150</v>
          </cell>
          <cell r="B2639" t="str">
            <v>ÁRVORE ORNAMENTAL AROEIRA-DO-SERTÃO H=2,00M</v>
          </cell>
          <cell r="C2639" t="str">
            <v>UN</v>
          </cell>
          <cell r="D2639">
            <v>191.30081300813009</v>
          </cell>
          <cell r="E2639" t="str">
            <v>FDE-Julho/21</v>
          </cell>
        </row>
        <row r="2640">
          <cell r="A2640" t="str">
            <v>16.03.151</v>
          </cell>
          <cell r="B2640" t="str">
            <v>ÁRVORE ORNAMENTAL CANELA-PRETA H=2,00M</v>
          </cell>
          <cell r="C2640" t="str">
            <v>UN</v>
          </cell>
          <cell r="D2640">
            <v>188.65040650406505</v>
          </cell>
          <cell r="E2640" t="str">
            <v>FDE-Julho/21</v>
          </cell>
        </row>
        <row r="2641">
          <cell r="A2641" t="str">
            <v>16.03.152</v>
          </cell>
          <cell r="B2641" t="str">
            <v>ÁRVORE ORNAMENTAL CANELA-SASSAFRÁS H=2,00M</v>
          </cell>
          <cell r="C2641" t="str">
            <v>UN</v>
          </cell>
          <cell r="D2641">
            <v>195.36585365853659</v>
          </cell>
          <cell r="E2641" t="str">
            <v>FDE-Julho/21</v>
          </cell>
        </row>
        <row r="2642">
          <cell r="A2642" t="str">
            <v>16.03.153</v>
          </cell>
          <cell r="B2642" t="str">
            <v>ÁRVORE ORNAMENTAL CASTANHA-DO-PARÁ H=2,00M</v>
          </cell>
          <cell r="C2642" t="str">
            <v>UN</v>
          </cell>
          <cell r="D2642">
            <v>219.20325203252034</v>
          </cell>
          <cell r="E2642" t="str">
            <v>FDE-Julho/21</v>
          </cell>
        </row>
        <row r="2643">
          <cell r="A2643" t="str">
            <v>16.03.154</v>
          </cell>
          <cell r="B2643" t="str">
            <v>ÁRVORE ORNAMENTAL IMBUIA H=2,00M</v>
          </cell>
          <cell r="C2643" t="str">
            <v>UN</v>
          </cell>
          <cell r="D2643">
            <v>212.73170731707319</v>
          </cell>
          <cell r="E2643" t="str">
            <v>FDE-Julho/21</v>
          </cell>
        </row>
        <row r="2644">
          <cell r="A2644" t="str">
            <v>16.03.155</v>
          </cell>
          <cell r="B2644" t="str">
            <v>ÁRVORE ORNAMENTAL JABORANDI H=2,00M</v>
          </cell>
          <cell r="C2644" t="str">
            <v>UN</v>
          </cell>
          <cell r="D2644">
            <v>236.86991869918702</v>
          </cell>
          <cell r="E2644" t="str">
            <v>FDE-Julho/21</v>
          </cell>
        </row>
        <row r="2645">
          <cell r="A2645" t="str">
            <v>16.03.156</v>
          </cell>
          <cell r="B2645" t="str">
            <v>ÁRVORE ORNAMENTAL PEROBA ROSA H=2,00M</v>
          </cell>
          <cell r="C2645" t="str">
            <v>UN</v>
          </cell>
          <cell r="D2645">
            <v>210.70731707317074</v>
          </cell>
          <cell r="E2645" t="str">
            <v>FDE-Julho/21</v>
          </cell>
        </row>
        <row r="2646">
          <cell r="A2646" t="str">
            <v>16.03.157</v>
          </cell>
          <cell r="B2646" t="str">
            <v>ÁRVORE ORNAMENTAL PINHEIRO-DO-PARANÁ H=2,00M</v>
          </cell>
          <cell r="C2646" t="str">
            <v>UN</v>
          </cell>
          <cell r="D2646">
            <v>215.52032520325201</v>
          </cell>
          <cell r="E2646" t="str">
            <v>FDE-Julho/21</v>
          </cell>
        </row>
        <row r="2647">
          <cell r="A2647" t="str">
            <v>16.03.170</v>
          </cell>
          <cell r="B2647" t="str">
            <v>ÁRVORE  PEITO DE POMBA H=0,50 A 1,00M. (NATIVA PIONEIRA-SP)</v>
          </cell>
          <cell r="C2647" t="str">
            <v>UN</v>
          </cell>
          <cell r="D2647">
            <v>19.975609756097562</v>
          </cell>
          <cell r="E2647" t="str">
            <v>FDE-Julho/21</v>
          </cell>
        </row>
        <row r="2648">
          <cell r="A2648" t="str">
            <v>16.03.171</v>
          </cell>
          <cell r="B2648" t="str">
            <v>ÁRVORE  TÁPIA  H=0,50M A 1,00M. (NATIVA PIONEIRA-SP)</v>
          </cell>
          <cell r="C2648" t="str">
            <v>UN</v>
          </cell>
          <cell r="D2648">
            <v>17.845528455284551</v>
          </cell>
          <cell r="E2648" t="str">
            <v>FDE-Julho/21</v>
          </cell>
        </row>
        <row r="2649">
          <cell r="A2649" t="str">
            <v>16.03.172</v>
          </cell>
          <cell r="B2649" t="str">
            <v>ÁRVORE CAPIXINGUI  H=0,50M A 1,00M (NATIVA PIONEIRA-SP)</v>
          </cell>
          <cell r="C2649" t="str">
            <v>UN</v>
          </cell>
          <cell r="D2649">
            <v>17.845528455284551</v>
          </cell>
          <cell r="E2649" t="str">
            <v>FDE-Julho/21</v>
          </cell>
        </row>
        <row r="2650">
          <cell r="A2650" t="str">
            <v>16.03.173</v>
          </cell>
          <cell r="B2650" t="str">
            <v>ÁRVORE INGÁ  H=0,50M A 1,00M (NATIVA PIONEIRA-SP)</v>
          </cell>
          <cell r="C2650" t="str">
            <v>UN</v>
          </cell>
          <cell r="D2650">
            <v>19.130081300813011</v>
          </cell>
          <cell r="E2650" t="str">
            <v>FDE-Julho/21</v>
          </cell>
        </row>
        <row r="2651">
          <cell r="A2651" t="str">
            <v>16.03.174</v>
          </cell>
          <cell r="B2651" t="str">
            <v>ÁRVORE FUMO BRAVO  H=0,50M A 1,00M (NATIVA PIONEIRA-SP)</v>
          </cell>
          <cell r="C2651" t="str">
            <v>UN</v>
          </cell>
          <cell r="D2651">
            <v>24.170731707317074</v>
          </cell>
          <cell r="E2651" t="str">
            <v>FDE-Julho/21</v>
          </cell>
        </row>
        <row r="2652">
          <cell r="A2652" t="str">
            <v>16.03.175</v>
          </cell>
          <cell r="B2652" t="str">
            <v>ÁRVORE MUTAMBO  H=0,50M A 1,00M (NATIVA PIONEIRA-SP)</v>
          </cell>
          <cell r="C2652" t="str">
            <v>UN</v>
          </cell>
          <cell r="D2652">
            <v>20.95121951219512</v>
          </cell>
          <cell r="E2652" t="str">
            <v>FDE-Julho/21</v>
          </cell>
        </row>
        <row r="2653">
          <cell r="A2653" t="str">
            <v>16.03.176</v>
          </cell>
          <cell r="B2653" t="str">
            <v>ÁRVORE AÇOITA CAVALO  H=0,50M A 1,00M (NATIVA PIONEIRA-SP)</v>
          </cell>
          <cell r="C2653" t="str">
            <v>UN</v>
          </cell>
          <cell r="D2653">
            <v>19.76422764227642</v>
          </cell>
          <cell r="E2653" t="str">
            <v>FDE-Julho/21</v>
          </cell>
        </row>
        <row r="2654">
          <cell r="A2654" t="str">
            <v>16.03.177</v>
          </cell>
          <cell r="B2654" t="str">
            <v>ÁRVORE PAU POLVORA  H=0,50M A 1,00M (NATIVA PIONEIRA-SP)</v>
          </cell>
          <cell r="C2654" t="str">
            <v>UN</v>
          </cell>
          <cell r="D2654">
            <v>19.422764227642276</v>
          </cell>
          <cell r="E2654" t="str">
            <v>FDE-Julho/21</v>
          </cell>
        </row>
        <row r="2655">
          <cell r="A2655" t="str">
            <v>16.03.190</v>
          </cell>
          <cell r="B2655" t="str">
            <v>ÁRVORE PEITO DE POMBA H=2,00M (NATIVA PIONEIRA-SP)</v>
          </cell>
          <cell r="C2655" t="str">
            <v>UN</v>
          </cell>
          <cell r="D2655">
            <v>52.357723577235781</v>
          </cell>
          <cell r="E2655" t="str">
            <v>FDE-Julho/21</v>
          </cell>
        </row>
        <row r="2656">
          <cell r="A2656" t="str">
            <v>16.03.191</v>
          </cell>
          <cell r="B2656" t="str">
            <v>ÁRVORE TÁPIA H=2,00M (NATIVA PIONEIRA-SP)</v>
          </cell>
          <cell r="C2656" t="str">
            <v>UN</v>
          </cell>
          <cell r="D2656">
            <v>32.357723577235774</v>
          </cell>
          <cell r="E2656" t="str">
            <v>FDE-Julho/21</v>
          </cell>
        </row>
        <row r="2657">
          <cell r="A2657" t="str">
            <v>16.03.192</v>
          </cell>
          <cell r="B2657" t="str">
            <v>ÁRVORE CAPIXINGUI H=2,00M (NATIVA PIONEIRA-SP)</v>
          </cell>
          <cell r="C2657" t="str">
            <v>UN</v>
          </cell>
          <cell r="D2657">
            <v>65.788617886178869</v>
          </cell>
          <cell r="E2657" t="str">
            <v>FDE-Julho/21</v>
          </cell>
        </row>
        <row r="2658">
          <cell r="A2658" t="str">
            <v>16.03.193</v>
          </cell>
          <cell r="B2658" t="str">
            <v>ÁRVORE INGÁ  H=2,00M (NATIVA PIONEIRA-SP)</v>
          </cell>
          <cell r="C2658" t="str">
            <v>UN</v>
          </cell>
          <cell r="D2658">
            <v>69.162601626016254</v>
          </cell>
          <cell r="E2658" t="str">
            <v>FDE-Julho/21</v>
          </cell>
        </row>
        <row r="2659">
          <cell r="A2659" t="str">
            <v>16.03.194</v>
          </cell>
          <cell r="B2659" t="str">
            <v>ÁRVORE FUMO BRAVO H=2,00M (NATIVA PIONEIRA-SP)</v>
          </cell>
          <cell r="C2659" t="str">
            <v>UN</v>
          </cell>
          <cell r="D2659">
            <v>36.910569105691053</v>
          </cell>
          <cell r="E2659" t="str">
            <v>FDE-Julho/21</v>
          </cell>
        </row>
        <row r="2660">
          <cell r="A2660" t="str">
            <v>16.03.195</v>
          </cell>
          <cell r="B2660" t="str">
            <v>ÁRVORE MUTAMBO H=2,00M (NATIVA PIONEIRA-SP)</v>
          </cell>
          <cell r="C2660" t="str">
            <v>UN</v>
          </cell>
          <cell r="D2660">
            <v>47.162601626016261</v>
          </cell>
          <cell r="E2660" t="str">
            <v>FDE-Julho/21</v>
          </cell>
        </row>
        <row r="2661">
          <cell r="A2661" t="str">
            <v>16.03.196</v>
          </cell>
          <cell r="B2661" t="str">
            <v>ÁRVORE AÇOITA CAVALO  H=2,00M (NATIVA PIONEIRA-SP)</v>
          </cell>
          <cell r="C2661" t="str">
            <v>UN</v>
          </cell>
          <cell r="D2661">
            <v>44.715447154471548</v>
          </cell>
          <cell r="E2661" t="str">
            <v>FDE-Julho/21</v>
          </cell>
        </row>
        <row r="2662">
          <cell r="A2662" t="str">
            <v>16.03.197</v>
          </cell>
          <cell r="B2662" t="str">
            <v>ÁRVORE PAU POLVORA H=2,00M (NATIVA PIONEIRA-SP)</v>
          </cell>
          <cell r="C2662" t="str">
            <v>UN</v>
          </cell>
          <cell r="D2662">
            <v>42.861788617886177</v>
          </cell>
          <cell r="E2662" t="str">
            <v>FDE-Julho/21</v>
          </cell>
        </row>
        <row r="2663">
          <cell r="A2663" t="str">
            <v>16.03.200</v>
          </cell>
          <cell r="B2663" t="str">
            <v>ÁRVORE ORNAMENTAL ALDRAGO H=2,00M</v>
          </cell>
          <cell r="C2663" t="str">
            <v>UN</v>
          </cell>
          <cell r="D2663">
            <v>198.1219512195122</v>
          </cell>
          <cell r="E2663" t="str">
            <v>FDE-Julho/21</v>
          </cell>
        </row>
        <row r="2664">
          <cell r="A2664" t="str">
            <v>16.03.201</v>
          </cell>
          <cell r="B2664" t="str">
            <v>ÁRVORE ORNAMENTAL PAU-CIGARRA H=2,00M</v>
          </cell>
          <cell r="C2664" t="str">
            <v>UN</v>
          </cell>
          <cell r="D2664">
            <v>205.58536585365854</v>
          </cell>
          <cell r="E2664" t="str">
            <v>FDE-Julho/21</v>
          </cell>
        </row>
        <row r="2665">
          <cell r="A2665" t="str">
            <v>16.03.202</v>
          </cell>
          <cell r="B2665" t="str">
            <v>ÁRVORE ORNAMENTAL ARAÇÁ H=2,00M</v>
          </cell>
          <cell r="C2665" t="str">
            <v>UN</v>
          </cell>
          <cell r="D2665">
            <v>195.7479674796748</v>
          </cell>
          <cell r="E2665" t="str">
            <v>FDE-Julho/21</v>
          </cell>
        </row>
        <row r="2666">
          <cell r="A2666" t="str">
            <v>16.03.203</v>
          </cell>
          <cell r="B2666" t="str">
            <v>ÁRVORE ORNAMENTAL AROEIRA-SALSA H=2,00M</v>
          </cell>
          <cell r="C2666" t="str">
            <v>UN</v>
          </cell>
          <cell r="D2666">
            <v>195.14634146341464</v>
          </cell>
          <cell r="E2666" t="str">
            <v>FDE-Julho/21</v>
          </cell>
        </row>
        <row r="2667">
          <cell r="A2667" t="str">
            <v>16.03.204</v>
          </cell>
          <cell r="B2667" t="str">
            <v>ÁRVORE ORNAMENTAL BICO-DE-PATO H=2,00M</v>
          </cell>
          <cell r="C2667" t="str">
            <v>UN</v>
          </cell>
          <cell r="D2667">
            <v>189.90243902439025</v>
          </cell>
          <cell r="E2667" t="str">
            <v>FDE-Julho/21</v>
          </cell>
        </row>
        <row r="2668">
          <cell r="A2668" t="str">
            <v>16.03.205</v>
          </cell>
          <cell r="B2668" t="str">
            <v>ÁRVORE ORNAMENTAL CHUVA DE OURO H=2,00M</v>
          </cell>
          <cell r="C2668" t="str">
            <v>UN</v>
          </cell>
          <cell r="D2668">
            <v>202.04878048780489</v>
          </cell>
          <cell r="E2668" t="str">
            <v>FDE-Julho/21</v>
          </cell>
        </row>
        <row r="2669">
          <cell r="A2669" t="str">
            <v>16.03.206</v>
          </cell>
          <cell r="B2669" t="str">
            <v>ÁRVORE ORNAMENTAL CANELEIRA H=2,00M</v>
          </cell>
          <cell r="C2669" t="str">
            <v>UN</v>
          </cell>
          <cell r="D2669">
            <v>188.65040650406505</v>
          </cell>
          <cell r="E2669" t="str">
            <v>FDE-Julho/21</v>
          </cell>
        </row>
        <row r="2670">
          <cell r="A2670" t="str">
            <v>16.03.207</v>
          </cell>
          <cell r="B2670" t="str">
            <v>ÁRVORE ORNAMENTAL CAPUTUNA-PRETA (CHUPA FERRO) H=2,00M</v>
          </cell>
          <cell r="C2670" t="str">
            <v>UN</v>
          </cell>
          <cell r="D2670">
            <v>198.04878048780486</v>
          </cell>
          <cell r="E2670" t="str">
            <v>FDE-Julho/21</v>
          </cell>
        </row>
        <row r="2671">
          <cell r="A2671" t="str">
            <v>16.03.208</v>
          </cell>
          <cell r="B2671" t="str">
            <v>ÁRVORE ORNAMENTAL CAROBA H=2,00M</v>
          </cell>
          <cell r="C2671" t="str">
            <v>UN</v>
          </cell>
          <cell r="D2671">
            <v>204.26016260162604</v>
          </cell>
          <cell r="E2671" t="str">
            <v>FDE-Julho/21</v>
          </cell>
        </row>
        <row r="2672">
          <cell r="A2672" t="str">
            <v>16.03.209</v>
          </cell>
          <cell r="B2672" t="str">
            <v>ÁRVORE ORNAMENTAL CAROBA-BRANCA H=2,00M</v>
          </cell>
          <cell r="C2672" t="str">
            <v>UN</v>
          </cell>
          <cell r="D2672">
            <v>198.88617886178861</v>
          </cell>
          <cell r="E2672" t="str">
            <v>FDE-Julho/21</v>
          </cell>
        </row>
        <row r="2673">
          <cell r="A2673" t="str">
            <v>16.03.210</v>
          </cell>
          <cell r="B2673" t="str">
            <v>ÁRVORE ORNAMENTAL CAROBÃO H=2,00M</v>
          </cell>
          <cell r="C2673" t="str">
            <v>UN</v>
          </cell>
          <cell r="D2673">
            <v>200.9430894308943</v>
          </cell>
          <cell r="E2673" t="str">
            <v>FDE-Julho/21</v>
          </cell>
        </row>
        <row r="2674">
          <cell r="A2674" t="str">
            <v>16.03.211</v>
          </cell>
          <cell r="B2674" t="str">
            <v>ÁRVORE ORNAMENTAL CARVALHO-BRASILEIRO (CARVALHO DO BRASIL) H=2,00M</v>
          </cell>
          <cell r="C2674" t="str">
            <v>UN</v>
          </cell>
          <cell r="D2674">
            <v>197.3821138211382</v>
          </cell>
          <cell r="E2674" t="str">
            <v>FDE-Julho/21</v>
          </cell>
        </row>
        <row r="2675">
          <cell r="A2675" t="str">
            <v>16.03.212</v>
          </cell>
          <cell r="B2675" t="str">
            <v>ÁRVORE ORNAMENTAL CÁSSIA-GRANDE H=2,00M</v>
          </cell>
          <cell r="C2675" t="str">
            <v>UN</v>
          </cell>
          <cell r="D2675">
            <v>202.99186991869919</v>
          </cell>
          <cell r="E2675" t="str">
            <v>FDE-Julho/21</v>
          </cell>
        </row>
        <row r="2676">
          <cell r="A2676" t="str">
            <v>16.03.213</v>
          </cell>
          <cell r="B2676" t="str">
            <v>ÁRVORE ORNAMENTAL CEDRO-ROSA (CEDRO) H=2,00M</v>
          </cell>
          <cell r="C2676" t="str">
            <v>UN</v>
          </cell>
          <cell r="D2676">
            <v>203.60162601626018</v>
          </cell>
          <cell r="E2676" t="str">
            <v>FDE-Julho/21</v>
          </cell>
        </row>
        <row r="2677">
          <cell r="A2677" t="str">
            <v>16.03.214</v>
          </cell>
          <cell r="B2677" t="str">
            <v>ÁRVORE ORNAMENTAL CHÁ-DE-BUGRE (CAPITÃO DO CAMPO) H=2,00M</v>
          </cell>
          <cell r="C2677" t="str">
            <v>UN</v>
          </cell>
          <cell r="D2677">
            <v>199.869918699187</v>
          </cell>
          <cell r="E2677" t="str">
            <v>FDE-Julho/21</v>
          </cell>
        </row>
        <row r="2678">
          <cell r="A2678" t="str">
            <v>16.03.215</v>
          </cell>
          <cell r="B2678" t="str">
            <v>ÁRVORE ORNAMENTAL DEDALEIRO H=2,00M</v>
          </cell>
          <cell r="C2678" t="str">
            <v>UN</v>
          </cell>
          <cell r="D2678">
            <v>201.10569105691059</v>
          </cell>
          <cell r="E2678" t="str">
            <v>FDE-Julho/21</v>
          </cell>
        </row>
        <row r="2679">
          <cell r="A2679" t="str">
            <v>16.03.216</v>
          </cell>
          <cell r="B2679" t="str">
            <v>ÁRVORE ORNAMENTAL DIADEMA H=2,00M</v>
          </cell>
          <cell r="C2679" t="str">
            <v>UN</v>
          </cell>
          <cell r="D2679">
            <v>198.47154471544715</v>
          </cell>
          <cell r="E2679" t="str">
            <v>FDE-Julho/21</v>
          </cell>
        </row>
        <row r="2680">
          <cell r="A2680" t="str">
            <v>16.03.217</v>
          </cell>
          <cell r="B2680" t="str">
            <v>ÁRVORE ORNAMENTAL EMBAÚBA H=2,00M</v>
          </cell>
          <cell r="C2680" t="str">
            <v>UN</v>
          </cell>
          <cell r="D2680">
            <v>209.5691056910569</v>
          </cell>
          <cell r="E2680" t="str">
            <v>FDE-Julho/21</v>
          </cell>
        </row>
        <row r="2681">
          <cell r="A2681" t="str">
            <v>16.03.218</v>
          </cell>
          <cell r="B2681" t="str">
            <v>ÁRVORE ORNAMENTAL EMBIRUÇU H=2,00M</v>
          </cell>
          <cell r="C2681" t="str">
            <v>UN</v>
          </cell>
          <cell r="D2681">
            <v>199.34959349593495</v>
          </cell>
          <cell r="E2681" t="str">
            <v>FDE-Julho/21</v>
          </cell>
        </row>
        <row r="2682">
          <cell r="A2682" t="str">
            <v>16.03.219</v>
          </cell>
          <cell r="B2682" t="str">
            <v>ÁRVORE ORNAMENTAL FEIJOA H=2,00M</v>
          </cell>
          <cell r="C2682" t="str">
            <v>UN</v>
          </cell>
          <cell r="D2682">
            <v>218.00813008130081</v>
          </cell>
          <cell r="E2682" t="str">
            <v>FDE-Julho/21</v>
          </cell>
        </row>
        <row r="2683">
          <cell r="A2683" t="str">
            <v>16.03.220</v>
          </cell>
          <cell r="B2683" t="str">
            <v>ÁRVORE ORNAMENTAL GUANANDI H=2,00M</v>
          </cell>
          <cell r="C2683" t="str">
            <v>UN</v>
          </cell>
          <cell r="D2683">
            <v>202.22764227642278</v>
          </cell>
          <cell r="E2683" t="str">
            <v>FDE-Julho/21</v>
          </cell>
        </row>
        <row r="2684">
          <cell r="A2684" t="str">
            <v>16.03.221</v>
          </cell>
          <cell r="B2684" t="str">
            <v>ÁRVORE ORNAMENTAL IPÊ-AMARELO-DA-SERRA H=2,00M</v>
          </cell>
          <cell r="C2684" t="str">
            <v>UN</v>
          </cell>
          <cell r="D2684">
            <v>196.52032520325204</v>
          </cell>
          <cell r="E2684" t="str">
            <v>FDE-Julho/21</v>
          </cell>
        </row>
        <row r="2685">
          <cell r="A2685" t="str">
            <v>16.03.222</v>
          </cell>
          <cell r="B2685" t="str">
            <v>ÁRVORE ORNAMENTAL IPÊ-BRANCO H=2,00M</v>
          </cell>
          <cell r="C2685" t="str">
            <v>UN</v>
          </cell>
          <cell r="D2685">
            <v>202.60975609756099</v>
          </cell>
          <cell r="E2685" t="str">
            <v>FDE-Julho/21</v>
          </cell>
        </row>
        <row r="2686">
          <cell r="A2686" t="str">
            <v>16.03.223</v>
          </cell>
          <cell r="B2686" t="str">
            <v>ÁRVORE ORNAMENTAL IPÊ-ROXO DE 7 FOLHAS H=2,00M</v>
          </cell>
          <cell r="C2686" t="str">
            <v>UN</v>
          </cell>
          <cell r="D2686">
            <v>199.08943089430895</v>
          </cell>
          <cell r="E2686" t="str">
            <v>FDE-Julho/21</v>
          </cell>
        </row>
        <row r="2687">
          <cell r="A2687" t="str">
            <v>16.03.224</v>
          </cell>
          <cell r="B2687" t="str">
            <v>ÁRVORE ORNAMENTAL JACARANDÁ-PAULISTA H=2,00M</v>
          </cell>
          <cell r="C2687" t="str">
            <v>UN</v>
          </cell>
          <cell r="D2687">
            <v>200.09756097560975</v>
          </cell>
          <cell r="E2687" t="str">
            <v>FDE-Julho/21</v>
          </cell>
        </row>
        <row r="2688">
          <cell r="A2688" t="str">
            <v>16.03.225</v>
          </cell>
          <cell r="B2688" t="str">
            <v>ÁRVORE ORNAMENTAL JEQUITIBÁ-BRANCO H=2,00M</v>
          </cell>
          <cell r="C2688" t="str">
            <v>UN</v>
          </cell>
          <cell r="D2688">
            <v>205.58536585365854</v>
          </cell>
          <cell r="E2688" t="str">
            <v>FDE-Julho/21</v>
          </cell>
        </row>
        <row r="2689">
          <cell r="A2689" t="str">
            <v>16.03.226</v>
          </cell>
          <cell r="B2689" t="str">
            <v>ÁRVORE ORNAMENTAL JEQUITIBÁ-ROSA H=2,00M</v>
          </cell>
          <cell r="C2689" t="str">
            <v>UN</v>
          </cell>
          <cell r="D2689">
            <v>205.58536585365854</v>
          </cell>
          <cell r="E2689" t="str">
            <v>FDE-Julho/21</v>
          </cell>
        </row>
        <row r="2690">
          <cell r="A2690" t="str">
            <v>16.03.227</v>
          </cell>
          <cell r="B2690" t="str">
            <v>ÁRVORE ORNAMENTAL MIRINDIBA (MIRINDIBA ROSA) H=2,00M</v>
          </cell>
          <cell r="C2690" t="str">
            <v>UN</v>
          </cell>
          <cell r="D2690">
            <v>205.58536585365854</v>
          </cell>
          <cell r="E2690" t="str">
            <v>FDE-Julho/21</v>
          </cell>
        </row>
        <row r="2691">
          <cell r="A2691" t="str">
            <v>16.03.228</v>
          </cell>
          <cell r="B2691" t="str">
            <v>ÁRVORE ORNAMENTAL MULUNGU-DO-LITORAL (SUINÃ) H=2,00M</v>
          </cell>
          <cell r="C2691" t="str">
            <v>UN</v>
          </cell>
          <cell r="D2691">
            <v>184.42276422764229</v>
          </cell>
          <cell r="E2691" t="str">
            <v>FDE-Julho/21</v>
          </cell>
        </row>
        <row r="2692">
          <cell r="A2692" t="str">
            <v>16.03.229</v>
          </cell>
          <cell r="B2692" t="str">
            <v>ÁRVORE ORNAMENTAL MULUNGU H=2,00M</v>
          </cell>
          <cell r="C2692" t="str">
            <v>UN</v>
          </cell>
          <cell r="D2692">
            <v>212.38211382113823</v>
          </cell>
          <cell r="E2692" t="str">
            <v>FDE-Julho/21</v>
          </cell>
        </row>
        <row r="2693">
          <cell r="A2693" t="str">
            <v>16.03.230</v>
          </cell>
          <cell r="B2693" t="str">
            <v>ÁRVORE ORNAMENTAL PATA-DE-VACA-BRANCA (PATA-DE-VACA) H=2,00M</v>
          </cell>
          <cell r="C2693" t="str">
            <v>UN</v>
          </cell>
          <cell r="D2693">
            <v>209.8780487804878</v>
          </cell>
          <cell r="E2693" t="str">
            <v>FDE-Julho/21</v>
          </cell>
        </row>
        <row r="2694">
          <cell r="A2694" t="str">
            <v>16.03.231</v>
          </cell>
          <cell r="B2694" t="str">
            <v>ÁRVORE ORNAMENTAL TARUMÃ H=2,00M</v>
          </cell>
          <cell r="C2694" t="str">
            <v>UN</v>
          </cell>
          <cell r="D2694">
            <v>216.08943089430898</v>
          </cell>
          <cell r="E2694" t="str">
            <v>FDE-Julho/21</v>
          </cell>
        </row>
        <row r="2695">
          <cell r="A2695" t="str">
            <v>16.03.232</v>
          </cell>
          <cell r="B2695" t="str">
            <v>ÁRVORE ORNAMENTAL URUCUM H=2,00M</v>
          </cell>
          <cell r="C2695" t="str">
            <v>UN</v>
          </cell>
          <cell r="D2695">
            <v>207.79674796747969</v>
          </cell>
          <cell r="E2695" t="str">
            <v>FDE-Julho/21</v>
          </cell>
        </row>
        <row r="2696">
          <cell r="A2696" t="str">
            <v>16.03.300</v>
          </cell>
          <cell r="B2696" t="str">
            <v>ARBUSTO ALPÍNIA H=0,50 A 0,70M</v>
          </cell>
          <cell r="C2696" t="str">
            <v>UN</v>
          </cell>
          <cell r="D2696">
            <v>40.203252032520325</v>
          </cell>
          <cell r="E2696" t="str">
            <v>FDE-Julho/21</v>
          </cell>
        </row>
        <row r="2697">
          <cell r="A2697" t="str">
            <v>16.03.301</v>
          </cell>
          <cell r="B2697" t="str">
            <v>ARBUSTO AVE-DO-PARAÍSO H=0,50 A 0,70M</v>
          </cell>
          <cell r="C2697" t="str">
            <v>UN</v>
          </cell>
          <cell r="D2697">
            <v>63.073170731707314</v>
          </cell>
          <cell r="E2697" t="str">
            <v>FDE-Julho/21</v>
          </cell>
        </row>
        <row r="2698">
          <cell r="A2698" t="str">
            <v>16.03.302</v>
          </cell>
          <cell r="B2698" t="str">
            <v>ARBUSTO CLÚSIA H=0,50 A 0,70M</v>
          </cell>
          <cell r="C2698" t="str">
            <v>UN</v>
          </cell>
          <cell r="D2698">
            <v>43.829268292682926</v>
          </cell>
          <cell r="E2698" t="str">
            <v>FDE-Julho/21</v>
          </cell>
        </row>
        <row r="2699">
          <cell r="A2699" t="str">
            <v>16.03.303</v>
          </cell>
          <cell r="B2699" t="str">
            <v>FORRAÇÃO FALSO-ÍRIS</v>
          </cell>
          <cell r="C2699" t="str">
            <v>M2</v>
          </cell>
          <cell r="D2699">
            <v>374.55284552845529</v>
          </cell>
          <cell r="E2699" t="str">
            <v>FDE-Julho/21</v>
          </cell>
        </row>
        <row r="2700">
          <cell r="A2700" t="str">
            <v>16.03.304</v>
          </cell>
          <cell r="B2700" t="str">
            <v>ARBUSTO FILODENDRO H=0,50 A 0,70M</v>
          </cell>
          <cell r="C2700" t="str">
            <v>UN</v>
          </cell>
          <cell r="D2700">
            <v>126.79674796747969</v>
          </cell>
          <cell r="E2700" t="str">
            <v>FDE-Julho/21</v>
          </cell>
        </row>
        <row r="2701">
          <cell r="A2701" t="str">
            <v>16.03.305</v>
          </cell>
          <cell r="B2701" t="str">
            <v>FORRAÇÃO FLOR-LEOPARDO</v>
          </cell>
          <cell r="C2701" t="str">
            <v>M2</v>
          </cell>
          <cell r="D2701">
            <v>98.926829268292693</v>
          </cell>
          <cell r="E2701" t="str">
            <v>FDE-Julho/21</v>
          </cell>
        </row>
        <row r="2702">
          <cell r="A2702" t="str">
            <v>16.03.306</v>
          </cell>
          <cell r="B2702" t="str">
            <v>ARBUSTO GARDÊNIA H=0,50 A 0,70M</v>
          </cell>
          <cell r="C2702" t="str">
            <v>UN</v>
          </cell>
          <cell r="D2702">
            <v>33.414634146341463</v>
          </cell>
          <cell r="E2702" t="str">
            <v>FDE-Julho/21</v>
          </cell>
        </row>
        <row r="2703">
          <cell r="A2703" t="str">
            <v>16.03.307</v>
          </cell>
          <cell r="B2703" t="str">
            <v>ARBUSTO GUAIMBÊ-DA-FOLHA-ONDULADA H=0,50 A 0,70M</v>
          </cell>
          <cell r="C2703" t="str">
            <v>UN</v>
          </cell>
          <cell r="D2703">
            <v>41.756097560975611</v>
          </cell>
          <cell r="E2703" t="str">
            <v>FDE-Julho/21</v>
          </cell>
        </row>
        <row r="2704">
          <cell r="A2704" t="str">
            <v>16.03.308</v>
          </cell>
          <cell r="B2704" t="str">
            <v>ARBUSTO GUAIMBÊ-DE-BREJO H=0,50 A 0,70M</v>
          </cell>
          <cell r="C2704" t="str">
            <v>UN</v>
          </cell>
          <cell r="D2704">
            <v>35.756097560975604</v>
          </cell>
          <cell r="E2704" t="str">
            <v>FDE-Julho/21</v>
          </cell>
        </row>
        <row r="2705">
          <cell r="A2705" t="str">
            <v>16.03.309</v>
          </cell>
          <cell r="B2705" t="str">
            <v>FORRAÇÃO HELICÔNIA-PAPAGAIO</v>
          </cell>
          <cell r="C2705" t="str">
            <v>M2</v>
          </cell>
          <cell r="D2705">
            <v>312.82926829268291</v>
          </cell>
          <cell r="E2705" t="str">
            <v>FDE-Julho/21</v>
          </cell>
        </row>
        <row r="2706">
          <cell r="A2706" t="str">
            <v>16.03.310</v>
          </cell>
          <cell r="B2706" t="str">
            <v>ARBUSTO IMBÊ H=0,50 A 0,70M</v>
          </cell>
          <cell r="C2706" t="str">
            <v>UN</v>
          </cell>
          <cell r="D2706">
            <v>35.756097560975604</v>
          </cell>
          <cell r="E2706" t="str">
            <v>FDE-Julho/21</v>
          </cell>
        </row>
        <row r="2707">
          <cell r="A2707" t="str">
            <v>16.03.311</v>
          </cell>
          <cell r="B2707" t="str">
            <v>ARBUSTO JASMIM-AMARELO H=0,50 A 0,70M</v>
          </cell>
          <cell r="C2707" t="str">
            <v>UN</v>
          </cell>
          <cell r="D2707">
            <v>34.878048780487802</v>
          </cell>
          <cell r="E2707" t="str">
            <v>FDE-Julho/21</v>
          </cell>
        </row>
        <row r="2708">
          <cell r="A2708" t="str">
            <v>16.03.312</v>
          </cell>
          <cell r="B2708" t="str">
            <v>ARBUSTO LANTERNA-CHINESA H=0,50 A 0,70M</v>
          </cell>
          <cell r="C2708" t="str">
            <v>UN</v>
          </cell>
          <cell r="D2708">
            <v>35.113821138211378</v>
          </cell>
          <cell r="E2708" t="str">
            <v>FDE-Julho/21</v>
          </cell>
        </row>
        <row r="2709">
          <cell r="A2709" t="str">
            <v>16.03.313</v>
          </cell>
          <cell r="B2709" t="str">
            <v>ARBUSTO MANACÁ-DE-CHEIRO H=0,50 A 0,70M</v>
          </cell>
          <cell r="C2709" t="str">
            <v>UN</v>
          </cell>
          <cell r="D2709">
            <v>61.146341463414629</v>
          </cell>
          <cell r="E2709" t="str">
            <v>FDE-Julho/21</v>
          </cell>
        </row>
        <row r="2710">
          <cell r="A2710" t="str">
            <v>16.03.314</v>
          </cell>
          <cell r="B2710" t="str">
            <v>ARBUSTO MARIA-PRETA H=0,50 A 0,70M</v>
          </cell>
          <cell r="C2710" t="str">
            <v>UN</v>
          </cell>
          <cell r="D2710">
            <v>37.837398373983739</v>
          </cell>
          <cell r="E2710" t="str">
            <v>FDE-Julho/21</v>
          </cell>
        </row>
        <row r="2711">
          <cell r="A2711" t="str">
            <v>16.03.315</v>
          </cell>
          <cell r="B2711" t="str">
            <v>FORRAÇÃO MORÉIA-AMARELA</v>
          </cell>
          <cell r="C2711" t="str">
            <v>M2</v>
          </cell>
          <cell r="D2711">
            <v>563.47967479674799</v>
          </cell>
          <cell r="E2711" t="str">
            <v>FDE-Julho/21</v>
          </cell>
        </row>
        <row r="2712">
          <cell r="A2712" t="str">
            <v>16.03.316</v>
          </cell>
          <cell r="B2712" t="str">
            <v>ARBUSTO MUSSAENDA H=0,50 A 0,70M</v>
          </cell>
          <cell r="C2712" t="str">
            <v>UN</v>
          </cell>
          <cell r="D2712">
            <v>51.227642276422763</v>
          </cell>
          <cell r="E2712" t="str">
            <v>FDE-Julho/21</v>
          </cell>
        </row>
        <row r="2713">
          <cell r="A2713" t="str">
            <v>16.03.317</v>
          </cell>
          <cell r="B2713" t="str">
            <v>ARBUSTO MUSSAENDA-FRONDOSA H=0,50 A 0,70M</v>
          </cell>
          <cell r="C2713" t="str">
            <v>UN</v>
          </cell>
          <cell r="D2713">
            <v>54.934959349593491</v>
          </cell>
          <cell r="E2713" t="str">
            <v>FDE-Julho/21</v>
          </cell>
        </row>
        <row r="2714">
          <cell r="A2714" t="str">
            <v>16.03.318</v>
          </cell>
          <cell r="B2714" t="str">
            <v>ARBUSTO PLEOMELE H=0,50 A 0,70M</v>
          </cell>
          <cell r="C2714" t="str">
            <v>UN</v>
          </cell>
          <cell r="D2714">
            <v>95.113821138211378</v>
          </cell>
          <cell r="E2714" t="str">
            <v>FDE-Julho/21</v>
          </cell>
        </row>
        <row r="2715">
          <cell r="A2715" t="str">
            <v>16.03.319</v>
          </cell>
          <cell r="B2715" t="str">
            <v>ARBUSTO QUARESMEIRINHA H=0,50 A 0,70M</v>
          </cell>
          <cell r="C2715" t="str">
            <v>UN</v>
          </cell>
          <cell r="D2715">
            <v>60.536585365853654</v>
          </cell>
          <cell r="E2715" t="str">
            <v>FDE-Julho/21</v>
          </cell>
        </row>
        <row r="2716">
          <cell r="A2716" t="str">
            <v>16.03.320</v>
          </cell>
          <cell r="B2716" t="str">
            <v>ARBUSTO RESEDÁ H=0,50 A 0,70M</v>
          </cell>
          <cell r="C2716" t="str">
            <v>UN</v>
          </cell>
          <cell r="D2716">
            <v>47.235772357723576</v>
          </cell>
          <cell r="E2716" t="str">
            <v>FDE-Julho/21</v>
          </cell>
        </row>
        <row r="2717">
          <cell r="A2717" t="str">
            <v>16.03.321</v>
          </cell>
          <cell r="B2717" t="str">
            <v>ARBUSTO SOMBRINHA-CHINESA H=0,50 A 0,70M</v>
          </cell>
          <cell r="C2717" t="str">
            <v>UN</v>
          </cell>
          <cell r="D2717">
            <v>43.585365853658537</v>
          </cell>
          <cell r="E2717" t="str">
            <v>FDE-Julho/21</v>
          </cell>
        </row>
        <row r="2718">
          <cell r="A2718" t="str">
            <v>16.03.322</v>
          </cell>
          <cell r="B2718" t="str">
            <v>ARBUSTO TUMBÉRGIA H=0,50 A 0,70M</v>
          </cell>
          <cell r="C2718" t="str">
            <v>UN</v>
          </cell>
          <cell r="D2718">
            <v>37.479674796747972</v>
          </cell>
          <cell r="E2718" t="str">
            <v>FDE-Julho/21</v>
          </cell>
        </row>
        <row r="2719">
          <cell r="A2719" t="str">
            <v>16.03.350</v>
          </cell>
          <cell r="B2719" t="str">
            <v>FRUTÍFERA ANGELIM-DOCE H=2,00M</v>
          </cell>
          <cell r="C2719" t="str">
            <v>UN</v>
          </cell>
          <cell r="D2719">
            <v>189.34959349593495</v>
          </cell>
          <cell r="E2719" t="str">
            <v>FDE-Julho/21</v>
          </cell>
        </row>
        <row r="2720">
          <cell r="A2720" t="str">
            <v>16.03.351</v>
          </cell>
          <cell r="B2720" t="str">
            <v>FRUTÍFERA CEREJINHA (CEREJEIRA DO MATO)  H=2,00M</v>
          </cell>
          <cell r="C2720" t="str">
            <v>UN</v>
          </cell>
          <cell r="D2720">
            <v>227.10569105691056</v>
          </cell>
          <cell r="E2720" t="str">
            <v>FDE-Julho/21</v>
          </cell>
        </row>
        <row r="2721">
          <cell r="A2721" t="str">
            <v>16.03.352</v>
          </cell>
          <cell r="B2721" t="str">
            <v>FRUTÍFERA GENIPAPO (JENIPAPO) H=2,00M</v>
          </cell>
          <cell r="C2721" t="str">
            <v>UN</v>
          </cell>
          <cell r="D2721">
            <v>198.71544715447155</v>
          </cell>
          <cell r="E2721" t="str">
            <v>FDE-Julho/21</v>
          </cell>
        </row>
        <row r="2722">
          <cell r="A2722" t="str">
            <v>16.03.353</v>
          </cell>
          <cell r="B2722" t="str">
            <v>FRUTÍFERA GOIABEIRA H=2,00M</v>
          </cell>
          <cell r="C2722" t="str">
            <v>UN</v>
          </cell>
          <cell r="D2722">
            <v>196.8130081300813</v>
          </cell>
          <cell r="E2722" t="str">
            <v>FDE-Julho/21</v>
          </cell>
        </row>
        <row r="2723">
          <cell r="A2723" t="str">
            <v>16.03.354</v>
          </cell>
          <cell r="B2723" t="str">
            <v>FRUTÍFERA GRUMIXAMA H=2,00M</v>
          </cell>
          <cell r="C2723" t="str">
            <v>UN</v>
          </cell>
          <cell r="D2723">
            <v>221.83739837398375</v>
          </cell>
          <cell r="E2723" t="str">
            <v>FDE-Julho/21</v>
          </cell>
        </row>
        <row r="2724">
          <cell r="A2724" t="str">
            <v>16.03.355</v>
          </cell>
          <cell r="B2724" t="str">
            <v>FRUTÍFERA GABIROBA  H=2,00M</v>
          </cell>
          <cell r="C2724" t="str">
            <v>UN</v>
          </cell>
          <cell r="D2724">
            <v>202.14634146341461</v>
          </cell>
          <cell r="E2724" t="str">
            <v>FDE-Julho/21</v>
          </cell>
        </row>
        <row r="2725">
          <cell r="A2725" t="str">
            <v>16.03.356</v>
          </cell>
          <cell r="B2725" t="str">
            <v>FRUTÍFERA JABUTICABEIRA H=2,00M</v>
          </cell>
          <cell r="C2725" t="str">
            <v>UN</v>
          </cell>
          <cell r="D2725">
            <v>363.17886178861789</v>
          </cell>
          <cell r="E2725" t="str">
            <v>FDE-Julho/21</v>
          </cell>
        </row>
        <row r="2726">
          <cell r="A2726" t="str">
            <v>16.03.400</v>
          </cell>
          <cell r="B2726" t="str">
            <v>PALMEIRA AÇAÍ H=1,50 A 2,00M</v>
          </cell>
          <cell r="C2726" t="str">
            <v>UN</v>
          </cell>
          <cell r="D2726">
            <v>238.8130081300813</v>
          </cell>
          <cell r="E2726" t="str">
            <v>FDE-Julho/21</v>
          </cell>
        </row>
        <row r="2727">
          <cell r="A2727" t="str">
            <v>16.03.401</v>
          </cell>
          <cell r="B2727" t="str">
            <v>PALMEIRA GUARIROBA H=1,50 A 2,00M</v>
          </cell>
          <cell r="C2727" t="str">
            <v>UN</v>
          </cell>
          <cell r="D2727">
            <v>216.97560975609755</v>
          </cell>
          <cell r="E2727" t="str">
            <v>FDE-Julho/21</v>
          </cell>
        </row>
        <row r="2728">
          <cell r="A2728" t="str">
            <v>16.03.402</v>
          </cell>
          <cell r="B2728" t="str">
            <v>PALMEIRA INDAIÁ H=1,50 A 2,00M</v>
          </cell>
          <cell r="C2728" t="str">
            <v>UN</v>
          </cell>
          <cell r="D2728">
            <v>322.23577235772359</v>
          </cell>
          <cell r="E2728" t="str">
            <v>FDE-Julho/21</v>
          </cell>
        </row>
        <row r="2729">
          <cell r="A2729" t="str">
            <v>16.03.403</v>
          </cell>
          <cell r="B2729" t="str">
            <v>PALMEIRA PALMITO-JUÇARA (PALMITO) H=1,50 A 2,00M</v>
          </cell>
          <cell r="C2729" t="str">
            <v>UN</v>
          </cell>
          <cell r="D2729">
            <v>237.82113821138211</v>
          </cell>
          <cell r="E2729" t="str">
            <v>FDE-Julho/21</v>
          </cell>
        </row>
        <row r="2730">
          <cell r="A2730" t="str">
            <v>16.03.404</v>
          </cell>
          <cell r="B2730" t="str">
            <v>PALMEIRA PUPUNHA H=1,50 A 2,00M</v>
          </cell>
          <cell r="C2730" t="str">
            <v>UN</v>
          </cell>
          <cell r="D2730">
            <v>288.8780487804878</v>
          </cell>
          <cell r="E2730" t="str">
            <v>FDE-Julho/21</v>
          </cell>
        </row>
        <row r="2731">
          <cell r="A2731" t="str">
            <v>16.03.430</v>
          </cell>
          <cell r="B2731" t="str">
            <v>CIPÓ DE SÃO JOÃO H=0,50 A 0,70M</v>
          </cell>
          <cell r="C2731" t="str">
            <v>UN</v>
          </cell>
          <cell r="D2731">
            <v>40</v>
          </cell>
          <cell r="E2731" t="str">
            <v>FDE-Julho/21</v>
          </cell>
        </row>
        <row r="2732">
          <cell r="A2732" t="str">
            <v>16.03.431</v>
          </cell>
          <cell r="B2732" t="str">
            <v>CUSPIDÁRIA H=0,50 A 0,70M</v>
          </cell>
          <cell r="C2732" t="str">
            <v>UN</v>
          </cell>
          <cell r="D2732">
            <v>45.390243902439025</v>
          </cell>
          <cell r="E2732" t="str">
            <v>FDE-Julho/21</v>
          </cell>
        </row>
        <row r="2733">
          <cell r="A2733" t="str">
            <v>16.03.432</v>
          </cell>
          <cell r="B2733" t="str">
            <v>IPOMÉIA H=0,50 A 0,70M</v>
          </cell>
          <cell r="C2733" t="str">
            <v>UN</v>
          </cell>
          <cell r="D2733">
            <v>49.390243902439025</v>
          </cell>
          <cell r="E2733" t="str">
            <v>FDE-Julho/21</v>
          </cell>
        </row>
        <row r="2734">
          <cell r="A2734" t="str">
            <v>16.03.450</v>
          </cell>
          <cell r="B2734" t="str">
            <v>TRANSPLANTE INTERNO DE ÁRVORE COM 2CM&lt;DAP&lt;3CM</v>
          </cell>
          <cell r="C2734" t="str">
            <v>UN</v>
          </cell>
          <cell r="D2734">
            <v>207.71544715447155</v>
          </cell>
          <cell r="E2734" t="str">
            <v>FDE-Julho/21</v>
          </cell>
        </row>
        <row r="2735">
          <cell r="A2735" t="str">
            <v>16.03.451</v>
          </cell>
          <cell r="B2735" t="str">
            <v>TRANSPLANTE INTERNO DE ÁRVORE COM 3CM&lt;DAP&lt;5CM</v>
          </cell>
          <cell r="C2735" t="str">
            <v>UN</v>
          </cell>
          <cell r="D2735">
            <v>244.00813008130081</v>
          </cell>
          <cell r="E2735" t="str">
            <v>FDE-Julho/21</v>
          </cell>
        </row>
        <row r="2736">
          <cell r="A2736" t="str">
            <v>16.03.452</v>
          </cell>
          <cell r="B2736" t="str">
            <v>TRANSPLANTE INTERNO DE ÁRVORE COM 5CM&lt;DAP&lt;7CM</v>
          </cell>
          <cell r="C2736" t="str">
            <v>UN</v>
          </cell>
          <cell r="D2736">
            <v>274.31707317073176</v>
          </cell>
          <cell r="E2736" t="str">
            <v>FDE-Julho/21</v>
          </cell>
        </row>
        <row r="2737">
          <cell r="A2737" t="str">
            <v>16.03.453</v>
          </cell>
          <cell r="B2737" t="str">
            <v>TRANSPLANTE INTERNO DE ÁRVORE COM 7CM&lt;DAP&lt;15CM</v>
          </cell>
          <cell r="C2737" t="str">
            <v>UN</v>
          </cell>
          <cell r="D2737">
            <v>623.34146341463418</v>
          </cell>
          <cell r="E2737" t="str">
            <v>FDE-Julho/21</v>
          </cell>
        </row>
        <row r="2738">
          <cell r="A2738" t="str">
            <v>16.03.454</v>
          </cell>
          <cell r="B2738" t="str">
            <v>TRANSPLANTE  INTERNO DE ÁRVORE COM 15CM&lt;DAP&lt;30CM</v>
          </cell>
          <cell r="C2738" t="str">
            <v>UN</v>
          </cell>
          <cell r="D2738">
            <v>628.77235772357722</v>
          </cell>
          <cell r="E2738" t="str">
            <v>FDE-Julho/21</v>
          </cell>
        </row>
        <row r="2739">
          <cell r="A2739" t="str">
            <v>16.03.455</v>
          </cell>
          <cell r="B2739" t="str">
            <v>TRANSPLANTE  INTERNO DE ÁRVORE COM 30CM&lt;DAP&lt;45CM</v>
          </cell>
          <cell r="C2739" t="str">
            <v>UN</v>
          </cell>
          <cell r="D2739">
            <v>1338.4065040650407</v>
          </cell>
          <cell r="E2739" t="str">
            <v>FDE-Julho/21</v>
          </cell>
        </row>
        <row r="2740">
          <cell r="A2740" t="str">
            <v>16.03.456</v>
          </cell>
          <cell r="B2740" t="str">
            <v>TRANSPLANTE  INTERNO DE ÁRVORE COM 45CM&lt;DAP&lt;60CM</v>
          </cell>
          <cell r="C2740" t="str">
            <v>UN</v>
          </cell>
          <cell r="D2740">
            <v>2114.5447154471544</v>
          </cell>
          <cell r="E2740" t="str">
            <v>FDE-Julho/21</v>
          </cell>
        </row>
        <row r="2741">
          <cell r="A2741" t="str">
            <v>16.03.464</v>
          </cell>
          <cell r="B2741" t="str">
            <v>PODA DE CONSERVAÇAO / ADEQUAÇAO PARA ARVORES COM  ALTURA ATE 10M TOPO DA COPA.</v>
          </cell>
          <cell r="C2741" t="str">
            <v>UN</v>
          </cell>
          <cell r="D2741">
            <v>294.78861788617883</v>
          </cell>
          <cell r="E2741" t="str">
            <v>FDE-Julho/21</v>
          </cell>
        </row>
        <row r="2742">
          <cell r="A2742" t="str">
            <v>16.03.465</v>
          </cell>
          <cell r="B2742" t="str">
            <v>PODA DE CONSERVAÇAO / ADEQUAÇAO PARA ARVORES TOPO DA COPA COM ALTURA SUPERIOR A 10M</v>
          </cell>
          <cell r="C2742" t="str">
            <v>UN</v>
          </cell>
          <cell r="D2742">
            <v>1383.3577235772357</v>
          </cell>
          <cell r="E2742" t="str">
            <v>FDE-Julho/21</v>
          </cell>
        </row>
        <row r="2743">
          <cell r="A2743" t="str">
            <v>16.03.466</v>
          </cell>
          <cell r="B2743" t="str">
            <v>TRANSPLANTE INTERNO DE ÁRVORE COM 15CM&lt;DAP&lt;30CM APLICAVEL EXCLUSIVAMENTE PELA GOE/DOEV  UMA UNIDADE-DIA.</v>
          </cell>
          <cell r="C2743" t="str">
            <v>UN</v>
          </cell>
          <cell r="D2743">
            <v>1816.4552845528453</v>
          </cell>
          <cell r="E2743" t="str">
            <v>FDE-Julho/21</v>
          </cell>
        </row>
        <row r="2744">
          <cell r="A2744" t="str">
            <v>16.03.467</v>
          </cell>
          <cell r="B2744" t="str">
            <v>TRANSPLANTE INTERNO DE ÁRVORE COM 30CM&lt;DAP&lt;45CM APLICAVEL EXCLUSIVAMENTE PELA GOE/DOEV UMA UNIDADE-DIA.</v>
          </cell>
          <cell r="C2744" t="str">
            <v>UN</v>
          </cell>
          <cell r="D2744">
            <v>2798.439024390244</v>
          </cell>
          <cell r="E2744" t="str">
            <v>FDE-Julho/21</v>
          </cell>
        </row>
        <row r="2745">
          <cell r="A2745" t="str">
            <v>16.03.468</v>
          </cell>
          <cell r="B2745" t="str">
            <v>TRANSPLANTE INTERNO DE ÁRVORE COM 45CM&lt;DAP&lt;60CM APLICAVEL EXCLUSIVAMENTE PELA GOE/DOEV UMA UNIDADE-DIA.</v>
          </cell>
          <cell r="C2745" t="str">
            <v>UN</v>
          </cell>
          <cell r="D2745">
            <v>3410.1300813008129</v>
          </cell>
          <cell r="E2745" t="str">
            <v>FDE-Julho/21</v>
          </cell>
        </row>
        <row r="2746">
          <cell r="A2746" t="str">
            <v>16.03.469</v>
          </cell>
          <cell r="B2746" t="str">
            <v>TRANSPLANTE INTERNO DE ÁRVORE COM 60CM&lt;DAP&lt;100CM APLICAVEL EXCLUSIVAMENTE PELA GOE/DOEV UMA UNIDADE-DIA.</v>
          </cell>
          <cell r="C2746" t="str">
            <v>UN</v>
          </cell>
          <cell r="D2746">
            <v>10192.552845528455</v>
          </cell>
          <cell r="E2746" t="str">
            <v>FDE-Julho/21</v>
          </cell>
        </row>
        <row r="2747">
          <cell r="A2747" t="str">
            <v>16.03.470</v>
          </cell>
          <cell r="B2747" t="str">
            <v>FRUTÍFERA JAMBOLÃO H=0,50 A 1,00M</v>
          </cell>
          <cell r="C2747" t="str">
            <v>UN</v>
          </cell>
          <cell r="D2747">
            <v>18.235772357723576</v>
          </cell>
          <cell r="E2747" t="str">
            <v>FDE-Julho/21</v>
          </cell>
        </row>
        <row r="2748">
          <cell r="A2748" t="str">
            <v>16.03.471</v>
          </cell>
          <cell r="B2748" t="str">
            <v>PALMEIRA INDAIÁ H=0,50 A 1,00M</v>
          </cell>
          <cell r="C2748" t="str">
            <v>UN</v>
          </cell>
          <cell r="D2748">
            <v>75.048780487804876</v>
          </cell>
          <cell r="E2748" t="str">
            <v>FDE-Julho/21</v>
          </cell>
        </row>
        <row r="2749">
          <cell r="A2749" t="str">
            <v>16.03.472</v>
          </cell>
          <cell r="B2749" t="str">
            <v>ÁRVORE ORNAMENTAL ARAÇÁ H=0,50 A 1,00M</v>
          </cell>
          <cell r="C2749" t="str">
            <v>UN</v>
          </cell>
          <cell r="D2749">
            <v>21.056910569105689</v>
          </cell>
          <cell r="E2749" t="str">
            <v>FDE-Julho/21</v>
          </cell>
        </row>
        <row r="2750">
          <cell r="A2750" t="str">
            <v>16.03.482</v>
          </cell>
          <cell r="B2750" t="str">
            <v>FRUTÍFERA UVAIA - DAP3</v>
          </cell>
          <cell r="C2750" t="str">
            <v>UN</v>
          </cell>
          <cell r="D2750">
            <v>222.34959349593498</v>
          </cell>
          <cell r="E2750" t="str">
            <v>FDE-Julho/21</v>
          </cell>
        </row>
        <row r="2751">
          <cell r="A2751" t="str">
            <v>16.03.483</v>
          </cell>
          <cell r="B2751" t="str">
            <v>PALMEIRA GUARIROBA - DAP3</v>
          </cell>
          <cell r="C2751" t="str">
            <v>UN</v>
          </cell>
          <cell r="D2751">
            <v>185.03252032520325</v>
          </cell>
          <cell r="E2751" t="str">
            <v>FDE-Julho/21</v>
          </cell>
        </row>
        <row r="2752">
          <cell r="A2752" t="str">
            <v>16.03.484</v>
          </cell>
          <cell r="B2752" t="str">
            <v>ÁRVORE ORNAMENTAL SUINÃ - DAP3</v>
          </cell>
          <cell r="C2752" t="str">
            <v>UN</v>
          </cell>
          <cell r="D2752">
            <v>140.09756097560975</v>
          </cell>
          <cell r="E2752" t="str">
            <v>FDE-Julho/21</v>
          </cell>
        </row>
        <row r="2753">
          <cell r="A2753" t="str">
            <v>16.03.485</v>
          </cell>
          <cell r="B2753" t="str">
            <v>FRUTÍFERA PITANGUEIRA - DAP5</v>
          </cell>
          <cell r="C2753" t="str">
            <v>UN</v>
          </cell>
          <cell r="D2753">
            <v>536.7479674796748</v>
          </cell>
          <cell r="E2753" t="str">
            <v>FDE-Julho/21</v>
          </cell>
        </row>
        <row r="2754">
          <cell r="A2754" t="str">
            <v>16.03.486</v>
          </cell>
          <cell r="B2754" t="str">
            <v>PALMEIRA JERIVÁ - DAP5</v>
          </cell>
          <cell r="C2754" t="str">
            <v>UN</v>
          </cell>
          <cell r="D2754">
            <v>405.76422764227641</v>
          </cell>
          <cell r="E2754" t="str">
            <v>FDE-Julho/21</v>
          </cell>
        </row>
        <row r="2755">
          <cell r="A2755" t="str">
            <v>16.03.487</v>
          </cell>
          <cell r="B2755" t="str">
            <v>ÁRVORE ORNAMENTAL PAU-CIGARRA - DAP5</v>
          </cell>
          <cell r="C2755" t="str">
            <v>UN</v>
          </cell>
          <cell r="D2755">
            <v>504.8780487804878</v>
          </cell>
          <cell r="E2755" t="str">
            <v>FDE-Julho/21</v>
          </cell>
        </row>
        <row r="2756">
          <cell r="A2756" t="str">
            <v>16.03.488</v>
          </cell>
          <cell r="B2756" t="str">
            <v>FRUTÍFERA ACEROLA H=2,00M</v>
          </cell>
          <cell r="C2756" t="str">
            <v>UN</v>
          </cell>
          <cell r="D2756">
            <v>222.33333333333337</v>
          </cell>
          <cell r="E2756" t="str">
            <v>FDE-Julho/21</v>
          </cell>
        </row>
        <row r="2757">
          <cell r="A2757" t="str">
            <v>16.03.489</v>
          </cell>
          <cell r="B2757" t="str">
            <v>FRUTÍFERA AMOREIRA H=2,00M</v>
          </cell>
          <cell r="C2757" t="str">
            <v>UN</v>
          </cell>
          <cell r="D2757">
            <v>202.3170731707317</v>
          </cell>
          <cell r="E2757" t="str">
            <v>FDE-Julho/21</v>
          </cell>
        </row>
        <row r="2758">
          <cell r="A2758" t="str">
            <v>16.03.490</v>
          </cell>
          <cell r="B2758" t="str">
            <v>FRUTÍFERA PITANGUEIRA H=2,00M</v>
          </cell>
          <cell r="C2758" t="str">
            <v>UN</v>
          </cell>
          <cell r="D2758">
            <v>204.26016260162604</v>
          </cell>
          <cell r="E2758" t="str">
            <v>FDE-Julho/21</v>
          </cell>
        </row>
        <row r="2759">
          <cell r="A2759" t="str">
            <v>16.03.491</v>
          </cell>
          <cell r="B2759" t="str">
            <v>FRUTÍFERA UVAIA H=2,00M</v>
          </cell>
          <cell r="C2759" t="str">
            <v>UN</v>
          </cell>
          <cell r="D2759">
            <v>270.04065040650403</v>
          </cell>
          <cell r="E2759" t="str">
            <v>FDE-Julho/21</v>
          </cell>
        </row>
        <row r="2760">
          <cell r="A2760" t="str">
            <v>16.03.492</v>
          </cell>
          <cell r="B2760" t="str">
            <v>ÁRVORE ORNAMENTAL ALECRIM DE CAMPINAS H=2,00M</v>
          </cell>
          <cell r="C2760" t="str">
            <v>UN</v>
          </cell>
          <cell r="D2760">
            <v>194.46341463414635</v>
          </cell>
          <cell r="E2760" t="str">
            <v>FDE-Julho/21</v>
          </cell>
        </row>
        <row r="2761">
          <cell r="A2761" t="str">
            <v>16.03.493</v>
          </cell>
          <cell r="B2761" t="str">
            <v>ÁRVORE ORNAMENTAL FEDEGOSO (ALELUIA)  H=2,00M</v>
          </cell>
          <cell r="C2761" t="str">
            <v>UN</v>
          </cell>
          <cell r="D2761">
            <v>201.60975609756096</v>
          </cell>
          <cell r="E2761" t="str">
            <v>FDE-Julho/21</v>
          </cell>
        </row>
        <row r="2762">
          <cell r="A2762" t="str">
            <v>16.03.494</v>
          </cell>
          <cell r="B2762" t="str">
            <v>ÁRVORE ORNAMENTAL IPÊ-AMARELO H=2,00M</v>
          </cell>
          <cell r="C2762" t="str">
            <v>UN</v>
          </cell>
          <cell r="D2762">
            <v>207.39024390243904</v>
          </cell>
          <cell r="E2762" t="str">
            <v>FDE-Julho/21</v>
          </cell>
        </row>
        <row r="2763">
          <cell r="A2763" t="str">
            <v>16.03.495</v>
          </cell>
          <cell r="B2763" t="str">
            <v>ÁRVORE ORNAMENTAL IPÊ-ROXO DE BOLA  H=2,00M</v>
          </cell>
          <cell r="C2763" t="str">
            <v>UN</v>
          </cell>
          <cell r="D2763">
            <v>203.33333333333334</v>
          </cell>
          <cell r="E2763" t="str">
            <v>FDE-Julho/21</v>
          </cell>
        </row>
        <row r="2764">
          <cell r="A2764" t="str">
            <v>16.03.496</v>
          </cell>
          <cell r="B2764" t="str">
            <v>ÁRVORE ORNAMENTAL JATOBÁ H=2,00M</v>
          </cell>
          <cell r="C2764" t="str">
            <v>UN</v>
          </cell>
          <cell r="D2764">
            <v>194.07317073170734</v>
          </cell>
          <cell r="E2764" t="str">
            <v>FDE-Julho/21</v>
          </cell>
        </row>
        <row r="2765">
          <cell r="A2765" t="str">
            <v>16.03.497</v>
          </cell>
          <cell r="B2765" t="str">
            <v>ÁRVORE ORNAMENTAL MANACÁ-DA-SERRA  H=2,00M</v>
          </cell>
          <cell r="C2765" t="str">
            <v>UN</v>
          </cell>
          <cell r="D2765">
            <v>199.26016260162604</v>
          </cell>
          <cell r="E2765" t="str">
            <v>FDE-Julho/21</v>
          </cell>
        </row>
        <row r="2766">
          <cell r="A2766" t="str">
            <v>16.03.498</v>
          </cell>
          <cell r="B2766" t="str">
            <v>ÁRVORE ORNAMENTAL PAU-BRASIL  H=2,00M</v>
          </cell>
          <cell r="C2766" t="str">
            <v>UN</v>
          </cell>
          <cell r="D2766">
            <v>191.9430894308943</v>
          </cell>
          <cell r="E2766" t="str">
            <v>FDE-Julho/21</v>
          </cell>
        </row>
        <row r="2767">
          <cell r="A2767" t="str">
            <v>16.03.500</v>
          </cell>
          <cell r="B2767" t="str">
            <v>ÁRVORE ORNAMENTAL PAU-FERRO H=2,00M</v>
          </cell>
          <cell r="C2767" t="str">
            <v>UN</v>
          </cell>
          <cell r="D2767">
            <v>187.83739837398375</v>
          </cell>
          <cell r="E2767" t="str">
            <v>FDE-Julho/21</v>
          </cell>
        </row>
        <row r="2768">
          <cell r="A2768" t="str">
            <v>16.03.501</v>
          </cell>
          <cell r="B2768" t="str">
            <v>ÁRVORE ORNAMENTAL QUARESMEIRA H=2,00M</v>
          </cell>
          <cell r="C2768" t="str">
            <v>UN</v>
          </cell>
          <cell r="D2768">
            <v>191.14634146341464</v>
          </cell>
          <cell r="E2768" t="str">
            <v>FDE-Julho/21</v>
          </cell>
        </row>
        <row r="2769">
          <cell r="A2769" t="str">
            <v>16.03.502</v>
          </cell>
          <cell r="B2769" t="str">
            <v>ÁRVORE ORNAMENTAL SIBIPIRUNA H=2,00M</v>
          </cell>
          <cell r="C2769" t="str">
            <v>UN</v>
          </cell>
          <cell r="D2769">
            <v>192.1869918699187</v>
          </cell>
          <cell r="E2769" t="str">
            <v>FDE-Julho/21</v>
          </cell>
        </row>
        <row r="2770">
          <cell r="A2770" t="str">
            <v>16.03.503</v>
          </cell>
          <cell r="B2770" t="str">
            <v>ÁRVORE ORNAMENTAL UNHA-DE-VACA H=2,00M</v>
          </cell>
          <cell r="C2770" t="str">
            <v>UN</v>
          </cell>
          <cell r="D2770">
            <v>204.3170731707317</v>
          </cell>
          <cell r="E2770" t="str">
            <v>FDE-Julho/21</v>
          </cell>
        </row>
        <row r="2771">
          <cell r="A2771" t="str">
            <v>16.03.508</v>
          </cell>
          <cell r="B2771" t="str">
            <v>FRUTIFERA GOIABEIRA - DAP 7</v>
          </cell>
          <cell r="C2771" t="str">
            <v>UN</v>
          </cell>
          <cell r="D2771">
            <v>663.5040650406504</v>
          </cell>
          <cell r="E2771" t="str">
            <v>FDE-Julho/21</v>
          </cell>
        </row>
        <row r="2772">
          <cell r="A2772" t="str">
            <v>16.03.509</v>
          </cell>
          <cell r="B2772" t="str">
            <v>PALMEIRA PUPUNHA - DAP 7</v>
          </cell>
          <cell r="C2772" t="str">
            <v>UN</v>
          </cell>
          <cell r="D2772">
            <v>720.63414634146341</v>
          </cell>
          <cell r="E2772" t="str">
            <v>FDE-Julho/21</v>
          </cell>
        </row>
        <row r="2773">
          <cell r="A2773" t="str">
            <v>16.03.510</v>
          </cell>
          <cell r="B2773" t="str">
            <v>ARVORE ORNAMENTAL URUCUM - DAP 7</v>
          </cell>
          <cell r="C2773" t="str">
            <v>UN</v>
          </cell>
          <cell r="D2773">
            <v>714.82926829268297</v>
          </cell>
          <cell r="E2773" t="str">
            <v>FDE-Julho/21</v>
          </cell>
        </row>
        <row r="2774">
          <cell r="A2774" t="str">
            <v>16.04.001</v>
          </cell>
          <cell r="B2774" t="str">
            <v>QE-02 POSTE PARA REDE DE VOLEIBOL</v>
          </cell>
          <cell r="C2774" t="str">
            <v>PR</v>
          </cell>
          <cell r="D2774">
            <v>1713.9674796747966</v>
          </cell>
          <cell r="E2774" t="str">
            <v>FDE-Julho/21</v>
          </cell>
        </row>
        <row r="2775">
          <cell r="A2775" t="str">
            <v>16.04.002</v>
          </cell>
          <cell r="B2775" t="str">
            <v>QE-03 TRAVE DE FUTEBOL DE SALAO (FUNDACAO DIRETA)</v>
          </cell>
          <cell r="C2775" t="str">
            <v>UN</v>
          </cell>
          <cell r="D2775">
            <v>987.21138211382117</v>
          </cell>
          <cell r="E2775" t="str">
            <v>FDE-Julho/21</v>
          </cell>
        </row>
        <row r="2776">
          <cell r="A2776" t="str">
            <v>16.04.007</v>
          </cell>
          <cell r="B2776" t="str">
            <v>QE-12 QUADRA DE ESPORTES/PISO DE CONCRETO ARMADO/FUNDACAO DIRET-600 M2</v>
          </cell>
          <cell r="C2776" t="str">
            <v>UN</v>
          </cell>
          <cell r="D2776">
            <v>77527.471544715445</v>
          </cell>
          <cell r="E2776" t="str">
            <v>FDE-Julho/21</v>
          </cell>
        </row>
        <row r="2777">
          <cell r="A2777" t="str">
            <v>16.04.016</v>
          </cell>
          <cell r="B2777" t="str">
            <v>QUADRA DE ESPORTES-PISO DE CONCRETO ARMADO-FUND. DIRETA</v>
          </cell>
          <cell r="C2777" t="str">
            <v>M2</v>
          </cell>
          <cell r="D2777">
            <v>127.09756097560977</v>
          </cell>
          <cell r="E2777" t="str">
            <v>FDE-Julho/21</v>
          </cell>
        </row>
        <row r="2778">
          <cell r="A2778" t="str">
            <v>16.04.019</v>
          </cell>
          <cell r="B2778" t="str">
            <v>FQ-01 FECHAMENTO PARA QUADRA DE ESPORTES - FUNDO - BROCA</v>
          </cell>
          <cell r="C2778" t="str">
            <v>M</v>
          </cell>
          <cell r="D2778">
            <v>1205.5934959349595</v>
          </cell>
          <cell r="E2778" t="str">
            <v>FDE-Julho/21</v>
          </cell>
        </row>
        <row r="2779">
          <cell r="A2779" t="str">
            <v>16.04.020</v>
          </cell>
          <cell r="B2779" t="str">
            <v>FQ-01 FECHAMENTO PARA QUADRA DE ESPORTES - FUNDO - SAPATA</v>
          </cell>
          <cell r="C2779" t="str">
            <v>M</v>
          </cell>
          <cell r="D2779">
            <v>1091.30081300813</v>
          </cell>
          <cell r="E2779" t="str">
            <v>FDE-Julho/21</v>
          </cell>
        </row>
        <row r="2780">
          <cell r="A2780" t="str">
            <v>16.04.025</v>
          </cell>
          <cell r="B2780" t="str">
            <v xml:space="preserve">QE-37 TABELA DE BASQUETE INCLUSIVE GALVANIZAÇÃO A FOGO E PINTURA ESMALTE  FUNDACAO BROCA Ø 25 CM 
 </v>
          </cell>
          <cell r="C2780" t="str">
            <v>UN</v>
          </cell>
          <cell r="D2780">
            <v>5862.3008130081298</v>
          </cell>
          <cell r="E2780" t="str">
            <v>FDE-Julho/21</v>
          </cell>
        </row>
        <row r="2781">
          <cell r="A2781" t="str">
            <v>16.04.031</v>
          </cell>
          <cell r="B2781" t="str">
            <v>FQ-01 FECHAMENTO PARA QUADRA DE ESPORTES - LATERAIS - BROCA</v>
          </cell>
          <cell r="C2781" t="str">
            <v>M</v>
          </cell>
          <cell r="D2781">
            <v>862.76422764227652</v>
          </cell>
          <cell r="E2781" t="str">
            <v>FDE-Julho/21</v>
          </cell>
        </row>
        <row r="2782">
          <cell r="A2782" t="str">
            <v>16.04.034</v>
          </cell>
          <cell r="B2782" t="str">
            <v>FQ-02 ALAMBRADO SOBRE DIVISA</v>
          </cell>
          <cell r="C2782" t="str">
            <v>M2</v>
          </cell>
          <cell r="D2782">
            <v>175.96747967479675</v>
          </cell>
          <cell r="E2782" t="str">
            <v>FDE-Julho/21</v>
          </cell>
        </row>
        <row r="2783">
          <cell r="A2783" t="str">
            <v>16.04.036</v>
          </cell>
          <cell r="B2783" t="str">
            <v>FQ-01 FECHAMENTO PARA QUADRA DE ESPORTES - LATERAIS - SAPATA</v>
          </cell>
          <cell r="C2783" t="str">
            <v>M</v>
          </cell>
          <cell r="D2783">
            <v>729.3739837398374</v>
          </cell>
          <cell r="E2783" t="str">
            <v>FDE-Julho/21</v>
          </cell>
        </row>
        <row r="2784">
          <cell r="A2784" t="str">
            <v>16.04.037</v>
          </cell>
          <cell r="B2784" t="str">
            <v>FQ-04 ALAMBRADO COM PERFIL E TELA SOLDADA-GALVANIZADOS</v>
          </cell>
          <cell r="C2784" t="str">
            <v>M2</v>
          </cell>
          <cell r="D2784">
            <v>194.39837398373984</v>
          </cell>
          <cell r="E2784" t="str">
            <v>FDE-Julho/21</v>
          </cell>
        </row>
        <row r="2785">
          <cell r="A2785" t="str">
            <v>16.04.043</v>
          </cell>
          <cell r="B2785" t="str">
            <v>QE-23 ESPACO MULTIESPORTIVO/PISO DE CONCR. ARMADO/FUND. DIRET - 160 M2</v>
          </cell>
          <cell r="C2785" t="str">
            <v>UN</v>
          </cell>
          <cell r="D2785">
            <v>20942.674796747968</v>
          </cell>
          <cell r="E2785" t="str">
            <v>FDE-Julho/21</v>
          </cell>
        </row>
        <row r="2786">
          <cell r="A2786" t="str">
            <v>16.04.099</v>
          </cell>
          <cell r="B2786" t="str">
            <v>SERVICOS DE QUADRAS DE ESPORTES</v>
          </cell>
          <cell r="C2786" t="str">
            <v>MV</v>
          </cell>
          <cell r="D2786">
            <v>463.84552845528452</v>
          </cell>
          <cell r="E2786" t="str">
            <v>FDE-Julho/21</v>
          </cell>
        </row>
        <row r="2787">
          <cell r="A2787" t="str">
            <v>16.05.004</v>
          </cell>
          <cell r="B2787" t="str">
            <v>CA-05 CANALETA P/ AGUAS PLUVIAIS (L=60CM)</v>
          </cell>
          <cell r="C2787" t="str">
            <v>M</v>
          </cell>
          <cell r="D2787">
            <v>39.853658536585371</v>
          </cell>
          <cell r="E2787" t="str">
            <v>FDE-Julho/21</v>
          </cell>
        </row>
        <row r="2788">
          <cell r="A2788" t="str">
            <v>16.05.005</v>
          </cell>
          <cell r="B2788" t="str">
            <v>CA-06 CANALETA P/ AGUAS PLUVIAIS (L=90CM)</v>
          </cell>
          <cell r="C2788" t="str">
            <v>M</v>
          </cell>
          <cell r="D2788">
            <v>57.382113821138212</v>
          </cell>
          <cell r="E2788" t="str">
            <v>FDE-Julho/21</v>
          </cell>
        </row>
        <row r="2789">
          <cell r="A2789" t="str">
            <v>16.05.012</v>
          </cell>
          <cell r="B2789" t="str">
            <v>CA-11 CAIXA DE AREIA COM GRELHA</v>
          </cell>
          <cell r="C2789" t="str">
            <v>UN</v>
          </cell>
          <cell r="D2789">
            <v>520.05691056910564</v>
          </cell>
          <cell r="E2789" t="str">
            <v>FDE-Julho/21</v>
          </cell>
        </row>
        <row r="2790">
          <cell r="A2790" t="str">
            <v>16.05.030</v>
          </cell>
          <cell r="B2790" t="str">
            <v>CA-20 CANALETA DE AGUAS PLUVIAIS EM CONCRETO (15CM)</v>
          </cell>
          <cell r="C2790" t="str">
            <v>M</v>
          </cell>
          <cell r="D2790">
            <v>137.63414634146341</v>
          </cell>
          <cell r="E2790" t="str">
            <v>FDE-Julho/21</v>
          </cell>
        </row>
        <row r="2791">
          <cell r="A2791" t="str">
            <v>16.05.031</v>
          </cell>
          <cell r="B2791" t="str">
            <v>CA-21 CANALETA DE AGUAS PLUVIAIS EM CONCRETO (20CM)</v>
          </cell>
          <cell r="C2791" t="str">
            <v>M</v>
          </cell>
          <cell r="D2791">
            <v>140.29268292682929</v>
          </cell>
          <cell r="E2791" t="str">
            <v>FDE-Julho/21</v>
          </cell>
        </row>
        <row r="2792">
          <cell r="A2792" t="str">
            <v>16.05.032</v>
          </cell>
          <cell r="B2792" t="str">
            <v>CA-22 CANALETA DE AGUAS PLUVIAIS EM CONCRETO (30CM)</v>
          </cell>
          <cell r="C2792" t="str">
            <v>M</v>
          </cell>
          <cell r="D2792">
            <v>145.6910569105691</v>
          </cell>
          <cell r="E2792" t="str">
            <v>FDE-Julho/21</v>
          </cell>
        </row>
        <row r="2793">
          <cell r="A2793" t="str">
            <v>16.05.036</v>
          </cell>
          <cell r="B2793" t="str">
            <v>CANALETA DE CONCRETO 1/2 CANA DN 30CM P/ AGUAS PLUVIAIS</v>
          </cell>
          <cell r="C2793" t="str">
            <v>M</v>
          </cell>
          <cell r="D2793">
            <v>49.983739837398375</v>
          </cell>
          <cell r="E2793" t="str">
            <v>FDE-Julho/21</v>
          </cell>
        </row>
        <row r="2794">
          <cell r="A2794" t="str">
            <v>16.05.037</v>
          </cell>
          <cell r="B2794" t="str">
            <v>CANALETA DE CONCRETO 1/2 CANA DN 40CM P/ AGUAS PLUVIAIS</v>
          </cell>
          <cell r="C2794" t="str">
            <v>M</v>
          </cell>
          <cell r="D2794">
            <v>64.056910569105696</v>
          </cell>
          <cell r="E2794" t="str">
            <v>FDE-Julho/21</v>
          </cell>
        </row>
        <row r="2795">
          <cell r="A2795" t="str">
            <v>16.05.038</v>
          </cell>
          <cell r="B2795" t="str">
            <v>CANALETA DE CONCRETO 1/2 CANA DN 50CM P/ AGUAS PLUVIAIS</v>
          </cell>
          <cell r="C2795" t="str">
            <v>M</v>
          </cell>
          <cell r="D2795">
            <v>91.552845528455279</v>
          </cell>
          <cell r="E2795" t="str">
            <v>FDE-Julho/21</v>
          </cell>
        </row>
        <row r="2796">
          <cell r="A2796" t="str">
            <v>16.05.039</v>
          </cell>
          <cell r="B2796" t="str">
            <v>CANALETA DE CONCRETO 1/2 CANA DN 60CM P/ AGUAS PLUVIAIS</v>
          </cell>
          <cell r="C2796" t="str">
            <v>M</v>
          </cell>
          <cell r="D2796">
            <v>118.20325203252031</v>
          </cell>
          <cell r="E2796" t="str">
            <v>FDE-Julho/21</v>
          </cell>
        </row>
        <row r="2797">
          <cell r="A2797" t="str">
            <v>16.05.040</v>
          </cell>
          <cell r="B2797" t="str">
            <v>TC-03 TAMPA DE CONCRETO P/ CANALETA AP (20CM)</v>
          </cell>
          <cell r="C2797" t="str">
            <v>M</v>
          </cell>
          <cell r="D2797">
            <v>113.90243902439025</v>
          </cell>
          <cell r="E2797" t="str">
            <v>FDE-Julho/21</v>
          </cell>
        </row>
        <row r="2798">
          <cell r="A2798" t="str">
            <v>16.05.041</v>
          </cell>
          <cell r="B2798" t="str">
            <v>TC-04 TAMPA DE CONCRETO P/ CANALETA AP (25CM)</v>
          </cell>
          <cell r="C2798" t="str">
            <v>M</v>
          </cell>
          <cell r="D2798">
            <v>116.30081300813009</v>
          </cell>
          <cell r="E2798" t="str">
            <v>FDE-Julho/21</v>
          </cell>
        </row>
        <row r="2799">
          <cell r="A2799" t="str">
            <v>16.05.042</v>
          </cell>
          <cell r="B2799" t="str">
            <v>TC-05 TAMPA DE CONCRETO P/ CANALETA AP (35CM)</v>
          </cell>
          <cell r="C2799" t="str">
            <v>M</v>
          </cell>
          <cell r="D2799">
            <v>137.3821138211382</v>
          </cell>
          <cell r="E2799" t="str">
            <v>FDE-Julho/21</v>
          </cell>
        </row>
        <row r="2800">
          <cell r="A2800" t="str">
            <v>16.05.043</v>
          </cell>
          <cell r="B2800" t="str">
            <v>TC-06 TAMPA EM GRELHA DE FERRO GALVANIZADO P/ CANALETA (20CM)</v>
          </cell>
          <cell r="C2800" t="str">
            <v>M</v>
          </cell>
          <cell r="D2800">
            <v>406.97560975609753</v>
          </cell>
          <cell r="E2800" t="str">
            <v>FDE-Julho/21</v>
          </cell>
        </row>
        <row r="2801">
          <cell r="A2801" t="str">
            <v>16.05.044</v>
          </cell>
          <cell r="B2801" t="str">
            <v>TC-07 TAMPA EM GRELHA DE FERRO GALVANIZADO P/ CANALETA (25CM)</v>
          </cell>
          <cell r="C2801" t="str">
            <v>M</v>
          </cell>
          <cell r="D2801">
            <v>456.21951219512192</v>
          </cell>
          <cell r="E2801" t="str">
            <v>FDE-Julho/21</v>
          </cell>
        </row>
        <row r="2802">
          <cell r="A2802" t="str">
            <v>16.05.045</v>
          </cell>
          <cell r="B2802" t="str">
            <v>TC-08 TAMPA EM GRELHA DE FERRO GALVANIZADO P/ CANALETA (35CM)</v>
          </cell>
          <cell r="C2802" t="str">
            <v>M</v>
          </cell>
          <cell r="D2802">
            <v>528.17073170731703</v>
          </cell>
          <cell r="E2802" t="str">
            <v>FDE-Julho/21</v>
          </cell>
        </row>
        <row r="2803">
          <cell r="A2803" t="str">
            <v>16.05.046</v>
          </cell>
          <cell r="B2803" t="str">
            <v>TC-09 TAMPA DE CONCRETO PRE-MOLDADA PERF. P/ CANALETA L=20CM</v>
          </cell>
          <cell r="C2803" t="str">
            <v>M</v>
          </cell>
          <cell r="D2803">
            <v>79.804878048780481</v>
          </cell>
          <cell r="E2803" t="str">
            <v>FDE-Julho/21</v>
          </cell>
        </row>
        <row r="2804">
          <cell r="A2804" t="str">
            <v>16.05.047</v>
          </cell>
          <cell r="B2804" t="str">
            <v>TC-10 TAMPA DE CONCRETO PRE-MOLDADA PERF. P/ CANALETA L=25CM</v>
          </cell>
          <cell r="C2804" t="str">
            <v>M</v>
          </cell>
          <cell r="D2804">
            <v>90.447154471544721</v>
          </cell>
          <cell r="E2804" t="str">
            <v>FDE-Julho/21</v>
          </cell>
        </row>
        <row r="2805">
          <cell r="A2805" t="str">
            <v>16.05.048</v>
          </cell>
          <cell r="B2805" t="str">
            <v>TC-11 TAMPA DE CONCRETO PRE-MOLDADA PERF. P/ CANALETA L=35CM</v>
          </cell>
          <cell r="C2805" t="str">
            <v>M</v>
          </cell>
          <cell r="D2805">
            <v>103.3821138211382</v>
          </cell>
          <cell r="E2805" t="str">
            <v>FDE-Julho/21</v>
          </cell>
        </row>
        <row r="2806">
          <cell r="A2806" t="str">
            <v>16.05.050</v>
          </cell>
          <cell r="B2806" t="str">
            <v>POÇO DE RETENÇÃO DE ÁGUA PLUVIAL Ø 2,50M COM FUNDO DE BRITA</v>
          </cell>
          <cell r="C2806" t="str">
            <v>M</v>
          </cell>
          <cell r="D2806">
            <v>2176.4065040650407</v>
          </cell>
          <cell r="E2806" t="str">
            <v>FDE-Julho/21</v>
          </cell>
        </row>
        <row r="2807">
          <cell r="A2807" t="str">
            <v>16.05.052</v>
          </cell>
          <cell r="B2807" t="str">
            <v>TAMPA PRÉ-MOLDADA Ø 2,50M PARA POÇO DE RETENÇÃO DE A.P. COM TAMPA DE INSPEÇÃO Ø 0,60M</v>
          </cell>
          <cell r="C2807" t="str">
            <v>UN</v>
          </cell>
          <cell r="D2807">
            <v>732.52032520325201</v>
          </cell>
          <cell r="E2807" t="str">
            <v>FDE-Julho/21</v>
          </cell>
        </row>
        <row r="2808">
          <cell r="A2808" t="str">
            <v>16.05.054</v>
          </cell>
          <cell r="B2808" t="str">
            <v>POÇO DE RETENÇÃO DE ÁGUA PLUVIAL Ø 3,00M COM FUNDO DE BRITA</v>
          </cell>
          <cell r="C2808" t="str">
            <v>M</v>
          </cell>
          <cell r="D2808">
            <v>3063.3983739837399</v>
          </cell>
          <cell r="E2808" t="str">
            <v>FDE-Julho/21</v>
          </cell>
        </row>
        <row r="2809">
          <cell r="A2809" t="str">
            <v>16.05.056</v>
          </cell>
          <cell r="B2809" t="str">
            <v>TAMPA PRÉ-MOLDADA Ø 3,00M PARA POÇO DE RETENÇÃO DE A.P. COM TAMPA DE INSPEÇÃO Ø 0,60M</v>
          </cell>
          <cell r="C2809" t="str">
            <v>UN</v>
          </cell>
          <cell r="D2809">
            <v>1066.4471544715448</v>
          </cell>
          <cell r="E2809" t="str">
            <v>FDE-Julho/21</v>
          </cell>
        </row>
        <row r="2810">
          <cell r="A2810" t="str">
            <v>16.05.057</v>
          </cell>
          <cell r="B2810" t="str">
            <v>CONCRETO CICLOPICO COM BRITA 4 COM 30% DE RACHAO  FCK 15MPa</v>
          </cell>
          <cell r="C2810" t="str">
            <v>M3</v>
          </cell>
          <cell r="D2810">
            <v>419.7479674796748</v>
          </cell>
          <cell r="E2810" t="str">
            <v>FDE-Julho/21</v>
          </cell>
        </row>
        <row r="2811">
          <cell r="A2811" t="str">
            <v>16.05.058</v>
          </cell>
          <cell r="B2811" t="str">
            <v>POÇO DE RETENÇÃO DE ÁGUA PLUVIAL Ø 2,50M COM FUNDO DE CONCRETO</v>
          </cell>
          <cell r="C2811" t="str">
            <v>M</v>
          </cell>
          <cell r="D2811">
            <v>2700.3739837398375</v>
          </cell>
          <cell r="E2811" t="str">
            <v>FDE-Julho/21</v>
          </cell>
        </row>
        <row r="2812">
          <cell r="A2812" t="str">
            <v>16.05.059</v>
          </cell>
          <cell r="B2812" t="str">
            <v>LASTRO DE PEDRA RACHAO TAMANHO DE 10 A 15 CM.</v>
          </cell>
          <cell r="C2812" t="str">
            <v>M3</v>
          </cell>
          <cell r="D2812">
            <v>203.08130081300811</v>
          </cell>
          <cell r="E2812" t="str">
            <v>FDE-Julho/21</v>
          </cell>
        </row>
        <row r="2813">
          <cell r="A2813" t="str">
            <v>16.05.060</v>
          </cell>
          <cell r="B2813" t="str">
            <v>POÇO DE RETENÇÃO DE ÁGUA PLUVIAL Ø 3,00M COM FUNDO DE CONCRETO</v>
          </cell>
          <cell r="C2813" t="str">
            <v>M</v>
          </cell>
          <cell r="D2813">
            <v>3837.2357723577238</v>
          </cell>
          <cell r="E2813" t="str">
            <v>FDE-Julho/21</v>
          </cell>
        </row>
        <row r="2814">
          <cell r="A2814" t="str">
            <v>16.05.064</v>
          </cell>
          <cell r="B2814" t="str">
            <v>TUBO PVC OCRE JUNTA ELASTICA DN 100 INCLUSIVE CONEXOES  -  ENTERRADO</v>
          </cell>
          <cell r="C2814" t="str">
            <v>M</v>
          </cell>
          <cell r="D2814">
            <v>81.113821138211378</v>
          </cell>
          <cell r="E2814" t="str">
            <v>FDE-Julho/21</v>
          </cell>
        </row>
        <row r="2815">
          <cell r="A2815" t="str">
            <v>16.05.065</v>
          </cell>
          <cell r="B2815" t="str">
            <v>TUBO PVC OCRE JUNTA ELASTICA DN 150 INCLUSIVE CONEXOES  -  ENTERRADO</v>
          </cell>
          <cell r="C2815" t="str">
            <v>M</v>
          </cell>
          <cell r="D2815">
            <v>133.60975609756099</v>
          </cell>
          <cell r="E2815" t="str">
            <v>FDE-Julho/21</v>
          </cell>
        </row>
        <row r="2816">
          <cell r="A2816" t="str">
            <v>16.05.066</v>
          </cell>
          <cell r="B2816" t="str">
            <v>TUBO PVC OCRE JUNTA ELASTICA DN 200 INCLUSIVE CONEXOES  -  ENTERRADO</v>
          </cell>
          <cell r="C2816" t="str">
            <v>M</v>
          </cell>
          <cell r="D2816">
            <v>234.90243902439025</v>
          </cell>
          <cell r="E2816" t="str">
            <v>FDE-Julho/21</v>
          </cell>
        </row>
        <row r="2817">
          <cell r="A2817" t="str">
            <v>16.05.067</v>
          </cell>
          <cell r="B2817" t="str">
            <v>TUBO PVC OCRE JUNTA ELASTICA DN 250 INCLUSIVE CONEXOES  -  ENTERRADO</v>
          </cell>
          <cell r="C2817" t="str">
            <v>M</v>
          </cell>
          <cell r="D2817">
            <v>341.79674796747969</v>
          </cell>
          <cell r="E2817" t="str">
            <v>FDE-Julho/21</v>
          </cell>
        </row>
        <row r="2818">
          <cell r="A2818" t="str">
            <v>16.05.068</v>
          </cell>
          <cell r="B2818" t="str">
            <v>TUBO PVC OCRE JUNTA ELASTICA DN 300 INCLUSIVE CONEXOES  -  ENTERRADO</v>
          </cell>
          <cell r="C2818" t="str">
            <v>M</v>
          </cell>
          <cell r="D2818">
            <v>517.23577235772359</v>
          </cell>
          <cell r="E2818" t="str">
            <v>FDE-Julho/21</v>
          </cell>
        </row>
        <row r="2819">
          <cell r="A2819" t="str">
            <v>16.05.070</v>
          </cell>
          <cell r="B2819" t="str">
            <v>CAIXA DE ALVENARIA - ESCAVACAO MANUAL COM APILOAMENTO DO FUNDO</v>
          </cell>
          <cell r="C2819" t="str">
            <v>M3</v>
          </cell>
          <cell r="D2819">
            <v>83.8130081300813</v>
          </cell>
          <cell r="E2819" t="str">
            <v>FDE-Julho/21</v>
          </cell>
        </row>
        <row r="2820">
          <cell r="A2820" t="str">
            <v>16.05.071</v>
          </cell>
          <cell r="B2820" t="str">
            <v>CAIXA DE ALVENARIA - LASTRO DE CONCRETO</v>
          </cell>
          <cell r="C2820" t="str">
            <v>M3</v>
          </cell>
          <cell r="D2820">
            <v>710.36585365853659</v>
          </cell>
          <cell r="E2820" t="str">
            <v>FDE-Julho/21</v>
          </cell>
        </row>
        <row r="2821">
          <cell r="A2821" t="str">
            <v>16.05.072</v>
          </cell>
          <cell r="B2821" t="str">
            <v>CAIXA DE ALVENARIA - PAREDE DE 1/2 TIJOLO REVESTIDO</v>
          </cell>
          <cell r="C2821" t="str">
            <v>M2</v>
          </cell>
          <cell r="D2821">
            <v>189.72357723577238</v>
          </cell>
          <cell r="E2821" t="str">
            <v>FDE-Julho/21</v>
          </cell>
        </row>
        <row r="2822">
          <cell r="A2822" t="str">
            <v>16.05.073</v>
          </cell>
          <cell r="B2822" t="str">
            <v>CAIXA DE ALVENARIA - PAREDE DE 1 TIJOLO REVESTIDO</v>
          </cell>
          <cell r="C2822" t="str">
            <v>M2</v>
          </cell>
          <cell r="D2822">
            <v>274.82113821138211</v>
          </cell>
          <cell r="E2822" t="str">
            <v>FDE-Julho/21</v>
          </cell>
        </row>
        <row r="2823">
          <cell r="A2823" t="str">
            <v>16.05.074</v>
          </cell>
          <cell r="B2823" t="str">
            <v>CAIXA DE ALVENARIA - TAMPA DE CONCRETO</v>
          </cell>
          <cell r="C2823" t="str">
            <v>M2</v>
          </cell>
          <cell r="D2823">
            <v>198.47967479674796</v>
          </cell>
          <cell r="E2823" t="str">
            <v>FDE-Julho/21</v>
          </cell>
        </row>
        <row r="2824">
          <cell r="A2824" t="str">
            <v>16.05.075</v>
          </cell>
          <cell r="B2824" t="str">
            <v>CA-10 CAIXA DE AREIA 50X50 CM PARA AGUAS PLUVIAIS</v>
          </cell>
          <cell r="C2824" t="str">
            <v>UN</v>
          </cell>
          <cell r="D2824">
            <v>323.73983739837399</v>
          </cell>
          <cell r="E2824" t="str">
            <v>FDE-Julho/21</v>
          </cell>
        </row>
        <row r="2825">
          <cell r="A2825" t="str">
            <v>16.05.076</v>
          </cell>
          <cell r="B2825" t="str">
            <v>GRELHA FERRO PERF. - 1,00X0,40 M</v>
          </cell>
          <cell r="C2825" t="str">
            <v>UN</v>
          </cell>
          <cell r="D2825">
            <v>677.91869918699194</v>
          </cell>
          <cell r="E2825" t="str">
            <v>FDE-Julho/21</v>
          </cell>
        </row>
        <row r="2826">
          <cell r="A2826" t="str">
            <v>16.05.077</v>
          </cell>
          <cell r="B2826" t="str">
            <v>GRELHA FERRO PERF. 1,00X0,50 M</v>
          </cell>
          <cell r="C2826" t="str">
            <v>UN</v>
          </cell>
          <cell r="D2826">
            <v>765.40650406504074</v>
          </cell>
          <cell r="E2826" t="str">
            <v>FDE-Julho/21</v>
          </cell>
        </row>
        <row r="2827">
          <cell r="A2827" t="str">
            <v>16.05.078</v>
          </cell>
          <cell r="B2827" t="str">
            <v>ESCAVAÇÃO  POÇO DE RETENÇÃO DE ÁGUAS PLUVIAIS  ATÉ 3,50 METROS DE PROFUNDIDADE COM RETROESCAVADEIRA COM CACAMBA FRONTRAL-85HP</v>
          </cell>
          <cell r="C2827" t="str">
            <v>M3</v>
          </cell>
          <cell r="D2827">
            <v>9.0650406504065053</v>
          </cell>
          <cell r="E2827" t="str">
            <v>FDE-Julho/21</v>
          </cell>
        </row>
        <row r="2828">
          <cell r="A2828" t="str">
            <v>16.05.080</v>
          </cell>
          <cell r="B2828" t="str">
            <v xml:space="preserve">BOMBA SUBMERSA POTENCIA 1CV, TRIFASICA VAZAO 7M3/HORA ALTURA MANOMETRICA 10 MCA RESERVATORIO RETENÇÃO AGUA PLUVIAL   
 </v>
          </cell>
          <cell r="C2828" t="str">
            <v>UN</v>
          </cell>
          <cell r="D2828">
            <v>2427.3902439024391</v>
          </cell>
          <cell r="E2828" t="str">
            <v>FDE-Julho/21</v>
          </cell>
        </row>
        <row r="2829">
          <cell r="A2829" t="str">
            <v>16.05.081</v>
          </cell>
          <cell r="B2829" t="str">
            <v xml:space="preserve">AUTOMÁTICO DE BÓIA, EM POLIPROPILENO, (ELETRICO 16A) CONTATO ISENTO DE MERCÚRIO  RESERVATORIO RETENÇÃO AGUA PLUVIAL 
 </v>
          </cell>
          <cell r="C2829" t="str">
            <v>UN</v>
          </cell>
          <cell r="D2829">
            <v>57.520325203252035</v>
          </cell>
          <cell r="E2829" t="str">
            <v>FDE-Julho/21</v>
          </cell>
        </row>
        <row r="2830">
          <cell r="A2830" t="str">
            <v>16.05.082</v>
          </cell>
          <cell r="B2830" t="str">
            <v xml:space="preserve">TUBO ACO GALVANIZ NBR5580-CL MEDIA, DN80MM (3") INCL CONEXOES RESERVATORIO RETENÇÃO  AGUA PLUVIAL 
 </v>
          </cell>
          <cell r="C2830" t="str">
            <v>M</v>
          </cell>
          <cell r="D2830">
            <v>281.65853658536588</v>
          </cell>
          <cell r="E2830" t="str">
            <v>FDE-Julho/21</v>
          </cell>
        </row>
        <row r="2831">
          <cell r="A2831" t="str">
            <v>16.05.083</v>
          </cell>
          <cell r="B2831" t="str">
            <v xml:space="preserve">REGISTRO DE GAVETA BRUTO DN 80MM (3") RESERVATORIO RETENÇÃO AGUA PLUVIAL 
 </v>
          </cell>
          <cell r="C2831" t="str">
            <v>UN</v>
          </cell>
          <cell r="D2831">
            <v>448.61788617886174</v>
          </cell>
          <cell r="E2831" t="str">
            <v>FDE-Julho/21</v>
          </cell>
        </row>
        <row r="2832">
          <cell r="A2832" t="str">
            <v>16.05.084</v>
          </cell>
          <cell r="B2832" t="str">
            <v xml:space="preserve">VALVULA DE RETENCAO VERTICAL DN80MM (3")  RESERVATORIO RETENÇÃO AGUA PLUVIAL   
 </v>
          </cell>
          <cell r="C2832" t="str">
            <v>UN</v>
          </cell>
          <cell r="D2832">
            <v>364.7560975609756</v>
          </cell>
          <cell r="E2832" t="str">
            <v>FDE-Julho/21</v>
          </cell>
        </row>
        <row r="2833">
          <cell r="A2833" t="str">
            <v>16.05.085</v>
          </cell>
          <cell r="B2833" t="str">
            <v xml:space="preserve">CORRENTE ELO CURTO GALVANIZADO 4MM CARGA TRABALHO 100KG RESERVATORIO RETENÇÃO AGUA PLUVIAL   
 </v>
          </cell>
          <cell r="C2833" t="str">
            <v>M</v>
          </cell>
          <cell r="D2833">
            <v>10.341463414634147</v>
          </cell>
          <cell r="E2833" t="str">
            <v>FDE-Julho/21</v>
          </cell>
        </row>
        <row r="2834">
          <cell r="A2834" t="str">
            <v>16.05.099</v>
          </cell>
          <cell r="B2834" t="str">
            <v>ÁGUAS PLUVIAIS E DRENAGEM DE ACABAMENTO</v>
          </cell>
          <cell r="C2834" t="str">
            <v>MV</v>
          </cell>
          <cell r="D2834">
            <v>463.84552845528452</v>
          </cell>
          <cell r="E2834" t="str">
            <v>FDE-Julho/21</v>
          </cell>
        </row>
        <row r="2835">
          <cell r="A2835" t="str">
            <v>16.06.022</v>
          </cell>
          <cell r="B2835" t="str">
            <v>MB-03 MASTRO PARA BANDEIRAS</v>
          </cell>
          <cell r="C2835" t="str">
            <v>CJ</v>
          </cell>
          <cell r="D2835">
            <v>5911.1300813008129</v>
          </cell>
          <cell r="E2835" t="str">
            <v>FDE-Julho/21</v>
          </cell>
        </row>
        <row r="2836">
          <cell r="A2836" t="str">
            <v>16.06.023</v>
          </cell>
          <cell r="B2836" t="str">
            <v>AL-01 ABRIGO PARA LIXO</v>
          </cell>
          <cell r="C2836" t="str">
            <v>UN</v>
          </cell>
          <cell r="D2836">
            <v>5186.3983739837404</v>
          </cell>
          <cell r="E2836" t="str">
            <v>FDE-Julho/21</v>
          </cell>
        </row>
        <row r="2837">
          <cell r="A2837" t="str">
            <v>16.06.024</v>
          </cell>
          <cell r="B2837" t="str">
            <v>AL-02 ABRIGO PARA RESÍDUOS RECICLÁVEIS</v>
          </cell>
          <cell r="C2837" t="str">
            <v>UN</v>
          </cell>
          <cell r="D2837">
            <v>5186.3983739837404</v>
          </cell>
          <cell r="E2837" t="str">
            <v>FDE-Julho/21</v>
          </cell>
        </row>
        <row r="2838">
          <cell r="A2838" t="str">
            <v>16.06.045</v>
          </cell>
          <cell r="B2838" t="str">
            <v xml:space="preserve">LOCAÇÃO MENSAL CONTAINER DE 6M C/1 V.SANIT. 1 LAVABO E 1 PONTO P/CHUVEIRO,INCLUSIVE SUPORTE AR COND. </v>
          </cell>
          <cell r="C2838" t="str">
            <v>M2</v>
          </cell>
          <cell r="D2838">
            <v>45.577235772357724</v>
          </cell>
          <cell r="E2838" t="str">
            <v>FDE-Julho/21</v>
          </cell>
        </row>
        <row r="2839">
          <cell r="A2839" t="str">
            <v>16.06.046</v>
          </cell>
          <cell r="B2839" t="str">
            <v xml:space="preserve">LOCAÇÃO MENSAL DE CONTAINER 6,00M COM JANELAS DE VENTILAÇÃO. </v>
          </cell>
          <cell r="C2839" t="str">
            <v>M2</v>
          </cell>
          <cell r="D2839">
            <v>38.959349593495936</v>
          </cell>
          <cell r="E2839" t="str">
            <v>FDE-Julho/21</v>
          </cell>
        </row>
        <row r="2840">
          <cell r="A2840" t="str">
            <v>16.06.047</v>
          </cell>
          <cell r="B2840" t="str">
            <v xml:space="preserve">LOCAÇÃO MENSAL DE CONTAINER 4,00M COM 2 VASOS SANITARIOS, 1 LAVABO, 1 MICTÓRIO E 4 PONTOS CHUV.  </v>
          </cell>
          <cell r="C2840" t="str">
            <v>M2</v>
          </cell>
          <cell r="D2840">
            <v>82.959349593495944</v>
          </cell>
          <cell r="E2840" t="str">
            <v>FDE-Julho/21</v>
          </cell>
        </row>
        <row r="2841">
          <cell r="A2841" t="str">
            <v>16.06.048</v>
          </cell>
          <cell r="B2841" t="str">
            <v>LOCAÇÃO MENSAL INCLUSIVE FRETE BEBEDOURO ELÉTRICO TEMPERATURA NATURAL OU GELADA.</v>
          </cell>
          <cell r="C2841" t="str">
            <v>UN</v>
          </cell>
          <cell r="D2841">
            <v>285.55284552845529</v>
          </cell>
          <cell r="E2841" t="str">
            <v>FDE-Julho/21</v>
          </cell>
        </row>
        <row r="2842">
          <cell r="A2842" t="str">
            <v>16.06.049</v>
          </cell>
          <cell r="B2842" t="str">
            <v xml:space="preserve">LOCAÇÃO MENSAL INCLUSIVE FRETE DE APARELHO DE AR CONDICIONADO ATÉ 10000 BTU. </v>
          </cell>
          <cell r="C2842" t="str">
            <v>UN</v>
          </cell>
          <cell r="D2842">
            <v>280.39837398373982</v>
          </cell>
          <cell r="E2842" t="str">
            <v>FDE-Julho/21</v>
          </cell>
        </row>
        <row r="2843">
          <cell r="A2843" t="str">
            <v>16.06.050</v>
          </cell>
          <cell r="B2843" t="str">
            <v>CANTEIRO DE OBRAS - LARG 2,20M</v>
          </cell>
          <cell r="C2843" t="str">
            <v>M2</v>
          </cell>
          <cell r="D2843">
            <v>331.44715447154471</v>
          </cell>
          <cell r="E2843" t="str">
            <v>FDE-Julho/21</v>
          </cell>
        </row>
        <row r="2844">
          <cell r="A2844" t="str">
            <v>16.06.051</v>
          </cell>
          <cell r="B2844" t="str">
            <v>CANTEIRO DE OBRAS - LARG 3.30M</v>
          </cell>
          <cell r="C2844" t="str">
            <v>M2</v>
          </cell>
          <cell r="D2844">
            <v>376.47967479674799</v>
          </cell>
          <cell r="E2844" t="str">
            <v>FDE-Julho/21</v>
          </cell>
        </row>
        <row r="2845">
          <cell r="A2845" t="str">
            <v>16.06.052</v>
          </cell>
          <cell r="B2845" t="str">
            <v>LOCAÇÃO MENSAL DE ESTRUTURA DE COBERTURA IMPERMEÁVEL (TENDA) INCLUSIVE MONTAGEM E FRETE.</v>
          </cell>
          <cell r="C2845" t="str">
            <v>M2</v>
          </cell>
          <cell r="D2845">
            <v>35</v>
          </cell>
          <cell r="E2845" t="str">
            <v>FDE-Julho/21</v>
          </cell>
        </row>
        <row r="2846">
          <cell r="A2846" t="str">
            <v>16.06.058</v>
          </cell>
          <cell r="B2846" t="str">
            <v>TAPUME H=225CM APOIADO NO TERRENO E PINTURA LATEX FACE EXTERNA COM LOGOTIPO</v>
          </cell>
          <cell r="C2846" t="str">
            <v>M</v>
          </cell>
          <cell r="D2846">
            <v>76.780487804878049</v>
          </cell>
          <cell r="E2846" t="str">
            <v>FDE-Julho/21</v>
          </cell>
        </row>
        <row r="2847">
          <cell r="A2847" t="str">
            <v>16.06.059</v>
          </cell>
          <cell r="B2847" t="str">
            <v>TAPUME H=225CM ENGASTADO NO TERRENO E PINTURA LATEX FACE EXTERNA CO LOGOTIPO</v>
          </cell>
          <cell r="C2847" t="str">
            <v>M</v>
          </cell>
          <cell r="D2847">
            <v>72.048780487804876</v>
          </cell>
          <cell r="E2847" t="str">
            <v>FDE-Julho/21</v>
          </cell>
        </row>
        <row r="2848">
          <cell r="A2848" t="str">
            <v>16.06.065</v>
          </cell>
          <cell r="B2848" t="str">
            <v>ANDAIME - FACHADA - ALUGUEL MENSAL</v>
          </cell>
          <cell r="C2848" t="str">
            <v>M2</v>
          </cell>
          <cell r="D2848">
            <v>11.422764227642277</v>
          </cell>
          <cell r="E2848" t="str">
            <v>FDE-Julho/21</v>
          </cell>
        </row>
        <row r="2849">
          <cell r="A2849" t="str">
            <v>16.06.066</v>
          </cell>
          <cell r="B2849" t="str">
            <v>ANDAIME - TORRE - ALUGUEL MENSAL</v>
          </cell>
          <cell r="C2849" t="str">
            <v>M</v>
          </cell>
          <cell r="D2849">
            <v>21.178861788617887</v>
          </cell>
          <cell r="E2849" t="str">
            <v>FDE-Julho/21</v>
          </cell>
        </row>
        <row r="2850">
          <cell r="A2850" t="str">
            <v>16.06.077</v>
          </cell>
          <cell r="B2850" t="str">
            <v>MANUTENÇÃO MENSAL DE PLACAS DE OBRA</v>
          </cell>
          <cell r="C2850" t="str">
            <v>M2</v>
          </cell>
          <cell r="D2850">
            <v>3.089430894308943</v>
          </cell>
          <cell r="E2850" t="str">
            <v>FDE-Julho/21</v>
          </cell>
        </row>
        <row r="2851">
          <cell r="A2851" t="str">
            <v>16.06.078</v>
          </cell>
          <cell r="B2851" t="str">
            <v xml:space="preserve">FORNECIMENTO E INSTALAÇAO DE PLACA DE IDENTIFICAÇAO DE OBRA   INCLUSO SUPORTE ESTRUTURA DE MADEIRA. 
 </v>
          </cell>
          <cell r="C2851" t="str">
            <v>M2</v>
          </cell>
          <cell r="D2851">
            <v>388.9349593495935</v>
          </cell>
          <cell r="E2851" t="str">
            <v>FDE-Julho/21</v>
          </cell>
        </row>
        <row r="2852">
          <cell r="A2852" t="str">
            <v>16.06.081</v>
          </cell>
          <cell r="B2852" t="str">
            <v>TRANSPORTE COM UTILITARIO ATE 3 T</v>
          </cell>
          <cell r="C2852" t="str">
            <v>KM</v>
          </cell>
          <cell r="D2852">
            <v>12.512195121951221</v>
          </cell>
          <cell r="E2852" t="str">
            <v>FDE-Julho/21</v>
          </cell>
        </row>
        <row r="2853">
          <cell r="A2853" t="str">
            <v>16.06.082</v>
          </cell>
          <cell r="B2853" t="str">
            <v>TRANSPORTE C/ VEICULO COMERCIAL LEVE ATE 1,2 T C/ MOTORISTA</v>
          </cell>
          <cell r="C2853" t="str">
            <v>KM</v>
          </cell>
          <cell r="D2853">
            <v>4.024390243902439</v>
          </cell>
          <cell r="E2853" t="str">
            <v>FDE-Julho/21</v>
          </cell>
        </row>
        <row r="2854">
          <cell r="A2854" t="str">
            <v>16.06.085</v>
          </cell>
          <cell r="B2854" t="str">
            <v>INSTALAÇÃO CH-01 CHUVEIRO E LAVA OLHOS / FACE</v>
          </cell>
          <cell r="C2854" t="str">
            <v>UN</v>
          </cell>
          <cell r="D2854">
            <v>25.056910569105693</v>
          </cell>
          <cell r="E2854" t="str">
            <v>FDE-Julho/21</v>
          </cell>
        </row>
        <row r="2855">
          <cell r="A2855" t="str">
            <v>16.06.086</v>
          </cell>
          <cell r="B2855" t="str">
            <v>INSTALAÇÃO DE QUADRO BRANCO (QB-01)</v>
          </cell>
          <cell r="C2855" t="str">
            <v>UN</v>
          </cell>
          <cell r="D2855">
            <v>18.569105691056912</v>
          </cell>
          <cell r="E2855" t="str">
            <v>FDE-Julho/21</v>
          </cell>
        </row>
        <row r="2856">
          <cell r="A2856" t="str">
            <v>16.06.087</v>
          </cell>
          <cell r="B2856" t="str">
            <v>INSTALACÃO DE FAIXAS DE PROTECAO (FP-03/FP-04) POR REGUA</v>
          </cell>
          <cell r="C2856" t="str">
            <v>UN</v>
          </cell>
          <cell r="D2856">
            <v>7.4227642276422774</v>
          </cell>
          <cell r="E2856" t="str">
            <v>FDE-Julho/21</v>
          </cell>
        </row>
        <row r="2857">
          <cell r="A2857" t="str">
            <v>16.06.088</v>
          </cell>
          <cell r="B2857" t="str">
            <v>INSTALACÃO DE FAIXAS DE EXPOSICAO (FP-05) POR REGUA</v>
          </cell>
          <cell r="C2857" t="str">
            <v>UN</v>
          </cell>
          <cell r="D2857">
            <v>3.7073170731707314</v>
          </cell>
          <cell r="E2857" t="str">
            <v>FDE-Julho/21</v>
          </cell>
        </row>
        <row r="2858">
          <cell r="A2858" t="str">
            <v>16.06.090</v>
          </cell>
          <cell r="B2858" t="str">
            <v>INSTALACÃO DE LOUSA (LG-07)</v>
          </cell>
          <cell r="C2858" t="str">
            <v>UN</v>
          </cell>
          <cell r="D2858">
            <v>37.146341463414636</v>
          </cell>
          <cell r="E2858" t="str">
            <v>FDE-Julho/21</v>
          </cell>
        </row>
        <row r="2859">
          <cell r="A2859" t="str">
            <v>16.06.091</v>
          </cell>
          <cell r="B2859" t="str">
            <v>INSTALACÃO DE MURAL (MR-02)</v>
          </cell>
          <cell r="C2859" t="str">
            <v>UN</v>
          </cell>
          <cell r="D2859">
            <v>9.2845528455284558</v>
          </cell>
          <cell r="E2859" t="str">
            <v>FDE-Julho/21</v>
          </cell>
        </row>
        <row r="2860">
          <cell r="A2860" t="str">
            <v>16.06.092</v>
          </cell>
          <cell r="B2860" t="str">
            <v>INSTALACÃO DE FOGAO INDUSTRIAL</v>
          </cell>
          <cell r="C2860" t="str">
            <v>UN</v>
          </cell>
          <cell r="D2860">
            <v>18.569105691056912</v>
          </cell>
          <cell r="E2860" t="str">
            <v>FDE-Julho/21</v>
          </cell>
        </row>
        <row r="2861">
          <cell r="A2861" t="str">
            <v>16.06.093</v>
          </cell>
          <cell r="B2861" t="str">
            <v>INSTALACÃO DE SUPORTE TV/VIDEO</v>
          </cell>
          <cell r="C2861" t="str">
            <v>UN</v>
          </cell>
          <cell r="D2861">
            <v>9.2845528455284558</v>
          </cell>
          <cell r="E2861" t="str">
            <v>FDE-Julho/21</v>
          </cell>
        </row>
        <row r="2862">
          <cell r="A2862" t="str">
            <v>16.06.099</v>
          </cell>
          <cell r="B2862" t="str">
            <v>SERVICOS DE COMPLEMENTOS EXTERNOS</v>
          </cell>
          <cell r="C2862" t="str">
            <v>MV</v>
          </cell>
          <cell r="D2862">
            <v>463.84552845528452</v>
          </cell>
          <cell r="E2862" t="str">
            <v>FDE-Julho/21</v>
          </cell>
        </row>
        <row r="2863">
          <cell r="A2863" t="str">
            <v>16.06.101</v>
          </cell>
          <cell r="B2863" t="str">
            <v>INSTALAÇÃO DE VENTILADOR DE PAREDE VN-02</v>
          </cell>
          <cell r="C2863" t="str">
            <v>UN</v>
          </cell>
          <cell r="D2863">
            <v>9.8617886178861802</v>
          </cell>
          <cell r="E2863" t="str">
            <v>FDE-Julho/21</v>
          </cell>
        </row>
        <row r="2864">
          <cell r="A2864" t="str">
            <v>16.06.103</v>
          </cell>
          <cell r="B2864" t="str">
            <v xml:space="preserve">INSTALAÇÃO DO BALCAO TERMICO  BT-02 
 </v>
          </cell>
          <cell r="C2864" t="str">
            <v>UN</v>
          </cell>
          <cell r="D2864">
            <v>48.560975609756099</v>
          </cell>
          <cell r="E2864" t="str">
            <v>FDE-Julho/21</v>
          </cell>
        </row>
        <row r="2865">
          <cell r="A2865" t="str">
            <v>16.06.106</v>
          </cell>
          <cell r="B2865" t="str">
            <v>TRANSPORTE C/CAMINHAO ATE 6T. DIST.ATE 100KM C/MOTORISTA E 2 AJUDANTES.</v>
          </cell>
          <cell r="C2865" t="str">
            <v>KM</v>
          </cell>
          <cell r="D2865">
            <v>13.398373983739837</v>
          </cell>
          <cell r="E2865" t="str">
            <v>FDE-Julho/21</v>
          </cell>
        </row>
        <row r="2866">
          <cell r="A2866" t="str">
            <v>16.06.107</v>
          </cell>
          <cell r="B2866" t="str">
            <v>TRANSPORTE C/CAMINHAO ATE 6T. DIST. DE 101KM ATE 300KM C/MOTORISTA E 2 AJUDANTES.</v>
          </cell>
          <cell r="C2866" t="str">
            <v>KM</v>
          </cell>
          <cell r="D2866">
            <v>6.333333333333333</v>
          </cell>
          <cell r="E2866" t="str">
            <v>FDE-Julho/21</v>
          </cell>
        </row>
        <row r="2867">
          <cell r="A2867" t="str">
            <v>16.06.108</v>
          </cell>
          <cell r="B2867" t="str">
            <v>TRANSPORTE C/CAMINHAO ATE 6T. DIST. DE 301KM ATE 500KM C/MOTORISTA E 2 AJUDANTES.</v>
          </cell>
          <cell r="C2867" t="str">
            <v>KM</v>
          </cell>
          <cell r="D2867">
            <v>4.536585365853659</v>
          </cell>
          <cell r="E2867" t="str">
            <v>FDE-Julho/21</v>
          </cell>
        </row>
        <row r="2868">
          <cell r="A2868" t="str">
            <v>16.06.109</v>
          </cell>
          <cell r="B2868" t="str">
            <v>TRANSPORTE C/CAMINHAO ATE 6T. DIST. DE 501KM ATE 700KM C/MOTORISTA E 2 AJUDANTES.</v>
          </cell>
          <cell r="C2868" t="str">
            <v>KM</v>
          </cell>
          <cell r="D2868">
            <v>3.9268292682926829</v>
          </cell>
          <cell r="E2868" t="str">
            <v>FDE-Julho/21</v>
          </cell>
        </row>
        <row r="2869">
          <cell r="A2869" t="str">
            <v>16.07.011</v>
          </cell>
          <cell r="B2869" t="str">
            <v>BL-01 BICICLETÁRIO SOBRE LAJE DE CONCRETO ARMADO</v>
          </cell>
          <cell r="C2869" t="str">
            <v>UN</v>
          </cell>
          <cell r="D2869">
            <v>795.95121951219517</v>
          </cell>
          <cell r="E2869" t="str">
            <v>FDE-Julho/21</v>
          </cell>
        </row>
        <row r="2870">
          <cell r="A2870" t="str">
            <v>16.07.012</v>
          </cell>
          <cell r="B2870" t="str">
            <v>BL-02 BICICLETÁRIO SOBRE CIMENTADO OU BLOCO INTERTRAVADO</v>
          </cell>
          <cell r="C2870" t="str">
            <v>UN</v>
          </cell>
          <cell r="D2870">
            <v>810.09756097560978</v>
          </cell>
          <cell r="E2870" t="str">
            <v>FDE-Julho/21</v>
          </cell>
        </row>
        <row r="2871">
          <cell r="A2871" t="str">
            <v>16.07.015</v>
          </cell>
          <cell r="B2871" t="str">
            <v>AM-01 AMARELINHA</v>
          </cell>
          <cell r="C2871" t="str">
            <v>UN</v>
          </cell>
          <cell r="D2871">
            <v>182.95121951219514</v>
          </cell>
          <cell r="E2871" t="str">
            <v>FDE-Julho/21</v>
          </cell>
        </row>
        <row r="2872">
          <cell r="A2872" t="str">
            <v>16.07.022</v>
          </cell>
          <cell r="B2872" t="str">
            <v>BC-24 BANCO DE CONCRETO PRE-FABRICADO (L=115CM)</v>
          </cell>
          <cell r="C2872" t="str">
            <v>UN</v>
          </cell>
          <cell r="D2872">
            <v>450.08130081300817</v>
          </cell>
          <cell r="E2872" t="str">
            <v>FDE-Julho/21</v>
          </cell>
        </row>
        <row r="2873">
          <cell r="A2873" t="str">
            <v>16.07.023</v>
          </cell>
          <cell r="B2873" t="str">
            <v>BC-25 BANCO DE CONCRETO PRE-FABRICADO (L=216CM)</v>
          </cell>
          <cell r="C2873" t="str">
            <v>UN</v>
          </cell>
          <cell r="D2873">
            <v>668.3739837398374</v>
          </cell>
          <cell r="E2873" t="str">
            <v>FDE-Julho/21</v>
          </cell>
        </row>
        <row r="2874">
          <cell r="A2874" t="str">
            <v>16.07.024</v>
          </cell>
          <cell r="B2874" t="str">
            <v>BC-26 BANCO PUFE PRE FABRICADO DE CONCRETO Ø 60CM</v>
          </cell>
          <cell r="C2874" t="str">
            <v>UN</v>
          </cell>
          <cell r="D2874">
            <v>251.11382113821139</v>
          </cell>
          <cell r="E2874" t="str">
            <v>FDE-Julho/21</v>
          </cell>
        </row>
        <row r="2875">
          <cell r="A2875" t="str">
            <v>16.07.025</v>
          </cell>
          <cell r="B2875" t="str">
            <v>BC-27 BANCO DE CONCRETO PRE-FABRICADO (L=220CM)</v>
          </cell>
          <cell r="C2875" t="str">
            <v>UN</v>
          </cell>
          <cell r="D2875">
            <v>1362.8617886178861</v>
          </cell>
          <cell r="E2875" t="str">
            <v>FDE-Julho/21</v>
          </cell>
        </row>
        <row r="2876">
          <cell r="A2876" t="str">
            <v>16.07.031</v>
          </cell>
          <cell r="B2876" t="str">
            <v>CR-01 CARACOL</v>
          </cell>
          <cell r="C2876" t="str">
            <v>UN</v>
          </cell>
          <cell r="D2876">
            <v>697.99186991869919</v>
          </cell>
          <cell r="E2876" t="str">
            <v>FDE-Julho/21</v>
          </cell>
        </row>
        <row r="2877">
          <cell r="A2877" t="str">
            <v>16.07.037</v>
          </cell>
          <cell r="B2877" t="str">
            <v>FL-07 FLOREIRA PRE FABRICADO DE CONCRETO Ø 60CM</v>
          </cell>
          <cell r="C2877" t="str">
            <v>UN</v>
          </cell>
          <cell r="D2877">
            <v>251.11382113821139</v>
          </cell>
          <cell r="E2877" t="str">
            <v>FDE-Julho/21</v>
          </cell>
        </row>
        <row r="2878">
          <cell r="A2878" t="str">
            <v>16.07.038</v>
          </cell>
          <cell r="B2878" t="str">
            <v>FL-08 FLOREIRA PRE FABRICADO DE CONCRETO Ø 56,50CM H=42,90CM</v>
          </cell>
          <cell r="C2878" t="str">
            <v>UN</v>
          </cell>
          <cell r="D2878">
            <v>800.31707317073176</v>
          </cell>
          <cell r="E2878" t="str">
            <v>FDE-Julho/21</v>
          </cell>
        </row>
        <row r="2879">
          <cell r="A2879" t="str">
            <v>16.07.040</v>
          </cell>
          <cell r="B2879" t="str">
            <v>BANCO COM ASSENTO DE CONCRETO ARMADO LISO DESEMPENADO COM PINTURA VERNIZ ACRÍLICO  FUNDAÇÃO SAPATA ISOLADA E PILARETE BLOCO CONCRETO REVESTIDO</v>
          </cell>
          <cell r="C2879" t="str">
            <v>M</v>
          </cell>
          <cell r="D2879">
            <v>305.7479674796748</v>
          </cell>
          <cell r="E2879" t="str">
            <v>FDE-Julho/21</v>
          </cell>
        </row>
        <row r="2880">
          <cell r="A2880" t="str">
            <v>16.07.043</v>
          </cell>
          <cell r="B2880" t="str">
            <v>OC-01 OBSTACULO PRE FABRICADO DE CONCRETO TIPO FRADE Ø30 H=60CM  BASE FIXADA COM ARGAMASSA TRAÇO 1:3 (30X30X10H)</v>
          </cell>
          <cell r="C2880" t="str">
            <v>UN</v>
          </cell>
          <cell r="D2880">
            <v>183.97560975609755</v>
          </cell>
          <cell r="E2880" t="str">
            <v>FDE-Julho/21</v>
          </cell>
        </row>
        <row r="2881">
          <cell r="A2881" t="str">
            <v>16.07.044</v>
          </cell>
          <cell r="B2881" t="str">
            <v>OC-01 OBSTACULO PRE FABRICADO DE CONCRETO TIPO FRADE Ø40 H=55CM BASE FIXADA COM ARGAMASSA TRAÇO 1:3 (30X30X10H)</v>
          </cell>
          <cell r="C2881" t="str">
            <v>UN</v>
          </cell>
          <cell r="D2881">
            <v>214.96747967479678</v>
          </cell>
          <cell r="E2881" t="str">
            <v>FDE-Julho/21</v>
          </cell>
        </row>
        <row r="2882">
          <cell r="A2882" t="str">
            <v>16.07.045</v>
          </cell>
          <cell r="B2882" t="str">
            <v>OC-01 OBSTACULO PRE FABRICADO DE CONCRETO TIPO PRISMA 15X50X10CM BASE FIXADA COM TARUGO Ø 12,5MM E ARGAMASSA COLANTE AClll.</v>
          </cell>
          <cell r="C2882" t="str">
            <v>UN</v>
          </cell>
          <cell r="D2882">
            <v>37.260162601626014</v>
          </cell>
          <cell r="E2882" t="str">
            <v>FDE-Julho/21</v>
          </cell>
        </row>
        <row r="2883">
          <cell r="A2883" t="str">
            <v>16.07.046</v>
          </cell>
          <cell r="B2883" t="str">
            <v>OC-01 OBSTACULO PRE FABRICADO DE CONCRETO TIPO BOLA Ø35CM H=33CM INCLUSIVE BARRA ROSCADA Ø 20MM</v>
          </cell>
          <cell r="C2883" t="str">
            <v>UN</v>
          </cell>
          <cell r="D2883">
            <v>697.30894308943095</v>
          </cell>
          <cell r="E2883" t="str">
            <v>FDE-Julho/21</v>
          </cell>
        </row>
        <row r="2884">
          <cell r="A2884" t="str">
            <v>16.07.081</v>
          </cell>
          <cell r="B2884" t="str">
            <v>RV-01 ROSA DOS VENTOS R=180CM</v>
          </cell>
          <cell r="C2884" t="str">
            <v>UN</v>
          </cell>
          <cell r="D2884">
            <v>206.95934959349594</v>
          </cell>
          <cell r="E2884" t="str">
            <v>FDE-Julho/21</v>
          </cell>
        </row>
        <row r="2885">
          <cell r="A2885" t="str">
            <v>16.08.024</v>
          </cell>
          <cell r="B2885" t="str">
            <v>TUBO PVC OCRE JUNTA ELASTICA DN 100 INCLUSIVE CONEXOES  -  ENTERRADO</v>
          </cell>
          <cell r="C2885" t="str">
            <v>M</v>
          </cell>
          <cell r="D2885">
            <v>81.113821138211378</v>
          </cell>
          <cell r="E2885" t="str">
            <v>FDE-Julho/21</v>
          </cell>
        </row>
        <row r="2886">
          <cell r="A2886" t="str">
            <v>16.08.025</v>
          </cell>
          <cell r="B2886" t="str">
            <v>TUBO PVC OCRE  JUNTA ELASTICA DN 150 INCLUSIVE CONEXOES  -  ENTERRADO</v>
          </cell>
          <cell r="C2886" t="str">
            <v>M</v>
          </cell>
          <cell r="D2886">
            <v>133.60975609756099</v>
          </cell>
          <cell r="E2886" t="str">
            <v>FDE-Julho/21</v>
          </cell>
        </row>
        <row r="2887">
          <cell r="A2887" t="str">
            <v>16.08.026</v>
          </cell>
          <cell r="B2887" t="str">
            <v>CI-02 CAIXA DE INSPEÇÃO 80X80CM PARA ESGOTO</v>
          </cell>
          <cell r="C2887" t="str">
            <v>UN</v>
          </cell>
          <cell r="D2887">
            <v>988.65040650406502</v>
          </cell>
          <cell r="E2887" t="str">
            <v>FDE-Julho/21</v>
          </cell>
        </row>
        <row r="2888">
          <cell r="A2888" t="str">
            <v>16.08.027</v>
          </cell>
          <cell r="B2888" t="str">
            <v>CG-01 CAIXA DE GORDURA EM ALVENARIA</v>
          </cell>
          <cell r="C2888" t="str">
            <v>UN</v>
          </cell>
          <cell r="D2888">
            <v>1340.1056910569105</v>
          </cell>
          <cell r="E2888" t="str">
            <v>FDE-Julho/21</v>
          </cell>
        </row>
        <row r="2889">
          <cell r="A2889" t="str">
            <v>16.08.028</v>
          </cell>
          <cell r="B2889" t="str">
            <v>CI-01 CAIXA DE INSPECAO 60X60CM PARA ESGOTO</v>
          </cell>
          <cell r="C2889" t="str">
            <v>UN</v>
          </cell>
          <cell r="D2889">
            <v>532.43902439024384</v>
          </cell>
          <cell r="E2889" t="str">
            <v>FDE-Julho/21</v>
          </cell>
        </row>
        <row r="2890">
          <cell r="A2890" t="str">
            <v>16.08.034</v>
          </cell>
          <cell r="B2890" t="str">
            <v>FS-05 FOSSA SEPTICA ANEIS CONCR. DN=1,4M H=1,5M</v>
          </cell>
          <cell r="C2890" t="str">
            <v>UN</v>
          </cell>
          <cell r="D2890">
            <v>4466.1300813008129</v>
          </cell>
          <cell r="E2890" t="str">
            <v>FDE-Julho/21</v>
          </cell>
        </row>
        <row r="2891">
          <cell r="A2891" t="str">
            <v>16.08.037</v>
          </cell>
          <cell r="B2891" t="str">
            <v>CAIXA DE ALVENARIA - ESCAVACAO MANUAL COM APILOAMENTO DO FUNDO</v>
          </cell>
          <cell r="C2891" t="str">
            <v>M3</v>
          </cell>
          <cell r="D2891">
            <v>83.8130081300813</v>
          </cell>
          <cell r="E2891" t="str">
            <v>FDE-Julho/21</v>
          </cell>
        </row>
        <row r="2892">
          <cell r="A2892" t="str">
            <v>16.08.038</v>
          </cell>
          <cell r="B2892" t="str">
            <v>CAIXA DE ALVENARIA - LASTRO DE CONCRETO</v>
          </cell>
          <cell r="C2892" t="str">
            <v>M3</v>
          </cell>
          <cell r="D2892">
            <v>710.36585365853659</v>
          </cell>
          <cell r="E2892" t="str">
            <v>FDE-Julho/21</v>
          </cell>
        </row>
        <row r="2893">
          <cell r="A2893" t="str">
            <v>16.08.039</v>
          </cell>
          <cell r="B2893" t="str">
            <v>CAIXA DE ALVENARIA - PAREDE DE 1/2 TIJOLO REVESTIDO</v>
          </cell>
          <cell r="C2893" t="str">
            <v>M2</v>
          </cell>
          <cell r="D2893">
            <v>203.3821138211382</v>
          </cell>
          <cell r="E2893" t="str">
            <v>FDE-Julho/21</v>
          </cell>
        </row>
        <row r="2894">
          <cell r="A2894" t="str">
            <v>16.08.040</v>
          </cell>
          <cell r="B2894" t="str">
            <v>CAIXA DE ALVENARIA - PAREDE DE 1 TIJOLO REVESTIDO</v>
          </cell>
          <cell r="C2894" t="str">
            <v>M2</v>
          </cell>
          <cell r="D2894">
            <v>288.47967479674799</v>
          </cell>
          <cell r="E2894" t="str">
            <v>FDE-Julho/21</v>
          </cell>
        </row>
        <row r="2895">
          <cell r="A2895" t="str">
            <v>16.08.041</v>
          </cell>
          <cell r="B2895" t="str">
            <v>CAIXA DE ALVENARIA - TAMPA DE CONCRETO</v>
          </cell>
          <cell r="C2895" t="str">
            <v>M2</v>
          </cell>
          <cell r="D2895">
            <v>198.47967479674796</v>
          </cell>
          <cell r="E2895" t="str">
            <v>FDE-Julho/21</v>
          </cell>
        </row>
        <row r="2896">
          <cell r="A2896" t="str">
            <v>16.08.050</v>
          </cell>
          <cell r="B2896" t="str">
            <v>FA-01 FILTRO ANAEROBICO DN=1,40M H=2,00M</v>
          </cell>
          <cell r="C2896" t="str">
            <v>UN</v>
          </cell>
          <cell r="D2896">
            <v>5463.6991869918702</v>
          </cell>
          <cell r="E2896" t="str">
            <v>FDE-Julho/21</v>
          </cell>
        </row>
        <row r="2897">
          <cell r="A2897" t="str">
            <v>16.08.051</v>
          </cell>
          <cell r="B2897" t="str">
            <v>FA-02 FILTRO ANAEROBICO DN=2,00M H=2,00M</v>
          </cell>
          <cell r="C2897" t="str">
            <v>UN</v>
          </cell>
          <cell r="D2897">
            <v>9160.5365853658532</v>
          </cell>
          <cell r="E2897" t="str">
            <v>FDE-Julho/21</v>
          </cell>
        </row>
        <row r="2898">
          <cell r="A2898" t="str">
            <v>16.08.060</v>
          </cell>
          <cell r="B2898" t="str">
            <v>CD-01 CAIXA DE DISTRIBUICAO /2 CAMARAS</v>
          </cell>
          <cell r="C2898" t="str">
            <v>UN</v>
          </cell>
          <cell r="D2898">
            <v>548.68292682926835</v>
          </cell>
          <cell r="E2898" t="str">
            <v>FDE-Julho/21</v>
          </cell>
        </row>
        <row r="2899">
          <cell r="A2899" t="str">
            <v>16.08.061</v>
          </cell>
          <cell r="B2899" t="str">
            <v>CD-02 CAIXA DE DISTRIBUICAO /3 CAMARAS</v>
          </cell>
          <cell r="C2899" t="str">
            <v>UN</v>
          </cell>
          <cell r="D2899">
            <v>748.56910569105696</v>
          </cell>
          <cell r="E2899" t="str">
            <v>FDE-Julho/21</v>
          </cell>
        </row>
        <row r="2900">
          <cell r="A2900" t="str">
            <v>16.08.062</v>
          </cell>
          <cell r="B2900" t="str">
            <v>CD-03 CAIXA DE DISTRIBUICAO /4 CAMARAS</v>
          </cell>
          <cell r="C2900" t="str">
            <v>UN</v>
          </cell>
          <cell r="D2900">
            <v>945.62601626016249</v>
          </cell>
          <cell r="E2900" t="str">
            <v>FDE-Julho/21</v>
          </cell>
        </row>
        <row r="2901">
          <cell r="A2901" t="str">
            <v>16.08.065</v>
          </cell>
          <cell r="B2901" t="str">
            <v>FS-06-01 FOSSA SEPTICA L=3,00M VOL. UTIL = 7,56M3</v>
          </cell>
          <cell r="C2901" t="str">
            <v>UN</v>
          </cell>
          <cell r="D2901">
            <v>17080.951219512193</v>
          </cell>
          <cell r="E2901" t="str">
            <v>FDE-Julho/21</v>
          </cell>
        </row>
        <row r="2902">
          <cell r="A2902" t="str">
            <v>16.08.066</v>
          </cell>
          <cell r="B2902" t="str">
            <v>FS-06-02 FOSSA SEPTICA L=3,80M VOL. UTIL = 9,58M3</v>
          </cell>
          <cell r="C2902" t="str">
            <v>UN</v>
          </cell>
          <cell r="D2902">
            <v>19378.430894308945</v>
          </cell>
          <cell r="E2902" t="str">
            <v>FDE-Julho/21</v>
          </cell>
        </row>
        <row r="2903">
          <cell r="A2903" t="str">
            <v>16.08.067</v>
          </cell>
          <cell r="B2903" t="str">
            <v>FS-06-03 FOSSA SEPTICA L=5,40M VOL. UTIL = 13,61M3</v>
          </cell>
          <cell r="C2903" t="str">
            <v>UN</v>
          </cell>
          <cell r="D2903">
            <v>24965.747967479674</v>
          </cell>
          <cell r="E2903" t="str">
            <v>FDE-Julho/21</v>
          </cell>
        </row>
        <row r="2904">
          <cell r="A2904" t="str">
            <v>16.08.068</v>
          </cell>
          <cell r="B2904" t="str">
            <v>FS-07-01 FOSSA SEPTICA L=4,80M VOL. UTIL = 20,74M3</v>
          </cell>
          <cell r="C2904" t="str">
            <v>UN</v>
          </cell>
          <cell r="D2904">
            <v>24942.739837398374</v>
          </cell>
          <cell r="E2904" t="str">
            <v>FDE-Julho/21</v>
          </cell>
        </row>
        <row r="2905">
          <cell r="A2905" t="str">
            <v>16.08.069</v>
          </cell>
          <cell r="B2905" t="str">
            <v>FS-07-02 FOSSA SEPTICA L=5,80M VOL. UTIL = 25,06M3</v>
          </cell>
          <cell r="C2905" t="str">
            <v>UN</v>
          </cell>
          <cell r="D2905">
            <v>28354.560975609758</v>
          </cell>
          <cell r="E2905" t="str">
            <v>FDE-Julho/21</v>
          </cell>
        </row>
        <row r="2906">
          <cell r="A2906" t="str">
            <v>16.08.070</v>
          </cell>
          <cell r="B2906" t="str">
            <v>FS-07-03 FOSSA SEPTICA L=6,40M VOL. UTIL = 29,38M3</v>
          </cell>
          <cell r="C2906" t="str">
            <v>UN</v>
          </cell>
          <cell r="D2906">
            <v>31263.121951219513</v>
          </cell>
          <cell r="E2906" t="str">
            <v>FDE-Julho/21</v>
          </cell>
        </row>
        <row r="2907">
          <cell r="A2907" t="str">
            <v>16.08.071</v>
          </cell>
          <cell r="B2907" t="str">
            <v>FS-08-01 FOSSA SEPTICA ANEIS CONCRETO DN=2,4M H=2,0M</v>
          </cell>
          <cell r="C2907" t="str">
            <v>UN</v>
          </cell>
          <cell r="D2907">
            <v>10807.878048780489</v>
          </cell>
          <cell r="E2907" t="str">
            <v>FDE-Julho/21</v>
          </cell>
        </row>
        <row r="2908">
          <cell r="A2908" t="str">
            <v>16.08.072</v>
          </cell>
          <cell r="B2908" t="str">
            <v>FS-08-02 FOSSA SEPTICA ANEIS CONCRETO DN=2,4M H=2,5M</v>
          </cell>
          <cell r="C2908" t="str">
            <v>UN</v>
          </cell>
          <cell r="D2908">
            <v>12769.056910569107</v>
          </cell>
          <cell r="E2908" t="str">
            <v>FDE-Julho/21</v>
          </cell>
        </row>
        <row r="2909">
          <cell r="A2909" t="str">
            <v>16.08.073</v>
          </cell>
          <cell r="B2909" t="str">
            <v>FS-08-03 FOSSA SEPTICA ANEIS CONCRETO DN=2,4M H=3,0M</v>
          </cell>
          <cell r="C2909" t="str">
            <v>UN</v>
          </cell>
          <cell r="D2909">
            <v>14494.593495934958</v>
          </cell>
          <cell r="E2909" t="str">
            <v>FDE-Julho/21</v>
          </cell>
        </row>
        <row r="2910">
          <cell r="A2910" t="str">
            <v>16.08.074</v>
          </cell>
          <cell r="B2910" t="str">
            <v>FS-09-01 FOSSA SEPTICA ANEIS CONCRETO DN=3,0M H=2,5M</v>
          </cell>
          <cell r="C2910" t="str">
            <v>UN</v>
          </cell>
          <cell r="D2910">
            <v>17709.609756097561</v>
          </cell>
          <cell r="E2910" t="str">
            <v>FDE-Julho/21</v>
          </cell>
        </row>
        <row r="2911">
          <cell r="A2911" t="str">
            <v>16.08.075</v>
          </cell>
          <cell r="B2911" t="str">
            <v>FS-09-02 FOSSA SEPTICA ANEIS CONCRETO DN=3,0M H=3,0M</v>
          </cell>
          <cell r="C2911" t="str">
            <v>UN</v>
          </cell>
          <cell r="D2911">
            <v>20781.91869918699</v>
          </cell>
          <cell r="E2911" t="str">
            <v>FDE-Julho/21</v>
          </cell>
        </row>
        <row r="2912">
          <cell r="A2912" t="str">
            <v>16.08.099</v>
          </cell>
          <cell r="B2912" t="str">
            <v>REDE E TRATAMENTO DE ESGOTO</v>
          </cell>
          <cell r="C2912" t="str">
            <v>MV</v>
          </cell>
          <cell r="D2912">
            <v>463.84552845528452</v>
          </cell>
          <cell r="E2912" t="str">
            <v>FDE-Julho/21</v>
          </cell>
        </row>
        <row r="2913">
          <cell r="A2913" t="str">
            <v>16.09.003</v>
          </cell>
          <cell r="B2913" t="str">
            <v>SM-03 SUMIDOURO - TAMPA DE CONCRETO DN=2,40M</v>
          </cell>
          <cell r="C2913" t="str">
            <v>UN</v>
          </cell>
          <cell r="D2913">
            <v>747.44715447154476</v>
          </cell>
          <cell r="E2913" t="str">
            <v>FDE-Julho/21</v>
          </cell>
        </row>
        <row r="2914">
          <cell r="A2914" t="str">
            <v>16.09.004</v>
          </cell>
          <cell r="B2914" t="str">
            <v>SM-04 SUMIDOURO - TAMPA DE CONCRETO DN=3,00M</v>
          </cell>
          <cell r="C2914" t="str">
            <v>UN</v>
          </cell>
          <cell r="D2914">
            <v>1104.2113821138212</v>
          </cell>
          <cell r="E2914" t="str">
            <v>FDE-Julho/21</v>
          </cell>
        </row>
        <row r="2915">
          <cell r="A2915" t="str">
            <v>16.09.007</v>
          </cell>
          <cell r="B2915" t="str">
            <v>SM-03 SUMIDOURO - POCO</v>
          </cell>
          <cell r="C2915" t="str">
            <v>M</v>
          </cell>
          <cell r="D2915">
            <v>1929.9837398373984</v>
          </cell>
          <cell r="E2915" t="str">
            <v>FDE-Julho/21</v>
          </cell>
        </row>
        <row r="2916">
          <cell r="A2916" t="str">
            <v>16.09.008</v>
          </cell>
          <cell r="B2916" t="str">
            <v>SM-04 SUMIDOURO - POCO</v>
          </cell>
          <cell r="C2916" t="str">
            <v>M</v>
          </cell>
          <cell r="D2916">
            <v>2678.4227642276423</v>
          </cell>
          <cell r="E2916" t="str">
            <v>FDE-Julho/21</v>
          </cell>
        </row>
        <row r="2917">
          <cell r="A2917" t="str">
            <v>16.09.099</v>
          </cell>
          <cell r="B2917" t="str">
            <v>SERVICOS DE POCO ABSORVENTE</v>
          </cell>
          <cell r="C2917" t="str">
            <v>MV</v>
          </cell>
          <cell r="D2917">
            <v>463.84552845528452</v>
          </cell>
          <cell r="E2917" t="str">
            <v>FDE-Julho/21</v>
          </cell>
        </row>
        <row r="2918">
          <cell r="A2918" t="str">
            <v>16.10.030</v>
          </cell>
          <cell r="B2918" t="str">
            <v>POCO SEMI-ARTESIANO PERF. SOLO ATE 60M - VAZAO 5 M3</v>
          </cell>
          <cell r="C2918" t="str">
            <v>UN</v>
          </cell>
          <cell r="D2918">
            <v>11349.943089430895</v>
          </cell>
          <cell r="E2918" t="str">
            <v>FDE-Julho/21</v>
          </cell>
        </row>
        <row r="2919">
          <cell r="A2919" t="str">
            <v>16.10.099</v>
          </cell>
          <cell r="B2919" t="str">
            <v>SERVICOS DE POCO DE AGUA POTAVEL</v>
          </cell>
          <cell r="C2919" t="str">
            <v>MV</v>
          </cell>
          <cell r="D2919">
            <v>463.84552845528452</v>
          </cell>
          <cell r="E2919" t="str">
            <v>FDE-Julho/21</v>
          </cell>
        </row>
        <row r="2920">
          <cell r="A2920" t="str">
            <v>16.11.005</v>
          </cell>
          <cell r="B2920" t="str">
            <v>LIMPEZA DA OBRA</v>
          </cell>
          <cell r="C2920" t="str">
            <v>M2</v>
          </cell>
          <cell r="D2920">
            <v>11.731707317073171</v>
          </cell>
          <cell r="E2920" t="str">
            <v>FDE-Julho/21</v>
          </cell>
        </row>
        <row r="2921">
          <cell r="A2921" t="str">
            <v>16.11.012</v>
          </cell>
          <cell r="B2921" t="str">
            <v>LIMPEZA DE APARELHOS SANITARIOS</v>
          </cell>
          <cell r="C2921" t="str">
            <v>UN</v>
          </cell>
          <cell r="D2921">
            <v>13.40650406504065</v>
          </cell>
          <cell r="E2921" t="str">
            <v>FDE-Julho/21</v>
          </cell>
        </row>
        <row r="2922">
          <cell r="A2922" t="str">
            <v>16.11.013</v>
          </cell>
          <cell r="B2922" t="str">
            <v>LIMPEZA DE REVESTIMENTOS HIDRAULICOS</v>
          </cell>
          <cell r="C2922" t="str">
            <v>M2</v>
          </cell>
          <cell r="D2922">
            <v>10.056910569105691</v>
          </cell>
          <cell r="E2922" t="str">
            <v>FDE-Julho/21</v>
          </cell>
        </row>
        <row r="2923">
          <cell r="A2923" t="str">
            <v>16.11.014</v>
          </cell>
          <cell r="B2923" t="str">
            <v>LIMPEZA DE VIDROS</v>
          </cell>
          <cell r="C2923" t="str">
            <v>M2</v>
          </cell>
          <cell r="D2923">
            <v>12.569105691056912</v>
          </cell>
          <cell r="E2923" t="str">
            <v>FDE-Julho/21</v>
          </cell>
        </row>
        <row r="2924">
          <cell r="A2924" t="str">
            <v>16.11.020</v>
          </cell>
          <cell r="B2924" t="str">
            <v>LIMPEZA DE FACHADA POR HIDROJATEAMENTO</v>
          </cell>
          <cell r="C2924" t="str">
            <v>M2</v>
          </cell>
          <cell r="D2924">
            <v>7.227642276422765</v>
          </cell>
          <cell r="E2924" t="str">
            <v>FDE-Julho/21</v>
          </cell>
        </row>
        <row r="2925">
          <cell r="A2925" t="str">
            <v>16.11.025</v>
          </cell>
          <cell r="B2925" t="str">
            <v>REMOÇÃO DE RESÍDUOS ( PODA / ENTULHO) PARA ÁREA DE TRANSBORDO E TRIAGEM (ATT)</v>
          </cell>
          <cell r="C2925" t="str">
            <v>M3</v>
          </cell>
          <cell r="D2925">
            <v>93.577235772357724</v>
          </cell>
          <cell r="E2925" t="str">
            <v>FDE-Julho/21</v>
          </cell>
        </row>
        <row r="2926">
          <cell r="A2926" t="str">
            <v>16.11.030</v>
          </cell>
          <cell r="B2926" t="str">
            <v>TRANSPORTE POR CAMINHÃO PARA ÁREA DE TRANSBORDO DE RESÍDUOS DE OBRA</v>
          </cell>
          <cell r="C2926" t="str">
            <v>KM</v>
          </cell>
          <cell r="D2926">
            <v>1.3170731707317074</v>
          </cell>
          <cell r="E2926" t="str">
            <v>FDE-Julho/21</v>
          </cell>
        </row>
        <row r="2927">
          <cell r="A2927" t="str">
            <v>16.11.099</v>
          </cell>
          <cell r="B2927" t="str">
            <v>SERVICOS DE LIMPEZA</v>
          </cell>
          <cell r="C2927" t="str">
            <v>MV</v>
          </cell>
          <cell r="D2927">
            <v>463.84552845528452</v>
          </cell>
          <cell r="E2927" t="str">
            <v>FDE-Julho/21</v>
          </cell>
        </row>
        <row r="2928">
          <cell r="A2928" t="str">
            <v>16.13.001</v>
          </cell>
          <cell r="B2928" t="str">
            <v>ESCAVACAO MANUAL - PROFUNDIDADE ATE 1.80 M</v>
          </cell>
          <cell r="C2928" t="str">
            <v>M3</v>
          </cell>
          <cell r="D2928">
            <v>67.048780487804876</v>
          </cell>
          <cell r="E2928" t="str">
            <v>FDE-Julho/21</v>
          </cell>
        </row>
        <row r="2929">
          <cell r="A2929" t="str">
            <v>16.13.002</v>
          </cell>
          <cell r="B2929" t="str">
            <v>ESCAVACAO MANUAL - PROFUNDIDADE ALEM DE 1.80 M</v>
          </cell>
          <cell r="C2929" t="str">
            <v>M3</v>
          </cell>
          <cell r="D2929">
            <v>75.430894308943095</v>
          </cell>
          <cell r="E2929" t="str">
            <v>FDE-Julho/21</v>
          </cell>
        </row>
        <row r="2930">
          <cell r="A2930" t="str">
            <v>16.13.007</v>
          </cell>
          <cell r="B2930" t="str">
            <v>ESCORAMENTO PONTALETADO</v>
          </cell>
          <cell r="C2930" t="str">
            <v>M2</v>
          </cell>
          <cell r="D2930">
            <v>67.048780487804876</v>
          </cell>
          <cell r="E2930" t="str">
            <v>FDE-Julho/21</v>
          </cell>
        </row>
        <row r="2931">
          <cell r="A2931" t="str">
            <v>16.13.010</v>
          </cell>
          <cell r="B2931" t="str">
            <v>APILOAMENTO PARA SIMPLES REGULARIZACAO</v>
          </cell>
          <cell r="C2931" t="str">
            <v>M2</v>
          </cell>
          <cell r="D2931">
            <v>6.6991869918699187</v>
          </cell>
          <cell r="E2931" t="str">
            <v>FDE-Julho/21</v>
          </cell>
        </row>
        <row r="2932">
          <cell r="A2932" t="str">
            <v>16.13.015</v>
          </cell>
          <cell r="B2932" t="str">
            <v>REATERRO INTERNO APILOADO</v>
          </cell>
          <cell r="C2932" t="str">
            <v>M3</v>
          </cell>
          <cell r="D2932">
            <v>58.666666666666664</v>
          </cell>
          <cell r="E2932" t="str">
            <v>FDE-Julho/21</v>
          </cell>
        </row>
        <row r="2933">
          <cell r="A2933" t="str">
            <v>16.13.025</v>
          </cell>
          <cell r="B2933" t="str">
            <v>LASTRO DE CONCRETO - 5CM</v>
          </cell>
          <cell r="C2933" t="str">
            <v>M2</v>
          </cell>
          <cell r="D2933">
            <v>32.349593495934961</v>
          </cell>
          <cell r="E2933" t="str">
            <v>FDE-Julho/21</v>
          </cell>
        </row>
        <row r="2934">
          <cell r="A2934" t="str">
            <v>16.13.026</v>
          </cell>
          <cell r="B2934" t="str">
            <v>LASTRO DE PEDRA BRITADA - 5CM</v>
          </cell>
          <cell r="C2934" t="str">
            <v>M2</v>
          </cell>
          <cell r="D2934">
            <v>7.3495934959349585</v>
          </cell>
          <cell r="E2934" t="str">
            <v>FDE-Julho/21</v>
          </cell>
        </row>
        <row r="2935">
          <cell r="A2935" t="str">
            <v>16.13.030</v>
          </cell>
          <cell r="B2935" t="str">
            <v>ESCORAMENTO DE VALAS CONTINUO ATé 2,00M</v>
          </cell>
          <cell r="C2935" t="str">
            <v>M2</v>
          </cell>
          <cell r="D2935">
            <v>74.146341463414643</v>
          </cell>
          <cell r="E2935" t="str">
            <v>FDE-Julho/21</v>
          </cell>
        </row>
        <row r="2936">
          <cell r="A2936" t="str">
            <v>16.13.035</v>
          </cell>
          <cell r="B2936" t="str">
            <v>ESCORAMENTO DE VALAS DESCONTINUO ATé 2,00M</v>
          </cell>
          <cell r="C2936" t="str">
            <v>M2</v>
          </cell>
          <cell r="D2936">
            <v>55.178861788617894</v>
          </cell>
          <cell r="E2936" t="str">
            <v>FDE-Julho/21</v>
          </cell>
        </row>
        <row r="2937">
          <cell r="A2937" t="str">
            <v>16.13.099</v>
          </cell>
          <cell r="B2937" t="str">
            <v>SERVICOS EM TERRA - MUROS DE ARRIMO</v>
          </cell>
          <cell r="C2937" t="str">
            <v>MV</v>
          </cell>
          <cell r="D2937">
            <v>463.84552845528452</v>
          </cell>
          <cell r="E2937" t="str">
            <v>FDE-Julho/21</v>
          </cell>
        </row>
        <row r="2938">
          <cell r="A2938" t="str">
            <v>16.14.006</v>
          </cell>
          <cell r="B2938" t="str">
            <v>FORMAS DE MADEIRA MACICA</v>
          </cell>
          <cell r="C2938" t="str">
            <v>M2</v>
          </cell>
          <cell r="D2938">
            <v>101.9430894308943</v>
          </cell>
          <cell r="E2938" t="str">
            <v>FDE-Julho/21</v>
          </cell>
        </row>
        <row r="2939">
          <cell r="A2939" t="str">
            <v>16.14.009</v>
          </cell>
          <cell r="B2939" t="str">
            <v>FORMAS PLANAS PLASTIFICADAS PARA CONCRETO APARENTE</v>
          </cell>
          <cell r="C2939" t="str">
            <v>M2</v>
          </cell>
          <cell r="D2939">
            <v>132.23577235772359</v>
          </cell>
          <cell r="E2939" t="str">
            <v>FDE-Julho/21</v>
          </cell>
        </row>
        <row r="2940">
          <cell r="A2940" t="str">
            <v>16.14.011</v>
          </cell>
          <cell r="B2940" t="str">
            <v>ACO CA 50 (A OU B) FYK = 500 M PA</v>
          </cell>
          <cell r="C2940" t="str">
            <v>KG</v>
          </cell>
          <cell r="D2940">
            <v>14.788617886178862</v>
          </cell>
          <cell r="E2940" t="str">
            <v>FDE-Julho/21</v>
          </cell>
        </row>
        <row r="2941">
          <cell r="A2941" t="str">
            <v>16.14.012</v>
          </cell>
          <cell r="B2941" t="str">
            <v>ACO CA 60 (A OU B) FYK = 600 M PA</v>
          </cell>
          <cell r="C2941" t="str">
            <v>KG</v>
          </cell>
          <cell r="D2941">
            <v>17.821138211382117</v>
          </cell>
          <cell r="E2941" t="str">
            <v>FDE-Julho/21</v>
          </cell>
        </row>
        <row r="2942">
          <cell r="A2942" t="str">
            <v>16.14.013</v>
          </cell>
          <cell r="B2942" t="str">
            <v>TELA ARMADURA (MALHA ACO CA 60 FYK = 600 M PA)</v>
          </cell>
          <cell r="C2942" t="str">
            <v>KG</v>
          </cell>
          <cell r="D2942">
            <v>10.59349593495935</v>
          </cell>
          <cell r="E2942" t="str">
            <v>FDE-Julho/21</v>
          </cell>
        </row>
        <row r="2943">
          <cell r="A2943" t="str">
            <v>16.14.034</v>
          </cell>
          <cell r="B2943" t="str">
            <v>CONCRETO DOSADO E LANCADO FCK= 20 M PA</v>
          </cell>
          <cell r="C2943" t="str">
            <v>M3</v>
          </cell>
          <cell r="D2943">
            <v>396.65853658536582</v>
          </cell>
          <cell r="E2943" t="str">
            <v>FDE-Julho/21</v>
          </cell>
        </row>
        <row r="2944">
          <cell r="A2944" t="str">
            <v>16.14.038</v>
          </cell>
          <cell r="B2944" t="str">
            <v>CONCRETO DOSADO E LANCADO FCK=25 MPA</v>
          </cell>
          <cell r="C2944" t="str">
            <v>M3</v>
          </cell>
          <cell r="D2944">
            <v>418.92682926829269</v>
          </cell>
          <cell r="E2944" t="str">
            <v>FDE-Julho/21</v>
          </cell>
        </row>
        <row r="2945">
          <cell r="A2945" t="str">
            <v>16.14.039</v>
          </cell>
          <cell r="B2945" t="str">
            <v>CONCRETO DOSADO E LANCADO FCK=30MPA</v>
          </cell>
          <cell r="C2945" t="str">
            <v>M3</v>
          </cell>
          <cell r="D2945">
            <v>423.72357723577232</v>
          </cell>
          <cell r="E2945" t="str">
            <v>FDE-Julho/21</v>
          </cell>
        </row>
        <row r="2946">
          <cell r="A2946" t="str">
            <v>16.14.044</v>
          </cell>
          <cell r="B2946" t="str">
            <v>CONCRETO DOSADO,BOMBEADO E LANCADO FCK= 20 M PA</v>
          </cell>
          <cell r="C2946" t="str">
            <v>M3</v>
          </cell>
          <cell r="D2946">
            <v>425.16260162601628</v>
          </cell>
          <cell r="E2946" t="str">
            <v>FDE-Julho/21</v>
          </cell>
        </row>
        <row r="2947">
          <cell r="A2947" t="str">
            <v>16.14.048</v>
          </cell>
          <cell r="B2947" t="str">
            <v>CONCRETO DOSADO BOMBEADO E LANCADO FCK=25 MPA</v>
          </cell>
          <cell r="C2947" t="str">
            <v>M3</v>
          </cell>
          <cell r="D2947">
            <v>437.33333333333331</v>
          </cell>
          <cell r="E2947" t="str">
            <v>FDE-Julho/21</v>
          </cell>
        </row>
        <row r="2948">
          <cell r="A2948" t="str">
            <v>16.14.049</v>
          </cell>
          <cell r="B2948" t="str">
            <v>CONCRETO DOSADO, BOMBEADO E LANCADO FCK=30MPA</v>
          </cell>
          <cell r="C2948" t="str">
            <v>M3</v>
          </cell>
          <cell r="D2948">
            <v>451.47967479674804</v>
          </cell>
          <cell r="E2948" t="str">
            <v>FDE-Julho/21</v>
          </cell>
        </row>
        <row r="2949">
          <cell r="A2949" t="str">
            <v>16.14.055</v>
          </cell>
          <cell r="B2949" t="str">
            <v>CONCRETO GROUT, PREPARADO NO LOCAL, LANÇADO E ADENSADO</v>
          </cell>
          <cell r="C2949" t="str">
            <v>M3</v>
          </cell>
          <cell r="D2949">
            <v>446.00000000000006</v>
          </cell>
          <cell r="E2949" t="str">
            <v>FDE-Julho/21</v>
          </cell>
        </row>
        <row r="2950">
          <cell r="A2950" t="str">
            <v>16.14.099</v>
          </cell>
          <cell r="B2950" t="str">
            <v>SERVICOS EM CONCRETO ARMADO - MUROS DE ARRIMO</v>
          </cell>
          <cell r="C2950" t="str">
            <v>MV</v>
          </cell>
          <cell r="D2950">
            <v>463.84552845528452</v>
          </cell>
          <cell r="E2950" t="str">
            <v>FDE-Julho/21</v>
          </cell>
        </row>
        <row r="2951">
          <cell r="A2951" t="str">
            <v>16.15.003</v>
          </cell>
          <cell r="B2951" t="str">
            <v>VERGA / CINTA EM BLOCO DE CONCRETO CANALETA 14X19X39 CM</v>
          </cell>
          <cell r="C2951" t="str">
            <v>M</v>
          </cell>
          <cell r="D2951">
            <v>24.845528455284551</v>
          </cell>
          <cell r="E2951" t="str">
            <v>FDE-Julho/21</v>
          </cell>
        </row>
        <row r="2952">
          <cell r="A2952" t="str">
            <v>16.15.004</v>
          </cell>
          <cell r="B2952" t="str">
            <v>VERGA / CINTA EM BLOCO DE CONCRETO CANALETA 19X19X39 CM</v>
          </cell>
          <cell r="C2952" t="str">
            <v>M</v>
          </cell>
          <cell r="D2952">
            <v>27.341463414634148</v>
          </cell>
          <cell r="E2952" t="str">
            <v>FDE-Julho/21</v>
          </cell>
        </row>
        <row r="2953">
          <cell r="A2953" t="str">
            <v>16.15.005</v>
          </cell>
          <cell r="B2953" t="str">
            <v>ALVENARIA AUTO PORTANTE BLOCO DE CONCRETO ESTRUTURAL DE 14X19X39 CM CLASSE A</v>
          </cell>
          <cell r="C2953" t="str">
            <v>M2</v>
          </cell>
          <cell r="D2953">
            <v>72.910569105691067</v>
          </cell>
          <cell r="E2953" t="str">
            <v>FDE-Julho/21</v>
          </cell>
        </row>
        <row r="2954">
          <cell r="A2954" t="str">
            <v>16.15.006</v>
          </cell>
          <cell r="B2954" t="str">
            <v>ALVENARIA AUTO PORTANTE BLOCO DE CONCRETO ESTRUTURAL DE 19X19X39 CM CLASSE A</v>
          </cell>
          <cell r="C2954" t="str">
            <v>M2</v>
          </cell>
          <cell r="D2954">
            <v>89.658536585365852</v>
          </cell>
          <cell r="E2954" t="str">
            <v>FDE-Julho/21</v>
          </cell>
        </row>
        <row r="2955">
          <cell r="A2955" t="str">
            <v>16.15.029</v>
          </cell>
          <cell r="B2955" t="str">
            <v>IMPERMEAB COM ARGAM CIM/AREIA 1:3 COM HIDROFOGO</v>
          </cell>
          <cell r="C2955" t="str">
            <v>M2</v>
          </cell>
          <cell r="D2955">
            <v>50.219512195121958</v>
          </cell>
          <cell r="E2955" t="str">
            <v>FDE-Julho/21</v>
          </cell>
        </row>
        <row r="2956">
          <cell r="A2956" t="str">
            <v>16.15.030</v>
          </cell>
          <cell r="B2956" t="str">
            <v>IMPERM COM TINTA BETUMINOSA / COM REG. EM ARGAMASSA CIM AREIA 1:3</v>
          </cell>
          <cell r="C2956" t="str">
            <v>M2</v>
          </cell>
          <cell r="D2956">
            <v>67.845528455284551</v>
          </cell>
          <cell r="E2956" t="str">
            <v>FDE-Julho/21</v>
          </cell>
        </row>
        <row r="2957">
          <cell r="A2957" t="str">
            <v>16.15.031</v>
          </cell>
          <cell r="B2957" t="str">
            <v>IMPERMEABILIZACAO POR CRISTALIZACAO - MUROS DE ARRIMO</v>
          </cell>
          <cell r="C2957" t="str">
            <v>M2</v>
          </cell>
          <cell r="D2957">
            <v>11.747967479674797</v>
          </cell>
          <cell r="E2957" t="str">
            <v>FDE-Julho/21</v>
          </cell>
        </row>
        <row r="2958">
          <cell r="A2958" t="str">
            <v>16.15.034</v>
          </cell>
          <cell r="B2958" t="str">
            <v>MANTA GEOTÊXTIL NÃO TECIDO AGULHADO 100% POLIESTER, RT 10</v>
          </cell>
          <cell r="C2958" t="str">
            <v>M2</v>
          </cell>
          <cell r="D2958">
            <v>17.666666666666668</v>
          </cell>
          <cell r="E2958" t="str">
            <v>FDE-Julho/21</v>
          </cell>
        </row>
        <row r="2959">
          <cell r="A2959" t="str">
            <v>16.15.040</v>
          </cell>
          <cell r="B2959" t="str">
            <v>DRENAGEM COM PEDRA BRITADA</v>
          </cell>
          <cell r="C2959" t="str">
            <v>M3</v>
          </cell>
          <cell r="D2959">
            <v>138.6260162601626</v>
          </cell>
          <cell r="E2959" t="str">
            <v>FDE-Julho/21</v>
          </cell>
        </row>
        <row r="2960">
          <cell r="A2960" t="str">
            <v>16.15.041</v>
          </cell>
          <cell r="B2960" t="str">
            <v>DRENAGEM COM AREIA GROSSA</v>
          </cell>
          <cell r="C2960" t="str">
            <v>M3</v>
          </cell>
          <cell r="D2960">
            <v>155.91056910569108</v>
          </cell>
          <cell r="E2960" t="str">
            <v>FDE-Julho/21</v>
          </cell>
        </row>
        <row r="2961">
          <cell r="A2961" t="str">
            <v>16.15.049</v>
          </cell>
          <cell r="B2961" t="str">
            <v>MURO EM GABIAO COM TELA GALVANIZADA 8/10CM - FIO DIAM 2,7MM</v>
          </cell>
          <cell r="C2961" t="str">
            <v>M3</v>
          </cell>
          <cell r="D2961">
            <v>513.84552845528458</v>
          </cell>
          <cell r="E2961" t="str">
            <v>FDE-Julho/21</v>
          </cell>
        </row>
        <row r="2962">
          <cell r="A2962" t="str">
            <v>16.15.099</v>
          </cell>
          <cell r="B2962" t="str">
            <v>OUTROS SERVICOS - MUROS DE ARRIMO</v>
          </cell>
          <cell r="C2962" t="str">
            <v>MV</v>
          </cell>
          <cell r="D2962">
            <v>463.84552845528452</v>
          </cell>
          <cell r="E2962" t="str">
            <v>FDE-Julho/21</v>
          </cell>
        </row>
        <row r="2963">
          <cell r="A2963" t="str">
            <v>16.18.010</v>
          </cell>
          <cell r="B2963" t="str">
            <v>FORNEC.E MONT.DO CONJ.DE ESTRUT.PRÉ-FABR.DE MADEIRA DESMONTÁVEL.- PROJ.REF.1201040-PD.ÍNDIO</v>
          </cell>
          <cell r="C2963" t="str">
            <v>UN</v>
          </cell>
          <cell r="D2963">
            <v>536454.59349593497</v>
          </cell>
          <cell r="E2963" t="str">
            <v>FDE-Julho/21</v>
          </cell>
        </row>
        <row r="2964">
          <cell r="A2964" t="str">
            <v>16.18.015</v>
          </cell>
          <cell r="B2964" t="str">
            <v>LOCAÇÃO MENSAL SANITÁRIO QUÍMICO COM DUAS HIGIENIZAÇÕES NA SEMANA, INCLUSO COLETA DE EFLUENTES</v>
          </cell>
          <cell r="C2964" t="str">
            <v>UN</v>
          </cell>
          <cell r="D2964">
            <v>829.16260162601623</v>
          </cell>
          <cell r="E2964" t="str">
            <v>FDE-Julho/21</v>
          </cell>
        </row>
        <row r="2965">
          <cell r="A2965" t="str">
            <v>16.18.020</v>
          </cell>
          <cell r="B2965" t="str">
            <v>SERVIÇO DE HIGIENIZAÇÃO EXTRA PARA SANITÁRIO QUÍMICO, INCLUSO COLETA DE EFLUENTES</v>
          </cell>
          <cell r="C2965" t="str">
            <v>UN</v>
          </cell>
          <cell r="D2965">
            <v>85.495934959349597</v>
          </cell>
          <cell r="E2965" t="str">
            <v>FDE-Julho/21</v>
          </cell>
        </row>
        <row r="2966">
          <cell r="A2966" t="str">
            <v>16.18.021</v>
          </cell>
          <cell r="B2966" t="str">
            <v>ESPÍCULAS EM POLICARBONATO  PEÇA 33x11,8 CM ARCO DE 100 GRAUS IMPEDIMENTO AO POUSO DE AVES    FIXAÇÃO COM PARAFUSO</v>
          </cell>
          <cell r="C2966" t="str">
            <v>M</v>
          </cell>
          <cell r="D2966">
            <v>27.178861788617887</v>
          </cell>
          <cell r="E2966" t="str">
            <v>FDE-Julho/21</v>
          </cell>
        </row>
        <row r="2967">
          <cell r="A2967" t="str">
            <v>16.18.022</v>
          </cell>
          <cell r="B2967" t="str">
            <v>ESPÍCULAS EM POLICARBONATO  PEÇA 33x11,8 CM ARCO DE 100 GRAUS IMPEDIMENTO AO POUSO DE AVES    FIXAÇÃO COM SILICONE</v>
          </cell>
          <cell r="C2967" t="str">
            <v>M</v>
          </cell>
          <cell r="D2967">
            <v>22.658536585365855</v>
          </cell>
          <cell r="E2967" t="str">
            <v>FDE-Julho/21</v>
          </cell>
        </row>
        <row r="2968">
          <cell r="A2968" t="str">
            <v>16.18.070</v>
          </cell>
          <cell r="B2968" t="str">
            <v>SI-01 PLACA DE SINALIZAÇÃO DE AMBIENTE 200X200MM (PORTA)</v>
          </cell>
          <cell r="C2968" t="str">
            <v>UN</v>
          </cell>
          <cell r="D2968">
            <v>56.300813008130085</v>
          </cell>
          <cell r="E2968" t="str">
            <v>FDE-Julho/21</v>
          </cell>
        </row>
        <row r="2969">
          <cell r="A2969" t="str">
            <v>16.18.071</v>
          </cell>
          <cell r="B2969" t="str">
            <v>SI-02 PLACA DE SINALIZAÇÃO DE AMBIENTE 200X200MM (PAREDE INTERNA)</v>
          </cell>
          <cell r="C2969" t="str">
            <v>UN</v>
          </cell>
          <cell r="D2969">
            <v>58.219512195121951</v>
          </cell>
          <cell r="E2969" t="str">
            <v>FDE-Julho/21</v>
          </cell>
        </row>
        <row r="2970">
          <cell r="A2970" t="str">
            <v>16.18.072</v>
          </cell>
          <cell r="B2970" t="str">
            <v>SI-03 PLACA DE SINALIZAÇÃO DE AMBIENTE 200X200MM (PAREDE INTERNA)</v>
          </cell>
          <cell r="C2970" t="str">
            <v>UN</v>
          </cell>
          <cell r="D2970">
            <v>62.845528455284551</v>
          </cell>
          <cell r="E2970" t="str">
            <v>FDE-Julho/21</v>
          </cell>
        </row>
        <row r="2971">
          <cell r="A2971" t="str">
            <v>16.18.073</v>
          </cell>
          <cell r="B2971" t="str">
            <v>SI-04 PLACA DE SINALIZAÇÃO DE AMBIENTE 700X200MM (PORTA)</v>
          </cell>
          <cell r="C2971" t="str">
            <v>UN</v>
          </cell>
          <cell r="D2971">
            <v>179.29268292682926</v>
          </cell>
          <cell r="E2971" t="str">
            <v>FDE-Julho/21</v>
          </cell>
        </row>
        <row r="2972">
          <cell r="A2972" t="str">
            <v>16.18.074</v>
          </cell>
          <cell r="B2972" t="str">
            <v>SI-05 PLACA DE SINALIZAÇÃO DE AMBIENTE 700X200MM (PAREDE INTERNA)</v>
          </cell>
          <cell r="C2972" t="str">
            <v>UN</v>
          </cell>
          <cell r="D2972">
            <v>181.21138211382112</v>
          </cell>
          <cell r="E2972" t="str">
            <v>FDE-Julho/21</v>
          </cell>
        </row>
        <row r="2973">
          <cell r="A2973" t="str">
            <v>16.18.075</v>
          </cell>
          <cell r="B2973" t="str">
            <v>SI-06 PLACA DE SINALIZAÇÃO DE AMBIENTE 700X200MM (PAREDE INTERNA)</v>
          </cell>
          <cell r="C2973" t="str">
            <v>UN</v>
          </cell>
          <cell r="D2973">
            <v>181.21138211382112</v>
          </cell>
          <cell r="E2973" t="str">
            <v>FDE-Julho/21</v>
          </cell>
        </row>
        <row r="2974">
          <cell r="A2974" t="str">
            <v>16.18.076</v>
          </cell>
          <cell r="B2974" t="str">
            <v>SI-07 PLACA DE SINALIZAÇÃO DE AMBIENTE 500X60MM (PAREDE INTERNA) / BRAILLE</v>
          </cell>
          <cell r="C2974" t="str">
            <v>UN</v>
          </cell>
          <cell r="D2974">
            <v>70.845528455284551</v>
          </cell>
          <cell r="E2974" t="str">
            <v>FDE-Julho/21</v>
          </cell>
        </row>
        <row r="2975">
          <cell r="A2975" t="str">
            <v>16.18.077</v>
          </cell>
          <cell r="B2975" t="str">
            <v>SI-08 PLACA DE SINALIZAÇÃO DE CORRIMÃO 30X30MM (METÁLICA/BRAILLE)</v>
          </cell>
          <cell r="C2975" t="str">
            <v>UN</v>
          </cell>
          <cell r="D2975">
            <v>14.731707317073171</v>
          </cell>
          <cell r="E2975" t="str">
            <v>FDE-Julho/21</v>
          </cell>
        </row>
        <row r="2976">
          <cell r="A2976" t="str">
            <v>16.18.078</v>
          </cell>
          <cell r="B2976" t="str">
            <v>SI-09 PLACA DE SINALIZAÇÃO DE AMBIENTE 500X500MM (PAREDE EXTERNA)</v>
          </cell>
          <cell r="C2976" t="str">
            <v>UN</v>
          </cell>
          <cell r="D2976">
            <v>288.8130081300813</v>
          </cell>
          <cell r="E2976" t="str">
            <v>FDE-Julho/21</v>
          </cell>
        </row>
        <row r="2977">
          <cell r="A2977" t="str">
            <v>16.18.079</v>
          </cell>
          <cell r="B2977" t="str">
            <v>SI-10 PLACA DE SINALIZAÇÃO DE AMBIENTE 500X700MM (PAREDE EXTERNA)</v>
          </cell>
          <cell r="C2977" t="str">
            <v>UN</v>
          </cell>
          <cell r="D2977">
            <v>381.07317073170736</v>
          </cell>
          <cell r="E2977" t="str">
            <v>FDE-Julho/21</v>
          </cell>
        </row>
        <row r="2978">
          <cell r="A2978" t="str">
            <v>16.18.080</v>
          </cell>
          <cell r="B2978" t="str">
            <v>SI-11 SINALIZAÇÃO HORIZONTAL PARA VAGA ACESSIVEL</v>
          </cell>
          <cell r="C2978" t="str">
            <v>UN</v>
          </cell>
          <cell r="D2978">
            <v>354.83739837398372</v>
          </cell>
          <cell r="E2978" t="str">
            <v>FDE-Julho/21</v>
          </cell>
        </row>
        <row r="2979">
          <cell r="A2979" t="str">
            <v>16.18.081</v>
          </cell>
          <cell r="B2979" t="str">
            <v>SI-12 TOTEM DE IDENTIFICAÇÃO</v>
          </cell>
          <cell r="C2979" t="str">
            <v>UN</v>
          </cell>
          <cell r="D2979">
            <v>11899.130081300813</v>
          </cell>
          <cell r="E2979" t="str">
            <v>FDE-Julho/21</v>
          </cell>
        </row>
        <row r="2980">
          <cell r="A2980" t="str">
            <v>16.18.082</v>
          </cell>
          <cell r="B2980" t="str">
            <v>SI-13 SINALIZAÇÃO DE AMBIENTE 540X200MM PAREDE EXTERNA/PORTA</v>
          </cell>
          <cell r="C2980" t="str">
            <v>UN</v>
          </cell>
          <cell r="D2980">
            <v>141.2520325203252</v>
          </cell>
          <cell r="E2980" t="str">
            <v>FDE-Julho/21</v>
          </cell>
        </row>
        <row r="2981">
          <cell r="A2981" t="str">
            <v>16.18.083</v>
          </cell>
          <cell r="B2981" t="str">
            <v>SI-14 SINALIZAÇÃO DE AMBIENTE 300X300MM PAREDE EXTERNA</v>
          </cell>
          <cell r="C2981" t="str">
            <v>UN</v>
          </cell>
          <cell r="D2981">
            <v>119.34959349593497</v>
          </cell>
          <cell r="E2981" t="str">
            <v>FDE-Julho/21</v>
          </cell>
        </row>
        <row r="2982">
          <cell r="A2982" t="str">
            <v>16.18.084</v>
          </cell>
          <cell r="B2982" t="str">
            <v>SI-15 SINALIZAÇÃO DE AMBIENTE 200X200MM PAREDE EXTERNA</v>
          </cell>
          <cell r="C2982" t="str">
            <v>UN</v>
          </cell>
          <cell r="D2982">
            <v>55.837398373983746</v>
          </cell>
          <cell r="E2982" t="str">
            <v>FDE-Julho/21</v>
          </cell>
        </row>
        <row r="2983">
          <cell r="A2983" t="str">
            <v>16.18.085</v>
          </cell>
          <cell r="B2983" t="str">
            <v>SI-16 SINALIZAÇÃO DE AMBIENTE 700X200MM PAREDE EXTERNA</v>
          </cell>
          <cell r="C2983" t="str">
            <v>UN</v>
          </cell>
          <cell r="D2983">
            <v>170.46341463414635</v>
          </cell>
          <cell r="E2983" t="str">
            <v>FDE-Julho/21</v>
          </cell>
        </row>
        <row r="2984">
          <cell r="A2984" t="str">
            <v>16.18.086</v>
          </cell>
          <cell r="B2984" t="str">
            <v>SI-17 SINALIZAÇÃO DE AMBIENTE 200X200MM PAREDE EXTERNA</v>
          </cell>
          <cell r="C2984" t="str">
            <v>UN</v>
          </cell>
          <cell r="D2984">
            <v>62.186991869918693</v>
          </cell>
          <cell r="E2984" t="str">
            <v>FDE-Julho/21</v>
          </cell>
        </row>
        <row r="2985">
          <cell r="A2985" t="str">
            <v>16.18.099</v>
          </cell>
          <cell r="B2985" t="str">
            <v>SERVICOS - CIVIL</v>
          </cell>
          <cell r="C2985" t="str">
            <v>MV</v>
          </cell>
          <cell r="D2985">
            <v>463.84552845528452</v>
          </cell>
          <cell r="E2985" t="str">
            <v>FDE-Julho/21</v>
          </cell>
        </row>
        <row r="2986">
          <cell r="A2986" t="str">
            <v>16.19.099</v>
          </cell>
          <cell r="B2986" t="str">
            <v>SERVIÇOS - HIDRÁULICA</v>
          </cell>
          <cell r="C2986" t="str">
            <v>MV</v>
          </cell>
          <cell r="D2986">
            <v>463.84552845528452</v>
          </cell>
          <cell r="E2986" t="str">
            <v>FDE-Julho/21</v>
          </cell>
        </row>
        <row r="2987">
          <cell r="A2987" t="str">
            <v>16.20.022</v>
          </cell>
          <cell r="B2987" t="str">
            <v>ELEVADOR 2 PARADAS MAQ CONJUGADA PORTA UNILATERAL (ACESSIB)</v>
          </cell>
          <cell r="C2987" t="str">
            <v>UN</v>
          </cell>
          <cell r="D2987">
            <v>94575</v>
          </cell>
          <cell r="E2987" t="str">
            <v>FDE-Julho/21</v>
          </cell>
        </row>
        <row r="2988">
          <cell r="A2988" t="str">
            <v>16.20.023</v>
          </cell>
          <cell r="B2988" t="str">
            <v>ELEVADOR 3 PARADAS MAQ CONJUGADA PORTA UNILATERAL (ACESSIB)</v>
          </cell>
          <cell r="C2988" t="str">
            <v>UN</v>
          </cell>
          <cell r="D2988">
            <v>109125</v>
          </cell>
          <cell r="E2988" t="str">
            <v>FDE-Julho/21</v>
          </cell>
        </row>
        <row r="2989">
          <cell r="A2989" t="str">
            <v>16.20.024</v>
          </cell>
          <cell r="B2989" t="str">
            <v>ELEVADOR 4 PARADAS MAQUINA CONJUGADA COM PORTAS UNILATERAIS</v>
          </cell>
          <cell r="C2989" t="str">
            <v>UN</v>
          </cell>
          <cell r="D2989">
            <v>120280</v>
          </cell>
          <cell r="E2989" t="str">
            <v>FDE-Julho/21</v>
          </cell>
        </row>
        <row r="2990">
          <cell r="A2990" t="str">
            <v>16.20.025</v>
          </cell>
          <cell r="B2990" t="str">
            <v>ELEVADOR 5 PARADAS MAQUINA CONJUGADA COM PORTAS BILATERAIS</v>
          </cell>
          <cell r="C2990" t="str">
            <v>UN</v>
          </cell>
          <cell r="D2990">
            <v>135800</v>
          </cell>
          <cell r="E2990" t="str">
            <v>FDE-Julho/21</v>
          </cell>
        </row>
        <row r="2991">
          <cell r="A2991" t="str">
            <v>16.20.026</v>
          </cell>
          <cell r="B2991" t="str">
            <v>ELEVADOR 5 PARADAS MAQUINA CONJUGADA COM PORTAS UNILATERAIS</v>
          </cell>
          <cell r="C2991" t="str">
            <v>UN</v>
          </cell>
          <cell r="D2991">
            <v>128525</v>
          </cell>
          <cell r="E2991" t="str">
            <v>FDE-Julho/21</v>
          </cell>
        </row>
        <row r="2992">
          <cell r="A2992" t="str">
            <v>16.20.029</v>
          </cell>
          <cell r="B2992" t="str">
            <v>ELEVADOR 4 PARADAS MAQUINA CONJUGADA COM PORTAS BILATERAIS</v>
          </cell>
          <cell r="C2992" t="str">
            <v>UN</v>
          </cell>
          <cell r="D2992">
            <v>123190.00000000001</v>
          </cell>
          <cell r="E2992" t="str">
            <v>FDE-Julho/21</v>
          </cell>
        </row>
        <row r="2993">
          <cell r="A2993" t="str">
            <v>16.20.033</v>
          </cell>
          <cell r="B2993" t="str">
            <v>ELEVADOR 3 PARADAS MAQUINA CONJUGADA COM PORTAS BILATERAIS</v>
          </cell>
          <cell r="C2993" t="str">
            <v>UN</v>
          </cell>
          <cell r="D2993">
            <v>114945</v>
          </cell>
          <cell r="E2993" t="str">
            <v>FDE-Julho/21</v>
          </cell>
        </row>
        <row r="2994">
          <cell r="A2994" t="str">
            <v>16.20.042</v>
          </cell>
          <cell r="B2994" t="str">
            <v>MANUTENCAO INTEGRAL P/ ELEVADOR NOVO 2 PARADAS - MENSAL</v>
          </cell>
          <cell r="C2994" t="str">
            <v>UN</v>
          </cell>
          <cell r="D2994">
            <v>921.4959349593496</v>
          </cell>
          <cell r="E2994" t="str">
            <v>FDE-Julho/21</v>
          </cell>
        </row>
        <row r="2995">
          <cell r="A2995" t="str">
            <v>16.20.043</v>
          </cell>
          <cell r="B2995" t="str">
            <v>MANUTENCAO INTEGRAL P/ ELEVADOR NOVO 3 PARADAS - MENSAL</v>
          </cell>
          <cell r="C2995" t="str">
            <v>UN</v>
          </cell>
          <cell r="D2995">
            <v>969.99999999999989</v>
          </cell>
          <cell r="E2995" t="str">
            <v>FDE-Julho/21</v>
          </cell>
        </row>
        <row r="2996">
          <cell r="A2996" t="str">
            <v>16.20.044</v>
          </cell>
          <cell r="B2996" t="str">
            <v>MANUTENCAO INTEGRAL P/ ELEVADOR NOVO 4 PARADAS - MENSAL</v>
          </cell>
          <cell r="C2996" t="str">
            <v>UN</v>
          </cell>
          <cell r="D2996">
            <v>1018.4959349593496</v>
          </cell>
          <cell r="E2996" t="str">
            <v>FDE-Julho/21</v>
          </cell>
        </row>
        <row r="2997">
          <cell r="A2997" t="str">
            <v>16.20.045</v>
          </cell>
          <cell r="B2997" t="str">
            <v>MANUTENCAO INTEGRAL P/ ELEVADOR NOVO 5 PARADAS - MENSAL</v>
          </cell>
          <cell r="C2997" t="str">
            <v>UN</v>
          </cell>
          <cell r="D2997">
            <v>1067</v>
          </cell>
          <cell r="E2997" t="str">
            <v>FDE-Julho/21</v>
          </cell>
        </row>
        <row r="2998">
          <cell r="A2998" t="str">
            <v>16.20.099</v>
          </cell>
          <cell r="B2998" t="str">
            <v>SERVICOS - ELETRICA</v>
          </cell>
          <cell r="C2998" t="str">
            <v>MV</v>
          </cell>
          <cell r="D2998">
            <v>463.84552845528452</v>
          </cell>
          <cell r="E2998" t="str">
            <v>FDE-Julho/21</v>
          </cell>
        </row>
        <row r="2999">
          <cell r="A2999" t="str">
            <v>16.20.103</v>
          </cell>
          <cell r="B2999" t="str">
            <v>ELETRODUTO GALV.QUENTE D=100 CABINE PRIMARIA NBR 5598 BSP RIR (INCL.CONEX.E FIXAÇOES EM POSTE)</v>
          </cell>
          <cell r="C2999" t="str">
            <v>M</v>
          </cell>
          <cell r="D2999">
            <v>251.51219512195124</v>
          </cell>
          <cell r="E2999" t="str">
            <v>FDE-Julho/21</v>
          </cell>
        </row>
        <row r="3000">
          <cell r="A3000" t="str">
            <v>16.20.113</v>
          </cell>
          <cell r="B3000" t="str">
            <v>ELETRODUTO CORRUGADO ESPIRAL ENTERRADO PEAD D=100 CABINE PRIMÁRIA NBR 13897</v>
          </cell>
          <cell r="C3000" t="str">
            <v>M</v>
          </cell>
          <cell r="D3000">
            <v>72.081300813008127</v>
          </cell>
          <cell r="E3000" t="str">
            <v>FDE-Julho/21</v>
          </cell>
        </row>
        <row r="3001">
          <cell r="A3001" t="str">
            <v>16.30.010</v>
          </cell>
          <cell r="B3001" t="str">
            <v>TAPUME H=225CM APOIADO NO TERRENO E PINTURA LATEX FACE EXTERNA COM LOGOTIPO</v>
          </cell>
          <cell r="C3001" t="str">
            <v>M</v>
          </cell>
          <cell r="D3001">
            <v>76.780487804878049</v>
          </cell>
          <cell r="E3001" t="str">
            <v>FDE-Julho/21</v>
          </cell>
        </row>
        <row r="3002">
          <cell r="A3002" t="str">
            <v>16.30.012</v>
          </cell>
          <cell r="B3002" t="str">
            <v>CANTEIRO DE OBRAS - LARG 2,20M</v>
          </cell>
          <cell r="C3002" t="str">
            <v>M2</v>
          </cell>
          <cell r="D3002">
            <v>331.44715447154471</v>
          </cell>
          <cell r="E3002" t="str">
            <v>FDE-Julho/21</v>
          </cell>
        </row>
        <row r="3003">
          <cell r="A3003" t="str">
            <v>16.30.013</v>
          </cell>
          <cell r="B3003" t="str">
            <v>CANTEIRO DE OBRAS - LARG 3,30M</v>
          </cell>
          <cell r="C3003" t="str">
            <v>M2</v>
          </cell>
          <cell r="D3003">
            <v>375.7479674796748</v>
          </cell>
          <cell r="E3003" t="str">
            <v>FDE-Julho/21</v>
          </cell>
        </row>
        <row r="3004">
          <cell r="A3004" t="str">
            <v>16.30.016</v>
          </cell>
          <cell r="B3004" t="str">
            <v>ANDAIME - FACHADA - ALUGUEL MENSAL</v>
          </cell>
          <cell r="C3004" t="str">
            <v>M2</v>
          </cell>
          <cell r="D3004">
            <v>11.422764227642277</v>
          </cell>
          <cell r="E3004" t="str">
            <v>FDE-Julho/21</v>
          </cell>
        </row>
        <row r="3005">
          <cell r="A3005" t="str">
            <v>16.30.017</v>
          </cell>
          <cell r="B3005" t="str">
            <v>ANDAIME - TORRE - ALUGUEL MENSAL</v>
          </cell>
          <cell r="C3005" t="str">
            <v>M</v>
          </cell>
          <cell r="D3005">
            <v>21.178861788617887</v>
          </cell>
          <cell r="E3005" t="str">
            <v>FDE-Julho/21</v>
          </cell>
        </row>
        <row r="3006">
          <cell r="A3006" t="str">
            <v>16.31.018</v>
          </cell>
          <cell r="B3006" t="str">
            <v>TAXA DE MOBILIZAÇÃO DE EQUIPAMENTO-ESTACA RAIZ</v>
          </cell>
          <cell r="C3006" t="str">
            <v>UN</v>
          </cell>
          <cell r="D3006">
            <v>15673.682926829269</v>
          </cell>
          <cell r="E3006" t="str">
            <v>FDE-Julho/21</v>
          </cell>
        </row>
        <row r="3007">
          <cell r="A3007" t="str">
            <v>16.31.024</v>
          </cell>
          <cell r="B3007" t="str">
            <v>ESTACA REACAO PARA 20T CRAVADA ALEM 5,00M DE PROFUNDIDADE</v>
          </cell>
          <cell r="C3007" t="str">
            <v>M</v>
          </cell>
          <cell r="D3007">
            <v>367.7560975609756</v>
          </cell>
          <cell r="E3007" t="str">
            <v>FDE-Julho/21</v>
          </cell>
        </row>
        <row r="3008">
          <cell r="A3008" t="str">
            <v>16.31.025</v>
          </cell>
          <cell r="B3008" t="str">
            <v>ESTACA REACAO P/20T CRAVADA ATE 5,00 M DE PROFUNDIDADE</v>
          </cell>
          <cell r="C3008" t="str">
            <v>UN</v>
          </cell>
          <cell r="D3008">
            <v>2032.2357723577236</v>
          </cell>
          <cell r="E3008" t="str">
            <v>FDE-Julho/21</v>
          </cell>
        </row>
        <row r="3009">
          <cell r="A3009" t="str">
            <v>16.31.026</v>
          </cell>
          <cell r="B3009" t="str">
            <v>ESTACA REACAO PARA 30T CRAVADA ALEM 5,00M DE PROFUNDIDADE</v>
          </cell>
          <cell r="C3009" t="str">
            <v>M</v>
          </cell>
          <cell r="D3009">
            <v>367.7560975609756</v>
          </cell>
          <cell r="E3009" t="str">
            <v>FDE-Julho/21</v>
          </cell>
        </row>
        <row r="3010">
          <cell r="A3010" t="str">
            <v>16.31.027</v>
          </cell>
          <cell r="B3010" t="str">
            <v>ESTACA REACAO P/30T CRAVADA ATE 5,00M DE PROFUNDIDADE</v>
          </cell>
          <cell r="C3010" t="str">
            <v>UN</v>
          </cell>
          <cell r="D3010">
            <v>2032.2357723577236</v>
          </cell>
          <cell r="E3010" t="str">
            <v>FDE-Julho/21</v>
          </cell>
        </row>
        <row r="3011">
          <cell r="A3011" t="str">
            <v>16.31.030</v>
          </cell>
          <cell r="B3011" t="str">
            <v>REFORÇO DE FUNDAÇOES ESTACA RAIZ DN 160MM PERFURAÇÃO EM SOLO</v>
          </cell>
          <cell r="C3011" t="str">
            <v>M</v>
          </cell>
          <cell r="D3011">
            <v>181.64227642276421</v>
          </cell>
          <cell r="E3011" t="str">
            <v>FDE-Julho/21</v>
          </cell>
        </row>
        <row r="3012">
          <cell r="A3012" t="str">
            <v>16.31.031</v>
          </cell>
          <cell r="B3012" t="str">
            <v>REFORÇO DE FUNDAÇOES ESTACA RAIZ DN 200MM PERFURAÇÃO EM SOLO</v>
          </cell>
          <cell r="C3012" t="str">
            <v>M</v>
          </cell>
          <cell r="D3012">
            <v>205.66666666666666</v>
          </cell>
          <cell r="E3012" t="str">
            <v>FDE-Julho/21</v>
          </cell>
        </row>
        <row r="3013">
          <cell r="A3013" t="str">
            <v>16.32.034</v>
          </cell>
          <cell r="B3013" t="str">
            <v>JATEAMENTO ABRASIVO COM ÓXIDO DE ALUMÍNIO</v>
          </cell>
          <cell r="C3013" t="str">
            <v>M2</v>
          </cell>
          <cell r="D3013">
            <v>44.203252032520325</v>
          </cell>
          <cell r="E3013" t="str">
            <v>FDE-Julho/21</v>
          </cell>
        </row>
        <row r="3014">
          <cell r="A3014" t="str">
            <v>16.35.001</v>
          </cell>
          <cell r="B3014" t="str">
            <v>DEFINICAO E DEMARCACAO DA AREA DE REPARO, COM DISCO DE CORTE</v>
          </cell>
          <cell r="C3014" t="str">
            <v>M</v>
          </cell>
          <cell r="D3014">
            <v>4.5040650406504064</v>
          </cell>
          <cell r="E3014" t="str">
            <v>FDE-Julho/21</v>
          </cell>
        </row>
        <row r="3015">
          <cell r="A3015" t="str">
            <v>16.35.002</v>
          </cell>
          <cell r="B3015" t="str">
            <v>ESCARIFICACAO MANUAL (CORTE DE CONCRETO) ATE 3CM DE PROFUNDIDADE</v>
          </cell>
          <cell r="C3015" t="str">
            <v>M2</v>
          </cell>
          <cell r="D3015">
            <v>167.63414634146341</v>
          </cell>
          <cell r="E3015" t="str">
            <v>FDE-Julho/21</v>
          </cell>
        </row>
        <row r="3016">
          <cell r="A3016" t="str">
            <v>16.35.003</v>
          </cell>
          <cell r="B3016" t="str">
            <v>ESCARIFICACAO COM DISCO DE DESBASTE ATE 0,5CM DE PROFUNDIDADE</v>
          </cell>
          <cell r="C3016" t="str">
            <v>M2</v>
          </cell>
          <cell r="D3016">
            <v>23.504065040650406</v>
          </cell>
          <cell r="E3016" t="str">
            <v>FDE-Julho/21</v>
          </cell>
        </row>
        <row r="3017">
          <cell r="A3017" t="str">
            <v>16.35.004</v>
          </cell>
          <cell r="B3017" t="str">
            <v>ESCARIFICACAO MECANICA,CORTE DE CONCRETO ATE 3,0CM PROFUNDIDADE</v>
          </cell>
          <cell r="C3017" t="str">
            <v>M2</v>
          </cell>
          <cell r="D3017">
            <v>112.39024390243904</v>
          </cell>
          <cell r="E3017" t="str">
            <v>FDE-Julho/21</v>
          </cell>
        </row>
        <row r="3018">
          <cell r="A3018" t="str">
            <v>16.35.005</v>
          </cell>
          <cell r="B3018" t="str">
            <v>DEMOLICAO C/MARTELETES PNEUMATICOS ATE 5,0CM DE PROFUNDIDADE</v>
          </cell>
          <cell r="C3018" t="str">
            <v>M2</v>
          </cell>
          <cell r="D3018">
            <v>191.6910569105691</v>
          </cell>
          <cell r="E3018" t="str">
            <v>FDE-Julho/21</v>
          </cell>
        </row>
        <row r="3019">
          <cell r="A3019" t="str">
            <v>16.35.006</v>
          </cell>
          <cell r="B3019" t="str">
            <v>ESCARIFICACAO MECANICA,CORTE CONCRETO C/REBARBADORES ELETR ATE 5,0C</v>
          </cell>
          <cell r="C3019" t="str">
            <v>M2</v>
          </cell>
          <cell r="D3019">
            <v>187.32520325203251</v>
          </cell>
          <cell r="E3019" t="str">
            <v>FDE-Julho/21</v>
          </cell>
        </row>
        <row r="3020">
          <cell r="A3020" t="str">
            <v>16.35.007</v>
          </cell>
          <cell r="B3020" t="str">
            <v>LIXAMENTO ELETRICO DE ARMADURA C/ESCOVA CIRCULAR</v>
          </cell>
          <cell r="C3020" t="str">
            <v>M</v>
          </cell>
          <cell r="D3020">
            <v>4.7560975609756095</v>
          </cell>
          <cell r="E3020" t="str">
            <v>FDE-Julho/21</v>
          </cell>
        </row>
        <row r="3021">
          <cell r="A3021" t="str">
            <v>16.35.008</v>
          </cell>
          <cell r="B3021" t="str">
            <v>ESCOVAMENTO MANUAL</v>
          </cell>
          <cell r="C3021" t="str">
            <v>M2</v>
          </cell>
          <cell r="D3021">
            <v>6.6747967479674806</v>
          </cell>
          <cell r="E3021" t="str">
            <v>FDE-Julho/21</v>
          </cell>
        </row>
        <row r="3022">
          <cell r="A3022" t="str">
            <v>16.35.009</v>
          </cell>
          <cell r="B3022" t="str">
            <v>PISTOLA DE AGULHA</v>
          </cell>
          <cell r="C3022" t="str">
            <v>M2</v>
          </cell>
          <cell r="D3022">
            <v>88.747967479674799</v>
          </cell>
          <cell r="E3022" t="str">
            <v>FDE-Julho/21</v>
          </cell>
        </row>
        <row r="3023">
          <cell r="A3023" t="str">
            <v>16.35.011</v>
          </cell>
          <cell r="B3023" t="str">
            <v>QUEIMA CONTROLADA</v>
          </cell>
          <cell r="C3023" t="str">
            <v>M2</v>
          </cell>
          <cell r="D3023">
            <v>30.325203252032519</v>
          </cell>
          <cell r="E3023" t="str">
            <v>FDE-Julho/21</v>
          </cell>
        </row>
        <row r="3024">
          <cell r="A3024" t="str">
            <v>16.35.012</v>
          </cell>
          <cell r="B3024" t="str">
            <v>APLICACAO DE SOLVENTE EM SUBSTRATO IMPREGNADOS</v>
          </cell>
          <cell r="C3024" t="str">
            <v>M2</v>
          </cell>
          <cell r="D3024">
            <v>14.45528455284553</v>
          </cell>
          <cell r="E3024" t="str">
            <v>FDE-Julho/21</v>
          </cell>
        </row>
        <row r="3025">
          <cell r="A3025" t="str">
            <v>16.35.013</v>
          </cell>
          <cell r="B3025" t="str">
            <v>FREZAMENTO MECANICO COM MAQUINA DE DESBASTE</v>
          </cell>
          <cell r="C3025" t="str">
            <v>M2</v>
          </cell>
          <cell r="D3025">
            <v>27.967479674796746</v>
          </cell>
          <cell r="E3025" t="str">
            <v>FDE-Julho/21</v>
          </cell>
        </row>
        <row r="3026">
          <cell r="A3026" t="str">
            <v>16.35.014</v>
          </cell>
          <cell r="B3026" t="str">
            <v>LIMPEZA DO SUBSTRATO COM APLICACAO DE JATO DE AGUA FRIA</v>
          </cell>
          <cell r="C3026" t="str">
            <v>M2</v>
          </cell>
          <cell r="D3026">
            <v>9.0650406504065053</v>
          </cell>
          <cell r="E3026" t="str">
            <v>FDE-Julho/21</v>
          </cell>
        </row>
        <row r="3027">
          <cell r="A3027" t="str">
            <v>16.35.015</v>
          </cell>
          <cell r="B3027" t="str">
            <v>LIMPEZA DO SUBSTRATO COM APLICACAO DE JATO DE AGUA QUENTE</v>
          </cell>
          <cell r="C3027" t="str">
            <v>M2</v>
          </cell>
          <cell r="D3027">
            <v>13.86178861788618</v>
          </cell>
          <cell r="E3027" t="str">
            <v>FDE-Julho/21</v>
          </cell>
        </row>
        <row r="3028">
          <cell r="A3028" t="str">
            <v>16.35.016</v>
          </cell>
          <cell r="B3028" t="str">
            <v>LIMPEZA DO SUBSTRATO, LAVAGEM COM SOLUCOES ACIDAS, PISOS E PAREDES</v>
          </cell>
          <cell r="C3028" t="str">
            <v>M2</v>
          </cell>
          <cell r="D3028">
            <v>9.5121951219512191</v>
          </cell>
          <cell r="E3028" t="str">
            <v>FDE-Julho/21</v>
          </cell>
        </row>
        <row r="3029">
          <cell r="A3029" t="str">
            <v>16.35.017</v>
          </cell>
          <cell r="B3029" t="str">
            <v>LIMPEZA DO SUBSTRATO,LAVAGEM COM SOLUCOES ALCALINAS,PISOS E PAREDES</v>
          </cell>
          <cell r="C3029" t="str">
            <v>M2</v>
          </cell>
          <cell r="D3029">
            <v>6.1219512195121952</v>
          </cell>
          <cell r="E3029" t="str">
            <v>FDE-Julho/21</v>
          </cell>
        </row>
        <row r="3030">
          <cell r="A3030" t="str">
            <v>16.35.018</v>
          </cell>
          <cell r="B3030" t="str">
            <v>LIMPEZA PARA REMOCAO DE OLEOS E GRAXAS IMPREGNADOS SUPERFICIALMENTE</v>
          </cell>
          <cell r="C3030" t="str">
            <v>M2</v>
          </cell>
          <cell r="D3030">
            <v>13.113821138211382</v>
          </cell>
          <cell r="E3030" t="str">
            <v>FDE-Julho/21</v>
          </cell>
        </row>
        <row r="3031">
          <cell r="A3031" t="str">
            <v>16.35.019</v>
          </cell>
          <cell r="B3031" t="str">
            <v>LIMPEZA DO SUBSTRATO, COM JATO DE AR COMPRIMIDO</v>
          </cell>
          <cell r="C3031" t="str">
            <v>M2</v>
          </cell>
          <cell r="D3031">
            <v>5.975609756097561</v>
          </cell>
          <cell r="E3031" t="str">
            <v>FDE-Julho/21</v>
          </cell>
        </row>
        <row r="3032">
          <cell r="A3032" t="str">
            <v>16.35.020</v>
          </cell>
          <cell r="B3032" t="str">
            <v>LIMPEZA DO SUBSTRATO COM UTILIZACAO DE SOLVENTE VOLATEIS</v>
          </cell>
          <cell r="C3032" t="str">
            <v>M2</v>
          </cell>
          <cell r="D3032">
            <v>22.040650406504064</v>
          </cell>
          <cell r="E3032" t="str">
            <v>FDE-Julho/21</v>
          </cell>
        </row>
        <row r="3033">
          <cell r="A3033" t="str">
            <v>16.35.021</v>
          </cell>
          <cell r="B3033" t="str">
            <v>PREPARACAO DO SUBSTRATOS POR SATURACAO COM AGUA</v>
          </cell>
          <cell r="C3033" t="str">
            <v>M2</v>
          </cell>
          <cell r="D3033">
            <v>5.3983739837398375</v>
          </cell>
          <cell r="E3033" t="str">
            <v>FDE-Julho/21</v>
          </cell>
        </row>
        <row r="3034">
          <cell r="A3034" t="str">
            <v>16.35.022</v>
          </cell>
          <cell r="B3034" t="str">
            <v>PREPARACAO DO SUBSTRATO POR APICOAMENTO MANUAL DA SUPERFICIE</v>
          </cell>
          <cell r="C3034" t="str">
            <v>M2</v>
          </cell>
          <cell r="D3034">
            <v>41.90243902439024</v>
          </cell>
          <cell r="E3034" t="str">
            <v>FDE-Julho/21</v>
          </cell>
        </row>
        <row r="3035">
          <cell r="A3035" t="str">
            <v>16.36.001</v>
          </cell>
          <cell r="B3035" t="str">
            <v>REPAROS SUPERF ARGAM MONOCOMP CIMENTO C/POLÍMEROS (1,0&lt;ESP&lt;3.0CM)</v>
          </cell>
          <cell r="C3035" t="str">
            <v>M2</v>
          </cell>
          <cell r="D3035">
            <v>241.47154471544715</v>
          </cell>
          <cell r="E3035" t="str">
            <v>FDE-Julho/21</v>
          </cell>
        </row>
        <row r="3036">
          <cell r="A3036" t="str">
            <v>16.36.002</v>
          </cell>
          <cell r="B3036" t="str">
            <v>REPAROS SUPERF ARGAM BICOMP CIMENTO C/POLÍMERO ACRILICO (1,0&lt;ESP&lt;3.0C</v>
          </cell>
          <cell r="C3036" t="str">
            <v>M2</v>
          </cell>
          <cell r="D3036">
            <v>323.11382113821139</v>
          </cell>
          <cell r="E3036" t="str">
            <v>FDE-Julho/21</v>
          </cell>
        </row>
        <row r="3037">
          <cell r="A3037" t="str">
            <v>16.36.003</v>
          </cell>
          <cell r="B3037" t="str">
            <v>REPAROS SUPERF ARGAM BICOMP CIMENTO C/POLÍMERO ACRILICO E FIBRA SINT (1,0&lt;ESP&lt;3,0CM)</v>
          </cell>
          <cell r="C3037" t="str">
            <v>M2</v>
          </cell>
          <cell r="D3037">
            <v>379.26829268292681</v>
          </cell>
          <cell r="E3037" t="str">
            <v>FDE-Julho/21</v>
          </cell>
        </row>
        <row r="3038">
          <cell r="A3038" t="str">
            <v>16.36.005</v>
          </cell>
          <cell r="B3038" t="str">
            <v>REPAROS SUPERF LOCALIZ, ARGAM POLIMERICA BASE EPOXI (0,5&lt;ESP&lt;1,5CM)</v>
          </cell>
          <cell r="C3038" t="str">
            <v>M2</v>
          </cell>
          <cell r="D3038">
            <v>706.92682926829264</v>
          </cell>
          <cell r="E3038" t="str">
            <v>FDE-Julho/21</v>
          </cell>
        </row>
        <row r="3039">
          <cell r="A3039" t="str">
            <v>16.36.006</v>
          </cell>
          <cell r="B3039" t="str">
            <v>REPAROS SUPERF LOCALIZ,ARGAM POLIMERICA BASE POLIESTER (0,5&lt;ESP&lt;1,5CM)</v>
          </cell>
          <cell r="C3039" t="str">
            <v>M2</v>
          </cell>
          <cell r="D3039">
            <v>404.3821138211382</v>
          </cell>
          <cell r="E3039" t="str">
            <v>FDE-Julho/21</v>
          </cell>
        </row>
        <row r="3040">
          <cell r="A3040" t="str">
            <v>16.37.001</v>
          </cell>
          <cell r="B3040" t="str">
            <v>REPAROS SUPERF ARGAM MONOCOMP CIMENTO C/POLÍMEROS (1,0&lt;ESP&lt;5,0CM)</v>
          </cell>
          <cell r="C3040" t="str">
            <v>M2</v>
          </cell>
          <cell r="D3040">
            <v>322.52845528455282</v>
          </cell>
          <cell r="E3040" t="str">
            <v>FDE-Julho/21</v>
          </cell>
        </row>
        <row r="3041">
          <cell r="A3041" t="str">
            <v>16.37.002</v>
          </cell>
          <cell r="B3041" t="str">
            <v>REPAROS SUPERF ARGAM BICOMP CIMENTO C/POLÍMERO ACRILICO (1,0&lt;ESP&lt;5,0C</v>
          </cell>
          <cell r="C3041" t="str">
            <v>M2</v>
          </cell>
          <cell r="D3041">
            <v>453.15447154471548</v>
          </cell>
          <cell r="E3041" t="str">
            <v>FDE-Julho/21</v>
          </cell>
        </row>
        <row r="3042">
          <cell r="A3042" t="str">
            <v>16.37.003</v>
          </cell>
          <cell r="B3042" t="str">
            <v>REPAROS SUPERF ARGAM BICOMP  CIMENTO C/POLÍMERO ACRILICO E FIBRA SINT (1,0&lt;ESP&lt;5,0CM)</v>
          </cell>
          <cell r="C3042" t="str">
            <v>M2</v>
          </cell>
          <cell r="D3042">
            <v>543.00813008130081</v>
          </cell>
          <cell r="E3042" t="str">
            <v>FDE-Julho/21</v>
          </cell>
        </row>
        <row r="3043">
          <cell r="A3043" t="str">
            <v>16.37.005</v>
          </cell>
          <cell r="B3043" t="str">
            <v>REPAROS SUPERF COM ARGAMASSA MONOCOMP CIMENTO C/POLÍMEROS PROJETADA (1,0&lt;ESP&lt;7,0CM)</v>
          </cell>
          <cell r="C3043" t="str">
            <v>M2</v>
          </cell>
          <cell r="D3043">
            <v>518.23577235772359</v>
          </cell>
          <cell r="E3043" t="str">
            <v>FDE-Julho/21</v>
          </cell>
        </row>
        <row r="3044">
          <cell r="A3044" t="str">
            <v>16.37.006</v>
          </cell>
          <cell r="B3044" t="str">
            <v>REPAROS SUPERF COM ARGAM BICOMP CIMENTO C/POLÍMERO ACRILICO PROJETADA (1,0&lt;ESP&lt;7,0CM)</v>
          </cell>
          <cell r="C3044" t="str">
            <v>M2</v>
          </cell>
          <cell r="D3044">
            <v>746.82926829268297</v>
          </cell>
          <cell r="E3044" t="str">
            <v>FDE-Julho/21</v>
          </cell>
        </row>
        <row r="3045">
          <cell r="A3045" t="str">
            <v>16.37.007</v>
          </cell>
          <cell r="B3045" t="str">
            <v>REPAROS SUPERF COM ARGAM BICOMP CIMENTO C/POLÍMERO ACRILICO E FIBRA SINT PROJETADA (1,0&lt;ESP&lt;7,0CM)</v>
          </cell>
          <cell r="C3045" t="str">
            <v>M2</v>
          </cell>
          <cell r="D3045">
            <v>904.08130081300817</v>
          </cell>
          <cell r="E3045" t="str">
            <v>FDE-Julho/21</v>
          </cell>
        </row>
        <row r="3046">
          <cell r="A3046" t="str">
            <v>16.37.009</v>
          </cell>
          <cell r="B3046" t="str">
            <v>REPAROS SUPERF ESTUCAM CORRETIVO ARGAM MONOCOMP C/POLÍMEROS ESP&lt;5MM</v>
          </cell>
          <cell r="C3046" t="str">
            <v>M2</v>
          </cell>
          <cell r="D3046">
            <v>49.577235772357724</v>
          </cell>
          <cell r="E3046" t="str">
            <v>FDE-Julho/21</v>
          </cell>
        </row>
        <row r="3047">
          <cell r="A3047" t="str">
            <v>16.37.010</v>
          </cell>
          <cell r="B3047" t="str">
            <v>REPAROS SUPERF ESTUCAM CORRETIVO ARGAM BICOMP CIMENTO C/POLÍMERO ACRILICO ESP&lt;5MM</v>
          </cell>
          <cell r="C3047" t="str">
            <v>M2</v>
          </cell>
          <cell r="D3047">
            <v>65.910569105691053</v>
          </cell>
          <cell r="E3047" t="str">
            <v>FDE-Julho/21</v>
          </cell>
        </row>
        <row r="3048">
          <cell r="A3048" t="str">
            <v>16.37.011</v>
          </cell>
          <cell r="B3048" t="str">
            <v>REPAROS SUPERF ESTUCAM CORRETIVO ARGAM BICOMP CIMENTO C/POLÍMERO ACRILICO E FIBRA SINT ESP&lt;5MM</v>
          </cell>
          <cell r="C3048" t="str">
            <v>M2</v>
          </cell>
          <cell r="D3048">
            <v>77.138211382113823</v>
          </cell>
          <cell r="E3048" t="str">
            <v>FDE-Julho/21</v>
          </cell>
        </row>
        <row r="3049">
          <cell r="A3049" t="str">
            <v>16.38.001</v>
          </cell>
          <cell r="B3049" t="str">
            <v>REPAROS DE JUNTAS C/ARGAM MONOCOMP CIMENTO C/POLÍMEROS</v>
          </cell>
          <cell r="C3049" t="str">
            <v>M2</v>
          </cell>
          <cell r="D3049">
            <v>270.47967479674799</v>
          </cell>
          <cell r="E3049" t="str">
            <v>FDE-Julho/21</v>
          </cell>
        </row>
        <row r="3050">
          <cell r="A3050" t="str">
            <v>16.38.002</v>
          </cell>
          <cell r="B3050" t="str">
            <v>REPAROS DE JUNTAS C/ARGAM BICOMP CIMENTO C/POLÍMERO ACRILICO</v>
          </cell>
          <cell r="C3050" t="str">
            <v>M2</v>
          </cell>
          <cell r="D3050">
            <v>352.1219512195122</v>
          </cell>
          <cell r="E3050" t="str">
            <v>FDE-Julho/21</v>
          </cell>
        </row>
        <row r="3051">
          <cell r="A3051" t="str">
            <v>16.38.003</v>
          </cell>
          <cell r="B3051" t="str">
            <v>REPAROS DE JUNTAS C/ARGAM BICOMP CIMENTO C/ POLÍMERO ACRILICO E FIBRA SINT</v>
          </cell>
          <cell r="C3051" t="str">
            <v>M2</v>
          </cell>
          <cell r="D3051">
            <v>408.28455284552848</v>
          </cell>
          <cell r="E3051" t="str">
            <v>FDE-Julho/21</v>
          </cell>
        </row>
        <row r="3052">
          <cell r="A3052" t="str">
            <v>16.38.005</v>
          </cell>
          <cell r="B3052" t="str">
            <v>REPAROS EM JUNTAS, C/ARGAM BASE EPOXI P/ESP ATE 1,5CM</v>
          </cell>
          <cell r="C3052" t="str">
            <v>M2</v>
          </cell>
          <cell r="D3052">
            <v>735.93495934959356</v>
          </cell>
          <cell r="E3052" t="str">
            <v>FDE-Julho/21</v>
          </cell>
        </row>
        <row r="3053">
          <cell r="A3053" t="str">
            <v>16.38.006</v>
          </cell>
          <cell r="B3053" t="str">
            <v>JUNTAS C/ELASTOMEROS POLISSULFETOS OU BOR SILICONE SEC TRANSV 2X2CM</v>
          </cell>
          <cell r="C3053" t="str">
            <v>D3</v>
          </cell>
          <cell r="D3053">
            <v>173.22764227642276</v>
          </cell>
          <cell r="E3053" t="str">
            <v>FDE-Julho/21</v>
          </cell>
        </row>
        <row r="3054">
          <cell r="A3054" t="str">
            <v>16.39.001</v>
          </cell>
          <cell r="B3054" t="str">
            <v>REPAROS PROFUNDOS COM GRAUTE BASE CIMENTO (3,0&lt;ESP&lt;5,0CM)</v>
          </cell>
          <cell r="C3054" t="str">
            <v>M3</v>
          </cell>
          <cell r="D3054">
            <v>3266.8780487804879</v>
          </cell>
          <cell r="E3054" t="str">
            <v>FDE-Julho/21</v>
          </cell>
        </row>
        <row r="3055">
          <cell r="A3055" t="str">
            <v>16.39.002</v>
          </cell>
          <cell r="B3055" t="str">
            <v>REPAROS PROFUNDOS, MICROCONCRETO COM POLIMEROS (5,0&lt;ESP&lt;30,0CM)</v>
          </cell>
          <cell r="C3055" t="str">
            <v>M3</v>
          </cell>
          <cell r="D3055">
            <v>3455.1626016260166</v>
          </cell>
          <cell r="E3055" t="str">
            <v>FDE-Julho/21</v>
          </cell>
        </row>
        <row r="3056">
          <cell r="A3056" t="str">
            <v>16.39.003</v>
          </cell>
          <cell r="B3056" t="str">
            <v>REPAROS PROF EXEC C/ARGAM SECA DRY PACK ISENTA RETR(3,0&lt;ESP&lt;10,0CM)</v>
          </cell>
          <cell r="C3056" t="str">
            <v>M3</v>
          </cell>
          <cell r="D3056">
            <v>3925.479674796748</v>
          </cell>
          <cell r="E3056" t="str">
            <v>FDE-Julho/21</v>
          </cell>
        </row>
        <row r="3057">
          <cell r="A3057" t="str">
            <v>16.39.004</v>
          </cell>
          <cell r="B3057" t="str">
            <v>FORMAS PARA REPAROS PROFUNDOS (ESP&gt;3,0CM)</v>
          </cell>
          <cell r="C3057" t="str">
            <v>M2</v>
          </cell>
          <cell r="D3057">
            <v>276.63414634146341</v>
          </cell>
          <cell r="E3057" t="str">
            <v>FDE-Julho/21</v>
          </cell>
        </row>
        <row r="3058">
          <cell r="A3058" t="str">
            <v>16.39.005</v>
          </cell>
          <cell r="B3058" t="str">
            <v>APLICACAO DE MEMBRANA DE CURA QUIMICA EM REPAROS ESTRUTURAIS</v>
          </cell>
          <cell r="C3058" t="str">
            <v>M2</v>
          </cell>
          <cell r="D3058">
            <v>8.0325203252032527</v>
          </cell>
          <cell r="E3058" t="str">
            <v>FDE-Julho/21</v>
          </cell>
        </row>
        <row r="3059">
          <cell r="A3059" t="str">
            <v>16.40.001</v>
          </cell>
          <cell r="B3059" t="str">
            <v>PROTECAO DE ARMADURAS COM TINTA DE ALTO TEOR DE ZINCO</v>
          </cell>
          <cell r="C3059" t="str">
            <v>M</v>
          </cell>
          <cell r="D3059">
            <v>5.0162601626016263</v>
          </cell>
          <cell r="E3059" t="str">
            <v>FDE-Julho/21</v>
          </cell>
        </row>
        <row r="3060">
          <cell r="A3060" t="str">
            <v>16.40.002</v>
          </cell>
          <cell r="B3060" t="str">
            <v>ARGAMASSA OU CONCRETO DE REPARO COM INIBIDORES DE CORROSAO</v>
          </cell>
          <cell r="C3060" t="str">
            <v>M3</v>
          </cell>
          <cell r="D3060">
            <v>1035.5284552845528</v>
          </cell>
          <cell r="E3060" t="str">
            <v>FDE-Julho/21</v>
          </cell>
        </row>
        <row r="3061">
          <cell r="A3061" t="str">
            <v>16.41.001</v>
          </cell>
          <cell r="B3061" t="str">
            <v>EMENDA POR TRASPASSE, PARA RECONSTITUICAO DA SECAO DA ARMADURA</v>
          </cell>
          <cell r="C3061" t="str">
            <v>KG</v>
          </cell>
          <cell r="D3061">
            <v>13.943089430894307</v>
          </cell>
          <cell r="E3061" t="str">
            <v>FDE-Julho/21</v>
          </cell>
        </row>
        <row r="3062">
          <cell r="A3062" t="str">
            <v>16.41.002</v>
          </cell>
          <cell r="B3062" t="str">
            <v>EMENDAS POR SOLDA DE TOPO, P/RECONSTITUICAO DA SECAO DA ARMADURA</v>
          </cell>
          <cell r="C3062" t="str">
            <v>UN</v>
          </cell>
          <cell r="D3062">
            <v>16.1869918699187</v>
          </cell>
          <cell r="E3062" t="str">
            <v>FDE-Julho/21</v>
          </cell>
        </row>
        <row r="3063">
          <cell r="A3063" t="str">
            <v>16.42.001</v>
          </cell>
          <cell r="B3063" t="str">
            <v>REPARO ESTRUTURAL POR INJECAO RESINA BASE EPOXI EM FISSURAS 0,3A9,0MM</v>
          </cell>
          <cell r="C3063" t="str">
            <v>M</v>
          </cell>
          <cell r="D3063">
            <v>335.39837398373987</v>
          </cell>
          <cell r="E3063" t="str">
            <v>FDE-Julho/21</v>
          </cell>
        </row>
        <row r="3064">
          <cell r="A3064" t="str">
            <v>16.42.002</v>
          </cell>
          <cell r="B3064" t="str">
            <v>REPARO ESTRUTURAL C/APLICACAO DE GRAUTE BASE EPOXI TRINCAS DE 10A40MM</v>
          </cell>
          <cell r="C3064" t="str">
            <v>M</v>
          </cell>
          <cell r="D3064">
            <v>241.6260162601626</v>
          </cell>
          <cell r="E3064" t="str">
            <v>FDE-Julho/21</v>
          </cell>
        </row>
        <row r="3065">
          <cell r="A3065" t="str">
            <v>16.42.003</v>
          </cell>
          <cell r="B3065" t="str">
            <v>REPARO ESTR VIGAS LAJES PILARES C/APLIC GRAUTE BASE EPOXI VAOS 35A70MM</v>
          </cell>
          <cell r="C3065" t="str">
            <v>M</v>
          </cell>
          <cell r="D3065">
            <v>346.83739837398377</v>
          </cell>
          <cell r="E3065" t="str">
            <v>FDE-Julho/21</v>
          </cell>
        </row>
        <row r="3066">
          <cell r="A3066" t="str">
            <v>16.42.004</v>
          </cell>
          <cell r="B3066" t="str">
            <v>TRATAMENTO DE MICRO FISSURAS POR SILICATACAO OU FLUORSILICATACAO</v>
          </cell>
          <cell r="C3066" t="str">
            <v>M2</v>
          </cell>
          <cell r="D3066">
            <v>12.59349593495935</v>
          </cell>
          <cell r="E3066" t="str">
            <v>FDE-Julho/21</v>
          </cell>
        </row>
        <row r="3067">
          <cell r="A3067" t="str">
            <v>16.43.001</v>
          </cell>
          <cell r="B3067" t="str">
            <v>FUROS EM CONCRETO COM D=1" E PROFUNDIDADE 5CM</v>
          </cell>
          <cell r="C3067" t="str">
            <v>UN</v>
          </cell>
          <cell r="D3067">
            <v>10.056910569105691</v>
          </cell>
          <cell r="E3067" t="str">
            <v>FDE-Julho/21</v>
          </cell>
        </row>
        <row r="3068">
          <cell r="A3068" t="str">
            <v>16.43.002</v>
          </cell>
          <cell r="B3068" t="str">
            <v>FUROS EM CONCRETO COM D=1" E PROFUNDIDADE 15CM</v>
          </cell>
          <cell r="C3068" t="str">
            <v>UN</v>
          </cell>
          <cell r="D3068">
            <v>26.382113821138216</v>
          </cell>
          <cell r="E3068" t="str">
            <v>FDE-Julho/21</v>
          </cell>
        </row>
        <row r="3069">
          <cell r="A3069" t="str">
            <v>16.43.003</v>
          </cell>
          <cell r="B3069" t="str">
            <v>FUROS EM CONCRETO COM D=1" E PROFUNDIDADE 30CM</v>
          </cell>
          <cell r="C3069" t="str">
            <v>UN</v>
          </cell>
          <cell r="D3069">
            <v>16.211382113821138</v>
          </cell>
          <cell r="E3069" t="str">
            <v>FDE-Julho/21</v>
          </cell>
        </row>
        <row r="3070">
          <cell r="A3070" t="str">
            <v>16.43.004</v>
          </cell>
          <cell r="B3070" t="str">
            <v>FUROS EM CONCRETO COM D=3/4" E PROFUNDIDADE 5CM</v>
          </cell>
          <cell r="C3070" t="str">
            <v>UN</v>
          </cell>
          <cell r="D3070">
            <v>8.0975609756097562</v>
          </cell>
          <cell r="E3070" t="str">
            <v>FDE-Julho/21</v>
          </cell>
        </row>
        <row r="3071">
          <cell r="A3071" t="str">
            <v>16.43.005</v>
          </cell>
          <cell r="B3071" t="str">
            <v>FUROS EM CONCRETO COM D=3/4" E PROFUNDIDADE 15CM</v>
          </cell>
          <cell r="C3071" t="str">
            <v>UN</v>
          </cell>
          <cell r="D3071">
            <v>23.739837398373982</v>
          </cell>
          <cell r="E3071" t="str">
            <v>FDE-Julho/21</v>
          </cell>
        </row>
        <row r="3072">
          <cell r="A3072" t="str">
            <v>16.43.006</v>
          </cell>
          <cell r="B3072" t="str">
            <v>FUROS EM CONCRETO COM D=3/4" E PROFUNDIDADE 30CM</v>
          </cell>
          <cell r="C3072" t="str">
            <v>UN</v>
          </cell>
          <cell r="D3072">
            <v>14.878048780487806</v>
          </cell>
          <cell r="E3072" t="str">
            <v>FDE-Julho/21</v>
          </cell>
        </row>
        <row r="3073">
          <cell r="A3073" t="str">
            <v>16.43.007</v>
          </cell>
          <cell r="B3073" t="str">
            <v>FUROS EM CONCRETO COM D=1/2" E PROFUNDIDADE 5CM</v>
          </cell>
          <cell r="C3073" t="str">
            <v>UN</v>
          </cell>
          <cell r="D3073">
            <v>5.5447154471544717</v>
          </cell>
          <cell r="E3073" t="str">
            <v>FDE-Julho/21</v>
          </cell>
        </row>
        <row r="3074">
          <cell r="A3074" t="str">
            <v>16.43.008</v>
          </cell>
          <cell r="B3074" t="str">
            <v>FUROS EM CONCRETO COM D=1/2" E PROFUNDIDADE 15CM</v>
          </cell>
          <cell r="C3074" t="str">
            <v>UN</v>
          </cell>
          <cell r="D3074">
            <v>17.739837398373986</v>
          </cell>
          <cell r="E3074" t="str">
            <v>FDE-Julho/21</v>
          </cell>
        </row>
        <row r="3075">
          <cell r="A3075" t="str">
            <v>16.43.009</v>
          </cell>
          <cell r="B3075" t="str">
            <v>FUROS EM CONCRETO COM D=1/2" E PROFUNDIDADE 30CM</v>
          </cell>
          <cell r="C3075" t="str">
            <v>UN</v>
          </cell>
          <cell r="D3075">
            <v>13.186991869918698</v>
          </cell>
          <cell r="E3075" t="str">
            <v>FDE-Julho/21</v>
          </cell>
        </row>
        <row r="3076">
          <cell r="A3076" t="str">
            <v>16.43.010</v>
          </cell>
          <cell r="B3076" t="str">
            <v>FUROS EM CONCRETO COM D=3/8" E PROFUNDIDADE 5CM</v>
          </cell>
          <cell r="C3076" t="str">
            <v>UN</v>
          </cell>
          <cell r="D3076">
            <v>4.6910569105691051</v>
          </cell>
          <cell r="E3076" t="str">
            <v>FDE-Julho/21</v>
          </cell>
        </row>
        <row r="3077">
          <cell r="A3077" t="str">
            <v>16.43.011</v>
          </cell>
          <cell r="B3077" t="str">
            <v>FUROS EM CONCRETO COM D=3/8" E PROFUNDIDADE 15CM</v>
          </cell>
          <cell r="C3077" t="str">
            <v>UN</v>
          </cell>
          <cell r="D3077">
            <v>15</v>
          </cell>
          <cell r="E3077" t="str">
            <v>FDE-Julho/21</v>
          </cell>
        </row>
        <row r="3078">
          <cell r="A3078" t="str">
            <v>16.43.012</v>
          </cell>
          <cell r="B3078" t="str">
            <v>FUROS EM CONCRETO COM D=3/8" E PROFUNDIDADE 30CM</v>
          </cell>
          <cell r="C3078" t="str">
            <v>UN</v>
          </cell>
          <cell r="D3078">
            <v>14.260162601626016</v>
          </cell>
          <cell r="E3078" t="str">
            <v>FDE-Julho/21</v>
          </cell>
        </row>
        <row r="3079">
          <cell r="A3079" t="str">
            <v>16.43.013</v>
          </cell>
          <cell r="B3079" t="str">
            <v>FURO EM CONCRETO COM D=3/8"</v>
          </cell>
          <cell r="C3079" t="str">
            <v>M</v>
          </cell>
          <cell r="D3079">
            <v>10.414634146341465</v>
          </cell>
          <cell r="E3079" t="str">
            <v>FDE-Julho/21</v>
          </cell>
        </row>
        <row r="3080">
          <cell r="A3080" t="str">
            <v>16.43.014</v>
          </cell>
          <cell r="B3080" t="str">
            <v>FURO EM CONCRETO COM D=1/2"</v>
          </cell>
          <cell r="C3080" t="str">
            <v>M</v>
          </cell>
          <cell r="D3080">
            <v>12.869918699186993</v>
          </cell>
          <cell r="E3080" t="str">
            <v>FDE-Julho/21</v>
          </cell>
        </row>
        <row r="3081">
          <cell r="A3081" t="str">
            <v>16.43.015</v>
          </cell>
          <cell r="B3081" t="str">
            <v>FURO EM CONCRETO COM D=5/8"</v>
          </cell>
          <cell r="C3081" t="str">
            <v>M</v>
          </cell>
          <cell r="D3081">
            <v>14.83739837398374</v>
          </cell>
          <cell r="E3081" t="str">
            <v>FDE-Julho/21</v>
          </cell>
        </row>
        <row r="3082">
          <cell r="A3082" t="str">
            <v>16.43.016</v>
          </cell>
          <cell r="B3082" t="str">
            <v>FURO EM CONCRETO COM D=3/4"</v>
          </cell>
          <cell r="C3082" t="str">
            <v>M</v>
          </cell>
          <cell r="D3082">
            <v>17.617886178861792</v>
          </cell>
          <cell r="E3082" t="str">
            <v>FDE-Julho/21</v>
          </cell>
        </row>
        <row r="3083">
          <cell r="A3083" t="str">
            <v>16.43.017</v>
          </cell>
          <cell r="B3083" t="str">
            <v>FURO EM CONCRETO COM D=1"</v>
          </cell>
          <cell r="C3083" t="str">
            <v>M</v>
          </cell>
          <cell r="D3083">
            <v>23.788617886178862</v>
          </cell>
          <cell r="E3083" t="str">
            <v>FDE-Julho/21</v>
          </cell>
        </row>
        <row r="3084">
          <cell r="A3084" t="str">
            <v>16.43.020</v>
          </cell>
          <cell r="B3084" t="str">
            <v>TAXA DE MOBILIZAÇÃO EQUIP. FUROS EM CONCRETO</v>
          </cell>
          <cell r="C3084" t="str">
            <v>UN</v>
          </cell>
          <cell r="D3084">
            <v>238.04878048780489</v>
          </cell>
          <cell r="E3084" t="str">
            <v>FDE-Julho/21</v>
          </cell>
        </row>
        <row r="3085">
          <cell r="A3085" t="str">
            <v>16.43.099</v>
          </cell>
          <cell r="B3085" t="str">
            <v xml:space="preserve">SERVIÇOS DE FUROS EM CONCRETO  
 </v>
          </cell>
          <cell r="C3085" t="str">
            <v>MV</v>
          </cell>
          <cell r="D3085">
            <v>463.84552845528452</v>
          </cell>
          <cell r="E3085" t="str">
            <v>FDE-Julho/21</v>
          </cell>
        </row>
        <row r="3086">
          <cell r="A3086" t="str">
            <v>16.44.001</v>
          </cell>
          <cell r="B3086" t="str">
            <v>FORNECIMENTO E COLOCACAO DE CHUMBADORES QUIMICOS D=3/4"</v>
          </cell>
          <cell r="C3086" t="str">
            <v>UN</v>
          </cell>
          <cell r="D3086">
            <v>62.926829268292686</v>
          </cell>
          <cell r="E3086" t="str">
            <v>FDE-Julho/21</v>
          </cell>
        </row>
        <row r="3087">
          <cell r="A3087" t="str">
            <v>16.44.002</v>
          </cell>
          <cell r="B3087" t="str">
            <v>FORNECIMENTO E COLOCACAO DE CHUMBADORES QUIMICOS D=1/2"</v>
          </cell>
          <cell r="C3087" t="str">
            <v>UN</v>
          </cell>
          <cell r="D3087">
            <v>24.40650406504065</v>
          </cell>
          <cell r="E3087" t="str">
            <v>FDE-Julho/21</v>
          </cell>
        </row>
        <row r="3088">
          <cell r="A3088" t="str">
            <v>16.44.003</v>
          </cell>
          <cell r="B3088" t="str">
            <v>FORNECIMENTO E COLOCACAO DE CHUMBADORES QUIMICOS D=3/8"</v>
          </cell>
          <cell r="C3088" t="str">
            <v>UN</v>
          </cell>
          <cell r="D3088">
            <v>17.918699186991869</v>
          </cell>
          <cell r="E3088" t="str">
            <v>FDE-Julho/21</v>
          </cell>
        </row>
        <row r="3089">
          <cell r="A3089" t="str">
            <v>16.44.099</v>
          </cell>
          <cell r="B3089" t="str">
            <v xml:space="preserve">SERVIÇOS DE FORNECIMENTO E COLOCACAO DE CHUMBADORES QUIMICOS 
 </v>
          </cell>
          <cell r="C3089" t="str">
            <v>MV</v>
          </cell>
          <cell r="D3089">
            <v>463.84552845528452</v>
          </cell>
          <cell r="E3089" t="str">
            <v>FDE-Julho/21</v>
          </cell>
        </row>
        <row r="3090">
          <cell r="A3090" t="str">
            <v>16.45.001</v>
          </cell>
          <cell r="B3090" t="str">
            <v>FORNECIMENTO E COLOCACAO DE CHUMBADORES EXPANSIVEIS D=3/4"</v>
          </cell>
          <cell r="C3090" t="str">
            <v>UN</v>
          </cell>
          <cell r="D3090">
            <v>22.967479674796749</v>
          </cell>
          <cell r="E3090" t="str">
            <v>FDE-Julho/21</v>
          </cell>
        </row>
        <row r="3091">
          <cell r="A3091" t="str">
            <v>16.45.002</v>
          </cell>
          <cell r="B3091" t="str">
            <v>FORNECIMENTO E COLOCACAO DE CHUMBADORES EXPANSIVEIS D=1/2"</v>
          </cell>
          <cell r="C3091" t="str">
            <v>UN</v>
          </cell>
          <cell r="D3091">
            <v>10.065040650406505</v>
          </cell>
          <cell r="E3091" t="str">
            <v>FDE-Julho/21</v>
          </cell>
        </row>
        <row r="3092">
          <cell r="A3092" t="str">
            <v>16.45.003</v>
          </cell>
          <cell r="B3092" t="str">
            <v>FORNECIMENTO E COLOCACAO DE CHUMBADORES EXPANSIVEIS D=3/8"</v>
          </cell>
          <cell r="C3092" t="str">
            <v>UN</v>
          </cell>
          <cell r="D3092">
            <v>6.4552845528455292</v>
          </cell>
          <cell r="E3092" t="str">
            <v>FDE-Julho/21</v>
          </cell>
        </row>
        <row r="3093">
          <cell r="A3093" t="str">
            <v>16.45.010</v>
          </cell>
          <cell r="B3093" t="str">
            <v>PINOS WALSIWA PARA FIXACAO DE ARMADURAS</v>
          </cell>
          <cell r="C3093" t="str">
            <v>UN</v>
          </cell>
          <cell r="D3093">
            <v>14.463414634146341</v>
          </cell>
          <cell r="E3093" t="str">
            <v>FDE-Julho/21</v>
          </cell>
        </row>
        <row r="3094">
          <cell r="A3094" t="str">
            <v>16.46.001</v>
          </cell>
          <cell r="B3094" t="str">
            <v>ANCORAGEM DE BARRAS DE ACO, COM RESINA BASE DE POLIESTER</v>
          </cell>
          <cell r="C3094" t="str">
            <v>D3</v>
          </cell>
          <cell r="D3094">
            <v>81.829268292682926</v>
          </cell>
          <cell r="E3094" t="str">
            <v>FDE-Julho/21</v>
          </cell>
        </row>
        <row r="3095">
          <cell r="A3095" t="str">
            <v>16.46.002</v>
          </cell>
          <cell r="B3095" t="str">
            <v>ANCORAGEM DE BARRAS DE ACO COM RESINA BASE EPOXI</v>
          </cell>
          <cell r="C3095" t="str">
            <v>D3</v>
          </cell>
          <cell r="D3095">
            <v>104.39024390243902</v>
          </cell>
          <cell r="E3095" t="str">
            <v>FDE-Julho/21</v>
          </cell>
        </row>
        <row r="3096">
          <cell r="A3096" t="str">
            <v>16.47.001</v>
          </cell>
          <cell r="B3096" t="str">
            <v>PREPARACAO DE PONTE DE ADERENCIA COM ADESIVO ACRILICO</v>
          </cell>
          <cell r="C3096" t="str">
            <v>M2</v>
          </cell>
          <cell r="D3096">
            <v>13.308943089430896</v>
          </cell>
          <cell r="E3096" t="str">
            <v>FDE-Julho/21</v>
          </cell>
        </row>
        <row r="3097">
          <cell r="A3097" t="str">
            <v>16.47.002</v>
          </cell>
          <cell r="B3097" t="str">
            <v>PREPARACAO DE PONTE DE ADERENCIA COM ADESIVO BASE EPOXI</v>
          </cell>
          <cell r="C3097" t="str">
            <v>M2</v>
          </cell>
          <cell r="D3097">
            <v>78.894308943089442</v>
          </cell>
          <cell r="E3097" t="str">
            <v>FDE-Julho/21</v>
          </cell>
        </row>
        <row r="3098">
          <cell r="A3098" t="str">
            <v>16.48.001</v>
          </cell>
          <cell r="B3098" t="str">
            <v>LIXAMENTO MANUAL</v>
          </cell>
          <cell r="C3098" t="str">
            <v>M2</v>
          </cell>
          <cell r="D3098">
            <v>9.7235772357723587</v>
          </cell>
          <cell r="E3098" t="str">
            <v>FDE-Julho/21</v>
          </cell>
        </row>
        <row r="3099">
          <cell r="A3099" t="str">
            <v>16.48.002</v>
          </cell>
          <cell r="B3099" t="str">
            <v>LIXAMENTO GROSSO OU FINO COM LIXADEIRA ELETRICA</v>
          </cell>
          <cell r="C3099" t="str">
            <v>M2</v>
          </cell>
          <cell r="D3099">
            <v>14.032520325203253</v>
          </cell>
          <cell r="E3099" t="str">
            <v>FDE-Julho/21</v>
          </cell>
        </row>
        <row r="3100">
          <cell r="A3100" t="str">
            <v>16.48.003</v>
          </cell>
          <cell r="B3100" t="str">
            <v>APLICACAO MANUAL DE ESTUQUE E PREPARO DE PASTA</v>
          </cell>
          <cell r="C3100" t="str">
            <v>M2</v>
          </cell>
          <cell r="D3100">
            <v>14.886178861788617</v>
          </cell>
          <cell r="E3100" t="str">
            <v>FDE-Julho/21</v>
          </cell>
        </row>
        <row r="3101">
          <cell r="A3101" t="str">
            <v>16.48.004</v>
          </cell>
          <cell r="B3101" t="str">
            <v>POLIMENTO DO ESTUQUE, LIXAMENTO MANUAL</v>
          </cell>
          <cell r="C3101" t="str">
            <v>M2</v>
          </cell>
          <cell r="D3101">
            <v>5.5284552845528454</v>
          </cell>
          <cell r="E3101" t="str">
            <v>FDE-Julho/21</v>
          </cell>
        </row>
        <row r="3102">
          <cell r="A3102" t="str">
            <v>16.48.005</v>
          </cell>
          <cell r="B3102" t="str">
            <v>APLICACAO PINTURA HIDROFUGANTE UMA DEMAO,SILICONE BASE AGUA</v>
          </cell>
          <cell r="C3102" t="str">
            <v>M2</v>
          </cell>
          <cell r="D3102">
            <v>40.430894308943088</v>
          </cell>
          <cell r="E3102" t="str">
            <v>FDE-Julho/21</v>
          </cell>
        </row>
        <row r="3103">
          <cell r="A3103" t="str">
            <v>16.48.006</v>
          </cell>
          <cell r="B3103" t="str">
            <v>APLICACAO PINTURA HIDROFUGANTE EM DUAS DEMAOS,SILICONE BASE SOLVENTE</v>
          </cell>
          <cell r="C3103" t="str">
            <v>M2</v>
          </cell>
          <cell r="D3103">
            <v>37.105691056910572</v>
          </cell>
          <cell r="E3103" t="str">
            <v>FDE-Julho/21</v>
          </cell>
        </row>
        <row r="3104">
          <cell r="A3104" t="str">
            <v>16.48.007</v>
          </cell>
          <cell r="B3104" t="str">
            <v>APLICAÇAO PINTURA HIDROF. DUAS DEMAOS, SILOXANO OLIGOMERICO BASE SOLVENTE</v>
          </cell>
          <cell r="C3104" t="str">
            <v>M2</v>
          </cell>
          <cell r="D3104">
            <v>20.902439024390244</v>
          </cell>
          <cell r="E3104" t="str">
            <v>FDE-Julho/21</v>
          </cell>
        </row>
        <row r="3105">
          <cell r="A3105" t="str">
            <v>16.48.008</v>
          </cell>
          <cell r="B3105" t="str">
            <v>APLICAÇAO PINTURA HIDROF. DUAS DEMAOS, SILOXANO POLIMERICO BASE SOLVENTE</v>
          </cell>
          <cell r="C3105" t="str">
            <v>M2</v>
          </cell>
          <cell r="D3105">
            <v>25.365853658536587</v>
          </cell>
          <cell r="E3105" t="str">
            <v>FDE-Julho/21</v>
          </cell>
        </row>
        <row r="3106">
          <cell r="A3106" t="str">
            <v>16.48.009</v>
          </cell>
          <cell r="B3106" t="str">
            <v>APLICACAO PINTURA IMPERM DUAS DEMAOS VERNIZ EPOXI BICOMPONENTE</v>
          </cell>
          <cell r="C3106" t="str">
            <v>M2</v>
          </cell>
          <cell r="D3106">
            <v>26.536585365853661</v>
          </cell>
          <cell r="E3106" t="str">
            <v>FDE-Julho/21</v>
          </cell>
        </row>
        <row r="3107">
          <cell r="A3107" t="str">
            <v>16.48.010</v>
          </cell>
          <cell r="B3107" t="str">
            <v>APLICACAO PINTURA IMPERM DUAS DEMAOS VERNIZ POLIUR ALIF BICOMPONENTES</v>
          </cell>
          <cell r="C3107" t="str">
            <v>M2</v>
          </cell>
          <cell r="D3107">
            <v>37.577235772357724</v>
          </cell>
          <cell r="E3107" t="str">
            <v>FDE-Julho/21</v>
          </cell>
        </row>
        <row r="3108">
          <cell r="A3108" t="str">
            <v>16.48.011</v>
          </cell>
          <cell r="B3108" t="str">
            <v>APLICACAO PINTURA IMPERM DUAS DEMAOS VERNIZ POLIUR ALIF MONOCOMPONENTE</v>
          </cell>
          <cell r="C3108" t="str">
            <v>M2</v>
          </cell>
          <cell r="D3108">
            <v>31.658536585365852</v>
          </cell>
          <cell r="E3108" t="str">
            <v>FDE-Julho/21</v>
          </cell>
        </row>
        <row r="3109">
          <cell r="A3109" t="str">
            <v>16.48.012</v>
          </cell>
          <cell r="B3109" t="str">
            <v>APLICACAO PINTURA IMPERM DUAS DEMAOS VERNIZ ACRILICO BASE SOLVENTE</v>
          </cell>
          <cell r="C3109" t="str">
            <v>M2</v>
          </cell>
          <cell r="D3109">
            <v>34.268292682926827</v>
          </cell>
          <cell r="E3109" t="str">
            <v>FDE-Julho/21</v>
          </cell>
        </row>
        <row r="3110">
          <cell r="A3110" t="str">
            <v>16.48.013</v>
          </cell>
          <cell r="B3110" t="str">
            <v>APLICACAO PINTURA IMPERM PRIMER DUAS DEMAOS VERNIZ ACRILICO BASE AGUA</v>
          </cell>
          <cell r="C3110" t="str">
            <v>M2</v>
          </cell>
          <cell r="D3110">
            <v>25.658536585365852</v>
          </cell>
          <cell r="E3110" t="str">
            <v>FDE-Julho/21</v>
          </cell>
        </row>
        <row r="3111">
          <cell r="A3111" t="str">
            <v>16.48.014</v>
          </cell>
          <cell r="B3111" t="str">
            <v>APLICACAO PINTURA IMPERM DUAS DEMAOS,BORRACHA CLORADA BASE SOLVENTE</v>
          </cell>
          <cell r="C3111" t="str">
            <v>M2</v>
          </cell>
          <cell r="D3111">
            <v>57.235772357723583</v>
          </cell>
          <cell r="E3111" t="str">
            <v>FDE-Julho/21</v>
          </cell>
        </row>
        <row r="3112">
          <cell r="A3112" t="str">
            <v>16.48.015</v>
          </cell>
          <cell r="B3112" t="str">
            <v>APLICACAO PINTURA IMPERM DUAS DEMAOS SITEMA DUPLO EPOXI POLIURETANO</v>
          </cell>
          <cell r="C3112" t="str">
            <v>M2</v>
          </cell>
          <cell r="D3112">
            <v>57.991869918699187</v>
          </cell>
          <cell r="E3112" t="str">
            <v>FDE-Julho/21</v>
          </cell>
        </row>
        <row r="3113">
          <cell r="A3113" t="str">
            <v>16.48.016</v>
          </cell>
          <cell r="B3113" t="str">
            <v>APLICACAO PINTURA IMPERM DUAS DEMAOS SISTEMA DUPLO SILANO SILOXANO</v>
          </cell>
          <cell r="C3113" t="str">
            <v>M2</v>
          </cell>
          <cell r="D3113">
            <v>39.91056910569106</v>
          </cell>
          <cell r="E3113" t="str">
            <v>FDE-Julho/21</v>
          </cell>
        </row>
        <row r="3114">
          <cell r="A3114" t="str">
            <v>16.48.031</v>
          </cell>
          <cell r="B3114" t="str">
            <v>PREPARACAO SUPERF C/ JATEAMENTO ABRAS PAD SA 2X1/2" APLIC FUNDO PRIMER</v>
          </cell>
          <cell r="C3114" t="str">
            <v>M2</v>
          </cell>
          <cell r="D3114">
            <v>63.243902439024396</v>
          </cell>
          <cell r="E3114" t="str">
            <v>FDE-Julho/21</v>
          </cell>
        </row>
        <row r="3115">
          <cell r="A3115" t="str">
            <v>16.48.035</v>
          </cell>
          <cell r="B3115" t="str">
            <v>PINTURA INTUMESCENTE P/ REVESTIMENTO CONTRA FOGO EM ESTR METALICA</v>
          </cell>
          <cell r="C3115" t="str">
            <v>M2</v>
          </cell>
          <cell r="D3115">
            <v>140</v>
          </cell>
          <cell r="E3115" t="str">
            <v>FDE-Julho/21</v>
          </cell>
        </row>
        <row r="3116">
          <cell r="A3116" t="str">
            <v>16.48.040</v>
          </cell>
          <cell r="B3116" t="str">
            <v>ARGAMASSA PROJETADA P/ REVESTIMENTO CONTRA FOGO EM ESTR METALICA</v>
          </cell>
          <cell r="C3116" t="str">
            <v>M2</v>
          </cell>
          <cell r="D3116">
            <v>87</v>
          </cell>
          <cell r="E3116" t="str">
            <v>FDE-Julho/21</v>
          </cell>
        </row>
        <row r="3117">
          <cell r="A3117" t="str">
            <v>16.49.001</v>
          </cell>
          <cell r="B3117" t="str">
            <v>APARELHO DE APOIO DE NEOPRENE FRETADO</v>
          </cell>
          <cell r="C3117" t="str">
            <v>D3</v>
          </cell>
          <cell r="D3117">
            <v>154.09756097560975</v>
          </cell>
          <cell r="E3117" t="str">
            <v>FDE-Julho/21</v>
          </cell>
        </row>
        <row r="3118">
          <cell r="A3118" t="str">
            <v>16.50.001</v>
          </cell>
          <cell r="B3118" t="str">
            <v>DEMOLIÇÃO DE TUBO DE F.G. P/ SUST DE TELA ALAMBR INCL BASE FIXAÇÃO</v>
          </cell>
          <cell r="C3118" t="str">
            <v>UN</v>
          </cell>
          <cell r="D3118">
            <v>21.788617886178862</v>
          </cell>
          <cell r="E3118" t="str">
            <v>FDE-Julho/21</v>
          </cell>
        </row>
        <row r="3119">
          <cell r="A3119" t="str">
            <v>16.50.002</v>
          </cell>
          <cell r="B3119" t="str">
            <v>DEMOLIÇÃO DE TELA DE ARAME GALVANIZADO</v>
          </cell>
          <cell r="C3119" t="str">
            <v>M2</v>
          </cell>
          <cell r="D3119">
            <v>1.8617886178861789</v>
          </cell>
          <cell r="E3119" t="str">
            <v>FDE-Julho/21</v>
          </cell>
        </row>
        <row r="3120">
          <cell r="A3120" t="str">
            <v>16.50.010</v>
          </cell>
          <cell r="B3120" t="str">
            <v>DEMOLICAO DE PISO DE CONCRETO SIMPLES CAPEADO</v>
          </cell>
          <cell r="C3120" t="str">
            <v>M3</v>
          </cell>
          <cell r="D3120">
            <v>217.92682926829269</v>
          </cell>
          <cell r="E3120" t="str">
            <v>FDE-Julho/21</v>
          </cell>
        </row>
        <row r="3121">
          <cell r="A3121" t="str">
            <v>16.50.015</v>
          </cell>
          <cell r="B3121" t="str">
            <v>DEMOLICAO DE PISO DE CONCRETO COM RETRO ESCAVADEIRA</v>
          </cell>
          <cell r="C3121" t="str">
            <v>M3</v>
          </cell>
          <cell r="D3121">
            <v>63.804878048780495</v>
          </cell>
          <cell r="E3121" t="str">
            <v>FDE-Julho/21</v>
          </cell>
        </row>
        <row r="3122">
          <cell r="A3122" t="str">
            <v>16.50.099</v>
          </cell>
          <cell r="B3122" t="str">
            <v>DEMOLICOES</v>
          </cell>
          <cell r="C3122" t="str">
            <v>MV</v>
          </cell>
          <cell r="D3122">
            <v>463.84552845528452</v>
          </cell>
          <cell r="E3122" t="str">
            <v>FDE-Julho/21</v>
          </cell>
        </row>
        <row r="3123">
          <cell r="A3123" t="str">
            <v>16.80.002</v>
          </cell>
          <cell r="B3123" t="str">
            <v>TELA DE ARAME GALVANIZADO N.10 MALHA 2"</v>
          </cell>
          <cell r="C3123" t="str">
            <v>M2</v>
          </cell>
          <cell r="D3123">
            <v>81.853658536585371</v>
          </cell>
          <cell r="E3123" t="str">
            <v>FDE-Julho/21</v>
          </cell>
        </row>
        <row r="3124">
          <cell r="A3124" t="str">
            <v>16.80.006</v>
          </cell>
          <cell r="B3124" t="str">
            <v>FERRO TRABALHADO (GRADIL)</v>
          </cell>
          <cell r="C3124" t="str">
            <v>KG</v>
          </cell>
          <cell r="D3124">
            <v>34.569105691056912</v>
          </cell>
          <cell r="E3124" t="str">
            <v>FDE-Julho/21</v>
          </cell>
        </row>
        <row r="3125">
          <cell r="A3125" t="str">
            <v>16.80.007</v>
          </cell>
          <cell r="B3125" t="str">
            <v>PINGADEIRA PARA MUROS DE ALVENARIA</v>
          </cell>
          <cell r="C3125" t="str">
            <v>M</v>
          </cell>
          <cell r="D3125">
            <v>82.747967479674799</v>
          </cell>
          <cell r="E3125" t="str">
            <v>FDE-Julho/21</v>
          </cell>
        </row>
        <row r="3126">
          <cell r="A3126" t="str">
            <v>16.80.008</v>
          </cell>
          <cell r="B3126" t="str">
            <v>QUADRA DE ESPORTES - PISO DE CONCRETO NAO ARMADO</v>
          </cell>
          <cell r="C3126" t="str">
            <v>M2</v>
          </cell>
          <cell r="D3126">
            <v>64.674796747967477</v>
          </cell>
          <cell r="E3126" t="str">
            <v>FDE-Julho/21</v>
          </cell>
        </row>
        <row r="3127">
          <cell r="A3127" t="str">
            <v>16.80.009</v>
          </cell>
          <cell r="B3127" t="str">
            <v>QUADRA DE ESPORTES - PISO DE CONCRETO ARMADO</v>
          </cell>
          <cell r="C3127" t="str">
            <v>M2</v>
          </cell>
          <cell r="D3127">
            <v>88.016260162601625</v>
          </cell>
          <cell r="E3127" t="str">
            <v>FDE-Julho/21</v>
          </cell>
        </row>
        <row r="3128">
          <cell r="A3128" t="str">
            <v>16.80.010</v>
          </cell>
          <cell r="B3128" t="str">
            <v>TELA DE ARAME GALVANIZADO N.12 MALHA 2"</v>
          </cell>
          <cell r="C3128" t="str">
            <v>M2</v>
          </cell>
          <cell r="D3128">
            <v>81.902439024390247</v>
          </cell>
          <cell r="E3128" t="str">
            <v>FDE-Julho/21</v>
          </cell>
        </row>
        <row r="3129">
          <cell r="A3129" t="str">
            <v>16.80.012</v>
          </cell>
          <cell r="B3129" t="str">
            <v>TUBO DE F.G. 2" P/ SUSTENT TELA DE ALAMBRADO EXCL BASE-MONTANTE</v>
          </cell>
          <cell r="C3129" t="str">
            <v>M</v>
          </cell>
          <cell r="D3129">
            <v>131.53658536585365</v>
          </cell>
          <cell r="E3129" t="str">
            <v>FDE-Julho/21</v>
          </cell>
        </row>
        <row r="3130">
          <cell r="A3130" t="str">
            <v>16.80.013</v>
          </cell>
          <cell r="B3130" t="str">
            <v>PISO DE CONCRETO DESEMPENADO C/ REQUADRO 1.80CM E=6CM</v>
          </cell>
          <cell r="C3130" t="str">
            <v>M2</v>
          </cell>
          <cell r="D3130">
            <v>41.772357723577237</v>
          </cell>
          <cell r="E3130" t="str">
            <v>FDE-Julho/21</v>
          </cell>
        </row>
        <row r="3131">
          <cell r="A3131" t="str">
            <v>16.80.014</v>
          </cell>
          <cell r="B3131" t="str">
            <v>LASTRO DE BRITA GRADUADA COMPACTAÇÃO MECÂNICA E=8CM</v>
          </cell>
          <cell r="C3131" t="str">
            <v>M2</v>
          </cell>
          <cell r="D3131">
            <v>10.910569105691057</v>
          </cell>
          <cell r="E3131" t="str">
            <v>FDE-Julho/21</v>
          </cell>
        </row>
        <row r="3132">
          <cell r="A3132" t="str">
            <v>16.80.015</v>
          </cell>
          <cell r="B3132" t="str">
            <v>ISOLAMENTO COM LONA PRETA</v>
          </cell>
          <cell r="C3132" t="str">
            <v>M2</v>
          </cell>
          <cell r="D3132">
            <v>3.3821138211382116</v>
          </cell>
          <cell r="E3132" t="str">
            <v>FDE-Julho/21</v>
          </cell>
        </row>
        <row r="3133">
          <cell r="A3133" t="str">
            <v>16.80.016</v>
          </cell>
          <cell r="B3133" t="str">
            <v>TELA Q-92 PARA PISO DE CONCRETO</v>
          </cell>
          <cell r="C3133" t="str">
            <v>M2</v>
          </cell>
          <cell r="D3133">
            <v>20.626016260162604</v>
          </cell>
          <cell r="E3133" t="str">
            <v>FDE-Julho/21</v>
          </cell>
        </row>
        <row r="3134">
          <cell r="A3134" t="str">
            <v>16.80.017</v>
          </cell>
          <cell r="B3134" t="str">
            <v>TELA Q-138 E ESPAÇADOR TRELIÇADO P/PISO DE CONCRETO</v>
          </cell>
          <cell r="C3134" t="str">
            <v>M2</v>
          </cell>
          <cell r="D3134">
            <v>43.130081300813004</v>
          </cell>
          <cell r="E3134" t="str">
            <v>FDE-Julho/21</v>
          </cell>
        </row>
        <row r="3135">
          <cell r="A3135" t="str">
            <v>16.80.018</v>
          </cell>
          <cell r="B3135" t="str">
            <v>PISO DE CONCRETO FCK=25MPA E=5CM</v>
          </cell>
          <cell r="C3135" t="str">
            <v>M2</v>
          </cell>
          <cell r="D3135">
            <v>23.162601626016258</v>
          </cell>
          <cell r="E3135" t="str">
            <v>FDE-Julho/21</v>
          </cell>
        </row>
        <row r="3136">
          <cell r="A3136" t="str">
            <v>16.80.019</v>
          </cell>
          <cell r="B3136" t="str">
            <v>PISO DE CONCRETO FCK=25MPA E=8CM DESEMPENAMENTO MECÂNICO</v>
          </cell>
          <cell r="C3136" t="str">
            <v>M2</v>
          </cell>
          <cell r="D3136">
            <v>61.487804878048777</v>
          </cell>
          <cell r="E3136" t="str">
            <v>FDE-Julho/21</v>
          </cell>
        </row>
        <row r="3137">
          <cell r="A3137" t="str">
            <v>16.80.022</v>
          </cell>
          <cell r="B3137" t="str">
            <v>CESTO PARA TABELA DE BASQUETE</v>
          </cell>
          <cell r="C3137" t="str">
            <v>UN</v>
          </cell>
          <cell r="D3137">
            <v>148.76422764227641</v>
          </cell>
          <cell r="E3137" t="str">
            <v>FDE-Julho/21</v>
          </cell>
        </row>
        <row r="3138">
          <cell r="A3138" t="str">
            <v>16.80.023</v>
          </cell>
          <cell r="B3138" t="str">
            <v>PISO DE CONCRETO COM FIBRA FCK=25MPA E=8CM DESEMPENAMENTO MECÂNICO</v>
          </cell>
          <cell r="C3138" t="str">
            <v>M2</v>
          </cell>
          <cell r="D3138">
            <v>64.097560975609767</v>
          </cell>
          <cell r="E3138" t="str">
            <v>FDE-Julho/21</v>
          </cell>
        </row>
        <row r="3139">
          <cell r="A3139" t="str">
            <v>16.80.024</v>
          </cell>
          <cell r="B3139" t="str">
            <v>TABELA DE BASQUETE COM ARO E CESTO</v>
          </cell>
          <cell r="C3139" t="str">
            <v>UN</v>
          </cell>
          <cell r="D3139">
            <v>445.64227642276421</v>
          </cell>
          <cell r="E3139" t="str">
            <v>FDE-Julho/21</v>
          </cell>
        </row>
        <row r="3140">
          <cell r="A3140" t="str">
            <v>16.80.025</v>
          </cell>
          <cell r="B3140" t="str">
            <v>TUBO DE F.G. 1 1/4" P/ SUSTENT.TELA DE ALAMBRADO EXCL BASE-TRAVAMENTO</v>
          </cell>
          <cell r="C3140" t="str">
            <v>M</v>
          </cell>
          <cell r="D3140">
            <v>88.951219512195124</v>
          </cell>
          <cell r="E3140" t="str">
            <v>FDE-Julho/21</v>
          </cell>
        </row>
        <row r="3141">
          <cell r="A3141" t="str">
            <v>16.80.026</v>
          </cell>
          <cell r="B3141" t="str">
            <v>TRELIÇA METÁLICA GALV. A FOGO P/TABELA DE BASQUETE MOD.QE-37 A QE-40</v>
          </cell>
          <cell r="C3141" t="str">
            <v>M</v>
          </cell>
          <cell r="D3141">
            <v>770.51219512195121</v>
          </cell>
          <cell r="E3141" t="str">
            <v>FDE-Julho/21</v>
          </cell>
        </row>
        <row r="3142">
          <cell r="A3142" t="str">
            <v>16.80.031</v>
          </cell>
          <cell r="B3142" t="str">
            <v>CONCRETO ESTRUTURAL Fck 20Mpa PREPARADO NO LOCAL, LANÇADO E ADENSADO</v>
          </cell>
          <cell r="C3142" t="str">
            <v>M3</v>
          </cell>
          <cell r="D3142">
            <v>522.55284552845535</v>
          </cell>
          <cell r="E3142" t="str">
            <v>FDE-Julho/21</v>
          </cell>
        </row>
        <row r="3143">
          <cell r="A3143" t="str">
            <v>16.80.070</v>
          </cell>
          <cell r="B3143" t="str">
            <v>SUMIDOURO - COROAMENTO, INCLUSIVE ESCAVACAO</v>
          </cell>
          <cell r="C3143" t="str">
            <v>M</v>
          </cell>
          <cell r="D3143">
            <v>1458.739837398374</v>
          </cell>
          <cell r="E3143" t="str">
            <v>FDE-Julho/21</v>
          </cell>
        </row>
        <row r="3144">
          <cell r="A3144" t="str">
            <v>16.80.071</v>
          </cell>
          <cell r="B3144" t="str">
            <v>SUMIDOURO - ESCAVACAO</v>
          </cell>
          <cell r="C3144" t="str">
            <v>M</v>
          </cell>
          <cell r="D3144">
            <v>335.46341463414637</v>
          </cell>
          <cell r="E3144" t="str">
            <v>FDE-Julho/21</v>
          </cell>
        </row>
        <row r="3145">
          <cell r="A3145" t="str">
            <v>16.80.072</v>
          </cell>
          <cell r="B3145" t="str">
            <v>SUMIDOURO - BRITA</v>
          </cell>
          <cell r="C3145" t="str">
            <v>M3</v>
          </cell>
          <cell r="D3145">
            <v>124.00000000000001</v>
          </cell>
          <cell r="E3145" t="str">
            <v>FDE-Julho/21</v>
          </cell>
        </row>
        <row r="3146">
          <cell r="A3146" t="str">
            <v>16.80.084</v>
          </cell>
          <cell r="B3146" t="str">
            <v>DUTO COLETOR DE ENTULHO - LOCAÇÃO MENSAL</v>
          </cell>
          <cell r="C3146" t="str">
            <v>M</v>
          </cell>
          <cell r="D3146">
            <v>63.845528455284551</v>
          </cell>
          <cell r="E3146" t="str">
            <v>FDE-Julho/21</v>
          </cell>
        </row>
        <row r="3147">
          <cell r="A3147" t="str">
            <v>16.80.086</v>
          </cell>
          <cell r="B3147" t="str">
            <v>LIMPEZA DE APARELHOS SANITARIOS</v>
          </cell>
          <cell r="C3147" t="str">
            <v>UN</v>
          </cell>
          <cell r="D3147">
            <v>13.40650406504065</v>
          </cell>
          <cell r="E3147" t="str">
            <v>FDE-Julho/21</v>
          </cell>
        </row>
        <row r="3148">
          <cell r="A3148" t="str">
            <v>16.80.087</v>
          </cell>
          <cell r="B3148" t="str">
            <v>LIMPEZA DE REVESTIMENTOS HIDRAULICOS</v>
          </cell>
          <cell r="C3148" t="str">
            <v>M2</v>
          </cell>
          <cell r="D3148">
            <v>10.056910569105691</v>
          </cell>
          <cell r="E3148" t="str">
            <v>FDE-Julho/21</v>
          </cell>
        </row>
        <row r="3149">
          <cell r="A3149" t="str">
            <v>16.80.088</v>
          </cell>
          <cell r="B3149" t="str">
            <v>LIMPEZA DE VIDROS</v>
          </cell>
          <cell r="C3149" t="str">
            <v>M2</v>
          </cell>
          <cell r="D3149">
            <v>12.569105691056912</v>
          </cell>
          <cell r="E3149" t="str">
            <v>FDE-Julho/21</v>
          </cell>
        </row>
        <row r="3150">
          <cell r="A3150" t="str">
            <v>16.80.089</v>
          </cell>
          <cell r="B3150" t="str">
            <v>LIMPEZA DE CAIXA D'AGUA ATE 1000 LITROS</v>
          </cell>
          <cell r="C3150" t="str">
            <v>UN</v>
          </cell>
          <cell r="D3150">
            <v>50.284552845528459</v>
          </cell>
          <cell r="E3150" t="str">
            <v>FDE-Julho/21</v>
          </cell>
        </row>
        <row r="3151">
          <cell r="A3151" t="str">
            <v>16.80.090</v>
          </cell>
          <cell r="B3151" t="str">
            <v>LIMPEZA DE CAIXAS D'AGUA ATE 10.000 LITROS</v>
          </cell>
          <cell r="C3151" t="str">
            <v>UN</v>
          </cell>
          <cell r="D3151">
            <v>134.10569105691056</v>
          </cell>
          <cell r="E3151" t="str">
            <v>FDE-Julho/21</v>
          </cell>
        </row>
        <row r="3152">
          <cell r="A3152" t="str">
            <v>16.80.091</v>
          </cell>
          <cell r="B3152" t="str">
            <v>LIMPEZA DE CAIXAS D'AGUA ACIMA DE 10.000 LITROS</v>
          </cell>
          <cell r="C3152" t="str">
            <v>UN</v>
          </cell>
          <cell r="D3152">
            <v>301.7479674796748</v>
          </cell>
          <cell r="E3152" t="str">
            <v>FDE-Julho/21</v>
          </cell>
        </row>
        <row r="3153">
          <cell r="A3153" t="str">
            <v>16.80.092</v>
          </cell>
          <cell r="B3153" t="str">
            <v>LIMPEZA DE CAIXILHOS METALICOS</v>
          </cell>
          <cell r="C3153" t="str">
            <v>M2</v>
          </cell>
          <cell r="D3153">
            <v>25.138211382113823</v>
          </cell>
          <cell r="E3153" t="str">
            <v>FDE-Julho/21</v>
          </cell>
        </row>
        <row r="3154">
          <cell r="A3154" t="str">
            <v>16.80.093</v>
          </cell>
          <cell r="B3154" t="str">
            <v>LIMPEZA DE CAIXA DE INSPECAO</v>
          </cell>
          <cell r="C3154" t="str">
            <v>UN</v>
          </cell>
          <cell r="D3154">
            <v>5.024390243902439</v>
          </cell>
          <cell r="E3154" t="str">
            <v>FDE-Julho/21</v>
          </cell>
        </row>
        <row r="3155">
          <cell r="A3155" t="str">
            <v>16.80.094</v>
          </cell>
          <cell r="B3155" t="str">
            <v>LIMPEZA DE FOSSA SEPTICA</v>
          </cell>
          <cell r="C3155" t="str">
            <v>M3</v>
          </cell>
          <cell r="D3155">
            <v>85.707317073170728</v>
          </cell>
          <cell r="E3155" t="str">
            <v>FDE-Julho/21</v>
          </cell>
        </row>
        <row r="3156">
          <cell r="A3156" t="str">
            <v>16.80.095</v>
          </cell>
          <cell r="B3156" t="str">
            <v>LIMPEZA DE SUMIDOURO POR VIAGEM DE 7 M3</v>
          </cell>
          <cell r="C3156" t="str">
            <v>VG</v>
          </cell>
          <cell r="D3156">
            <v>1150</v>
          </cell>
          <cell r="E3156" t="str">
            <v>FDE-Julho/21</v>
          </cell>
        </row>
        <row r="3157">
          <cell r="A3157" t="str">
            <v>16.80.097</v>
          </cell>
          <cell r="B3157" t="str">
            <v>CAÇAMBA DE 4M3 PARA RETIRADA DE ENTULHO</v>
          </cell>
          <cell r="C3157" t="str">
            <v>UN</v>
          </cell>
          <cell r="D3157">
            <v>497.80487804878044</v>
          </cell>
          <cell r="E3157" t="str">
            <v>FDE-Julho/21</v>
          </cell>
        </row>
        <row r="3158">
          <cell r="A3158" t="str">
            <v>16.80.098</v>
          </cell>
          <cell r="B3158" t="str">
            <v>RETIRADA DE ENTULHO</v>
          </cell>
          <cell r="C3158" t="str">
            <v>M3</v>
          </cell>
          <cell r="D3158">
            <v>48.577235772357724</v>
          </cell>
          <cell r="E3158" t="str">
            <v>FDE-Julho/21</v>
          </cell>
        </row>
        <row r="3159">
          <cell r="A3159" t="str">
            <v>16.80.099</v>
          </cell>
          <cell r="B3159" t="str">
            <v>SERVICOS COMPLEMENTARES - CONSERVACAO</v>
          </cell>
          <cell r="C3159" t="str">
            <v>MV</v>
          </cell>
          <cell r="D3159">
            <v>463.84552845528452</v>
          </cell>
          <cell r="E3159" t="str">
            <v>FDE-Julho/21</v>
          </cell>
        </row>
        <row r="3160">
          <cell r="A3160" t="str">
            <v>16.80.100</v>
          </cell>
          <cell r="B3160" t="str">
            <v>REMOÇÃO DE RESÍDUOS ( PODA / ENTULHO) PARA ÁREA DE TRANSBORDO E TRIAGEM (ATT)</v>
          </cell>
          <cell r="C3160" t="str">
            <v>M3</v>
          </cell>
          <cell r="D3160">
            <v>93.577235772357724</v>
          </cell>
          <cell r="E3160" t="str">
            <v>FDE-Julho/21</v>
          </cell>
        </row>
        <row r="3161">
          <cell r="A3161" t="str">
            <v>16.80.104</v>
          </cell>
          <cell r="B3161" t="str">
            <v>TRANSPORTE POR CAMINHÃO PARA ÁREA DE TRANSBORDO DE RESÍDUOS DE OBRA</v>
          </cell>
          <cell r="C3161" t="str">
            <v>KM</v>
          </cell>
          <cell r="D3161">
            <v>1.3170731707317074</v>
          </cell>
          <cell r="E3161" t="str">
            <v>FDE-Julho/21</v>
          </cell>
        </row>
        <row r="3162">
          <cell r="A3162" t="str">
            <v>16.85.048</v>
          </cell>
          <cell r="B3162" t="str">
            <v>LAJE DE PROTECAO DE 2,00X2,00 M</v>
          </cell>
          <cell r="C3162" t="str">
            <v>UN</v>
          </cell>
          <cell r="D3162">
            <v>293.40650406504062</v>
          </cell>
          <cell r="E3162" t="str">
            <v>FDE-Julho/21</v>
          </cell>
        </row>
        <row r="3163">
          <cell r="A3163" t="str">
            <v>16.85.049</v>
          </cell>
          <cell r="B3163" t="str">
            <v>ABRIGO DE POCO EM ALVENARIA DE 1,00X1,00X0,60 M C/ TAMPA METALICA</v>
          </cell>
          <cell r="C3163" t="str">
            <v>UN</v>
          </cell>
          <cell r="E3163" t="str">
            <v>FDE-Julho/21</v>
          </cell>
        </row>
        <row r="3164">
          <cell r="A3164" t="str">
            <v>16.85.060</v>
          </cell>
          <cell r="B3164" t="str">
            <v>CJ MOTOR BOMBA SUBMERSO 1HP EXTR 700 A 2000 L/H A M 120 A 80MCA</v>
          </cell>
          <cell r="C3164" t="str">
            <v>UN</v>
          </cell>
        </row>
        <row r="3165">
          <cell r="A3165" t="str">
            <v>16.85.061</v>
          </cell>
          <cell r="B3165" t="str">
            <v>CJ MOTOR BOMBA SUBMERSO 1,5HP EXTR 1700 A 2600 L/H A M 140 A 80 MCA</v>
          </cell>
          <cell r="C3165" t="str">
            <v>UN</v>
          </cell>
        </row>
        <row r="3166">
          <cell r="A3166" t="str">
            <v>16.85.062</v>
          </cell>
          <cell r="B3166" t="str">
            <v>CJ MOTOR BOMBA SUBMERSO 2HP EXTR 2200 A 4000 L/H A M 160 A 100MCA</v>
          </cell>
          <cell r="C3166" t="str">
            <v>UN</v>
          </cell>
        </row>
        <row r="3167">
          <cell r="A3167" t="str">
            <v>16.85.063</v>
          </cell>
          <cell r="B3167" t="str">
            <v>CJ MOTOR BOMBA SUBMERSO 3HP EXTR 2600 A 4900 L/H A M 160 A 100MCA</v>
          </cell>
          <cell r="C3167" t="str">
            <v>UN</v>
          </cell>
        </row>
        <row r="3168">
          <cell r="A3168" t="str">
            <v>16.85.064</v>
          </cell>
          <cell r="B3168" t="str">
            <v>CJ MOTOR BOMBA SUBMERSO 5HP EXTR 3000 A 5700 L/H A M 180 A 100MCA</v>
          </cell>
          <cell r="C3168" t="str">
            <v>UN</v>
          </cell>
        </row>
        <row r="3169">
          <cell r="A3169" t="str">
            <v>16.85.080</v>
          </cell>
          <cell r="B3169" t="str">
            <v>CABO COBRE FLEXÍVEL MULTIPOLAR PP 3x16 mm2 0,6/1KV</v>
          </cell>
          <cell r="C3169" t="str">
            <v>M</v>
          </cell>
        </row>
        <row r="3170">
          <cell r="A3170" t="str">
            <v>16.85.081</v>
          </cell>
          <cell r="B3170" t="str">
            <v>CABO COBRE FLEXÍVEL MULTIPOLAR PP 3x10 mm2 0,6/1KV</v>
          </cell>
          <cell r="C3170" t="str">
            <v>M</v>
          </cell>
        </row>
        <row r="3171">
          <cell r="A3171" t="str">
            <v>16.85.082</v>
          </cell>
          <cell r="B3171" t="str">
            <v>CABO COBRE FLEXÍVEL MULTIPOLAR PP 3x6 mm2 0,6/1KV</v>
          </cell>
          <cell r="C3171" t="str">
            <v>M</v>
          </cell>
        </row>
        <row r="3172">
          <cell r="A3172" t="str">
            <v>16.85.083</v>
          </cell>
          <cell r="B3172" t="str">
            <v>CABO COBRE FLEXÍVEL MULTIPOLAR PP 3x4 mm2 0,6/1KV</v>
          </cell>
          <cell r="C3172" t="str">
            <v>M</v>
          </cell>
        </row>
        <row r="3173">
          <cell r="A3173" t="str">
            <v>16.85.084</v>
          </cell>
          <cell r="B3173" t="str">
            <v>CABO COBRE FLEXÍVEL MULTIPOLAR PP 3x2,5 mm2 0,6/1KV</v>
          </cell>
          <cell r="C3173" t="str">
            <v>M</v>
          </cell>
        </row>
        <row r="3174">
          <cell r="A3174" t="str">
            <v>16.85.085</v>
          </cell>
          <cell r="B3174" t="str">
            <v>CABO COBRE FLEXÍVEL MULTIPOLAR PP 3x1,5 mm2 0,6/1KV</v>
          </cell>
          <cell r="C3174" t="str">
            <v>M</v>
          </cell>
        </row>
        <row r="3175">
          <cell r="A3175" t="str">
            <v>16.85.099</v>
          </cell>
          <cell r="B3175" t="str">
            <v>SERVIÇOS POÇO TUBULAR PROFUNDO - CONSERVACAO</v>
          </cell>
          <cell r="C3175" t="str">
            <v>MV</v>
          </cell>
        </row>
      </sheetData>
      <sheetData sheetId="13">
        <row r="2">
          <cell r="A2">
            <v>10000</v>
          </cell>
          <cell r="B2" t="str">
            <v>SERVICOS PRELIMINARES</v>
          </cell>
        </row>
        <row r="3">
          <cell r="A3">
            <v>10100</v>
          </cell>
          <cell r="B3" t="str">
            <v>LIMPEZA DO TERRENO</v>
          </cell>
          <cell r="C3" t="str">
            <v>.</v>
          </cell>
          <cell r="D3" t="str">
            <v>.</v>
          </cell>
          <cell r="E3" t="str">
            <v>Siurb (Edif)-Jan/21</v>
          </cell>
        </row>
        <row r="4">
          <cell r="A4">
            <v>10101</v>
          </cell>
          <cell r="B4" t="str">
            <v>LIMPEZA MECANIZADA GERAL, INCLUSIVE REMOÇÃO DA COBERTURA VEGETAL - TRONCOS COM DIÂMETRO ATÉ 10CM - SEM TRANSPORTE</v>
          </cell>
          <cell r="C4" t="str">
            <v>M2</v>
          </cell>
          <cell r="D4">
            <v>1.29</v>
          </cell>
          <cell r="E4" t="str">
            <v>Siurb (Edif)-Jan/21</v>
          </cell>
        </row>
        <row r="5">
          <cell r="A5">
            <v>10102</v>
          </cell>
          <cell r="B5" t="str">
            <v>DESTOCAMENTO, INCLUSIVE REMOÇÃO DAS RAÍZES - DIÂMETROS DE 10,01 À 30CM</v>
          </cell>
          <cell r="C5" t="str">
            <v>UN</v>
          </cell>
          <cell r="D5">
            <v>42.35</v>
          </cell>
          <cell r="E5" t="str">
            <v>Siurb (Edif)-Jan/21</v>
          </cell>
        </row>
        <row r="6">
          <cell r="A6">
            <v>10103</v>
          </cell>
          <cell r="B6" t="str">
            <v>DESTOCAMENTO, INCLUSIVE REMOÇÃO DAS RAÍZES - DIÂMETRO 30,01 À 50 CM</v>
          </cell>
          <cell r="C6" t="str">
            <v>UN</v>
          </cell>
          <cell r="D6">
            <v>117.72</v>
          </cell>
          <cell r="E6" t="str">
            <v>Siurb (Edif)-Jan/21</v>
          </cell>
        </row>
        <row r="7">
          <cell r="A7">
            <v>10104</v>
          </cell>
          <cell r="B7" t="str">
            <v>DESTOCAMENTO, INCLUSIVE REMOÇÃO DAS RAÍZES - DIÂMETROS MAIORES QUE 50 CM</v>
          </cell>
          <cell r="C7" t="str">
            <v>UN</v>
          </cell>
          <cell r="D7">
            <v>140.25</v>
          </cell>
          <cell r="E7" t="str">
            <v>Siurb (Edif)-Jan/21</v>
          </cell>
        </row>
        <row r="8">
          <cell r="A8">
            <v>10105</v>
          </cell>
          <cell r="B8" t="str">
            <v>CARGA MECANIZADA E REMOÇÃO DE ENTULHO, INCLUSIVE TRANSPORTE ATÉ 1KM</v>
          </cell>
          <cell r="C8" t="str">
            <v>M3</v>
          </cell>
          <cell r="D8">
            <v>8.1300000000000008</v>
          </cell>
          <cell r="E8" t="str">
            <v>Siurb (Edif)-Jan/21</v>
          </cell>
        </row>
        <row r="9">
          <cell r="A9">
            <v>10106</v>
          </cell>
          <cell r="B9" t="str">
            <v>CARGA MANUAL E REMOÇÃO DE ENTULHO, INCLUSIVE TRANSPORTE ATÉ 1 KM</v>
          </cell>
          <cell r="C9" t="str">
            <v>M3</v>
          </cell>
          <cell r="D9">
            <v>27.4</v>
          </cell>
          <cell r="E9" t="str">
            <v>Siurb (Edif)-Jan/21</v>
          </cell>
        </row>
        <row r="10">
          <cell r="A10">
            <v>10107</v>
          </cell>
          <cell r="B10" t="str">
            <v>REMOÇÃO DE ENTULHO COM CAÇAMBA METÁLICA, INCLUSIVE CARGA MANUAL E DESCARGA EM BOTA-FORA</v>
          </cell>
          <cell r="C10" t="str">
            <v>M3</v>
          </cell>
          <cell r="D10">
            <v>88.79</v>
          </cell>
          <cell r="E10" t="str">
            <v>Siurb (Edif)-Jan/21</v>
          </cell>
        </row>
        <row r="11">
          <cell r="A11">
            <v>10108</v>
          </cell>
          <cell r="B11" t="str">
            <v>LIMPEZA MANUAL GERAL INCLUSIVE REMOÇÃO DE COBERTURA VEGETAL - TRONCO ATÉ 10CM - SEM TRANSPORTE</v>
          </cell>
          <cell r="C11" t="str">
            <v>M2</v>
          </cell>
          <cell r="D11">
            <v>4.5599999999999996</v>
          </cell>
          <cell r="E11" t="str">
            <v>Siurb (Edif)-Jan/21</v>
          </cell>
        </row>
        <row r="12">
          <cell r="A12">
            <v>10109</v>
          </cell>
          <cell r="B12" t="str">
            <v>DESTOCAMENTO MANUAL, INCLUSIVE REMOÇÃO DE RAÍZES - DIÂMETRO 10,01 À 30 CM</v>
          </cell>
          <cell r="C12" t="str">
            <v>UN</v>
          </cell>
          <cell r="D12">
            <v>54.68</v>
          </cell>
          <cell r="E12" t="str">
            <v>Siurb (Edif)-Jan/21</v>
          </cell>
        </row>
        <row r="13">
          <cell r="A13">
            <v>10110</v>
          </cell>
          <cell r="B13" t="str">
            <v>TRANSPORTE DE ENTULHO POR CAMINHÃO BASCULANTE, A PARTIR DE 1KM</v>
          </cell>
          <cell r="C13" t="str">
            <v>M3XKM</v>
          </cell>
          <cell r="D13">
            <v>1.37</v>
          </cell>
          <cell r="E13" t="str">
            <v>Siurb (Edif)-Jan/21</v>
          </cell>
        </row>
        <row r="14">
          <cell r="A14">
            <v>10120</v>
          </cell>
          <cell r="B14" t="str">
            <v>CORTE, RECORTE E REMOÇÃO DE ÁRVORES INCLUSIVE RAIZES DIÂM. &gt; 5 E &lt; 15CM</v>
          </cell>
          <cell r="C14" t="str">
            <v>UN</v>
          </cell>
          <cell r="D14">
            <v>163.27000000000001</v>
          </cell>
          <cell r="E14" t="str">
            <v>Siurb (Edif)-Jan/21</v>
          </cell>
        </row>
        <row r="15">
          <cell r="A15">
            <v>10121</v>
          </cell>
          <cell r="B15" t="str">
            <v>CORTE, RECORTE E REMOÇÃO DE ÁRVORES INCLUSIVE RAIZES DIÂM. &gt; 15 E &lt; 30CM</v>
          </cell>
          <cell r="C15" t="str">
            <v>UN</v>
          </cell>
          <cell r="D15">
            <v>390.58</v>
          </cell>
          <cell r="E15" t="str">
            <v>Siurb (Edif)-Jan/21</v>
          </cell>
        </row>
        <row r="16">
          <cell r="A16">
            <v>10122</v>
          </cell>
          <cell r="B16" t="str">
            <v>CORTE, RECORTE E REMOÇÃO DE ÁRVORES INCLUSIVE RAIZES DIÂM. &gt; 30 E &lt; 60CM</v>
          </cell>
          <cell r="C16" t="str">
            <v>UN</v>
          </cell>
          <cell r="D16">
            <v>488.23</v>
          </cell>
          <cell r="E16" t="str">
            <v>Siurb (Edif)-Jan/21</v>
          </cell>
        </row>
        <row r="17">
          <cell r="A17">
            <v>10123</v>
          </cell>
          <cell r="B17" t="str">
            <v>CORTE, RECORTE E REMOÇÃO DE ÁRVORES INCLUSIVE RAIZES DIÂM. &gt; 60 E &lt; 90CM</v>
          </cell>
          <cell r="C17" t="str">
            <v>UN</v>
          </cell>
          <cell r="D17">
            <v>585.87</v>
          </cell>
          <cell r="E17" t="str">
            <v>Siurb (Edif)-Jan/21</v>
          </cell>
        </row>
        <row r="18">
          <cell r="A18">
            <v>10124</v>
          </cell>
          <cell r="B18" t="str">
            <v>CORTE, RECORTE E REMOÇÃO DE ÁRVORES INCLUSIVE RAIZES DIÂM. &gt; 90CM</v>
          </cell>
          <cell r="C18" t="str">
            <v>UN</v>
          </cell>
          <cell r="D18">
            <v>683.52</v>
          </cell>
          <cell r="E18" t="str">
            <v>Siurb (Edif)-Jan/21</v>
          </cell>
        </row>
        <row r="19">
          <cell r="A19">
            <v>10200</v>
          </cell>
          <cell r="B19" t="str">
            <v>MOVIMENTO DE TERRA MANUAL</v>
          </cell>
          <cell r="C19" t="str">
            <v>.</v>
          </cell>
          <cell r="D19" t="str">
            <v>.</v>
          </cell>
          <cell r="E19" t="str">
            <v>Siurb (Edif)-Jan/21</v>
          </cell>
        </row>
        <row r="20">
          <cell r="A20">
            <v>10201</v>
          </cell>
          <cell r="B20" t="str">
            <v>CORTE</v>
          </cell>
          <cell r="C20" t="str">
            <v>M3</v>
          </cell>
          <cell r="D20">
            <v>36.450000000000003</v>
          </cell>
          <cell r="E20" t="str">
            <v>Siurb (Edif)-Jan/21</v>
          </cell>
        </row>
        <row r="21">
          <cell r="A21">
            <v>10202</v>
          </cell>
          <cell r="B21" t="str">
            <v>CORTE E ESPALHAMENTO DENTRO DA OBRA</v>
          </cell>
          <cell r="C21" t="str">
            <v>M3</v>
          </cell>
          <cell r="D21">
            <v>45.57</v>
          </cell>
          <cell r="E21" t="str">
            <v>Siurb (Edif)-Jan/21</v>
          </cell>
        </row>
        <row r="22">
          <cell r="A22">
            <v>10205</v>
          </cell>
          <cell r="B22" t="str">
            <v>ATERRO, INCLUSIVE COMPACTAÇÃO</v>
          </cell>
          <cell r="C22" t="str">
            <v>M3</v>
          </cell>
          <cell r="D22">
            <v>27.34</v>
          </cell>
          <cell r="E22" t="str">
            <v>Siurb (Edif)-Jan/21</v>
          </cell>
        </row>
        <row r="23">
          <cell r="A23">
            <v>10210</v>
          </cell>
          <cell r="B23" t="str">
            <v>CARGA MECANIZADA E REMOÇÃO DE TERRA, INCLUSIVE TRANSPORTE ATÉ 1KM</v>
          </cell>
          <cell r="C23" t="str">
            <v>M3</v>
          </cell>
          <cell r="D23">
            <v>9.99</v>
          </cell>
          <cell r="E23" t="str">
            <v>Siurb (Edif)-Jan/21</v>
          </cell>
        </row>
        <row r="24">
          <cell r="A24">
            <v>10211</v>
          </cell>
          <cell r="B24" t="str">
            <v>CARGA MANUAL E REMOÇÃO DE TERRA, INCLUSIVE TRANSPORTE ATÉ 1 KM</v>
          </cell>
          <cell r="C24" t="str">
            <v>M3</v>
          </cell>
          <cell r="D24">
            <v>28.74</v>
          </cell>
          <cell r="E24" t="str">
            <v>Siurb (Edif)-Jan/21</v>
          </cell>
        </row>
        <row r="25">
          <cell r="A25">
            <v>10300</v>
          </cell>
          <cell r="B25" t="str">
            <v>MOVIMENTO DE TERRA MECANIZADO</v>
          </cell>
          <cell r="C25" t="str">
            <v>.</v>
          </cell>
          <cell r="D25" t="str">
            <v>.</v>
          </cell>
          <cell r="E25" t="str">
            <v>Siurb (Edif)-Jan/21</v>
          </cell>
        </row>
        <row r="26">
          <cell r="A26">
            <v>10301</v>
          </cell>
          <cell r="B26" t="str">
            <v>CORTE E ESPALHAMENTO DENTRO DA OBRA</v>
          </cell>
          <cell r="C26" t="str">
            <v>M3</v>
          </cell>
          <cell r="D26">
            <v>11.37</v>
          </cell>
          <cell r="E26" t="str">
            <v>Siurb (Edif)-Jan/21</v>
          </cell>
        </row>
        <row r="27">
          <cell r="A27">
            <v>10302</v>
          </cell>
          <cell r="B27" t="str">
            <v>CORTE E ATERRO COMPACTADO</v>
          </cell>
          <cell r="C27" t="str">
            <v>M3</v>
          </cell>
          <cell r="D27">
            <v>12.99</v>
          </cell>
          <cell r="E27" t="str">
            <v>Siurb (Edif)-Jan/21</v>
          </cell>
        </row>
        <row r="28">
          <cell r="A28">
            <v>10303</v>
          </cell>
          <cell r="B28" t="str">
            <v>CORTE E CARREGAMENTO PARA BOTA-FORA, INCLUSIVE TRANSPORTE ATÉ 1KM</v>
          </cell>
          <cell r="C28" t="str">
            <v>M3</v>
          </cell>
          <cell r="D28">
            <v>16.760000000000002</v>
          </cell>
          <cell r="E28" t="str">
            <v>Siurb (Edif)-Jan/21</v>
          </cell>
        </row>
        <row r="29">
          <cell r="A29">
            <v>10305</v>
          </cell>
          <cell r="B29" t="str">
            <v>FORNECIMENTO DE TERRA, INCLUSIVE CORTE, CARGA, DESCARGA E TRANSPORTE ATÉ 1KM</v>
          </cell>
          <cell r="C29" t="str">
            <v>M3</v>
          </cell>
          <cell r="D29">
            <v>19.95</v>
          </cell>
          <cell r="E29" t="str">
            <v>Siurb (Edif)-Jan/21</v>
          </cell>
        </row>
        <row r="30">
          <cell r="A30">
            <v>10306</v>
          </cell>
          <cell r="B30" t="str">
            <v>ATERRO, INCLUSIVE COMPACTAÇÃO</v>
          </cell>
          <cell r="C30" t="str">
            <v>M3</v>
          </cell>
          <cell r="D30">
            <v>4.79</v>
          </cell>
          <cell r="E30" t="str">
            <v>Siurb (Edif)-Jan/21</v>
          </cell>
        </row>
        <row r="31">
          <cell r="A31">
            <v>10310</v>
          </cell>
          <cell r="B31" t="str">
            <v>TRANSPORTE DE TERRA POR CAMINHÃO BASCULANTE, A PARTIR DE 1KM</v>
          </cell>
          <cell r="C31" t="str">
            <v>M3XKM</v>
          </cell>
          <cell r="D31">
            <v>1.77</v>
          </cell>
          <cell r="E31" t="str">
            <v>Siurb (Edif)-Jan/21</v>
          </cell>
        </row>
        <row r="32">
          <cell r="A32">
            <v>10400</v>
          </cell>
          <cell r="B32" t="str">
            <v>DRENAGEM DO TERRENO</v>
          </cell>
          <cell r="C32" t="str">
            <v>.</v>
          </cell>
          <cell r="D32" t="str">
            <v>.</v>
          </cell>
          <cell r="E32" t="str">
            <v>Siurb (Edif)-Jan/21</v>
          </cell>
        </row>
        <row r="33">
          <cell r="A33">
            <v>10401</v>
          </cell>
          <cell r="B33" t="str">
            <v>ESCAVAÇÃO MANUAL,  PROFUNDIDADE IGUAL OU INFERIOR A 1,50M</v>
          </cell>
          <cell r="C33" t="str">
            <v>M3</v>
          </cell>
          <cell r="D33">
            <v>54.68</v>
          </cell>
          <cell r="E33" t="str">
            <v>Siurb (Edif)-Jan/21</v>
          </cell>
        </row>
        <row r="34">
          <cell r="A34">
            <v>10402</v>
          </cell>
          <cell r="B34" t="str">
            <v>ESCAVAÇÃO MANUAL,  PROFUNDIDADE SUPERIOR A 1,50M</v>
          </cell>
          <cell r="C34" t="str">
            <v>M3</v>
          </cell>
          <cell r="D34">
            <v>63.79</v>
          </cell>
          <cell r="E34" t="str">
            <v>Siurb (Edif)-Jan/21</v>
          </cell>
        </row>
        <row r="35">
          <cell r="A35">
            <v>10405</v>
          </cell>
          <cell r="B35" t="str">
            <v>ESCORAMENTO DE VALAS, CONTINUO</v>
          </cell>
          <cell r="C35" t="str">
            <v>M2</v>
          </cell>
          <cell r="D35">
            <v>90.58</v>
          </cell>
          <cell r="E35" t="str">
            <v>Siurb (Edif)-Jan/21</v>
          </cell>
        </row>
        <row r="36">
          <cell r="A36">
            <v>10406</v>
          </cell>
          <cell r="B36" t="str">
            <v>ESCORAMENTO DE VALAS, DESCONTINUO</v>
          </cell>
          <cell r="C36" t="str">
            <v>M2</v>
          </cell>
          <cell r="D36">
            <v>53.68</v>
          </cell>
          <cell r="E36" t="str">
            <v>Siurb (Edif)-Jan/21</v>
          </cell>
        </row>
        <row r="37">
          <cell r="A37">
            <v>10410</v>
          </cell>
          <cell r="B37" t="str">
            <v>APILOAMENTO DO FUNDO DE VALAS, PARA SIMPLES REGULARIZAÇÃO</v>
          </cell>
          <cell r="C37" t="str">
            <v>M2</v>
          </cell>
          <cell r="D37">
            <v>4.5599999999999996</v>
          </cell>
          <cell r="E37" t="str">
            <v>Siurb (Edif)-Jan/21</v>
          </cell>
        </row>
        <row r="38">
          <cell r="A38">
            <v>10414</v>
          </cell>
          <cell r="B38" t="str">
            <v>LASTRO DE AGREGADO RECICLADO</v>
          </cell>
          <cell r="C38" t="str">
            <v>M3</v>
          </cell>
          <cell r="D38">
            <v>98.26</v>
          </cell>
          <cell r="E38" t="str">
            <v>Siurb (Edif)-Jan/21</v>
          </cell>
        </row>
        <row r="39">
          <cell r="A39">
            <v>10415</v>
          </cell>
          <cell r="B39" t="str">
            <v>LASTRO DE BRITA</v>
          </cell>
          <cell r="C39" t="str">
            <v>M3</v>
          </cell>
          <cell r="D39">
            <v>134.01</v>
          </cell>
          <cell r="E39" t="str">
            <v>Siurb (Edif)-Jan/21</v>
          </cell>
        </row>
        <row r="40">
          <cell r="A40">
            <v>10416</v>
          </cell>
          <cell r="B40" t="str">
            <v>LASTRO DE CONCRETO, 150KG CIM/M3</v>
          </cell>
          <cell r="C40" t="str">
            <v>M3</v>
          </cell>
          <cell r="D40">
            <v>365.45</v>
          </cell>
          <cell r="E40" t="str">
            <v>Siurb (Edif)-Jan/21</v>
          </cell>
        </row>
        <row r="41">
          <cell r="A41">
            <v>10417</v>
          </cell>
          <cell r="B41" t="str">
            <v>LASTRO DE CONCRETO COM AGREGADO RECICLADO, 150 KG CIM/M3</v>
          </cell>
          <cell r="C41" t="str">
            <v>M3</v>
          </cell>
          <cell r="D41">
            <v>337.42</v>
          </cell>
          <cell r="E41" t="str">
            <v>Siurb (Edif)-Jan/21</v>
          </cell>
        </row>
        <row r="42">
          <cell r="A42">
            <v>10420</v>
          </cell>
          <cell r="B42" t="str">
            <v>TUBO DE PEAD CORRUGADO E PERFURADOPARA DRENAGEM - DIÂMETRO 2,5" (EM ACORDO COM AS NORMAS DNIT 093/06, NBR 15073 E NBR 14692)</v>
          </cell>
          <cell r="C42" t="str">
            <v>M</v>
          </cell>
          <cell r="D42">
            <v>20.64</v>
          </cell>
          <cell r="E42" t="str">
            <v>Siurb (Edif)-Jan/21</v>
          </cell>
        </row>
        <row r="43">
          <cell r="A43">
            <v>10421</v>
          </cell>
          <cell r="B43" t="str">
            <v>TUBO DE PEAD CORRUGADO E PERFURADOPARA DRENAGEM - DIÂMETRO 3,0" (EM ACORDO COM AS NORMAS DNIT 093/06, NBR 15073 E NBR 14692)</v>
          </cell>
          <cell r="C43" t="str">
            <v>M</v>
          </cell>
          <cell r="D43">
            <v>27.09</v>
          </cell>
          <cell r="E43" t="str">
            <v>Siurb (Edif)-Jan/21</v>
          </cell>
        </row>
        <row r="44">
          <cell r="A44">
            <v>10422</v>
          </cell>
          <cell r="B44" t="str">
            <v>TUBO DE PEAD CORRUGADO E PERFURADOPARA DRENAGEM - DIÂMETRO 4,0" (EM ACORDO COM AS NORMAS DNIT 093/06, NBR 15073 E NBR 14692)</v>
          </cell>
          <cell r="C44" t="str">
            <v>M</v>
          </cell>
          <cell r="D44">
            <v>27.29</v>
          </cell>
          <cell r="E44" t="str">
            <v>Siurb (Edif)-Jan/21</v>
          </cell>
        </row>
        <row r="45">
          <cell r="A45">
            <v>10423</v>
          </cell>
          <cell r="B45" t="str">
            <v>TUBO DE PEAD CORRUGADO E PERFURADOPARA DRENAGEM - DIÂMETRO 6,0" (EM ACORDO COM AS NORMAS DNIT 093/06, NBR 15073 E NBR 14692)</v>
          </cell>
          <cell r="C45" t="str">
            <v>M</v>
          </cell>
          <cell r="D45">
            <v>54.65</v>
          </cell>
          <cell r="E45" t="str">
            <v>Siurb (Edif)-Jan/21</v>
          </cell>
        </row>
        <row r="46">
          <cell r="A46">
            <v>10426</v>
          </cell>
          <cell r="B46" t="str">
            <v>TUBO PVC PERFURADO PARA DRENAGEM - DIÂMETRO 4" (100MM)</v>
          </cell>
          <cell r="C46" t="str">
            <v>M</v>
          </cell>
          <cell r="D46">
            <v>55.06</v>
          </cell>
          <cell r="E46" t="str">
            <v>Siurb (Edif)-Jan/21</v>
          </cell>
        </row>
        <row r="47">
          <cell r="A47">
            <v>10427</v>
          </cell>
          <cell r="B47" t="str">
            <v>TUBO PVC PERFURADO PARA DRENAGEM - DIÂMETRO 6" (150MM)</v>
          </cell>
          <cell r="C47" t="str">
            <v>M</v>
          </cell>
          <cell r="D47">
            <v>96.82</v>
          </cell>
          <cell r="E47" t="str">
            <v>Siurb (Edif)-Jan/21</v>
          </cell>
        </row>
        <row r="48">
          <cell r="A48">
            <v>10430</v>
          </cell>
          <cell r="B48" t="str">
            <v>TUBO DE CONCRETO - DIÂMETRO DE 30CM</v>
          </cell>
          <cell r="C48" t="str">
            <v>M</v>
          </cell>
          <cell r="D48">
            <v>43.66</v>
          </cell>
          <cell r="E48" t="str">
            <v>Siurb (Edif)-Jan/21</v>
          </cell>
        </row>
        <row r="49">
          <cell r="A49">
            <v>10431</v>
          </cell>
          <cell r="B49" t="str">
            <v>TUBO DE CONCRETO - DIÂMETRO DE 40CM</v>
          </cell>
          <cell r="C49" t="str">
            <v>M</v>
          </cell>
          <cell r="D49">
            <v>60.93</v>
          </cell>
          <cell r="E49" t="str">
            <v>Siurb (Edif)-Jan/21</v>
          </cell>
        </row>
        <row r="50">
          <cell r="A50">
            <v>10432</v>
          </cell>
          <cell r="B50" t="str">
            <v>TUBO DE CONCRETO - DIÂMETRO DE 50CM</v>
          </cell>
          <cell r="C50" t="str">
            <v>M</v>
          </cell>
          <cell r="D50">
            <v>84.58</v>
          </cell>
          <cell r="E50" t="str">
            <v>Siurb (Edif)-Jan/21</v>
          </cell>
        </row>
        <row r="51">
          <cell r="A51">
            <v>10433</v>
          </cell>
          <cell r="B51" t="str">
            <v>TUBO DE CONCRETO - DIÂMETRO DE 60CM</v>
          </cell>
          <cell r="C51" t="str">
            <v>M</v>
          </cell>
          <cell r="D51">
            <v>105.67</v>
          </cell>
          <cell r="E51" t="str">
            <v>Siurb (Edif)-Jan/21</v>
          </cell>
        </row>
        <row r="52">
          <cell r="A52">
            <v>10435</v>
          </cell>
          <cell r="B52" t="str">
            <v>TUBO DE CONCRETO - DIÂMETRO DE 80CM</v>
          </cell>
          <cell r="C52" t="str">
            <v>M</v>
          </cell>
          <cell r="D52">
            <v>236.42</v>
          </cell>
          <cell r="E52" t="str">
            <v>Siurb (Edif)-Jan/21</v>
          </cell>
        </row>
        <row r="53">
          <cell r="A53">
            <v>10437</v>
          </cell>
          <cell r="B53" t="str">
            <v>TUBO DE CONCRETO - DIÂMETRO DE 100CM</v>
          </cell>
          <cell r="C53" t="str">
            <v>M</v>
          </cell>
          <cell r="D53">
            <v>330.77</v>
          </cell>
          <cell r="E53" t="str">
            <v>Siurb (Edif)-Jan/21</v>
          </cell>
        </row>
        <row r="54">
          <cell r="A54">
            <v>10439</v>
          </cell>
          <cell r="B54" t="str">
            <v>TUBO DE CONCRETO - DIÂMETRO DE 120CM</v>
          </cell>
          <cell r="C54" t="str">
            <v>M</v>
          </cell>
          <cell r="D54">
            <v>524.34</v>
          </cell>
          <cell r="E54" t="str">
            <v>Siurb (Edif)-Jan/21</v>
          </cell>
        </row>
        <row r="55">
          <cell r="A55">
            <v>10448</v>
          </cell>
          <cell r="B55" t="str">
            <v>CAIXA DE LIGAÇÃO OU INSPEÇÃO - ESCAVAÇÃO E APILOAMENTO</v>
          </cell>
          <cell r="C55" t="str">
            <v>M3</v>
          </cell>
          <cell r="D55">
            <v>49.21</v>
          </cell>
          <cell r="E55" t="str">
            <v>Siurb (Edif)-Jan/21</v>
          </cell>
        </row>
        <row r="56">
          <cell r="A56">
            <v>10449</v>
          </cell>
          <cell r="B56" t="str">
            <v>CAIXA DE LIGAÇÃO OU INSPEÇÃO - LASTRO DE CONCRETO (FUNDO)</v>
          </cell>
          <cell r="C56" t="str">
            <v>M3</v>
          </cell>
          <cell r="D56">
            <v>395.09</v>
          </cell>
          <cell r="E56" t="str">
            <v>Siurb (Edif)-Jan/21</v>
          </cell>
        </row>
        <row r="57">
          <cell r="A57">
            <v>10450</v>
          </cell>
          <cell r="B57" t="str">
            <v>CAIXA DE LIGAÇÃO OU INSPEÇÃO - ALVENARIA DE 1/2 TIJOLO, REVESTIDA</v>
          </cell>
          <cell r="C57" t="str">
            <v>M2</v>
          </cell>
          <cell r="D57">
            <v>209.58</v>
          </cell>
          <cell r="E57" t="str">
            <v>Siurb (Edif)-Jan/21</v>
          </cell>
        </row>
        <row r="58">
          <cell r="A58">
            <v>10451</v>
          </cell>
          <cell r="B58" t="str">
            <v>CAIXA DE LIGAÇÃO OU INSPEÇÃO - ALVENARIA DE 1 TIJOLO, REVESTIDA</v>
          </cell>
          <cell r="C58" t="str">
            <v>M2</v>
          </cell>
          <cell r="D58">
            <v>293.5</v>
          </cell>
          <cell r="E58" t="str">
            <v>Siurb (Edif)-Jan/21</v>
          </cell>
        </row>
        <row r="59">
          <cell r="A59">
            <v>10452</v>
          </cell>
          <cell r="B59" t="str">
            <v>CAIXA DE LIGAÇÃO OU INSPEÇÃO - TAMPA DE CONCRETO</v>
          </cell>
          <cell r="C59" t="str">
            <v>M2</v>
          </cell>
          <cell r="D59">
            <v>209.99</v>
          </cell>
          <cell r="E59" t="str">
            <v>Siurb (Edif)-Jan/21</v>
          </cell>
        </row>
        <row r="60">
          <cell r="A60">
            <v>10470</v>
          </cell>
          <cell r="B60" t="str">
            <v>ENVOLVIMENTO DE TUBOS COM BRITA</v>
          </cell>
          <cell r="C60" t="str">
            <v>M3</v>
          </cell>
          <cell r="D60">
            <v>143.13</v>
          </cell>
          <cell r="E60" t="str">
            <v>Siurb (Edif)-Jan/21</v>
          </cell>
        </row>
        <row r="61">
          <cell r="A61">
            <v>10471</v>
          </cell>
          <cell r="B61" t="str">
            <v>ENVOLVIMENTO DE TUBOS COM AREIA</v>
          </cell>
          <cell r="C61" t="str">
            <v>M3</v>
          </cell>
          <cell r="D61">
            <v>180.84</v>
          </cell>
          <cell r="E61" t="str">
            <v>Siurb (Edif)-Jan/21</v>
          </cell>
        </row>
        <row r="62">
          <cell r="A62">
            <v>10475</v>
          </cell>
          <cell r="B62" t="str">
            <v>MANTA GEOTÊXTIL</v>
          </cell>
          <cell r="C62" t="str">
            <v>M2</v>
          </cell>
          <cell r="D62">
            <v>6.59</v>
          </cell>
          <cell r="E62" t="str">
            <v>Siurb (Edif)-Jan/21</v>
          </cell>
        </row>
        <row r="63">
          <cell r="A63">
            <v>10476</v>
          </cell>
          <cell r="B63" t="str">
            <v>FORNECIMENTO E APLICAÇÃO DE GEOMEMBRANA DE PEAD - 1MM DE ESPESSURA</v>
          </cell>
          <cell r="C63" t="str">
            <v>M2</v>
          </cell>
          <cell r="D63">
            <v>28.18</v>
          </cell>
          <cell r="E63" t="str">
            <v>Siurb (Edif)-Jan/21</v>
          </cell>
        </row>
        <row r="64">
          <cell r="A64">
            <v>10477</v>
          </cell>
          <cell r="B64" t="str">
            <v>FORNECIMENTO E APLICAÇÃO DE MANTA FORMADA PELA ASSOCIAÇÃO DE UM TECIDO TÉCNICO DE POLIESTER COM UM FILME DE POLIETILENO DE BAIXA DENSIDADE EM ACORDO COM A NBR 12824</v>
          </cell>
          <cell r="C64" t="str">
            <v>M2</v>
          </cell>
          <cell r="D64">
            <v>22</v>
          </cell>
          <cell r="E64" t="str">
            <v>Siurb (Edif)-Jan/21</v>
          </cell>
        </row>
        <row r="65">
          <cell r="A65">
            <v>10478</v>
          </cell>
          <cell r="B65" t="str">
            <v>FORNECIMENTO E APLICAÇÃO DE GEOCOMPOSTO FORMADO POR NÚCLEO TRIDIMENSIONAL, FLEXÍVEL DE FILAMENTO DE POLIPROPILENO, ASSOCIADO ÀS SUAS DUAS SUPERFÍCIES GEOTEXTEIS NÃO TECIDOS</v>
          </cell>
          <cell r="C65" t="str">
            <v>M2</v>
          </cell>
          <cell r="D65">
            <v>38.74</v>
          </cell>
          <cell r="E65" t="str">
            <v>Siurb (Edif)-Jan/21</v>
          </cell>
        </row>
        <row r="66">
          <cell r="A66">
            <v>10480</v>
          </cell>
          <cell r="B66" t="str">
            <v>REATERRO DE VALAS, INCLUSIVE COMPACTAÇÃO</v>
          </cell>
          <cell r="C66" t="str">
            <v>M3</v>
          </cell>
          <cell r="D66">
            <v>11.38</v>
          </cell>
          <cell r="E66" t="str">
            <v>Siurb (Edif)-Jan/21</v>
          </cell>
        </row>
        <row r="67">
          <cell r="A67">
            <v>10500</v>
          </cell>
          <cell r="B67" t="str">
            <v>TAPUMES</v>
          </cell>
          <cell r="C67" t="str">
            <v>.</v>
          </cell>
          <cell r="D67" t="str">
            <v>.</v>
          </cell>
          <cell r="E67" t="str">
            <v>Siurb (Edif)-Jan/21</v>
          </cell>
        </row>
        <row r="68">
          <cell r="A68">
            <v>10501</v>
          </cell>
          <cell r="B68" t="str">
            <v>TAPUME CHAPA COMPENSADA 6MM</v>
          </cell>
          <cell r="C68" t="str">
            <v>M2</v>
          </cell>
          <cell r="D68">
            <v>62.88</v>
          </cell>
          <cell r="E68" t="str">
            <v>Siurb (Edif)-Jan/21</v>
          </cell>
        </row>
        <row r="69">
          <cell r="A69">
            <v>10502</v>
          </cell>
          <cell r="B69" t="str">
            <v>TAPUME CHAPA COMPENSADA RESINADA 10MM</v>
          </cell>
          <cell r="C69" t="str">
            <v>M2</v>
          </cell>
          <cell r="D69">
            <v>68.900000000000006</v>
          </cell>
          <cell r="E69" t="str">
            <v>Siurb (Edif)-Jan/21</v>
          </cell>
        </row>
        <row r="70">
          <cell r="A70">
            <v>10505</v>
          </cell>
          <cell r="B70" t="str">
            <v>TAPUME METÁLICO COM TELHA METÁLICA, SEM PINTURA, TRAPEZOIDAL 40 ESP=0,43MM, COLUNAS, BASES E PARAFUSOS</v>
          </cell>
          <cell r="C70" t="str">
            <v>M2</v>
          </cell>
          <cell r="D70">
            <v>140.13</v>
          </cell>
          <cell r="E70" t="str">
            <v>Siurb (Edif)-Jan/21</v>
          </cell>
        </row>
        <row r="71">
          <cell r="A71">
            <v>10506</v>
          </cell>
          <cell r="B71" t="str">
            <v>PORTÃO METÁLICO DE OBRA - 5M, PIVOTANTE, 2 FOLHAS, PARA TAPUME</v>
          </cell>
          <cell r="C71" t="str">
            <v>M2</v>
          </cell>
          <cell r="D71">
            <v>252.6</v>
          </cell>
          <cell r="E71" t="str">
            <v>Siurb (Edif)-Jan/21</v>
          </cell>
        </row>
        <row r="72">
          <cell r="A72">
            <v>10507</v>
          </cell>
          <cell r="B72" t="str">
            <v>PORTÃO DE PEDESTRES - 1,15M, PARA TAPUME</v>
          </cell>
          <cell r="C72" t="str">
            <v>M2</v>
          </cell>
          <cell r="D72">
            <v>272.8</v>
          </cell>
          <cell r="E72" t="str">
            <v>Siurb (Edif)-Jan/21</v>
          </cell>
        </row>
        <row r="73">
          <cell r="A73">
            <v>10540</v>
          </cell>
          <cell r="B73" t="str">
            <v>TELA PARA PROTEÇÃO DE OBRAS, MALHA 2 MM</v>
          </cell>
          <cell r="C73" t="str">
            <v>M2</v>
          </cell>
          <cell r="D73">
            <v>23.52</v>
          </cell>
          <cell r="E73" t="str">
            <v>Siurb (Edif)-Jan/21</v>
          </cell>
        </row>
        <row r="74">
          <cell r="A74">
            <v>20000</v>
          </cell>
          <cell r="B74" t="str">
            <v>FUNDACOES</v>
          </cell>
          <cell r="E74" t="str">
            <v>Siurb (Edif)-Jan/21</v>
          </cell>
        </row>
        <row r="75">
          <cell r="A75">
            <v>20100</v>
          </cell>
          <cell r="B75" t="str">
            <v>FUNDAÇÃO PROFUNDA</v>
          </cell>
          <cell r="C75" t="str">
            <v>.</v>
          </cell>
          <cell r="D75" t="str">
            <v>.</v>
          </cell>
          <cell r="E75" t="str">
            <v>Siurb (Edif)-Jan/21</v>
          </cell>
        </row>
        <row r="76">
          <cell r="A76">
            <v>20101</v>
          </cell>
          <cell r="B76" t="str">
            <v>BROCA DE CONCRETO - DIÂMETRO DE 20CM</v>
          </cell>
          <cell r="C76" t="str">
            <v>M</v>
          </cell>
          <cell r="D76">
            <v>47.26</v>
          </cell>
          <cell r="E76" t="str">
            <v>Siurb (Edif)-Jan/21</v>
          </cell>
        </row>
        <row r="77">
          <cell r="A77">
            <v>20102</v>
          </cell>
          <cell r="B77" t="str">
            <v>BROCA DE CONCRETO - DIÂMETRO DE 25CM</v>
          </cell>
          <cell r="C77" t="str">
            <v>M</v>
          </cell>
          <cell r="D77">
            <v>71.650000000000006</v>
          </cell>
          <cell r="E77" t="str">
            <v>Siurb (Edif)-Jan/21</v>
          </cell>
        </row>
        <row r="78">
          <cell r="A78">
            <v>20103</v>
          </cell>
          <cell r="B78" t="str">
            <v>BROCA DE CONCRETO - DIÂMETRO DE 30CM</v>
          </cell>
          <cell r="C78" t="str">
            <v>M</v>
          </cell>
          <cell r="D78">
            <v>106.47</v>
          </cell>
          <cell r="E78" t="str">
            <v>Siurb (Edif)-Jan/21</v>
          </cell>
        </row>
        <row r="79">
          <cell r="A79">
            <v>20105</v>
          </cell>
          <cell r="B79" t="str">
            <v>ESTACA DE CONCRETO MOLDADA NO LOCAL, TIPO "STRAUSS" - ATÉ 20T</v>
          </cell>
          <cell r="C79" t="str">
            <v>M</v>
          </cell>
          <cell r="D79">
            <v>53.05</v>
          </cell>
          <cell r="E79" t="str">
            <v>Siurb (Edif)-Jan/21</v>
          </cell>
        </row>
        <row r="80">
          <cell r="A80">
            <v>20106</v>
          </cell>
          <cell r="B80" t="str">
            <v>ESTACA DE CONCRETO MOLDADA NO LOCAL, TIPO "STRAUSS" - ATÉ 30T</v>
          </cell>
          <cell r="C80" t="str">
            <v>M</v>
          </cell>
          <cell r="D80">
            <v>66.92</v>
          </cell>
          <cell r="E80" t="str">
            <v>Siurb (Edif)-Jan/21</v>
          </cell>
        </row>
        <row r="81">
          <cell r="A81">
            <v>20107</v>
          </cell>
          <cell r="B81" t="str">
            <v>ESTACA DE CONCRETO MOLDADA NO LOCAL, TIPO "STRAUSS" - ATÉ 40T</v>
          </cell>
          <cell r="C81" t="str">
            <v>M</v>
          </cell>
          <cell r="D81">
            <v>85.98</v>
          </cell>
          <cell r="E81" t="str">
            <v>Siurb (Edif)-Jan/21</v>
          </cell>
        </row>
        <row r="82">
          <cell r="A82">
            <v>20108</v>
          </cell>
          <cell r="B82" t="str">
            <v>ESTACA DE CONCRETO MOLDADA NO LOCAL, TIPO "STRAUSS" - ATÉ 60T</v>
          </cell>
          <cell r="C82" t="str">
            <v>M</v>
          </cell>
          <cell r="D82">
            <v>116.4</v>
          </cell>
          <cell r="E82" t="str">
            <v>Siurb (Edif)-Jan/21</v>
          </cell>
        </row>
        <row r="83">
          <cell r="A83">
            <v>20120</v>
          </cell>
          <cell r="B83" t="str">
            <v>TUBULÃO - ESCAVAÇÃO A CÉU ABERTO, COM PÁ E PICARETA</v>
          </cell>
          <cell r="C83" t="str">
            <v>M3</v>
          </cell>
          <cell r="D83">
            <v>441.87</v>
          </cell>
          <cell r="E83" t="str">
            <v>Siurb (Edif)-Jan/21</v>
          </cell>
        </row>
        <row r="84">
          <cell r="A84">
            <v>20134</v>
          </cell>
          <cell r="B84" t="str">
            <v>TUBULÃO A CÉU ABERTO FCK=20 MPA</v>
          </cell>
          <cell r="C84" t="str">
            <v>M3</v>
          </cell>
          <cell r="D84">
            <v>572.46</v>
          </cell>
          <cell r="E84" t="str">
            <v>Siurb (Edif)-Jan/21</v>
          </cell>
        </row>
        <row r="85">
          <cell r="A85">
            <v>20138</v>
          </cell>
          <cell r="B85" t="str">
            <v>ESTACA DE CONCRETO PRÉ-MOLDADA COM CARGA ADMISSÍVEL PARA ESTRUTURA DE 20 T</v>
          </cell>
          <cell r="C85" t="str">
            <v>M</v>
          </cell>
          <cell r="D85">
            <v>58.27</v>
          </cell>
          <cell r="E85" t="str">
            <v>Siurb (Edif)-Jan/21</v>
          </cell>
        </row>
        <row r="86">
          <cell r="A86">
            <v>20139</v>
          </cell>
          <cell r="B86" t="str">
            <v>ESTACA DE CONCRETO PRÉ-MOLDADA COM CARGA ADMISSÍVEL PARA ESTRUTURA DE 30 T</v>
          </cell>
          <cell r="C86" t="str">
            <v>M</v>
          </cell>
          <cell r="D86">
            <v>68.17</v>
          </cell>
          <cell r="E86" t="str">
            <v>Siurb (Edif)-Jan/21</v>
          </cell>
        </row>
        <row r="87">
          <cell r="A87">
            <v>20140</v>
          </cell>
          <cell r="B87" t="str">
            <v>ESTACA DE CONCRETO PRÉ-MOLDADA COM CARGA ADMISSÍVEL PARA ESTRUTURA DE 40 T</v>
          </cell>
          <cell r="C87" t="str">
            <v>M</v>
          </cell>
          <cell r="D87">
            <v>86.07</v>
          </cell>
          <cell r="E87" t="str">
            <v>Siurb (Edif)-Jan/21</v>
          </cell>
        </row>
        <row r="88">
          <cell r="A88">
            <v>20141</v>
          </cell>
          <cell r="B88" t="str">
            <v>ESTACA DE CONCRETO PRÉ-MOLDADA COM CARGA ADMISSÍVEL PARA ESTRUTURA DE 60 T</v>
          </cell>
          <cell r="C88" t="str">
            <v>M</v>
          </cell>
          <cell r="D88">
            <v>127.92</v>
          </cell>
          <cell r="E88" t="str">
            <v>Siurb (Edif)-Jan/21</v>
          </cell>
        </row>
        <row r="89">
          <cell r="A89">
            <v>20142</v>
          </cell>
          <cell r="B89" t="str">
            <v>ESTACA DE CONCRETO PRÉ-MOLDADA COM CARGA ADMISSÍVEL PARA ESTRUTURA DE 70 T</v>
          </cell>
          <cell r="C89" t="str">
            <v>M</v>
          </cell>
          <cell r="D89">
            <v>150.54</v>
          </cell>
          <cell r="E89" t="str">
            <v>Siurb (Edif)-Jan/21</v>
          </cell>
        </row>
        <row r="90">
          <cell r="A90">
            <v>20143</v>
          </cell>
          <cell r="B90" t="str">
            <v>EMENDA DE ESTACA DE CONCRETO PRÉ-MOLDADA - DIÂMETRO 17 CM - 20 T</v>
          </cell>
          <cell r="C90" t="str">
            <v>UN</v>
          </cell>
          <cell r="D90">
            <v>29.84</v>
          </cell>
          <cell r="E90" t="str">
            <v>Siurb (Edif)-Jan/21</v>
          </cell>
        </row>
        <row r="91">
          <cell r="A91">
            <v>20144</v>
          </cell>
          <cell r="B91" t="str">
            <v>EMENDA DE ESTACA DE CONCRETO PRÉ-MOLDADA - DIÂMETRO 20 CM - 30 T</v>
          </cell>
          <cell r="C91" t="str">
            <v>UN</v>
          </cell>
          <cell r="D91">
            <v>34.06</v>
          </cell>
          <cell r="E91" t="str">
            <v>Siurb (Edif)-Jan/21</v>
          </cell>
        </row>
        <row r="92">
          <cell r="A92">
            <v>20145</v>
          </cell>
          <cell r="B92" t="str">
            <v>EMENDA DE ESTACA DE CONCRETO PRÉ-MOLDADA - DIÂMETRO 23 CM - 40 T</v>
          </cell>
          <cell r="C92" t="str">
            <v>UN</v>
          </cell>
          <cell r="D92">
            <v>39.29</v>
          </cell>
          <cell r="E92" t="str">
            <v>Siurb (Edif)-Jan/21</v>
          </cell>
        </row>
        <row r="93">
          <cell r="A93">
            <v>20146</v>
          </cell>
          <cell r="B93" t="str">
            <v>EMENDA DE ESTACA DE CONCRETO PRÉ-MOLDADA - DIÂMETRO 28 CM - 60 T</v>
          </cell>
          <cell r="C93" t="str">
            <v>UN</v>
          </cell>
          <cell r="D93">
            <v>43.62</v>
          </cell>
          <cell r="E93" t="str">
            <v>Siurb (Edif)-Jan/21</v>
          </cell>
        </row>
        <row r="94">
          <cell r="A94">
            <v>20147</v>
          </cell>
          <cell r="B94" t="str">
            <v>EMENDA DE ESTACA DE CONCRETO PRÉ-MOLDADA - DIÂMETRO 33 CM - 70 T</v>
          </cell>
          <cell r="C94" t="str">
            <v>UN</v>
          </cell>
          <cell r="D94">
            <v>49.06</v>
          </cell>
          <cell r="E94" t="str">
            <v>Siurb (Edif)-Jan/21</v>
          </cell>
        </row>
        <row r="95">
          <cell r="A95">
            <v>20148</v>
          </cell>
          <cell r="B95" t="str">
            <v>CORTE E REPARO DE CABEÇA DE ESTACA</v>
          </cell>
          <cell r="C95" t="str">
            <v>UN</v>
          </cell>
          <cell r="D95">
            <v>51.21</v>
          </cell>
          <cell r="E95" t="str">
            <v>Siurb (Edif)-Jan/21</v>
          </cell>
        </row>
        <row r="96">
          <cell r="A96">
            <v>20151</v>
          </cell>
          <cell r="B96" t="str">
            <v>ESTACAS ESCAVADAS MECANICAMENTE - DIÂMETRO DE 25CM</v>
          </cell>
          <cell r="C96" t="str">
            <v>M</v>
          </cell>
          <cell r="D96">
            <v>33.299999999999997</v>
          </cell>
          <cell r="E96" t="str">
            <v>Siurb (Edif)-Jan/21</v>
          </cell>
        </row>
        <row r="97">
          <cell r="A97">
            <v>20152</v>
          </cell>
          <cell r="B97" t="str">
            <v>ESTACAS ESCAVADAS MECANICAMENTE - DIÂMETRO DE 30CM</v>
          </cell>
          <cell r="C97" t="str">
            <v>M</v>
          </cell>
          <cell r="D97">
            <v>43.48</v>
          </cell>
          <cell r="E97" t="str">
            <v>Siurb (Edif)-Jan/21</v>
          </cell>
        </row>
        <row r="98">
          <cell r="A98">
            <v>20153</v>
          </cell>
          <cell r="B98" t="str">
            <v>ESTACAS ESCAVADAS MECANICAMENTE - DIÂMETRO DE 35CM</v>
          </cell>
          <cell r="C98" t="str">
            <v>M</v>
          </cell>
          <cell r="D98">
            <v>54.58</v>
          </cell>
          <cell r="E98" t="str">
            <v>Siurb (Edif)-Jan/21</v>
          </cell>
        </row>
        <row r="99">
          <cell r="A99">
            <v>20155</v>
          </cell>
          <cell r="B99" t="str">
            <v>ESTACAS ESCAVADAS MECANICAMENTE - DIÂMETRO DE 40CM</v>
          </cell>
          <cell r="C99" t="str">
            <v>M</v>
          </cell>
          <cell r="D99">
            <v>75.28</v>
          </cell>
          <cell r="E99" t="str">
            <v>Siurb (Edif)-Jan/21</v>
          </cell>
        </row>
        <row r="100">
          <cell r="A100">
            <v>20156</v>
          </cell>
          <cell r="B100" t="str">
            <v>ESTACAS ESCAVADAS MECANICAMENTE - DIÂMETRO DE 80CM</v>
          </cell>
          <cell r="C100" t="str">
            <v>M</v>
          </cell>
          <cell r="D100">
            <v>263.43</v>
          </cell>
          <cell r="E100" t="str">
            <v>Siurb (Edif)-Jan/21</v>
          </cell>
        </row>
        <row r="101">
          <cell r="A101">
            <v>20160</v>
          </cell>
          <cell r="B101" t="str">
            <v>ESTACA RAIZ DIÂMETRO DE 160MM PARA ATÉ 35 TF</v>
          </cell>
          <cell r="C101" t="str">
            <v>M</v>
          </cell>
          <cell r="D101">
            <v>276.77999999999997</v>
          </cell>
          <cell r="E101" t="str">
            <v>Siurb (Edif)-Jan/21</v>
          </cell>
        </row>
        <row r="102">
          <cell r="A102">
            <v>20161</v>
          </cell>
          <cell r="B102" t="str">
            <v>ESTACA RAIZ DIÂMETRO DE 200MM PARA ATÉ 50 TF</v>
          </cell>
          <cell r="C102" t="str">
            <v>M</v>
          </cell>
          <cell r="D102">
            <v>319.64</v>
          </cell>
          <cell r="E102" t="str">
            <v>Siurb (Edif)-Jan/21</v>
          </cell>
        </row>
        <row r="103">
          <cell r="A103">
            <v>20162</v>
          </cell>
          <cell r="B103" t="str">
            <v>ESTACA RAIZ DIÂMETRO DE 250MM PARA ATÉ 80 TF</v>
          </cell>
          <cell r="C103" t="str">
            <v>M</v>
          </cell>
          <cell r="D103">
            <v>377.94</v>
          </cell>
          <cell r="E103" t="str">
            <v>Siurb (Edif)-Jan/21</v>
          </cell>
        </row>
        <row r="104">
          <cell r="A104">
            <v>20163</v>
          </cell>
          <cell r="B104" t="str">
            <v>ESTACA RAIZ DIÂMETRO DE 310MM PARA ATÉ 100 TF</v>
          </cell>
          <cell r="C104" t="str">
            <v>M</v>
          </cell>
          <cell r="D104">
            <v>466.33</v>
          </cell>
          <cell r="E104" t="str">
            <v>Siurb (Edif)-Jan/21</v>
          </cell>
        </row>
        <row r="105">
          <cell r="A105">
            <v>20170</v>
          </cell>
          <cell r="B105" t="str">
            <v>FORNECIMENTO E CRAVAÇÃO DE ESTACA METÁLICA - PERFIL DE AÇO LAMINADO W 250X32,7</v>
          </cell>
          <cell r="C105" t="str">
            <v>M</v>
          </cell>
          <cell r="D105">
            <v>300</v>
          </cell>
          <cell r="E105" t="str">
            <v>Siurb (Edif)-Jan/21</v>
          </cell>
        </row>
        <row r="106">
          <cell r="A106">
            <v>20171</v>
          </cell>
          <cell r="B106" t="str">
            <v>FORNECIMENTO E CRAVAÇÃO DE ESTACA METÁLICA - PERFIL DE AÇO LAMINADO W 310X52</v>
          </cell>
          <cell r="C106" t="str">
            <v>M</v>
          </cell>
          <cell r="D106">
            <v>444.7</v>
          </cell>
          <cell r="E106" t="str">
            <v>Siurb (Edif)-Jan/21</v>
          </cell>
        </row>
        <row r="107">
          <cell r="A107">
            <v>20172</v>
          </cell>
          <cell r="B107" t="str">
            <v>FORNECIMENTO E CRAVAÇÃO DE ESTACA PERFIL DE AÇO I 15"</v>
          </cell>
          <cell r="C107" t="str">
            <v>M</v>
          </cell>
          <cell r="D107">
            <v>1107.58</v>
          </cell>
          <cell r="E107" t="str">
            <v>Siurb (Edif)-Jan/21</v>
          </cell>
        </row>
        <row r="108">
          <cell r="A108">
            <v>20173</v>
          </cell>
          <cell r="B108" t="str">
            <v>CORTE DE ESTACA METÁLICA PERFIL 10"</v>
          </cell>
          <cell r="C108" t="str">
            <v>UN</v>
          </cell>
          <cell r="D108">
            <v>97.11</v>
          </cell>
          <cell r="E108" t="str">
            <v>Siurb (Edif)-Jan/21</v>
          </cell>
        </row>
        <row r="109">
          <cell r="A109">
            <v>20174</v>
          </cell>
          <cell r="B109" t="str">
            <v>CORTE DE ESTACA METÁLICA PERFIL 12"</v>
          </cell>
          <cell r="C109" t="str">
            <v>UN</v>
          </cell>
          <cell r="D109">
            <v>108.04</v>
          </cell>
          <cell r="E109" t="str">
            <v>Siurb (Edif)-Jan/21</v>
          </cell>
        </row>
        <row r="110">
          <cell r="A110">
            <v>20175</v>
          </cell>
          <cell r="B110" t="str">
            <v>CORTE DE ESTACA METÁLICA PERFIL I 15"</v>
          </cell>
          <cell r="C110" t="str">
            <v>UN</v>
          </cell>
          <cell r="D110">
            <v>127.84</v>
          </cell>
          <cell r="E110" t="str">
            <v>Siurb (Edif)-Jan/21</v>
          </cell>
        </row>
        <row r="111">
          <cell r="A111">
            <v>20176</v>
          </cell>
          <cell r="B111" t="str">
            <v>EMENDA DE TOPO PARA ESTACA METÁLICA PERFIL 10"</v>
          </cell>
          <cell r="C111" t="str">
            <v>UN</v>
          </cell>
          <cell r="D111">
            <v>331.57</v>
          </cell>
          <cell r="E111" t="str">
            <v>Siurb (Edif)-Jan/21</v>
          </cell>
        </row>
        <row r="112">
          <cell r="A112">
            <v>20177</v>
          </cell>
          <cell r="B112" t="str">
            <v>EMENDA DE TOPO PARA ESTACA METÁLICA PERFIL 12"</v>
          </cell>
          <cell r="C112" t="str">
            <v>UN</v>
          </cell>
          <cell r="D112">
            <v>359.81</v>
          </cell>
          <cell r="E112" t="str">
            <v>Siurb (Edif)-Jan/21</v>
          </cell>
        </row>
        <row r="113">
          <cell r="A113">
            <v>20178</v>
          </cell>
          <cell r="B113" t="str">
            <v>EMENDA DE TOPO PARA ESTACA METÁLICA PERFIL I 15"</v>
          </cell>
          <cell r="C113" t="str">
            <v>UN</v>
          </cell>
          <cell r="D113">
            <v>503.97</v>
          </cell>
          <cell r="E113" t="str">
            <v>Siurb (Edif)-Jan/21</v>
          </cell>
        </row>
        <row r="114">
          <cell r="A114">
            <v>20180</v>
          </cell>
          <cell r="B114" t="str">
            <v>ESTACA ESCAVADA HÉLICE CONTÍNUA - DIÂMETRO 25CM</v>
          </cell>
          <cell r="C114" t="str">
            <v>M</v>
          </cell>
          <cell r="D114">
            <v>51.14</v>
          </cell>
          <cell r="E114" t="str">
            <v>Siurb (Edif)-Jan/21</v>
          </cell>
        </row>
        <row r="115">
          <cell r="A115">
            <v>20181</v>
          </cell>
          <cell r="B115" t="str">
            <v>ESTACA ESCAVADA HÉLICE CONTÍNUA - DIÂMETRO 30CM</v>
          </cell>
          <cell r="C115" t="str">
            <v>M</v>
          </cell>
          <cell r="D115">
            <v>63.58</v>
          </cell>
          <cell r="E115" t="str">
            <v>Siurb (Edif)-Jan/21</v>
          </cell>
        </row>
        <row r="116">
          <cell r="A116">
            <v>20182</v>
          </cell>
          <cell r="B116" t="str">
            <v>ESTACA ESCAVADA HÉLICE CONTÍNUA - DIÂMETRO 35CM</v>
          </cell>
          <cell r="C116" t="str">
            <v>M</v>
          </cell>
          <cell r="D116">
            <v>81.08</v>
          </cell>
          <cell r="E116" t="str">
            <v>Siurb (Edif)-Jan/21</v>
          </cell>
        </row>
        <row r="117">
          <cell r="A117">
            <v>20183</v>
          </cell>
          <cell r="B117" t="str">
            <v>ESTACA ESCAVADA HÉLICE CONTÍNUA - DIÂMETRO 40CM</v>
          </cell>
          <cell r="C117" t="str">
            <v>M</v>
          </cell>
          <cell r="D117">
            <v>105.71</v>
          </cell>
          <cell r="E117" t="str">
            <v>Siurb (Edif)-Jan/21</v>
          </cell>
        </row>
        <row r="118">
          <cell r="A118">
            <v>20184</v>
          </cell>
          <cell r="B118" t="str">
            <v>ESTACA ESCAVADA HÉLICE CONTÍNUA - DIÂMETRO 50CM</v>
          </cell>
          <cell r="C118" t="str">
            <v>M</v>
          </cell>
          <cell r="D118">
            <v>145.94999999999999</v>
          </cell>
          <cell r="E118" t="str">
            <v>Siurb (Edif)-Jan/21</v>
          </cell>
        </row>
        <row r="119">
          <cell r="A119">
            <v>20185</v>
          </cell>
          <cell r="B119" t="str">
            <v>ESTACA ESCAVADA HÉLICE CONTÍNUA - DIÂMETRO 60CM</v>
          </cell>
          <cell r="C119" t="str">
            <v>M</v>
          </cell>
          <cell r="D119">
            <v>199.38</v>
          </cell>
          <cell r="E119" t="str">
            <v>Siurb (Edif)-Jan/21</v>
          </cell>
        </row>
        <row r="120">
          <cell r="A120">
            <v>20190</v>
          </cell>
          <cell r="B120" t="str">
            <v>ESTACA ESCAVADA HÉLICE CONTÍNUA - DIÂMETRO 25CM - EXCLUSIVE MATERIAIS</v>
          </cell>
          <cell r="C120" t="str">
            <v>M</v>
          </cell>
          <cell r="D120">
            <v>29.69</v>
          </cell>
          <cell r="E120" t="str">
            <v>Siurb (Edif)-Jan/21</v>
          </cell>
        </row>
        <row r="121">
          <cell r="A121">
            <v>20191</v>
          </cell>
          <cell r="B121" t="str">
            <v>ESTACA ESCAVADA HÉLICE CONTÍNUA - DIÂMETRO 30CM - EXCLUSIVE MATERIAIS</v>
          </cell>
          <cell r="C121" t="str">
            <v>M</v>
          </cell>
          <cell r="D121">
            <v>33.090000000000003</v>
          </cell>
          <cell r="E121" t="str">
            <v>Siurb (Edif)-Jan/21</v>
          </cell>
        </row>
        <row r="122">
          <cell r="A122">
            <v>20192</v>
          </cell>
          <cell r="B122" t="str">
            <v>ESTACA ESCAVADA HÉLICE CONTÍNUA - DIÂMETRO 35CM - EXCLUSIVE MATERIAIS</v>
          </cell>
          <cell r="C122" t="str">
            <v>M</v>
          </cell>
          <cell r="D122">
            <v>39.909999999999997</v>
          </cell>
          <cell r="E122" t="str">
            <v>Siurb (Edif)-Jan/21</v>
          </cell>
        </row>
        <row r="123">
          <cell r="A123">
            <v>20193</v>
          </cell>
          <cell r="B123" t="str">
            <v>ESTACA ESCAVADA HÉLICE CONTÍNUA - DIÂMETRO 40CM - EXCLUSIVE MATERIAIS</v>
          </cell>
          <cell r="C123" t="str">
            <v>M</v>
          </cell>
          <cell r="D123">
            <v>44.76</v>
          </cell>
          <cell r="E123" t="str">
            <v>Siurb (Edif)-Jan/21</v>
          </cell>
        </row>
        <row r="124">
          <cell r="A124">
            <v>20194</v>
          </cell>
          <cell r="B124" t="str">
            <v>ESTACA ESCAVADA HÉLICE CONTÍNUA - DIÂMETRO 50CM - EXCLUSIVE MATERIAIS</v>
          </cell>
          <cell r="C124" t="str">
            <v>M</v>
          </cell>
          <cell r="D124">
            <v>51.03</v>
          </cell>
          <cell r="E124" t="str">
            <v>Siurb (Edif)-Jan/21</v>
          </cell>
        </row>
        <row r="125">
          <cell r="A125">
            <v>20195</v>
          </cell>
          <cell r="B125" t="str">
            <v>ESTACA ESCAVADA HÉLICE CONTÍNUA - DIÂMETRO 60CM - EXCLUSIVE MATERIAIS</v>
          </cell>
          <cell r="C125" t="str">
            <v>M</v>
          </cell>
          <cell r="D125">
            <v>62.43</v>
          </cell>
          <cell r="E125" t="str">
            <v>Siurb (Edif)-Jan/21</v>
          </cell>
        </row>
        <row r="126">
          <cell r="A126">
            <v>20200</v>
          </cell>
          <cell r="B126" t="str">
            <v>VALAS</v>
          </cell>
          <cell r="C126" t="str">
            <v>.</v>
          </cell>
          <cell r="D126" t="str">
            <v>.</v>
          </cell>
          <cell r="E126" t="str">
            <v>Siurb (Edif)-Jan/21</v>
          </cell>
        </row>
        <row r="127">
          <cell r="A127">
            <v>20201</v>
          </cell>
          <cell r="B127" t="str">
            <v>ESCAVAÇÃO MANUAL COM PROFUNDIDADE IGUAL OU INFERIOR A 1,50M</v>
          </cell>
          <cell r="C127" t="str">
            <v>M3</v>
          </cell>
          <cell r="D127">
            <v>54.68</v>
          </cell>
          <cell r="E127" t="str">
            <v>Siurb (Edif)-Jan/21</v>
          </cell>
        </row>
        <row r="128">
          <cell r="A128">
            <v>20202</v>
          </cell>
          <cell r="B128" t="str">
            <v>ESCAVAÇÃO MANUAL COM PROFUNDIDADE SUPERIOR A 1,50M</v>
          </cell>
          <cell r="C128" t="str">
            <v>M3</v>
          </cell>
          <cell r="D128">
            <v>63.79</v>
          </cell>
          <cell r="E128" t="str">
            <v>Siurb (Edif)-Jan/21</v>
          </cell>
        </row>
        <row r="129">
          <cell r="A129">
            <v>20205</v>
          </cell>
          <cell r="B129" t="str">
            <v>ESCORAMENTO DE VALAS - CONTINUO</v>
          </cell>
          <cell r="C129" t="str">
            <v>M2</v>
          </cell>
          <cell r="D129">
            <v>90.6</v>
          </cell>
          <cell r="E129" t="str">
            <v>Siurb (Edif)-Jan/21</v>
          </cell>
        </row>
        <row r="130">
          <cell r="A130">
            <v>20206</v>
          </cell>
          <cell r="B130" t="str">
            <v>ESCORAMENTO DE VALAS - DESCONTINUO</v>
          </cell>
          <cell r="C130" t="str">
            <v>M2</v>
          </cell>
          <cell r="D130">
            <v>53.68</v>
          </cell>
          <cell r="E130" t="str">
            <v>Siurb (Edif)-Jan/21</v>
          </cell>
        </row>
        <row r="131">
          <cell r="A131">
            <v>20210</v>
          </cell>
          <cell r="B131" t="str">
            <v>APILOAMENTO DO FUNDO DE VALAS, PARA SIMPLES REGULARIZAÇÃO</v>
          </cell>
          <cell r="C131" t="str">
            <v>M2</v>
          </cell>
          <cell r="D131">
            <v>4.5599999999999996</v>
          </cell>
          <cell r="E131" t="str">
            <v>Siurb (Edif)-Jan/21</v>
          </cell>
        </row>
        <row r="132">
          <cell r="A132">
            <v>20211</v>
          </cell>
          <cell r="B132" t="str">
            <v>APILOAMENTO DO FUNDO DE VALAS, COM SOQUETE VIBRATÓRIO</v>
          </cell>
          <cell r="C132" t="str">
            <v>M2</v>
          </cell>
          <cell r="D132">
            <v>3.18</v>
          </cell>
          <cell r="E132" t="str">
            <v>Siurb (Edif)-Jan/21</v>
          </cell>
        </row>
        <row r="133">
          <cell r="A133">
            <v>20215</v>
          </cell>
          <cell r="B133" t="str">
            <v>LASTRO DE BRITA</v>
          </cell>
          <cell r="C133" t="str">
            <v>M3</v>
          </cell>
          <cell r="D133">
            <v>134.01</v>
          </cell>
          <cell r="E133" t="str">
            <v>Siurb (Edif)-Jan/21</v>
          </cell>
        </row>
        <row r="134">
          <cell r="A134">
            <v>20216</v>
          </cell>
          <cell r="B134" t="str">
            <v>LASTRO DE CONCRETO - 150KG CIM/M3</v>
          </cell>
          <cell r="C134" t="str">
            <v>M3</v>
          </cell>
          <cell r="D134">
            <v>366.2</v>
          </cell>
          <cell r="E134" t="str">
            <v>Siurb (Edif)-Jan/21</v>
          </cell>
        </row>
        <row r="135">
          <cell r="A135">
            <v>20217</v>
          </cell>
          <cell r="B135" t="str">
            <v>LASTRO DE CONCRETO COM AGREGADO RECICLADO - 150 KG CIM/M3</v>
          </cell>
          <cell r="C135" t="str">
            <v>M3</v>
          </cell>
          <cell r="D135">
            <v>337.42</v>
          </cell>
          <cell r="E135" t="str">
            <v>Siurb (Edif)-Jan/21</v>
          </cell>
        </row>
        <row r="136">
          <cell r="A136">
            <v>20300</v>
          </cell>
          <cell r="B136" t="str">
            <v>FUNDAÇÃO - FORMA</v>
          </cell>
          <cell r="C136" t="str">
            <v>.</v>
          </cell>
          <cell r="D136" t="str">
            <v>.</v>
          </cell>
          <cell r="E136" t="str">
            <v>Siurb (Edif)-Jan/21</v>
          </cell>
        </row>
        <row r="137">
          <cell r="A137">
            <v>20301</v>
          </cell>
          <cell r="B137" t="str">
            <v>FORMA COMUM DE TÁBUAS DE PINUS</v>
          </cell>
          <cell r="C137" t="str">
            <v>M2</v>
          </cell>
          <cell r="D137">
            <v>63.25</v>
          </cell>
          <cell r="E137" t="str">
            <v>Siurb (Edif)-Jan/21</v>
          </cell>
        </row>
        <row r="138">
          <cell r="A138">
            <v>20304</v>
          </cell>
          <cell r="B138" t="str">
            <v>FORMA COMUM DE TÁBUAS DE PINUS - NÃO RECUPERÁVEL</v>
          </cell>
          <cell r="C138" t="str">
            <v>M2</v>
          </cell>
          <cell r="D138">
            <v>75.430000000000007</v>
          </cell>
          <cell r="E138" t="str">
            <v>Siurb (Edif)-Jan/21</v>
          </cell>
        </row>
        <row r="139">
          <cell r="A139">
            <v>20400</v>
          </cell>
          <cell r="B139" t="str">
            <v>FUNDAÇÃO - ARMADURA</v>
          </cell>
          <cell r="C139" t="str">
            <v>.</v>
          </cell>
          <cell r="D139" t="str">
            <v>.</v>
          </cell>
          <cell r="E139" t="str">
            <v>Siurb (Edif)-Jan/21</v>
          </cell>
        </row>
        <row r="140">
          <cell r="A140">
            <v>20404</v>
          </cell>
          <cell r="B140" t="str">
            <v>ARMADURA EM AÇO CA-50</v>
          </cell>
          <cell r="C140" t="str">
            <v>KG</v>
          </cell>
          <cell r="D140">
            <v>12.56</v>
          </cell>
          <cell r="E140" t="str">
            <v>Siurb (Edif)-Jan/21</v>
          </cell>
        </row>
        <row r="141">
          <cell r="A141">
            <v>20407</v>
          </cell>
          <cell r="B141" t="str">
            <v>ARMADURA EM AÇO CA-60</v>
          </cell>
          <cell r="C141" t="str">
            <v>KG</v>
          </cell>
          <cell r="D141">
            <v>12.32</v>
          </cell>
          <cell r="E141" t="str">
            <v>Siurb (Edif)-Jan/21</v>
          </cell>
        </row>
        <row r="142">
          <cell r="A142">
            <v>20409</v>
          </cell>
          <cell r="B142" t="str">
            <v>ARMADURA EM AÇO CA-60 - TELA</v>
          </cell>
          <cell r="C142" t="str">
            <v>KG</v>
          </cell>
          <cell r="D142">
            <v>10.01</v>
          </cell>
          <cell r="E142" t="str">
            <v>Siurb (Edif)-Jan/21</v>
          </cell>
        </row>
        <row r="143">
          <cell r="A143">
            <v>20500</v>
          </cell>
          <cell r="B143" t="str">
            <v>FUNDAÇÃO - CONCRETO</v>
          </cell>
          <cell r="C143" t="str">
            <v>.</v>
          </cell>
          <cell r="D143" t="str">
            <v>.</v>
          </cell>
          <cell r="E143" t="str">
            <v>Siurb (Edif)-Jan/21</v>
          </cell>
        </row>
        <row r="144">
          <cell r="A144">
            <v>20505</v>
          </cell>
          <cell r="B144" t="str">
            <v>CONCRETO FCK=15,0MPA - VIRADO NA OBRA</v>
          </cell>
          <cell r="C144" t="str">
            <v>M3</v>
          </cell>
          <cell r="D144">
            <v>440.07</v>
          </cell>
          <cell r="E144" t="str">
            <v>Siurb (Edif)-Jan/21</v>
          </cell>
        </row>
        <row r="145">
          <cell r="A145">
            <v>20506</v>
          </cell>
          <cell r="B145" t="str">
            <v>CONCRETO FCK=20,0MPA - VIRADO NA OBRA</v>
          </cell>
          <cell r="C145" t="str">
            <v>M3</v>
          </cell>
          <cell r="D145">
            <v>454.78</v>
          </cell>
          <cell r="E145" t="str">
            <v>Siurb (Edif)-Jan/21</v>
          </cell>
        </row>
        <row r="146">
          <cell r="A146">
            <v>20508</v>
          </cell>
          <cell r="B146" t="str">
            <v>CONCRETO FCK=15,0MPA - USINADO</v>
          </cell>
          <cell r="C146" t="str">
            <v>M3</v>
          </cell>
          <cell r="D146">
            <v>365.05</v>
          </cell>
          <cell r="E146" t="str">
            <v>Siurb (Edif)-Jan/21</v>
          </cell>
        </row>
        <row r="147">
          <cell r="A147">
            <v>20509</v>
          </cell>
          <cell r="B147" t="str">
            <v>CONCRETO FCK=20,0MPA - USINADO</v>
          </cell>
          <cell r="C147" t="str">
            <v>M3</v>
          </cell>
          <cell r="D147">
            <v>376.87</v>
          </cell>
          <cell r="E147" t="str">
            <v>Siurb (Edif)-Jan/21</v>
          </cell>
        </row>
        <row r="148">
          <cell r="A148">
            <v>20510</v>
          </cell>
          <cell r="B148" t="str">
            <v>CONCRETO FCK=25MPA - USINADO</v>
          </cell>
          <cell r="C148" t="str">
            <v>M3</v>
          </cell>
          <cell r="D148">
            <v>389.15</v>
          </cell>
          <cell r="E148" t="str">
            <v>Siurb (Edif)-Jan/21</v>
          </cell>
        </row>
        <row r="149">
          <cell r="A149">
            <v>20511</v>
          </cell>
          <cell r="B149" t="str">
            <v>CONCRETO FCK=30MPA - USINADO</v>
          </cell>
          <cell r="C149" t="str">
            <v>M3</v>
          </cell>
          <cell r="D149">
            <v>401.91</v>
          </cell>
          <cell r="E149" t="str">
            <v>Siurb (Edif)-Jan/21</v>
          </cell>
        </row>
        <row r="150">
          <cell r="A150">
            <v>20600</v>
          </cell>
          <cell r="B150" t="str">
            <v>EMBASAMENTO</v>
          </cell>
          <cell r="C150" t="str">
            <v>.</v>
          </cell>
          <cell r="D150" t="str">
            <v>.</v>
          </cell>
          <cell r="E150" t="str">
            <v>Siurb (Edif)-Jan/21</v>
          </cell>
        </row>
        <row r="151">
          <cell r="A151">
            <v>20601</v>
          </cell>
          <cell r="B151" t="str">
            <v>ALVENARIA DE EMBASAMENTO - TIJOLOS MACIÇOS COMUNS</v>
          </cell>
          <cell r="C151" t="str">
            <v>M3</v>
          </cell>
          <cell r="D151">
            <v>744.41</v>
          </cell>
          <cell r="E151" t="str">
            <v>Siurb (Edif)-Jan/21</v>
          </cell>
        </row>
        <row r="152">
          <cell r="A152">
            <v>20605</v>
          </cell>
          <cell r="B152" t="str">
            <v>IMPERMEABILIZAÇÃO DO RESPALDO DA FUNDAÇÃO - ARGAMASSA IMPERMEÁVEL</v>
          </cell>
          <cell r="C152" t="str">
            <v>M2</v>
          </cell>
          <cell r="D152">
            <v>82.71</v>
          </cell>
          <cell r="E152" t="str">
            <v>Siurb (Edif)-Jan/21</v>
          </cell>
        </row>
        <row r="153">
          <cell r="A153">
            <v>20610</v>
          </cell>
          <cell r="B153" t="str">
            <v>REATERRO DE VALAS, INCLUSIVE APILOAMENTO</v>
          </cell>
          <cell r="C153" t="str">
            <v>M3</v>
          </cell>
          <cell r="D153">
            <v>27.34</v>
          </cell>
          <cell r="E153" t="str">
            <v>Siurb (Edif)-Jan/21</v>
          </cell>
        </row>
        <row r="154">
          <cell r="A154">
            <v>25000</v>
          </cell>
          <cell r="B154" t="str">
            <v>DEMOLIÇÕES</v>
          </cell>
          <cell r="C154" t="str">
            <v>.</v>
          </cell>
          <cell r="D154" t="str">
            <v>.</v>
          </cell>
          <cell r="E154" t="str">
            <v>Siurb (Edif)-Jan/21</v>
          </cell>
        </row>
        <row r="155">
          <cell r="A155">
            <v>25001</v>
          </cell>
          <cell r="B155" t="str">
            <v>DEMOLIÇÃO DE ALVENARIA DE EMBASAMENTO - TIJOLOS MACIÇOS COMUNS</v>
          </cell>
          <cell r="C155" t="str">
            <v>M3</v>
          </cell>
          <cell r="D155">
            <v>61.45</v>
          </cell>
          <cell r="E155" t="str">
            <v>Siurb (Edif)-Jan/21</v>
          </cell>
        </row>
        <row r="156">
          <cell r="A156">
            <v>25003</v>
          </cell>
          <cell r="B156" t="str">
            <v>DEMOLIÇÃO MANUAL DE CONCRETO SIMPLES</v>
          </cell>
          <cell r="C156" t="str">
            <v>M3</v>
          </cell>
          <cell r="D156">
            <v>200.49</v>
          </cell>
          <cell r="E156" t="str">
            <v>Siurb (Edif)-Jan/21</v>
          </cell>
        </row>
        <row r="157">
          <cell r="A157">
            <v>25004</v>
          </cell>
          <cell r="B157" t="str">
            <v>DEMOLIÇÃO MANUAL DE CONCRETO ARMADO</v>
          </cell>
          <cell r="C157" t="str">
            <v>M3</v>
          </cell>
          <cell r="D157">
            <v>364.53</v>
          </cell>
          <cell r="E157" t="str">
            <v>Siurb (Edif)-Jan/21</v>
          </cell>
        </row>
        <row r="158">
          <cell r="A158">
            <v>25005</v>
          </cell>
          <cell r="B158" t="str">
            <v>DEMOLIÇÃO MECANIZADA DE CONCRETO SIMPLES</v>
          </cell>
          <cell r="C158" t="str">
            <v>M3</v>
          </cell>
          <cell r="D158">
            <v>140.11000000000001</v>
          </cell>
          <cell r="E158" t="str">
            <v>Siurb (Edif)-Jan/21</v>
          </cell>
        </row>
        <row r="159">
          <cell r="A159">
            <v>25006</v>
          </cell>
          <cell r="B159" t="str">
            <v>DEMOLIÇÃO MECANIZADA DE CONCRETO ARMADO</v>
          </cell>
          <cell r="C159" t="str">
            <v>M3</v>
          </cell>
          <cell r="D159">
            <v>280.23</v>
          </cell>
          <cell r="E159" t="str">
            <v>Siurb (Edif)-Jan/21</v>
          </cell>
        </row>
        <row r="160">
          <cell r="A160">
            <v>29000</v>
          </cell>
          <cell r="B160" t="str">
            <v>OUTROS SERVIÇOS</v>
          </cell>
          <cell r="C160" t="str">
            <v>.</v>
          </cell>
          <cell r="D160" t="str">
            <v>.</v>
          </cell>
          <cell r="E160" t="str">
            <v>Siurb (Edif)-Jan/21</v>
          </cell>
        </row>
        <row r="161">
          <cell r="A161">
            <v>29040</v>
          </cell>
          <cell r="B161" t="str">
            <v>BUZINOTE PVC - 2", C=0,30 M</v>
          </cell>
          <cell r="C161" t="str">
            <v>UN</v>
          </cell>
          <cell r="D161">
            <v>11.31</v>
          </cell>
          <cell r="E161" t="str">
            <v>Siurb (Edif)-Jan/21</v>
          </cell>
        </row>
        <row r="162">
          <cell r="A162">
            <v>30000</v>
          </cell>
          <cell r="B162" t="str">
            <v>ESTRUTURA</v>
          </cell>
          <cell r="E162" t="str">
            <v>Siurb (Edif)-Jan/21</v>
          </cell>
        </row>
        <row r="163">
          <cell r="A163">
            <v>30100</v>
          </cell>
          <cell r="B163" t="str">
            <v>ESTRUTURA DE CONCRETO ARMADO - FORMAS</v>
          </cell>
          <cell r="C163" t="str">
            <v>.</v>
          </cell>
          <cell r="D163" t="str">
            <v>.</v>
          </cell>
          <cell r="E163" t="str">
            <v>Siurb (Edif)-Jan/21</v>
          </cell>
        </row>
        <row r="164">
          <cell r="A164">
            <v>30101</v>
          </cell>
          <cell r="B164" t="str">
            <v>FORMA COMUM DE TÁBUAS DE PINUS - PLANA</v>
          </cell>
          <cell r="C164" t="str">
            <v>M2</v>
          </cell>
          <cell r="D164">
            <v>70.27</v>
          </cell>
          <cell r="E164" t="str">
            <v>Siurb (Edif)-Jan/21</v>
          </cell>
        </row>
        <row r="165">
          <cell r="A165">
            <v>30104</v>
          </cell>
          <cell r="B165" t="str">
            <v>FORMA COMUM DE TÁBUAS DE PINUS - NÃO RECUPERÁVEL</v>
          </cell>
          <cell r="C165" t="str">
            <v>M2</v>
          </cell>
          <cell r="D165">
            <v>75.430000000000007</v>
          </cell>
          <cell r="E165" t="str">
            <v>Siurb (Edif)-Jan/21</v>
          </cell>
        </row>
        <row r="166">
          <cell r="A166">
            <v>30111</v>
          </cell>
          <cell r="B166" t="str">
            <v>FORMA ESPECIAL DE CHAPAS RESINADAS (10MM) - CURVA</v>
          </cell>
          <cell r="C166" t="str">
            <v>M2</v>
          </cell>
          <cell r="D166">
            <v>101.66</v>
          </cell>
          <cell r="E166" t="str">
            <v>Siurb (Edif)-Jan/21</v>
          </cell>
        </row>
        <row r="167">
          <cell r="A167">
            <v>30113</v>
          </cell>
          <cell r="B167" t="str">
            <v>FORMA ESPECIAL DE CHAPAS PLASTIFICADAS (10MM) - CURVA</v>
          </cell>
          <cell r="C167" t="str">
            <v>M2</v>
          </cell>
          <cell r="D167">
            <v>105.46</v>
          </cell>
          <cell r="E167" t="str">
            <v>Siurb (Edif)-Jan/21</v>
          </cell>
        </row>
        <row r="168">
          <cell r="A168">
            <v>30114</v>
          </cell>
          <cell r="B168" t="str">
            <v>FORMA ESPECIAL DE CHAPAS RESINADAS (10MM) - PLANA</v>
          </cell>
          <cell r="C168" t="str">
            <v>M2</v>
          </cell>
          <cell r="D168">
            <v>80.88</v>
          </cell>
          <cell r="E168" t="str">
            <v>Siurb (Edif)-Jan/21</v>
          </cell>
        </row>
        <row r="169">
          <cell r="A169">
            <v>30115</v>
          </cell>
          <cell r="B169" t="str">
            <v>FORMA ESPECIAL DE CHAPAS RESINADAS (12MM) - PLANA</v>
          </cell>
          <cell r="C169" t="str">
            <v>M2</v>
          </cell>
          <cell r="D169">
            <v>82.21</v>
          </cell>
          <cell r="E169" t="str">
            <v>Siurb (Edif)-Jan/21</v>
          </cell>
        </row>
        <row r="170">
          <cell r="A170">
            <v>30116</v>
          </cell>
          <cell r="B170" t="str">
            <v>FORMA ESPECIAL DE CHAPAS PLASTIFICADAS (10MM) - PLANA</v>
          </cell>
          <cell r="C170" t="str">
            <v>M2</v>
          </cell>
          <cell r="D170">
            <v>84.02</v>
          </cell>
          <cell r="E170" t="str">
            <v>Siurb (Edif)-Jan/21</v>
          </cell>
        </row>
        <row r="171">
          <cell r="A171">
            <v>30117</v>
          </cell>
          <cell r="B171" t="str">
            <v>FORMA ESPECIAL DE CHAPAS PLASTIFICADAS (12MM) - PLANA</v>
          </cell>
          <cell r="C171" t="str">
            <v>M2</v>
          </cell>
          <cell r="D171">
            <v>85.59</v>
          </cell>
          <cell r="E171" t="str">
            <v>Siurb (Edif)-Jan/21</v>
          </cell>
        </row>
        <row r="172">
          <cell r="A172">
            <v>30120</v>
          </cell>
          <cell r="B172" t="str">
            <v>FORMA DE TUBO DE PAPELÃO, DIÂMETRO 350MM</v>
          </cell>
          <cell r="C172" t="str">
            <v>M</v>
          </cell>
          <cell r="D172">
            <v>113.79</v>
          </cell>
          <cell r="E172" t="str">
            <v>Siurb (Edif)-Jan/21</v>
          </cell>
        </row>
        <row r="173">
          <cell r="A173">
            <v>30130</v>
          </cell>
          <cell r="B173" t="str">
            <v>CIMBRAMENTO PARA ALTURAS ENTRE 3,01M E 7,00M</v>
          </cell>
          <cell r="C173" t="str">
            <v>M3</v>
          </cell>
          <cell r="D173">
            <v>32.950000000000003</v>
          </cell>
          <cell r="E173" t="str">
            <v>Siurb (Edif)-Jan/21</v>
          </cell>
        </row>
        <row r="174">
          <cell r="A174">
            <v>30200</v>
          </cell>
          <cell r="B174" t="str">
            <v>ESTRUTURA DE CONCRETO ARMADO - ARMADURA</v>
          </cell>
          <cell r="C174" t="str">
            <v>.</v>
          </cell>
          <cell r="D174" t="str">
            <v>.</v>
          </cell>
          <cell r="E174" t="str">
            <v>Siurb (Edif)-Jan/21</v>
          </cell>
        </row>
        <row r="175">
          <cell r="A175">
            <v>30204</v>
          </cell>
          <cell r="B175" t="str">
            <v>ARMADURA EM AÇO CA-50</v>
          </cell>
          <cell r="C175" t="str">
            <v>KG</v>
          </cell>
          <cell r="D175">
            <v>12.56</v>
          </cell>
          <cell r="E175" t="str">
            <v>Siurb (Edif)-Jan/21</v>
          </cell>
        </row>
        <row r="176">
          <cell r="A176">
            <v>30207</v>
          </cell>
          <cell r="B176" t="str">
            <v>ARMADURA EM AÇO CA-60</v>
          </cell>
          <cell r="C176" t="str">
            <v>KG</v>
          </cell>
          <cell r="D176">
            <v>12.32</v>
          </cell>
          <cell r="E176" t="str">
            <v>Siurb (Edif)-Jan/21</v>
          </cell>
        </row>
        <row r="177">
          <cell r="A177">
            <v>30209</v>
          </cell>
          <cell r="B177" t="str">
            <v>ARMADURA EM AÇO CA-60 - TELA</v>
          </cell>
          <cell r="C177" t="str">
            <v>KG</v>
          </cell>
          <cell r="D177">
            <v>10.01</v>
          </cell>
          <cell r="E177" t="str">
            <v>Siurb (Edif)-Jan/21</v>
          </cell>
        </row>
        <row r="178">
          <cell r="A178">
            <v>30300</v>
          </cell>
          <cell r="B178" t="str">
            <v>ESTRUTURA DE CONCRETO ARMADO - CONCRETO</v>
          </cell>
          <cell r="C178" t="str">
            <v>.</v>
          </cell>
          <cell r="D178" t="str">
            <v>.</v>
          </cell>
          <cell r="E178" t="str">
            <v>Siurb (Edif)-Jan/21</v>
          </cell>
        </row>
        <row r="179">
          <cell r="A179">
            <v>30305</v>
          </cell>
          <cell r="B179" t="str">
            <v>CONCRETO FCK = 15,0MPA - VIRADO NA OBRA</v>
          </cell>
          <cell r="C179" t="str">
            <v>M3</v>
          </cell>
          <cell r="D179">
            <v>439.66</v>
          </cell>
          <cell r="E179" t="str">
            <v>Siurb (Edif)-Jan/21</v>
          </cell>
        </row>
        <row r="180">
          <cell r="A180">
            <v>30307</v>
          </cell>
          <cell r="B180" t="str">
            <v>CONCRETO FCK = 20,0MPA - VIRADO NA OBRA</v>
          </cell>
          <cell r="C180" t="str">
            <v>M3</v>
          </cell>
          <cell r="D180">
            <v>454.78</v>
          </cell>
          <cell r="E180" t="str">
            <v>Siurb (Edif)-Jan/21</v>
          </cell>
        </row>
        <row r="181">
          <cell r="A181">
            <v>30308</v>
          </cell>
          <cell r="B181" t="str">
            <v>CONCRETO FCK = 25,0MPA - VIRADO NA OBRA</v>
          </cell>
          <cell r="C181" t="str">
            <v>M3</v>
          </cell>
          <cell r="D181">
            <v>470.95</v>
          </cell>
          <cell r="E181" t="str">
            <v>Siurb (Edif)-Jan/21</v>
          </cell>
        </row>
        <row r="182">
          <cell r="A182">
            <v>30309</v>
          </cell>
          <cell r="B182" t="str">
            <v>CONCRETO FCK = 15,0MPA - USINADO</v>
          </cell>
          <cell r="C182" t="str">
            <v>M3</v>
          </cell>
          <cell r="D182">
            <v>365.05</v>
          </cell>
          <cell r="E182" t="str">
            <v>Siurb (Edif)-Jan/21</v>
          </cell>
        </row>
        <row r="183">
          <cell r="A183">
            <v>30315</v>
          </cell>
          <cell r="B183" t="str">
            <v>CONCRETO FCK = 20,0MPA - USINADO</v>
          </cell>
          <cell r="C183" t="str">
            <v>M3</v>
          </cell>
          <cell r="D183">
            <v>376.87</v>
          </cell>
          <cell r="E183" t="str">
            <v>Siurb (Edif)-Jan/21</v>
          </cell>
        </row>
        <row r="184">
          <cell r="A184">
            <v>30316</v>
          </cell>
          <cell r="B184" t="str">
            <v>CONCRETO FCK = 20,0MPA - USINADO E BOMBEÁVEL</v>
          </cell>
          <cell r="C184" t="str">
            <v>M3</v>
          </cell>
          <cell r="D184">
            <v>361.87</v>
          </cell>
          <cell r="E184" t="str">
            <v>Siurb (Edif)-Jan/21</v>
          </cell>
        </row>
        <row r="185">
          <cell r="A185">
            <v>30317</v>
          </cell>
          <cell r="B185" t="str">
            <v>CONCRETO FCK = 25,0MPA - USINADO</v>
          </cell>
          <cell r="C185" t="str">
            <v>M3</v>
          </cell>
          <cell r="D185">
            <v>389.15</v>
          </cell>
          <cell r="E185" t="str">
            <v>Siurb (Edif)-Jan/21</v>
          </cell>
        </row>
        <row r="186">
          <cell r="A186">
            <v>30318</v>
          </cell>
          <cell r="B186" t="str">
            <v>CONCRETO FCK = 25,0MPA - USINADO E BOMBEÁVEL</v>
          </cell>
          <cell r="C186" t="str">
            <v>M3</v>
          </cell>
          <cell r="D186">
            <v>373.72</v>
          </cell>
          <cell r="E186" t="str">
            <v>Siurb (Edif)-Jan/21</v>
          </cell>
        </row>
        <row r="187">
          <cell r="A187">
            <v>30319</v>
          </cell>
          <cell r="B187" t="str">
            <v>CONCRETO USINADO, BOMBEÁVEL FCK = 20MPA COM PEDRA 1</v>
          </cell>
          <cell r="C187" t="str">
            <v>M3</v>
          </cell>
          <cell r="D187">
            <v>365.95</v>
          </cell>
          <cell r="E187" t="str">
            <v>Siurb (Edif)-Jan/21</v>
          </cell>
        </row>
        <row r="188">
          <cell r="A188">
            <v>30320</v>
          </cell>
          <cell r="B188" t="str">
            <v>CONCRETO FCK = 30,0MPA - USINADO</v>
          </cell>
          <cell r="C188" t="str">
            <v>M3</v>
          </cell>
          <cell r="D188">
            <v>401.91</v>
          </cell>
          <cell r="E188" t="str">
            <v>Siurb (Edif)-Jan/21</v>
          </cell>
        </row>
        <row r="189">
          <cell r="A189">
            <v>30321</v>
          </cell>
          <cell r="B189" t="str">
            <v>CONCRETO FCK = 30,0MPA - USINADO E BOMBEÁVEL</v>
          </cell>
          <cell r="C189" t="str">
            <v>M3</v>
          </cell>
          <cell r="D189">
            <v>386.82</v>
          </cell>
          <cell r="E189" t="str">
            <v>Siurb (Edif)-Jan/21</v>
          </cell>
        </row>
        <row r="190">
          <cell r="A190">
            <v>30322</v>
          </cell>
          <cell r="B190" t="str">
            <v>CONCRETO FCK = 35,0MPA - USINADO</v>
          </cell>
          <cell r="C190" t="str">
            <v>M3</v>
          </cell>
          <cell r="D190">
            <v>415.16</v>
          </cell>
          <cell r="E190" t="str">
            <v>Siurb (Edif)-Jan/21</v>
          </cell>
        </row>
        <row r="191">
          <cell r="A191">
            <v>30323</v>
          </cell>
          <cell r="B191" t="str">
            <v>CONCRETO FCK = 35,0MPA - USINADO E BOMBEÁVEL</v>
          </cell>
          <cell r="C191" t="str">
            <v>M3</v>
          </cell>
          <cell r="D191">
            <v>400.43</v>
          </cell>
          <cell r="E191" t="str">
            <v>Siurb (Edif)-Jan/21</v>
          </cell>
        </row>
        <row r="192">
          <cell r="A192">
            <v>30324</v>
          </cell>
          <cell r="B192" t="str">
            <v>CONCRETO FCK = 40,0MPA - USINADO</v>
          </cell>
          <cell r="C192" t="str">
            <v>M3</v>
          </cell>
          <cell r="D192">
            <v>428.92</v>
          </cell>
          <cell r="E192" t="str">
            <v>Siurb (Edif)-Jan/21</v>
          </cell>
        </row>
        <row r="193">
          <cell r="A193">
            <v>30325</v>
          </cell>
          <cell r="B193" t="str">
            <v>CONCRETO FCK = 40,0MPA - USINADO E BOMBEÁVEL</v>
          </cell>
          <cell r="C193" t="str">
            <v>M3</v>
          </cell>
          <cell r="D193">
            <v>415.45</v>
          </cell>
          <cell r="E193" t="str">
            <v>Siurb (Edif)-Jan/21</v>
          </cell>
        </row>
        <row r="194">
          <cell r="A194">
            <v>30330</v>
          </cell>
          <cell r="B194" t="str">
            <v>BOMBEAMENTO DE CONCRETO</v>
          </cell>
          <cell r="C194" t="str">
            <v>M3</v>
          </cell>
          <cell r="D194">
            <v>39.07</v>
          </cell>
          <cell r="E194" t="str">
            <v>Siurb (Edif)-Jan/21</v>
          </cell>
        </row>
        <row r="195">
          <cell r="A195">
            <v>30400</v>
          </cell>
          <cell r="B195" t="str">
            <v>ESTRUTURA DE CONCRETO - LAJE MISTA</v>
          </cell>
          <cell r="C195" t="str">
            <v>.</v>
          </cell>
          <cell r="D195" t="str">
            <v>.</v>
          </cell>
          <cell r="E195" t="str">
            <v>Siurb (Edif)-Jan/21</v>
          </cell>
        </row>
        <row r="196">
          <cell r="A196">
            <v>30419</v>
          </cell>
          <cell r="B196" t="str">
            <v>LAJE MISTA TRELIÇADA H-8CM COM CAPEAMENTO 4CM (12CM)</v>
          </cell>
          <cell r="C196" t="str">
            <v>M2</v>
          </cell>
          <cell r="D196">
            <v>109.66</v>
          </cell>
          <cell r="E196" t="str">
            <v>Siurb (Edif)-Jan/21</v>
          </cell>
        </row>
        <row r="197">
          <cell r="A197">
            <v>30420</v>
          </cell>
          <cell r="B197" t="str">
            <v>LAJE MISTA TRELIÇADA H-10CM COM CAPEAMENTO 4CM (14CM)</v>
          </cell>
          <cell r="C197" t="str">
            <v>M2</v>
          </cell>
          <cell r="D197">
            <v>144.71</v>
          </cell>
          <cell r="E197" t="str">
            <v>Siurb (Edif)-Jan/21</v>
          </cell>
        </row>
        <row r="198">
          <cell r="A198">
            <v>30421</v>
          </cell>
          <cell r="B198" t="str">
            <v>LAJE MISTA TRELIÇADA H-12CM COM CAPEAMENTO 4CM (16CM)</v>
          </cell>
          <cell r="C198" t="str">
            <v>M2</v>
          </cell>
          <cell r="D198">
            <v>143.51</v>
          </cell>
          <cell r="E198" t="str">
            <v>Siurb (Edif)-Jan/21</v>
          </cell>
        </row>
        <row r="199">
          <cell r="A199">
            <v>30422</v>
          </cell>
          <cell r="B199" t="str">
            <v>LAJE MISTA TRELIÇADA H-15CM COM CAPEAMENTO 4CM (19CM)</v>
          </cell>
          <cell r="C199" t="str">
            <v>M2</v>
          </cell>
          <cell r="D199">
            <v>162.93</v>
          </cell>
          <cell r="E199" t="str">
            <v>Siurb (Edif)-Jan/21</v>
          </cell>
        </row>
        <row r="200">
          <cell r="A200">
            <v>30423</v>
          </cell>
          <cell r="B200" t="str">
            <v>LAJE MISTA TRELIÇADA H-20CM COM CAPEAMENTO 4CM (24CM)</v>
          </cell>
          <cell r="C200" t="str">
            <v>M2</v>
          </cell>
          <cell r="D200">
            <v>180.85</v>
          </cell>
          <cell r="E200" t="str">
            <v>Siurb (Edif)-Jan/21</v>
          </cell>
        </row>
        <row r="201">
          <cell r="A201">
            <v>30424</v>
          </cell>
          <cell r="B201" t="str">
            <v>LAJE MISTA TRELIÇADA H-25CM COM CAPEAMENTO 5CM (30CM)</v>
          </cell>
          <cell r="C201" t="str">
            <v>M2</v>
          </cell>
          <cell r="D201">
            <v>206.12</v>
          </cell>
          <cell r="E201" t="str">
            <v>Siurb (Edif)-Jan/21</v>
          </cell>
        </row>
        <row r="202">
          <cell r="A202">
            <v>34000</v>
          </cell>
          <cell r="B202" t="str">
            <v>ESTRUTURA DE CONCRETO - RECUPERAÇÃO E TRATAMENTO</v>
          </cell>
          <cell r="C202" t="str">
            <v>.</v>
          </cell>
          <cell r="D202" t="str">
            <v>.</v>
          </cell>
          <cell r="E202" t="str">
            <v>Siurb (Edif)-Jan/21</v>
          </cell>
        </row>
        <row r="203">
          <cell r="A203">
            <v>34002</v>
          </cell>
          <cell r="B203" t="str">
            <v>APICOAMENTO DE SUPERFÍCIE DE CONCRETO</v>
          </cell>
          <cell r="C203" t="str">
            <v>M2</v>
          </cell>
          <cell r="D203">
            <v>91.13</v>
          </cell>
          <cell r="E203" t="str">
            <v>Siurb (Edif)-Jan/21</v>
          </cell>
        </row>
        <row r="204">
          <cell r="A204">
            <v>34005</v>
          </cell>
          <cell r="B204" t="str">
            <v>LIMPEZA DE SUPERFÍCIES COM HIDROJATEAMENTO</v>
          </cell>
          <cell r="C204" t="str">
            <v>M2</v>
          </cell>
          <cell r="D204">
            <v>6.64</v>
          </cell>
          <cell r="E204" t="str">
            <v>Siurb (Edif)-Jan/21</v>
          </cell>
        </row>
        <row r="205">
          <cell r="A205">
            <v>34010</v>
          </cell>
          <cell r="B205" t="str">
            <v>LIMPEZA E REMOÇÃO DE SUPERFÍCIE DETERIORADA COM JATEAMENTO</v>
          </cell>
          <cell r="C205" t="str">
            <v>M2</v>
          </cell>
          <cell r="D205">
            <v>94.2</v>
          </cell>
          <cell r="E205" t="str">
            <v>Siurb (Edif)-Jan/21</v>
          </cell>
        </row>
        <row r="206">
          <cell r="A206">
            <v>34015</v>
          </cell>
          <cell r="B206" t="str">
            <v>LIMPEZA DE JUNTA DE DILATAÇÃO COM REMOÇÃO DO EXCESSO DE CONCRETO - ATÉ 3CM</v>
          </cell>
          <cell r="C206" t="str">
            <v>M</v>
          </cell>
          <cell r="D206">
            <v>25.88</v>
          </cell>
          <cell r="E206" t="str">
            <v>Siurb (Edif)-Jan/21</v>
          </cell>
        </row>
        <row r="207">
          <cell r="A207">
            <v>34018</v>
          </cell>
          <cell r="B207" t="str">
            <v>LIMPEZA DE CONCRETO E ARMADURA COM ESCOVA DE AÇO</v>
          </cell>
          <cell r="C207" t="str">
            <v>M2</v>
          </cell>
          <cell r="D207">
            <v>15.57</v>
          </cell>
          <cell r="E207" t="str">
            <v>Siurb (Edif)-Jan/21</v>
          </cell>
        </row>
        <row r="208">
          <cell r="A208">
            <v>34022</v>
          </cell>
          <cell r="B208" t="str">
            <v>TRATAMENTO DE ARMADURA COM APLICAÇÃO DE PRODUTO INIBIDOR OXIDANTE</v>
          </cell>
          <cell r="C208" t="str">
            <v>M</v>
          </cell>
          <cell r="D208">
            <v>5.03</v>
          </cell>
          <cell r="E208" t="str">
            <v>Siurb (Edif)-Jan/21</v>
          </cell>
        </row>
        <row r="209">
          <cell r="A209">
            <v>34024</v>
          </cell>
          <cell r="B209" t="str">
            <v>LIXAMENTO MECÂNICO EM SUPERFÍCIES DE CONCRETO</v>
          </cell>
          <cell r="C209" t="str">
            <v>M2</v>
          </cell>
          <cell r="D209">
            <v>7.39</v>
          </cell>
          <cell r="E209" t="str">
            <v>Siurb (Edif)-Jan/21</v>
          </cell>
        </row>
        <row r="210">
          <cell r="A210">
            <v>34025</v>
          </cell>
          <cell r="B210" t="str">
            <v>PREPARO E APLICAÇÃO DE ESTUQUE</v>
          </cell>
          <cell r="C210" t="str">
            <v>M2</v>
          </cell>
          <cell r="D210">
            <v>15.4</v>
          </cell>
          <cell r="E210" t="str">
            <v>Siurb (Edif)-Jan/21</v>
          </cell>
        </row>
        <row r="211">
          <cell r="A211">
            <v>34026</v>
          </cell>
          <cell r="B211" t="str">
            <v>LIXAMENTO MANUAL DE SUPERFÍCIES DE CONCRETO</v>
          </cell>
          <cell r="C211" t="str">
            <v>M2</v>
          </cell>
          <cell r="D211">
            <v>5.77</v>
          </cell>
          <cell r="E211" t="str">
            <v>Siurb (Edif)-Jan/21</v>
          </cell>
        </row>
        <row r="212">
          <cell r="A212">
            <v>34050</v>
          </cell>
          <cell r="B212" t="str">
            <v>POLIMENTO DE CONCRETO</v>
          </cell>
          <cell r="C212" t="str">
            <v>M2</v>
          </cell>
          <cell r="D212">
            <v>5.53</v>
          </cell>
          <cell r="E212" t="str">
            <v>Siurb (Edif)-Jan/21</v>
          </cell>
        </row>
        <row r="213">
          <cell r="A213">
            <v>34051</v>
          </cell>
          <cell r="B213" t="str">
            <v>POLIMENTO DE CONCRETO NOVO</v>
          </cell>
          <cell r="C213" t="str">
            <v>M2</v>
          </cell>
          <cell r="D213">
            <v>5.53</v>
          </cell>
          <cell r="E213" t="str">
            <v>Siurb (Edif)-Jan/21</v>
          </cell>
        </row>
        <row r="214">
          <cell r="A214">
            <v>34060</v>
          </cell>
          <cell r="B214" t="str">
            <v>PREPARAÇÃO DE PONTE DE ADERÊNCIA COM ADESIVO A BASE DE EPÓXI</v>
          </cell>
          <cell r="C214" t="str">
            <v>M2</v>
          </cell>
          <cell r="D214">
            <v>130.53</v>
          </cell>
          <cell r="E214" t="str">
            <v>Siurb (Edif)-Jan/21</v>
          </cell>
        </row>
        <row r="215">
          <cell r="A215">
            <v>34070</v>
          </cell>
          <cell r="B215" t="str">
            <v>ANCORAGEM DE BARRAS DE AÇO COM ADESIVO A BASE DE EPÓXI</v>
          </cell>
          <cell r="C215" t="str">
            <v>UN</v>
          </cell>
          <cell r="D215">
            <v>10.43</v>
          </cell>
          <cell r="E215" t="str">
            <v>Siurb (Edif)-Jan/21</v>
          </cell>
        </row>
        <row r="216">
          <cell r="A216">
            <v>35000</v>
          </cell>
          <cell r="B216" t="str">
            <v>DEMOLIÇÕES</v>
          </cell>
          <cell r="C216" t="str">
            <v>.</v>
          </cell>
          <cell r="D216" t="str">
            <v>.</v>
          </cell>
          <cell r="E216" t="str">
            <v>Siurb (Edif)-Jan/21</v>
          </cell>
        </row>
        <row r="217">
          <cell r="A217">
            <v>35001</v>
          </cell>
          <cell r="B217" t="str">
            <v>DEMOLIÇÃO MECANIZADA DE CONCRETO SIMPLES</v>
          </cell>
          <cell r="C217" t="str">
            <v>M3</v>
          </cell>
          <cell r="D217">
            <v>140.11000000000001</v>
          </cell>
          <cell r="E217" t="str">
            <v>Siurb (Edif)-Jan/21</v>
          </cell>
        </row>
        <row r="218">
          <cell r="A218">
            <v>35002</v>
          </cell>
          <cell r="B218" t="str">
            <v>DEMOLIÇÃO MECANIZADA DE CONCRETO ARMADO</v>
          </cell>
          <cell r="C218" t="str">
            <v>M3</v>
          </cell>
          <cell r="D218">
            <v>280.23</v>
          </cell>
          <cell r="E218" t="str">
            <v>Siurb (Edif)-Jan/21</v>
          </cell>
        </row>
        <row r="219">
          <cell r="A219">
            <v>35003</v>
          </cell>
          <cell r="B219" t="str">
            <v>DEMOLIÇÃO MANUAL DE CONCRETO SIMPLES</v>
          </cell>
          <cell r="C219" t="str">
            <v>M3</v>
          </cell>
          <cell r="D219">
            <v>200.49</v>
          </cell>
          <cell r="E219" t="str">
            <v>Siurb (Edif)-Jan/21</v>
          </cell>
        </row>
        <row r="220">
          <cell r="A220">
            <v>35004</v>
          </cell>
          <cell r="B220" t="str">
            <v>DEMOLIÇÃO MANUAL DE CONCRETO ARMADO</v>
          </cell>
          <cell r="C220" t="str">
            <v>M3</v>
          </cell>
          <cell r="D220">
            <v>364.53</v>
          </cell>
          <cell r="E220" t="str">
            <v>Siurb (Edif)-Jan/21</v>
          </cell>
        </row>
        <row r="221">
          <cell r="A221">
            <v>35005</v>
          </cell>
          <cell r="B221" t="str">
            <v>DEMOLIÇÃO DE LAJES MISTAS COM ESPESSURA FINAL IGUAL OU INFERIOR A 16CM</v>
          </cell>
          <cell r="C221" t="str">
            <v>M2</v>
          </cell>
          <cell r="D221">
            <v>31.9</v>
          </cell>
          <cell r="E221" t="str">
            <v>Siurb (Edif)-Jan/21</v>
          </cell>
        </row>
        <row r="222">
          <cell r="A222">
            <v>35006</v>
          </cell>
          <cell r="B222" t="str">
            <v>DEMOLIÇÃO DE LAJES MISTAS COM ESPESSURA FINAL SUPERIOR A 16 CM, ATÉ 30CM</v>
          </cell>
          <cell r="C222" t="str">
            <v>M2</v>
          </cell>
          <cell r="D222">
            <v>45.57</v>
          </cell>
          <cell r="E222" t="str">
            <v>Siurb (Edif)-Jan/21</v>
          </cell>
        </row>
        <row r="223">
          <cell r="A223">
            <v>36000</v>
          </cell>
          <cell r="B223" t="str">
            <v>ESTRUTURA METÁLICA VERTICAL</v>
          </cell>
          <cell r="C223" t="str">
            <v>.</v>
          </cell>
          <cell r="D223" t="str">
            <v>.</v>
          </cell>
          <cell r="E223" t="str">
            <v>Siurb (Edif)-Jan/21</v>
          </cell>
        </row>
        <row r="224">
          <cell r="A224">
            <v>36001</v>
          </cell>
          <cell r="B224" t="str">
            <v>FORNECIMENTO E MONTAGEM DE ESTRUTURA METÁLICA VERTICAL - NÃO PATINÁVEL</v>
          </cell>
          <cell r="C224" t="str">
            <v>KG</v>
          </cell>
          <cell r="D224">
            <v>20.41</v>
          </cell>
          <cell r="E224" t="str">
            <v>Siurb (Edif)-Jan/21</v>
          </cell>
        </row>
        <row r="225">
          <cell r="A225">
            <v>36002</v>
          </cell>
          <cell r="B225" t="str">
            <v>FORNECIMENTO E MONTAGEM DE ESTRUTURA METÁLICA VERTICAL - PATINÁVEL</v>
          </cell>
          <cell r="C225" t="str">
            <v>KG</v>
          </cell>
          <cell r="D225">
            <v>21.93</v>
          </cell>
          <cell r="E225" t="str">
            <v>Siurb (Edif)-Jan/21</v>
          </cell>
        </row>
        <row r="226">
          <cell r="A226">
            <v>40000</v>
          </cell>
          <cell r="B226" t="str">
            <v>VEDOS</v>
          </cell>
          <cell r="E226" t="str">
            <v>Siurb (Edif)-Jan/21</v>
          </cell>
        </row>
        <row r="227">
          <cell r="A227">
            <v>40100</v>
          </cell>
          <cell r="B227" t="str">
            <v>ALVENARIA DE TIJOLOS E BLOCOS</v>
          </cell>
          <cell r="C227" t="str">
            <v>.</v>
          </cell>
          <cell r="D227" t="str">
            <v>.</v>
          </cell>
          <cell r="E227" t="str">
            <v>Siurb (Edif)-Jan/21</v>
          </cell>
        </row>
        <row r="228">
          <cell r="A228">
            <v>40101</v>
          </cell>
          <cell r="B228" t="str">
            <v>TIJOLOS MACIÇOS COMUNS - ESPELHO</v>
          </cell>
          <cell r="C228" t="str">
            <v>M2</v>
          </cell>
          <cell r="D228">
            <v>58.07</v>
          </cell>
          <cell r="E228" t="str">
            <v>Siurb (Edif)-Jan/21</v>
          </cell>
        </row>
        <row r="229">
          <cell r="A229">
            <v>40102</v>
          </cell>
          <cell r="B229" t="str">
            <v>TIJOLOS MACIÇOS COMUNS - 1/2 TIJOLO</v>
          </cell>
          <cell r="C229" t="str">
            <v>M2</v>
          </cell>
          <cell r="D229">
            <v>107.83</v>
          </cell>
          <cell r="E229" t="str">
            <v>Siurb (Edif)-Jan/21</v>
          </cell>
        </row>
        <row r="230">
          <cell r="A230">
            <v>40104</v>
          </cell>
          <cell r="B230" t="str">
            <v>TIJOLOS MACIÇOS COMUNS - 1 1/2 TIJOLO</v>
          </cell>
          <cell r="C230" t="str">
            <v>M2</v>
          </cell>
          <cell r="D230">
            <v>252.6</v>
          </cell>
          <cell r="E230" t="str">
            <v>Siurb (Edif)-Jan/21</v>
          </cell>
        </row>
        <row r="231">
          <cell r="A231">
            <v>40111</v>
          </cell>
          <cell r="B231" t="str">
            <v>TIJOLOS MACIÇOS COMUNS - APARENTE, 1/2 TIJOLO</v>
          </cell>
          <cell r="C231" t="str">
            <v>M2</v>
          </cell>
          <cell r="D231">
            <v>107.83</v>
          </cell>
          <cell r="E231" t="str">
            <v>Siurb (Edif)-Jan/21</v>
          </cell>
        </row>
        <row r="232">
          <cell r="A232">
            <v>40112</v>
          </cell>
          <cell r="B232" t="str">
            <v>TIJOLOS MACIÇOS COMUNS - APARENTE, 1 TIJOLO</v>
          </cell>
          <cell r="C232" t="str">
            <v>M2</v>
          </cell>
          <cell r="D232">
            <v>185.48</v>
          </cell>
          <cell r="E232" t="str">
            <v>Siurb (Edif)-Jan/21</v>
          </cell>
        </row>
        <row r="233">
          <cell r="A233">
            <v>40115</v>
          </cell>
          <cell r="B233" t="str">
            <v>TIJOLOS CERÂMICOS FURADOS - 1/2 TIJOLO</v>
          </cell>
          <cell r="C233" t="str">
            <v>M2</v>
          </cell>
          <cell r="D233">
            <v>67.31</v>
          </cell>
          <cell r="E233" t="str">
            <v>Siurb (Edif)-Jan/21</v>
          </cell>
        </row>
        <row r="234">
          <cell r="A234">
            <v>40116</v>
          </cell>
          <cell r="B234" t="str">
            <v>TIJOLOS CERÂMICOS FURADOS - 1 TIJOLO</v>
          </cell>
          <cell r="C234" t="str">
            <v>M2</v>
          </cell>
          <cell r="D234">
            <v>118.9</v>
          </cell>
          <cell r="E234" t="str">
            <v>Siurb (Edif)-Jan/21</v>
          </cell>
        </row>
        <row r="235">
          <cell r="A235">
            <v>40120</v>
          </cell>
          <cell r="B235" t="str">
            <v>TIJOLOS LAMINADOS - ESPELHO</v>
          </cell>
          <cell r="C235" t="str">
            <v>M2</v>
          </cell>
          <cell r="D235">
            <v>170.16</v>
          </cell>
          <cell r="E235" t="str">
            <v>Siurb (Edif)-Jan/21</v>
          </cell>
        </row>
        <row r="236">
          <cell r="A236">
            <v>40121</v>
          </cell>
          <cell r="B236" t="str">
            <v>TIJOLOS LAMINADOS - 1/2 TIJOLO</v>
          </cell>
          <cell r="C236" t="str">
            <v>M2</v>
          </cell>
          <cell r="D236">
            <v>278.02</v>
          </cell>
          <cell r="E236" t="str">
            <v>Siurb (Edif)-Jan/21</v>
          </cell>
        </row>
        <row r="237">
          <cell r="A237">
            <v>40122</v>
          </cell>
          <cell r="B237" t="str">
            <v>TIJOLOS LAMINADOS - 1 TIJOLO</v>
          </cell>
          <cell r="C237" t="str">
            <v>M2</v>
          </cell>
          <cell r="D237">
            <v>498.88</v>
          </cell>
          <cell r="E237" t="str">
            <v>Siurb (Edif)-Jan/21</v>
          </cell>
        </row>
        <row r="238">
          <cell r="A238">
            <v>40125</v>
          </cell>
          <cell r="B238" t="str">
            <v>TIJOLOS DE VIDRO - CANELADO, 19X19CM</v>
          </cell>
          <cell r="C238" t="str">
            <v>M2</v>
          </cell>
          <cell r="D238">
            <v>707.45</v>
          </cell>
          <cell r="E238" t="str">
            <v>Siurb (Edif)-Jan/21</v>
          </cell>
        </row>
        <row r="239">
          <cell r="A239">
            <v>40126</v>
          </cell>
          <cell r="B239" t="str">
            <v>TIJOLOS DE VIDRO - TIJOLINHO, 19X19CM</v>
          </cell>
          <cell r="C239" t="str">
            <v>M2</v>
          </cell>
          <cell r="D239">
            <v>744.95</v>
          </cell>
          <cell r="E239" t="str">
            <v>Siurb (Edif)-Jan/21</v>
          </cell>
        </row>
        <row r="240">
          <cell r="A240">
            <v>40127</v>
          </cell>
          <cell r="B240" t="str">
            <v>TIJOLOS DE VIDRO - VENTILAÇÃO TIPO VENEZIANA</v>
          </cell>
          <cell r="C240" t="str">
            <v>M2</v>
          </cell>
          <cell r="D240">
            <v>797.45</v>
          </cell>
          <cell r="E240" t="str">
            <v>Siurb (Edif)-Jan/21</v>
          </cell>
        </row>
        <row r="241">
          <cell r="A241">
            <v>40131</v>
          </cell>
          <cell r="B241" t="str">
            <v>BLOCOS VAZADOS DE CONCRETO ESTRUTURAL - 14CM - 8MPA</v>
          </cell>
          <cell r="C241" t="str">
            <v>M2</v>
          </cell>
          <cell r="D241">
            <v>79.36</v>
          </cell>
          <cell r="E241" t="str">
            <v>Siurb (Edif)-Jan/21</v>
          </cell>
        </row>
        <row r="242">
          <cell r="A242">
            <v>40132</v>
          </cell>
          <cell r="B242" t="str">
            <v>BLOCOS VAZADOS DE CONCRETO ESTRUTURAL - 14CM - 10MPA</v>
          </cell>
          <cell r="C242" t="str">
            <v>M2</v>
          </cell>
          <cell r="D242">
            <v>82.11</v>
          </cell>
          <cell r="E242" t="str">
            <v>Siurb (Edif)-Jan/21</v>
          </cell>
        </row>
        <row r="243">
          <cell r="A243">
            <v>40133</v>
          </cell>
          <cell r="B243" t="str">
            <v>BLOCOS VAZADOS DE CONCRETO ESTRUTURAL - 14CM - 12MPA</v>
          </cell>
          <cell r="C243" t="str">
            <v>M2</v>
          </cell>
          <cell r="D243">
            <v>84.47</v>
          </cell>
          <cell r="E243" t="str">
            <v>Siurb (Edif)-Jan/21</v>
          </cell>
        </row>
        <row r="244">
          <cell r="A244">
            <v>40134</v>
          </cell>
          <cell r="B244" t="str">
            <v>BLOCOS VAZADOS DE CONCRETO ESTRUTURAL - 14CM - 14MPA</v>
          </cell>
          <cell r="C244" t="str">
            <v>M2</v>
          </cell>
          <cell r="D244">
            <v>86.96</v>
          </cell>
          <cell r="E244" t="str">
            <v>Siurb (Edif)-Jan/21</v>
          </cell>
        </row>
        <row r="245">
          <cell r="A245">
            <v>40135</v>
          </cell>
          <cell r="B245" t="str">
            <v>BLOCOS VAZADOS DE CONCRETO ESTRUTURAL - 19CM - 8MPA</v>
          </cell>
          <cell r="C245" t="str">
            <v>M2</v>
          </cell>
          <cell r="D245">
            <v>93.28</v>
          </cell>
          <cell r="E245" t="str">
            <v>Siurb (Edif)-Jan/21</v>
          </cell>
        </row>
        <row r="246">
          <cell r="A246">
            <v>40136</v>
          </cell>
          <cell r="B246" t="str">
            <v>BLOCOS VAZADOS DE CONCRETO ESTRURURAL - 19CM - 10MPA</v>
          </cell>
          <cell r="C246" t="str">
            <v>M2</v>
          </cell>
          <cell r="D246">
            <v>98.12</v>
          </cell>
          <cell r="E246" t="str">
            <v>Siurb (Edif)-Jan/21</v>
          </cell>
        </row>
        <row r="247">
          <cell r="A247">
            <v>40137</v>
          </cell>
          <cell r="B247" t="str">
            <v>BLOCOS VAZADOS DE CONCRETO ESTRUTURAL - 19CM - 12MPA</v>
          </cell>
          <cell r="C247" t="str">
            <v>M2</v>
          </cell>
          <cell r="D247">
            <v>99.3</v>
          </cell>
          <cell r="E247" t="str">
            <v>Siurb (Edif)-Jan/21</v>
          </cell>
        </row>
        <row r="248">
          <cell r="A248">
            <v>40138</v>
          </cell>
          <cell r="B248" t="str">
            <v>BLOCOS VAZADOS DE CONCRETO ESTRUTURAL - 19CM - 14MPA</v>
          </cell>
          <cell r="C248" t="str">
            <v>M2</v>
          </cell>
          <cell r="D248">
            <v>106.11</v>
          </cell>
          <cell r="E248" t="str">
            <v>Siurb (Edif)-Jan/21</v>
          </cell>
        </row>
        <row r="249">
          <cell r="A249">
            <v>40140</v>
          </cell>
          <cell r="B249" t="str">
            <v>BLOCOS VAZADOS DE CONCRETO - 09CM</v>
          </cell>
          <cell r="C249" t="str">
            <v>M2</v>
          </cell>
          <cell r="D249">
            <v>53.02</v>
          </cell>
          <cell r="E249" t="str">
            <v>Siurb (Edif)-Jan/21</v>
          </cell>
        </row>
        <row r="250">
          <cell r="A250">
            <v>40141</v>
          </cell>
          <cell r="B250" t="str">
            <v>BLOCOS VAZADOS DE CONCRETO - 14CM</v>
          </cell>
          <cell r="C250" t="str">
            <v>M2</v>
          </cell>
          <cell r="D250">
            <v>60.32</v>
          </cell>
          <cell r="E250" t="str">
            <v>Siurb (Edif)-Jan/21</v>
          </cell>
        </row>
        <row r="251">
          <cell r="A251">
            <v>40142</v>
          </cell>
          <cell r="B251" t="str">
            <v>BLOCOS VAZADOS DE CONCRETO - 19CM</v>
          </cell>
          <cell r="C251" t="str">
            <v>M2</v>
          </cell>
          <cell r="D251">
            <v>71.47</v>
          </cell>
          <cell r="E251" t="str">
            <v>Siurb (Edif)-Jan/21</v>
          </cell>
        </row>
        <row r="252">
          <cell r="A252">
            <v>40144</v>
          </cell>
          <cell r="B252" t="str">
            <v>BLOCO SÍLICO CALCÁRIO - 14CM</v>
          </cell>
          <cell r="C252" t="str">
            <v>M2</v>
          </cell>
          <cell r="D252">
            <v>72.14</v>
          </cell>
          <cell r="E252" t="str">
            <v>Siurb (Edif)-Jan/21</v>
          </cell>
        </row>
        <row r="253">
          <cell r="A253">
            <v>40145</v>
          </cell>
          <cell r="B253" t="str">
            <v>BLOCO SÍLICO CALCÁRIO - 19CM</v>
          </cell>
          <cell r="C253" t="str">
            <v>M2</v>
          </cell>
          <cell r="D253">
            <v>85.26</v>
          </cell>
          <cell r="E253" t="str">
            <v>Siurb (Edif)-Jan/21</v>
          </cell>
        </row>
        <row r="254">
          <cell r="A254">
            <v>40150</v>
          </cell>
          <cell r="B254" t="str">
            <v>BLOCOS VAZADOS DE CONCRETO APARENTE - 09CM</v>
          </cell>
          <cell r="C254" t="str">
            <v>M2</v>
          </cell>
          <cell r="D254">
            <v>61.13</v>
          </cell>
          <cell r="E254" t="str">
            <v>Siurb (Edif)-Jan/21</v>
          </cell>
        </row>
        <row r="255">
          <cell r="A255">
            <v>40151</v>
          </cell>
          <cell r="B255" t="str">
            <v>BLOCOS VAZADOS DE CONCRETO APARENTE - 14CM</v>
          </cell>
          <cell r="C255" t="str">
            <v>M2</v>
          </cell>
          <cell r="D255">
            <v>69.290000000000006</v>
          </cell>
          <cell r="E255" t="str">
            <v>Siurb (Edif)-Jan/21</v>
          </cell>
        </row>
        <row r="256">
          <cell r="A256">
            <v>40152</v>
          </cell>
          <cell r="B256" t="str">
            <v>BLOCOS VAZADOS DE CONCRETO APARENTE - 19CM</v>
          </cell>
          <cell r="C256" t="str">
            <v>M2</v>
          </cell>
          <cell r="D256">
            <v>80.849999999999994</v>
          </cell>
          <cell r="E256" t="str">
            <v>Siurb (Edif)-Jan/21</v>
          </cell>
        </row>
        <row r="257">
          <cell r="A257">
            <v>40160</v>
          </cell>
          <cell r="B257" t="str">
            <v>BLOCOS VAZADOS DE CONCRETO ESTRUTURAL - 14CM - ATÉ 6MPA</v>
          </cell>
          <cell r="C257" t="str">
            <v>M2</v>
          </cell>
          <cell r="D257">
            <v>74.900000000000006</v>
          </cell>
          <cell r="E257" t="str">
            <v>Siurb (Edif)-Jan/21</v>
          </cell>
        </row>
        <row r="258">
          <cell r="A258">
            <v>40161</v>
          </cell>
          <cell r="B258" t="str">
            <v>BLOCOS VAZADOS DE CONCRETO ESTRUTURAL - 19CM - ATÉ 6MPA</v>
          </cell>
          <cell r="C258" t="str">
            <v>M2</v>
          </cell>
          <cell r="D258">
            <v>86.2</v>
          </cell>
          <cell r="E258" t="str">
            <v>Siurb (Edif)-Jan/21</v>
          </cell>
        </row>
        <row r="259">
          <cell r="A259">
            <v>40162</v>
          </cell>
          <cell r="B259" t="str">
            <v>BLOCOS VAZADOS DE CONCRETO ESTRUTURAL APARENTE - 14CM - ATÉ 6MPA</v>
          </cell>
          <cell r="C259" t="str">
            <v>M2</v>
          </cell>
          <cell r="D259">
            <v>77.95</v>
          </cell>
          <cell r="E259" t="str">
            <v>Siurb (Edif)-Jan/21</v>
          </cell>
        </row>
        <row r="260">
          <cell r="A260">
            <v>40163</v>
          </cell>
          <cell r="B260" t="str">
            <v>BLOCOS VAZADOS DE CONCRETO ESTRUTURAL APARENTE - 19CM - ATÉ 6MPA</v>
          </cell>
          <cell r="C260" t="str">
            <v>M2</v>
          </cell>
          <cell r="D260">
            <v>88.46</v>
          </cell>
          <cell r="E260" t="str">
            <v>Siurb (Edif)-Jan/21</v>
          </cell>
        </row>
        <row r="261">
          <cell r="A261">
            <v>40170</v>
          </cell>
          <cell r="B261" t="str">
            <v>BLOCO CERÂMICO COMUM - 14CM</v>
          </cell>
          <cell r="C261" t="str">
            <v>M2</v>
          </cell>
          <cell r="D261">
            <v>94.14</v>
          </cell>
          <cell r="E261" t="str">
            <v>Siurb (Edif)-Jan/21</v>
          </cell>
        </row>
        <row r="262">
          <cell r="A262">
            <v>40171</v>
          </cell>
          <cell r="B262" t="str">
            <v>BLOCO CERÂMICO COMUM - 19CM</v>
          </cell>
          <cell r="C262" t="str">
            <v>M2</v>
          </cell>
          <cell r="D262">
            <v>97.64</v>
          </cell>
          <cell r="E262" t="str">
            <v>Siurb (Edif)-Jan/21</v>
          </cell>
        </row>
        <row r="263">
          <cell r="A263">
            <v>40180</v>
          </cell>
          <cell r="B263" t="str">
            <v>TELA TIPO DEPLOYEE PARA REFORÇO DE ALVENARIA</v>
          </cell>
          <cell r="C263" t="str">
            <v>M2</v>
          </cell>
          <cell r="D263">
            <v>4.51</v>
          </cell>
          <cell r="E263" t="str">
            <v>Siurb (Edif)-Jan/21</v>
          </cell>
        </row>
        <row r="264">
          <cell r="A264">
            <v>40195</v>
          </cell>
          <cell r="B264" t="str">
            <v>ARMADURA EM AÇO CA-50 PARA BLOCOS VAZADOS DE CONCRETO ESTRUTURAL</v>
          </cell>
          <cell r="C264" t="str">
            <v>KG</v>
          </cell>
          <cell r="D264">
            <v>12.56</v>
          </cell>
          <cell r="E264" t="str">
            <v>Siurb (Edif)-Jan/21</v>
          </cell>
        </row>
        <row r="265">
          <cell r="A265">
            <v>40196</v>
          </cell>
          <cell r="B265" t="str">
            <v>ARMADURA EM AÇO CA-60 PARA BLOCOS VAZADOS DE CONCRETO ESTRUTURAL</v>
          </cell>
          <cell r="C265" t="str">
            <v>KG</v>
          </cell>
          <cell r="D265">
            <v>12.32</v>
          </cell>
          <cell r="E265" t="str">
            <v>Siurb (Edif)-Jan/21</v>
          </cell>
        </row>
        <row r="266">
          <cell r="A266">
            <v>40197</v>
          </cell>
          <cell r="B266" t="str">
            <v>CONCRETO "GROUT"</v>
          </cell>
          <cell r="C266" t="str">
            <v>M3</v>
          </cell>
          <cell r="D266">
            <v>712.18</v>
          </cell>
          <cell r="E266" t="str">
            <v>Siurb (Edif)-Jan/21</v>
          </cell>
        </row>
        <row r="267">
          <cell r="A267">
            <v>40198</v>
          </cell>
          <cell r="B267" t="str">
            <v>VERGAS, CINTAS E PILARETES DE CONCRETO</v>
          </cell>
          <cell r="C267" t="str">
            <v>M3</v>
          </cell>
          <cell r="D267">
            <v>1625.59</v>
          </cell>
          <cell r="E267" t="str">
            <v>Siurb (Edif)-Jan/21</v>
          </cell>
        </row>
        <row r="268">
          <cell r="A268">
            <v>40200</v>
          </cell>
          <cell r="B268" t="str">
            <v>ALVENARIA DE ELEMENTOS VAZADOS</v>
          </cell>
          <cell r="C268" t="str">
            <v>.</v>
          </cell>
          <cell r="D268" t="str">
            <v>.</v>
          </cell>
          <cell r="E268" t="str">
            <v>Siurb (Edif)-Jan/21</v>
          </cell>
        </row>
        <row r="269">
          <cell r="A269">
            <v>40204</v>
          </cell>
          <cell r="B269" t="str">
            <v>ELEMENTOS VAZADOS DE TIJOLOS CERÂMICOS</v>
          </cell>
          <cell r="C269" t="str">
            <v>M2</v>
          </cell>
          <cell r="D269">
            <v>121.81</v>
          </cell>
          <cell r="E269" t="str">
            <v>Siurb (Edif)-Jan/21</v>
          </cell>
        </row>
        <row r="270">
          <cell r="A270">
            <v>40300</v>
          </cell>
          <cell r="B270" t="str">
            <v>OUTROS ELEMENTOS DIVISÓRIOS</v>
          </cell>
          <cell r="C270" t="str">
            <v>.</v>
          </cell>
          <cell r="D270" t="str">
            <v>.</v>
          </cell>
          <cell r="E270" t="str">
            <v>Siurb (Edif)-Jan/21</v>
          </cell>
        </row>
        <row r="271">
          <cell r="A271">
            <v>40330</v>
          </cell>
          <cell r="B271" t="str">
            <v>PLACAS DE GRANILITE - 30MM DE ESPESSURA</v>
          </cell>
          <cell r="C271" t="str">
            <v>M2</v>
          </cell>
          <cell r="D271">
            <v>322.68</v>
          </cell>
          <cell r="E271" t="str">
            <v>Siurb (Edif)-Jan/21</v>
          </cell>
        </row>
        <row r="272">
          <cell r="A272">
            <v>40331</v>
          </cell>
          <cell r="B272" t="str">
            <v>PLACAS DE GRANILITE - 40MM DE ESPESSURA</v>
          </cell>
          <cell r="C272" t="str">
            <v>M2</v>
          </cell>
          <cell r="D272">
            <v>340.99</v>
          </cell>
          <cell r="E272" t="str">
            <v>Siurb (Edif)-Jan/21</v>
          </cell>
        </row>
        <row r="273">
          <cell r="A273">
            <v>40332</v>
          </cell>
          <cell r="B273" t="str">
            <v>PLACAS DE GRANILITE - 50MM DE ESPESSURA</v>
          </cell>
          <cell r="C273" t="str">
            <v>M2</v>
          </cell>
          <cell r="D273">
            <v>364.67</v>
          </cell>
          <cell r="E273" t="str">
            <v>Siurb (Edif)-Jan/21</v>
          </cell>
        </row>
        <row r="274">
          <cell r="A274">
            <v>40335</v>
          </cell>
          <cell r="B274" t="str">
            <v>DIVISÓRIA EM ARDÓSIA CINZA - POLIDA 2 LADOS - ESPESSURA 30MM</v>
          </cell>
          <cell r="C274" t="str">
            <v>M2</v>
          </cell>
          <cell r="D274">
            <v>459.7</v>
          </cell>
          <cell r="E274" t="str">
            <v>Siurb (Edif)-Jan/21</v>
          </cell>
        </row>
        <row r="275">
          <cell r="A275">
            <v>40351</v>
          </cell>
          <cell r="B275" t="str">
            <v>VL.01 - DIVISÓRIA DE ACABAMENTO LAMINADO MELAMÍNICO, MIOLO COLMÉIA - PAINEL/PAINEL</v>
          </cell>
          <cell r="C275" t="str">
            <v>M2</v>
          </cell>
          <cell r="D275">
            <v>91.4</v>
          </cell>
          <cell r="E275" t="str">
            <v>Siurb (Edif)-Jan/21</v>
          </cell>
        </row>
        <row r="276">
          <cell r="A276">
            <v>40352</v>
          </cell>
          <cell r="B276" t="str">
            <v>VL.02 - DIVISÓRIA DE ACABAMENTO LAMINADO MELAMÍNICO, MIOLO COLMÉIA - PAINEL CEGO</v>
          </cell>
          <cell r="C276" t="str">
            <v>M2</v>
          </cell>
          <cell r="D276">
            <v>90.19</v>
          </cell>
          <cell r="E276" t="str">
            <v>Siurb (Edif)-Jan/21</v>
          </cell>
        </row>
        <row r="277">
          <cell r="A277">
            <v>40353</v>
          </cell>
          <cell r="B277" t="str">
            <v>VL.03 - DIVISÓRIA DE ACABAMENTO LAMINADO MELAMÍNICO, MIOLO COLMÉIA - PORTA/BANDEIRA</v>
          </cell>
          <cell r="C277" t="str">
            <v>M2</v>
          </cell>
          <cell r="D277">
            <v>143.07</v>
          </cell>
          <cell r="E277" t="str">
            <v>Siurb (Edif)-Jan/21</v>
          </cell>
        </row>
        <row r="278">
          <cell r="A278">
            <v>40354</v>
          </cell>
          <cell r="B278" t="str">
            <v>VL.04 - DIVISÓRIA DE ACABAMENTO LAMINADO MELAMÍNICO, MIOLO COLMÉIA - PAINEL/VIDRO</v>
          </cell>
          <cell r="C278" t="str">
            <v>M2</v>
          </cell>
          <cell r="D278">
            <v>108.63</v>
          </cell>
          <cell r="E278" t="str">
            <v>Siurb (Edif)-Jan/21</v>
          </cell>
        </row>
        <row r="279">
          <cell r="A279">
            <v>40355</v>
          </cell>
          <cell r="B279" t="str">
            <v>VL.05 - DIVISÓRIA DE ACABAMENTO LAMINADO MELAMÍNICO, MIOLO COLMÉIA - PORTA/VIDRO</v>
          </cell>
          <cell r="C279" t="str">
            <v>M2</v>
          </cell>
          <cell r="D279">
            <v>171.76</v>
          </cell>
          <cell r="E279" t="str">
            <v>Siurb (Edif)-Jan/21</v>
          </cell>
        </row>
        <row r="280">
          <cell r="A280">
            <v>40356</v>
          </cell>
          <cell r="B280" t="str">
            <v>VL.06 - DIVISÓRIA DE ACABAMENTO LAMINADO MELAMÍNICO, MIOLO COLMÉIA - PAINEL/VIDRO/PAINEL</v>
          </cell>
          <cell r="C280" t="str">
            <v>M2</v>
          </cell>
          <cell r="D280">
            <v>108.88</v>
          </cell>
          <cell r="E280" t="str">
            <v>Siurb (Edif)-Jan/21</v>
          </cell>
        </row>
        <row r="281">
          <cell r="A281">
            <v>40357</v>
          </cell>
          <cell r="B281" t="str">
            <v>VL.07 - DIVISÓRIA DE ACABAMENTO LAMINADO MELAMÍNICO, MIOLO COLMÉIA - PAINEL/VIDRO/VIDRO</v>
          </cell>
          <cell r="C281" t="str">
            <v>M2</v>
          </cell>
          <cell r="D281">
            <v>123.15</v>
          </cell>
          <cell r="E281" t="str">
            <v>Siurb (Edif)-Jan/21</v>
          </cell>
        </row>
        <row r="282">
          <cell r="A282">
            <v>40358</v>
          </cell>
          <cell r="B282" t="str">
            <v>VL.08 - DIVISÓRIA DE ACABAMENTO  LAMINADO MELAMÍNICO, MIOLO COLMÉIA - PORTA/BONECA/PAINEL</v>
          </cell>
          <cell r="C282" t="str">
            <v>M2</v>
          </cell>
          <cell r="D282">
            <v>200.78</v>
          </cell>
          <cell r="E282" t="str">
            <v>Siurb (Edif)-Jan/21</v>
          </cell>
        </row>
        <row r="283">
          <cell r="A283">
            <v>40359</v>
          </cell>
          <cell r="B283" t="str">
            <v>VL.09 - DIVISÓRIA DE ACABAMENTO  LAMINADO MELAMÍNICO, MIOLO COLMÉIA - PORTA/BONECA/VIDRO</v>
          </cell>
          <cell r="C283" t="str">
            <v>M2</v>
          </cell>
          <cell r="D283">
            <v>199.7</v>
          </cell>
          <cell r="E283" t="str">
            <v>Siurb (Edif)-Jan/21</v>
          </cell>
        </row>
        <row r="284">
          <cell r="A284">
            <v>45000</v>
          </cell>
          <cell r="B284" t="str">
            <v>DEMOLIÇÕES</v>
          </cell>
          <cell r="C284" t="str">
            <v>.</v>
          </cell>
          <cell r="D284" t="str">
            <v>.</v>
          </cell>
          <cell r="E284" t="str">
            <v>Siurb (Edif)-Jan/21</v>
          </cell>
        </row>
        <row r="285">
          <cell r="A285">
            <v>45001</v>
          </cell>
          <cell r="B285" t="str">
            <v>DEMOLIÇÃO DE ALVENARIA ESTRUTURAL DE BLOCOS VAZADOS DE CONCRETO</v>
          </cell>
          <cell r="C285" t="str">
            <v>M3</v>
          </cell>
          <cell r="D285">
            <v>72.91</v>
          </cell>
          <cell r="E285" t="str">
            <v>Siurb (Edif)-Jan/21</v>
          </cell>
        </row>
        <row r="286">
          <cell r="A286">
            <v>45004</v>
          </cell>
          <cell r="B286" t="str">
            <v>DEMOLIÇÃO DE ALVENARIA EM GERAL (TIJOLOS OU BLOCOS)</v>
          </cell>
          <cell r="C286" t="str">
            <v>M3</v>
          </cell>
          <cell r="D286">
            <v>54.68</v>
          </cell>
          <cell r="E286" t="str">
            <v>Siurb (Edif)-Jan/21</v>
          </cell>
        </row>
        <row r="287">
          <cell r="A287">
            <v>45007</v>
          </cell>
          <cell r="B287" t="str">
            <v>DEMOLIÇÃO DE ALVENARIA DE ELEMENTOS VAZADOS</v>
          </cell>
          <cell r="C287" t="str">
            <v>M3</v>
          </cell>
          <cell r="D287">
            <v>45.57</v>
          </cell>
          <cell r="E287" t="str">
            <v>Siurb (Edif)-Jan/21</v>
          </cell>
        </row>
        <row r="288">
          <cell r="A288">
            <v>45009</v>
          </cell>
          <cell r="B288" t="str">
            <v>DEMOLIÇÃO DE VERGAS, CINTAS E PILARETES DE CONCRETO</v>
          </cell>
          <cell r="C288" t="str">
            <v>M3</v>
          </cell>
          <cell r="D288">
            <v>236.94</v>
          </cell>
          <cell r="E288" t="str">
            <v>Siurb (Edif)-Jan/21</v>
          </cell>
        </row>
        <row r="289">
          <cell r="A289">
            <v>45010</v>
          </cell>
          <cell r="B289" t="str">
            <v>DEMOLIÇÃO DE PLACAS DIVISÓRIAS DE GRANILITE OU SIMILAR</v>
          </cell>
          <cell r="C289" t="str">
            <v>M2</v>
          </cell>
          <cell r="D289">
            <v>9.11</v>
          </cell>
          <cell r="E289" t="str">
            <v>Siurb (Edif)-Jan/21</v>
          </cell>
        </row>
        <row r="290">
          <cell r="A290">
            <v>45015</v>
          </cell>
          <cell r="B290" t="str">
            <v>DEMOLIÇÃO DE DIVISÓRIAS - CHAPAS OU TÁBUAS, INCLUSIVE ENTARUGAMENTO</v>
          </cell>
          <cell r="C290" t="str">
            <v>M2</v>
          </cell>
          <cell r="D290">
            <v>7.29</v>
          </cell>
          <cell r="E290" t="str">
            <v>Siurb (Edif)-Jan/21</v>
          </cell>
        </row>
        <row r="291">
          <cell r="A291">
            <v>46000</v>
          </cell>
          <cell r="B291" t="str">
            <v>RETIRADAS</v>
          </cell>
          <cell r="C291" t="str">
            <v>.</v>
          </cell>
          <cell r="D291" t="str">
            <v>.</v>
          </cell>
          <cell r="E291" t="str">
            <v>Siurb (Edif)-Jan/21</v>
          </cell>
        </row>
        <row r="292">
          <cell r="A292">
            <v>46005</v>
          </cell>
          <cell r="B292" t="str">
            <v>RETIRADA DE ALVENARIA DE BLOCOS DE PEDRA NATURAL</v>
          </cell>
          <cell r="C292" t="str">
            <v>M3</v>
          </cell>
          <cell r="D292">
            <v>118.47</v>
          </cell>
          <cell r="E292" t="str">
            <v>Siurb (Edif)-Jan/21</v>
          </cell>
        </row>
        <row r="293">
          <cell r="A293">
            <v>46007</v>
          </cell>
          <cell r="B293" t="str">
            <v>RETIRADA DE ALVENARIA DE TIJOLOS DE VIDRO OU ELEMENTOS VAZADOS</v>
          </cell>
          <cell r="C293" t="str">
            <v>M2</v>
          </cell>
          <cell r="D293">
            <v>18.23</v>
          </cell>
          <cell r="E293" t="str">
            <v>Siurb (Edif)-Jan/21</v>
          </cell>
        </row>
        <row r="294">
          <cell r="A294">
            <v>46010</v>
          </cell>
          <cell r="B294" t="str">
            <v>RETIRADA DE PLACAS DIVISÓRIAS DE GRANILITE OU SIMILAR</v>
          </cell>
          <cell r="C294" t="str">
            <v>M2</v>
          </cell>
          <cell r="D294">
            <v>18.23</v>
          </cell>
          <cell r="E294" t="str">
            <v>Siurb (Edif)-Jan/21</v>
          </cell>
        </row>
        <row r="295">
          <cell r="A295">
            <v>46015</v>
          </cell>
          <cell r="B295" t="str">
            <v>RETIRADA DE DIVISÓRIAS - CHAPAS OU TÁBUAS, EXCLUSIVE ENTARUGAMENTO</v>
          </cell>
          <cell r="C295" t="str">
            <v>M2</v>
          </cell>
          <cell r="D295">
            <v>8.9600000000000009</v>
          </cell>
          <cell r="E295" t="str">
            <v>Siurb (Edif)-Jan/21</v>
          </cell>
        </row>
        <row r="296">
          <cell r="A296">
            <v>46016</v>
          </cell>
          <cell r="B296" t="str">
            <v>RETIRADA DE DIVISÓRIAS - CHAPAS OU TÁBUAS, INCLUSIVE ENTARUGAMENTO</v>
          </cell>
          <cell r="C296" t="str">
            <v>M2</v>
          </cell>
          <cell r="D296">
            <v>17.920000000000002</v>
          </cell>
          <cell r="E296" t="str">
            <v>Siurb (Edif)-Jan/21</v>
          </cell>
        </row>
        <row r="297">
          <cell r="A297">
            <v>46019</v>
          </cell>
          <cell r="B297" t="str">
            <v>RETIRADA DE DIVISÓRIAS - CHAPAS FIB.MADEIRA, COM MONTANTES METÁLICOS</v>
          </cell>
          <cell r="C297" t="str">
            <v>M2</v>
          </cell>
          <cell r="D297">
            <v>26.88</v>
          </cell>
          <cell r="E297" t="str">
            <v>Siurb (Edif)-Jan/21</v>
          </cell>
        </row>
        <row r="298">
          <cell r="A298">
            <v>47000</v>
          </cell>
          <cell r="B298" t="str">
            <v>RECOLOCAÇÕES</v>
          </cell>
          <cell r="C298" t="str">
            <v>.</v>
          </cell>
          <cell r="D298" t="str">
            <v>.</v>
          </cell>
          <cell r="E298" t="str">
            <v>Siurb (Edif)-Jan/21</v>
          </cell>
        </row>
        <row r="299">
          <cell r="A299">
            <v>47010</v>
          </cell>
          <cell r="B299" t="str">
            <v>RECOLOCAÇÃO DE PLACAS DIVISÓRIAS DE GRANILITE OU SIMILAR</v>
          </cell>
          <cell r="C299" t="str">
            <v>M2</v>
          </cell>
          <cell r="D299">
            <v>56.46</v>
          </cell>
          <cell r="E299" t="str">
            <v>Siurb (Edif)-Jan/21</v>
          </cell>
        </row>
        <row r="300">
          <cell r="A300">
            <v>47015</v>
          </cell>
          <cell r="B300" t="str">
            <v>RECOLOCAÇÃO DE DIVISÓRIAS - CHAPAS OU TÁBUAS, EXCLUSIVE ENTARUGAMENTO</v>
          </cell>
          <cell r="C300" t="str">
            <v>M2</v>
          </cell>
          <cell r="D300">
            <v>17.66</v>
          </cell>
          <cell r="E300" t="str">
            <v>Siurb (Edif)-Jan/21</v>
          </cell>
        </row>
        <row r="301">
          <cell r="A301">
            <v>47016</v>
          </cell>
          <cell r="B301" t="str">
            <v>RECOLOCAÇÃO DE DIVISÓRIAS - CHAPAS OU TÁBUAS, INCLUSIVE ENTARUGAMENTO</v>
          </cell>
          <cell r="C301" t="str">
            <v>M2</v>
          </cell>
          <cell r="D301">
            <v>35.83</v>
          </cell>
          <cell r="E301" t="str">
            <v>Siurb (Edif)-Jan/21</v>
          </cell>
        </row>
        <row r="302">
          <cell r="A302">
            <v>47019</v>
          </cell>
          <cell r="B302" t="str">
            <v>RECOLOCAÇÃO DE DIVISÓRIAS - CHAPAS FIB.MADEIRA, COM MONTANTES METÁLICOS</v>
          </cell>
          <cell r="C302" t="str">
            <v>M2</v>
          </cell>
          <cell r="D302">
            <v>49.87</v>
          </cell>
          <cell r="E302" t="str">
            <v>Siurb (Edif)-Jan/21</v>
          </cell>
        </row>
        <row r="303">
          <cell r="A303">
            <v>50000</v>
          </cell>
          <cell r="B303" t="str">
            <v>IMPERMEABILIZACOES</v>
          </cell>
          <cell r="E303" t="str">
            <v>Siurb (Edif)-Jan/21</v>
          </cell>
        </row>
        <row r="304">
          <cell r="A304">
            <v>50100</v>
          </cell>
          <cell r="B304" t="str">
            <v>IMPERMEABILIZANTE CONTRA UMIDADE DO SOLO</v>
          </cell>
          <cell r="C304" t="str">
            <v>.</v>
          </cell>
          <cell r="D304" t="str">
            <v>.</v>
          </cell>
          <cell r="E304" t="str">
            <v>Siurb (Edif)-Jan/21</v>
          </cell>
        </row>
        <row r="305">
          <cell r="A305">
            <v>50101</v>
          </cell>
          <cell r="B305" t="str">
            <v>ARGAMASSA IMPERMEABILIZANTE DE CIMENTO E AREIA (REBOCO IMPERMEÁVEL) - TRAÇO 1:3, ESPESSURA DE 20MM</v>
          </cell>
          <cell r="C305" t="str">
            <v>M2</v>
          </cell>
          <cell r="D305">
            <v>46.11</v>
          </cell>
          <cell r="E305" t="str">
            <v>Siurb (Edif)-Jan/21</v>
          </cell>
        </row>
        <row r="306">
          <cell r="A306">
            <v>50103</v>
          </cell>
          <cell r="B306" t="str">
            <v>ARGAMASSA IMPERMEABILIZANTE DE CIMENTO E AREIA (SUBSOLOS) - TRAÇO 1:2,5, ESPESSURA DE 20MM</v>
          </cell>
          <cell r="C306" t="str">
            <v>M2</v>
          </cell>
          <cell r="D306">
            <v>46.81</v>
          </cell>
          <cell r="E306" t="str">
            <v>Siurb (Edif)-Jan/21</v>
          </cell>
        </row>
        <row r="307">
          <cell r="A307">
            <v>50130</v>
          </cell>
          <cell r="B307" t="str">
            <v>CIMENTO IMPERMEABILIZANTE DE CRISTALIZAÇÃO - ESTRUTUTURA ENTERRADA</v>
          </cell>
          <cell r="C307" t="str">
            <v>M2</v>
          </cell>
          <cell r="D307">
            <v>67.59</v>
          </cell>
          <cell r="E307" t="str">
            <v>Siurb (Edif)-Jan/21</v>
          </cell>
        </row>
        <row r="308">
          <cell r="A308">
            <v>50140</v>
          </cell>
          <cell r="B308" t="str">
            <v>REGULARIZAÇÃO COM ARGAMASSA DE CIMENTO E AREIA - TRAÇO 1:3, ESPESSURA MÉDIA 30MM</v>
          </cell>
          <cell r="C308" t="str">
            <v>M2</v>
          </cell>
          <cell r="D308">
            <v>35.78</v>
          </cell>
          <cell r="E308" t="str">
            <v>Siurb (Edif)-Jan/21</v>
          </cell>
        </row>
        <row r="309">
          <cell r="A309">
            <v>50143</v>
          </cell>
          <cell r="B309" t="str">
            <v>PINTURA PROTETORA COM TINTA BETUMINOSA (PARA  ARGAMASSA IMPERMEÁVEL) - 2 DEMÃOS</v>
          </cell>
          <cell r="C309" t="str">
            <v>M2</v>
          </cell>
          <cell r="D309">
            <v>12.62</v>
          </cell>
          <cell r="E309" t="str">
            <v>Siurb (Edif)-Jan/21</v>
          </cell>
        </row>
        <row r="310">
          <cell r="A310">
            <v>50147</v>
          </cell>
          <cell r="B310" t="str">
            <v>PROTEÇÃO MECÂNICA COM ARGAMASSA DE CIMENTO E AREIA - TRAÇO 1:7, ESPESSURA MÉDIA 30MM</v>
          </cell>
          <cell r="C310" t="str">
            <v>M2</v>
          </cell>
          <cell r="D310">
            <v>32.83</v>
          </cell>
          <cell r="E310" t="str">
            <v>Siurb (Edif)-Jan/21</v>
          </cell>
        </row>
        <row r="311">
          <cell r="A311">
            <v>50200</v>
          </cell>
          <cell r="B311" t="str">
            <v>IMPERMEABILIZANTE CONTRA ÁGUA SOB PRESSÃO</v>
          </cell>
          <cell r="C311" t="str">
            <v>.</v>
          </cell>
          <cell r="D311" t="str">
            <v>.</v>
          </cell>
          <cell r="E311" t="str">
            <v>Siurb (Edif)-Jan/21</v>
          </cell>
        </row>
        <row r="312">
          <cell r="A312">
            <v>50202</v>
          </cell>
          <cell r="B312" t="str">
            <v>ARGAMASSA IMPERMEABILIZANTE DE CIMENTO E AREIA (RESERVATÓRIOS E PISCINAS) - TRAÇO 1:3, ESPESSURA 30MM</v>
          </cell>
          <cell r="C312" t="str">
            <v>M2</v>
          </cell>
          <cell r="D312">
            <v>83.97</v>
          </cell>
          <cell r="E312" t="str">
            <v>Siurb (Edif)-Jan/21</v>
          </cell>
        </row>
        <row r="313">
          <cell r="A313">
            <v>50230</v>
          </cell>
          <cell r="B313" t="str">
            <v>CIMENTO IMPERMEABILIZANTE DE CRISTALIZAÇÃO - ESTRUTURA ELEVADA</v>
          </cell>
          <cell r="C313" t="str">
            <v>M2</v>
          </cell>
          <cell r="D313">
            <v>55.06</v>
          </cell>
          <cell r="E313" t="str">
            <v>Siurb (Edif)-Jan/21</v>
          </cell>
        </row>
        <row r="314">
          <cell r="A314">
            <v>50243</v>
          </cell>
          <cell r="B314" t="str">
            <v>PINTURA PROTETORA COM TINTA BETUMINOSA (PARA ARGAMASSA IMPERMEÁVEL) - 2 DEMÃOS</v>
          </cell>
          <cell r="C314" t="str">
            <v>M2</v>
          </cell>
          <cell r="D314">
            <v>12.62</v>
          </cell>
          <cell r="E314" t="str">
            <v>Siurb (Edif)-Jan/21</v>
          </cell>
        </row>
        <row r="315">
          <cell r="A315">
            <v>50244</v>
          </cell>
          <cell r="B315" t="str">
            <v>PINTURA PROTETORA COM TINTA A BASE DE EPÓXI (PARA ARGAMASSA IMPERMEÁVEL)</v>
          </cell>
          <cell r="C315" t="str">
            <v>M2</v>
          </cell>
          <cell r="D315">
            <v>133.72999999999999</v>
          </cell>
          <cell r="E315" t="str">
            <v>Siurb (Edif)-Jan/21</v>
          </cell>
        </row>
        <row r="316">
          <cell r="A316">
            <v>50300</v>
          </cell>
          <cell r="B316" t="str">
            <v>IMPERMEABILIZANTE CONTRA ÁGUA DE PERCOLAÇÃO</v>
          </cell>
          <cell r="C316" t="str">
            <v>.</v>
          </cell>
          <cell r="D316" t="str">
            <v>.</v>
          </cell>
          <cell r="E316" t="str">
            <v>Siurb (Edif)-Jan/21</v>
          </cell>
        </row>
        <row r="317">
          <cell r="A317">
            <v>50302</v>
          </cell>
          <cell r="B317" t="str">
            <v>ARGAMASSA IMPERMEABILIZANTE DE CIMENTO E AREIA (CALHAS E MARQUISES) - TRAÇO 1:3, ESPESSURA 30MM</v>
          </cell>
          <cell r="C317" t="str">
            <v>M2</v>
          </cell>
          <cell r="D317">
            <v>83.97</v>
          </cell>
          <cell r="E317" t="str">
            <v>Siurb (Edif)-Jan/21</v>
          </cell>
        </row>
        <row r="318">
          <cell r="A318">
            <v>50305</v>
          </cell>
          <cell r="B318" t="str">
            <v>IMPERMEABILIZAÇÃO COM MEMBRANAS ASFÁLTICAS - COM 3 CAMADAS DE FELTRO ASFÁLTICO 15LBS</v>
          </cell>
          <cell r="C318" t="str">
            <v>M2</v>
          </cell>
          <cell r="D318">
            <v>190.11</v>
          </cell>
          <cell r="E318" t="str">
            <v>Siurb (Edif)-Jan/21</v>
          </cell>
        </row>
        <row r="319">
          <cell r="A319">
            <v>50306</v>
          </cell>
          <cell r="B319" t="str">
            <v>IMPERMEABILIZAÇÃO COM MEMBRANAS ASFÁLTICAS - COM 4 CAMADAS DE FELTRO ASFÁLTICO 15LBS</v>
          </cell>
          <cell r="C319" t="str">
            <v>M2</v>
          </cell>
          <cell r="D319">
            <v>262.89</v>
          </cell>
          <cell r="E319" t="str">
            <v>Siurb (Edif)-Jan/21</v>
          </cell>
        </row>
        <row r="320">
          <cell r="A320">
            <v>50307</v>
          </cell>
          <cell r="B320" t="str">
            <v>IMPERMEABILIZAÇÃO COM MEMBRANAS ASFÁLTICAS - COM 5 CAMADAS DE FELTRO ASFÁLTICO 15LBS</v>
          </cell>
          <cell r="C320" t="str">
            <v>M2</v>
          </cell>
          <cell r="D320">
            <v>448.29</v>
          </cell>
          <cell r="E320" t="str">
            <v>Siurb (Edif)-Jan/21</v>
          </cell>
        </row>
        <row r="321">
          <cell r="A321">
            <v>50308</v>
          </cell>
          <cell r="B321" t="str">
            <v>MANTA ASFÁLTICA ESPESSURA DE 3MM COM VÉU DE POLIÉSTER COLADA A MAÇARICO</v>
          </cell>
          <cell r="C321" t="str">
            <v>M2</v>
          </cell>
          <cell r="D321">
            <v>84.8</v>
          </cell>
          <cell r="E321" t="str">
            <v>Siurb (Edif)-Jan/21</v>
          </cell>
        </row>
        <row r="322">
          <cell r="A322">
            <v>50309</v>
          </cell>
          <cell r="B322" t="str">
            <v>MANTA ASFÁLTICA ESPESSURA DE 4MM COM VÉU DE POLIÉSTER COLADA A MAÇARICO</v>
          </cell>
          <cell r="C322" t="str">
            <v>M2</v>
          </cell>
          <cell r="D322">
            <v>83.77</v>
          </cell>
          <cell r="E322" t="str">
            <v>Siurb (Edif)-Jan/21</v>
          </cell>
        </row>
        <row r="323">
          <cell r="A323">
            <v>50311</v>
          </cell>
          <cell r="B323" t="str">
            <v>MANTA ASFÁLTICA ESPESSURA DE 4MM ANTI RAIZ COM VÉU DE POLIÉSTER</v>
          </cell>
          <cell r="C323" t="str">
            <v>M2</v>
          </cell>
          <cell r="D323">
            <v>98.4</v>
          </cell>
          <cell r="E323" t="str">
            <v>Siurb (Edif)-Jan/21</v>
          </cell>
        </row>
        <row r="324">
          <cell r="A324">
            <v>50312</v>
          </cell>
          <cell r="B324" t="str">
            <v>IMPERMEABILIZAÇÃO A BASE DE EMULSÃO ASFÁLTICA - ESTRUTURADA COM TECIDO POLIÉSTER - 2 CAMADAS DE ESTRUTURANTE</v>
          </cell>
          <cell r="C324" t="str">
            <v>M2</v>
          </cell>
          <cell r="D324">
            <v>84.52</v>
          </cell>
          <cell r="E324" t="str">
            <v>Siurb (Edif)-Jan/21</v>
          </cell>
        </row>
        <row r="325">
          <cell r="A325">
            <v>50313</v>
          </cell>
          <cell r="B325" t="str">
            <v>IMPERMEABILIZAÇÃO A BASE DE EMULSÃO ASFÁLTICA ESTRUTURADA COM TECIDO DE POLIÉSTER - 3 CAMADAS DE ESTRUTURANTE</v>
          </cell>
          <cell r="C325" t="str">
            <v>M2</v>
          </cell>
          <cell r="D325">
            <v>100.58</v>
          </cell>
          <cell r="E325" t="str">
            <v>Siurb (Edif)-Jan/21</v>
          </cell>
        </row>
        <row r="326">
          <cell r="A326">
            <v>50317</v>
          </cell>
          <cell r="B326" t="str">
            <v>IMPERMEABILIZAÇÃO A BASE DE EMULSÃO ASFÁLTICA MODIFICADA COM ELASTÔMEROS - ESTRUTURADA COM TECIDO DE POLIÉSTER - 2 CAMADAS DE ESTRUTURANTE</v>
          </cell>
          <cell r="C326" t="str">
            <v>M2</v>
          </cell>
          <cell r="D326">
            <v>100.76</v>
          </cell>
          <cell r="E326" t="str">
            <v>Siurb (Edif)-Jan/21</v>
          </cell>
        </row>
        <row r="327">
          <cell r="A327">
            <v>50340</v>
          </cell>
          <cell r="B327" t="str">
            <v>REGULARIZAÇÃO COM ARGAMASSA DE CIMENTO E AREIA - TRAÇO 1:3, ESPESSURA MÉDIA 30MM</v>
          </cell>
          <cell r="C327" t="str">
            <v>M2</v>
          </cell>
          <cell r="D327">
            <v>35.78</v>
          </cell>
          <cell r="E327" t="str">
            <v>Siurb (Edif)-Jan/21</v>
          </cell>
        </row>
        <row r="328">
          <cell r="A328">
            <v>50343</v>
          </cell>
          <cell r="B328" t="str">
            <v>PINTURA PROTETORA COM TINTA BETUMINOSA (PARA ARGAMASSA IMPERMEÁVEL) - 2 DEMÃOS</v>
          </cell>
          <cell r="C328" t="str">
            <v>M2</v>
          </cell>
          <cell r="D328">
            <v>12.62</v>
          </cell>
          <cell r="E328" t="str">
            <v>Siurb (Edif)-Jan/21</v>
          </cell>
        </row>
        <row r="329">
          <cell r="A329">
            <v>50347</v>
          </cell>
          <cell r="B329" t="str">
            <v>PROTEÇÃO MECÂNICA COM ARGAMASSA DE CIMENTO E AREIA - TRAÇO 1:7, ESPESSURA MÉDIA 30MM</v>
          </cell>
          <cell r="C329" t="str">
            <v>M2</v>
          </cell>
          <cell r="D329">
            <v>32.83</v>
          </cell>
          <cell r="E329" t="str">
            <v>Siurb (Edif)-Jan/21</v>
          </cell>
        </row>
        <row r="330">
          <cell r="A330">
            <v>50354</v>
          </cell>
          <cell r="B330" t="str">
            <v>ARGILA EXPANDIDA SOLTA</v>
          </cell>
          <cell r="C330" t="str">
            <v>M3</v>
          </cell>
          <cell r="D330">
            <v>386.54</v>
          </cell>
          <cell r="E330" t="str">
            <v>Siurb (Edif)-Jan/21</v>
          </cell>
        </row>
        <row r="331">
          <cell r="A331">
            <v>50355</v>
          </cell>
          <cell r="B331" t="str">
            <v>ISOLAMENTO TÉRMICO COM ARGILA EXPANDIDA SOLTA - ESPESSURA 70MM</v>
          </cell>
          <cell r="C331" t="str">
            <v>M2</v>
          </cell>
          <cell r="D331">
            <v>55.07</v>
          </cell>
          <cell r="E331" t="str">
            <v>Siurb (Edif)-Jan/21</v>
          </cell>
        </row>
        <row r="332">
          <cell r="A332">
            <v>50373</v>
          </cell>
          <cell r="B332" t="str">
            <v>ISOLAMENTO TÉRMICO COM POLIESTIRENO EXPANDIDO - ESPESSURA 50MM</v>
          </cell>
          <cell r="C332" t="str">
            <v>M2</v>
          </cell>
          <cell r="D332">
            <v>31.64</v>
          </cell>
          <cell r="E332" t="str">
            <v>Siurb (Edif)-Jan/21</v>
          </cell>
        </row>
        <row r="333">
          <cell r="A333">
            <v>50400</v>
          </cell>
          <cell r="B333" t="str">
            <v>JUNTAS DE DILATAÇÃO</v>
          </cell>
          <cell r="C333" t="str">
            <v>.</v>
          </cell>
          <cell r="D333" t="str">
            <v>.</v>
          </cell>
          <cell r="E333" t="str">
            <v>Siurb (Edif)-Jan/21</v>
          </cell>
        </row>
        <row r="334">
          <cell r="A334">
            <v>50410</v>
          </cell>
          <cell r="B334" t="str">
            <v>MASTIQUE ELÁSTICO A BASE DE SILICONE</v>
          </cell>
          <cell r="C334" t="str">
            <v>DM3</v>
          </cell>
          <cell r="D334">
            <v>68.36</v>
          </cell>
          <cell r="E334" t="str">
            <v>Siurb (Edif)-Jan/21</v>
          </cell>
        </row>
        <row r="335">
          <cell r="A335">
            <v>50430</v>
          </cell>
          <cell r="B335" t="str">
            <v>MASTIQUE ELÁSTICO A BASE DE POLIURETANO - MONOCOMPONENTE</v>
          </cell>
          <cell r="C335" t="str">
            <v>DM3</v>
          </cell>
          <cell r="D335">
            <v>121.51</v>
          </cell>
          <cell r="E335" t="str">
            <v>Siurb (Edif)-Jan/21</v>
          </cell>
        </row>
        <row r="336">
          <cell r="A336">
            <v>50450</v>
          </cell>
          <cell r="B336" t="str">
            <v>FORNECIMENTO E COLOCAÇÃO DE JUNTA DE DILATAÇÃO DE ELASTÔMERO DE NEOPRENE, TIPO JEENE JJ2540VV OU SIMILAR</v>
          </cell>
          <cell r="C336" t="str">
            <v>M</v>
          </cell>
          <cell r="D336">
            <v>489.49</v>
          </cell>
          <cell r="E336" t="str">
            <v>Siurb (Edif)-Jan/21</v>
          </cell>
        </row>
        <row r="337">
          <cell r="A337">
            <v>55000</v>
          </cell>
          <cell r="B337" t="str">
            <v>DEMOLIÇÕES</v>
          </cell>
          <cell r="C337" t="str">
            <v>.</v>
          </cell>
          <cell r="D337" t="str">
            <v>.</v>
          </cell>
          <cell r="E337" t="str">
            <v>Siurb (Edif)-Jan/21</v>
          </cell>
        </row>
        <row r="338">
          <cell r="A338">
            <v>55001</v>
          </cell>
          <cell r="B338" t="str">
            <v>DEMOLIÇÃO DE ARGAMASSA IMPERMEÁVEL - ESPESSURA MÉDIA DE 30MM</v>
          </cell>
          <cell r="C338" t="str">
            <v>M2</v>
          </cell>
          <cell r="D338">
            <v>9.11</v>
          </cell>
          <cell r="E338" t="str">
            <v>Siurb (Edif)-Jan/21</v>
          </cell>
        </row>
        <row r="339">
          <cell r="A339">
            <v>55002</v>
          </cell>
          <cell r="B339" t="str">
            <v>DEMOLIÇÃO DE SISTEMAS IMPERMEABILIZANTES DE BASE ASFÁLTICA</v>
          </cell>
          <cell r="C339" t="str">
            <v>M2</v>
          </cell>
          <cell r="D339">
            <v>3.65</v>
          </cell>
          <cell r="E339" t="str">
            <v>Siurb (Edif)-Jan/21</v>
          </cell>
        </row>
        <row r="340">
          <cell r="A340">
            <v>55005</v>
          </cell>
          <cell r="B340" t="str">
            <v>DEMOLIÇÃO DE SISTEMAS DE ISOLAMENTO TÉRMICO EM GERAL</v>
          </cell>
          <cell r="C340" t="str">
            <v>M2</v>
          </cell>
          <cell r="D340">
            <v>1.82</v>
          </cell>
          <cell r="E340" t="str">
            <v>Siurb (Edif)-Jan/21</v>
          </cell>
        </row>
        <row r="341">
          <cell r="A341">
            <v>55010</v>
          </cell>
          <cell r="B341" t="str">
            <v>DEMOLIÇÃO DE CAPEAMENTO PROTETOR, EXECUTADO COM ARGAMASSA DE CIMENTO E AREIA</v>
          </cell>
          <cell r="C341" t="str">
            <v>M2</v>
          </cell>
          <cell r="D341">
            <v>5.47</v>
          </cell>
          <cell r="E341" t="str">
            <v>Siurb (Edif)-Jan/21</v>
          </cell>
        </row>
        <row r="342">
          <cell r="A342">
            <v>55012</v>
          </cell>
          <cell r="B342" t="str">
            <v>DEMOLIÇÃO DE PROTEÇÃO TERMOMECÂNICA - LADRILHOS CERÂMICOS OU HIDRÁULICOS</v>
          </cell>
          <cell r="C342" t="str">
            <v>M2</v>
          </cell>
          <cell r="D342">
            <v>10.94</v>
          </cell>
          <cell r="E342" t="str">
            <v>Siurb (Edif)-Jan/21</v>
          </cell>
        </row>
        <row r="343">
          <cell r="A343">
            <v>55015</v>
          </cell>
          <cell r="B343" t="str">
            <v>DEMOLIÇÃO DE ARGAMASSA DE REGULARIZAÇÃO - ESPESSURA MÉDIA DE 30MM</v>
          </cell>
          <cell r="C343" t="str">
            <v>M2</v>
          </cell>
          <cell r="D343">
            <v>9.11</v>
          </cell>
          <cell r="E343" t="str">
            <v>Siurb (Edif)-Jan/21</v>
          </cell>
        </row>
        <row r="344">
          <cell r="A344">
            <v>56000</v>
          </cell>
          <cell r="B344" t="str">
            <v>RETIRADAS</v>
          </cell>
          <cell r="C344" t="str">
            <v>.</v>
          </cell>
          <cell r="D344" t="str">
            <v>.</v>
          </cell>
          <cell r="E344" t="str">
            <v>Siurb (Edif)-Jan/21</v>
          </cell>
        </row>
        <row r="345">
          <cell r="A345">
            <v>56005</v>
          </cell>
          <cell r="B345" t="str">
            <v>RETIRADA DE ISOLAMENTO TÉRMICO - TIJOLOS CERÂMICOS FURADOS</v>
          </cell>
          <cell r="C345" t="str">
            <v>M2</v>
          </cell>
          <cell r="D345">
            <v>5.47</v>
          </cell>
          <cell r="E345" t="str">
            <v>Siurb (Edif)-Jan/21</v>
          </cell>
        </row>
        <row r="346">
          <cell r="A346">
            <v>56006</v>
          </cell>
          <cell r="B346" t="str">
            <v>RETIRADA DE ISOLAMENTO TÉRMICO - AGREGADOS SOLTOS EM GERAL</v>
          </cell>
          <cell r="C346" t="str">
            <v>M3</v>
          </cell>
          <cell r="D346">
            <v>36.450000000000003</v>
          </cell>
          <cell r="E346" t="str">
            <v>Siurb (Edif)-Jan/21</v>
          </cell>
        </row>
        <row r="347">
          <cell r="A347">
            <v>57000</v>
          </cell>
          <cell r="B347" t="str">
            <v>RETIRADAS</v>
          </cell>
          <cell r="C347" t="str">
            <v>.</v>
          </cell>
          <cell r="D347" t="str">
            <v>.</v>
          </cell>
          <cell r="E347" t="str">
            <v>Siurb (Edif)-Jan/21</v>
          </cell>
        </row>
        <row r="348">
          <cell r="A348">
            <v>57006</v>
          </cell>
          <cell r="B348" t="str">
            <v>RECOLOCAÇÃO DE ISOLAMENTO TÉRMICO - AGREGADOS SOLTOS EM GERAL</v>
          </cell>
          <cell r="C348" t="str">
            <v>M3</v>
          </cell>
          <cell r="D348">
            <v>82.02</v>
          </cell>
          <cell r="E348" t="str">
            <v>Siurb (Edif)-Jan/21</v>
          </cell>
        </row>
        <row r="349">
          <cell r="A349">
            <v>58000</v>
          </cell>
          <cell r="B349" t="str">
            <v>SERVIÇOS PARCIAIS</v>
          </cell>
          <cell r="C349" t="str">
            <v>.</v>
          </cell>
          <cell r="D349" t="str">
            <v>.</v>
          </cell>
          <cell r="E349" t="str">
            <v>Siurb (Edif)-Jan/21</v>
          </cell>
        </row>
        <row r="350">
          <cell r="A350">
            <v>59000</v>
          </cell>
          <cell r="B350" t="str">
            <v>RESINAS</v>
          </cell>
          <cell r="C350" t="str">
            <v>.</v>
          </cell>
          <cell r="D350" t="str">
            <v>.</v>
          </cell>
          <cell r="E350" t="str">
            <v>Siurb (Edif)-Jan/21</v>
          </cell>
        </row>
        <row r="351">
          <cell r="A351">
            <v>60000</v>
          </cell>
          <cell r="B351" t="str">
            <v>COBERTURAS</v>
          </cell>
          <cell r="E351" t="str">
            <v>Siurb (Edif)-Jan/21</v>
          </cell>
        </row>
        <row r="352">
          <cell r="A352">
            <v>60100</v>
          </cell>
          <cell r="B352" t="str">
            <v>ESTRUTURAS DE COBERTURA</v>
          </cell>
          <cell r="C352" t="str">
            <v>.</v>
          </cell>
          <cell r="D352" t="str">
            <v>.</v>
          </cell>
          <cell r="E352" t="str">
            <v>Siurb (Edif)-Jan/21</v>
          </cell>
        </row>
        <row r="353">
          <cell r="A353">
            <v>60110</v>
          </cell>
          <cell r="B353" t="str">
            <v>ESTRUTURA DE MADEIRA, EM TERÇAS, PARA TELHAS ONDULADAS CA/AL/PL/AG</v>
          </cell>
          <cell r="C353" t="str">
            <v>M2</v>
          </cell>
          <cell r="D353">
            <v>52.48</v>
          </cell>
          <cell r="E353" t="str">
            <v>Siurb (Edif)-Jan/21</v>
          </cell>
        </row>
        <row r="354">
          <cell r="A354">
            <v>60113</v>
          </cell>
          <cell r="B354" t="str">
            <v>ESTRUTURA DE MADEIRA, PONTALETADA, PARA TELHAS ONDULADAS CA/AL/PL/AG</v>
          </cell>
          <cell r="C354" t="str">
            <v>M2</v>
          </cell>
          <cell r="D354">
            <v>185.19</v>
          </cell>
          <cell r="E354" t="str">
            <v>Siurb (Edif)-Jan/21</v>
          </cell>
        </row>
        <row r="355">
          <cell r="A355">
            <v>60115</v>
          </cell>
          <cell r="B355" t="str">
            <v>ESTRUTURA COM TESOURAS DE MADEIRA PARA TELHAS ONDULADAS CA/AL/PL - VÃOS ATÉ 7,00M</v>
          </cell>
          <cell r="C355" t="str">
            <v>M2</v>
          </cell>
          <cell r="D355">
            <v>119.31</v>
          </cell>
          <cell r="E355" t="str">
            <v>Siurb (Edif)-Jan/21</v>
          </cell>
        </row>
        <row r="356">
          <cell r="A356">
            <v>60116</v>
          </cell>
          <cell r="B356" t="str">
            <v>ESTRUTURA COM TESOURAS DE MADEIRA PARA TELHAS ONDULADAS CA/AL/PL - VÃOS 7,01 À 10,00M</v>
          </cell>
          <cell r="C356" t="str">
            <v>M2</v>
          </cell>
          <cell r="D356">
            <v>131.29</v>
          </cell>
          <cell r="E356" t="str">
            <v>Siurb (Edif)-Jan/21</v>
          </cell>
        </row>
        <row r="357">
          <cell r="A357">
            <v>60117</v>
          </cell>
          <cell r="B357" t="str">
            <v>ESTRUTURA COM TESOURAS DE MADEIRA PARA TELHAS ONDULADAS CA/AL/PL - VÃOS 10,01 À 13,00M</v>
          </cell>
          <cell r="C357" t="str">
            <v>M2</v>
          </cell>
          <cell r="D357">
            <v>155.13</v>
          </cell>
          <cell r="E357" t="str">
            <v>Siurb (Edif)-Jan/21</v>
          </cell>
        </row>
        <row r="358">
          <cell r="A358">
            <v>60118</v>
          </cell>
          <cell r="B358" t="str">
            <v>ESTRUTURA COM TESOURAS DE MADEIRA PARA TELHAS ONDULADAS CA/AL/PL - VÃOS 13,01 À 18,00M</v>
          </cell>
          <cell r="C358" t="str">
            <v>M2</v>
          </cell>
          <cell r="D358">
            <v>184.25</v>
          </cell>
          <cell r="E358" t="str">
            <v>Siurb (Edif)-Jan/21</v>
          </cell>
        </row>
        <row r="359">
          <cell r="A359">
            <v>60130</v>
          </cell>
          <cell r="B359" t="str">
            <v>FORNECIMENTO DE ESTRUTURA METÁLICA PARA COBERTURA</v>
          </cell>
          <cell r="C359" t="str">
            <v>KG</v>
          </cell>
          <cell r="D359">
            <v>12.97</v>
          </cell>
          <cell r="E359" t="str">
            <v>Siurb (Edif)-Jan/21</v>
          </cell>
        </row>
        <row r="360">
          <cell r="A360">
            <v>60131</v>
          </cell>
          <cell r="B360" t="str">
            <v>MONTAGEM DE ESTRUTURA METÁLICA PARA COBERTURA</v>
          </cell>
          <cell r="C360" t="str">
            <v>KG</v>
          </cell>
          <cell r="D360">
            <v>2.48</v>
          </cell>
          <cell r="E360" t="str">
            <v>Siurb (Edif)-Jan/21</v>
          </cell>
        </row>
        <row r="361">
          <cell r="A361">
            <v>60200</v>
          </cell>
          <cell r="B361" t="str">
            <v>TELHADOS</v>
          </cell>
          <cell r="C361" t="str">
            <v>.</v>
          </cell>
          <cell r="D361" t="str">
            <v>.</v>
          </cell>
          <cell r="E361" t="str">
            <v>Siurb (Edif)-Jan/21</v>
          </cell>
        </row>
        <row r="362">
          <cell r="A362">
            <v>60203</v>
          </cell>
          <cell r="B362" t="str">
            <v>TELHAS DE BARRO COZIDO - PAULISTA</v>
          </cell>
          <cell r="C362" t="str">
            <v>M2</v>
          </cell>
          <cell r="D362">
            <v>127.25</v>
          </cell>
          <cell r="E362" t="str">
            <v>Siurb (Edif)-Jan/21</v>
          </cell>
        </row>
        <row r="363">
          <cell r="A363">
            <v>60204</v>
          </cell>
          <cell r="B363" t="str">
            <v>TELHAS DE BARRO COZIDO - SUPER-PAULISTA (PLAN)</v>
          </cell>
          <cell r="C363" t="str">
            <v>M2</v>
          </cell>
          <cell r="D363">
            <v>124.36</v>
          </cell>
          <cell r="E363" t="str">
            <v>Siurb (Edif)-Jan/21</v>
          </cell>
        </row>
        <row r="364">
          <cell r="A364">
            <v>60205</v>
          </cell>
          <cell r="B364" t="str">
            <v>TELHAS DE BARRO COZIDO - FRANCESA</v>
          </cell>
          <cell r="C364" t="str">
            <v>M2</v>
          </cell>
          <cell r="D364">
            <v>76.95</v>
          </cell>
          <cell r="E364" t="str">
            <v>Siurb (Edif)-Jan/21</v>
          </cell>
        </row>
        <row r="365">
          <cell r="A365">
            <v>60221</v>
          </cell>
          <cell r="B365" t="str">
            <v>TELHA ONDULADA CRFS 6MM</v>
          </cell>
          <cell r="C365" t="str">
            <v>M2</v>
          </cell>
          <cell r="D365">
            <v>45.18</v>
          </cell>
          <cell r="E365" t="str">
            <v>Siurb (Edif)-Jan/21</v>
          </cell>
        </row>
        <row r="366">
          <cell r="A366">
            <v>60222</v>
          </cell>
          <cell r="B366" t="str">
            <v>TELHA ONDULADA CRFS 8MM</v>
          </cell>
          <cell r="C366" t="str">
            <v>M2</v>
          </cell>
          <cell r="D366">
            <v>62.76</v>
          </cell>
          <cell r="E366" t="str">
            <v>Siurb (Edif)-Jan/21</v>
          </cell>
        </row>
        <row r="367">
          <cell r="A367">
            <v>60223</v>
          </cell>
          <cell r="B367" t="str">
            <v>TELHA ESTRUTURAL TRAPEZOIDAL EM CRFS, LARGURA ÚTIL=44CM - ESPESSURA 8MM</v>
          </cell>
          <cell r="C367" t="str">
            <v>M2</v>
          </cell>
          <cell r="D367">
            <v>108.59</v>
          </cell>
          <cell r="E367" t="str">
            <v>Siurb (Edif)-Jan/21</v>
          </cell>
        </row>
        <row r="368">
          <cell r="A368">
            <v>60225</v>
          </cell>
          <cell r="B368" t="str">
            <v>TELHA ESTRUTURAL TRAPEZOIDAL EM CRFS, LARGURA ÚTIL=90CM - ESPESSURA 8MM</v>
          </cell>
          <cell r="C368" t="str">
            <v>M2</v>
          </cell>
          <cell r="D368">
            <v>91.51</v>
          </cell>
          <cell r="E368" t="str">
            <v>Siurb (Edif)-Jan/21</v>
          </cell>
        </row>
        <row r="369">
          <cell r="A369">
            <v>60243</v>
          </cell>
          <cell r="B369" t="str">
            <v>TELHA TRAPEZOIDAL DUPLA EM AÇO GALVANIZADO - E= 0,8MM, REVESTIMENTO B, H=40MM - PINTADA 1 FACE - MIOLO EM POLIURETANO E=30MM</v>
          </cell>
          <cell r="C369" t="str">
            <v>M2</v>
          </cell>
          <cell r="D369">
            <v>278.39</v>
          </cell>
          <cell r="E369" t="str">
            <v>Siurb (Edif)-Jan/21</v>
          </cell>
        </row>
        <row r="370">
          <cell r="A370">
            <v>60244</v>
          </cell>
          <cell r="B370" t="str">
            <v>TELHA TRAPEZOIDAL EM AÇO GALVANIZADO ESPESSURA DE 0,50MM, REVESTIMENTO B, H=40MM</v>
          </cell>
          <cell r="C370" t="str">
            <v>M2</v>
          </cell>
          <cell r="D370">
            <v>73.11</v>
          </cell>
          <cell r="E370" t="str">
            <v>Siurb (Edif)-Jan/21</v>
          </cell>
        </row>
        <row r="371">
          <cell r="A371">
            <v>60245</v>
          </cell>
          <cell r="B371" t="str">
            <v>TELHA ONDULADA EM AÇO GALVANIZADO ESPESSURA DE 0,50MM, REVESTIMENTO B, H=17,5MM</v>
          </cell>
          <cell r="C371" t="str">
            <v>M2</v>
          </cell>
          <cell r="D371">
            <v>73.17</v>
          </cell>
          <cell r="E371" t="str">
            <v>Siurb (Edif)-Jan/21</v>
          </cell>
        </row>
        <row r="372">
          <cell r="A372">
            <v>60246</v>
          </cell>
          <cell r="B372" t="str">
            <v>TELHA TRAPEZOIDAL DUP. AÇO GALVANIZADO ESPESSURA DE 0,5MM, REVESTIMENTO B, H=40MM, COM MIOLO POLIURETANO E=30MM</v>
          </cell>
          <cell r="C372" t="str">
            <v>M2</v>
          </cell>
          <cell r="D372">
            <v>195.06</v>
          </cell>
          <cell r="E372" t="str">
            <v>Siurb (Edif)-Jan/21</v>
          </cell>
        </row>
        <row r="373">
          <cell r="A373">
            <v>60247</v>
          </cell>
          <cell r="B373" t="str">
            <v>TELHA TRAPEZOIDAL EM AÇO GALVANIZADO ESP=0,5MM, H=40MM, COM PINTURA ELETROLÍTICA COR BRANCA 2 FACES</v>
          </cell>
          <cell r="C373" t="str">
            <v>M2</v>
          </cell>
          <cell r="D373">
            <v>83.73</v>
          </cell>
          <cell r="E373" t="str">
            <v>Siurb (Edif)-Jan/21</v>
          </cell>
        </row>
        <row r="374">
          <cell r="A374">
            <v>60248</v>
          </cell>
          <cell r="B374" t="str">
            <v>TELHA ONDULADA EM AÇO GALVANIZADO E=0,5MM, REVESTIMENTO B, H=17,5MM COM PINTURA ELETROLÍTICA COR BRANCA 2 FACES</v>
          </cell>
          <cell r="C374" t="str">
            <v>M2</v>
          </cell>
          <cell r="D374">
            <v>76.05</v>
          </cell>
          <cell r="E374" t="str">
            <v>Siurb (Edif)-Jan/21</v>
          </cell>
        </row>
        <row r="375">
          <cell r="A375">
            <v>60249</v>
          </cell>
          <cell r="B375" t="str">
            <v>TELHA TRAPEZOIDAL DUP. AÇO GALVANIZADO E=0,5MM, REVESTIMENTO B, H=40MM PINTURA MIOLO POLIURETANO E=30MM</v>
          </cell>
          <cell r="C375" t="str">
            <v>M2</v>
          </cell>
          <cell r="D375">
            <v>218.81</v>
          </cell>
          <cell r="E375" t="str">
            <v>Siurb (Edif)-Jan/21</v>
          </cell>
        </row>
        <row r="376">
          <cell r="A376">
            <v>60250</v>
          </cell>
          <cell r="B376" t="str">
            <v>TELHAS EM POLICARBONATO ALVEOLAR 6MM COM ESTRUTURA METÁLICA GALVANIZADA INSTALADA</v>
          </cell>
          <cell r="C376" t="str">
            <v>M2</v>
          </cell>
          <cell r="D376">
            <v>473.41</v>
          </cell>
          <cell r="E376" t="str">
            <v>Siurb (Edif)-Jan/21</v>
          </cell>
        </row>
        <row r="377">
          <cell r="A377">
            <v>60251</v>
          </cell>
          <cell r="B377" t="str">
            <v>CUMEEIRA OU ESPIGÃO PARA TELHAS PAULISTA, PLAN E FRANCESA - BARRO OU VIDRO</v>
          </cell>
          <cell r="C377" t="str">
            <v>M</v>
          </cell>
          <cell r="D377">
            <v>29.01</v>
          </cell>
          <cell r="E377" t="str">
            <v>Siurb (Edif)-Jan/21</v>
          </cell>
        </row>
        <row r="378">
          <cell r="A378">
            <v>60255</v>
          </cell>
          <cell r="B378" t="str">
            <v>CUMEEIRA PARA TELHA ONDULADA (CRFS, PVC RÍGIDO E POLIÉSTER), TRAPEZOIDAL E GRECA (PVC RÍGIDO E POLIÉSTER)</v>
          </cell>
          <cell r="C378" t="str">
            <v>M</v>
          </cell>
          <cell r="D378">
            <v>53.11</v>
          </cell>
          <cell r="E378" t="str">
            <v>Siurb (Edif)-Jan/21</v>
          </cell>
        </row>
        <row r="379">
          <cell r="A379">
            <v>60256</v>
          </cell>
          <cell r="B379" t="str">
            <v>CUMEEIRA NORMAL PARA TELHA TECNOLOGIA CRFS, ESTRUTURAL TRAPEZOIDAL 44CM</v>
          </cell>
          <cell r="C379" t="str">
            <v>M</v>
          </cell>
          <cell r="D379">
            <v>72.63</v>
          </cell>
          <cell r="E379" t="str">
            <v>Siurb (Edif)-Jan/21</v>
          </cell>
        </row>
        <row r="380">
          <cell r="A380">
            <v>60257</v>
          </cell>
          <cell r="B380" t="str">
            <v>CUMEEIRA NORMAL PARA TELHA TECNOLOGIA CRFS, ESTRUTURAL TRAPEZOIDAL - 90CM</v>
          </cell>
          <cell r="C380" t="str">
            <v>M</v>
          </cell>
          <cell r="D380">
            <v>285.45999999999998</v>
          </cell>
          <cell r="E380" t="str">
            <v>Siurb (Edif)-Jan/21</v>
          </cell>
        </row>
        <row r="381">
          <cell r="A381">
            <v>60290</v>
          </cell>
          <cell r="B381" t="str">
            <v>CUMEEIRA DE ALUMÍNIO, PERFIL ONDULADO - NORMAL E= 0,8MM</v>
          </cell>
          <cell r="C381" t="str">
            <v>M</v>
          </cell>
          <cell r="D381">
            <v>107.25</v>
          </cell>
          <cell r="E381" t="str">
            <v>Siurb (Edif)-Jan/21</v>
          </cell>
        </row>
        <row r="382">
          <cell r="A382">
            <v>60291</v>
          </cell>
          <cell r="B382" t="str">
            <v>CUMEEIRA DE ALUMÍNIO, PERFIL TRAPEZOIDAL - NORMAL - E=0,8MM</v>
          </cell>
          <cell r="C382" t="str">
            <v>M</v>
          </cell>
          <cell r="D382">
            <v>78.290000000000006</v>
          </cell>
          <cell r="E382" t="str">
            <v>Siurb (Edif)-Jan/21</v>
          </cell>
        </row>
        <row r="383">
          <cell r="A383">
            <v>60292</v>
          </cell>
          <cell r="B383" t="str">
            <v>CUMEEIRA DE ALUMÍNIO PERFIL ONDULADO - SHED - E=0,8MM</v>
          </cell>
          <cell r="C383" t="str">
            <v>M</v>
          </cell>
          <cell r="D383">
            <v>75.900000000000006</v>
          </cell>
          <cell r="E383" t="str">
            <v>Siurb (Edif)-Jan/21</v>
          </cell>
        </row>
        <row r="384">
          <cell r="A384">
            <v>60293</v>
          </cell>
          <cell r="B384" t="str">
            <v>CUMEEIRA DE ALUMÍNIO - PERFIL TRAPEZOIDAL - SHED - E=0,8MM</v>
          </cell>
          <cell r="C384" t="str">
            <v>M</v>
          </cell>
          <cell r="D384">
            <v>77.13</v>
          </cell>
          <cell r="E384" t="str">
            <v>Siurb (Edif)-Jan/21</v>
          </cell>
        </row>
        <row r="385">
          <cell r="A385">
            <v>60294</v>
          </cell>
          <cell r="B385" t="str">
            <v>CUMEEIRA TRAPEZOIDAL EM AÇO GALVANIZADO ESP=0,5MM, REVESTIMENTO B, H=40MM, L=0,60 M</v>
          </cell>
          <cell r="C385" t="str">
            <v>M</v>
          </cell>
          <cell r="D385">
            <v>59.3</v>
          </cell>
          <cell r="E385" t="str">
            <v>Siurb (Edif)-Jan/21</v>
          </cell>
        </row>
        <row r="386">
          <cell r="A386">
            <v>60295</v>
          </cell>
          <cell r="B386" t="str">
            <v>CUMEEIRA ONDULADA EM AÇO GALVANIZADO ESP=0,50MM, REVESTIMENTO B, H=17,5MM, LARG=0,60M</v>
          </cell>
          <cell r="C386" t="str">
            <v>M</v>
          </cell>
          <cell r="D386">
            <v>66.19</v>
          </cell>
          <cell r="E386" t="str">
            <v>Siurb (Edif)-Jan/21</v>
          </cell>
        </row>
        <row r="387">
          <cell r="A387">
            <v>60296</v>
          </cell>
          <cell r="B387" t="str">
            <v>CUMEEIRA TRAPEZOIDAL EM AÇO GALVANIZADO E=0,5MM, REVESTIMENTO B, H=40MM, L=0,60M, COM PINTURA BRANCA 2 FACES</v>
          </cell>
          <cell r="C387" t="str">
            <v>M</v>
          </cell>
          <cell r="D387">
            <v>82.57</v>
          </cell>
          <cell r="E387" t="str">
            <v>Siurb (Edif)-Jan/21</v>
          </cell>
        </row>
        <row r="388">
          <cell r="A388">
            <v>60297</v>
          </cell>
          <cell r="B388" t="str">
            <v>CUMEEIRA ONDULADA EM AÇO GALVANIZADO E=0,5MM, REVESTIMENTO B, H=17,5MM, L=0,60M, COM PINTURA BRANCA 2 FACES</v>
          </cell>
          <cell r="C388" t="str">
            <v>M</v>
          </cell>
          <cell r="D388">
            <v>83.21</v>
          </cell>
          <cell r="E388" t="str">
            <v>Siurb (Edif)-Jan/21</v>
          </cell>
        </row>
        <row r="389">
          <cell r="A389">
            <v>60299</v>
          </cell>
          <cell r="B389" t="str">
            <v>SUBCOBERTURA COM FOLHA DE ALUMÍNIO</v>
          </cell>
          <cell r="C389" t="str">
            <v>M2</v>
          </cell>
          <cell r="D389">
            <v>10.23</v>
          </cell>
          <cell r="E389" t="str">
            <v>Siurb (Edif)-Jan/21</v>
          </cell>
        </row>
        <row r="390">
          <cell r="A390">
            <v>60300</v>
          </cell>
          <cell r="B390" t="str">
            <v>DOMOS DE VENTILAÇÃO E ILUMINAÇÃO</v>
          </cell>
          <cell r="C390" t="str">
            <v>.</v>
          </cell>
          <cell r="D390" t="str">
            <v>.</v>
          </cell>
          <cell r="E390" t="str">
            <v>Siurb (Edif)-Jan/21</v>
          </cell>
        </row>
        <row r="391">
          <cell r="A391">
            <v>60398</v>
          </cell>
          <cell r="B391" t="str">
            <v>DOMO ACRÍLICO PARA ILUMINAÇÃO E VENTILAÇÃO</v>
          </cell>
          <cell r="C391" t="str">
            <v>M2</v>
          </cell>
          <cell r="D391">
            <v>659.47</v>
          </cell>
          <cell r="E391" t="str">
            <v>Siurb (Edif)-Jan/21</v>
          </cell>
        </row>
        <row r="392">
          <cell r="A392">
            <v>65000</v>
          </cell>
          <cell r="B392" t="str">
            <v>DEMOLIÇÕES</v>
          </cell>
          <cell r="C392" t="str">
            <v>.</v>
          </cell>
          <cell r="D392" t="str">
            <v>.</v>
          </cell>
          <cell r="E392" t="str">
            <v>Siurb (Edif)-Jan/21</v>
          </cell>
        </row>
        <row r="393">
          <cell r="A393">
            <v>65020</v>
          </cell>
          <cell r="B393" t="str">
            <v>DEMOLIÇÃO DE TELHAS DE BARRO COZIDO OU VIDRO EM GERAL</v>
          </cell>
          <cell r="C393" t="str">
            <v>M2</v>
          </cell>
          <cell r="D393">
            <v>10.94</v>
          </cell>
          <cell r="E393" t="str">
            <v>Siurb (Edif)-Jan/21</v>
          </cell>
        </row>
        <row r="394">
          <cell r="A394">
            <v>65025</v>
          </cell>
          <cell r="B394" t="str">
            <v>DEMOLIÇÃO DE TELHAS EM GERAL, EXCLUSIVE TELHAS DE BARRO COZIDO E VIDRO</v>
          </cell>
          <cell r="C394" t="str">
            <v>M2</v>
          </cell>
          <cell r="D394">
            <v>4.5599999999999996</v>
          </cell>
          <cell r="E394" t="str">
            <v>Siurb (Edif)-Jan/21</v>
          </cell>
        </row>
        <row r="395">
          <cell r="A395">
            <v>66000</v>
          </cell>
          <cell r="B395" t="str">
            <v>RETIRADAS</v>
          </cell>
          <cell r="C395" t="str">
            <v>.</v>
          </cell>
          <cell r="D395" t="str">
            <v>.</v>
          </cell>
          <cell r="E395" t="str">
            <v>Siurb (Edif)-Jan/21</v>
          </cell>
        </row>
        <row r="396">
          <cell r="A396">
            <v>66003</v>
          </cell>
          <cell r="B396" t="str">
            <v>RETIRADA DE ESTRUTURA MADEIRA PONTALETADA - PARA TELHAS DE BARRO COZIDO</v>
          </cell>
          <cell r="C396" t="str">
            <v>M2</v>
          </cell>
          <cell r="D396">
            <v>12.47</v>
          </cell>
          <cell r="E396" t="str">
            <v>Siurb (Edif)-Jan/21</v>
          </cell>
        </row>
        <row r="397">
          <cell r="A397">
            <v>66004</v>
          </cell>
          <cell r="B397" t="str">
            <v>RETIRADA DE ESTRUTURA MADEIRA PONTALETADA - PARA TELHA ONDULADA DE CIMENTO AMIANTO, ALUMÍNIO OU PLÁSTICO</v>
          </cell>
          <cell r="C397" t="str">
            <v>M2</v>
          </cell>
          <cell r="D397">
            <v>8.31</v>
          </cell>
          <cell r="E397" t="str">
            <v>Siurb (Edif)-Jan/21</v>
          </cell>
        </row>
        <row r="398">
          <cell r="A398">
            <v>66005</v>
          </cell>
          <cell r="B398" t="str">
            <v>RETIRADA DE ESTRUTURA DE MADEIRA COM TESOURAS - PARA TELHAS DE BARRO COZIDO</v>
          </cell>
          <cell r="C398" t="str">
            <v>M2</v>
          </cell>
          <cell r="D398">
            <v>20.78</v>
          </cell>
          <cell r="E398" t="str">
            <v>Siurb (Edif)-Jan/21</v>
          </cell>
        </row>
        <row r="399">
          <cell r="A399">
            <v>66006</v>
          </cell>
          <cell r="B399" t="str">
            <v>RETIRADA DE ESTRUTURA DE MADEIRA COM TESOURAS - PARA TELHA ONDULADA DE CIMENTO AMIANTO, ALUMÍNIO OU PLÁSTICO</v>
          </cell>
          <cell r="C399" t="str">
            <v>M2</v>
          </cell>
          <cell r="D399">
            <v>16.62</v>
          </cell>
          <cell r="E399" t="str">
            <v>Siurb (Edif)-Jan/21</v>
          </cell>
        </row>
        <row r="400">
          <cell r="A400">
            <v>66008</v>
          </cell>
          <cell r="B400" t="str">
            <v>RETIRADA DE ESTRUTURA METÁLICA INCLUSIVE PERFIS DE FIXAÇÃO</v>
          </cell>
          <cell r="C400" t="str">
            <v>KG</v>
          </cell>
          <cell r="D400">
            <v>1.74</v>
          </cell>
          <cell r="E400" t="str">
            <v>Siurb (Edif)-Jan/21</v>
          </cell>
        </row>
        <row r="401">
          <cell r="A401">
            <v>66010</v>
          </cell>
          <cell r="B401" t="str">
            <v>RETIRADA PARCIAL DE MADEIRAMENTO DE TELHADO - RIPAS</v>
          </cell>
          <cell r="C401" t="str">
            <v>M</v>
          </cell>
          <cell r="D401">
            <v>0.42</v>
          </cell>
          <cell r="E401" t="str">
            <v>Siurb (Edif)-Jan/21</v>
          </cell>
        </row>
        <row r="402">
          <cell r="A402">
            <v>66011</v>
          </cell>
          <cell r="B402" t="str">
            <v>RETIRADA PARCIAL DE MADEIRAMENTO DE TELHADO - CAIBROS</v>
          </cell>
          <cell r="C402" t="str">
            <v>M</v>
          </cell>
          <cell r="D402">
            <v>2.4900000000000002</v>
          </cell>
          <cell r="E402" t="str">
            <v>Siurb (Edif)-Jan/21</v>
          </cell>
        </row>
        <row r="403">
          <cell r="A403">
            <v>66012</v>
          </cell>
          <cell r="B403" t="str">
            <v>RETIRADA PARCIAL DE MADEIRAMENTO DE TELHADO - VIGAS</v>
          </cell>
          <cell r="C403" t="str">
            <v>M</v>
          </cell>
          <cell r="D403">
            <v>4.16</v>
          </cell>
          <cell r="E403" t="str">
            <v>Siurb (Edif)-Jan/21</v>
          </cell>
        </row>
        <row r="404">
          <cell r="A404">
            <v>66015</v>
          </cell>
          <cell r="B404" t="str">
            <v>RETIRADA DE FERRAGEM PARA MADEIRAMENTO DE TELHADO</v>
          </cell>
          <cell r="C404" t="str">
            <v>UN</v>
          </cell>
          <cell r="D404">
            <v>6.23</v>
          </cell>
          <cell r="E404" t="str">
            <v>Siurb (Edif)-Jan/21</v>
          </cell>
        </row>
        <row r="405">
          <cell r="A405">
            <v>66020</v>
          </cell>
          <cell r="B405" t="str">
            <v>RETIRADA DE TELHAS DE BARRO COZIDO OU VIDRO - TIPO FRANCESA</v>
          </cell>
          <cell r="C405" t="str">
            <v>M2</v>
          </cell>
          <cell r="D405">
            <v>9.11</v>
          </cell>
          <cell r="E405" t="str">
            <v>Siurb (Edif)-Jan/21</v>
          </cell>
        </row>
        <row r="406">
          <cell r="A406">
            <v>66021</v>
          </cell>
          <cell r="B406" t="str">
            <v>RETIRADA DE TELHAS DE BARRO COZIDO OU VIDRO - TIPO PAULISTA</v>
          </cell>
          <cell r="C406" t="str">
            <v>M2</v>
          </cell>
          <cell r="D406">
            <v>16.399999999999999</v>
          </cell>
          <cell r="E406" t="str">
            <v>Siurb (Edif)-Jan/21</v>
          </cell>
        </row>
        <row r="407">
          <cell r="A407">
            <v>66022</v>
          </cell>
          <cell r="B407" t="str">
            <v>RETIRADA DE TELHAS DE BARRO COZIDO - TIPO SUPER-PAULISTA (PLAN)</v>
          </cell>
          <cell r="C407" t="str">
            <v>M2</v>
          </cell>
          <cell r="D407">
            <v>12.76</v>
          </cell>
          <cell r="E407" t="str">
            <v>Siurb (Edif)-Jan/21</v>
          </cell>
        </row>
        <row r="408">
          <cell r="A408">
            <v>66025</v>
          </cell>
          <cell r="B408" t="str">
            <v>RETIRADA DE TELHAS EM GERAL, EXCLUSIVE TELHAS DE BARRO COZIDO, VIDRO E ESTRUTURAIS DE CRFS</v>
          </cell>
          <cell r="C408" t="str">
            <v>M2</v>
          </cell>
          <cell r="D408">
            <v>6.38</v>
          </cell>
          <cell r="E408" t="str">
            <v>Siurb (Edif)-Jan/21</v>
          </cell>
        </row>
        <row r="409">
          <cell r="A409">
            <v>66028</v>
          </cell>
          <cell r="B409" t="str">
            <v>RETIRADA DE TELHAS ESTRUTURAIS DE CRFS OU CIMENTO AMIANTO - LARGURA ÚTIL=44CM</v>
          </cell>
          <cell r="C409" t="str">
            <v>M2</v>
          </cell>
          <cell r="D409">
            <v>5.47</v>
          </cell>
          <cell r="E409" t="str">
            <v>Siurb (Edif)-Jan/21</v>
          </cell>
        </row>
        <row r="410">
          <cell r="A410">
            <v>66029</v>
          </cell>
          <cell r="B410" t="str">
            <v>RETIRADA DE TELHAS ESTRUTURAIS DE CRFS OU CIMENTO AMIANTO - LARGURA ÚTIL=90CM</v>
          </cell>
          <cell r="C410" t="str">
            <v>M2</v>
          </cell>
          <cell r="D410">
            <v>5.47</v>
          </cell>
          <cell r="E410" t="str">
            <v>Siurb (Edif)-Jan/21</v>
          </cell>
        </row>
        <row r="411">
          <cell r="A411">
            <v>66040</v>
          </cell>
          <cell r="B411" t="str">
            <v>RETIRADA DE CUMEEIRAS OU ESPIGÕES DE BARRO COZIDO OU VIDRO EM GERAL</v>
          </cell>
          <cell r="C411" t="str">
            <v>M</v>
          </cell>
          <cell r="D411">
            <v>5.47</v>
          </cell>
          <cell r="E411" t="str">
            <v>Siurb (Edif)-Jan/21</v>
          </cell>
        </row>
        <row r="412">
          <cell r="A412">
            <v>66090</v>
          </cell>
          <cell r="B412" t="str">
            <v>RETIRADA DE CUMEEIRAS OU ESPIGÕES DE MATERIAIS EM GERAL - EXCLUSIVE BARRO COZIDO OU VIDRO</v>
          </cell>
          <cell r="C412" t="str">
            <v>M</v>
          </cell>
          <cell r="D412">
            <v>3.65</v>
          </cell>
          <cell r="E412" t="str">
            <v>Siurb (Edif)-Jan/21</v>
          </cell>
        </row>
        <row r="413">
          <cell r="A413">
            <v>67000</v>
          </cell>
          <cell r="B413" t="str">
            <v>RECOLOCAÇÕES</v>
          </cell>
          <cell r="C413" t="str">
            <v>.</v>
          </cell>
          <cell r="D413" t="str">
            <v>.</v>
          </cell>
          <cell r="E413" t="str">
            <v>Siurb (Edif)-Jan/21</v>
          </cell>
        </row>
        <row r="414">
          <cell r="A414">
            <v>67010</v>
          </cell>
          <cell r="B414" t="str">
            <v>RECOLOCAÇÃO PARCIAL DE MADEIRAMENTO DE TELHADO - RIPAS</v>
          </cell>
          <cell r="C414" t="str">
            <v>M</v>
          </cell>
          <cell r="D414">
            <v>2.09</v>
          </cell>
          <cell r="E414" t="str">
            <v>Siurb (Edif)-Jan/21</v>
          </cell>
        </row>
        <row r="415">
          <cell r="A415">
            <v>67011</v>
          </cell>
          <cell r="B415" t="str">
            <v>RECOLOCAÇÃO PARCIAL DE MADEIRAMENTO DE TELHADO - CAIBROS</v>
          </cell>
          <cell r="C415" t="str">
            <v>M</v>
          </cell>
          <cell r="D415">
            <v>6.36</v>
          </cell>
          <cell r="E415" t="str">
            <v>Siurb (Edif)-Jan/21</v>
          </cell>
        </row>
        <row r="416">
          <cell r="A416">
            <v>67012</v>
          </cell>
          <cell r="B416" t="str">
            <v>RECOLOCAÇÃO PARCIAL DE MADEIRAMENTO DE TELHADO - VIGAS</v>
          </cell>
          <cell r="C416" t="str">
            <v>M</v>
          </cell>
          <cell r="D416">
            <v>16.95</v>
          </cell>
          <cell r="E416" t="str">
            <v>Siurb (Edif)-Jan/21</v>
          </cell>
        </row>
        <row r="417">
          <cell r="A417">
            <v>67015</v>
          </cell>
          <cell r="B417" t="str">
            <v>RECOLOCAÇÃO DE FERRAGEM PARA MADEIRAMENTO DE TELHADO</v>
          </cell>
          <cell r="C417" t="str">
            <v>UN</v>
          </cell>
          <cell r="D417">
            <v>12.47</v>
          </cell>
          <cell r="E417" t="str">
            <v>Siurb (Edif)-Jan/21</v>
          </cell>
        </row>
        <row r="418">
          <cell r="A418">
            <v>67020</v>
          </cell>
          <cell r="B418" t="str">
            <v>RECOLOCAÇÃO DE TELHAS DE BARRO COZIDO OU VIDRO - TIPO FRANCESA</v>
          </cell>
          <cell r="C418" t="str">
            <v>M2</v>
          </cell>
          <cell r="D418">
            <v>29.52</v>
          </cell>
          <cell r="E418" t="str">
            <v>Siurb (Edif)-Jan/21</v>
          </cell>
        </row>
        <row r="419">
          <cell r="A419">
            <v>67021</v>
          </cell>
          <cell r="B419" t="str">
            <v>RECOLOCAÇÃO DE TELHAS DE BARRO COZIDO OU VIDRO - TIPO PAULISTA</v>
          </cell>
          <cell r="C419" t="str">
            <v>M2</v>
          </cell>
          <cell r="D419">
            <v>71.3</v>
          </cell>
          <cell r="E419" t="str">
            <v>Siurb (Edif)-Jan/21</v>
          </cell>
        </row>
        <row r="420">
          <cell r="A420">
            <v>67022</v>
          </cell>
          <cell r="B420" t="str">
            <v>RECOLOCAÇÃO DE TELHAS DE BARRO COZIDO - TIPO SUPER-PAULISTA (PLAN)</v>
          </cell>
          <cell r="C420" t="str">
            <v>M2</v>
          </cell>
          <cell r="D420">
            <v>45.8</v>
          </cell>
          <cell r="E420" t="str">
            <v>Siurb (Edif)-Jan/21</v>
          </cell>
        </row>
        <row r="421">
          <cell r="A421">
            <v>67025</v>
          </cell>
          <cell r="B421" t="str">
            <v>RECOLOCAÇÃO DE TELHAS DE CRF, CIMENTO AMIANTO, ALUMÍNIO OU PLÁSTICO - ONDULADA COMUM</v>
          </cell>
          <cell r="C421" t="str">
            <v>M2</v>
          </cell>
          <cell r="D421">
            <v>14.39</v>
          </cell>
          <cell r="E421" t="str">
            <v>Siurb (Edif)-Jan/21</v>
          </cell>
        </row>
        <row r="422">
          <cell r="A422">
            <v>67028</v>
          </cell>
          <cell r="B422" t="str">
            <v>RECOLOCAÇÃO DE TELHAS ESTRUTURAIS DE CRFS OU CIMENTO AMIANTO - LARGURA ÚTIL=44CM</v>
          </cell>
          <cell r="C422" t="str">
            <v>M2</v>
          </cell>
          <cell r="D422">
            <v>14.44</v>
          </cell>
          <cell r="E422" t="str">
            <v>Siurb (Edif)-Jan/21</v>
          </cell>
        </row>
        <row r="423">
          <cell r="A423">
            <v>67029</v>
          </cell>
          <cell r="B423" t="str">
            <v>RECOLOCAÇÃO DE TELHAS ESTRUTURAIS DE CRFS OU CIMENTO AMIANTO - LARGURA ÚTIL=90CM</v>
          </cell>
          <cell r="C423" t="str">
            <v>M2</v>
          </cell>
          <cell r="D423">
            <v>14.36</v>
          </cell>
          <cell r="E423" t="str">
            <v>Siurb (Edif)-Jan/21</v>
          </cell>
        </row>
        <row r="424">
          <cell r="A424">
            <v>67040</v>
          </cell>
          <cell r="B424" t="str">
            <v>RECOLOCAÇÃO DE CUMEEIRAS OU ESPIGÕES DE BARRO COZIDO</v>
          </cell>
          <cell r="C424" t="str">
            <v>M</v>
          </cell>
          <cell r="D424">
            <v>21.43</v>
          </cell>
          <cell r="E424" t="str">
            <v>Siurb (Edif)-Jan/21</v>
          </cell>
        </row>
        <row r="425">
          <cell r="A425">
            <v>67090</v>
          </cell>
          <cell r="B425" t="str">
            <v>RECOLOCAÇÃO DE CUMEEIRAS OU ESPIGÕES DE MATERIAIS EM GERAL - EXCLUSIVE BARRO COZIDO OU VIDRO</v>
          </cell>
          <cell r="C425" t="str">
            <v>M</v>
          </cell>
          <cell r="D425">
            <v>10.93</v>
          </cell>
          <cell r="E425" t="str">
            <v>Siurb (Edif)-Jan/21</v>
          </cell>
        </row>
        <row r="426">
          <cell r="A426">
            <v>68000</v>
          </cell>
          <cell r="B426" t="str">
            <v>SERVIÇOS PARCIAIS</v>
          </cell>
          <cell r="C426" t="str">
            <v>.</v>
          </cell>
          <cell r="D426" t="str">
            <v>.</v>
          </cell>
          <cell r="E426" t="str">
            <v>Siurb (Edif)-Jan/21</v>
          </cell>
        </row>
        <row r="427">
          <cell r="A427">
            <v>68001</v>
          </cell>
          <cell r="B427" t="str">
            <v>REVISÃO GERAL DE TELHADOS DE BARRO, INCLUSIVE TOMADA DE GOTEIRA</v>
          </cell>
          <cell r="C427" t="str">
            <v>M2</v>
          </cell>
          <cell r="D427">
            <v>8.42</v>
          </cell>
          <cell r="E427" t="str">
            <v>Siurb (Edif)-Jan/21</v>
          </cell>
        </row>
        <row r="428">
          <cell r="A428">
            <v>68002</v>
          </cell>
          <cell r="B428" t="str">
            <v>REMANEJAMENTO DE TELHAS DE BARRO COZIDO, INCLUSIVE ESCOVAMENTO</v>
          </cell>
          <cell r="C428" t="str">
            <v>M2</v>
          </cell>
          <cell r="D428">
            <v>32.99</v>
          </cell>
          <cell r="E428" t="str">
            <v>Siurb (Edif)-Jan/21</v>
          </cell>
        </row>
        <row r="429">
          <cell r="A429">
            <v>68003</v>
          </cell>
          <cell r="B429" t="str">
            <v>REVISÃO, ESCOVAÇÃO, INCLUSIVE  TOMADA DE GOTEIRAS DE TELHADOS EM GERAL, EXCLUSIVE PARA TELHAS DE BARRO COZIDO OU VIDRO</v>
          </cell>
          <cell r="C429" t="str">
            <v>M2</v>
          </cell>
          <cell r="D429">
            <v>28.65</v>
          </cell>
          <cell r="E429" t="str">
            <v>Siurb (Edif)-Jan/21</v>
          </cell>
        </row>
        <row r="430">
          <cell r="A430">
            <v>68010</v>
          </cell>
          <cell r="B430" t="str">
            <v>MADEIRAMENTO DE TELHADO, PADRÃO PEROBA - RIPAS 1,5X5CM</v>
          </cell>
          <cell r="C430" t="str">
            <v>M</v>
          </cell>
          <cell r="D430">
            <v>9.64</v>
          </cell>
          <cell r="E430" t="str">
            <v>Siurb (Edif)-Jan/21</v>
          </cell>
        </row>
        <row r="431">
          <cell r="A431">
            <v>68012</v>
          </cell>
          <cell r="B431" t="str">
            <v>MADEIRAMENTO DE TELHADO, PADRÃO PEROBA - CAIBROS 5X6CM</v>
          </cell>
          <cell r="C431" t="str">
            <v>M</v>
          </cell>
          <cell r="D431">
            <v>18.2</v>
          </cell>
          <cell r="E431" t="str">
            <v>Siurb (Edif)-Jan/21</v>
          </cell>
        </row>
        <row r="432">
          <cell r="A432">
            <v>68016</v>
          </cell>
          <cell r="B432" t="str">
            <v>MADEIRAMENTO DE TELHADO, PADRÃO PEROBA - VIGAS 6X12CM</v>
          </cell>
          <cell r="C432" t="str">
            <v>M</v>
          </cell>
          <cell r="D432">
            <v>53.21</v>
          </cell>
          <cell r="E432" t="str">
            <v>Siurb (Edif)-Jan/21</v>
          </cell>
        </row>
        <row r="433">
          <cell r="A433">
            <v>68047</v>
          </cell>
          <cell r="B433" t="str">
            <v>PARAFUSO ROSCA SOBERBA PARA FIXAÇÃO DE TELHAS EM CRFS OU CIMENTO AMIANTO</v>
          </cell>
          <cell r="C433" t="str">
            <v>UN</v>
          </cell>
          <cell r="D433">
            <v>6.78</v>
          </cell>
          <cell r="E433" t="str">
            <v>Siurb (Edif)-Jan/21</v>
          </cell>
        </row>
        <row r="434">
          <cell r="A434">
            <v>68049</v>
          </cell>
          <cell r="B434" t="str">
            <v>GANCHO COM ROSCA UMA EXTREMIDADE PARA FIXAÇÃO DE TELHA ESTRUTURAL TRAPEZOIDAL - 90CM</v>
          </cell>
          <cell r="C434" t="str">
            <v>UN</v>
          </cell>
          <cell r="D434">
            <v>7.79</v>
          </cell>
          <cell r="E434" t="str">
            <v>Siurb (Edif)-Jan/21</v>
          </cell>
        </row>
        <row r="435">
          <cell r="A435">
            <v>68084</v>
          </cell>
          <cell r="B435" t="str">
            <v>PLACA DE VENTILAÇÃO PARA TELHA ESTRUTURAL TRAPEZOIDAL - 90CM</v>
          </cell>
          <cell r="C435" t="str">
            <v>UN</v>
          </cell>
          <cell r="D435">
            <v>13.43</v>
          </cell>
          <cell r="E435" t="str">
            <v>Siurb (Edif)-Jan/21</v>
          </cell>
        </row>
        <row r="436">
          <cell r="A436">
            <v>70000</v>
          </cell>
          <cell r="B436" t="str">
            <v>ESQUADRIAS DE MADEIRA</v>
          </cell>
          <cell r="E436" t="str">
            <v>Siurb (Edif)-Jan/21</v>
          </cell>
        </row>
        <row r="437">
          <cell r="A437">
            <v>70100</v>
          </cell>
          <cell r="B437" t="str">
            <v>PORTAS DE PASSAGEM</v>
          </cell>
          <cell r="C437" t="str">
            <v>.</v>
          </cell>
          <cell r="D437" t="str">
            <v>.</v>
          </cell>
          <cell r="E437" t="str">
            <v>Siurb (Edif)-Jan/21</v>
          </cell>
        </row>
        <row r="438">
          <cell r="A438">
            <v>70103</v>
          </cell>
          <cell r="B438" t="str">
            <v>PM.03 - PORTA LISA ESPECIAL/ SÓLIDA PARA BOX, PARA PORTADORES DE DEFICIÊNCIA FÍSICA - 82X170CM</v>
          </cell>
          <cell r="C438" t="str">
            <v>UN</v>
          </cell>
          <cell r="D438">
            <v>628.78</v>
          </cell>
          <cell r="E438" t="str">
            <v>Siurb (Edif)-Jan/21</v>
          </cell>
        </row>
        <row r="439">
          <cell r="A439">
            <v>70104</v>
          </cell>
          <cell r="B439" t="str">
            <v>PM.04 - PORTA LISA ESPECIAL/ SÓLIDA PARA PORTADORES DE DEFICIÊNCIA FÍSICA - 82X210CM</v>
          </cell>
          <cell r="C439" t="str">
            <v>UN</v>
          </cell>
          <cell r="D439">
            <v>636.23</v>
          </cell>
          <cell r="E439" t="str">
            <v>Siurb (Edif)-Jan/21</v>
          </cell>
        </row>
        <row r="440">
          <cell r="A440">
            <v>70105</v>
          </cell>
          <cell r="B440" t="str">
            <v>PM.05 - PORTA LISA ESPECIAL/ SÓLIDA - 62X210CM</v>
          </cell>
          <cell r="C440" t="str">
            <v>UN</v>
          </cell>
          <cell r="D440">
            <v>377.39</v>
          </cell>
          <cell r="E440" t="str">
            <v>Siurb (Edif)-Jan/21</v>
          </cell>
        </row>
        <row r="441">
          <cell r="A441">
            <v>70107</v>
          </cell>
          <cell r="B441" t="str">
            <v>PM.07 - PORTA LISA ESPECIAL/ SÓLIDA - 82X210CM</v>
          </cell>
          <cell r="C441" t="str">
            <v>UN</v>
          </cell>
          <cell r="D441">
            <v>381.51</v>
          </cell>
          <cell r="E441" t="str">
            <v>Siurb (Edif)-Jan/21</v>
          </cell>
        </row>
        <row r="442">
          <cell r="A442">
            <v>70108</v>
          </cell>
          <cell r="B442" t="str">
            <v>PM.08 - PORTA LISA ESPECIAL/ SÓLIDA - 92X210CM</v>
          </cell>
          <cell r="C442" t="str">
            <v>UN</v>
          </cell>
          <cell r="D442">
            <v>420.26</v>
          </cell>
          <cell r="E442" t="str">
            <v>Siurb (Edif)-Jan/21</v>
          </cell>
        </row>
        <row r="443">
          <cell r="A443">
            <v>70109</v>
          </cell>
          <cell r="B443" t="str">
            <v>PM.09 - PORTA LISA ESPECIAL/ SÓLIDA - 102X210CM</v>
          </cell>
          <cell r="C443" t="str">
            <v>UN</v>
          </cell>
          <cell r="D443">
            <v>496.79</v>
          </cell>
          <cell r="E443" t="str">
            <v>Siurb (Edif)-Jan/21</v>
          </cell>
        </row>
        <row r="444">
          <cell r="A444">
            <v>70112</v>
          </cell>
          <cell r="B444" t="str">
            <v>PM.12 - PORTA LISA COMUM/ ENCABEÇADA - 82X210CM</v>
          </cell>
          <cell r="C444" t="str">
            <v>UN</v>
          </cell>
          <cell r="D444">
            <v>275.10000000000002</v>
          </cell>
          <cell r="E444" t="str">
            <v>Siurb (Edif)-Jan/21</v>
          </cell>
        </row>
        <row r="445">
          <cell r="A445">
            <v>70113</v>
          </cell>
          <cell r="B445" t="str">
            <v>PM.13 - PORTA LISA COMUM/ ENCABEÇADA - 92X210CM</v>
          </cell>
          <cell r="C445" t="str">
            <v>UN</v>
          </cell>
          <cell r="D445">
            <v>310.88</v>
          </cell>
          <cell r="E445" t="str">
            <v>Siurb (Edif)-Jan/21</v>
          </cell>
        </row>
        <row r="446">
          <cell r="A446">
            <v>70114</v>
          </cell>
          <cell r="B446" t="str">
            <v>PM.14 - PORTA LISA COMUM/ ENCABEÇADA - 102X210CM</v>
          </cell>
          <cell r="C446" t="str">
            <v>UN</v>
          </cell>
          <cell r="D446">
            <v>345.39</v>
          </cell>
          <cell r="E446" t="str">
            <v>Siurb (Edif)-Jan/21</v>
          </cell>
        </row>
        <row r="447">
          <cell r="A447">
            <v>70117</v>
          </cell>
          <cell r="B447" t="str">
            <v>PM.17 - PORTA LISA COMUM/ ENCABEÇADA REVESTIDA COM LAMINADO MELAMÍNICO - 82X210CM</v>
          </cell>
          <cell r="C447" t="str">
            <v>UN</v>
          </cell>
          <cell r="D447">
            <v>562.45000000000005</v>
          </cell>
          <cell r="E447" t="str">
            <v>Siurb (Edif)-Jan/21</v>
          </cell>
        </row>
        <row r="448">
          <cell r="A448">
            <v>70118</v>
          </cell>
          <cell r="B448" t="str">
            <v>PM.18 - PORTA LISA COMUM/ ENCABEÇADA REVESTIDA COM LAMINADO MELAMÍNICO - 92X210CM</v>
          </cell>
          <cell r="C448" t="str">
            <v>UN</v>
          </cell>
          <cell r="D448">
            <v>639.76</v>
          </cell>
          <cell r="E448" t="str">
            <v>Siurb (Edif)-Jan/21</v>
          </cell>
        </row>
        <row r="449">
          <cell r="A449">
            <v>70119</v>
          </cell>
          <cell r="B449" t="str">
            <v>PM.19 - PORTA LISA COMUM/ ENCABEÇADA REVESTIDA COM LAMINADO MELAMÍNICO - 102X210CM</v>
          </cell>
          <cell r="C449" t="str">
            <v>UN</v>
          </cell>
          <cell r="D449">
            <v>697.99</v>
          </cell>
          <cell r="E449" t="str">
            <v>Siurb (Edif)-Jan/21</v>
          </cell>
        </row>
        <row r="450">
          <cell r="A450">
            <v>70137</v>
          </cell>
          <cell r="B450" t="str">
            <v>PM.37 - PORTA VENEZIANA - 82X210CM</v>
          </cell>
          <cell r="C450" t="str">
            <v>UN</v>
          </cell>
          <cell r="D450">
            <v>637.20000000000005</v>
          </cell>
          <cell r="E450" t="str">
            <v>Siurb (Edif)-Jan/21</v>
          </cell>
        </row>
        <row r="451">
          <cell r="A451">
            <v>70138</v>
          </cell>
          <cell r="B451" t="str">
            <v>PM.38 - PORTA VENEZIANA - 92X210CM</v>
          </cell>
          <cell r="C451" t="str">
            <v>UN</v>
          </cell>
          <cell r="D451">
            <v>688.14</v>
          </cell>
          <cell r="E451" t="str">
            <v>Siurb (Edif)-Jan/21</v>
          </cell>
        </row>
        <row r="452">
          <cell r="A452">
            <v>70139</v>
          </cell>
          <cell r="B452" t="str">
            <v>PM.39 - PORTA DE MADEIRA LISA COMUM/ ENCABEÇADA DE CORRER, 2 FOLHAS, TRILHO DE ALUMÍNIO</v>
          </cell>
          <cell r="C452" t="str">
            <v>M2</v>
          </cell>
          <cell r="D452">
            <v>320.58</v>
          </cell>
          <cell r="E452" t="str">
            <v>Siurb (Edif)-Jan/21</v>
          </cell>
        </row>
        <row r="453">
          <cell r="A453">
            <v>70145</v>
          </cell>
          <cell r="B453" t="str">
            <v>PM.45 - PORTA DE MADEIRA LISA COMUM/ ENCABEÇADA, 2 FOLHAS - 124X210CM</v>
          </cell>
          <cell r="C453" t="str">
            <v>UN</v>
          </cell>
          <cell r="D453">
            <v>560.11</v>
          </cell>
          <cell r="E453" t="str">
            <v>Siurb (Edif)-Jan/21</v>
          </cell>
        </row>
        <row r="454">
          <cell r="A454">
            <v>70146</v>
          </cell>
          <cell r="B454" t="str">
            <v>PM.46 - PORTA DE MADEIRA LISA COMUM/ ENCABEÇADA - 2 FOLHAS - 144X210CM</v>
          </cell>
          <cell r="C454" t="str">
            <v>UN</v>
          </cell>
          <cell r="D454">
            <v>560.11</v>
          </cell>
          <cell r="E454" t="str">
            <v>Siurb (Edif)-Jan/21</v>
          </cell>
        </row>
        <row r="455">
          <cell r="A455">
            <v>70147</v>
          </cell>
          <cell r="B455" t="str">
            <v>PM.47 - PORTA DE MADEIRA LISA COMUM/ ENCABEÇADA - 2 FOLHAS - 164X210CM</v>
          </cell>
          <cell r="C455" t="str">
            <v>UN</v>
          </cell>
          <cell r="D455">
            <v>560.11</v>
          </cell>
          <cell r="E455" t="str">
            <v>Siurb (Edif)-Jan/21</v>
          </cell>
        </row>
        <row r="456">
          <cell r="A456">
            <v>70148</v>
          </cell>
          <cell r="B456" t="str">
            <v>PM.48 - PORTA DE MADEIRA LISA COMUM/ ENCABEÇADA, 2 FOLHAS - 184X210CM</v>
          </cell>
          <cell r="C456" t="str">
            <v>UN</v>
          </cell>
          <cell r="D456">
            <v>631.66999999999996</v>
          </cell>
          <cell r="E456" t="str">
            <v>Siurb (Edif)-Jan/21</v>
          </cell>
        </row>
        <row r="457">
          <cell r="A457">
            <v>70149</v>
          </cell>
          <cell r="B457" t="str">
            <v>PM.49 - PORTA DE MADEIRA LISA COMUM/ ENCABEÇADA, 2 FOLHAS - 204X210CM</v>
          </cell>
          <cell r="C457" t="str">
            <v>UN</v>
          </cell>
          <cell r="D457">
            <v>700.69</v>
          </cell>
          <cell r="E457" t="str">
            <v>Siurb (Edif)-Jan/21</v>
          </cell>
        </row>
        <row r="458">
          <cell r="A458">
            <v>70150</v>
          </cell>
          <cell r="B458" t="str">
            <v>EM.01 - BATENTE DE MADEIRA (14CM) - PARA PORTA DE 1 FOLHA, SEM BANDEIRA</v>
          </cell>
          <cell r="C458" t="str">
            <v>JG</v>
          </cell>
          <cell r="D458">
            <v>429.15</v>
          </cell>
          <cell r="E458" t="str">
            <v>Siurb (Edif)-Jan/21</v>
          </cell>
        </row>
        <row r="459">
          <cell r="A459">
            <v>70151</v>
          </cell>
          <cell r="B459" t="str">
            <v>EM.01 - BATENTE DE MADEIRA (14CM) - PARA PORTA DE 2 FOLHAS, SEM BANDEIRA</v>
          </cell>
          <cell r="C459" t="str">
            <v>JG</v>
          </cell>
          <cell r="D459">
            <v>541.21</v>
          </cell>
          <cell r="E459" t="str">
            <v>Siurb (Edif)-Jan/21</v>
          </cell>
        </row>
        <row r="460">
          <cell r="A460">
            <v>70152</v>
          </cell>
          <cell r="B460" t="str">
            <v>EM.01 - BATENTE DE MADEIRA (14CM) - PARA PORTA COM BANDEIRA</v>
          </cell>
          <cell r="C460" t="str">
            <v>JG</v>
          </cell>
          <cell r="D460">
            <v>578.11</v>
          </cell>
          <cell r="E460" t="str">
            <v>Siurb (Edif)-Jan/21</v>
          </cell>
        </row>
        <row r="461">
          <cell r="A461">
            <v>70153</v>
          </cell>
          <cell r="B461" t="str">
            <v>EM.01 - BATENTE DE MADEIRA (14CM) - PARA INSTALAÇÕES SANITÁRIAS</v>
          </cell>
          <cell r="C461" t="str">
            <v>JG</v>
          </cell>
          <cell r="D461">
            <v>432.13</v>
          </cell>
          <cell r="E461" t="str">
            <v>Siurb (Edif)-Jan/21</v>
          </cell>
        </row>
        <row r="462">
          <cell r="A462">
            <v>70154</v>
          </cell>
          <cell r="B462" t="str">
            <v>EM.02 - BATENTE DE MADEIRA (25CM) - PARA PORTA DE 1 FOLHA, SEM BANDEIRA</v>
          </cell>
          <cell r="C462" t="str">
            <v>JG</v>
          </cell>
          <cell r="D462">
            <v>489.96</v>
          </cell>
          <cell r="E462" t="str">
            <v>Siurb (Edif)-Jan/21</v>
          </cell>
        </row>
        <row r="463">
          <cell r="A463">
            <v>70155</v>
          </cell>
          <cell r="B463" t="str">
            <v>EM.02 - BATENTE DE MADEIRA (25CM) - PARA PORTA DE 2 FOLHAS, SEM BANDEIRA</v>
          </cell>
          <cell r="C463" t="str">
            <v>JG</v>
          </cell>
          <cell r="D463">
            <v>623.70000000000005</v>
          </cell>
          <cell r="E463" t="str">
            <v>Siurb (Edif)-Jan/21</v>
          </cell>
        </row>
        <row r="464">
          <cell r="A464">
            <v>70156</v>
          </cell>
          <cell r="B464" t="str">
            <v>EM.02 - BATENTE DE MADEIRA (25CM) - PARA PORTA COM BANDEIRA</v>
          </cell>
          <cell r="C464" t="str">
            <v>JG</v>
          </cell>
          <cell r="D464">
            <v>890.76</v>
          </cell>
          <cell r="E464" t="str">
            <v>Siurb (Edif)-Jan/21</v>
          </cell>
        </row>
        <row r="465">
          <cell r="A465">
            <v>70157</v>
          </cell>
          <cell r="B465" t="str">
            <v>EM.03 - BATENTE DE MADEIRA (9,5CM) - PARA PORTA EM DIVISÓRIA DV.01</v>
          </cell>
          <cell r="C465" t="str">
            <v>M</v>
          </cell>
          <cell r="D465">
            <v>56.69</v>
          </cell>
          <cell r="E465" t="str">
            <v>Siurb (Edif)-Jan/21</v>
          </cell>
        </row>
        <row r="466">
          <cell r="A466">
            <v>70175</v>
          </cell>
          <cell r="B466" t="str">
            <v>EM.21 - VISOR FIXO COM VIDRO E REQUADRO DE MADEIRA PARA PORTA</v>
          </cell>
          <cell r="C466" t="str">
            <v>UN</v>
          </cell>
          <cell r="D466">
            <v>185.42</v>
          </cell>
          <cell r="E466" t="str">
            <v>Siurb (Edif)-Jan/21</v>
          </cell>
        </row>
        <row r="467">
          <cell r="A467">
            <v>70180</v>
          </cell>
          <cell r="B467" t="str">
            <v>EM.26 - FAIXA BATE MACA EM LAMINADO  MELAMÍNICO PARA PORTA DE MADEIRA</v>
          </cell>
          <cell r="C467" t="str">
            <v>M2</v>
          </cell>
          <cell r="D467">
            <v>94.46</v>
          </cell>
          <cell r="E467" t="str">
            <v>Siurb (Edif)-Jan/21</v>
          </cell>
        </row>
        <row r="468">
          <cell r="A468">
            <v>70200</v>
          </cell>
          <cell r="B468" t="str">
            <v>FERRAGENS E COMPLEMENTOS METÁLICOS</v>
          </cell>
          <cell r="C468" t="str">
            <v>.</v>
          </cell>
          <cell r="D468" t="str">
            <v>.</v>
          </cell>
          <cell r="E468" t="str">
            <v>Siurb (Edif)-Jan/21</v>
          </cell>
        </row>
        <row r="469">
          <cell r="A469">
            <v>70202</v>
          </cell>
          <cell r="B469" t="str">
            <v>CONJUNTO DE FECHADURA DE CILINDRO, 55MM, TRÁFEGO INTENSO, MAÇANETA EM ZAMAC, GUARNIÇÕES EM AÇO, ACABAMENTO CROMADO - PARA PORTA INTERNA OU EXTERNA</v>
          </cell>
          <cell r="C469" t="str">
            <v>UN</v>
          </cell>
          <cell r="D469">
            <v>276.17</v>
          </cell>
          <cell r="E469" t="str">
            <v>Siurb (Edif)-Jan/21</v>
          </cell>
        </row>
        <row r="470">
          <cell r="A470">
            <v>70208</v>
          </cell>
          <cell r="B470" t="str">
            <v>CONJUNTO DE FECHADURA DE CILINDRO, CAIXA RASA (22MM) - PORTA COM MONTANTE ESTREITO</v>
          </cell>
          <cell r="C470" t="str">
            <v>UN</v>
          </cell>
          <cell r="D470">
            <v>245.84</v>
          </cell>
          <cell r="E470" t="str">
            <v>Siurb (Edif)-Jan/21</v>
          </cell>
        </row>
        <row r="471">
          <cell r="A471">
            <v>70210</v>
          </cell>
          <cell r="B471" t="str">
            <v>CONJUNTO DE FECHADURA DE CILINDRO, SÓ LINGUETA (55MM) - TRÁFEGO INTENSO - PORTA DE ABRIR</v>
          </cell>
          <cell r="C471" t="str">
            <v>UN</v>
          </cell>
          <cell r="D471">
            <v>220.69</v>
          </cell>
          <cell r="E471" t="str">
            <v>Siurb (Edif)-Jan/21</v>
          </cell>
        </row>
        <row r="472">
          <cell r="A472">
            <v>70212</v>
          </cell>
          <cell r="B472" t="str">
            <v>CONJUNTO DE FECHADURA DE CILINDRO, BICO DE PAPAGAIO (22MM) - PORTA DE CORRER</v>
          </cell>
          <cell r="C472" t="str">
            <v>UN</v>
          </cell>
          <cell r="D472">
            <v>214.1</v>
          </cell>
          <cell r="E472" t="str">
            <v>Siurb (Edif)-Jan/21</v>
          </cell>
        </row>
        <row r="473">
          <cell r="A473">
            <v>70216</v>
          </cell>
          <cell r="B473" t="str">
            <v>FECHADURA TIPO GORGE (55MM) - TRÁFEGO INTENSO,  MAÇANETA EM ZEMAC, GUARNIÇÕES EM AÇO, ACABAMENTO CROMADO BRILHANTE</v>
          </cell>
          <cell r="C473" t="str">
            <v>UN</v>
          </cell>
          <cell r="D473">
            <v>213.3</v>
          </cell>
          <cell r="E473" t="str">
            <v>Siurb (Edif)-Jan/21</v>
          </cell>
        </row>
        <row r="474">
          <cell r="A474">
            <v>70219</v>
          </cell>
          <cell r="B474" t="str">
            <v>FECHADURA TIPO GORGE, SÓ LINGUETA, 55MM, TRÁFEGO INTENSO</v>
          </cell>
          <cell r="C474" t="str">
            <v>UN</v>
          </cell>
          <cell r="D474">
            <v>109.55</v>
          </cell>
          <cell r="E474" t="str">
            <v>Siurb (Edif)-Jan/21</v>
          </cell>
        </row>
        <row r="475">
          <cell r="A475">
            <v>70231</v>
          </cell>
          <cell r="B475" t="str">
            <v>FECHADURA TIPO TRANQUETA E TRINCO (55MM) - TRÁFEGO INTENSO, MAÇANETA EM ZAMAC, GUARNIÇÕES EM AÇO, ACABAMENTO CROMADO BRILHANTE - PORTA DE SANITÁRIO</v>
          </cell>
          <cell r="C475" t="str">
            <v>UN</v>
          </cell>
          <cell r="D475">
            <v>216.89</v>
          </cell>
          <cell r="E475" t="str">
            <v>Siurb (Edif)-Jan/21</v>
          </cell>
        </row>
        <row r="476">
          <cell r="A476">
            <v>70240</v>
          </cell>
          <cell r="B476" t="str">
            <v>CONJUNTO DE FECHADURA TIPO TETRA - SOMENTE TRANCA</v>
          </cell>
          <cell r="C476" t="str">
            <v>CJ</v>
          </cell>
          <cell r="D476">
            <v>109.22</v>
          </cell>
          <cell r="E476" t="str">
            <v>Siurb (Edif)-Jan/21</v>
          </cell>
        </row>
        <row r="477">
          <cell r="A477">
            <v>70250</v>
          </cell>
          <cell r="B477" t="str">
            <v>TARGETA DE SOBREPOR,TIPO "LIVRE-OCUPADO"- 60X65MM</v>
          </cell>
          <cell r="C477" t="str">
            <v>UN</v>
          </cell>
          <cell r="D477">
            <v>125.81</v>
          </cell>
          <cell r="E477" t="str">
            <v>Siurb (Edif)-Jan/21</v>
          </cell>
        </row>
        <row r="478">
          <cell r="A478">
            <v>70251</v>
          </cell>
          <cell r="B478" t="str">
            <v>FECHO DE EMBUTIR, TRAVA ACIONADA POR ALAVANCA, 3/4"X400MM - PORTA 2 FOLHAS</v>
          </cell>
          <cell r="C478" t="str">
            <v>UN</v>
          </cell>
          <cell r="D478">
            <v>241.16</v>
          </cell>
          <cell r="E478" t="str">
            <v>Siurb (Edif)-Jan/21</v>
          </cell>
        </row>
        <row r="479">
          <cell r="A479">
            <v>70252</v>
          </cell>
          <cell r="B479" t="str">
            <v>FECHO DE EMBUTIR,TRAVA ACIONADA POR ALAVANCA, 3/4"X200MM - PORTA 2 FOLHAS</v>
          </cell>
          <cell r="C479" t="str">
            <v>UN</v>
          </cell>
          <cell r="D479">
            <v>115.08</v>
          </cell>
          <cell r="E479" t="str">
            <v>Siurb (Edif)-Jan/21</v>
          </cell>
        </row>
        <row r="480">
          <cell r="A480">
            <v>70264</v>
          </cell>
          <cell r="B480" t="str">
            <v>MOLA FECHA-PORTA,TIPO LEVE (AMORTECEDOR HIDRÁULICO)</v>
          </cell>
          <cell r="C480" t="str">
            <v>UN</v>
          </cell>
          <cell r="D480">
            <v>224.64</v>
          </cell>
          <cell r="E480" t="str">
            <v>Siurb (Edif)-Jan/21</v>
          </cell>
        </row>
        <row r="481">
          <cell r="A481">
            <v>70265</v>
          </cell>
          <cell r="B481" t="str">
            <v>MOLA FECHA-PORTA,TIPO PESADO</v>
          </cell>
          <cell r="C481" t="str">
            <v>UN</v>
          </cell>
          <cell r="D481">
            <v>266.16000000000003</v>
          </cell>
          <cell r="E481" t="str">
            <v>Siurb (Edif)-Jan/21</v>
          </cell>
        </row>
        <row r="482">
          <cell r="A482">
            <v>70266</v>
          </cell>
          <cell r="B482" t="str">
            <v>MOLA VAI-E-VEM, DE TOPO</v>
          </cell>
          <cell r="C482" t="str">
            <v>UN</v>
          </cell>
          <cell r="D482">
            <v>429.67</v>
          </cell>
          <cell r="E482" t="str">
            <v>Siurb (Edif)-Jan/21</v>
          </cell>
        </row>
        <row r="483">
          <cell r="A483">
            <v>70273</v>
          </cell>
          <cell r="B483" t="str">
            <v>CADEADO DE LATÃO (COM CILINDRO E TRAVA DUPLA) - 35MM PESO MÍNIMO 140G</v>
          </cell>
          <cell r="C483" t="str">
            <v>UN</v>
          </cell>
          <cell r="D483">
            <v>23.65</v>
          </cell>
          <cell r="E483" t="str">
            <v>Siurb (Edif)-Jan/21</v>
          </cell>
        </row>
        <row r="484">
          <cell r="A484">
            <v>70280</v>
          </cell>
          <cell r="B484" t="str">
            <v>PORTA-CADEADO DE FERRO PINTADO - 63MM PESO MÍNIMO 25G</v>
          </cell>
          <cell r="C484" t="str">
            <v>UN</v>
          </cell>
          <cell r="D484">
            <v>9.4</v>
          </cell>
          <cell r="E484" t="str">
            <v>Siurb (Edif)-Jan/21</v>
          </cell>
        </row>
        <row r="485">
          <cell r="A485">
            <v>70281</v>
          </cell>
          <cell r="B485" t="str">
            <v>PORTA-CADEADO DE FERRO PINTADO - 89MM PESO MÍNIMO 115G</v>
          </cell>
          <cell r="C485" t="str">
            <v>UN</v>
          </cell>
          <cell r="D485">
            <v>13.27</v>
          </cell>
          <cell r="E485" t="str">
            <v>Siurb (Edif)-Jan/21</v>
          </cell>
        </row>
        <row r="486">
          <cell r="A486">
            <v>70290</v>
          </cell>
          <cell r="B486" t="str">
            <v>BARRA ANTI-PÂNICO PARA  PORTA 1 FOLHA - COLOCADA</v>
          </cell>
          <cell r="C486" t="str">
            <v>UN</v>
          </cell>
          <cell r="D486">
            <v>777.73</v>
          </cell>
          <cell r="E486" t="str">
            <v>Siurb (Edif)-Jan/21</v>
          </cell>
        </row>
        <row r="487">
          <cell r="A487">
            <v>70295</v>
          </cell>
          <cell r="B487" t="str">
            <v>RESPIRO PARA ARMÁRIO EM LATÃO CROMADO - DIÂMETRO 10CM</v>
          </cell>
          <cell r="C487" t="str">
            <v>UN</v>
          </cell>
          <cell r="D487">
            <v>47.74</v>
          </cell>
          <cell r="E487" t="str">
            <v>Siurb (Edif)-Jan/21</v>
          </cell>
        </row>
        <row r="488">
          <cell r="A488">
            <v>70300</v>
          </cell>
          <cell r="B488" t="str">
            <v>PORTAS COM REVESTIMENTO</v>
          </cell>
          <cell r="C488" t="str">
            <v>.</v>
          </cell>
          <cell r="D488" t="str">
            <v>.</v>
          </cell>
          <cell r="E488" t="str">
            <v>Siurb (Edif)-Jan/21</v>
          </cell>
        </row>
        <row r="489">
          <cell r="A489">
            <v>70301</v>
          </cell>
          <cell r="B489" t="str">
            <v>PM.50 - PORTA DE MADEIRA LISA COMUM/ ENCABEÇADA, REVESTIDA COM LAMINADO MELAMÍNICO - 2 FOLHAS 124X210CM</v>
          </cell>
          <cell r="C489" t="str">
            <v>UN</v>
          </cell>
          <cell r="D489">
            <v>994.73</v>
          </cell>
          <cell r="E489" t="str">
            <v>Siurb (Edif)-Jan/21</v>
          </cell>
        </row>
        <row r="490">
          <cell r="A490">
            <v>70302</v>
          </cell>
          <cell r="B490" t="str">
            <v>PM.51 - PORTA DE MADEIRA LISA COMUM/ ENCABEÇADA, REVESTIDA COM LAMINADO MELAMÍNICO - 2 FOLHAS 144X210CM</v>
          </cell>
          <cell r="C490" t="str">
            <v>UN</v>
          </cell>
          <cell r="D490">
            <v>1048.1099999999999</v>
          </cell>
          <cell r="E490" t="str">
            <v>Siurb (Edif)-Jan/21</v>
          </cell>
        </row>
        <row r="491">
          <cell r="A491">
            <v>70303</v>
          </cell>
          <cell r="B491" t="str">
            <v>PM.52 - PORTA DE MADEIRA LISA COMUM/ ENCABEÇADA, REVESTIDA COM LAMINADO MELAMÍNICO - 2 FOLHAS 164X210CM</v>
          </cell>
          <cell r="C491" t="str">
            <v>UN</v>
          </cell>
          <cell r="D491">
            <v>1100.28</v>
          </cell>
          <cell r="E491" t="str">
            <v>Siurb (Edif)-Jan/21</v>
          </cell>
        </row>
        <row r="492">
          <cell r="A492">
            <v>70304</v>
          </cell>
          <cell r="B492" t="str">
            <v>PM.53 - PORTA DE MADEIRA LISA COMUM/ ENCABEÇADA, REVESTIDA COM LAMINADO MELAMÍNICO - 2 FOLHAS 184X210CM</v>
          </cell>
          <cell r="C492" t="str">
            <v>UN</v>
          </cell>
          <cell r="D492">
            <v>1222.8699999999999</v>
          </cell>
          <cell r="E492" t="str">
            <v>Siurb (Edif)-Jan/21</v>
          </cell>
        </row>
        <row r="493">
          <cell r="A493">
            <v>70305</v>
          </cell>
          <cell r="B493" t="str">
            <v>PM.54 - PORTA DE MADEIRA LISA COMUM/ ENCABEÇADA, REVESTIDA COM LAMINADO MELAMÍNICO - 2 FOLHAS 204X210CM</v>
          </cell>
          <cell r="C493" t="str">
            <v>UN</v>
          </cell>
          <cell r="D493">
            <v>1343.59</v>
          </cell>
          <cell r="E493" t="str">
            <v>Siurb (Edif)-Jan/21</v>
          </cell>
        </row>
        <row r="494">
          <cell r="A494">
            <v>70322</v>
          </cell>
          <cell r="B494" t="str">
            <v>PM.57 - PORTA GUICHÊ EM MADEIRA LISA ESPECIAL/ SÓLIDA - 82X210CM - REVESTIDA COM LAMINADO  MELAMÍNICO</v>
          </cell>
          <cell r="C494" t="str">
            <v>UN</v>
          </cell>
          <cell r="D494">
            <v>834.59</v>
          </cell>
          <cell r="E494" t="str">
            <v>Siurb (Edif)-Jan/21</v>
          </cell>
        </row>
        <row r="495">
          <cell r="A495">
            <v>70900</v>
          </cell>
          <cell r="B495" t="str">
            <v>ARMÁRIOS</v>
          </cell>
          <cell r="C495" t="str">
            <v>.</v>
          </cell>
          <cell r="D495" t="str">
            <v>.</v>
          </cell>
          <cell r="E495" t="str">
            <v>Siurb (Edif)-Jan/21</v>
          </cell>
        </row>
        <row r="496">
          <cell r="A496">
            <v>70910</v>
          </cell>
          <cell r="B496" t="str">
            <v>ARMÁRIO SEM PORTAS, REVESTIMENTO EXTERNO E INTERNO EM LAMINADO MELAMÍNICO</v>
          </cell>
          <cell r="C496" t="str">
            <v>M2</v>
          </cell>
          <cell r="D496">
            <v>941.96</v>
          </cell>
          <cell r="E496" t="str">
            <v>Siurb (Edif)-Jan/21</v>
          </cell>
        </row>
        <row r="497">
          <cell r="A497">
            <v>70912</v>
          </cell>
          <cell r="B497" t="str">
            <v>ARMÁRIO COM PORTAS, SEM REVESTIMENTO</v>
          </cell>
          <cell r="C497" t="str">
            <v>M2</v>
          </cell>
          <cell r="D497">
            <v>391.9</v>
          </cell>
          <cell r="E497" t="str">
            <v>Siurb (Edif)-Jan/21</v>
          </cell>
        </row>
        <row r="498">
          <cell r="A498">
            <v>70914</v>
          </cell>
          <cell r="B498" t="str">
            <v>ARMÁRIO COM PORTAS, REVESTIMENTO EXTERNO E INTERNO EM LAMINADO MELAMÍNICO</v>
          </cell>
          <cell r="C498" t="str">
            <v>M2</v>
          </cell>
          <cell r="D498">
            <v>1257.31</v>
          </cell>
          <cell r="E498" t="str">
            <v>Siurb (Edif)-Jan/21</v>
          </cell>
        </row>
        <row r="499">
          <cell r="A499">
            <v>70918</v>
          </cell>
          <cell r="B499" t="str">
            <v>PORTAS PARA ARMÁRIO SEM REVESTIMENTO</v>
          </cell>
          <cell r="C499" t="str">
            <v>M2</v>
          </cell>
          <cell r="D499">
            <v>95.92</v>
          </cell>
          <cell r="E499" t="str">
            <v>Siurb (Edif)-Jan/21</v>
          </cell>
        </row>
        <row r="500">
          <cell r="A500">
            <v>70919</v>
          </cell>
          <cell r="B500" t="str">
            <v>PORTAS PARA ARMÁRIO COM REVESTIMENTO EXTERNO EM LAMINADO MELAMÍNICO</v>
          </cell>
          <cell r="C500" t="str">
            <v>M2</v>
          </cell>
          <cell r="D500">
            <v>207.42</v>
          </cell>
          <cell r="E500" t="str">
            <v>Siurb (Edif)-Jan/21</v>
          </cell>
        </row>
        <row r="501">
          <cell r="A501">
            <v>70920</v>
          </cell>
          <cell r="B501" t="str">
            <v>PORTAS PARA ARMÁRIO COM REVESTIMENTO EXTERNO E INTERNO EM LAMINADO MELAMÍNICO</v>
          </cell>
          <cell r="C501" t="str">
            <v>M2</v>
          </cell>
          <cell r="D501">
            <v>315.35000000000002</v>
          </cell>
          <cell r="E501" t="str">
            <v>Siurb (Edif)-Jan/21</v>
          </cell>
        </row>
        <row r="502">
          <cell r="A502">
            <v>70925</v>
          </cell>
          <cell r="B502" t="str">
            <v>PRATELEIRA PARA ARMÁRIO SEM REVESTIMENTO</v>
          </cell>
          <cell r="C502" t="str">
            <v>M2</v>
          </cell>
          <cell r="D502">
            <v>81.22</v>
          </cell>
          <cell r="E502" t="str">
            <v>Siurb (Edif)-Jan/21</v>
          </cell>
        </row>
        <row r="503">
          <cell r="A503">
            <v>70926</v>
          </cell>
          <cell r="B503" t="str">
            <v>PRATELEIRA PARA ARMÁRIO, REVESTIDA EM 1 FACE EM LAMINADO MELAMÍNICO</v>
          </cell>
          <cell r="C503" t="str">
            <v>M2</v>
          </cell>
          <cell r="D503">
            <v>192.73</v>
          </cell>
          <cell r="E503" t="str">
            <v>Siurb (Edif)-Jan/21</v>
          </cell>
        </row>
        <row r="504">
          <cell r="A504">
            <v>70927</v>
          </cell>
          <cell r="B504" t="str">
            <v>PRATELEIRA PARA ARMÁRIO, REVESTIDA EM 2 FACES, EM LAMINADO MELAMÍNICO</v>
          </cell>
          <cell r="C504" t="str">
            <v>M2</v>
          </cell>
          <cell r="D504">
            <v>300.66000000000003</v>
          </cell>
          <cell r="E504" t="str">
            <v>Siurb (Edif)-Jan/21</v>
          </cell>
        </row>
        <row r="505">
          <cell r="A505">
            <v>70930</v>
          </cell>
          <cell r="B505" t="str">
            <v>GAVETA PARA ARMÁRIO SEM REVESTIMENTO</v>
          </cell>
          <cell r="C505" t="str">
            <v>UN</v>
          </cell>
          <cell r="D505">
            <v>40.869999999999997</v>
          </cell>
          <cell r="E505" t="str">
            <v>Siurb (Edif)-Jan/21</v>
          </cell>
        </row>
        <row r="506">
          <cell r="A506">
            <v>70931</v>
          </cell>
          <cell r="B506" t="str">
            <v>GAVETA PARA ARMÁRIO,REVESTIMENTO EXTERNO EM LAMINADO MELAMÍNICO</v>
          </cell>
          <cell r="C506" t="str">
            <v>UN</v>
          </cell>
          <cell r="D506">
            <v>76.34</v>
          </cell>
          <cell r="E506" t="str">
            <v>Siurb (Edif)-Jan/21</v>
          </cell>
        </row>
        <row r="507">
          <cell r="A507">
            <v>70932</v>
          </cell>
          <cell r="B507" t="str">
            <v>GAVETA PARA ARMÁRIO, REVESTIMENTO EXTERNO E INTERNO EM LAMINADO MELAMÍNICO</v>
          </cell>
          <cell r="C507" t="str">
            <v>UN</v>
          </cell>
          <cell r="D507">
            <v>139.72</v>
          </cell>
          <cell r="E507" t="str">
            <v>Siurb (Edif)-Jan/21</v>
          </cell>
        </row>
        <row r="508">
          <cell r="A508">
            <v>71000</v>
          </cell>
          <cell r="B508" t="str">
            <v>ARMÁRIOS</v>
          </cell>
          <cell r="C508" t="str">
            <v>.</v>
          </cell>
          <cell r="D508" t="str">
            <v>.</v>
          </cell>
          <cell r="E508" t="str">
            <v>Siurb (Edif)-Jan/21</v>
          </cell>
        </row>
        <row r="509">
          <cell r="A509">
            <v>71013</v>
          </cell>
          <cell r="B509" t="str">
            <v>MM.13 -  ARMÁRIO PARA CUMBUCAS</v>
          </cell>
          <cell r="C509" t="str">
            <v>UN</v>
          </cell>
          <cell r="D509">
            <v>1691.42</v>
          </cell>
          <cell r="E509" t="str">
            <v>Siurb (Edif)-Jan/21</v>
          </cell>
        </row>
        <row r="510">
          <cell r="A510">
            <v>71014</v>
          </cell>
          <cell r="B510" t="str">
            <v>MM.14 -  ARMÁRIO PARA CANECAS</v>
          </cell>
          <cell r="C510" t="str">
            <v>UN</v>
          </cell>
          <cell r="D510">
            <v>1836.77</v>
          </cell>
          <cell r="E510" t="str">
            <v>Siurb (Edif)-Jan/21</v>
          </cell>
        </row>
        <row r="511">
          <cell r="A511">
            <v>71015</v>
          </cell>
          <cell r="B511" t="str">
            <v>MM.15 -  ARMÁRIO PARA PRATOS</v>
          </cell>
          <cell r="C511" t="str">
            <v>UN</v>
          </cell>
          <cell r="D511">
            <v>1713.13</v>
          </cell>
          <cell r="E511" t="str">
            <v>Siurb (Edif)-Jan/21</v>
          </cell>
        </row>
        <row r="512">
          <cell r="A512">
            <v>71020</v>
          </cell>
          <cell r="B512" t="str">
            <v>MM.20 - CABIDE DE MADEIRA PARA SACOLAS</v>
          </cell>
          <cell r="C512" t="str">
            <v>M</v>
          </cell>
          <cell r="D512">
            <v>338.91</v>
          </cell>
          <cell r="E512" t="str">
            <v>Siurb (Edif)-Jan/21</v>
          </cell>
        </row>
        <row r="513">
          <cell r="A513">
            <v>72010</v>
          </cell>
          <cell r="B513" t="str">
            <v>PEITORIL DE MADEIRA</v>
          </cell>
          <cell r="C513" t="str">
            <v>M</v>
          </cell>
          <cell r="D513">
            <v>138.69</v>
          </cell>
          <cell r="E513" t="str">
            <v>Siurb (Edif)-Jan/21</v>
          </cell>
        </row>
        <row r="514">
          <cell r="A514">
            <v>76000</v>
          </cell>
          <cell r="B514" t="str">
            <v>RETIRADAS</v>
          </cell>
          <cell r="C514" t="str">
            <v>.</v>
          </cell>
          <cell r="D514" t="str">
            <v>.</v>
          </cell>
          <cell r="E514" t="str">
            <v>Siurb (Edif)-Jan/21</v>
          </cell>
        </row>
        <row r="515">
          <cell r="A515">
            <v>76001</v>
          </cell>
          <cell r="B515" t="str">
            <v>RETIRADA DE FOLHAS DE PORTA DE PASSAGEM OU JANELA</v>
          </cell>
          <cell r="C515" t="str">
            <v>UN</v>
          </cell>
          <cell r="D515">
            <v>11.2</v>
          </cell>
          <cell r="E515" t="str">
            <v>Siurb (Edif)-Jan/21</v>
          </cell>
        </row>
        <row r="516">
          <cell r="A516">
            <v>76002</v>
          </cell>
          <cell r="B516" t="str">
            <v>RETIRADA DE BATENTES DE MADEIRA</v>
          </cell>
          <cell r="C516" t="str">
            <v>UN</v>
          </cell>
          <cell r="D516">
            <v>48.97</v>
          </cell>
          <cell r="E516" t="str">
            <v>Siurb (Edif)-Jan/21</v>
          </cell>
        </row>
        <row r="517">
          <cell r="A517">
            <v>76008</v>
          </cell>
          <cell r="B517" t="str">
            <v>RETIRADA DE GUARNIÇÕES OU MOLDURAS DE MADEIRA</v>
          </cell>
          <cell r="C517" t="str">
            <v>M</v>
          </cell>
          <cell r="D517">
            <v>1.57</v>
          </cell>
          <cell r="E517" t="str">
            <v>Siurb (Edif)-Jan/21</v>
          </cell>
        </row>
        <row r="518">
          <cell r="A518">
            <v>76010</v>
          </cell>
          <cell r="B518" t="str">
            <v>RETIRADA DE GUICHÊS, INCLUSIVE BATENTE E FERRAGENS</v>
          </cell>
          <cell r="C518" t="str">
            <v>UN</v>
          </cell>
          <cell r="D518">
            <v>48.97</v>
          </cell>
          <cell r="E518" t="str">
            <v>Siurb (Edif)-Jan/21</v>
          </cell>
        </row>
        <row r="519">
          <cell r="A519">
            <v>76050</v>
          </cell>
          <cell r="B519" t="str">
            <v>RETIRADA DE FECHADURAS DE EMBUTIR, COMPLETAS</v>
          </cell>
          <cell r="C519" t="str">
            <v>UN</v>
          </cell>
          <cell r="D519">
            <v>11.2</v>
          </cell>
          <cell r="E519" t="str">
            <v>Siurb (Edif)-Jan/21</v>
          </cell>
        </row>
        <row r="520">
          <cell r="A520">
            <v>76051</v>
          </cell>
          <cell r="B520" t="str">
            <v>RETIRADA DE FECHADURAS, FECHOS OU TARGETAS DE SOBREPOR</v>
          </cell>
          <cell r="C520" t="str">
            <v>UN</v>
          </cell>
          <cell r="D520">
            <v>4.4800000000000004</v>
          </cell>
          <cell r="E520" t="str">
            <v>Siurb (Edif)-Jan/21</v>
          </cell>
        </row>
        <row r="521">
          <cell r="A521">
            <v>76065</v>
          </cell>
          <cell r="B521" t="str">
            <v>RETIRADA DE MAÇANETAS</v>
          </cell>
          <cell r="C521" t="str">
            <v>PAR</v>
          </cell>
          <cell r="D521">
            <v>6.05</v>
          </cell>
          <cell r="E521" t="str">
            <v>Siurb (Edif)-Jan/21</v>
          </cell>
        </row>
        <row r="522">
          <cell r="A522">
            <v>76066</v>
          </cell>
          <cell r="B522" t="str">
            <v>RETIRADA DE ESPELHOS</v>
          </cell>
          <cell r="C522" t="str">
            <v>PAR</v>
          </cell>
          <cell r="D522">
            <v>3.81</v>
          </cell>
          <cell r="E522" t="str">
            <v>Siurb (Edif)-Jan/21</v>
          </cell>
        </row>
        <row r="523">
          <cell r="A523">
            <v>76067</v>
          </cell>
          <cell r="B523" t="str">
            <v>RETIRADA DE ROSETAS OU ENTRADAS DE CHAVE GORGE</v>
          </cell>
          <cell r="C523" t="str">
            <v>PAR</v>
          </cell>
          <cell r="D523">
            <v>3.81</v>
          </cell>
          <cell r="E523" t="str">
            <v>Siurb (Edif)-Jan/21</v>
          </cell>
        </row>
        <row r="524">
          <cell r="A524">
            <v>76068</v>
          </cell>
          <cell r="B524" t="str">
            <v>RETIRADA DE BORBOLETAS OU LEVANTADORES TIPO "UNHA"</v>
          </cell>
          <cell r="C524" t="str">
            <v>UN</v>
          </cell>
          <cell r="D524">
            <v>3.02</v>
          </cell>
          <cell r="E524" t="str">
            <v>Siurb (Edif)-Jan/21</v>
          </cell>
        </row>
        <row r="525">
          <cell r="A525">
            <v>76070</v>
          </cell>
          <cell r="B525" t="str">
            <v>RETIRADA DE DOBRADIÇAS</v>
          </cell>
          <cell r="C525" t="str">
            <v>UN</v>
          </cell>
          <cell r="D525">
            <v>4.4800000000000004</v>
          </cell>
          <cell r="E525" t="str">
            <v>Siurb (Edif)-Jan/21</v>
          </cell>
        </row>
        <row r="526">
          <cell r="A526">
            <v>77000</v>
          </cell>
          <cell r="B526" t="str">
            <v>RECOLOCAÇÕES</v>
          </cell>
          <cell r="C526" t="str">
            <v>.</v>
          </cell>
          <cell r="D526" t="str">
            <v>.</v>
          </cell>
          <cell r="E526" t="str">
            <v>Siurb (Edif)-Jan/21</v>
          </cell>
        </row>
        <row r="527">
          <cell r="A527">
            <v>77001</v>
          </cell>
          <cell r="B527" t="str">
            <v>RECOLOCAÇÃO DE FOLHAS DE PORTA DE PASSAGEM OU JANELA</v>
          </cell>
          <cell r="C527" t="str">
            <v>UN</v>
          </cell>
          <cell r="D527">
            <v>91.43</v>
          </cell>
          <cell r="E527" t="str">
            <v>Siurb (Edif)-Jan/21</v>
          </cell>
        </row>
        <row r="528">
          <cell r="A528">
            <v>77002</v>
          </cell>
          <cell r="B528" t="str">
            <v>RECOLOCAÇÃO DE BATENTES MADEIRA</v>
          </cell>
          <cell r="C528" t="str">
            <v>UN</v>
          </cell>
          <cell r="D528">
            <v>55.63</v>
          </cell>
          <cell r="E528" t="str">
            <v>Siurb (Edif)-Jan/21</v>
          </cell>
        </row>
        <row r="529">
          <cell r="A529">
            <v>77008</v>
          </cell>
          <cell r="B529" t="str">
            <v>RECOLOCAÇÃO DE GUARNIÇÕES OU MOLDURAS DE MADEIRA</v>
          </cell>
          <cell r="C529" t="str">
            <v>M</v>
          </cell>
          <cell r="D529">
            <v>2.08</v>
          </cell>
          <cell r="E529" t="str">
            <v>Siurb (Edif)-Jan/21</v>
          </cell>
        </row>
        <row r="530">
          <cell r="A530">
            <v>77010</v>
          </cell>
          <cell r="B530" t="str">
            <v>RECOLOCAÇÃO DE GUICHÊS, INCLUSIVE BATENTE E FERRAGENS</v>
          </cell>
          <cell r="C530" t="str">
            <v>UN</v>
          </cell>
          <cell r="D530">
            <v>78.44</v>
          </cell>
          <cell r="E530" t="str">
            <v>Siurb (Edif)-Jan/21</v>
          </cell>
        </row>
        <row r="531">
          <cell r="A531">
            <v>77050</v>
          </cell>
          <cell r="B531" t="str">
            <v>RECOLOCAÇÃO DE FECHADURAS DE EMBUTIR, COMPLETAS</v>
          </cell>
          <cell r="C531" t="str">
            <v>UN</v>
          </cell>
          <cell r="D531">
            <v>35.619999999999997</v>
          </cell>
          <cell r="E531" t="str">
            <v>Siurb (Edif)-Jan/21</v>
          </cell>
        </row>
        <row r="532">
          <cell r="A532">
            <v>77051</v>
          </cell>
          <cell r="B532" t="str">
            <v>RECOLOCAÇÃO DE FECHADURAS, FECHOS OU TARGETAS DE SOBREPOR</v>
          </cell>
          <cell r="C532" t="str">
            <v>UN</v>
          </cell>
          <cell r="D532">
            <v>17.920000000000002</v>
          </cell>
          <cell r="E532" t="str">
            <v>Siurb (Edif)-Jan/21</v>
          </cell>
        </row>
        <row r="533">
          <cell r="A533">
            <v>77065</v>
          </cell>
          <cell r="B533" t="str">
            <v>RECOLOCAÇÃO DE MAÇANETAS</v>
          </cell>
          <cell r="C533" t="str">
            <v>PAR</v>
          </cell>
          <cell r="D533">
            <v>3.81</v>
          </cell>
          <cell r="E533" t="str">
            <v>Siurb (Edif)-Jan/21</v>
          </cell>
        </row>
        <row r="534">
          <cell r="A534">
            <v>77066</v>
          </cell>
          <cell r="B534" t="str">
            <v>RECOLOCAÇÃO DE ESPELHOS</v>
          </cell>
          <cell r="C534" t="str">
            <v>PAR</v>
          </cell>
          <cell r="D534">
            <v>3.81</v>
          </cell>
          <cell r="E534" t="str">
            <v>Siurb (Edif)-Jan/21</v>
          </cell>
        </row>
        <row r="535">
          <cell r="A535">
            <v>77067</v>
          </cell>
          <cell r="B535" t="str">
            <v>RECOLOCAÇÃO DE ROSETAS OU ENTRADAS DE CHAVE GORGE</v>
          </cell>
          <cell r="C535" t="str">
            <v>PAR</v>
          </cell>
          <cell r="D535">
            <v>3.81</v>
          </cell>
          <cell r="E535" t="str">
            <v>Siurb (Edif)-Jan/21</v>
          </cell>
        </row>
        <row r="536">
          <cell r="A536">
            <v>77068</v>
          </cell>
          <cell r="B536" t="str">
            <v>RECOLOCAÇÃO DE BORBOLETAS OU LEVANTADORES TIPO "UNHA"</v>
          </cell>
          <cell r="C536" t="str">
            <v>UN</v>
          </cell>
          <cell r="D536">
            <v>2.8</v>
          </cell>
          <cell r="E536" t="str">
            <v>Siurb (Edif)-Jan/21</v>
          </cell>
        </row>
        <row r="537">
          <cell r="A537">
            <v>77070</v>
          </cell>
          <cell r="B537" t="str">
            <v>RECOLOCAÇÃO DE DOBRADIÇAS</v>
          </cell>
          <cell r="C537" t="str">
            <v>UN</v>
          </cell>
          <cell r="D537">
            <v>3.81</v>
          </cell>
          <cell r="E537" t="str">
            <v>Siurb (Edif)-Jan/21</v>
          </cell>
        </row>
        <row r="538">
          <cell r="A538">
            <v>78000</v>
          </cell>
          <cell r="B538" t="str">
            <v>SERVIÇOS PARCIAIS</v>
          </cell>
          <cell r="C538" t="str">
            <v>.</v>
          </cell>
          <cell r="D538" t="str">
            <v>.</v>
          </cell>
          <cell r="E538" t="str">
            <v>Siurb (Edif)-Jan/21</v>
          </cell>
        </row>
        <row r="539">
          <cell r="A539">
            <v>78001</v>
          </cell>
          <cell r="B539" t="str">
            <v>GUARNIÇÃO OU MOLDURA DE MADEIRA - 4,5CM</v>
          </cell>
          <cell r="C539" t="str">
            <v>M</v>
          </cell>
          <cell r="D539">
            <v>7.18</v>
          </cell>
          <cell r="E539" t="str">
            <v>Siurb (Edif)-Jan/21</v>
          </cell>
        </row>
        <row r="540">
          <cell r="A540">
            <v>78002</v>
          </cell>
          <cell r="B540" t="str">
            <v>GUARNIÇÃO OU MOLDURA DE MADEIRA - 7,5CM</v>
          </cell>
          <cell r="C540" t="str">
            <v>M</v>
          </cell>
          <cell r="D540">
            <v>8.35</v>
          </cell>
          <cell r="E540" t="str">
            <v>Siurb (Edif)-Jan/21</v>
          </cell>
        </row>
        <row r="541">
          <cell r="A541">
            <v>78003</v>
          </cell>
          <cell r="B541" t="str">
            <v>GUARNIÇÃO OU MOLDURA DE MADEIRA - 10,0CM</v>
          </cell>
          <cell r="C541" t="str">
            <v>M</v>
          </cell>
          <cell r="D541">
            <v>15.83</v>
          </cell>
          <cell r="E541" t="str">
            <v>Siurb (Edif)-Jan/21</v>
          </cell>
        </row>
        <row r="542">
          <cell r="A542">
            <v>78004</v>
          </cell>
          <cell r="B542" t="str">
            <v>GUARNIÇÃO OU MOLDURA DE MADEIRA - 15,0CM</v>
          </cell>
          <cell r="C542" t="str">
            <v>M</v>
          </cell>
          <cell r="D542">
            <v>43.05</v>
          </cell>
          <cell r="E542" t="str">
            <v>Siurb (Edif)-Jan/21</v>
          </cell>
        </row>
        <row r="543">
          <cell r="A543">
            <v>78010</v>
          </cell>
          <cell r="B543" t="str">
            <v>CONJUNTO DE FECHADURA DE CILINDRO (55MM) - TRÁFEGO INTENSO, MAÇANETA EM ZAMAC, GUARNIÇÕES EM AÇO, ACABAMENTO CROMADO BRILHANTE - INCLUSIVE ADAPTAÇÃO DA FURAÇÃO</v>
          </cell>
          <cell r="C543" t="str">
            <v>UN</v>
          </cell>
          <cell r="D543">
            <v>268.32</v>
          </cell>
          <cell r="E543" t="str">
            <v>Siurb (Edif)-Jan/21</v>
          </cell>
        </row>
        <row r="544">
          <cell r="A544">
            <v>78012</v>
          </cell>
          <cell r="B544" t="str">
            <v>CONJUNTO DE FECHADURA DE CILINDRO, CAIXA RASA (22MM) - PORTA COM MONTANTE ESTREITO - INCLUSIVE ADAPTAÇÃO DA FURAÇÃO</v>
          </cell>
          <cell r="C544" t="str">
            <v>UN</v>
          </cell>
          <cell r="D544">
            <v>238.67</v>
          </cell>
          <cell r="E544" t="str">
            <v>Siurb (Edif)-Jan/21</v>
          </cell>
        </row>
        <row r="545">
          <cell r="A545">
            <v>78013</v>
          </cell>
          <cell r="B545" t="str">
            <v>CONJUNTO DE FECHADURA DE CILINDRO, SÓ LINGUETA (55MM) - TRÁFEGO INTENSO - PORTA DE ABRIR -  INCLUSIVE ADAPTAÇÃO DA FURAÇÃO</v>
          </cell>
          <cell r="C545" t="str">
            <v>UN</v>
          </cell>
          <cell r="D545">
            <v>209.71</v>
          </cell>
          <cell r="E545" t="str">
            <v>Siurb (Edif)-Jan/21</v>
          </cell>
        </row>
        <row r="546">
          <cell r="A546">
            <v>78014</v>
          </cell>
          <cell r="B546" t="str">
            <v>CONJUNTO DE FECHADURA DE CILINDRO, BICO DE PAPAGAIO (22MM) - PORTA DE CORRER - INCUSIVE ADAPTAÇÃO DA FURAÇÃO</v>
          </cell>
          <cell r="C546" t="str">
            <v>UN</v>
          </cell>
          <cell r="D546">
            <v>203.12</v>
          </cell>
          <cell r="E546" t="str">
            <v>Siurb (Edif)-Jan/21</v>
          </cell>
        </row>
        <row r="547">
          <cell r="A547">
            <v>78015</v>
          </cell>
          <cell r="B547" t="str">
            <v>FECHADURA TIPO GORGE, 55MM, TRÁFEGO INTENSO, MAÇANETA EM ZAMAC, GUARNIÇÕES EM AÇO, ACABAMENTO CROMADO BRILHANTE - INCLUSIVE ADAPTAÇÃO DA FURAÇÃO</v>
          </cell>
          <cell r="C547" t="str">
            <v>UN</v>
          </cell>
          <cell r="D547">
            <v>205.45</v>
          </cell>
          <cell r="E547" t="str">
            <v>Siurb (Edif)-Jan/21</v>
          </cell>
        </row>
        <row r="548">
          <cell r="A548">
            <v>78016</v>
          </cell>
          <cell r="B548" t="str">
            <v>FECHADURA TIPO GORGE, SÓ LINGUETA, 55MM, TRÁFEGO INTENSO - INCLUSIVE ADAPTAÇÃO DA FURAÇÃO</v>
          </cell>
          <cell r="C548" t="str">
            <v>UN</v>
          </cell>
          <cell r="D548">
            <v>98.57</v>
          </cell>
          <cell r="E548" t="str">
            <v>Siurb (Edif)-Jan/21</v>
          </cell>
        </row>
        <row r="549">
          <cell r="A549">
            <v>78022</v>
          </cell>
          <cell r="B549" t="str">
            <v>TARGETA DE SOBREPOR, TIPO "LIVRE-OCUPADO" - 60X65MM - INCLUSIVE ADAPTAÇÃO E FURAÇÃO</v>
          </cell>
          <cell r="C549" t="str">
            <v>UN</v>
          </cell>
          <cell r="D549">
            <v>114.61</v>
          </cell>
          <cell r="E549" t="str">
            <v>Siurb (Edif)-Jan/21</v>
          </cell>
        </row>
        <row r="550">
          <cell r="A550">
            <v>78035</v>
          </cell>
          <cell r="B550" t="str">
            <v>MAÇANETA EM ZAMAC</v>
          </cell>
          <cell r="C550" t="str">
            <v>UN</v>
          </cell>
          <cell r="D550">
            <v>104.66</v>
          </cell>
          <cell r="E550" t="str">
            <v>Siurb (Edif)-Jan/21</v>
          </cell>
        </row>
        <row r="551">
          <cell r="A551">
            <v>78036</v>
          </cell>
          <cell r="B551" t="str">
            <v>ESPELHO RETANGULAR EM AÇO CROMADO BRILHANTE</v>
          </cell>
          <cell r="C551" t="str">
            <v>PAR</v>
          </cell>
          <cell r="D551">
            <v>69.040000000000006</v>
          </cell>
          <cell r="E551" t="str">
            <v>Siurb (Edif)-Jan/21</v>
          </cell>
        </row>
        <row r="552">
          <cell r="A552">
            <v>78037</v>
          </cell>
          <cell r="B552" t="str">
            <v>ROSETA OU ENTRADA DE CILINDRO COM CHAVE GORGE EM AÇO CROMADO BRILHANTE</v>
          </cell>
          <cell r="C552" t="str">
            <v>PAR</v>
          </cell>
          <cell r="D552">
            <v>16.239999999999998</v>
          </cell>
          <cell r="E552" t="str">
            <v>Siurb (Edif)-Jan/21</v>
          </cell>
        </row>
        <row r="553">
          <cell r="A553">
            <v>78050</v>
          </cell>
          <cell r="B553" t="str">
            <v>DOBRADIÇA EM AÇO LAMINADO, CROMADA - 3 1/2"X3"</v>
          </cell>
          <cell r="C553" t="str">
            <v>UN</v>
          </cell>
          <cell r="D553">
            <v>19.010000000000002</v>
          </cell>
          <cell r="E553" t="str">
            <v>Siurb (Edif)-Jan/21</v>
          </cell>
        </row>
        <row r="554">
          <cell r="A554">
            <v>80000</v>
          </cell>
          <cell r="B554" t="str">
            <v>ESQUADRIAS METALICAS</v>
          </cell>
          <cell r="E554" t="str">
            <v>Siurb (Edif)-Jan/21</v>
          </cell>
        </row>
        <row r="555">
          <cell r="A555">
            <v>80100</v>
          </cell>
          <cell r="B555" t="str">
            <v>PORTAS</v>
          </cell>
          <cell r="C555" t="str">
            <v>.</v>
          </cell>
          <cell r="D555" t="str">
            <v>.</v>
          </cell>
          <cell r="E555" t="str">
            <v>Siurb (Edif)-Jan/21</v>
          </cell>
        </row>
        <row r="556">
          <cell r="A556">
            <v>80101</v>
          </cell>
          <cell r="B556" t="str">
            <v>PP.01 - PORTA EM FERRO PERFILADO, DUPLA ALMOFADADA - ABRIR, 1 FOLHA</v>
          </cell>
          <cell r="C556" t="str">
            <v>M2</v>
          </cell>
          <cell r="D556">
            <v>1198.6099999999999</v>
          </cell>
          <cell r="E556" t="str">
            <v>Siurb (Edif)-Jan/21</v>
          </cell>
        </row>
        <row r="557">
          <cell r="A557">
            <v>80102</v>
          </cell>
          <cell r="B557" t="str">
            <v>PP.02 - PORTA EM FERRO PERFILADO, DUPLA ALMOFADADA - ABRIR, 2 FOLHA</v>
          </cell>
          <cell r="C557" t="str">
            <v>M2</v>
          </cell>
          <cell r="D557">
            <v>1382.47</v>
          </cell>
          <cell r="E557" t="str">
            <v>Siurb (Edif)-Jan/21</v>
          </cell>
        </row>
        <row r="558">
          <cell r="A558">
            <v>80104</v>
          </cell>
          <cell r="B558" t="str">
            <v>PP.04 - PORTA EM FERRO PERFILADO, MEIO VIDRO COM SUBDIVISÕES - ABRIR, 1 FOLHA</v>
          </cell>
          <cell r="C558" t="str">
            <v>M2</v>
          </cell>
          <cell r="D558">
            <v>1039.93</v>
          </cell>
          <cell r="E558" t="str">
            <v>Siurb (Edif)-Jan/21</v>
          </cell>
        </row>
        <row r="559">
          <cell r="A559">
            <v>80105</v>
          </cell>
          <cell r="B559" t="str">
            <v>PP.05 - PORTA EM FERRO PERFILADO, MEIO VIDRO COM SUBDIVISÕES - ABRIR, 2 FOLHAS</v>
          </cell>
          <cell r="C559" t="str">
            <v>M2</v>
          </cell>
          <cell r="D559">
            <v>873.78</v>
          </cell>
          <cell r="E559" t="str">
            <v>Siurb (Edif)-Jan/21</v>
          </cell>
        </row>
        <row r="560">
          <cell r="A560">
            <v>80106</v>
          </cell>
          <cell r="B560" t="str">
            <v>PP.06 - PORTA EM FERRO PERFILADO, MEIO VIDRO COM SUBDIVISÕES - CORRER</v>
          </cell>
          <cell r="C560" t="str">
            <v>M2</v>
          </cell>
          <cell r="D560">
            <v>917.41</v>
          </cell>
          <cell r="E560" t="str">
            <v>Siurb (Edif)-Jan/21</v>
          </cell>
        </row>
        <row r="561">
          <cell r="A561">
            <v>80110</v>
          </cell>
          <cell r="B561" t="str">
            <v>PP.01 - PORTA EM FERRO PERFILADO - INSTALAÇÃO SANITÁRIA PARA PORTADORES DE DEFICIÊNCIA - 90 X 210CM</v>
          </cell>
          <cell r="C561" t="str">
            <v>UN</v>
          </cell>
          <cell r="D561">
            <v>2700.3</v>
          </cell>
          <cell r="E561" t="str">
            <v>Siurb (Edif)-Jan/21</v>
          </cell>
        </row>
        <row r="562">
          <cell r="A562">
            <v>80119</v>
          </cell>
          <cell r="B562" t="str">
            <v>PF.10 - PORTA EM PERFIL DE CHAPA DOBRADA, MEIO VIDRO - ABRIR, 1 FOLHA</v>
          </cell>
          <cell r="C562" t="str">
            <v>M2</v>
          </cell>
          <cell r="D562">
            <v>921.75</v>
          </cell>
          <cell r="E562" t="str">
            <v>Siurb (Edif)-Jan/21</v>
          </cell>
        </row>
        <row r="563">
          <cell r="A563">
            <v>80125</v>
          </cell>
          <cell r="B563" t="str">
            <v>PF-23 - PORTA EM PERFIL DE CHAPA DOBRADA, VENEZIANA, ABRIR 1 FOLHA</v>
          </cell>
          <cell r="C563" t="str">
            <v>M2</v>
          </cell>
          <cell r="D563">
            <v>1000.2</v>
          </cell>
          <cell r="E563" t="str">
            <v>Siurb (Edif)-Jan/21</v>
          </cell>
        </row>
        <row r="564">
          <cell r="A564">
            <v>80126</v>
          </cell>
          <cell r="B564" t="str">
            <v>PF-28 - PORTA EM PERFIL DE CHAPA DOBRADA, VENEZIANA, ABRIR 2 FOLHAS</v>
          </cell>
          <cell r="C564" t="str">
            <v>M2</v>
          </cell>
          <cell r="D564">
            <v>1000.2</v>
          </cell>
          <cell r="E564" t="str">
            <v>Siurb (Edif)-Jan/21</v>
          </cell>
        </row>
        <row r="565">
          <cell r="A565">
            <v>80139</v>
          </cell>
          <cell r="B565" t="str">
            <v>PA.10 - PORTA EM ALUMÍNIO ANODIZADO, MEIO VIDRO - ABRIR, 1 FOLHA</v>
          </cell>
          <cell r="C565" t="str">
            <v>M2</v>
          </cell>
          <cell r="D565">
            <v>830.7</v>
          </cell>
          <cell r="E565" t="str">
            <v>Siurb (Edif)-Jan/21</v>
          </cell>
        </row>
        <row r="566">
          <cell r="A566">
            <v>80140</v>
          </cell>
          <cell r="B566" t="str">
            <v>PA.11 - PORTA EM ALUMÍNIO ANODIZADO, MEIO VIDRO, DE ABRIR, 2 FOLHAS</v>
          </cell>
          <cell r="C566" t="str">
            <v>M2</v>
          </cell>
          <cell r="D566">
            <v>881</v>
          </cell>
          <cell r="E566" t="str">
            <v>Siurb (Edif)-Jan/21</v>
          </cell>
        </row>
        <row r="567">
          <cell r="A567">
            <v>80141</v>
          </cell>
          <cell r="B567" t="str">
            <v>PA.12 - PORTA EM ALUMÍNIO ANODIZADO,MEIO VIDRO - CORRER</v>
          </cell>
          <cell r="C567" t="str">
            <v>M2</v>
          </cell>
          <cell r="D567">
            <v>884.3</v>
          </cell>
          <cell r="E567" t="str">
            <v>Siurb (Edif)-Jan/21</v>
          </cell>
        </row>
        <row r="568">
          <cell r="A568">
            <v>80145</v>
          </cell>
          <cell r="B568" t="str">
            <v>PA.16 - PORTA EM ALUMÍNIO ANODIZADO, VENEZIANA - ABRIR, 1 FOLHA</v>
          </cell>
          <cell r="C568" t="str">
            <v>M2</v>
          </cell>
          <cell r="D568">
            <v>942.06</v>
          </cell>
          <cell r="E568" t="str">
            <v>Siurb (Edif)-Jan/21</v>
          </cell>
        </row>
        <row r="569">
          <cell r="A569">
            <v>80150</v>
          </cell>
          <cell r="B569" t="str">
            <v>PORTA DE ENROLAR, EM CHAPA ONDULADA N.22</v>
          </cell>
          <cell r="C569" t="str">
            <v>M2</v>
          </cell>
          <cell r="D569">
            <v>431.65</v>
          </cell>
          <cell r="E569" t="str">
            <v>Siurb (Edif)-Jan/21</v>
          </cell>
        </row>
        <row r="570">
          <cell r="A570">
            <v>80151</v>
          </cell>
          <cell r="B570" t="str">
            <v>PORTA DE ENROLAR, EM TIRAS ARTICULADAS E RAIADAS DE CHAPA N.22</v>
          </cell>
          <cell r="C570" t="str">
            <v>M2</v>
          </cell>
          <cell r="D570">
            <v>442.41</v>
          </cell>
          <cell r="E570" t="str">
            <v>Siurb (Edif)-Jan/21</v>
          </cell>
        </row>
        <row r="571">
          <cell r="A571">
            <v>80159</v>
          </cell>
          <cell r="B571" t="str">
            <v>COLUNA FIXA OU MÓVEL PARA PORTAS OU GRADES DE ENROLAR</v>
          </cell>
          <cell r="C571" t="str">
            <v>M</v>
          </cell>
          <cell r="D571">
            <v>90.7</v>
          </cell>
          <cell r="E571" t="str">
            <v>Siurb (Edif)-Jan/21</v>
          </cell>
        </row>
        <row r="572">
          <cell r="A572">
            <v>80161</v>
          </cell>
          <cell r="B572" t="str">
            <v>CAVALETE CENTRAL - PARA COLUNA MÓVEL DE PORTA DE ENROLAR</v>
          </cell>
          <cell r="C572" t="str">
            <v>UN</v>
          </cell>
          <cell r="D572">
            <v>86.98</v>
          </cell>
          <cell r="E572" t="str">
            <v>Siurb (Edif)-Jan/21</v>
          </cell>
        </row>
        <row r="573">
          <cell r="A573">
            <v>80170</v>
          </cell>
          <cell r="B573" t="str">
            <v>EF.01 - BATENTE ESPECIAL EM PERFIL DE CHAPA DOBRADA N. 14</v>
          </cell>
          <cell r="C573" t="str">
            <v>M</v>
          </cell>
          <cell r="D573">
            <v>153.84</v>
          </cell>
          <cell r="E573" t="str">
            <v>Siurb (Edif)-Jan/21</v>
          </cell>
        </row>
        <row r="574">
          <cell r="A574">
            <v>80171</v>
          </cell>
          <cell r="B574" t="str">
            <v>EF.02 - BATENTE ESPECIAL EM PERFIL DE CHAPA DOBRADA N. 14</v>
          </cell>
          <cell r="C574" t="str">
            <v>M</v>
          </cell>
          <cell r="D574">
            <v>153.84</v>
          </cell>
          <cell r="E574" t="str">
            <v>Siurb (Edif)-Jan/21</v>
          </cell>
        </row>
        <row r="575">
          <cell r="A575">
            <v>80174</v>
          </cell>
          <cell r="B575" t="str">
            <v>EF.03 - BATENTE EM PERFIL DE CHAPA DOBRADA Nº20,1 FOLHA, SEM BANDEIRA</v>
          </cell>
          <cell r="C575" t="str">
            <v>JG</v>
          </cell>
          <cell r="D575">
            <v>500.44</v>
          </cell>
          <cell r="E575" t="str">
            <v>Siurb (Edif)-Jan/21</v>
          </cell>
        </row>
        <row r="576">
          <cell r="A576">
            <v>80175</v>
          </cell>
          <cell r="B576" t="str">
            <v>EF.04 - BATENTE EM PERFIL DE CHAPA DOBRADA NÚMERO 20, 2 FOLHAS, SEM BANDEIRA</v>
          </cell>
          <cell r="C576" t="str">
            <v>JG</v>
          </cell>
          <cell r="D576">
            <v>609.41999999999996</v>
          </cell>
          <cell r="E576" t="str">
            <v>Siurb (Edif)-Jan/21</v>
          </cell>
        </row>
        <row r="577">
          <cell r="A577">
            <v>80180</v>
          </cell>
          <cell r="B577" t="str">
            <v>BATENTE DE ALUMÍNIO PARA DIVISÓRIA DE GRANILITE</v>
          </cell>
          <cell r="C577" t="str">
            <v>JG</v>
          </cell>
          <cell r="D577">
            <v>165.4</v>
          </cell>
          <cell r="E577" t="str">
            <v>Siurb (Edif)-Jan/21</v>
          </cell>
        </row>
        <row r="578">
          <cell r="A578">
            <v>80186</v>
          </cell>
          <cell r="B578" t="str">
            <v>EP.14/16 - BANDEIRA FIXA EM FERRO PERFILADO COM SUBDIVISÕES PARA VIDRO</v>
          </cell>
          <cell r="C578" t="str">
            <v>M2</v>
          </cell>
          <cell r="D578">
            <v>574.65</v>
          </cell>
          <cell r="E578" t="str">
            <v>Siurb (Edif)-Jan/21</v>
          </cell>
        </row>
        <row r="579">
          <cell r="A579">
            <v>80200</v>
          </cell>
          <cell r="B579" t="str">
            <v>CAIXILHOS</v>
          </cell>
          <cell r="C579" t="str">
            <v>.</v>
          </cell>
          <cell r="D579" t="str">
            <v>.</v>
          </cell>
          <cell r="E579" t="str">
            <v>Siurb (Edif)-Jan/21</v>
          </cell>
        </row>
        <row r="580">
          <cell r="A580">
            <v>80201</v>
          </cell>
          <cell r="B580" t="str">
            <v>CP.01 - CAIXILHO EM FERRO PERFILADO - FIXO, SEM VENTILAÇÃO PERMANENTE</v>
          </cell>
          <cell r="C580" t="str">
            <v>M2</v>
          </cell>
          <cell r="D580">
            <v>574.65</v>
          </cell>
          <cell r="E580" t="str">
            <v>Siurb (Edif)-Jan/21</v>
          </cell>
        </row>
        <row r="581">
          <cell r="A581">
            <v>80203</v>
          </cell>
          <cell r="B581" t="str">
            <v>CP.03/20/21 - CAIXILHO EM FERRO PERFILADO - FIXO, COM VENTILAÇÃO PERMANENTE</v>
          </cell>
          <cell r="C581" t="str">
            <v>M2</v>
          </cell>
          <cell r="D581">
            <v>594.29999999999995</v>
          </cell>
          <cell r="E581" t="str">
            <v>Siurb (Edif)-Jan/21</v>
          </cell>
        </row>
        <row r="582">
          <cell r="A582">
            <v>80205</v>
          </cell>
          <cell r="B582" t="str">
            <v>CP.05 - CAIXILHO EM FERRO PERFILADO - PIVOTANTE</v>
          </cell>
          <cell r="C582" t="str">
            <v>M2</v>
          </cell>
          <cell r="D582">
            <v>977.59</v>
          </cell>
          <cell r="E582" t="str">
            <v>Siurb (Edif)-Jan/21</v>
          </cell>
        </row>
        <row r="583">
          <cell r="A583">
            <v>80209</v>
          </cell>
          <cell r="B583" t="str">
            <v>CP.09 - CAIXILHO EM FERRO PERFILADO - MAXIMAR</v>
          </cell>
          <cell r="C583" t="str">
            <v>M2</v>
          </cell>
          <cell r="D583">
            <v>872.91</v>
          </cell>
          <cell r="E583" t="str">
            <v>Siurb (Edif)-Jan/21</v>
          </cell>
        </row>
        <row r="584">
          <cell r="A584">
            <v>80213</v>
          </cell>
          <cell r="B584" t="str">
            <v>CP.13/22/23 - CAIXILHO EM FERRO PERFILADO - BASCULANTE</v>
          </cell>
          <cell r="C584" t="str">
            <v>M2</v>
          </cell>
          <cell r="D584">
            <v>884.58</v>
          </cell>
          <cell r="E584" t="str">
            <v>Siurb (Edif)-Jan/21</v>
          </cell>
        </row>
        <row r="585">
          <cell r="A585">
            <v>80217</v>
          </cell>
          <cell r="B585" t="str">
            <v>CP.17 - CAIXILHO EM FERRO PERFILADO - DE CORRER</v>
          </cell>
          <cell r="C585" t="str">
            <v>M2</v>
          </cell>
          <cell r="D585">
            <v>734.43</v>
          </cell>
          <cell r="E585" t="str">
            <v>Siurb (Edif)-Jan/21</v>
          </cell>
        </row>
        <row r="586">
          <cell r="A586">
            <v>80237</v>
          </cell>
          <cell r="B586" t="str">
            <v>CF.13 - CAIXILHO EM PERFIL DE CHAPA DOBRADA - BASCULANTE</v>
          </cell>
          <cell r="C586" t="str">
            <v>M2</v>
          </cell>
          <cell r="D586">
            <v>807.85</v>
          </cell>
          <cell r="E586" t="str">
            <v>Siurb (Edif)-Jan/21</v>
          </cell>
        </row>
        <row r="587">
          <cell r="A587">
            <v>80243</v>
          </cell>
          <cell r="B587" t="str">
            <v>CF.19 - CAIXILHO EM PERFIL DE CHAPA DOBRADA, VENEZIANA, FIXO COM VENTILAÇÃO PERMANENTE</v>
          </cell>
          <cell r="C587" t="str">
            <v>M2</v>
          </cell>
          <cell r="D587">
            <v>814.67</v>
          </cell>
          <cell r="E587" t="str">
            <v>Siurb (Edif)-Jan/21</v>
          </cell>
        </row>
        <row r="588">
          <cell r="A588">
            <v>80251</v>
          </cell>
          <cell r="B588" t="str">
            <v>CA.02 - CAIXILHO EM ALUMÍNIO ANODIZADO, FIXO, SEM VENTILAÇÃO PERMANENTE</v>
          </cell>
          <cell r="C588" t="str">
            <v>M2</v>
          </cell>
          <cell r="D588">
            <v>588.17999999999995</v>
          </cell>
          <cell r="E588" t="str">
            <v>Siurb (Edif)-Jan/21</v>
          </cell>
        </row>
        <row r="589">
          <cell r="A589">
            <v>80253</v>
          </cell>
          <cell r="B589" t="str">
            <v>CA.04 - CAIXILHO EM ALUMÍNIO ANODIZADO, FIXO, COM VENTILAÇÃO PERMANENTE</v>
          </cell>
          <cell r="C589" t="str">
            <v>M2</v>
          </cell>
          <cell r="D589">
            <v>704.06</v>
          </cell>
          <cell r="E589" t="str">
            <v>Siurb (Edif)-Jan/21</v>
          </cell>
        </row>
        <row r="590">
          <cell r="A590">
            <v>80254</v>
          </cell>
          <cell r="B590" t="str">
            <v>CA.05 - CAIXILHO EM ALUMÍNIO ANODIZADO - PIVOTANTE</v>
          </cell>
          <cell r="C590" t="str">
            <v>M2</v>
          </cell>
          <cell r="D590">
            <v>943.48</v>
          </cell>
          <cell r="E590" t="str">
            <v>Siurb (Edif)-Jan/21</v>
          </cell>
        </row>
        <row r="591">
          <cell r="A591">
            <v>80258</v>
          </cell>
          <cell r="B591" t="str">
            <v>CA.09 - CAIXILHO EM ALUMÍNIO ANODIZADO - MAXIMAR</v>
          </cell>
          <cell r="C591" t="str">
            <v>M2</v>
          </cell>
          <cell r="D591">
            <v>817.76</v>
          </cell>
          <cell r="E591" t="str">
            <v>Siurb (Edif)-Jan/21</v>
          </cell>
        </row>
        <row r="592">
          <cell r="A592">
            <v>80262</v>
          </cell>
          <cell r="B592" t="str">
            <v>CA.13 - CAIXILHO EM ALUMÍNIO ANODIZADO - BASCULANTE</v>
          </cell>
          <cell r="C592" t="str">
            <v>M2</v>
          </cell>
          <cell r="D592">
            <v>981.69</v>
          </cell>
          <cell r="E592" t="str">
            <v>Siurb (Edif)-Jan/21</v>
          </cell>
        </row>
        <row r="593">
          <cell r="A593">
            <v>80266</v>
          </cell>
          <cell r="B593" t="str">
            <v>CA.17 - CAIXILHO EM ALUMÍNIO ANODIZADO - DE CORRER</v>
          </cell>
          <cell r="C593" t="str">
            <v>M2</v>
          </cell>
          <cell r="D593">
            <v>926.68</v>
          </cell>
          <cell r="E593" t="str">
            <v>Siurb (Edif)-Jan/21</v>
          </cell>
        </row>
        <row r="594">
          <cell r="A594">
            <v>80274</v>
          </cell>
          <cell r="B594" t="str">
            <v>EP.06 - GRADE DE PROTEÇÃO EM FERRO REDONDO</v>
          </cell>
          <cell r="C594" t="str">
            <v>M2</v>
          </cell>
          <cell r="D594">
            <v>124.54</v>
          </cell>
          <cell r="E594" t="str">
            <v>Siurb (Edif)-Jan/21</v>
          </cell>
        </row>
        <row r="595">
          <cell r="A595">
            <v>80275</v>
          </cell>
          <cell r="B595" t="str">
            <v>EP.07 - GRADE DE PROTEÇÃO EM FERRO CHATO</v>
          </cell>
          <cell r="C595" t="str">
            <v>M2</v>
          </cell>
          <cell r="D595">
            <v>128.34</v>
          </cell>
          <cell r="E595" t="str">
            <v>Siurb (Edif)-Jan/21</v>
          </cell>
        </row>
        <row r="596">
          <cell r="A596">
            <v>80276</v>
          </cell>
          <cell r="B596" t="str">
            <v>GRADE DE PROTEÇÃO EM FERRO GALVANIZADO ELETROFUNDIDO - BARRA 25X2MM, MALHA 65X132MM</v>
          </cell>
          <cell r="C596" t="str">
            <v>M2</v>
          </cell>
          <cell r="D596">
            <v>350.96</v>
          </cell>
          <cell r="E596" t="str">
            <v>Siurb (Edif)-Jan/21</v>
          </cell>
        </row>
        <row r="597">
          <cell r="A597">
            <v>80280</v>
          </cell>
          <cell r="B597" t="str">
            <v>TELA DE PROTEÇÃO EM ARAME N.12, MALHA DE 1/2" - INCLUSIVE REQUADRO</v>
          </cell>
          <cell r="C597" t="str">
            <v>M2</v>
          </cell>
          <cell r="D597">
            <v>223.9</v>
          </cell>
          <cell r="E597" t="str">
            <v>Siurb (Edif)-Jan/21</v>
          </cell>
        </row>
        <row r="598">
          <cell r="A598">
            <v>80281</v>
          </cell>
          <cell r="B598" t="str">
            <v>EP.11 - TELA MOSQUITEIRO EM ARAME GALVANIZADO MALHA 14, FIO 28 INCLUSIVE  REQUADRO</v>
          </cell>
          <cell r="C598" t="str">
            <v>M2</v>
          </cell>
          <cell r="D598">
            <v>155.47</v>
          </cell>
          <cell r="E598" t="str">
            <v>Siurb (Edif)-Jan/21</v>
          </cell>
        </row>
        <row r="599">
          <cell r="A599">
            <v>80300</v>
          </cell>
          <cell r="B599" t="str">
            <v>PORTAS ESPECIAIS</v>
          </cell>
          <cell r="C599" t="str">
            <v>.</v>
          </cell>
          <cell r="D599" t="str">
            <v>.</v>
          </cell>
          <cell r="E599" t="str">
            <v>Siurb (Edif)-Jan/21</v>
          </cell>
        </row>
        <row r="600">
          <cell r="A600">
            <v>80301</v>
          </cell>
          <cell r="B600" t="str">
            <v>PP.47 - PORTA EM FERRO PERFILADO COM CHAPA PARA ENTRADA DE ÁGUA OU GÁS ENCANADO</v>
          </cell>
          <cell r="C600" t="str">
            <v>M2</v>
          </cell>
          <cell r="D600">
            <v>1000.01</v>
          </cell>
          <cell r="E600" t="str">
            <v>Siurb (Edif)-Jan/21</v>
          </cell>
        </row>
        <row r="601">
          <cell r="A601">
            <v>80305</v>
          </cell>
          <cell r="B601" t="str">
            <v>PP.35 - PORTA EM FERRO PERFILADO COM CHAPA PARA ABRIGO DE LIXO</v>
          </cell>
          <cell r="C601" t="str">
            <v>M2</v>
          </cell>
          <cell r="D601">
            <v>402.22</v>
          </cell>
          <cell r="E601" t="str">
            <v>Siurb (Edif)-Jan/21</v>
          </cell>
        </row>
        <row r="602">
          <cell r="A602">
            <v>80306</v>
          </cell>
          <cell r="B602" t="str">
            <v>PP.36 - PORTA EM FERRO PERFILADO COM TELA PARA ABRIGO DE GÁS</v>
          </cell>
          <cell r="C602" t="str">
            <v>M2</v>
          </cell>
          <cell r="D602">
            <v>383.62</v>
          </cell>
          <cell r="E602" t="str">
            <v>Siurb (Edif)-Jan/21</v>
          </cell>
        </row>
        <row r="603">
          <cell r="A603">
            <v>80311</v>
          </cell>
          <cell r="B603" t="str">
            <v>PP.48 - PORTA EM FERRO PERFILADO COM CHAPA PARA PASSA-PRATOS</v>
          </cell>
          <cell r="C603" t="str">
            <v>M2</v>
          </cell>
          <cell r="D603">
            <v>1382.18</v>
          </cell>
          <cell r="E603" t="str">
            <v>Siurb (Edif)-Jan/21</v>
          </cell>
        </row>
        <row r="604">
          <cell r="A604">
            <v>80320</v>
          </cell>
          <cell r="B604" t="str">
            <v>PP.50 - ALÇAPÃO EM FERRO PERFILADO COM CHAPA</v>
          </cell>
          <cell r="C604" t="str">
            <v>M2</v>
          </cell>
          <cell r="D604">
            <v>424.22</v>
          </cell>
          <cell r="E604" t="str">
            <v>Siurb (Edif)-Jan/21</v>
          </cell>
        </row>
        <row r="605">
          <cell r="A605">
            <v>86000</v>
          </cell>
          <cell r="B605" t="str">
            <v>RETIRADAS</v>
          </cell>
          <cell r="C605" t="str">
            <v>.</v>
          </cell>
          <cell r="D605" t="str">
            <v>.</v>
          </cell>
          <cell r="E605" t="str">
            <v>Siurb (Edif)-Jan/21</v>
          </cell>
        </row>
        <row r="606">
          <cell r="A606">
            <v>86001</v>
          </cell>
          <cell r="B606" t="str">
            <v>RETIRADA DE ESQUADRIAS METÁLICAS EM GERAL, PORTAS OU CAIXILHOS</v>
          </cell>
          <cell r="C606" t="str">
            <v>M2</v>
          </cell>
          <cell r="D606">
            <v>28.57</v>
          </cell>
          <cell r="E606" t="str">
            <v>Siurb (Edif)-Jan/21</v>
          </cell>
        </row>
        <row r="607">
          <cell r="A607">
            <v>86005</v>
          </cell>
          <cell r="B607" t="str">
            <v>RETIRADA DE BATENTES METÁLICOS</v>
          </cell>
          <cell r="C607" t="str">
            <v>UN</v>
          </cell>
          <cell r="D607">
            <v>48.97</v>
          </cell>
          <cell r="E607" t="str">
            <v>Siurb (Edif)-Jan/21</v>
          </cell>
        </row>
        <row r="608">
          <cell r="A608">
            <v>86020</v>
          </cell>
          <cell r="B608" t="str">
            <v>RETIRADA DE BRAÇO DE ALAVANCA</v>
          </cell>
          <cell r="C608" t="str">
            <v>UN</v>
          </cell>
          <cell r="D608">
            <v>16.46</v>
          </cell>
          <cell r="E608" t="str">
            <v>Siurb (Edif)-Jan/21</v>
          </cell>
        </row>
        <row r="609">
          <cell r="A609">
            <v>86021</v>
          </cell>
          <cell r="B609" t="str">
            <v>RETIRADA DE ALAVANCA</v>
          </cell>
          <cell r="C609" t="str">
            <v>UN</v>
          </cell>
          <cell r="D609">
            <v>13.17</v>
          </cell>
          <cell r="E609" t="str">
            <v>Siurb (Edif)-Jan/21</v>
          </cell>
        </row>
        <row r="610">
          <cell r="A610">
            <v>86022</v>
          </cell>
          <cell r="B610" t="str">
            <v>RETIRADA DE PUXADOR DE ENGATE, PARA CAIXILHOS DE CORRER</v>
          </cell>
          <cell r="C610" t="str">
            <v>UN</v>
          </cell>
          <cell r="D610">
            <v>4.6100000000000003</v>
          </cell>
          <cell r="E610" t="str">
            <v>Siurb (Edif)-Jan/21</v>
          </cell>
        </row>
        <row r="611">
          <cell r="A611">
            <v>87000</v>
          </cell>
          <cell r="B611" t="str">
            <v>RECOLOCAÇÕES</v>
          </cell>
          <cell r="C611" t="str">
            <v>.</v>
          </cell>
          <cell r="D611" t="str">
            <v>.</v>
          </cell>
          <cell r="E611" t="str">
            <v>Siurb (Edif)-Jan/21</v>
          </cell>
        </row>
        <row r="612">
          <cell r="A612">
            <v>87001</v>
          </cell>
          <cell r="B612" t="str">
            <v>RECOLOCAÇÃO DE ESQUADRIAS METÁLICAS EM GERAL, PORTAS OU CAIXILHOS</v>
          </cell>
          <cell r="C612" t="str">
            <v>M2</v>
          </cell>
          <cell r="D612">
            <v>40.81</v>
          </cell>
          <cell r="E612" t="str">
            <v>Siurb (Edif)-Jan/21</v>
          </cell>
        </row>
        <row r="613">
          <cell r="A613">
            <v>87005</v>
          </cell>
          <cell r="B613" t="str">
            <v>RECOLOCAÇÃO DE BATENTES METÁLICOS</v>
          </cell>
          <cell r="C613" t="str">
            <v>UN</v>
          </cell>
          <cell r="D613">
            <v>53.05</v>
          </cell>
          <cell r="E613" t="str">
            <v>Siurb (Edif)-Jan/21</v>
          </cell>
        </row>
        <row r="614">
          <cell r="A614">
            <v>87020</v>
          </cell>
          <cell r="B614" t="str">
            <v>RECOLOCAÇÃO DE BRAÇO DE ALAVANCA</v>
          </cell>
          <cell r="C614" t="str">
            <v>M</v>
          </cell>
          <cell r="D614">
            <v>39.51</v>
          </cell>
          <cell r="E614" t="str">
            <v>Siurb (Edif)-Jan/21</v>
          </cell>
        </row>
        <row r="615">
          <cell r="A615">
            <v>87021</v>
          </cell>
          <cell r="B615" t="str">
            <v>RECOLOCAÇÃO DE ALAVANCA</v>
          </cell>
          <cell r="C615" t="str">
            <v>UN</v>
          </cell>
          <cell r="D615">
            <v>36.21</v>
          </cell>
          <cell r="E615" t="str">
            <v>Siurb (Edif)-Jan/21</v>
          </cell>
        </row>
        <row r="616">
          <cell r="A616">
            <v>87022</v>
          </cell>
          <cell r="B616" t="str">
            <v>RECOLOCAÇÃO DE PUXADOR DE ENGATE, PARA CAIXILHOS DE CORRER</v>
          </cell>
          <cell r="C616" t="str">
            <v>UN</v>
          </cell>
          <cell r="D616">
            <v>6.58</v>
          </cell>
          <cell r="E616" t="str">
            <v>Siurb (Edif)-Jan/21</v>
          </cell>
        </row>
        <row r="617">
          <cell r="A617">
            <v>88000</v>
          </cell>
          <cell r="B617" t="str">
            <v>SERVIÇOS PARCIAIS</v>
          </cell>
          <cell r="C617" t="str">
            <v>.</v>
          </cell>
          <cell r="D617" t="str">
            <v>.</v>
          </cell>
          <cell r="E617" t="str">
            <v>Siurb (Edif)-Jan/21</v>
          </cell>
        </row>
        <row r="618">
          <cell r="A618">
            <v>88020</v>
          </cell>
          <cell r="B618" t="str">
            <v>BRAÇO DE ALAVANCA EM FERRO CHATO</v>
          </cell>
          <cell r="C618" t="str">
            <v>M</v>
          </cell>
          <cell r="D618">
            <v>45</v>
          </cell>
          <cell r="E618" t="str">
            <v>Siurb (Edif)-Jan/21</v>
          </cell>
        </row>
        <row r="619">
          <cell r="A619">
            <v>88021</v>
          </cell>
          <cell r="B619" t="str">
            <v>ALAVANCA EM METAL CROMADO, PARA CAIXILHOS BASCULANTES</v>
          </cell>
          <cell r="C619" t="str">
            <v>UN</v>
          </cell>
          <cell r="D619">
            <v>48.65</v>
          </cell>
          <cell r="E619" t="str">
            <v>Siurb (Edif)-Jan/21</v>
          </cell>
        </row>
        <row r="620">
          <cell r="A620">
            <v>88049</v>
          </cell>
          <cell r="B620" t="str">
            <v>CAIXILHOS E TROCA DE REBITES</v>
          </cell>
          <cell r="C620" t="str">
            <v>M2</v>
          </cell>
          <cell r="D620">
            <v>4.6500000000000004</v>
          </cell>
          <cell r="E620" t="str">
            <v>Siurb (Edif)-Jan/21</v>
          </cell>
        </row>
        <row r="621">
          <cell r="A621">
            <v>88050</v>
          </cell>
          <cell r="B621" t="str">
            <v>FERRO TRABALHADO - CAIXILHOS E PEQUENAS PEÇAS DE SERRALHERIA</v>
          </cell>
          <cell r="C621" t="str">
            <v>KG</v>
          </cell>
          <cell r="D621">
            <v>12.65</v>
          </cell>
          <cell r="E621" t="str">
            <v>Siurb (Edif)-Jan/21</v>
          </cell>
        </row>
        <row r="622">
          <cell r="A622">
            <v>88051</v>
          </cell>
          <cell r="B622" t="str">
            <v>ALUMÍNIO EXTRUDADO TRABALHADO - CAIXILHOS E PEQUENAS PEÇAS DE SERRALHERIA</v>
          </cell>
          <cell r="C622" t="str">
            <v>KG</v>
          </cell>
          <cell r="D622">
            <v>79.599999999999994</v>
          </cell>
          <cell r="E622" t="str">
            <v>Siurb (Edif)-Jan/21</v>
          </cell>
        </row>
        <row r="623">
          <cell r="A623">
            <v>90000</v>
          </cell>
          <cell r="B623" t="str">
            <v>INSTALACOES ELETRICAS</v>
          </cell>
          <cell r="E623" t="str">
            <v>Siurb (Edif)-Jan/21</v>
          </cell>
        </row>
        <row r="624">
          <cell r="A624">
            <v>90100</v>
          </cell>
          <cell r="B624" t="str">
            <v>ENTRADA DE ENERGIA E TELEFONE</v>
          </cell>
          <cell r="C624" t="str">
            <v>.</v>
          </cell>
          <cell r="D624" t="str">
            <v>.</v>
          </cell>
          <cell r="E624" t="str">
            <v>Siurb (Edif)-Jan/21</v>
          </cell>
        </row>
        <row r="625">
          <cell r="A625">
            <v>90153</v>
          </cell>
          <cell r="B625" t="str">
            <v>ENTRADA AÉREA DE ENERGIA E TELEFONE - 13 À 16KVA</v>
          </cell>
          <cell r="C625" t="str">
            <v>UN</v>
          </cell>
          <cell r="D625">
            <v>3057.68</v>
          </cell>
          <cell r="E625" t="str">
            <v>Siurb (Edif)-Jan/21</v>
          </cell>
        </row>
        <row r="626">
          <cell r="A626">
            <v>90154</v>
          </cell>
          <cell r="B626" t="str">
            <v>ENTRADA AÉREA DE ENERGIA E TELEFONE - 17 À 20KVA</v>
          </cell>
          <cell r="C626" t="str">
            <v>UN</v>
          </cell>
          <cell r="D626">
            <v>3057.68</v>
          </cell>
          <cell r="E626" t="str">
            <v>Siurb (Edif)-Jan/21</v>
          </cell>
        </row>
        <row r="627">
          <cell r="A627">
            <v>90155</v>
          </cell>
          <cell r="B627" t="str">
            <v>ENTRADA AÉREA DE ENERGIA E TELEFONE - 21 À 23KVA</v>
          </cell>
          <cell r="C627" t="str">
            <v>UN</v>
          </cell>
          <cell r="D627">
            <v>3694.89</v>
          </cell>
          <cell r="E627" t="str">
            <v>Siurb (Edif)-Jan/21</v>
          </cell>
        </row>
        <row r="628">
          <cell r="A628">
            <v>90156</v>
          </cell>
          <cell r="B628" t="str">
            <v>ENTRADA AÉREA DE ENERGIA E TELEFONE - 24 À 30KVA</v>
          </cell>
          <cell r="C628" t="str">
            <v>UN</v>
          </cell>
          <cell r="D628">
            <v>6204.11</v>
          </cell>
          <cell r="E628" t="str">
            <v>Siurb (Edif)-Jan/21</v>
          </cell>
        </row>
        <row r="629">
          <cell r="A629">
            <v>90157</v>
          </cell>
          <cell r="B629" t="str">
            <v>ENTRADA AÉREA DE ENERGIA E TELEFONE - 31 À 39KVA</v>
          </cell>
          <cell r="C629" t="str">
            <v>UN</v>
          </cell>
          <cell r="D629">
            <v>7288.88</v>
          </cell>
          <cell r="E629" t="str">
            <v>Siurb (Edif)-Jan/21</v>
          </cell>
        </row>
        <row r="630">
          <cell r="A630">
            <v>90158</v>
          </cell>
          <cell r="B630" t="str">
            <v>ENTRADA AÉREA DE ENERGIA E TELEFONE - 40 À 47KVA</v>
          </cell>
          <cell r="C630" t="str">
            <v>UN</v>
          </cell>
          <cell r="D630">
            <v>8174.89</v>
          </cell>
          <cell r="E630" t="str">
            <v>Siurb (Edif)-Jan/21</v>
          </cell>
        </row>
        <row r="631">
          <cell r="A631">
            <v>90159</v>
          </cell>
          <cell r="B631" t="str">
            <v>ENTRADA AÉREA DE ENERGIA E TELEFONE - 48 À 54KVA</v>
          </cell>
          <cell r="C631" t="str">
            <v>UN</v>
          </cell>
          <cell r="D631">
            <v>9964.61</v>
          </cell>
          <cell r="E631" t="str">
            <v>Siurb (Edif)-Jan/21</v>
          </cell>
        </row>
        <row r="632">
          <cell r="A632">
            <v>90160</v>
          </cell>
          <cell r="B632" t="str">
            <v>ENTRADA AÉREA DE ENERGIA E TELEFONE - 55 À 62KVA</v>
          </cell>
          <cell r="C632" t="str">
            <v>UN</v>
          </cell>
          <cell r="D632">
            <v>10671.89</v>
          </cell>
          <cell r="E632" t="str">
            <v>Siurb (Edif)-Jan/21</v>
          </cell>
        </row>
        <row r="633">
          <cell r="A633">
            <v>90161</v>
          </cell>
          <cell r="B633" t="str">
            <v>ENTRADA AÉREA DE ENERGIA E TELEFONE - 63 À 70KVA</v>
          </cell>
          <cell r="C633" t="str">
            <v>UN</v>
          </cell>
          <cell r="D633">
            <v>11716.25</v>
          </cell>
          <cell r="E633" t="str">
            <v>Siurb (Edif)-Jan/21</v>
          </cell>
        </row>
        <row r="634">
          <cell r="A634">
            <v>90162</v>
          </cell>
          <cell r="B634" t="str">
            <v>ENTRADA AÉREA DE ENERGIA E TELEFONE - 71 À 75KVA</v>
          </cell>
          <cell r="C634" t="str">
            <v>UN</v>
          </cell>
          <cell r="D634">
            <v>13195.44</v>
          </cell>
          <cell r="E634" t="str">
            <v>Siurb (Edif)-Jan/21</v>
          </cell>
        </row>
        <row r="635">
          <cell r="A635">
            <v>90190</v>
          </cell>
          <cell r="B635" t="str">
            <v>ENTRADA AÉREA DE TELEFONE</v>
          </cell>
          <cell r="C635" t="str">
            <v>UN</v>
          </cell>
          <cell r="D635">
            <v>1298.24</v>
          </cell>
          <cell r="E635" t="str">
            <v>Siurb (Edif)-Jan/21</v>
          </cell>
        </row>
        <row r="636">
          <cell r="A636">
            <v>90200</v>
          </cell>
          <cell r="B636" t="str">
            <v>ELETRODUTOS - BT</v>
          </cell>
          <cell r="C636" t="str">
            <v>.</v>
          </cell>
          <cell r="D636" t="str">
            <v>.</v>
          </cell>
          <cell r="E636" t="str">
            <v>Siurb (Edif)-Jan/21</v>
          </cell>
        </row>
        <row r="637">
          <cell r="A637">
            <v>90201</v>
          </cell>
          <cell r="B637" t="str">
            <v>ELETRODUTO DE PVC RÍGIDO, ROSCÁVEL - 20MM (1/2")</v>
          </cell>
          <cell r="C637" t="str">
            <v>M</v>
          </cell>
          <cell r="D637">
            <v>16.7</v>
          </cell>
          <cell r="E637" t="str">
            <v>Siurb (Edif)-Jan/21</v>
          </cell>
        </row>
        <row r="638">
          <cell r="A638">
            <v>90202</v>
          </cell>
          <cell r="B638" t="str">
            <v>ELETRODUTO DE PVC RÍGIDO, ROSCÁVEL - 25MM (3/4")</v>
          </cell>
          <cell r="C638" t="str">
            <v>M</v>
          </cell>
          <cell r="D638">
            <v>17.559999999999999</v>
          </cell>
          <cell r="E638" t="str">
            <v>Siurb (Edif)-Jan/21</v>
          </cell>
        </row>
        <row r="639">
          <cell r="A639">
            <v>90203</v>
          </cell>
          <cell r="B639" t="str">
            <v>ELETRODUTO DE PVC RÍGIDO, ROSCÁVEL - 32MM (1")</v>
          </cell>
          <cell r="C639" t="str">
            <v>M</v>
          </cell>
          <cell r="D639">
            <v>19.84</v>
          </cell>
          <cell r="E639" t="str">
            <v>Siurb (Edif)-Jan/21</v>
          </cell>
        </row>
        <row r="640">
          <cell r="A640">
            <v>90204</v>
          </cell>
          <cell r="B640" t="str">
            <v>ELETRODUTO DE PVC RÍGIDO, ROSCÁVEL - 40MM (1 1/4")</v>
          </cell>
          <cell r="C640" t="str">
            <v>M</v>
          </cell>
          <cell r="D640">
            <v>29.15</v>
          </cell>
          <cell r="E640" t="str">
            <v>Siurb (Edif)-Jan/21</v>
          </cell>
        </row>
        <row r="641">
          <cell r="A641">
            <v>90205</v>
          </cell>
          <cell r="B641" t="str">
            <v>ELETRODUTO DE PVC RÍGIDO, ROSCÁVEL - 50MM (1 1/2")</v>
          </cell>
          <cell r="C641" t="str">
            <v>M</v>
          </cell>
          <cell r="D641">
            <v>31.85</v>
          </cell>
          <cell r="E641" t="str">
            <v>Siurb (Edif)-Jan/21</v>
          </cell>
        </row>
        <row r="642">
          <cell r="A642">
            <v>90206</v>
          </cell>
          <cell r="B642" t="str">
            <v>ELETRODUTO DE PVC RÍGIDO, ROSCÁVEL - 60MM (2")</v>
          </cell>
          <cell r="C642" t="str">
            <v>M</v>
          </cell>
          <cell r="D642">
            <v>35.83</v>
          </cell>
          <cell r="E642" t="str">
            <v>Siurb (Edif)-Jan/21</v>
          </cell>
        </row>
        <row r="643">
          <cell r="A643">
            <v>90207</v>
          </cell>
          <cell r="B643" t="str">
            <v>ELETRODUTO DE PVC RÍGIDO, ROSCÁVEL - 75MM (2 1/2")</v>
          </cell>
          <cell r="C643" t="str">
            <v>M</v>
          </cell>
          <cell r="D643">
            <v>52.56</v>
          </cell>
          <cell r="E643" t="str">
            <v>Siurb (Edif)-Jan/21</v>
          </cell>
        </row>
        <row r="644">
          <cell r="A644">
            <v>90208</v>
          </cell>
          <cell r="B644" t="str">
            <v>ELETRODUTO DE PVC RÍGIDO, ROSCÁVEL - 85MM (3")</v>
          </cell>
          <cell r="C644" t="str">
            <v>M</v>
          </cell>
          <cell r="D644">
            <v>59.01</v>
          </cell>
          <cell r="E644" t="str">
            <v>Siurb (Edif)-Jan/21</v>
          </cell>
        </row>
        <row r="645">
          <cell r="A645">
            <v>90209</v>
          </cell>
          <cell r="B645" t="str">
            <v>ELETRODUTO DE PVC RÍGIDO, ROSCÁVEL - 110MM (4")</v>
          </cell>
          <cell r="C645" t="str">
            <v>M</v>
          </cell>
          <cell r="D645">
            <v>83.38</v>
          </cell>
          <cell r="E645" t="str">
            <v>Siurb (Edif)-Jan/21</v>
          </cell>
        </row>
        <row r="646">
          <cell r="A646">
            <v>90211</v>
          </cell>
          <cell r="B646" t="str">
            <v>ELETRODUTO DE AÇO GALVANIZADO ELETROLÍTICO, TIPO LEVE I - 3/4"</v>
          </cell>
          <cell r="C646" t="str">
            <v>M</v>
          </cell>
          <cell r="D646">
            <v>30.44</v>
          </cell>
          <cell r="E646" t="str">
            <v>Siurb (Edif)-Jan/21</v>
          </cell>
        </row>
        <row r="647">
          <cell r="A647">
            <v>90212</v>
          </cell>
          <cell r="B647" t="str">
            <v>ELETRODUTO DE AÇO GALVANIZADO ELETROLÍTICO, TIPO LEVE I - 1"</v>
          </cell>
          <cell r="C647" t="str">
            <v>M</v>
          </cell>
          <cell r="D647">
            <v>33.69</v>
          </cell>
          <cell r="E647" t="str">
            <v>Siurb (Edif)-Jan/21</v>
          </cell>
        </row>
        <row r="648">
          <cell r="A648">
            <v>90213</v>
          </cell>
          <cell r="B648" t="str">
            <v>ELETRODUTO DE AÇO GALVANIZADO ELETROLÍTICO, TIPO LEVE I - 1 1/4"</v>
          </cell>
          <cell r="C648" t="str">
            <v>M</v>
          </cell>
          <cell r="D648">
            <v>44.81</v>
          </cell>
          <cell r="E648" t="str">
            <v>Siurb (Edif)-Jan/21</v>
          </cell>
        </row>
        <row r="649">
          <cell r="A649">
            <v>90214</v>
          </cell>
          <cell r="B649" t="str">
            <v>ELETRODUTO DE AÇO GALVANIZADO ELETROLÍTICO, TIPO LEVE I - 1 1/2"</v>
          </cell>
          <cell r="C649" t="str">
            <v>M</v>
          </cell>
          <cell r="D649">
            <v>52.89</v>
          </cell>
          <cell r="E649" t="str">
            <v>Siurb (Edif)-Jan/21</v>
          </cell>
        </row>
        <row r="650">
          <cell r="A650">
            <v>90215</v>
          </cell>
          <cell r="B650" t="str">
            <v>ELETRODUTO DE AÇO GALVANIZADO ELETROLÍTICO, TIPO LEVE I - 2"</v>
          </cell>
          <cell r="C650" t="str">
            <v>M</v>
          </cell>
          <cell r="D650">
            <v>70.64</v>
          </cell>
          <cell r="E650" t="str">
            <v>Siurb (Edif)-Jan/21</v>
          </cell>
        </row>
        <row r="651">
          <cell r="A651">
            <v>90216</v>
          </cell>
          <cell r="B651" t="str">
            <v>ELETRODUTO DE AÇO GALVANIZADO ELETROLÍTICO, TIPO LEVE I - 2 1/2"</v>
          </cell>
          <cell r="C651" t="str">
            <v>M</v>
          </cell>
          <cell r="D651">
            <v>89.14</v>
          </cell>
          <cell r="E651" t="str">
            <v>Siurb (Edif)-Jan/21</v>
          </cell>
        </row>
        <row r="652">
          <cell r="A652">
            <v>90217</v>
          </cell>
          <cell r="B652" t="str">
            <v>ELETRODUTO DE AÇO GALVANIZADO ELETROLÍTICO, TIPO LEVE I - 3"</v>
          </cell>
          <cell r="C652" t="str">
            <v>M</v>
          </cell>
          <cell r="D652">
            <v>92.41</v>
          </cell>
          <cell r="E652" t="str">
            <v>Siurb (Edif)-Jan/21</v>
          </cell>
        </row>
        <row r="653">
          <cell r="A653">
            <v>90219</v>
          </cell>
          <cell r="B653" t="str">
            <v>ELETRODUTO DE AÇO GALVANIZADO ELETROLÍTICO, TIPO LEVE I - 4"</v>
          </cell>
          <cell r="C653" t="str">
            <v>M</v>
          </cell>
          <cell r="D653">
            <v>117</v>
          </cell>
          <cell r="E653" t="str">
            <v>Siurb (Edif)-Jan/21</v>
          </cell>
        </row>
        <row r="654">
          <cell r="A654">
            <v>90220</v>
          </cell>
          <cell r="B654" t="str">
            <v>ELETRODUTO DE AÇO GALVANIZADO A FOGO, TIPO SEMI-PESADO/ MÉDIO - 1/2"</v>
          </cell>
          <cell r="C654" t="str">
            <v>M</v>
          </cell>
          <cell r="D654">
            <v>35.74</v>
          </cell>
          <cell r="E654" t="str">
            <v>Siurb (Edif)-Jan/21</v>
          </cell>
        </row>
        <row r="655">
          <cell r="A655">
            <v>90221</v>
          </cell>
          <cell r="B655" t="str">
            <v>ELETRODUTO DE AÇO GALVANIZADO A FOGO, TIPO SEMI-PESADO/ MÉDIO - 3/4"</v>
          </cell>
          <cell r="C655" t="str">
            <v>M</v>
          </cell>
          <cell r="D655">
            <v>38.33</v>
          </cell>
          <cell r="E655" t="str">
            <v>Siurb (Edif)-Jan/21</v>
          </cell>
        </row>
        <row r="656">
          <cell r="A656">
            <v>90223</v>
          </cell>
          <cell r="B656" t="str">
            <v>ELETRODUTO DE AÇO GALVANIZADO A FOGO, TIPO SEMI-PESADO/ MÉDIO - 1 1/4"</v>
          </cell>
          <cell r="C656" t="str">
            <v>M</v>
          </cell>
          <cell r="D656">
            <v>52.11</v>
          </cell>
          <cell r="E656" t="str">
            <v>Siurb (Edif)-Jan/21</v>
          </cell>
        </row>
        <row r="657">
          <cell r="A657">
            <v>90224</v>
          </cell>
          <cell r="B657" t="str">
            <v>ELETRODUTO DE AÇO GALVANIZADO A FOGO, TIPO SEMI-PESADO/ MÉDIO - 1 1/2"</v>
          </cell>
          <cell r="C657" t="str">
            <v>M</v>
          </cell>
          <cell r="D657">
            <v>57.46</v>
          </cell>
          <cell r="E657" t="str">
            <v>Siurb (Edif)-Jan/21</v>
          </cell>
        </row>
        <row r="658">
          <cell r="A658">
            <v>90225</v>
          </cell>
          <cell r="B658" t="str">
            <v>ELETRODUTO DE AÇO GALVANIZADO A FOGO, TIPO SEMI-PESADO/ MÉDIO - 2"</v>
          </cell>
          <cell r="C658" t="str">
            <v>M</v>
          </cell>
          <cell r="D658">
            <v>64.23</v>
          </cell>
          <cell r="E658" t="str">
            <v>Siurb (Edif)-Jan/21</v>
          </cell>
        </row>
        <row r="659">
          <cell r="A659">
            <v>90226</v>
          </cell>
          <cell r="B659" t="str">
            <v>ELETRODUTO DE AÇO GALVANIZADO A FOGO, TIPO SEMI-PESADO/ MÉDIO - 2 1/2"</v>
          </cell>
          <cell r="C659" t="str">
            <v>M</v>
          </cell>
          <cell r="D659">
            <v>94.99</v>
          </cell>
          <cell r="E659" t="str">
            <v>Siurb (Edif)-Jan/21</v>
          </cell>
        </row>
        <row r="660">
          <cell r="A660">
            <v>90227</v>
          </cell>
          <cell r="B660" t="str">
            <v>ELETRODUTO DE AÇO GALVANIZADO A FOGO, TIPO SEMI-PESADO/ MÉDIO - 3"</v>
          </cell>
          <cell r="C660" t="str">
            <v>M</v>
          </cell>
          <cell r="D660">
            <v>101.33</v>
          </cell>
          <cell r="E660" t="str">
            <v>Siurb (Edif)-Jan/21</v>
          </cell>
        </row>
        <row r="661">
          <cell r="A661">
            <v>90229</v>
          </cell>
          <cell r="B661" t="str">
            <v>ELETRODUTO DE AÇO GALVANIZADO A FOGO, TIPO SEMI-PESADO/ MÉDIO - 4"</v>
          </cell>
          <cell r="C661" t="str">
            <v>M</v>
          </cell>
          <cell r="D661">
            <v>131.72</v>
          </cell>
          <cell r="E661" t="str">
            <v>Siurb (Edif)-Jan/21</v>
          </cell>
        </row>
        <row r="662">
          <cell r="A662">
            <v>90251</v>
          </cell>
          <cell r="B662" t="str">
            <v>ELETRODUTO DE POLIETILENO FLEXÍVEL, ALTA RESISTÊNCIA - 3"</v>
          </cell>
          <cell r="C662" t="str">
            <v>M</v>
          </cell>
          <cell r="D662">
            <v>43.38</v>
          </cell>
          <cell r="E662" t="str">
            <v>Siurb (Edif)-Jan/21</v>
          </cell>
        </row>
        <row r="663">
          <cell r="A663">
            <v>90252</v>
          </cell>
          <cell r="B663" t="str">
            <v>ELETRODUTO DE POLIETILENO FLEXÍVEL, ALTA RESISTÊNCIA - 4"</v>
          </cell>
          <cell r="C663" t="str">
            <v>M</v>
          </cell>
          <cell r="D663">
            <v>51.59</v>
          </cell>
          <cell r="E663" t="str">
            <v>Siurb (Edif)-Jan/21</v>
          </cell>
        </row>
        <row r="664">
          <cell r="A664">
            <v>90253</v>
          </cell>
          <cell r="B664" t="str">
            <v>ELETRODUTO DE POLIETILENO FLEXÍVEL, ALTA RESISTÊNCIA - 2"</v>
          </cell>
          <cell r="C664" t="str">
            <v>M</v>
          </cell>
          <cell r="D664">
            <v>31.32</v>
          </cell>
          <cell r="E664" t="str">
            <v>Siurb (Edif)-Jan/21</v>
          </cell>
        </row>
        <row r="665">
          <cell r="A665">
            <v>90254</v>
          </cell>
          <cell r="B665" t="str">
            <v>ELETRODUTO DE PVC CORRUGADO REFORÇADO, ANTICHAMA - 20MM (1/2")</v>
          </cell>
          <cell r="C665" t="str">
            <v>M</v>
          </cell>
          <cell r="D665">
            <v>6.34</v>
          </cell>
          <cell r="E665" t="str">
            <v>Siurb (Edif)-Jan/21</v>
          </cell>
        </row>
        <row r="666">
          <cell r="A666">
            <v>90255</v>
          </cell>
          <cell r="B666" t="str">
            <v>ELETRODUTO DE PVC CORRUGADO REFORÇADO, ANTICHAMA - 25MM (3/4")</v>
          </cell>
          <cell r="C666" t="str">
            <v>M</v>
          </cell>
          <cell r="D666">
            <v>6.99</v>
          </cell>
          <cell r="E666" t="str">
            <v>Siurb (Edif)-Jan/21</v>
          </cell>
        </row>
        <row r="667">
          <cell r="A667">
            <v>90261</v>
          </cell>
          <cell r="B667" t="str">
            <v>TUBO METÁLICO FLEXÍVEL REVESTIDO COM PVC-3/4"</v>
          </cell>
          <cell r="C667" t="str">
            <v>M</v>
          </cell>
          <cell r="D667">
            <v>14.53</v>
          </cell>
          <cell r="E667" t="str">
            <v>Siurb (Edif)-Jan/21</v>
          </cell>
        </row>
        <row r="668">
          <cell r="A668">
            <v>90262</v>
          </cell>
          <cell r="B668" t="str">
            <v>TUBO METÁLICO FLEXÍVEL REVESTIDO COM PVC-1"</v>
          </cell>
          <cell r="C668" t="str">
            <v>M</v>
          </cell>
          <cell r="D668">
            <v>18.260000000000002</v>
          </cell>
          <cell r="E668" t="str">
            <v>Siurb (Edif)-Jan/21</v>
          </cell>
        </row>
        <row r="669">
          <cell r="A669">
            <v>90263</v>
          </cell>
          <cell r="B669" t="str">
            <v>TUBO METÁLICO FLEXÍVEL REVESTIDO COM PVC-1 1/2"</v>
          </cell>
          <cell r="C669" t="str">
            <v>M</v>
          </cell>
          <cell r="D669">
            <v>28.03</v>
          </cell>
          <cell r="E669" t="str">
            <v>Siurb (Edif)-Jan/21</v>
          </cell>
        </row>
        <row r="670">
          <cell r="A670">
            <v>90298</v>
          </cell>
          <cell r="B670" t="str">
            <v>ENVELOPAMENTO DE ELETRODUTO ENTERRADO, COM CONCRETO</v>
          </cell>
          <cell r="C670" t="str">
            <v>M</v>
          </cell>
          <cell r="D670">
            <v>29.15</v>
          </cell>
          <cell r="E670" t="str">
            <v>Siurb (Edif)-Jan/21</v>
          </cell>
        </row>
        <row r="671">
          <cell r="A671">
            <v>90299</v>
          </cell>
          <cell r="B671" t="str">
            <v>ENVELOPAMENTO DE ELETRODUTO ENTERRADO COM CONCRETO E AGREGADO RECICLADO</v>
          </cell>
          <cell r="C671" t="str">
            <v>M</v>
          </cell>
          <cell r="D671">
            <v>27.75</v>
          </cell>
          <cell r="E671" t="str">
            <v>Siurb (Edif)-Jan/21</v>
          </cell>
        </row>
        <row r="672">
          <cell r="A672">
            <v>90300</v>
          </cell>
          <cell r="B672" t="str">
            <v>CONDUTORES - BT</v>
          </cell>
          <cell r="C672" t="str">
            <v>.</v>
          </cell>
          <cell r="D672" t="str">
            <v>.</v>
          </cell>
          <cell r="E672" t="str">
            <v>Siurb (Edif)-Jan/21</v>
          </cell>
        </row>
        <row r="673">
          <cell r="A673">
            <v>90303</v>
          </cell>
          <cell r="B673" t="str">
            <v>CABO 1,00MM2 - ISOLAMENTO PARA 0,7KV - CLASSE 4 - FLEXÍVEL</v>
          </cell>
          <cell r="C673" t="str">
            <v>M</v>
          </cell>
          <cell r="D673">
            <v>2.9</v>
          </cell>
          <cell r="E673" t="str">
            <v>Siurb (Edif)-Jan/21</v>
          </cell>
        </row>
        <row r="674">
          <cell r="A674">
            <v>90304</v>
          </cell>
          <cell r="B674" t="str">
            <v>CABO 1,50MM2 - ISOLAMENTO PARA 0,7KV - CLASSE 4 - FLEXÍVEL</v>
          </cell>
          <cell r="C674" t="str">
            <v>M</v>
          </cell>
          <cell r="D674">
            <v>3.02</v>
          </cell>
          <cell r="E674" t="str">
            <v>Siurb (Edif)-Jan/21</v>
          </cell>
        </row>
        <row r="675">
          <cell r="A675">
            <v>90305</v>
          </cell>
          <cell r="B675" t="str">
            <v>CABO 2,50MM2 - ISOLAMENTO PARA 0,7KV - CLASSE 4 - FLEXÍVEL</v>
          </cell>
          <cell r="C675" t="str">
            <v>M</v>
          </cell>
          <cell r="D675">
            <v>4.1900000000000004</v>
          </cell>
          <cell r="E675" t="str">
            <v>Siurb (Edif)-Jan/21</v>
          </cell>
        </row>
        <row r="676">
          <cell r="A676">
            <v>90306</v>
          </cell>
          <cell r="B676" t="str">
            <v>CABO 4,00MM2 - ISOLAMENTO PARA 0,7KV - CLASSE 4 - FLEXÍVEL</v>
          </cell>
          <cell r="C676" t="str">
            <v>M</v>
          </cell>
          <cell r="D676">
            <v>5.81</v>
          </cell>
          <cell r="E676" t="str">
            <v>Siurb (Edif)-Jan/21</v>
          </cell>
        </row>
        <row r="677">
          <cell r="A677">
            <v>90307</v>
          </cell>
          <cell r="B677" t="str">
            <v>CABO 6,00MM2 - ISOLAMENTO PARA 0,7KV - CLASSE 4 - FLEXÍVEL</v>
          </cell>
          <cell r="C677" t="str">
            <v>M</v>
          </cell>
          <cell r="D677">
            <v>8.26</v>
          </cell>
          <cell r="E677" t="str">
            <v>Siurb (Edif)-Jan/21</v>
          </cell>
        </row>
        <row r="678">
          <cell r="A678">
            <v>90308</v>
          </cell>
          <cell r="B678" t="str">
            <v>CABO 10,00MM2 - ISOLAMENTO PARA 0,7KV - CLASSE 4 - FLEXÍVEL</v>
          </cell>
          <cell r="C678" t="str">
            <v>M</v>
          </cell>
          <cell r="D678">
            <v>11.86</v>
          </cell>
          <cell r="E678" t="str">
            <v>Siurb (Edif)-Jan/21</v>
          </cell>
        </row>
        <row r="679">
          <cell r="A679">
            <v>90309</v>
          </cell>
          <cell r="B679" t="str">
            <v>CABO 16,00MM2 - ISOLAMENTO PARA 0,7KV - CLASSE 4 - FLEXÍVEL</v>
          </cell>
          <cell r="C679" t="str">
            <v>M</v>
          </cell>
          <cell r="D679">
            <v>17.77</v>
          </cell>
          <cell r="E679" t="str">
            <v>Siurb (Edif)-Jan/21</v>
          </cell>
        </row>
        <row r="680">
          <cell r="A680">
            <v>90310</v>
          </cell>
          <cell r="B680" t="str">
            <v>CABO 25,00MM2 - ISOLAMENTO PARA 0,7KV - CLASSE 4 - FLEXÍVEL</v>
          </cell>
          <cell r="C680" t="str">
            <v>M</v>
          </cell>
          <cell r="D680">
            <v>24.91</v>
          </cell>
          <cell r="E680" t="str">
            <v>Siurb (Edif)-Jan/21</v>
          </cell>
        </row>
        <row r="681">
          <cell r="A681">
            <v>90311</v>
          </cell>
          <cell r="B681" t="str">
            <v>CABO 35,00MM2 - ISOLAMENTO PARA 0,7KV - CLASSE 4 - FLEXÍVEL</v>
          </cell>
          <cell r="C681" t="str">
            <v>M</v>
          </cell>
          <cell r="D681">
            <v>36.46</v>
          </cell>
          <cell r="E681" t="str">
            <v>Siurb (Edif)-Jan/21</v>
          </cell>
        </row>
        <row r="682">
          <cell r="A682">
            <v>90312</v>
          </cell>
          <cell r="B682" t="str">
            <v>CABO 50,00MM2 - ISOLAMENTO PARA 0,7KV - CLASSE 4 - FLEXÍVEL</v>
          </cell>
          <cell r="C682" t="str">
            <v>M</v>
          </cell>
          <cell r="D682">
            <v>54.32</v>
          </cell>
          <cell r="E682" t="str">
            <v>Siurb (Edif)-Jan/21</v>
          </cell>
        </row>
        <row r="683">
          <cell r="A683">
            <v>90313</v>
          </cell>
          <cell r="B683" t="str">
            <v>CABO 70,00MM2 - ISOLAMENTO PARA 0,7KV - CLASSE 4 - FLEXÍVEL</v>
          </cell>
          <cell r="C683" t="str">
            <v>M</v>
          </cell>
          <cell r="D683">
            <v>74.06</v>
          </cell>
          <cell r="E683" t="str">
            <v>Siurb (Edif)-Jan/21</v>
          </cell>
        </row>
        <row r="684">
          <cell r="A684">
            <v>90314</v>
          </cell>
          <cell r="B684" t="str">
            <v>CABO 95,00MM2 - ISOLAMENTO PARA 0,7KV - CLASSE 4 - FLEXÍVEL</v>
          </cell>
          <cell r="C684" t="str">
            <v>M</v>
          </cell>
          <cell r="D684">
            <v>94.69</v>
          </cell>
          <cell r="E684" t="str">
            <v>Siurb (Edif)-Jan/21</v>
          </cell>
        </row>
        <row r="685">
          <cell r="A685">
            <v>90315</v>
          </cell>
          <cell r="B685" t="str">
            <v>CABO 120,00MM2 - ISOLAMENTO PARA 0,7KV - CLASSE 4 - FLEXÍVEL</v>
          </cell>
          <cell r="C685" t="str">
            <v>M</v>
          </cell>
          <cell r="D685">
            <v>124.58</v>
          </cell>
          <cell r="E685" t="str">
            <v>Siurb (Edif)-Jan/21</v>
          </cell>
        </row>
        <row r="686">
          <cell r="A686">
            <v>90316</v>
          </cell>
          <cell r="B686" t="str">
            <v>CABO 150,00MM2 - ISOLAMENTO PARA 0,7KV - CLASSE 4 - FLEXÍVEL</v>
          </cell>
          <cell r="C686" t="str">
            <v>M</v>
          </cell>
          <cell r="D686">
            <v>147.87</v>
          </cell>
          <cell r="E686" t="str">
            <v>Siurb (Edif)-Jan/21</v>
          </cell>
        </row>
        <row r="687">
          <cell r="A687">
            <v>90317</v>
          </cell>
          <cell r="B687" t="str">
            <v>CABO 185,00MM2 - ISOLAMENTO PARA 0,7KV - CLASSE 4 - FLEXÍVEL</v>
          </cell>
          <cell r="C687" t="str">
            <v>M</v>
          </cell>
          <cell r="D687">
            <v>176.68</v>
          </cell>
          <cell r="E687" t="str">
            <v>Siurb (Edif)-Jan/21</v>
          </cell>
        </row>
        <row r="688">
          <cell r="A688">
            <v>90318</v>
          </cell>
          <cell r="B688" t="str">
            <v>CABO 240,00MM2 - ISOLAMENTO PARA 0,7KV - CLASSE 4 - FLEXÍVEL</v>
          </cell>
          <cell r="C688" t="str">
            <v>M</v>
          </cell>
          <cell r="D688">
            <v>227.06</v>
          </cell>
          <cell r="E688" t="str">
            <v>Siurb (Edif)-Jan/21</v>
          </cell>
        </row>
        <row r="689">
          <cell r="A689">
            <v>90319</v>
          </cell>
          <cell r="B689" t="str">
            <v>CABO 300.00 MM2 - ISOLAMENTO PARA 0.7KV - CLASSE 4 - FLEXÍVEL</v>
          </cell>
          <cell r="C689" t="str">
            <v>M</v>
          </cell>
          <cell r="D689">
            <v>311.10000000000002</v>
          </cell>
          <cell r="E689" t="str">
            <v>Siurb (Edif)-Jan/21</v>
          </cell>
        </row>
        <row r="690">
          <cell r="A690">
            <v>90320</v>
          </cell>
          <cell r="B690" t="str">
            <v>CABO COBRE FLEXÍVEL, ISOL. 750V NÃO HALOGENADO - ANTICHAMA - 1,5MM2</v>
          </cell>
          <cell r="C690" t="str">
            <v>M</v>
          </cell>
          <cell r="D690">
            <v>3.1</v>
          </cell>
          <cell r="E690" t="str">
            <v>Siurb (Edif)-Jan/21</v>
          </cell>
        </row>
        <row r="691">
          <cell r="A691">
            <v>90321</v>
          </cell>
          <cell r="B691" t="str">
            <v>CABO COBRE FLEXÍVEL, ISOL. 750V NÃO HALOGENADO, ATICHAMA - 2,5MM2</v>
          </cell>
          <cell r="C691" t="str">
            <v>M</v>
          </cell>
          <cell r="D691">
            <v>4.33</v>
          </cell>
          <cell r="E691" t="str">
            <v>Siurb (Edif)-Jan/21</v>
          </cell>
        </row>
        <row r="692">
          <cell r="A692">
            <v>90322</v>
          </cell>
          <cell r="B692" t="str">
            <v>CABO COBRE FLEXÍVEL, ISOL. 750V NÃO HALOGENADO, ANTICHAMA - 4,0MM2</v>
          </cell>
          <cell r="C692" t="str">
            <v>M</v>
          </cell>
          <cell r="D692">
            <v>6.23</v>
          </cell>
          <cell r="E692" t="str">
            <v>Siurb (Edif)-Jan/21</v>
          </cell>
        </row>
        <row r="693">
          <cell r="A693">
            <v>90323</v>
          </cell>
          <cell r="B693" t="str">
            <v>CABO COBRE FLEXÍVEL, ISOL. 750V NÃO HALOGENADO, ANTICHAMA 6,0MM2</v>
          </cell>
          <cell r="C693" t="str">
            <v>M</v>
          </cell>
          <cell r="D693">
            <v>8.16</v>
          </cell>
          <cell r="E693" t="str">
            <v>Siurb (Edif)-Jan/21</v>
          </cell>
        </row>
        <row r="694">
          <cell r="A694">
            <v>90328</v>
          </cell>
          <cell r="B694" t="str">
            <v>CABO 1,50MM2 - ISOLAMENTO PARA 1,0KV - CLASSE 4 - FLEXÍVEL</v>
          </cell>
          <cell r="C694" t="str">
            <v>M</v>
          </cell>
          <cell r="D694">
            <v>3.18</v>
          </cell>
          <cell r="E694" t="str">
            <v>Siurb (Edif)-Jan/21</v>
          </cell>
        </row>
        <row r="695">
          <cell r="A695">
            <v>90329</v>
          </cell>
          <cell r="B695" t="str">
            <v>CABO 2,50MM2 - ISOLAMENTO PARA 1,0KV - CLASSE 4 - FLEXÍVEL</v>
          </cell>
          <cell r="C695" t="str">
            <v>M</v>
          </cell>
          <cell r="D695">
            <v>4.4800000000000004</v>
          </cell>
          <cell r="E695" t="str">
            <v>Siurb (Edif)-Jan/21</v>
          </cell>
        </row>
        <row r="696">
          <cell r="A696">
            <v>90330</v>
          </cell>
          <cell r="B696" t="str">
            <v>CABO 4,00MM2 - ISOLAMENTO PARA 1,0KV - CLASSE 4 - FLEXÍVEL</v>
          </cell>
          <cell r="C696" t="str">
            <v>M</v>
          </cell>
          <cell r="D696">
            <v>6.16</v>
          </cell>
          <cell r="E696" t="str">
            <v>Siurb (Edif)-Jan/21</v>
          </cell>
        </row>
        <row r="697">
          <cell r="A697">
            <v>90331</v>
          </cell>
          <cell r="B697" t="str">
            <v>CABO 6,00MM2 - ISOLAMENTO PARA 1,0KV - CLASSE 4 - FLEXÍVEL</v>
          </cell>
          <cell r="C697" t="str">
            <v>M</v>
          </cell>
          <cell r="D697">
            <v>8.24</v>
          </cell>
          <cell r="E697" t="str">
            <v>Siurb (Edif)-Jan/21</v>
          </cell>
        </row>
        <row r="698">
          <cell r="A698">
            <v>90332</v>
          </cell>
          <cell r="B698" t="str">
            <v>CABO 10,00MM2 - ISOLAMENTO PARA 1,0KV - CLASSE 4 - FLEXÍVEL</v>
          </cell>
          <cell r="C698" t="str">
            <v>M</v>
          </cell>
          <cell r="D698">
            <v>11.9</v>
          </cell>
          <cell r="E698" t="str">
            <v>Siurb (Edif)-Jan/21</v>
          </cell>
        </row>
        <row r="699">
          <cell r="A699">
            <v>90333</v>
          </cell>
          <cell r="B699" t="str">
            <v>CABO 16,00MM2 - ISOLAMENTO PARA 1,0KV - CLASSE 4 - FLEXÍVEL</v>
          </cell>
          <cell r="C699" t="str">
            <v>M</v>
          </cell>
          <cell r="D699">
            <v>16.34</v>
          </cell>
          <cell r="E699" t="str">
            <v>Siurb (Edif)-Jan/21</v>
          </cell>
        </row>
        <row r="700">
          <cell r="A700">
            <v>90334</v>
          </cell>
          <cell r="B700" t="str">
            <v>CABO 25,00MM2 - ISOLAMENTO PARA 1,0KV - CLASSE 4 - FLEXÍVEL</v>
          </cell>
          <cell r="C700" t="str">
            <v>M</v>
          </cell>
          <cell r="D700">
            <v>23.87</v>
          </cell>
          <cell r="E700" t="str">
            <v>Siurb (Edif)-Jan/21</v>
          </cell>
        </row>
        <row r="701">
          <cell r="A701">
            <v>90335</v>
          </cell>
          <cell r="B701" t="str">
            <v>CABO 35,00MM2 - ISOLAMENTO PARA 1,0KV - CLASSE 4 - FLEXÍVEL</v>
          </cell>
          <cell r="C701" t="str">
            <v>M</v>
          </cell>
          <cell r="D701">
            <v>32.86</v>
          </cell>
          <cell r="E701" t="str">
            <v>Siurb (Edif)-Jan/21</v>
          </cell>
        </row>
        <row r="702">
          <cell r="A702">
            <v>90336</v>
          </cell>
          <cell r="B702" t="str">
            <v>CABO 50,00MM2 - ISOLAMENTO PARA 1,0KV - CLASSE 4 - FLEXÍVEL</v>
          </cell>
          <cell r="C702" t="str">
            <v>M</v>
          </cell>
          <cell r="D702">
            <v>46.1</v>
          </cell>
          <cell r="E702" t="str">
            <v>Siurb (Edif)-Jan/21</v>
          </cell>
        </row>
        <row r="703">
          <cell r="A703">
            <v>90337</v>
          </cell>
          <cell r="B703" t="str">
            <v>CABO 70,00MM2 - ISOLAMENTO PARA 1,0KV - CLASSE 4 - FLEXÍVEL</v>
          </cell>
          <cell r="C703" t="str">
            <v>M</v>
          </cell>
          <cell r="D703">
            <v>62.61</v>
          </cell>
          <cell r="E703" t="str">
            <v>Siurb (Edif)-Jan/21</v>
          </cell>
        </row>
        <row r="704">
          <cell r="A704">
            <v>90338</v>
          </cell>
          <cell r="B704" t="str">
            <v>CABO 95,00MM2 - ISOLAMENTO PARA 1,0KV - CLASSE 4 - FLEXÍVEL</v>
          </cell>
          <cell r="C704" t="str">
            <v>M</v>
          </cell>
          <cell r="D704">
            <v>86.02</v>
          </cell>
          <cell r="E704" t="str">
            <v>Siurb (Edif)-Jan/21</v>
          </cell>
        </row>
        <row r="705">
          <cell r="A705">
            <v>90339</v>
          </cell>
          <cell r="B705" t="str">
            <v>CABO 120,00MM2 - ISOLAMENTO PARA 1,0KV - CLASSE 4 - FLEXÍVEL</v>
          </cell>
          <cell r="C705" t="str">
            <v>M</v>
          </cell>
          <cell r="D705">
            <v>111.28</v>
          </cell>
          <cell r="E705" t="str">
            <v>Siurb (Edif)-Jan/21</v>
          </cell>
        </row>
        <row r="706">
          <cell r="A706">
            <v>90340</v>
          </cell>
          <cell r="B706" t="str">
            <v>CABO 150,00MM2 - ISOLAMENTO PARA 1,0KV - CLASSE 4 - FLEXÍVEL</v>
          </cell>
          <cell r="C706" t="str">
            <v>M</v>
          </cell>
          <cell r="D706">
            <v>129.29</v>
          </cell>
          <cell r="E706" t="str">
            <v>Siurb (Edif)-Jan/21</v>
          </cell>
        </row>
        <row r="707">
          <cell r="A707">
            <v>90341</v>
          </cell>
          <cell r="B707" t="str">
            <v>CABO 185,00MM2 - ISOLAMENTO PARA 1,0KV - CLASSE 4 - FLEXÍVEL</v>
          </cell>
          <cell r="C707" t="str">
            <v>M</v>
          </cell>
          <cell r="D707">
            <v>156.22</v>
          </cell>
          <cell r="E707" t="str">
            <v>Siurb (Edif)-Jan/21</v>
          </cell>
        </row>
        <row r="708">
          <cell r="A708">
            <v>90342</v>
          </cell>
          <cell r="B708" t="str">
            <v>CABO 240,00MM2 - ISOLAMENTO PARA 1,0KV - CLASSE 4 - FLEXÍVEL</v>
          </cell>
          <cell r="C708" t="str">
            <v>M</v>
          </cell>
          <cell r="D708">
            <v>243.62</v>
          </cell>
          <cell r="E708" t="str">
            <v>Siurb (Edif)-Jan/21</v>
          </cell>
        </row>
        <row r="709">
          <cell r="A709">
            <v>90343</v>
          </cell>
          <cell r="B709" t="str">
            <v>CABO 300.00 MM2 - ISOLAMENTO PARA 1.0KV - CLASSE 4 - FLEXÍVEL</v>
          </cell>
          <cell r="C709" t="str">
            <v>M</v>
          </cell>
          <cell r="D709">
            <v>313.81</v>
          </cell>
          <cell r="E709" t="str">
            <v>Siurb (Edif)-Jan/21</v>
          </cell>
        </row>
        <row r="710">
          <cell r="A710">
            <v>90360</v>
          </cell>
          <cell r="B710" t="str">
            <v>FIO TELEFÔNICO INTERNO TIPO FI-60 PAR TRANCADO</v>
          </cell>
          <cell r="C710" t="str">
            <v>M</v>
          </cell>
          <cell r="D710">
            <v>1.87</v>
          </cell>
          <cell r="E710" t="str">
            <v>Siurb (Edif)-Jan/21</v>
          </cell>
        </row>
        <row r="711">
          <cell r="A711">
            <v>90361</v>
          </cell>
          <cell r="B711" t="str">
            <v>FIO TELEFÔNICO EXTERNO TIPO FE-100 PAR PARALELO</v>
          </cell>
          <cell r="C711" t="str">
            <v>M</v>
          </cell>
          <cell r="D711">
            <v>2.59</v>
          </cell>
          <cell r="E711" t="str">
            <v>Siurb (Edif)-Jan/21</v>
          </cell>
        </row>
        <row r="712">
          <cell r="A712">
            <v>90370</v>
          </cell>
          <cell r="B712" t="str">
            <v>CABO FLEXÍVEL PVC-750V - 2 CONDUTORES - 1,5MM2</v>
          </cell>
          <cell r="C712" t="str">
            <v>M</v>
          </cell>
          <cell r="D712">
            <v>5.03</v>
          </cell>
          <cell r="E712" t="str">
            <v>Siurb (Edif)-Jan/21</v>
          </cell>
        </row>
        <row r="713">
          <cell r="A713">
            <v>90372</v>
          </cell>
          <cell r="B713" t="str">
            <v>CABO FLEXÍVEL PVC - 750V - 2 CONDUTORES - 4,00MM2</v>
          </cell>
          <cell r="C713" t="str">
            <v>M</v>
          </cell>
          <cell r="D713">
            <v>10.66</v>
          </cell>
          <cell r="E713" t="str">
            <v>Siurb (Edif)-Jan/21</v>
          </cell>
        </row>
        <row r="714">
          <cell r="A714">
            <v>90375</v>
          </cell>
          <cell r="B714" t="str">
            <v>CABO FLEXÍVEL PVC-750V - 3 CONDUTORES - 1,5MM2</v>
          </cell>
          <cell r="C714" t="str">
            <v>M</v>
          </cell>
          <cell r="D714">
            <v>6.5</v>
          </cell>
          <cell r="E714" t="str">
            <v>Siurb (Edif)-Jan/21</v>
          </cell>
        </row>
        <row r="715">
          <cell r="A715">
            <v>90376</v>
          </cell>
          <cell r="B715" t="str">
            <v>CABO FLEXÍVEL PVC - 750V - 3 CONDUTORES - 2,50MM2</v>
          </cell>
          <cell r="C715" t="str">
            <v>M</v>
          </cell>
          <cell r="D715">
            <v>9.6999999999999993</v>
          </cell>
          <cell r="E715" t="str">
            <v>Siurb (Edif)-Jan/21</v>
          </cell>
        </row>
        <row r="716">
          <cell r="A716">
            <v>90380</v>
          </cell>
          <cell r="B716" t="str">
            <v>CABO FLEXÍVEL PVC-750V - 4 CONDUTORES - 1,5MM2</v>
          </cell>
          <cell r="C716" t="str">
            <v>M</v>
          </cell>
          <cell r="D716">
            <v>7.74</v>
          </cell>
          <cell r="E716" t="str">
            <v>Siurb (Edif)-Jan/21</v>
          </cell>
        </row>
        <row r="717">
          <cell r="A717">
            <v>90400</v>
          </cell>
          <cell r="B717" t="str">
            <v>COMPONENTES DE QUADROS ELÉTRICOS</v>
          </cell>
          <cell r="C717" t="str">
            <v>.</v>
          </cell>
          <cell r="D717" t="str">
            <v>.</v>
          </cell>
          <cell r="E717" t="str">
            <v>Siurb (Edif)-Jan/21</v>
          </cell>
        </row>
        <row r="718">
          <cell r="A718">
            <v>90402</v>
          </cell>
          <cell r="B718" t="str">
            <v>SINALIZADOR LUMINOSO DIÂMETRO 22MM, COM LÂMPADA</v>
          </cell>
          <cell r="C718" t="str">
            <v>UN</v>
          </cell>
          <cell r="D718">
            <v>125.11</v>
          </cell>
          <cell r="E718" t="str">
            <v>Siurb (Edif)-Jan/21</v>
          </cell>
        </row>
        <row r="719">
          <cell r="A719">
            <v>90403</v>
          </cell>
          <cell r="B719" t="str">
            <v>SINALIZADOR LUMINOSO DIÂMETRO 30 MM, COM LÂMPADA</v>
          </cell>
          <cell r="C719" t="str">
            <v>UN</v>
          </cell>
          <cell r="D719">
            <v>132.12</v>
          </cell>
          <cell r="E719" t="str">
            <v>Siurb (Edif)-Jan/21</v>
          </cell>
        </row>
        <row r="720">
          <cell r="A720">
            <v>90411</v>
          </cell>
          <cell r="B720" t="str">
            <v>VOLTÍMETRO 96X96MM 250V</v>
          </cell>
          <cell r="C720" t="str">
            <v>UN</v>
          </cell>
          <cell r="D720">
            <v>227.96</v>
          </cell>
          <cell r="E720" t="str">
            <v>Siurb (Edif)-Jan/21</v>
          </cell>
        </row>
        <row r="721">
          <cell r="A721">
            <v>90430</v>
          </cell>
          <cell r="B721" t="str">
            <v>CONTATOR TRIPOLAR I NOMINAL 12A</v>
          </cell>
          <cell r="C721" t="str">
            <v>UN</v>
          </cell>
          <cell r="D721">
            <v>380.97</v>
          </cell>
          <cell r="E721" t="str">
            <v>Siurb (Edif)-Jan/21</v>
          </cell>
        </row>
        <row r="722">
          <cell r="A722">
            <v>90431</v>
          </cell>
          <cell r="B722" t="str">
            <v>CONTATOR TRIPOLAR I NOMINAL 22A</v>
          </cell>
          <cell r="C722" t="str">
            <v>UN</v>
          </cell>
          <cell r="D722">
            <v>475.23</v>
          </cell>
          <cell r="E722" t="str">
            <v>Siurb (Edif)-Jan/21</v>
          </cell>
        </row>
        <row r="723">
          <cell r="A723">
            <v>90432</v>
          </cell>
          <cell r="B723" t="str">
            <v>CONTATOR TRIPOLAR I NOMINAL 40A</v>
          </cell>
          <cell r="C723" t="str">
            <v>UN</v>
          </cell>
          <cell r="D723">
            <v>809.42</v>
          </cell>
          <cell r="E723" t="str">
            <v>Siurb (Edif)-Jan/21</v>
          </cell>
        </row>
        <row r="724">
          <cell r="A724">
            <v>90433</v>
          </cell>
          <cell r="B724" t="str">
            <v>CONTATOR TRIPOLAR I NOMINAL 55A</v>
          </cell>
          <cell r="C724" t="str">
            <v>UN</v>
          </cell>
          <cell r="D724">
            <v>1145.55</v>
          </cell>
          <cell r="E724" t="str">
            <v>Siurb (Edif)-Jan/21</v>
          </cell>
        </row>
        <row r="725">
          <cell r="A725">
            <v>90440</v>
          </cell>
          <cell r="B725" t="str">
            <v>RELÊ BIMETÁLICO DE SOBRECARGA AJUSTE DE 6 ATÉ 12.5A</v>
          </cell>
          <cell r="C725" t="str">
            <v>UN</v>
          </cell>
          <cell r="D725">
            <v>212.63</v>
          </cell>
          <cell r="E725" t="str">
            <v>Siurb (Edif)-Jan/21</v>
          </cell>
        </row>
        <row r="726">
          <cell r="A726">
            <v>90441</v>
          </cell>
          <cell r="B726" t="str">
            <v>RELÊ BIMETÁLICO DE SOBRECARGA AJUSTE DE 16 ATÉ 25A</v>
          </cell>
          <cell r="C726" t="str">
            <v>UN</v>
          </cell>
          <cell r="D726">
            <v>357.4</v>
          </cell>
          <cell r="E726" t="str">
            <v>Siurb (Edif)-Jan/21</v>
          </cell>
        </row>
        <row r="727">
          <cell r="A727">
            <v>90442</v>
          </cell>
          <cell r="B727" t="str">
            <v>RELÊ BIMETÁLICO DE SOBRECARGA AJUSTE DE 25 ATÉ 40A</v>
          </cell>
          <cell r="C727" t="str">
            <v>UN</v>
          </cell>
          <cell r="D727">
            <v>318.07</v>
          </cell>
          <cell r="E727" t="str">
            <v>Siurb (Edif)-Jan/21</v>
          </cell>
        </row>
        <row r="728">
          <cell r="A728">
            <v>90448</v>
          </cell>
          <cell r="B728" t="str">
            <v>RELÊ DE TEMPO ELETRÔNICO AJUSTE DE 6 ATÉ 60S</v>
          </cell>
          <cell r="C728" t="str">
            <v>UN</v>
          </cell>
          <cell r="D728">
            <v>145.97999999999999</v>
          </cell>
          <cell r="E728" t="str">
            <v>Siurb (Edif)-Jan/21</v>
          </cell>
        </row>
        <row r="729">
          <cell r="A729">
            <v>90460</v>
          </cell>
          <cell r="B729" t="str">
            <v>DISPOSITIVO DE PROTEÇÃO CONTRA SURTOS 275V - 15KA</v>
          </cell>
          <cell r="C729" t="str">
            <v>UN</v>
          </cell>
          <cell r="D729">
            <v>59.29</v>
          </cell>
          <cell r="E729" t="str">
            <v>Siurb (Edif)-Jan/21</v>
          </cell>
        </row>
        <row r="730">
          <cell r="A730">
            <v>90468</v>
          </cell>
          <cell r="B730" t="str">
            <v>INTERRUPTOR DIFERENCIAL RESIDUAL BIPOLAR 25A - SENSIBILIDADE 30MA - 220V</v>
          </cell>
          <cell r="C730" t="str">
            <v>UN</v>
          </cell>
          <cell r="D730">
            <v>265.72000000000003</v>
          </cell>
          <cell r="E730" t="str">
            <v>Siurb (Edif)-Jan/21</v>
          </cell>
        </row>
        <row r="731">
          <cell r="A731">
            <v>90469</v>
          </cell>
          <cell r="B731" t="str">
            <v>INTERRUPTOR DIFERENCIAL RESIDUAL BIPOLAR 40A - SENSIBILIDADE 30MA - 220V</v>
          </cell>
          <cell r="C731" t="str">
            <v>UN</v>
          </cell>
          <cell r="D731">
            <v>264.05</v>
          </cell>
          <cell r="E731" t="str">
            <v>Siurb (Edif)-Jan/21</v>
          </cell>
        </row>
        <row r="732">
          <cell r="A732">
            <v>90470</v>
          </cell>
          <cell r="B732" t="str">
            <v>INTERRUPTOR DIFERENCIAL RESIDUAL BIPOLAR 63A, SENSIBILIDADE 30MA - 220V</v>
          </cell>
          <cell r="C732" t="str">
            <v>UN</v>
          </cell>
          <cell r="D732">
            <v>295.94</v>
          </cell>
          <cell r="E732" t="str">
            <v>Siurb (Edif)-Jan/21</v>
          </cell>
        </row>
        <row r="733">
          <cell r="A733">
            <v>90472</v>
          </cell>
          <cell r="B733" t="str">
            <v>INTERRUPTOR DIFERENCIAL TETRAPOLAR - 40A - SENSIBILIDADE 30MA - 380V</v>
          </cell>
          <cell r="C733" t="str">
            <v>UN</v>
          </cell>
          <cell r="D733">
            <v>312.72000000000003</v>
          </cell>
          <cell r="E733" t="str">
            <v>Siurb (Edif)-Jan/21</v>
          </cell>
        </row>
        <row r="734">
          <cell r="A734">
            <v>90475</v>
          </cell>
          <cell r="B734" t="str">
            <v>INTERRUPTOR DIFERENCIAL TETRAPOLAR - 63A SENSIBILIDADE 30MA - 380V</v>
          </cell>
          <cell r="C734" t="str">
            <v>UN</v>
          </cell>
          <cell r="D734">
            <v>373.39</v>
          </cell>
          <cell r="E734" t="str">
            <v>Siurb (Edif)-Jan/21</v>
          </cell>
        </row>
        <row r="735">
          <cell r="A735">
            <v>90476</v>
          </cell>
          <cell r="B735" t="str">
            <v>INTERRUPTOR DIFERENCIAL TETRAPOLAR - 80A SENSIBILIDADE 30MA - 380V</v>
          </cell>
          <cell r="C735" t="str">
            <v>UN</v>
          </cell>
          <cell r="D735">
            <v>440.39</v>
          </cell>
          <cell r="E735" t="str">
            <v>Siurb (Edif)-Jan/21</v>
          </cell>
        </row>
        <row r="736">
          <cell r="A736">
            <v>90477</v>
          </cell>
          <cell r="B736" t="str">
            <v>INTERRUPTOR DIFERENCIAL TETRAPOLAR - 100A SENSIBILIDADE 30MA - 380V</v>
          </cell>
          <cell r="C736" t="str">
            <v>UN</v>
          </cell>
          <cell r="D736">
            <v>501.82</v>
          </cell>
          <cell r="E736" t="str">
            <v>Siurb (Edif)-Jan/21</v>
          </cell>
        </row>
        <row r="737">
          <cell r="A737">
            <v>90478</v>
          </cell>
          <cell r="B737" t="str">
            <v>INTERRUPTOR DIFERENCIAL TETRAPOLAR - 125A SENSIBILIDADE 30MA - 380V</v>
          </cell>
          <cell r="C737" t="str">
            <v>UN</v>
          </cell>
          <cell r="D737">
            <v>1927.65</v>
          </cell>
          <cell r="E737" t="str">
            <v>Siurb (Edif)-Jan/21</v>
          </cell>
        </row>
        <row r="738">
          <cell r="A738">
            <v>90487</v>
          </cell>
          <cell r="B738" t="str">
            <v>INTERRUPTOR DIFERENCIAL TETRAPOLAR - 63A SENSIBILIDADE 300MA - 380V</v>
          </cell>
          <cell r="C738" t="str">
            <v>UN</v>
          </cell>
          <cell r="D738">
            <v>416.42</v>
          </cell>
          <cell r="E738" t="str">
            <v>Siurb (Edif)-Jan/21</v>
          </cell>
        </row>
        <row r="739">
          <cell r="A739">
            <v>90488</v>
          </cell>
          <cell r="B739" t="str">
            <v>INTERRUPTOR DIFERENCIAL TETRAPOLAR - 80A SENSIBILIDADE 300MA - 380V</v>
          </cell>
          <cell r="C739" t="str">
            <v>UN</v>
          </cell>
          <cell r="D739">
            <v>422.2</v>
          </cell>
          <cell r="E739" t="str">
            <v>Siurb (Edif)-Jan/21</v>
          </cell>
        </row>
        <row r="740">
          <cell r="A740">
            <v>90489</v>
          </cell>
          <cell r="B740" t="str">
            <v>INTERRUPTOR DIFERENCIAL TETRAPOLAR - 100A SENSIBIL. 300MA - 380V</v>
          </cell>
          <cell r="C740" t="str">
            <v>UN</v>
          </cell>
          <cell r="D740">
            <v>593.62</v>
          </cell>
          <cell r="E740" t="str">
            <v>Siurb (Edif)-Jan/21</v>
          </cell>
        </row>
        <row r="741">
          <cell r="A741">
            <v>90490</v>
          </cell>
          <cell r="B741" t="str">
            <v>INTERRUPTOR DIFERENCIAL TETRAPOLAR - 125A SENSIBILIDADE 300MA - 380V</v>
          </cell>
          <cell r="C741" t="str">
            <v>UN</v>
          </cell>
          <cell r="D741">
            <v>2307.54</v>
          </cell>
          <cell r="E741" t="str">
            <v>Siurb (Edif)-Jan/21</v>
          </cell>
        </row>
        <row r="742">
          <cell r="A742">
            <v>90500</v>
          </cell>
          <cell r="B742" t="str">
            <v>QUADROS E CAIXAS</v>
          </cell>
          <cell r="C742" t="str">
            <v>.</v>
          </cell>
          <cell r="D742" t="str">
            <v>.</v>
          </cell>
          <cell r="E742" t="str">
            <v>Siurb (Edif)-Jan/21</v>
          </cell>
        </row>
        <row r="743">
          <cell r="A743">
            <v>90506</v>
          </cell>
          <cell r="B743" t="str">
            <v>QUADRO DE DISTRIBUIÇÃO EM CHAPA METÁLICA - PARA ATÉ 16 DISJUNTORES</v>
          </cell>
          <cell r="C743" t="str">
            <v>UN</v>
          </cell>
          <cell r="D743">
            <v>515.02</v>
          </cell>
          <cell r="E743" t="str">
            <v>Siurb (Edif)-Jan/21</v>
          </cell>
        </row>
        <row r="744">
          <cell r="A744">
            <v>90510</v>
          </cell>
          <cell r="B744" t="str">
            <v>QUADRO DE DISTRIBUIÇÃO EM CHAPA METÁLICA - PARA ATÉ 24 DISJUNTORES</v>
          </cell>
          <cell r="C744" t="str">
            <v>un</v>
          </cell>
          <cell r="D744">
            <v>1165.54</v>
          </cell>
          <cell r="E744" t="str">
            <v>Siurb (Edif)-Jan/21</v>
          </cell>
        </row>
        <row r="745">
          <cell r="A745">
            <v>90512</v>
          </cell>
          <cell r="B745" t="str">
            <v>QUADRO DE DISTRIBUIÇÃO EM CHAPA METÁLICA - PARA ATÉ 28 DISJUNTORES</v>
          </cell>
          <cell r="C745" t="str">
            <v>UN</v>
          </cell>
          <cell r="D745">
            <v>806.62</v>
          </cell>
          <cell r="E745" t="str">
            <v>Siurb (Edif)-Jan/21</v>
          </cell>
        </row>
        <row r="746">
          <cell r="A746">
            <v>90514</v>
          </cell>
          <cell r="B746" t="str">
            <v>QUADRO DE DISTRIBUIÇÃO EM CHAPA METÁLICA - PARA ATÉ 34 DISJUNTORES</v>
          </cell>
          <cell r="C746" t="str">
            <v>UN</v>
          </cell>
          <cell r="D746">
            <v>1384.1</v>
          </cell>
          <cell r="E746" t="str">
            <v>Siurb (Edif)-Jan/21</v>
          </cell>
        </row>
        <row r="747">
          <cell r="A747">
            <v>90517</v>
          </cell>
          <cell r="B747" t="str">
            <v>QUADRO DE DISTRIBUIÇÃO EM CHAPA METÁLICA - PARA ATÉ 44 DISJUNTORES</v>
          </cell>
          <cell r="C747" t="str">
            <v>UN</v>
          </cell>
          <cell r="D747">
            <v>1660.14</v>
          </cell>
          <cell r="E747" t="str">
            <v>Siurb (Edif)-Jan/21</v>
          </cell>
        </row>
        <row r="748">
          <cell r="A748">
            <v>90519</v>
          </cell>
          <cell r="B748" t="str">
            <v>QUADRO DE DISTRIBUIÇÃO EM CHAPA METÁLICA - PARA ATÉ 70 DISJUNTORES</v>
          </cell>
          <cell r="C748" t="str">
            <v>UN</v>
          </cell>
          <cell r="D748">
            <v>2907.64</v>
          </cell>
          <cell r="E748" t="str">
            <v>Siurb (Edif)-Jan/21</v>
          </cell>
        </row>
        <row r="749">
          <cell r="A749">
            <v>90520</v>
          </cell>
          <cell r="B749" t="str">
            <v>CAIXA DE PASSAGEM E LIGAÇÃO EM PVC OCTOGONAL FUNDO MOVEL 10X10CM, INCLUSIVE ESPELHO</v>
          </cell>
          <cell r="C749" t="str">
            <v>UN</v>
          </cell>
          <cell r="D749">
            <v>16.39</v>
          </cell>
          <cell r="E749" t="str">
            <v>Siurb (Edif)-Jan/21</v>
          </cell>
        </row>
        <row r="750">
          <cell r="A750">
            <v>90521</v>
          </cell>
          <cell r="B750" t="str">
            <v>CAIXA DE PASSAGEM E LIGAÇÃO EM PVC 7,5X7,5X5,0CM (3"X3"), INCLUSIVE ESPELHO</v>
          </cell>
          <cell r="C750" t="str">
            <v>UN</v>
          </cell>
          <cell r="D750">
            <v>15.85</v>
          </cell>
          <cell r="E750" t="str">
            <v>Siurb (Edif)-Jan/21</v>
          </cell>
        </row>
        <row r="751">
          <cell r="A751">
            <v>90522</v>
          </cell>
          <cell r="B751" t="str">
            <v>CAIXA DE PVC 10X5X5CM, INCLUSIVE ESPELHO</v>
          </cell>
          <cell r="C751" t="str">
            <v>UN</v>
          </cell>
          <cell r="D751">
            <v>12.7</v>
          </cell>
          <cell r="E751" t="str">
            <v>Siurb (Edif)-Jan/21</v>
          </cell>
        </row>
        <row r="752">
          <cell r="A752">
            <v>90523</v>
          </cell>
          <cell r="B752" t="str">
            <v>CAIXA E PVC 10X10X5CM, INCLUSIVE ESPELHO</v>
          </cell>
          <cell r="C752" t="str">
            <v>UN</v>
          </cell>
          <cell r="D752">
            <v>23.54</v>
          </cell>
          <cell r="E752" t="str">
            <v>Siurb (Edif)-Jan/21</v>
          </cell>
        </row>
        <row r="753">
          <cell r="A753">
            <v>90524</v>
          </cell>
          <cell r="B753" t="str">
            <v>CAIXA DE PASSAGEM EM FERRO ESTAMPADO - 3"X3", INCLUSIVE ESPELHO</v>
          </cell>
          <cell r="C753" t="str">
            <v>UN</v>
          </cell>
          <cell r="D753">
            <v>13.33</v>
          </cell>
          <cell r="E753" t="str">
            <v>Siurb (Edif)-Jan/21</v>
          </cell>
        </row>
        <row r="754">
          <cell r="A754">
            <v>90525</v>
          </cell>
          <cell r="B754" t="str">
            <v>CAIXA DE PASSAGEM EM FERRO ESTAMPADO - 4"X2", INCLUSIVE ESPELHO</v>
          </cell>
          <cell r="C754" t="str">
            <v>UN</v>
          </cell>
          <cell r="D754">
            <v>12.14</v>
          </cell>
          <cell r="E754" t="str">
            <v>Siurb (Edif)-Jan/21</v>
          </cell>
        </row>
        <row r="755">
          <cell r="A755">
            <v>90526</v>
          </cell>
          <cell r="B755" t="str">
            <v>CAIXA DE PASSAGEM EM FERRO ESTAMPADO - 4"X4", INCLUSIVE ESPELHO</v>
          </cell>
          <cell r="C755" t="str">
            <v>UN</v>
          </cell>
          <cell r="D755">
            <v>23.34</v>
          </cell>
          <cell r="E755" t="str">
            <v>Siurb (Edif)-Jan/21</v>
          </cell>
        </row>
        <row r="756">
          <cell r="A756">
            <v>90527</v>
          </cell>
          <cell r="B756" t="str">
            <v>CAIXA DE PASSAGEM EM FERRO ESTAMPADO COM FUNDO MÓVEL</v>
          </cell>
          <cell r="C756" t="str">
            <v>UN</v>
          </cell>
          <cell r="D756">
            <v>12.02</v>
          </cell>
          <cell r="E756" t="str">
            <v>Siurb (Edif)-Jan/21</v>
          </cell>
        </row>
        <row r="757">
          <cell r="A757">
            <v>90528</v>
          </cell>
          <cell r="B757" t="str">
            <v>CAIXA DE PASSAGEM TIPO CONDULETE - 1/2"</v>
          </cell>
          <cell r="C757" t="str">
            <v>UN</v>
          </cell>
          <cell r="D757">
            <v>24.64</v>
          </cell>
          <cell r="E757" t="str">
            <v>Siurb (Edif)-Jan/21</v>
          </cell>
        </row>
        <row r="758">
          <cell r="A758">
            <v>90529</v>
          </cell>
          <cell r="B758" t="str">
            <v>CAIXA DE PASSAGEM TIPO CONDULETE - 3/4"</v>
          </cell>
          <cell r="C758" t="str">
            <v>UN</v>
          </cell>
          <cell r="D758">
            <v>22.3</v>
          </cell>
          <cell r="E758" t="str">
            <v>Siurb (Edif)-Jan/21</v>
          </cell>
        </row>
        <row r="759">
          <cell r="A759">
            <v>90530</v>
          </cell>
          <cell r="B759" t="str">
            <v>CAIXA DE PASSAGEM TIPO CONDULETE - 1"</v>
          </cell>
          <cell r="C759" t="str">
            <v>UN</v>
          </cell>
          <cell r="D759">
            <v>28.98</v>
          </cell>
          <cell r="E759" t="str">
            <v>Siurb (Edif)-Jan/21</v>
          </cell>
        </row>
        <row r="760">
          <cell r="A760">
            <v>90531</v>
          </cell>
          <cell r="B760" t="str">
            <v>CAIXA DE PASSAGEM TIPO CONDULETE - 1 1/4"</v>
          </cell>
          <cell r="C760" t="str">
            <v>UN</v>
          </cell>
          <cell r="D760">
            <v>38.72</v>
          </cell>
          <cell r="E760" t="str">
            <v>Siurb (Edif)-Jan/21</v>
          </cell>
        </row>
        <row r="761">
          <cell r="A761">
            <v>90532</v>
          </cell>
          <cell r="B761" t="str">
            <v>CAIXA DE PASSAGEM TIPO CONDULETE - 1 1/2"</v>
          </cell>
          <cell r="C761" t="str">
            <v>UN</v>
          </cell>
          <cell r="D761">
            <v>40.36</v>
          </cell>
          <cell r="E761" t="str">
            <v>Siurb (Edif)-Jan/21</v>
          </cell>
        </row>
        <row r="762">
          <cell r="A762">
            <v>90533</v>
          </cell>
          <cell r="B762" t="str">
            <v>CAIXA DE PASSAGEM TIPO CONDULETE - 2"</v>
          </cell>
          <cell r="C762" t="str">
            <v>UN</v>
          </cell>
          <cell r="D762">
            <v>83.61</v>
          </cell>
          <cell r="E762" t="str">
            <v>Siurb (Edif)-Jan/21</v>
          </cell>
        </row>
        <row r="763">
          <cell r="A763">
            <v>90534</v>
          </cell>
          <cell r="B763" t="str">
            <v>CAIXA DE PASSAGEM TIPO CONDULETE - 2 1/2"</v>
          </cell>
          <cell r="C763" t="str">
            <v>UN</v>
          </cell>
          <cell r="D763">
            <v>167.93</v>
          </cell>
          <cell r="E763" t="str">
            <v>Siurb (Edif)-Jan/21</v>
          </cell>
        </row>
        <row r="764">
          <cell r="A764">
            <v>90535</v>
          </cell>
          <cell r="B764" t="str">
            <v>CAIXA DE PASSAGEM TIPO CONDULETE - 3"</v>
          </cell>
          <cell r="C764" t="str">
            <v>UN</v>
          </cell>
          <cell r="D764">
            <v>186.39</v>
          </cell>
          <cell r="E764" t="str">
            <v>Siurb (Edif)-Jan/21</v>
          </cell>
        </row>
        <row r="765">
          <cell r="A765">
            <v>90537</v>
          </cell>
          <cell r="B765" t="str">
            <v>CAIXA DE PASSAGEM TIPO CONDULETE - 4"</v>
          </cell>
          <cell r="C765" t="str">
            <v>UN</v>
          </cell>
          <cell r="D765">
            <v>300.22000000000003</v>
          </cell>
          <cell r="E765" t="str">
            <v>Siurb (Edif)-Jan/21</v>
          </cell>
        </row>
        <row r="766">
          <cell r="A766">
            <v>90539</v>
          </cell>
          <cell r="B766" t="str">
            <v>CAIXA DE PASSAGEM EM CHAPA METÁLICA COM TAMPA PARAFUSADA - 10X10X8CM</v>
          </cell>
          <cell r="C766" t="str">
            <v>UN</v>
          </cell>
          <cell r="D766">
            <v>32.94</v>
          </cell>
          <cell r="E766" t="str">
            <v>Siurb (Edif)-Jan/21</v>
          </cell>
        </row>
        <row r="767">
          <cell r="A767">
            <v>90540</v>
          </cell>
          <cell r="B767" t="str">
            <v>CAIXA DE PASSAGEM EM CHAPA METÁLICA COM TAMPA PARAFUSADA - 20X20X10CM</v>
          </cell>
          <cell r="C767" t="str">
            <v>UN</v>
          </cell>
          <cell r="D767">
            <v>56.6</v>
          </cell>
          <cell r="E767" t="str">
            <v>Siurb (Edif)-Jan/21</v>
          </cell>
        </row>
        <row r="768">
          <cell r="A768">
            <v>90541</v>
          </cell>
          <cell r="B768" t="str">
            <v>CAIXA DE PASSAGEM EM CHAPA METÁLICA COM TAMPA PARAFUSADA - 30X30X12CM</v>
          </cell>
          <cell r="C768" t="str">
            <v>UN</v>
          </cell>
          <cell r="D768">
            <v>78.8</v>
          </cell>
          <cell r="E768" t="str">
            <v>Siurb (Edif)-Jan/21</v>
          </cell>
        </row>
        <row r="769">
          <cell r="A769">
            <v>90542</v>
          </cell>
          <cell r="B769" t="str">
            <v>CAIXA DE PASSAGEM EM CHAPA METÁLICA COM TAMPA PARAFUSADA - 40X40X15CM</v>
          </cell>
          <cell r="C769" t="str">
            <v>UN</v>
          </cell>
          <cell r="D769">
            <v>131.52000000000001</v>
          </cell>
          <cell r="E769" t="str">
            <v>Siurb (Edif)-Jan/21</v>
          </cell>
        </row>
        <row r="770">
          <cell r="A770">
            <v>90543</v>
          </cell>
          <cell r="B770" t="str">
            <v>CAIXA DE PASSAGEM EM ALUMÍNIO COM TAMPA E VEDAÇÃO 20X20CM</v>
          </cell>
          <cell r="C770" t="str">
            <v>UN</v>
          </cell>
          <cell r="D770">
            <v>91.82</v>
          </cell>
          <cell r="E770" t="str">
            <v>Siurb (Edif)-Jan/21</v>
          </cell>
        </row>
        <row r="771">
          <cell r="A771">
            <v>90544</v>
          </cell>
          <cell r="B771" t="str">
            <v>CAIXA DE PASSAGEM EM ALUMÍNIO COM TAMPA E VEDAÇÃO 30X30CM</v>
          </cell>
          <cell r="C771" t="str">
            <v>UN</v>
          </cell>
          <cell r="D771">
            <v>205.6</v>
          </cell>
          <cell r="E771" t="str">
            <v>Siurb (Edif)-Jan/21</v>
          </cell>
        </row>
        <row r="772">
          <cell r="A772">
            <v>90545</v>
          </cell>
          <cell r="B772" t="str">
            <v>CAIXA DE PASSAGEM EM ALUMÍNIO COM TAMPA E VEDAÇÃO 40X40CM</v>
          </cell>
          <cell r="C772" t="str">
            <v>UN</v>
          </cell>
          <cell r="D772">
            <v>450.47</v>
          </cell>
          <cell r="E772" t="str">
            <v>Siurb (Edif)-Jan/21</v>
          </cell>
        </row>
        <row r="773">
          <cell r="A773">
            <v>90550</v>
          </cell>
          <cell r="B773" t="str">
            <v>CAIXA DE PASSAGEM EM CHAPA METÁLICA COM PORTA E FECHADURA - 40X40X15CM - USO PARA TELEFONIA</v>
          </cell>
          <cell r="C773" t="str">
            <v>UN</v>
          </cell>
          <cell r="D773">
            <v>271.45</v>
          </cell>
          <cell r="E773" t="str">
            <v>Siurb (Edif)-Jan/21</v>
          </cell>
        </row>
        <row r="774">
          <cell r="A774">
            <v>90551</v>
          </cell>
          <cell r="B774" t="str">
            <v>CAIXA DE PASSAGEM EM CHAPA METÁLICA COM PORTA E FECHADURA - 50X50X15CM - USO PARA TELEFONIA</v>
          </cell>
          <cell r="C774" t="str">
            <v>UN</v>
          </cell>
          <cell r="D774">
            <v>323.39</v>
          </cell>
          <cell r="E774" t="str">
            <v>Siurb (Edif)-Jan/21</v>
          </cell>
        </row>
        <row r="775">
          <cell r="A775">
            <v>90555</v>
          </cell>
          <cell r="B775" t="str">
            <v>CAIXA DE PASSAGEM EM ALVENARIA - ESCAVAÇÃO E APILOAMENTO</v>
          </cell>
          <cell r="C775" t="str">
            <v>M3</v>
          </cell>
          <cell r="D775">
            <v>49.21</v>
          </cell>
          <cell r="E775" t="str">
            <v>Siurb (Edif)-Jan/21</v>
          </cell>
        </row>
        <row r="776">
          <cell r="A776">
            <v>90556</v>
          </cell>
          <cell r="B776" t="str">
            <v>CAIXA DE PASSAGEM EM ALVENARIA - LASTRO DE BRITA (FUNDO)</v>
          </cell>
          <cell r="C776" t="str">
            <v>M3</v>
          </cell>
          <cell r="D776">
            <v>144.11000000000001</v>
          </cell>
          <cell r="E776" t="str">
            <v>Siurb (Edif)-Jan/21</v>
          </cell>
        </row>
        <row r="777">
          <cell r="A777">
            <v>90557</v>
          </cell>
          <cell r="B777" t="str">
            <v>CAIXA DE PASSAGEM EM ALVENARIA - LASTRO DE CONCRETO (FUNDO)</v>
          </cell>
          <cell r="C777" t="str">
            <v>M3</v>
          </cell>
          <cell r="D777">
            <v>395.09</v>
          </cell>
          <cell r="E777" t="str">
            <v>Siurb (Edif)-Jan/21</v>
          </cell>
        </row>
        <row r="778">
          <cell r="A778">
            <v>90558</v>
          </cell>
          <cell r="B778" t="str">
            <v>CAIXA DE PASSAGEM EM ALVENARIA - PAREDE DE 1/2 TIJOLO, REVESTIDA</v>
          </cell>
          <cell r="C778" t="str">
            <v>M2</v>
          </cell>
          <cell r="D778">
            <v>231.43</v>
          </cell>
          <cell r="E778" t="str">
            <v>Siurb (Edif)-Jan/21</v>
          </cell>
        </row>
        <row r="779">
          <cell r="A779">
            <v>90559</v>
          </cell>
          <cell r="B779" t="str">
            <v>CAIXA DE PASSAGEM EM ALVENARIA - PAREDE DE 1 TIJOLO, REVESTIDA</v>
          </cell>
          <cell r="C779" t="str">
            <v>M2</v>
          </cell>
          <cell r="D779">
            <v>317.55</v>
          </cell>
          <cell r="E779" t="str">
            <v>Siurb (Edif)-Jan/21</v>
          </cell>
        </row>
        <row r="780">
          <cell r="A780">
            <v>90560</v>
          </cell>
          <cell r="B780" t="str">
            <v>CAIXA DE PASSAGEM EM ALVENARIA - TAMPA DE CONCRETO</v>
          </cell>
          <cell r="C780" t="str">
            <v>M2</v>
          </cell>
          <cell r="D780">
            <v>209.99</v>
          </cell>
          <cell r="E780" t="str">
            <v>Siurb (Edif)-Jan/21</v>
          </cell>
        </row>
        <row r="781">
          <cell r="A781">
            <v>90562</v>
          </cell>
          <cell r="B781" t="str">
            <v>CAIXA TELEFÔNICA INTERNA PADRÃO TELESP N.2 20X20X12CM</v>
          </cell>
          <cell r="C781" t="str">
            <v>UN</v>
          </cell>
          <cell r="D781">
            <v>124.42</v>
          </cell>
          <cell r="E781" t="str">
            <v>Siurb (Edif)-Jan/21</v>
          </cell>
        </row>
        <row r="782">
          <cell r="A782">
            <v>90563</v>
          </cell>
          <cell r="B782" t="str">
            <v>CAIXA TELEFÔNICA INTERNA PADRÃO TELESP N.3 40X40X13,5CM</v>
          </cell>
          <cell r="C782" t="str">
            <v>UN</v>
          </cell>
          <cell r="D782">
            <v>231.54</v>
          </cell>
          <cell r="E782" t="str">
            <v>Siurb (Edif)-Jan/21</v>
          </cell>
        </row>
        <row r="783">
          <cell r="A783">
            <v>90564</v>
          </cell>
          <cell r="B783" t="str">
            <v>CAIXA TELEFÔNICA INTERNA PADRÃO TELESP N. 4 60X60X13,5CM</v>
          </cell>
          <cell r="C783" t="str">
            <v>UN</v>
          </cell>
          <cell r="D783">
            <v>370.42</v>
          </cell>
          <cell r="E783" t="str">
            <v>Siurb (Edif)-Jan/21</v>
          </cell>
        </row>
        <row r="784">
          <cell r="A784">
            <v>90565</v>
          </cell>
          <cell r="B784" t="str">
            <v>CAIXA TELEFÔNICA INTERNA PADRÃO TELESP N. 5 80X80X13,5CM</v>
          </cell>
          <cell r="C784" t="str">
            <v>UN</v>
          </cell>
          <cell r="D784">
            <v>665.2</v>
          </cell>
          <cell r="E784" t="str">
            <v>Siurb (Edif)-Jan/21</v>
          </cell>
        </row>
        <row r="785">
          <cell r="A785">
            <v>90566</v>
          </cell>
          <cell r="B785" t="str">
            <v>CAIXA TELEFÔNICA INTERNA PADRÃO TELESP N.6 120X120X13,5CM</v>
          </cell>
          <cell r="C785" t="str">
            <v>UN</v>
          </cell>
          <cell r="D785">
            <v>1432.62</v>
          </cell>
          <cell r="E785" t="str">
            <v>Siurb (Edif)-Jan/21</v>
          </cell>
        </row>
        <row r="786">
          <cell r="A786">
            <v>90567</v>
          </cell>
          <cell r="B786" t="str">
            <v>CAIXA TELEFÔNICA INTERNA PADRÃO TELESP N.7 150X150X17CM</v>
          </cell>
          <cell r="C786" t="str">
            <v>UN</v>
          </cell>
          <cell r="D786">
            <v>1548.62</v>
          </cell>
          <cell r="E786" t="str">
            <v>Siurb (Edif)-Jan/21</v>
          </cell>
        </row>
        <row r="787">
          <cell r="A787">
            <v>90568</v>
          </cell>
          <cell r="B787" t="str">
            <v>CAIXA DE PASSAGEM E TAMPA PRÉ-MOLDADAS EM CONCRETO, SEM FUNDO, 20X20CM</v>
          </cell>
          <cell r="C787" t="str">
            <v>UN</v>
          </cell>
          <cell r="D787">
            <v>118.85</v>
          </cell>
          <cell r="E787" t="str">
            <v>Siurb (Edif)-Jan/21</v>
          </cell>
        </row>
        <row r="788">
          <cell r="A788">
            <v>90569</v>
          </cell>
          <cell r="B788" t="str">
            <v>CAIXA DE PASSAGEM E TAMPA PRÉ-MOLDADAS EM CONCRETO, SEM FUNDO, 30X30CM</v>
          </cell>
          <cell r="C788" t="str">
            <v>UN</v>
          </cell>
          <cell r="D788">
            <v>115.07</v>
          </cell>
          <cell r="E788" t="str">
            <v>Siurb (Edif)-Jan/21</v>
          </cell>
        </row>
        <row r="789">
          <cell r="A789">
            <v>90570</v>
          </cell>
          <cell r="B789" t="str">
            <v>CAIXA DE PASSAGEM E TAMPA PRÉ-MOLDADAS EM CONCRETO, SEM FUNDO, 40X40CM</v>
          </cell>
          <cell r="C789" t="str">
            <v>UN</v>
          </cell>
          <cell r="D789">
            <v>152.41999999999999</v>
          </cell>
          <cell r="E789" t="str">
            <v>Siurb (Edif)-Jan/21</v>
          </cell>
        </row>
        <row r="790">
          <cell r="A790">
            <v>90571</v>
          </cell>
          <cell r="B790" t="str">
            <v>CAIXA DE PASSAGEM E TAMPA PRÉ-MOLDADAS EM CONCRETO, SEM FUNDO, 50X50CM</v>
          </cell>
          <cell r="C790" t="str">
            <v>UN</v>
          </cell>
          <cell r="D790">
            <v>210.47</v>
          </cell>
          <cell r="E790" t="str">
            <v>Siurb (Edif)-Jan/21</v>
          </cell>
        </row>
        <row r="791">
          <cell r="A791">
            <v>90572</v>
          </cell>
          <cell r="B791" t="str">
            <v>CAIXA DE PASSAGEM E TAMPA PRÉ-MOLDADAS EM CONCRETO, SEM FUNDO, 60X60CM</v>
          </cell>
          <cell r="C791" t="str">
            <v>UN</v>
          </cell>
          <cell r="D791">
            <v>253.82</v>
          </cell>
          <cell r="E791" t="str">
            <v>Siurb (Edif)-Jan/21</v>
          </cell>
        </row>
        <row r="792">
          <cell r="A792">
            <v>90573</v>
          </cell>
          <cell r="B792" t="str">
            <v>CAIXA DE PASSAGEM E TAMPA PRÉ-MOLDADAS EM CONCRETO, SEM FUNDO, 100X100</v>
          </cell>
          <cell r="C792" t="str">
            <v>UN</v>
          </cell>
          <cell r="D792">
            <v>439.03</v>
          </cell>
          <cell r="E792" t="str">
            <v>Siurb (Edif)-Jan/21</v>
          </cell>
        </row>
        <row r="793">
          <cell r="A793">
            <v>90590</v>
          </cell>
          <cell r="B793" t="str">
            <v>CAIXA DE ALUMÍNIO 10X10CM, ALTA COM TAMPA DE LATÃO PARA TOMADAS</v>
          </cell>
          <cell r="C793" t="str">
            <v>UN</v>
          </cell>
          <cell r="D793">
            <v>75.09</v>
          </cell>
          <cell r="E793" t="str">
            <v>Siurb (Edif)-Jan/21</v>
          </cell>
        </row>
        <row r="794">
          <cell r="A794">
            <v>90598</v>
          </cell>
          <cell r="B794" t="str">
            <v>QUADRO GERAL OU DE DISTRIBUIÇÃO, EM CHAPA METÁLICA N.14 ESMALTADA</v>
          </cell>
          <cell r="C794" t="str">
            <v>M2</v>
          </cell>
          <cell r="D794">
            <v>1253.5</v>
          </cell>
          <cell r="E794" t="str">
            <v>Siurb (Edif)-Jan/21</v>
          </cell>
        </row>
        <row r="795">
          <cell r="A795">
            <v>90600</v>
          </cell>
          <cell r="B795" t="str">
            <v>CHAVES, FUSÍVEIS E ATERRAMENTO</v>
          </cell>
          <cell r="C795" t="str">
            <v>.</v>
          </cell>
          <cell r="D795" t="str">
            <v>.</v>
          </cell>
          <cell r="E795" t="str">
            <v>Siurb (Edif)-Jan/21</v>
          </cell>
        </row>
        <row r="796">
          <cell r="A796">
            <v>90618</v>
          </cell>
          <cell r="B796" t="str">
            <v>CHAVE SECCIONADORA TRIPOLAR, ABERTURA SOB CARGA - SECA 250A/600V</v>
          </cell>
          <cell r="C796" t="str">
            <v>UN</v>
          </cell>
          <cell r="D796">
            <v>1748.5</v>
          </cell>
          <cell r="E796" t="str">
            <v>Siurb (Edif)-Jan/21</v>
          </cell>
        </row>
        <row r="797">
          <cell r="A797">
            <v>90619</v>
          </cell>
          <cell r="B797" t="str">
            <v>CHAVE SECCIONADORA TRIPOLAR, ABERTURA SOB CARGA - SECA 400A/600V</v>
          </cell>
          <cell r="C797" t="str">
            <v>UN</v>
          </cell>
          <cell r="D797">
            <v>2026.6</v>
          </cell>
          <cell r="E797" t="str">
            <v>Siurb (Edif)-Jan/21</v>
          </cell>
        </row>
        <row r="798">
          <cell r="A798">
            <v>90620</v>
          </cell>
          <cell r="B798" t="str">
            <v>CHAVE SECCIONADORA TRIPOLAR, ABERTURA SOB CARGA - SECA 630A/600V</v>
          </cell>
          <cell r="C798" t="str">
            <v>UN</v>
          </cell>
          <cell r="D798">
            <v>3374.52</v>
          </cell>
          <cell r="E798" t="str">
            <v>Siurb (Edif)-Jan/21</v>
          </cell>
        </row>
        <row r="799">
          <cell r="A799">
            <v>90623</v>
          </cell>
          <cell r="B799" t="str">
            <v>CHAVE SECCIONADORA TIPO NH, COM BASE E FUSÍVEIS - 125A (ABERTURA SEM CARGA)</v>
          </cell>
          <cell r="C799" t="str">
            <v>UN</v>
          </cell>
          <cell r="D799">
            <v>245.04</v>
          </cell>
          <cell r="E799" t="str">
            <v>Siurb (Edif)-Jan/21</v>
          </cell>
        </row>
        <row r="800">
          <cell r="A800">
            <v>90624</v>
          </cell>
          <cell r="B800" t="str">
            <v>CHAVE SECCIONADORA TIPO NH, COM BASE E FUSÍVEIS - 250A (ABERTURA SEM CARGA)</v>
          </cell>
          <cell r="C800" t="str">
            <v>UN</v>
          </cell>
          <cell r="D800">
            <v>575.38</v>
          </cell>
          <cell r="E800" t="str">
            <v>Siurb (Edif)-Jan/21</v>
          </cell>
        </row>
        <row r="801">
          <cell r="A801">
            <v>90625</v>
          </cell>
          <cell r="B801" t="str">
            <v>CHAVE SECCIONADORA TIPO NH, COM BASE E FUSÍVEIS - 400A (ABERTURA SEM CARGA)</v>
          </cell>
          <cell r="C801" t="str">
            <v>UN</v>
          </cell>
          <cell r="D801">
            <v>801.61</v>
          </cell>
          <cell r="E801" t="str">
            <v>Siurb (Edif)-Jan/21</v>
          </cell>
        </row>
        <row r="802">
          <cell r="A802">
            <v>90626</v>
          </cell>
          <cell r="B802" t="str">
            <v>CHAVE SECCIONADORA TIPO NH, COM BASE E FUSÍVEIS - 630A (ABERTURA SEM CARGA)</v>
          </cell>
          <cell r="C802" t="str">
            <v>UN</v>
          </cell>
          <cell r="D802">
            <v>1151.95</v>
          </cell>
          <cell r="E802" t="str">
            <v>Siurb (Edif)-Jan/21</v>
          </cell>
        </row>
        <row r="803">
          <cell r="A803">
            <v>90627</v>
          </cell>
          <cell r="B803" t="str">
            <v>CHAVE SECCIONADORA TRIPOLAR, ABERTURA SOB CARGA, COM FUSÍVEIS NH00 - 125A/500V</v>
          </cell>
          <cell r="C803" t="str">
            <v>UN</v>
          </cell>
          <cell r="D803">
            <v>319.14</v>
          </cell>
          <cell r="E803" t="str">
            <v>Siurb (Edif)-Jan/21</v>
          </cell>
        </row>
        <row r="804">
          <cell r="A804">
            <v>90628</v>
          </cell>
          <cell r="B804" t="str">
            <v>CHAVE SECCIONADORA TRIPOLAR, ABERTURA SOB CARGA, COM FUSÍVEIS NH1 - 250A/500V</v>
          </cell>
          <cell r="C804" t="str">
            <v>UN</v>
          </cell>
          <cell r="D804">
            <v>634.91999999999996</v>
          </cell>
          <cell r="E804" t="str">
            <v>Siurb (Edif)-Jan/21</v>
          </cell>
        </row>
        <row r="805">
          <cell r="A805">
            <v>90629</v>
          </cell>
          <cell r="B805" t="str">
            <v>CHAVE SECCIONADORA TRIPOLAR, ABERTURA SOB CARGA, COM FUSÍVEIS NH2 - 400A/500V</v>
          </cell>
          <cell r="C805" t="str">
            <v>UN</v>
          </cell>
          <cell r="D805">
            <v>896.76</v>
          </cell>
          <cell r="E805" t="str">
            <v>Siurb (Edif)-Jan/21</v>
          </cell>
        </row>
        <row r="806">
          <cell r="A806">
            <v>90630</v>
          </cell>
          <cell r="B806" t="str">
            <v>CHAVE SECCIONADORA TRIPOLAR, ABERTURA SOB CARGA, COM FUSÍVEIS NH3 -630A/600V</v>
          </cell>
          <cell r="C806" t="str">
            <v>UN</v>
          </cell>
          <cell r="D806">
            <v>1847.15</v>
          </cell>
          <cell r="E806" t="str">
            <v>Siurb (Edif)-Jan/21</v>
          </cell>
        </row>
        <row r="807">
          <cell r="A807">
            <v>90633</v>
          </cell>
          <cell r="B807" t="str">
            <v>CHAVE SECCIONADORA ROTATIVA ABERT. SOB CARGA TP (PACCO) - 3X16A</v>
          </cell>
          <cell r="C807" t="str">
            <v>UN</v>
          </cell>
          <cell r="D807">
            <v>126.65</v>
          </cell>
          <cell r="E807" t="str">
            <v>Siurb (Edif)-Jan/21</v>
          </cell>
        </row>
        <row r="808">
          <cell r="A808">
            <v>90636</v>
          </cell>
          <cell r="B808" t="str">
            <v>CHAVE SECCIONADORA ROTATIVA ABERTURA SOB CARGA TIPO (PACCO) - 3X63A</v>
          </cell>
          <cell r="C808" t="str">
            <v>UN</v>
          </cell>
          <cell r="D808">
            <v>272.63</v>
          </cell>
          <cell r="E808" t="str">
            <v>Siurb (Edif)-Jan/21</v>
          </cell>
        </row>
        <row r="809">
          <cell r="A809">
            <v>90649</v>
          </cell>
          <cell r="B809" t="str">
            <v>FUSÍVEL TIPO "DIAZED", TIPO RÁPIDO OU RETARDADO - 2/25A</v>
          </cell>
          <cell r="C809" t="str">
            <v>UN</v>
          </cell>
          <cell r="D809">
            <v>8.85</v>
          </cell>
          <cell r="E809" t="str">
            <v>Siurb (Edif)-Jan/21</v>
          </cell>
        </row>
        <row r="810">
          <cell r="A810">
            <v>90658</v>
          </cell>
          <cell r="B810" t="str">
            <v>FUSÍVEL TIPO NH - 100/200A</v>
          </cell>
          <cell r="C810" t="str">
            <v>UN</v>
          </cell>
          <cell r="D810">
            <v>46.12</v>
          </cell>
          <cell r="E810" t="str">
            <v>Siurb (Edif)-Jan/21</v>
          </cell>
        </row>
        <row r="811">
          <cell r="A811">
            <v>90659</v>
          </cell>
          <cell r="B811" t="str">
            <v>FUSÍVEL TIPO NH - 224/355A</v>
          </cell>
          <cell r="C811" t="str">
            <v>UN</v>
          </cell>
          <cell r="D811">
            <v>74.95</v>
          </cell>
          <cell r="E811" t="str">
            <v>Siurb (Edif)-Jan/21</v>
          </cell>
        </row>
        <row r="812">
          <cell r="A812">
            <v>90660</v>
          </cell>
          <cell r="B812" t="str">
            <v>FUSÍVEL TIPO NH - 425/630A</v>
          </cell>
          <cell r="C812" t="str">
            <v>UN</v>
          </cell>
          <cell r="D812">
            <v>96.79</v>
          </cell>
          <cell r="E812" t="str">
            <v>Siurb (Edif)-Jan/21</v>
          </cell>
        </row>
        <row r="813">
          <cell r="A813">
            <v>90661</v>
          </cell>
          <cell r="B813" t="str">
            <v>FUSÍVEL TIPO NH TAMANHO 04 DE 800-1250A</v>
          </cell>
          <cell r="C813" t="str">
            <v>UN</v>
          </cell>
          <cell r="D813">
            <v>783.32</v>
          </cell>
          <cell r="E813" t="str">
            <v>Siurb (Edif)-Jan/21</v>
          </cell>
        </row>
        <row r="814">
          <cell r="A814">
            <v>90662</v>
          </cell>
          <cell r="B814" t="str">
            <v>BASE PARA FUSÍVEIS TIPO "DIAZED" - 2/25A</v>
          </cell>
          <cell r="C814" t="str">
            <v>UN</v>
          </cell>
          <cell r="D814">
            <v>58.92</v>
          </cell>
          <cell r="E814" t="str">
            <v>Siurb (Edif)-Jan/21</v>
          </cell>
        </row>
        <row r="815">
          <cell r="A815">
            <v>90663</v>
          </cell>
          <cell r="B815" t="str">
            <v>BASE PARA FUSÍVEIS TIPO "DIAZED" - 35/63A</v>
          </cell>
          <cell r="C815" t="str">
            <v>UN</v>
          </cell>
          <cell r="D815">
            <v>65.05</v>
          </cell>
          <cell r="E815" t="str">
            <v>Siurb (Edif)-Jan/21</v>
          </cell>
        </row>
        <row r="816">
          <cell r="A816">
            <v>90664</v>
          </cell>
          <cell r="B816" t="str">
            <v>BASE COM FUSÍVEIS TIPO NH - ATÉ 125A</v>
          </cell>
          <cell r="C816" t="str">
            <v>UN</v>
          </cell>
          <cell r="D816">
            <v>83.92</v>
          </cell>
          <cell r="E816" t="str">
            <v>Siurb (Edif)-Jan/21</v>
          </cell>
        </row>
        <row r="817">
          <cell r="A817">
            <v>90665</v>
          </cell>
          <cell r="B817" t="str">
            <v>BASE COM FUSÍVEIS TIPO NH - ATÉ 250A</v>
          </cell>
          <cell r="C817" t="str">
            <v>UN</v>
          </cell>
          <cell r="D817">
            <v>159.33000000000001</v>
          </cell>
          <cell r="E817" t="str">
            <v>Siurb (Edif)-Jan/21</v>
          </cell>
        </row>
        <row r="818">
          <cell r="A818">
            <v>90666</v>
          </cell>
          <cell r="B818" t="str">
            <v>BASE COM FUSÍVEIS TIPO NH - ATÉ 400A</v>
          </cell>
          <cell r="C818" t="str">
            <v>UN</v>
          </cell>
          <cell r="D818">
            <v>222.64</v>
          </cell>
          <cell r="E818" t="str">
            <v>Siurb (Edif)-Jan/21</v>
          </cell>
        </row>
        <row r="819">
          <cell r="A819">
            <v>90667</v>
          </cell>
          <cell r="B819" t="str">
            <v>BASE COM FUSÍVEIS TIPO NH - TAMANHO 03 DE 425 - 630A</v>
          </cell>
          <cell r="C819" t="str">
            <v>UN</v>
          </cell>
          <cell r="D819">
            <v>318.38</v>
          </cell>
          <cell r="E819" t="str">
            <v>Siurb (Edif)-Jan/21</v>
          </cell>
        </row>
        <row r="820">
          <cell r="A820">
            <v>90668</v>
          </cell>
          <cell r="B820" t="str">
            <v>BASE COM FUSÍVEIS TIPO NH - TAMANHO 04 DE 800 - 1250A</v>
          </cell>
          <cell r="C820" t="str">
            <v>UN</v>
          </cell>
          <cell r="D820">
            <v>1425.11</v>
          </cell>
          <cell r="E820" t="str">
            <v>Siurb (Edif)-Jan/21</v>
          </cell>
        </row>
        <row r="821">
          <cell r="A821">
            <v>90669</v>
          </cell>
          <cell r="B821" t="str">
            <v>ISOLADOR DE POLIÉSTER TIPO TONEL B.T. USO INTERNO - 15X20MM</v>
          </cell>
          <cell r="C821" t="str">
            <v>UN</v>
          </cell>
          <cell r="D821">
            <v>12.2</v>
          </cell>
          <cell r="E821" t="str">
            <v>Siurb (Edif)-Jan/21</v>
          </cell>
        </row>
        <row r="822">
          <cell r="A822">
            <v>90670</v>
          </cell>
          <cell r="B822" t="str">
            <v>ISOLADOR DE POLIÉSTER TIPO TONEL B.T. USO INTERNO - 40X50MM</v>
          </cell>
          <cell r="C822" t="str">
            <v>UN</v>
          </cell>
          <cell r="D822">
            <v>24.72</v>
          </cell>
          <cell r="E822" t="str">
            <v>Siurb (Edif)-Jan/21</v>
          </cell>
        </row>
        <row r="823">
          <cell r="A823">
            <v>90671</v>
          </cell>
          <cell r="B823" t="str">
            <v>ISOLADOR DE POLIÉSTER TIPO TONEL B.T. USO INTERNO - 60X60MM</v>
          </cell>
          <cell r="C823" t="str">
            <v>UN</v>
          </cell>
          <cell r="D823">
            <v>23.88</v>
          </cell>
          <cell r="E823" t="str">
            <v>Siurb (Edif)-Jan/21</v>
          </cell>
        </row>
        <row r="824">
          <cell r="A824">
            <v>90672</v>
          </cell>
          <cell r="B824" t="str">
            <v>ISOLADOR DE POLIÉSTER TIPO TONEL B.T. USO INTERNO - 60X75MM</v>
          </cell>
          <cell r="C824" t="str">
            <v>UN</v>
          </cell>
          <cell r="D824">
            <v>28.72</v>
          </cell>
          <cell r="E824" t="str">
            <v>Siurb (Edif)-Jan/21</v>
          </cell>
        </row>
        <row r="825">
          <cell r="A825">
            <v>90673</v>
          </cell>
          <cell r="B825" t="str">
            <v>BARRAMENTO DE COBRE PARA 30A - 6,35X1,58MM</v>
          </cell>
          <cell r="C825" t="str">
            <v>M</v>
          </cell>
          <cell r="D825">
            <v>13.66</v>
          </cell>
          <cell r="E825" t="str">
            <v>Siurb (Edif)-Jan/21</v>
          </cell>
        </row>
        <row r="826">
          <cell r="A826">
            <v>90674</v>
          </cell>
          <cell r="B826" t="str">
            <v>BARRAMENTO DE COBRE PARA 60A - 9,52X2,38MM</v>
          </cell>
          <cell r="C826" t="str">
            <v>M</v>
          </cell>
          <cell r="D826">
            <v>23.5</v>
          </cell>
          <cell r="E826" t="str">
            <v>Siurb (Edif)-Jan/21</v>
          </cell>
        </row>
        <row r="827">
          <cell r="A827">
            <v>90675</v>
          </cell>
          <cell r="B827" t="str">
            <v>BARRAMENTO DE COBRE PARA 100A - 15X3MM</v>
          </cell>
          <cell r="C827" t="str">
            <v>M</v>
          </cell>
          <cell r="D827">
            <v>50.08</v>
          </cell>
          <cell r="E827" t="str">
            <v>Siurb (Edif)-Jan/21</v>
          </cell>
        </row>
        <row r="828">
          <cell r="A828">
            <v>90676</v>
          </cell>
          <cell r="B828" t="str">
            <v>BARRAMENTO DE COBRE PARA 150A - 20X4MM</v>
          </cell>
          <cell r="C828" t="str">
            <v>M</v>
          </cell>
          <cell r="D828">
            <v>93.25</v>
          </cell>
          <cell r="E828" t="str">
            <v>Siurb (Edif)-Jan/21</v>
          </cell>
        </row>
        <row r="829">
          <cell r="A829">
            <v>90677</v>
          </cell>
          <cell r="B829" t="str">
            <v>BARRAMENTO DE COBRE PARA 200A - 25X4MM</v>
          </cell>
          <cell r="C829" t="str">
            <v>M</v>
          </cell>
          <cell r="D829">
            <v>104.95</v>
          </cell>
          <cell r="E829" t="str">
            <v>Siurb (Edif)-Jan/21</v>
          </cell>
        </row>
        <row r="830">
          <cell r="A830">
            <v>90678</v>
          </cell>
          <cell r="B830" t="str">
            <v>BARRAMENTO DE COBRE PARA 400A - 40X7MM</v>
          </cell>
          <cell r="C830" t="str">
            <v>M</v>
          </cell>
          <cell r="D830">
            <v>261.02</v>
          </cell>
          <cell r="E830" t="str">
            <v>Siurb (Edif)-Jan/21</v>
          </cell>
        </row>
        <row r="831">
          <cell r="A831">
            <v>90679</v>
          </cell>
          <cell r="B831" t="str">
            <v>BARRAMENTO DE COBRE PARA 600A - 7X60MM</v>
          </cell>
          <cell r="C831" t="str">
            <v>M</v>
          </cell>
          <cell r="D831">
            <v>523.61</v>
          </cell>
          <cell r="E831" t="str">
            <v>Siurb (Edif)-Jan/21</v>
          </cell>
        </row>
        <row r="832">
          <cell r="A832">
            <v>90680</v>
          </cell>
          <cell r="B832" t="str">
            <v>BARRAMENTO DE COBRE PARA 800A - 10X80MM</v>
          </cell>
          <cell r="C832" t="str">
            <v>M</v>
          </cell>
          <cell r="D832">
            <v>849.43</v>
          </cell>
          <cell r="E832" t="str">
            <v>Siurb (Edif)-Jan/21</v>
          </cell>
        </row>
        <row r="833">
          <cell r="A833">
            <v>90681</v>
          </cell>
          <cell r="B833" t="str">
            <v>BARRAMENTO DE COBRE PARA 1000A - 10X100MM</v>
          </cell>
          <cell r="C833" t="str">
            <v>M</v>
          </cell>
          <cell r="D833">
            <v>911.08</v>
          </cell>
          <cell r="E833" t="str">
            <v>Siurb (Edif)-Jan/21</v>
          </cell>
        </row>
        <row r="834">
          <cell r="A834">
            <v>90682</v>
          </cell>
          <cell r="B834" t="str">
            <v>BARRAMENTO DE COBRE PARA 1200A - 9,5X127MM</v>
          </cell>
          <cell r="C834" t="str">
            <v>M</v>
          </cell>
          <cell r="D834">
            <v>1113.25</v>
          </cell>
          <cell r="E834" t="str">
            <v>Siurb (Edif)-Jan/21</v>
          </cell>
        </row>
        <row r="835">
          <cell r="A835">
            <v>90683</v>
          </cell>
          <cell r="B835" t="str">
            <v>BARRAMENTO DE COBRE PARA 1400A - 9,52X152MM</v>
          </cell>
          <cell r="C835" t="str">
            <v>M</v>
          </cell>
          <cell r="D835">
            <v>1216.02</v>
          </cell>
          <cell r="E835" t="str">
            <v>Siurb (Edif)-Jan/21</v>
          </cell>
        </row>
        <row r="836">
          <cell r="A836">
            <v>90688</v>
          </cell>
          <cell r="B836" t="str">
            <v>PROTEÇÃO PARA BARRAMENTO DE QUADROS EM POLICARBONATO COMPACTO 4MM</v>
          </cell>
          <cell r="C836" t="str">
            <v>M2</v>
          </cell>
          <cell r="D836">
            <v>322.95999999999998</v>
          </cell>
          <cell r="E836" t="str">
            <v>Siurb (Edif)-Jan/21</v>
          </cell>
        </row>
        <row r="837">
          <cell r="A837">
            <v>90690</v>
          </cell>
          <cell r="B837" t="str">
            <v>CABO DE COBRE NÚ, PARA ATERRAMENTO - 6,00MM2</v>
          </cell>
          <cell r="C837" t="str">
            <v>M</v>
          </cell>
          <cell r="D837">
            <v>7.38</v>
          </cell>
          <cell r="E837" t="str">
            <v>Siurb (Edif)-Jan/21</v>
          </cell>
        </row>
        <row r="838">
          <cell r="A838">
            <v>90691</v>
          </cell>
          <cell r="B838" t="str">
            <v>CABO DE COBRE NÚ, PARA ATERRAMENTO - 10,00MM2</v>
          </cell>
          <cell r="C838" t="str">
            <v>M</v>
          </cell>
          <cell r="D838">
            <v>13.23</v>
          </cell>
          <cell r="E838" t="str">
            <v>Siurb (Edif)-Jan/21</v>
          </cell>
        </row>
        <row r="839">
          <cell r="A839">
            <v>90692</v>
          </cell>
          <cell r="B839" t="str">
            <v>CABO DE COBRE NÚ, PARA ATERRAMENTO - 16,00MM2</v>
          </cell>
          <cell r="C839" t="str">
            <v>M</v>
          </cell>
          <cell r="D839">
            <v>20.149999999999999</v>
          </cell>
          <cell r="E839" t="str">
            <v>Siurb (Edif)-Jan/21</v>
          </cell>
        </row>
        <row r="840">
          <cell r="A840">
            <v>90693</v>
          </cell>
          <cell r="B840" t="str">
            <v>CABO DE COBRE NÚ, PARA ATERRAMENTO - 25,00MM2</v>
          </cell>
          <cell r="C840" t="str">
            <v>M</v>
          </cell>
          <cell r="D840">
            <v>26.1</v>
          </cell>
          <cell r="E840" t="str">
            <v>Siurb (Edif)-Jan/21</v>
          </cell>
        </row>
        <row r="841">
          <cell r="A841">
            <v>90694</v>
          </cell>
          <cell r="B841" t="str">
            <v>CABO DE COBRE NÚ, PARA ATERRAMENTO - 35,00MM2</v>
          </cell>
          <cell r="C841" t="str">
            <v>M</v>
          </cell>
          <cell r="D841">
            <v>36.770000000000003</v>
          </cell>
          <cell r="E841" t="str">
            <v>Siurb (Edif)-Jan/21</v>
          </cell>
        </row>
        <row r="842">
          <cell r="A842">
            <v>90695</v>
          </cell>
          <cell r="B842" t="str">
            <v>CABO DE COBRE NÚ, PARA ATERRAMENTO - 50,00MM2</v>
          </cell>
          <cell r="C842" t="str">
            <v>M</v>
          </cell>
          <cell r="D842">
            <v>52.75</v>
          </cell>
          <cell r="E842" t="str">
            <v>Siurb (Edif)-Jan/21</v>
          </cell>
        </row>
        <row r="843">
          <cell r="A843">
            <v>90696</v>
          </cell>
          <cell r="B843" t="str">
            <v>CABO DE COBRE NÚ, PARA ATERRAMENTO - 70.00MM2</v>
          </cell>
          <cell r="C843" t="str">
            <v>M</v>
          </cell>
          <cell r="D843">
            <v>75.09</v>
          </cell>
          <cell r="E843" t="str">
            <v>Siurb (Edif)-Jan/21</v>
          </cell>
        </row>
        <row r="844">
          <cell r="A844">
            <v>90697</v>
          </cell>
          <cell r="B844" t="str">
            <v>CABO DE COBRE NÚ, PARA ATERRAMENTO - 95,00MM2</v>
          </cell>
          <cell r="C844" t="str">
            <v>M</v>
          </cell>
          <cell r="D844">
            <v>85.1</v>
          </cell>
          <cell r="E844" t="str">
            <v>Siurb (Edif)-Jan/21</v>
          </cell>
        </row>
        <row r="845">
          <cell r="A845">
            <v>90698</v>
          </cell>
          <cell r="B845" t="str">
            <v>CABO DE COBRE NÚ, PARA ATERRAMENTO - 120,00MM2</v>
          </cell>
          <cell r="C845" t="str">
            <v>M</v>
          </cell>
          <cell r="D845">
            <v>121.55</v>
          </cell>
          <cell r="E845" t="str">
            <v>Siurb (Edif)-Jan/21</v>
          </cell>
        </row>
        <row r="846">
          <cell r="A846">
            <v>90699</v>
          </cell>
          <cell r="B846" t="str">
            <v>ATERRAMENTO DE QUADROS, EXCLUSIVE CABO</v>
          </cell>
          <cell r="C846" t="str">
            <v>UN</v>
          </cell>
          <cell r="D846">
            <v>310.88</v>
          </cell>
          <cell r="E846" t="str">
            <v>Siurb (Edif)-Jan/21</v>
          </cell>
        </row>
        <row r="847">
          <cell r="A847">
            <v>90700</v>
          </cell>
          <cell r="B847" t="str">
            <v>PONTOS DE ENERGIA</v>
          </cell>
          <cell r="C847" t="str">
            <v>.</v>
          </cell>
          <cell r="D847" t="str">
            <v>.</v>
          </cell>
          <cell r="E847" t="str">
            <v>Siurb (Edif)-Jan/21</v>
          </cell>
        </row>
        <row r="848">
          <cell r="A848">
            <v>90701</v>
          </cell>
          <cell r="B848" t="str">
            <v>PONTO COM INTERRUPTOR SIMPLES - 1 TECLA, EM CAIXA 4"X2"</v>
          </cell>
          <cell r="C848" t="str">
            <v>UN</v>
          </cell>
          <cell r="D848">
            <v>121.93</v>
          </cell>
          <cell r="E848" t="str">
            <v>Siurb (Edif)-Jan/21</v>
          </cell>
        </row>
        <row r="849">
          <cell r="A849">
            <v>90702</v>
          </cell>
          <cell r="B849" t="str">
            <v>PONTO COM INTERRUPTOR SIMPLES - 2 TECLAS, EM CAIXA 4"X2"</v>
          </cell>
          <cell r="C849" t="str">
            <v>UN</v>
          </cell>
          <cell r="D849">
            <v>185.36</v>
          </cell>
          <cell r="E849" t="str">
            <v>Siurb (Edif)-Jan/21</v>
          </cell>
        </row>
        <row r="850">
          <cell r="A850">
            <v>90703</v>
          </cell>
          <cell r="B850" t="str">
            <v>PONTO COM INTERRUPTOR SIMPLES - 3 TECLAS, EM CAIXA 4"X2"</v>
          </cell>
          <cell r="C850" t="str">
            <v>UN</v>
          </cell>
          <cell r="D850">
            <v>244.39</v>
          </cell>
          <cell r="E850" t="str">
            <v>Siurb (Edif)-Jan/21</v>
          </cell>
        </row>
        <row r="851">
          <cell r="A851">
            <v>90705</v>
          </cell>
          <cell r="B851" t="str">
            <v>PONTO COM INTERRUPTOR SIMPLES - 2 TECLAS, EM CAIXA 4"X4"</v>
          </cell>
          <cell r="C851" t="str">
            <v>UN</v>
          </cell>
          <cell r="D851">
            <v>195.47</v>
          </cell>
          <cell r="E851" t="str">
            <v>Siurb (Edif)-Jan/21</v>
          </cell>
        </row>
        <row r="852">
          <cell r="A852">
            <v>90706</v>
          </cell>
          <cell r="B852" t="str">
            <v>PONTO COM INTERRUPTOR SIMPLES - 3 TECLAS, EM CAIXA 4"X4"</v>
          </cell>
          <cell r="C852" t="str">
            <v>UN</v>
          </cell>
          <cell r="D852">
            <v>250.4</v>
          </cell>
          <cell r="E852" t="str">
            <v>Siurb (Edif)-Jan/21</v>
          </cell>
        </row>
        <row r="853">
          <cell r="A853">
            <v>90707</v>
          </cell>
          <cell r="B853" t="str">
            <v>PONTO COM INTERRUPTOR SIMPLES - 4 TECLAS, EM CAIXA 4"X4"</v>
          </cell>
          <cell r="C853" t="str">
            <v>UN</v>
          </cell>
          <cell r="D853">
            <v>309.58</v>
          </cell>
          <cell r="E853" t="str">
            <v>Siurb (Edif)-Jan/21</v>
          </cell>
        </row>
        <row r="854">
          <cell r="A854">
            <v>90708</v>
          </cell>
          <cell r="B854" t="str">
            <v>PONTO COM INTERRUPTOR SIMPLES E TOMADA 110V - EM CAIXA 4"X4"</v>
          </cell>
          <cell r="C854" t="str">
            <v>UN</v>
          </cell>
          <cell r="D854">
            <v>192.85</v>
          </cell>
          <cell r="E854" t="str">
            <v>Siurb (Edif)-Jan/21</v>
          </cell>
        </row>
        <row r="855">
          <cell r="A855">
            <v>90710</v>
          </cell>
          <cell r="B855" t="str">
            <v>PONTO COM INTERRUPTOR PARALELO - 1 TECLA, EM CAIXA 4"X2"</v>
          </cell>
          <cell r="C855" t="str">
            <v>UN</v>
          </cell>
          <cell r="D855">
            <v>177.22</v>
          </cell>
          <cell r="E855" t="str">
            <v>Siurb (Edif)-Jan/21</v>
          </cell>
        </row>
        <row r="856">
          <cell r="A856">
            <v>90715</v>
          </cell>
          <cell r="B856" t="str">
            <v>PONTO COM INTERRUPTOR SIMPLES BIPOLAR - EM CAIXA 4"X2"</v>
          </cell>
          <cell r="C856" t="str">
            <v>UN</v>
          </cell>
          <cell r="D856">
            <v>136.38999999999999</v>
          </cell>
          <cell r="E856" t="str">
            <v>Siurb (Edif)-Jan/21</v>
          </cell>
        </row>
        <row r="857">
          <cell r="A857">
            <v>90718</v>
          </cell>
          <cell r="B857" t="str">
            <v>PONTO COM INTERRUPTOR PARALELO BIPOLAR - EM CAIXA 4"X2"</v>
          </cell>
          <cell r="C857" t="str">
            <v>UN</v>
          </cell>
          <cell r="D857">
            <v>196.32</v>
          </cell>
          <cell r="E857" t="str">
            <v>Siurb (Edif)-Jan/21</v>
          </cell>
        </row>
        <row r="858">
          <cell r="A858">
            <v>90730</v>
          </cell>
          <cell r="B858" t="str">
            <v>PONTO COM DOIS INTERRUPTORES SIMPLES BIPOLAR - EM CAIXA 4"X4"</v>
          </cell>
          <cell r="C858" t="str">
            <v>UN</v>
          </cell>
          <cell r="D858">
            <v>224.39</v>
          </cell>
          <cell r="E858" t="str">
            <v>Siurb (Edif)-Jan/21</v>
          </cell>
        </row>
        <row r="859">
          <cell r="A859">
            <v>90735</v>
          </cell>
          <cell r="B859" t="str">
            <v>PONTO COM INTERRUPTOR SIMPLES - 1 TECLA, EM CONDULETE 3/4"</v>
          </cell>
          <cell r="C859" t="str">
            <v>UN</v>
          </cell>
          <cell r="D859">
            <v>139.72</v>
          </cell>
          <cell r="E859" t="str">
            <v>Siurb (Edif)-Jan/21</v>
          </cell>
        </row>
        <row r="860">
          <cell r="A860">
            <v>90736</v>
          </cell>
          <cell r="B860" t="str">
            <v>PONTO COM INTERRUPTOR SIMPLES - 2 TECLAS, EM CONDULETE 3/4"</v>
          </cell>
          <cell r="C860" t="str">
            <v>UN</v>
          </cell>
          <cell r="D860">
            <v>203.15</v>
          </cell>
          <cell r="E860" t="str">
            <v>Siurb (Edif)-Jan/21</v>
          </cell>
        </row>
        <row r="861">
          <cell r="A861">
            <v>90737</v>
          </cell>
          <cell r="B861" t="str">
            <v>PONTO COM INTERRUPTOR SIMPLES - 3 TECLAS, EM CONDULETE 3/4"</v>
          </cell>
          <cell r="C861" t="str">
            <v>UN</v>
          </cell>
          <cell r="D861">
            <v>262.18</v>
          </cell>
          <cell r="E861" t="str">
            <v>Siurb (Edif)-Jan/21</v>
          </cell>
        </row>
        <row r="862">
          <cell r="A862">
            <v>90738</v>
          </cell>
          <cell r="B862" t="str">
            <v>PONTO COM INTERRUPTOR SIMPLES - 4 TECLAS, EM CONDULETE 3/4" CORPO DUPLO</v>
          </cell>
          <cell r="C862" t="str">
            <v>UN</v>
          </cell>
          <cell r="D862">
            <v>328.84</v>
          </cell>
          <cell r="E862" t="str">
            <v>Siurb (Edif)-Jan/21</v>
          </cell>
        </row>
        <row r="863">
          <cell r="A863">
            <v>90740</v>
          </cell>
          <cell r="B863" t="str">
            <v>PONTO COM INTERRUPTOR PARALELO - 1 TECLA, EM CONDULETE 3/4"</v>
          </cell>
          <cell r="C863" t="str">
            <v>UN</v>
          </cell>
          <cell r="D863">
            <v>195.01</v>
          </cell>
          <cell r="E863" t="str">
            <v>Siurb (Edif)-Jan/21</v>
          </cell>
        </row>
        <row r="864">
          <cell r="A864">
            <v>90741</v>
          </cell>
          <cell r="B864" t="str">
            <v>PONTO COM INTERRUPTOR SIMPLES E TOMADA 110V - EM CONDULETE 3/4" CORPO DUPLO</v>
          </cell>
          <cell r="C864" t="str">
            <v>UN</v>
          </cell>
          <cell r="D864">
            <v>255.21</v>
          </cell>
          <cell r="E864" t="str">
            <v>Siurb (Edif)-Jan/21</v>
          </cell>
        </row>
        <row r="865">
          <cell r="A865">
            <v>90745</v>
          </cell>
          <cell r="B865" t="str">
            <v>PONTO COM INTERRUPTOR SIMPLES BIPOLAR - EM CONDULETE 3/4"</v>
          </cell>
          <cell r="C865" t="str">
            <v>UN</v>
          </cell>
          <cell r="D865">
            <v>154.18</v>
          </cell>
          <cell r="E865" t="str">
            <v>Siurb (Edif)-Jan/21</v>
          </cell>
        </row>
        <row r="866">
          <cell r="A866">
            <v>90750</v>
          </cell>
          <cell r="B866" t="str">
            <v>PONTO COM INTERRUPTOR PARALELO BIPOLAR - EM CONDULETE 3/4"</v>
          </cell>
          <cell r="C866" t="str">
            <v>UN</v>
          </cell>
          <cell r="D866">
            <v>214.11</v>
          </cell>
          <cell r="E866" t="str">
            <v>Siurb (Edif)-Jan/21</v>
          </cell>
        </row>
        <row r="867">
          <cell r="A867">
            <v>90755</v>
          </cell>
          <cell r="B867" t="str">
            <v>PONTO COM DOIS INTERRUPTORES SIMPLES BIPOLAR - EM CONDULETE 3/4"</v>
          </cell>
          <cell r="C867" t="str">
            <v>UN</v>
          </cell>
          <cell r="D867">
            <v>233.79</v>
          </cell>
          <cell r="E867" t="str">
            <v>Siurb (Edif)-Jan/21</v>
          </cell>
        </row>
        <row r="868">
          <cell r="A868">
            <v>90756</v>
          </cell>
          <cell r="B868" t="str">
            <v>PONTO COM TRÊS INTERRUPTORES SIMPLES BIPOLAR - EM CONDULETE 3/4" CORPO DUPLO</v>
          </cell>
          <cell r="C868" t="str">
            <v>UN</v>
          </cell>
          <cell r="D868">
            <v>314.76</v>
          </cell>
          <cell r="E868" t="str">
            <v>Siurb (Edif)-Jan/21</v>
          </cell>
        </row>
        <row r="869">
          <cell r="A869">
            <v>90760</v>
          </cell>
          <cell r="B869" t="str">
            <v>PONTO COM TOMADA SIMPLES DE EMBUTIR - 110/220V CAIXA 4"X2"</v>
          </cell>
          <cell r="C869" t="str">
            <v>UN</v>
          </cell>
          <cell r="D869">
            <v>123.56</v>
          </cell>
          <cell r="E869" t="str">
            <v>Siurb (Edif)-Jan/21</v>
          </cell>
        </row>
        <row r="870">
          <cell r="A870">
            <v>90761</v>
          </cell>
          <cell r="B870" t="str">
            <v>PONTO COM TOMADA SIMPLES 110/220V - EM CONDULETE 3/4"</v>
          </cell>
          <cell r="C870" t="str">
            <v>UN</v>
          </cell>
          <cell r="D870">
            <v>184.45</v>
          </cell>
          <cell r="E870" t="str">
            <v>Siurb (Edif)-Jan/21</v>
          </cell>
        </row>
        <row r="871">
          <cell r="A871">
            <v>90770</v>
          </cell>
          <cell r="B871" t="str">
            <v>PONTO COM TOMADA SIMPLES DE EMBUTIR - PARA PISO</v>
          </cell>
          <cell r="C871" t="str">
            <v>UN</v>
          </cell>
          <cell r="D871">
            <v>190.13</v>
          </cell>
          <cell r="E871" t="str">
            <v>Siurb (Edif)-Jan/21</v>
          </cell>
        </row>
        <row r="872">
          <cell r="A872">
            <v>90775</v>
          </cell>
          <cell r="B872" t="str">
            <v>PONTO SECO PARA TELEFONE - CAIXA 4"X4"</v>
          </cell>
          <cell r="C872" t="str">
            <v>UN</v>
          </cell>
          <cell r="D872">
            <v>206.34</v>
          </cell>
          <cell r="E872" t="str">
            <v>Siurb (Edif)-Jan/21</v>
          </cell>
        </row>
        <row r="873">
          <cell r="A873">
            <v>90776</v>
          </cell>
          <cell r="B873" t="str">
            <v>PONTO SECO PARA TELEFONE EM CONDULETE</v>
          </cell>
          <cell r="C873" t="str">
            <v>UN</v>
          </cell>
          <cell r="D873">
            <v>162.75</v>
          </cell>
          <cell r="E873" t="str">
            <v>Siurb (Edif)-Jan/21</v>
          </cell>
        </row>
        <row r="874">
          <cell r="A874">
            <v>90780</v>
          </cell>
          <cell r="B874" t="str">
            <v>PONTO COM BOTÃO PARA CAMPAINHA - USO AO TEMPO - CAIXA 4"X2"</v>
          </cell>
          <cell r="C874" t="str">
            <v>UN</v>
          </cell>
          <cell r="D874">
            <v>352.86</v>
          </cell>
          <cell r="E874" t="str">
            <v>Siurb (Edif)-Jan/21</v>
          </cell>
        </row>
        <row r="875">
          <cell r="A875">
            <v>90785</v>
          </cell>
          <cell r="B875" t="str">
            <v>PONTO COM CIGARRA DE SOBREPOR, TIPO COLEGIAL - CAIXA 3"X3"</v>
          </cell>
          <cell r="C875" t="str">
            <v>UN</v>
          </cell>
          <cell r="D875">
            <v>224.82</v>
          </cell>
          <cell r="E875" t="str">
            <v>Siurb (Edif)-Jan/21</v>
          </cell>
        </row>
        <row r="876">
          <cell r="A876">
            <v>90790</v>
          </cell>
          <cell r="B876" t="str">
            <v>PONTO DE LUZ - CAIXA FUNDO MÓVEL</v>
          </cell>
          <cell r="C876" t="str">
            <v>UN</v>
          </cell>
          <cell r="D876">
            <v>204.55</v>
          </cell>
          <cell r="E876" t="str">
            <v>Siurb (Edif)-Jan/21</v>
          </cell>
        </row>
        <row r="877">
          <cell r="A877">
            <v>90795</v>
          </cell>
          <cell r="B877" t="str">
            <v>PONTO DE LUZ - CONDULETE 3/4"</v>
          </cell>
          <cell r="C877" t="str">
            <v>UN</v>
          </cell>
          <cell r="D877">
            <v>235.78</v>
          </cell>
          <cell r="E877" t="str">
            <v>Siurb (Edif)-Jan/21</v>
          </cell>
        </row>
        <row r="878">
          <cell r="A878">
            <v>90800</v>
          </cell>
          <cell r="B878" t="str">
            <v>DISJUNTORES</v>
          </cell>
          <cell r="C878" t="str">
            <v>.</v>
          </cell>
          <cell r="D878" t="str">
            <v>.</v>
          </cell>
          <cell r="E878" t="str">
            <v>Siurb (Edif)-Jan/21</v>
          </cell>
        </row>
        <row r="879">
          <cell r="A879">
            <v>90810</v>
          </cell>
          <cell r="B879" t="str">
            <v>MINI DISJUNTOR - TIPO EUROPEU (IEC) - UNIPOLAR 6/25A</v>
          </cell>
          <cell r="C879" t="str">
            <v>UN</v>
          </cell>
          <cell r="D879">
            <v>25.04</v>
          </cell>
          <cell r="E879" t="str">
            <v>Siurb (Edif)-Jan/21</v>
          </cell>
        </row>
        <row r="880">
          <cell r="A880">
            <v>90811</v>
          </cell>
          <cell r="B880" t="str">
            <v>MINI DISJUNTOR - TIPO EUROPEU (IEC) - UNIPOLAR 32/50A</v>
          </cell>
          <cell r="C880" t="str">
            <v>UN</v>
          </cell>
          <cell r="D880">
            <v>22.71</v>
          </cell>
          <cell r="E880" t="str">
            <v>Siurb (Edif)-Jan/21</v>
          </cell>
        </row>
        <row r="881">
          <cell r="A881">
            <v>90812</v>
          </cell>
          <cell r="B881" t="str">
            <v>MINI DISJUNTOR - TIPO EUROPEU (IEC) - BIPOLAR 6/25A</v>
          </cell>
          <cell r="C881" t="str">
            <v>UN</v>
          </cell>
          <cell r="D881">
            <v>62.57</v>
          </cell>
          <cell r="E881" t="str">
            <v>Siurb (Edif)-Jan/21</v>
          </cell>
        </row>
        <row r="882">
          <cell r="A882">
            <v>90813</v>
          </cell>
          <cell r="B882" t="str">
            <v>MINI DISJUNTOR - TIPO EUROPEU (IEC) -  BIPOLAR 32/50A</v>
          </cell>
          <cell r="C882" t="str">
            <v>UN</v>
          </cell>
          <cell r="D882">
            <v>64.37</v>
          </cell>
          <cell r="E882" t="str">
            <v>Siurb (Edif)-Jan/21</v>
          </cell>
        </row>
        <row r="883">
          <cell r="A883">
            <v>90814</v>
          </cell>
          <cell r="B883" t="str">
            <v>MINI DISJUNTOR - TIPO EUROPEU (IEC) - TRIPOLAR 6/25A</v>
          </cell>
          <cell r="C883" t="str">
            <v>UN</v>
          </cell>
          <cell r="D883">
            <v>90.24</v>
          </cell>
          <cell r="E883" t="str">
            <v>Siurb (Edif)-Jan/21</v>
          </cell>
        </row>
        <row r="884">
          <cell r="A884">
            <v>90815</v>
          </cell>
          <cell r="B884" t="str">
            <v>MINI DISJUNTOR - TIPO EUROPEU (IEC) - TRIPOLAR 32/50A</v>
          </cell>
          <cell r="C884" t="str">
            <v>UN</v>
          </cell>
          <cell r="D884">
            <v>86.54</v>
          </cell>
          <cell r="E884" t="str">
            <v>Siurb (Edif)-Jan/21</v>
          </cell>
        </row>
        <row r="885">
          <cell r="A885">
            <v>90816</v>
          </cell>
          <cell r="B885" t="str">
            <v>MINI DISJUNTOR - TIPO EUROPEU (IEC) - TRIPOLAR 63A</v>
          </cell>
          <cell r="C885" t="str">
            <v>UN</v>
          </cell>
          <cell r="D885">
            <v>97.7</v>
          </cell>
          <cell r="E885" t="str">
            <v>Siurb (Edif)-Jan/21</v>
          </cell>
        </row>
        <row r="886">
          <cell r="A886">
            <v>90817</v>
          </cell>
          <cell r="B886" t="str">
            <v>MINI DISJUNTOR - TIPO EUROPEU (IEC) - TRIPOLAR 80A</v>
          </cell>
          <cell r="C886" t="str">
            <v>UN</v>
          </cell>
          <cell r="D886">
            <v>182.82</v>
          </cell>
          <cell r="E886" t="str">
            <v>Siurb (Edif)-Jan/21</v>
          </cell>
        </row>
        <row r="887">
          <cell r="A887">
            <v>90818</v>
          </cell>
          <cell r="B887" t="str">
            <v>MINI DISJUNTOR - TIPO EUROPEU (IEC) - TRIPOLAR 100A</v>
          </cell>
          <cell r="C887" t="str">
            <v>UN</v>
          </cell>
          <cell r="D887">
            <v>179.46</v>
          </cell>
          <cell r="E887" t="str">
            <v>Siurb (Edif)-Jan/21</v>
          </cell>
        </row>
        <row r="888">
          <cell r="A888">
            <v>90819</v>
          </cell>
          <cell r="B888" t="str">
            <v>MINI DISJUNTOR - TIPO EUROPEU (IEC) - BIPOLAR 63A</v>
          </cell>
          <cell r="C888" t="str">
            <v>UN</v>
          </cell>
          <cell r="D888">
            <v>61.37</v>
          </cell>
          <cell r="E888" t="str">
            <v>Siurb (Edif)-Jan/21</v>
          </cell>
        </row>
        <row r="889">
          <cell r="A889">
            <v>90820</v>
          </cell>
          <cell r="B889" t="str">
            <v>MINI DISJUNTOR - TIPO EUROPEU (IEC) - BIPOLAR 80A</v>
          </cell>
          <cell r="C889" t="str">
            <v>UN</v>
          </cell>
          <cell r="D889">
            <v>125.62</v>
          </cell>
          <cell r="E889" t="str">
            <v>Siurb (Edif)-Jan/21</v>
          </cell>
        </row>
        <row r="890">
          <cell r="A890">
            <v>90821</v>
          </cell>
          <cell r="B890" t="str">
            <v>DISJUNTOR AUTOMÁTICO TRIPOLAR A SECO  800A/600V</v>
          </cell>
          <cell r="C890" t="str">
            <v>UN</v>
          </cell>
          <cell r="D890">
            <v>28182.93</v>
          </cell>
          <cell r="E890" t="str">
            <v>Siurb (Edif)-Jan/21</v>
          </cell>
        </row>
        <row r="891">
          <cell r="A891">
            <v>90822</v>
          </cell>
          <cell r="B891" t="str">
            <v>DISJUNTOR AUTOMÁTICO TRIPOLAR A SECO 1000A/600V</v>
          </cell>
          <cell r="C891" t="str">
            <v>UN</v>
          </cell>
          <cell r="D891">
            <v>30606.080000000002</v>
          </cell>
          <cell r="E891" t="str">
            <v>Siurb (Edif)-Jan/21</v>
          </cell>
        </row>
        <row r="892">
          <cell r="A892">
            <v>90823</v>
          </cell>
          <cell r="B892" t="str">
            <v>DISJUNTOR AUTOMÁTICO TRIPOLAR A SECO 1250A/600V</v>
          </cell>
          <cell r="C892" t="str">
            <v>UN</v>
          </cell>
          <cell r="D892">
            <v>28048.06</v>
          </cell>
          <cell r="E892" t="str">
            <v>Siurb (Edif)-Jan/21</v>
          </cell>
        </row>
        <row r="893">
          <cell r="A893">
            <v>90824</v>
          </cell>
          <cell r="B893" t="str">
            <v>DISJUNTOR AUTOMÁTICO TRIPOLAR A SECO 1600A/600V</v>
          </cell>
          <cell r="C893" t="str">
            <v>UN</v>
          </cell>
          <cell r="D893">
            <v>31634.63</v>
          </cell>
          <cell r="E893" t="str">
            <v>Siurb (Edif)-Jan/21</v>
          </cell>
        </row>
        <row r="894">
          <cell r="A894">
            <v>90825</v>
          </cell>
          <cell r="B894" t="str">
            <v>DISJUNTOR AUTOMÁTICO TRIPOLAR A SECO 2000A/600V</v>
          </cell>
          <cell r="C894" t="str">
            <v>UN</v>
          </cell>
          <cell r="D894">
            <v>32475.03</v>
          </cell>
          <cell r="E894" t="str">
            <v>Siurb (Edif)-Jan/21</v>
          </cell>
        </row>
        <row r="895">
          <cell r="A895">
            <v>90826</v>
          </cell>
          <cell r="B895" t="str">
            <v>DISJUNTOR AUTOMÁTICO TRIPOLAR A SECO 2500A/600V</v>
          </cell>
          <cell r="C895" t="str">
            <v>UN</v>
          </cell>
          <cell r="D895">
            <v>51602.65</v>
          </cell>
          <cell r="E895" t="str">
            <v>Siurb (Edif)-Jan/21</v>
          </cell>
        </row>
        <row r="896">
          <cell r="A896">
            <v>90827</v>
          </cell>
          <cell r="B896" t="str">
            <v>DISJUNTOR AUTOMÁTICO TRIPOLAR A SECO 3200A/600V</v>
          </cell>
          <cell r="C896" t="str">
            <v>UN</v>
          </cell>
          <cell r="D896">
            <v>70752.149999999994</v>
          </cell>
          <cell r="E896" t="str">
            <v>Siurb (Edif)-Jan/21</v>
          </cell>
        </row>
        <row r="897">
          <cell r="A897">
            <v>90828</v>
          </cell>
          <cell r="B897" t="str">
            <v>MINI DISJUNTOR - TIPO EUROPEU (IEC) - BIPOLAR 100A</v>
          </cell>
          <cell r="C897" t="str">
            <v>UN</v>
          </cell>
          <cell r="D897">
            <v>894.15</v>
          </cell>
          <cell r="E897" t="str">
            <v>Siurb (Edif)-Jan/21</v>
          </cell>
        </row>
        <row r="898">
          <cell r="A898">
            <v>90829</v>
          </cell>
          <cell r="B898" t="str">
            <v>MINI DISJUNTOR - TIPO EUROPEU (IEC) - BIPOLAR 125A</v>
          </cell>
          <cell r="C898" t="str">
            <v>UN</v>
          </cell>
          <cell r="D898">
            <v>1000.17</v>
          </cell>
          <cell r="E898" t="str">
            <v>Siurb (Edif)-Jan/21</v>
          </cell>
        </row>
        <row r="899">
          <cell r="A899">
            <v>90831</v>
          </cell>
          <cell r="B899" t="str">
            <v>DISJUNTOR CAIXA MOLDADA BIPOLAR 100A COM DISPARADOR TERMOMAGNÉTICO AJUSTÁVEL</v>
          </cell>
          <cell r="C899" t="str">
            <v>UN</v>
          </cell>
          <cell r="D899">
            <v>1019.2</v>
          </cell>
          <cell r="E899" t="str">
            <v>Siurb (Edif)-Jan/21</v>
          </cell>
        </row>
        <row r="900">
          <cell r="A900">
            <v>90833</v>
          </cell>
          <cell r="B900" t="str">
            <v>DISJUNTOR CAIXA MOLDADA BIPOLAR 150A COM DISPARADOR TERMOMAGNÉTICO AJUSTÁVEL</v>
          </cell>
          <cell r="C900" t="str">
            <v>UN</v>
          </cell>
          <cell r="D900">
            <v>2370.5500000000002</v>
          </cell>
          <cell r="E900" t="str">
            <v>Siurb (Edif)-Jan/21</v>
          </cell>
        </row>
        <row r="901">
          <cell r="A901">
            <v>90835</v>
          </cell>
          <cell r="B901" t="str">
            <v>DISJUNTOR CAIXA MOLDADA BIPOLAR 200A COM DISPARADOR TERMOMAGNÉTICO AJUSTÁVEL</v>
          </cell>
          <cell r="C901" t="str">
            <v>UN</v>
          </cell>
          <cell r="D901">
            <v>6569.04</v>
          </cell>
          <cell r="E901" t="str">
            <v>Siurb (Edif)-Jan/21</v>
          </cell>
        </row>
        <row r="902">
          <cell r="A902">
            <v>90837</v>
          </cell>
          <cell r="B902" t="str">
            <v>DISJUNTOR CX MOLDADA BIPOLAR 250A C/ DISPARADOR TERM/MAGNET. AJUSTÁVEL</v>
          </cell>
          <cell r="C902" t="str">
            <v>UN</v>
          </cell>
          <cell r="D902">
            <v>6981.89</v>
          </cell>
          <cell r="E902" t="str">
            <v>Siurb (Edif)-Jan/21</v>
          </cell>
        </row>
        <row r="903">
          <cell r="A903">
            <v>90846</v>
          </cell>
          <cell r="B903" t="str">
            <v>DISJUNTOR CAIXA MOLDADA TRIPOLAR 100A COM DISPARADOR TERMOMAGNÉTICO AJUSTÁVEL</v>
          </cell>
          <cell r="C903" t="str">
            <v>UN</v>
          </cell>
          <cell r="D903">
            <v>973.1</v>
          </cell>
          <cell r="E903" t="str">
            <v>Siurb (Edif)-Jan/21</v>
          </cell>
        </row>
        <row r="904">
          <cell r="A904">
            <v>90847</v>
          </cell>
          <cell r="B904" t="str">
            <v>DISJUNTOR CAIXA MOLDADA TRIPOLAR 125A COM DISPARADOR TERMOMAGNÉTICO AJUSTÁVEL</v>
          </cell>
          <cell r="C904" t="str">
            <v>UN</v>
          </cell>
          <cell r="D904">
            <v>973.1</v>
          </cell>
          <cell r="E904" t="str">
            <v>Siurb (Edif)-Jan/21</v>
          </cell>
        </row>
        <row r="905">
          <cell r="A905">
            <v>90848</v>
          </cell>
          <cell r="B905" t="str">
            <v>DISJUNTOR CAIXA MOLDADA TRIPOLAR 150A COM DISPARADOR TERMOMAGNÉTICO AJUSTÁVEL</v>
          </cell>
          <cell r="C905" t="str">
            <v>UN</v>
          </cell>
          <cell r="D905">
            <v>973.1</v>
          </cell>
          <cell r="E905" t="str">
            <v>Siurb (Edif)-Jan/21</v>
          </cell>
        </row>
        <row r="906">
          <cell r="A906">
            <v>90850</v>
          </cell>
          <cell r="B906" t="str">
            <v>DISJUNTOR CAIXA MOLDADA TRIPOLAR 200A COM DISPARADOR TERMOMAGNÉTICO AJUSTÁVEL</v>
          </cell>
          <cell r="C906" t="str">
            <v>UN</v>
          </cell>
          <cell r="D906">
            <v>1731.38</v>
          </cell>
          <cell r="E906" t="str">
            <v>Siurb (Edif)-Jan/21</v>
          </cell>
        </row>
        <row r="907">
          <cell r="A907">
            <v>90852</v>
          </cell>
          <cell r="B907" t="str">
            <v>DISJUNTOR CAIXA MOLDADA TRIPOLAR 250A COM DISPARADOR TERMOMAGNÉTICO AJUSTÁVEL</v>
          </cell>
          <cell r="C907" t="str">
            <v>UN</v>
          </cell>
          <cell r="D907">
            <v>1744.51</v>
          </cell>
          <cell r="E907" t="str">
            <v>Siurb (Edif)-Jan/21</v>
          </cell>
        </row>
        <row r="908">
          <cell r="A908">
            <v>90853</v>
          </cell>
          <cell r="B908" t="str">
            <v>DISJUNTOR CAIXA MOLDADA TRIPOLAR 300A COM DISPARADOR TERMOMAGNÉTICO AJUSTÁVEL</v>
          </cell>
          <cell r="C908" t="str">
            <v>UN</v>
          </cell>
          <cell r="D908">
            <v>2111.09</v>
          </cell>
          <cell r="E908" t="str">
            <v>Siurb (Edif)-Jan/21</v>
          </cell>
        </row>
        <row r="909">
          <cell r="A909">
            <v>90855</v>
          </cell>
          <cell r="B909" t="str">
            <v>DISJUNTOR CAIXA MOLDADA TRIPOLAR 400A COM DISPARADOR TERMOMAGNÉTICO AJUSTÁVEL</v>
          </cell>
          <cell r="C909" t="str">
            <v>UN</v>
          </cell>
          <cell r="D909">
            <v>2181.2600000000002</v>
          </cell>
          <cell r="E909" t="str">
            <v>Siurb (Edif)-Jan/21</v>
          </cell>
        </row>
        <row r="910">
          <cell r="A910">
            <v>90856</v>
          </cell>
          <cell r="B910" t="str">
            <v>DISJUNTOR CAIXA MOLDADA TRIPOLAR 450A COM DISPARADOR TERMOMAGNÉTICO AJUSTÁVEL</v>
          </cell>
          <cell r="C910" t="str">
            <v>UN</v>
          </cell>
          <cell r="D910">
            <v>3805.44</v>
          </cell>
          <cell r="E910" t="str">
            <v>Siurb (Edif)-Jan/21</v>
          </cell>
        </row>
        <row r="911">
          <cell r="A911">
            <v>90858</v>
          </cell>
          <cell r="B911" t="str">
            <v>DISJUNTOR CAIXA MOLDADA TRIPOLAR 630A COM DISPARADOR TERMOMAGNÉTICO AJUSTÁVEL</v>
          </cell>
          <cell r="C911" t="str">
            <v>UN</v>
          </cell>
          <cell r="D911">
            <v>4053.98</v>
          </cell>
          <cell r="E911" t="str">
            <v>Siurb (Edif)-Jan/21</v>
          </cell>
        </row>
        <row r="912">
          <cell r="A912">
            <v>90880</v>
          </cell>
          <cell r="B912" t="str">
            <v>DISJUNTOR TERMOMAGNÉTICO DIFERENCIAL BIPOLAR - 16A - SENSIBILIDADE 30MA - 230V</v>
          </cell>
          <cell r="C912" t="str">
            <v>UN</v>
          </cell>
          <cell r="D912">
            <v>586.25</v>
          </cell>
          <cell r="E912" t="str">
            <v>Siurb (Edif)-Jan/21</v>
          </cell>
        </row>
        <row r="913">
          <cell r="A913">
            <v>90881</v>
          </cell>
          <cell r="B913" t="str">
            <v>DISJUNTOR TERMOMAGNÉTICO DIFERENCIAL BIPOLAR - 20A - SENSIBILIDADE 30MA - 230V</v>
          </cell>
          <cell r="C913" t="str">
            <v>UN</v>
          </cell>
          <cell r="D913">
            <v>529.16</v>
          </cell>
          <cell r="E913" t="str">
            <v>Siurb (Edif)-Jan/21</v>
          </cell>
        </row>
        <row r="914">
          <cell r="A914">
            <v>90882</v>
          </cell>
          <cell r="B914" t="str">
            <v>DISJUNTOR TERMOMAGNÉTICO DIFERENCIAL BIPOLAR - 25A - SENSIBILIDADE 30MA - 240V</v>
          </cell>
          <cell r="C914" t="str">
            <v>UN</v>
          </cell>
          <cell r="D914">
            <v>684.32</v>
          </cell>
          <cell r="E914" t="str">
            <v>Siurb (Edif)-Jan/21</v>
          </cell>
        </row>
        <row r="915">
          <cell r="A915">
            <v>90883</v>
          </cell>
          <cell r="B915" t="str">
            <v>DISJUNTOR TERMOMAGNÉTICO DIFERENCIAL BIPOLAR - 32A - SENSIBILIDADE 30MA - 230V</v>
          </cell>
          <cell r="C915" t="str">
            <v>UN</v>
          </cell>
          <cell r="D915">
            <v>510.64</v>
          </cell>
          <cell r="E915" t="str">
            <v>Siurb (Edif)-Jan/21</v>
          </cell>
        </row>
        <row r="916">
          <cell r="A916">
            <v>90885</v>
          </cell>
          <cell r="B916" t="str">
            <v>DISJUNTOR TERMOMAGNÉTICO DIFERENCIAL BIPOLAR - 40A - SENSIBILIDADE 30MA - 240V</v>
          </cell>
          <cell r="C916" t="str">
            <v>UN</v>
          </cell>
          <cell r="D916">
            <v>686.13</v>
          </cell>
          <cell r="E916" t="str">
            <v>Siurb (Edif)-Jan/21</v>
          </cell>
        </row>
        <row r="917">
          <cell r="A917">
            <v>90886</v>
          </cell>
          <cell r="B917" t="str">
            <v>DISJUNTOR TERMOMAGNÉTICO DIFERENCIAL BIPOLAR - 63A - SENSIBILIDADE 30MA - 240V</v>
          </cell>
          <cell r="C917" t="str">
            <v>UN</v>
          </cell>
          <cell r="D917">
            <v>756.26</v>
          </cell>
          <cell r="E917" t="str">
            <v>Siurb (Edif)-Jan/21</v>
          </cell>
        </row>
        <row r="918">
          <cell r="A918">
            <v>90890</v>
          </cell>
          <cell r="B918" t="str">
            <v>DISJUNTOR TERMOMAGNÉTICO DIFERENCIAL TRIPOLAR - 63A - SENSIBILIDADE 30MA - 240V</v>
          </cell>
          <cell r="C918" t="str">
            <v>UN</v>
          </cell>
          <cell r="D918">
            <v>1020.78</v>
          </cell>
          <cell r="E918" t="str">
            <v>Siurb (Edif)-Jan/21</v>
          </cell>
        </row>
        <row r="919">
          <cell r="A919">
            <v>90900</v>
          </cell>
          <cell r="B919" t="str">
            <v>APARELHOS DE ILUMINAÇÃO</v>
          </cell>
          <cell r="C919" t="str">
            <v>.</v>
          </cell>
          <cell r="D919" t="str">
            <v>.</v>
          </cell>
          <cell r="E919" t="str">
            <v>Siurb (Edif)-Jan/21</v>
          </cell>
        </row>
        <row r="920">
          <cell r="A920">
            <v>90932</v>
          </cell>
          <cell r="B920" t="str">
            <v>LUMINÁRIA INDUSTRIAL, CORPO REFLETOR REPUXADO EM CHAPA DE ALUMÍNIO ANODIZADO E SELADO - FLANGE DE FIXAÇÃO EM LIGA DE ALUMÍNIO FUNDIDO  PARA LÂMPADA DE VAPOR DE MERCÚRIO ATÉ 400W</v>
          </cell>
          <cell r="C920" t="str">
            <v>UN</v>
          </cell>
          <cell r="D920">
            <v>519.04999999999995</v>
          </cell>
          <cell r="E920" t="str">
            <v>Siurb (Edif)-Jan/21</v>
          </cell>
        </row>
        <row r="921">
          <cell r="A921">
            <v>90935</v>
          </cell>
          <cell r="B921" t="str">
            <v>PROJETOR DE ALUMÍNIO FUNDIDO COM VIDRO PARA LÂMPADA ATÉ 500W</v>
          </cell>
          <cell r="C921" t="str">
            <v>UN</v>
          </cell>
          <cell r="D921">
            <v>443.77</v>
          </cell>
          <cell r="E921" t="str">
            <v>Siurb (Edif)-Jan/21</v>
          </cell>
        </row>
        <row r="922">
          <cell r="A922">
            <v>90936</v>
          </cell>
          <cell r="B922" t="str">
            <v>PROJETOR DE ALUMÍNIO FUNDIDO COM VIDRO PARA LÂMPADA ATÉ 1000W</v>
          </cell>
          <cell r="C922" t="str">
            <v>UN</v>
          </cell>
          <cell r="D922">
            <v>622.41999999999996</v>
          </cell>
          <cell r="E922" t="str">
            <v>Siurb (Edif)-Jan/21</v>
          </cell>
        </row>
        <row r="923">
          <cell r="A923">
            <v>90937</v>
          </cell>
          <cell r="B923" t="str">
            <v>PROJETOR DE ALUMÍNIO REPUXADO COM VIDRO PARA LÂMPADA ATÉ 400W</v>
          </cell>
          <cell r="C923" t="str">
            <v>UN</v>
          </cell>
          <cell r="D923">
            <v>452.88</v>
          </cell>
          <cell r="E923" t="str">
            <v>Siurb (Edif)-Jan/21</v>
          </cell>
        </row>
        <row r="924">
          <cell r="A924">
            <v>90938</v>
          </cell>
          <cell r="B924" t="str">
            <v>PROJETOR PARA USO EXTERNO COM LÂMPADA LED DE 100W - COMPLETA</v>
          </cell>
          <cell r="C924" t="str">
            <v>UN</v>
          </cell>
          <cell r="D924">
            <v>276.2</v>
          </cell>
          <cell r="E924" t="str">
            <v>Siurb (Edif)-Jan/21</v>
          </cell>
        </row>
        <row r="925">
          <cell r="A925">
            <v>90939</v>
          </cell>
          <cell r="B925" t="str">
            <v>PROJETOR PARA USO EXTERNO COM LÂMPADA LED DE 150W - COMPLETA</v>
          </cell>
          <cell r="C925" t="str">
            <v>UN</v>
          </cell>
          <cell r="D925">
            <v>391.72</v>
          </cell>
          <cell r="E925" t="str">
            <v>Siurb (Edif)-Jan/21</v>
          </cell>
        </row>
        <row r="926">
          <cell r="A926">
            <v>90943</v>
          </cell>
          <cell r="B926" t="str">
            <v>LUMINÁRIA BLINDADA EM ALUMÍNIO FUNDIDO DE EMBUTIR ATÉ 200W</v>
          </cell>
          <cell r="C926" t="str">
            <v>UN</v>
          </cell>
          <cell r="D926">
            <v>306.99</v>
          </cell>
          <cell r="E926" t="str">
            <v>Siurb (Edif)-Jan/21</v>
          </cell>
        </row>
        <row r="927">
          <cell r="A927">
            <v>90944</v>
          </cell>
          <cell r="B927" t="str">
            <v>LUMINÁRIA BLINDADA EM ALUMÍNIO FUNDIDO, DE SOBREPOR, TIPO "TARTARUGA" PARA 1 LÂMPADA DE ATÉ 200W</v>
          </cell>
          <cell r="C927" t="str">
            <v>UN</v>
          </cell>
          <cell r="D927">
            <v>293.98</v>
          </cell>
          <cell r="E927" t="str">
            <v>Siurb (Edif)-Jan/21</v>
          </cell>
        </row>
        <row r="928">
          <cell r="A928">
            <v>90950</v>
          </cell>
          <cell r="B928" t="str">
            <v>LUMINÁRIA COMERCIAL DE SOBREPOR COM DIFUSOR TRANSPARENTE OU FOSCO PARA 2 LÂMPADAS TUBULARES DE LED 9/10W - COMPLETA</v>
          </cell>
          <cell r="C928" t="str">
            <v>UN</v>
          </cell>
          <cell r="D928">
            <v>227.99</v>
          </cell>
          <cell r="E928" t="str">
            <v>Siurb (Edif)-Jan/21</v>
          </cell>
        </row>
        <row r="929">
          <cell r="A929">
            <v>90951</v>
          </cell>
          <cell r="B929" t="str">
            <v>LUMINÁRIA COMERCIAL DE SOBREPOR COM DIFUSOR TRANSPARENTE OU FOSCO PARA 2 LÂMPADAS TUBULARES DE LED 18/20W - COMPLETA</v>
          </cell>
          <cell r="C929" t="str">
            <v>UN</v>
          </cell>
          <cell r="D929">
            <v>238.77</v>
          </cell>
          <cell r="E929" t="str">
            <v>Siurb (Edif)-Jan/21</v>
          </cell>
        </row>
        <row r="930">
          <cell r="A930">
            <v>90952</v>
          </cell>
          <cell r="B930" t="str">
            <v>LUMINÁRIA COMERCIAL DE EMBUTIR COM DIFUSOR TRANSPARENTE OU FOSCO PARA 2 LÂMPADAS TUBULARES T8 DE 10W - BASE G13-IRC&gt;=80 - COMPLETA</v>
          </cell>
          <cell r="C930" t="str">
            <v>UN</v>
          </cell>
          <cell r="D930">
            <v>236.5</v>
          </cell>
          <cell r="E930" t="str">
            <v>Siurb (Edif)-Jan/21</v>
          </cell>
        </row>
        <row r="931">
          <cell r="A931">
            <v>90953</v>
          </cell>
          <cell r="B931" t="str">
            <v>LUMINÁRIA COMERCIAL DE EMBUTIR COM DIFUSOR TRANSPARENTE OU FOSCO PARA 2 LÂMPADAS TUBULARES DE LED 18/20W - COMPLETA</v>
          </cell>
          <cell r="C931" t="str">
            <v>UN</v>
          </cell>
          <cell r="D931">
            <v>247.28</v>
          </cell>
          <cell r="E931" t="str">
            <v>Siurb (Edif)-Jan/21</v>
          </cell>
        </row>
        <row r="932">
          <cell r="A932">
            <v>90954</v>
          </cell>
          <cell r="B932" t="str">
            <v>LUMINÁRIA COMERCIAL DE EMBUTIR COM CORPO, ALETAS PLANAS, TAMPA PORTA LÂMPADAS EM CHAPA DE AÇO TRATADA E PINTADA NA COR BRANCA, REFLETOR COM ACABAMENTO ESPECULAR DE ALTO BRILHO PARA 2 LÂMPADAS FLUORESCENTES DE 16/20W - COMPLETA</v>
          </cell>
          <cell r="C932" t="str">
            <v>UN</v>
          </cell>
          <cell r="D932">
            <v>193.52</v>
          </cell>
          <cell r="E932" t="str">
            <v>Siurb (Edif)-Jan/21</v>
          </cell>
        </row>
        <row r="933">
          <cell r="A933">
            <v>90955</v>
          </cell>
          <cell r="B933" t="str">
            <v>LUMINÁRIA COMERCIAL DE EMBUTIR COM CORPO, ALETAS PLANAS, TAMPA PORTA LÂMPADAS EM CHAPA DE AÇO TRATADA E PINTADA NA COR BRANCA, REFLETOR COM ACABAMENTO ESPECULAR DE ALTO BRILHO PARA 2 LÂMPADAS FLUORESCENTES DE 32/40W - COMPLETA</v>
          </cell>
          <cell r="C933" t="str">
            <v>UN</v>
          </cell>
          <cell r="D933">
            <v>255.15</v>
          </cell>
          <cell r="E933" t="str">
            <v>Siurb (Edif)-Jan/21</v>
          </cell>
        </row>
        <row r="934">
          <cell r="A934">
            <v>90957</v>
          </cell>
          <cell r="B934" t="str">
            <v>LUMINÁRIA HERMÉTICA EM ALUMÍNIO FUNDIDO PARA LÂMPADA ATÉ 250W - COM APROVAÇÃO DE ILUME/ PMSP</v>
          </cell>
          <cell r="C934" t="str">
            <v>UN</v>
          </cell>
          <cell r="D934">
            <v>472.68</v>
          </cell>
          <cell r="E934" t="str">
            <v>Siurb (Edif)-Jan/21</v>
          </cell>
        </row>
        <row r="935">
          <cell r="A935">
            <v>90967</v>
          </cell>
          <cell r="B935" t="str">
            <v>LUMINÁRIA INDUSTRIAL, CORPO EM CHAPA DE AÇO TRATADA, PINTADA E REFLETOR EM ALUMÍNIO ANODIZADO DE ALTO BRILHO - 1XT 14W</v>
          </cell>
          <cell r="C935" t="str">
            <v>UN</v>
          </cell>
          <cell r="D935">
            <v>165.28</v>
          </cell>
          <cell r="E935" t="str">
            <v>Siurb (Edif)-Jan/21</v>
          </cell>
        </row>
        <row r="936">
          <cell r="A936">
            <v>90969</v>
          </cell>
          <cell r="B936" t="str">
            <v>LUMINÁRIA INDUSTRIAL CORPO EM CHAPA DE AÇO TRATADA, PINTADA E REFLETOR EM ALUMÍNIO ANODIZADO E ALTO BRILHO - 2XT 14W</v>
          </cell>
          <cell r="C936" t="str">
            <v>UN</v>
          </cell>
          <cell r="D936">
            <v>206.1</v>
          </cell>
          <cell r="E936" t="str">
            <v>Siurb (Edif)-Jan/21</v>
          </cell>
        </row>
        <row r="937">
          <cell r="A937">
            <v>90971</v>
          </cell>
          <cell r="B937" t="str">
            <v>LUMINÁRIA INDUSTRIAL - 1 LÂMPADA FLUORESCENTE 16W</v>
          </cell>
          <cell r="C937" t="str">
            <v>UN</v>
          </cell>
          <cell r="D937">
            <v>134.72</v>
          </cell>
          <cell r="E937" t="str">
            <v>Siurb (Edif)-Jan/21</v>
          </cell>
        </row>
        <row r="938">
          <cell r="A938">
            <v>90972</v>
          </cell>
          <cell r="B938" t="str">
            <v>LUMINÁRIA INDUSTRIAL - 2 LÂMPADAS FLUORESCENTES 16/20W</v>
          </cell>
          <cell r="C938" t="str">
            <v>UN</v>
          </cell>
          <cell r="D938">
            <v>162.11000000000001</v>
          </cell>
          <cell r="E938" t="str">
            <v>Siurb (Edif)-Jan/21</v>
          </cell>
        </row>
        <row r="939">
          <cell r="A939">
            <v>90974</v>
          </cell>
          <cell r="B939" t="str">
            <v>LUMINÁRIA INDUSTRIAL - 1 LÂMPADA FLUORESCENTE 32W</v>
          </cell>
          <cell r="C939" t="str">
            <v>UN</v>
          </cell>
          <cell r="D939">
            <v>160.19999999999999</v>
          </cell>
          <cell r="E939" t="str">
            <v>Siurb (Edif)-Jan/21</v>
          </cell>
        </row>
        <row r="940">
          <cell r="A940">
            <v>90975</v>
          </cell>
          <cell r="B940" t="str">
            <v>LUMINÁRIA INDUSTRIAL - 2 LÂMPADAS FLUORESCENTE 32/40W</v>
          </cell>
          <cell r="C940" t="str">
            <v>UN</v>
          </cell>
          <cell r="D940">
            <v>195.89</v>
          </cell>
          <cell r="E940" t="str">
            <v>Siurb (Edif)-Jan/21</v>
          </cell>
        </row>
        <row r="941">
          <cell r="A941">
            <v>90976</v>
          </cell>
          <cell r="B941" t="str">
            <v>LUMINÁRIA TIPO PLAFONIER BRANCA PARA LÂMPADA FLUORESCENTE 2X32W, COM DIFUSOR EM POLIESTIRENO TRANSPARENTE E SOQUETES (REF. COVISA)</v>
          </cell>
          <cell r="C941" t="str">
            <v>UN</v>
          </cell>
          <cell r="D941">
            <v>248.92</v>
          </cell>
          <cell r="E941" t="str">
            <v>Siurb (Edif)-Jan/21</v>
          </cell>
        </row>
        <row r="942">
          <cell r="A942">
            <v>90978</v>
          </cell>
          <cell r="B942" t="str">
            <v>LUMINÁRIA INDUSTRIAL CORPO EM CHAPA DE AÇO TRATADA, PINTADA E REFLETOR EM ALUMÍNIO ANODIZADO DE ALTO BRILHO - 1XT 28W</v>
          </cell>
          <cell r="C942" t="str">
            <v>UN</v>
          </cell>
          <cell r="D942">
            <v>188.8</v>
          </cell>
          <cell r="E942" t="str">
            <v>Siurb (Edif)-Jan/21</v>
          </cell>
        </row>
        <row r="943">
          <cell r="A943">
            <v>90979</v>
          </cell>
          <cell r="B943" t="str">
            <v>LUMINÁRIA INDUSTRIAL CORPO EM CHAPA DE AÇO TRATADA, PINTADA E REFLETOR EM ALUMÍNIO ANODIZADO DE ALTO BRILHO - 2XT 28W</v>
          </cell>
          <cell r="C943" t="str">
            <v>UN</v>
          </cell>
          <cell r="D943">
            <v>224.92</v>
          </cell>
          <cell r="E943" t="str">
            <v>Siurb (Edif)-Jan/21</v>
          </cell>
        </row>
        <row r="944">
          <cell r="A944">
            <v>90987</v>
          </cell>
          <cell r="B944" t="str">
            <v>LUMINÁRIA COMERCIAL DE SOBREPOR, COM CORPO, ALETAS PLANAS E TAMPA PORTA LÂMPADAS EM CHAPA DE AÇO TRATADO E PINTURA NA COR BRANCA, REFLETOR COM ACABAMENTO ESPECULAR DE ALTO BRILHO - 2 LÂMPADAS FLUORESCENTES 16/20W</v>
          </cell>
          <cell r="C944" t="str">
            <v>UN</v>
          </cell>
          <cell r="D944">
            <v>171.46</v>
          </cell>
          <cell r="E944" t="str">
            <v>Siurb (Edif)-Jan/21</v>
          </cell>
        </row>
        <row r="945">
          <cell r="A945">
            <v>90988</v>
          </cell>
          <cell r="B945" t="str">
            <v>LUMINÁRIA COMERCIAL DE SOBREPOR, COM CORPO, ALETAS PLANAS E TAMPA PORTA LÂMPADAS EM CHAPA DE AÇO TRATADA E PINTURA NA COR BRANCA, REFLETOR COM ACABAMENTO ESPECULAR DE ALTO BRILHO - 2 LÂMPADAS FLUORESCENTES 32/40W</v>
          </cell>
          <cell r="C945" t="str">
            <v>UN</v>
          </cell>
          <cell r="D945">
            <v>244.67</v>
          </cell>
          <cell r="E945" t="str">
            <v>Siurb (Edif)-Jan/21</v>
          </cell>
        </row>
        <row r="946">
          <cell r="A946">
            <v>90991</v>
          </cell>
          <cell r="B946" t="str">
            <v>LUMINÁRIA COMERCIAL - 1 LÂMPADA FLUORESCENTE 54W</v>
          </cell>
          <cell r="C946" t="str">
            <v>UN</v>
          </cell>
          <cell r="D946">
            <v>283.97000000000003</v>
          </cell>
          <cell r="E946" t="str">
            <v>Siurb (Edif)-Jan/21</v>
          </cell>
        </row>
        <row r="947">
          <cell r="A947">
            <v>90992</v>
          </cell>
          <cell r="B947" t="str">
            <v>LUMINÁRIA COMERCIAL - 2 LÂMPADAS FLUORESCENTES 54W</v>
          </cell>
          <cell r="C947" t="str">
            <v>UN</v>
          </cell>
          <cell r="D947">
            <v>330</v>
          </cell>
          <cell r="E947" t="str">
            <v>Siurb (Edif)-Jan/21</v>
          </cell>
        </row>
        <row r="948">
          <cell r="A948">
            <v>90993</v>
          </cell>
          <cell r="B948" t="str">
            <v>LUMINÁRIA COMERCIAL - 1 LÂMPADA FLUORESCENTE DE 14W</v>
          </cell>
          <cell r="C948" t="str">
            <v>UN</v>
          </cell>
          <cell r="D948">
            <v>172.82</v>
          </cell>
          <cell r="E948" t="str">
            <v>Siurb (Edif)-Jan/21</v>
          </cell>
        </row>
        <row r="949">
          <cell r="A949">
            <v>90994</v>
          </cell>
          <cell r="B949" t="str">
            <v>LUMINÁRIA COMERCIAL - 1 LÂMPADA FLUORESCENTE DE 28W</v>
          </cell>
          <cell r="C949" t="str">
            <v>UN</v>
          </cell>
          <cell r="D949">
            <v>217.71</v>
          </cell>
          <cell r="E949" t="str">
            <v>Siurb (Edif)-Jan/21</v>
          </cell>
        </row>
        <row r="950">
          <cell r="A950">
            <v>90995</v>
          </cell>
          <cell r="B950" t="str">
            <v>LUMINÁRIA COMERCIAL - 2 LÂMPADAS FLUORESCENTES 14W</v>
          </cell>
          <cell r="C950" t="str">
            <v>UN</v>
          </cell>
          <cell r="D950">
            <v>204.57</v>
          </cell>
          <cell r="E950" t="str">
            <v>Siurb (Edif)-Jan/21</v>
          </cell>
        </row>
        <row r="951">
          <cell r="A951">
            <v>90996</v>
          </cell>
          <cell r="B951" t="str">
            <v>LUMINÁRIA COMERCIAL - 2 LÂMPADAS FLUORESCENTES 28W</v>
          </cell>
          <cell r="C951" t="str">
            <v>UN</v>
          </cell>
          <cell r="D951">
            <v>266.24</v>
          </cell>
          <cell r="E951" t="str">
            <v>Siurb (Edif)-Jan/21</v>
          </cell>
        </row>
        <row r="952">
          <cell r="A952">
            <v>91000</v>
          </cell>
          <cell r="B952" t="str">
            <v>EQUIPAMENTOS DE EMERGÊNCIA E SEGURANÇA</v>
          </cell>
          <cell r="C952" t="str">
            <v>.</v>
          </cell>
          <cell r="D952" t="str">
            <v>.</v>
          </cell>
          <cell r="E952" t="str">
            <v>Siurb (Edif)-Jan/21</v>
          </cell>
        </row>
        <row r="953">
          <cell r="A953">
            <v>91023</v>
          </cell>
          <cell r="B953" t="str">
            <v>LUMINÁRIA DE EMERGÊNCIA AUTÔNOMA COM LÂMPADA FLUORESCENTE 15W</v>
          </cell>
          <cell r="C953" t="str">
            <v>UN</v>
          </cell>
          <cell r="D953">
            <v>190.26</v>
          </cell>
          <cell r="E953" t="str">
            <v>Siurb (Edif)-Jan/21</v>
          </cell>
        </row>
        <row r="954">
          <cell r="A954">
            <v>91024</v>
          </cell>
          <cell r="B954" t="str">
            <v>LUMINÁRIA DE EMERGÊNCIA AUTÔNOMA COM 2 PROJETORES 55W/12VCC</v>
          </cell>
          <cell r="C954" t="str">
            <v>UN</v>
          </cell>
          <cell r="D954">
            <v>678</v>
          </cell>
          <cell r="E954" t="str">
            <v>Siurb (Edif)-Jan/21</v>
          </cell>
        </row>
        <row r="955">
          <cell r="A955">
            <v>91027</v>
          </cell>
          <cell r="B955" t="str">
            <v>LUMINÁRIA DE EMERGÊNCIA AUTÔNOMA COM LÂMPADA FLUORESCENTE 9W</v>
          </cell>
          <cell r="C955" t="str">
            <v>UN</v>
          </cell>
          <cell r="D955">
            <v>274.48</v>
          </cell>
          <cell r="E955" t="str">
            <v>Siurb (Edif)-Jan/21</v>
          </cell>
        </row>
        <row r="956">
          <cell r="A956">
            <v>91028</v>
          </cell>
          <cell r="B956" t="str">
            <v>LUMINÁRIA DE EMERGÊNCIA AUTÔNOMA COM 30 LEDS - 2W - AUTONOMIA MIN. 3H - COMPLETA</v>
          </cell>
          <cell r="C956" t="str">
            <v>UN</v>
          </cell>
          <cell r="D956">
            <v>76.67</v>
          </cell>
          <cell r="E956" t="str">
            <v>Siurb (Edif)-Jan/21</v>
          </cell>
        </row>
        <row r="957">
          <cell r="A957">
            <v>91031</v>
          </cell>
          <cell r="B957" t="str">
            <v>BATERIA AUTOMOTIVA SELADA SEM COMPLEMENTAÇÃO DE NÍVEL 40AH-12V</v>
          </cell>
          <cell r="C957" t="str">
            <v>UN</v>
          </cell>
          <cell r="D957">
            <v>271.42</v>
          </cell>
          <cell r="E957" t="str">
            <v>Siurb (Edif)-Jan/21</v>
          </cell>
        </row>
        <row r="958">
          <cell r="A958">
            <v>91050</v>
          </cell>
          <cell r="B958" t="str">
            <v>CENTRAL DE ALARME DE INCÊNDIO ATÉ 12 LAÇOS</v>
          </cell>
          <cell r="C958" t="str">
            <v>UN</v>
          </cell>
          <cell r="D958">
            <v>1045.5</v>
          </cell>
          <cell r="E958" t="str">
            <v>Siurb (Edif)-Jan/21</v>
          </cell>
        </row>
        <row r="959">
          <cell r="A959">
            <v>91053</v>
          </cell>
          <cell r="B959" t="str">
            <v>CENTRAL DE ALARME DE INCÊNDIO ATÉ 24 LAÇOS</v>
          </cell>
          <cell r="C959" t="str">
            <v>UN</v>
          </cell>
          <cell r="D959">
            <v>1391.92</v>
          </cell>
          <cell r="E959" t="str">
            <v>Siurb (Edif)-Jan/21</v>
          </cell>
        </row>
        <row r="960">
          <cell r="A960">
            <v>91054</v>
          </cell>
          <cell r="B960" t="str">
            <v>ACIONADOR LIGA-DESLIGA PARA BOMBA COM MARTELO QUEBRA VIDRO</v>
          </cell>
          <cell r="C960" t="str">
            <v>UN</v>
          </cell>
          <cell r="D960">
            <v>161.96</v>
          </cell>
          <cell r="E960" t="str">
            <v>Siurb (Edif)-Jan/21</v>
          </cell>
        </row>
        <row r="961">
          <cell r="A961">
            <v>91055</v>
          </cell>
          <cell r="B961" t="str">
            <v>ACIONADOR MANUAL TIPO "QUEBRE O VIDRO"</v>
          </cell>
          <cell r="C961" t="str">
            <v>UN</v>
          </cell>
          <cell r="D961">
            <v>96.41</v>
          </cell>
          <cell r="E961" t="str">
            <v>Siurb (Edif)-Jan/21</v>
          </cell>
        </row>
        <row r="962">
          <cell r="A962">
            <v>91058</v>
          </cell>
          <cell r="B962" t="str">
            <v>CAMPAINHA DE TIMBRE (SINO) 24V-95DB</v>
          </cell>
          <cell r="C962" t="str">
            <v>UN</v>
          </cell>
          <cell r="D962">
            <v>136.91</v>
          </cell>
          <cell r="E962" t="str">
            <v>Siurb (Edif)-Jan/21</v>
          </cell>
        </row>
        <row r="963">
          <cell r="A963">
            <v>91062</v>
          </cell>
          <cell r="B963" t="str">
            <v>SIRENE ELETRÔNICA SOM AGUDO ONDULANTE 24V-100 À 120DB, COM FLASH</v>
          </cell>
          <cell r="C963" t="str">
            <v>UN</v>
          </cell>
          <cell r="D963">
            <v>159.1</v>
          </cell>
          <cell r="E963" t="str">
            <v>Siurb (Edif)-Jan/21</v>
          </cell>
        </row>
        <row r="964">
          <cell r="A964">
            <v>91063</v>
          </cell>
          <cell r="B964" t="str">
            <v>SIRENE ELETRÔNICA BITONAL 24V-100 À 120DB, COM FLASH</v>
          </cell>
          <cell r="C964" t="str">
            <v>UN</v>
          </cell>
          <cell r="D964">
            <v>124.99</v>
          </cell>
          <cell r="E964" t="str">
            <v>Siurb (Edif)-Jan/21</v>
          </cell>
        </row>
        <row r="965">
          <cell r="A965">
            <v>91066</v>
          </cell>
          <cell r="B965" t="str">
            <v>DETECTOR ÓPTICO DE FUMAÇA PARA SISTEMAS ENDEREÇÁVEIS</v>
          </cell>
          <cell r="C965" t="str">
            <v>UN</v>
          </cell>
          <cell r="D965">
            <v>199.47</v>
          </cell>
          <cell r="E965" t="str">
            <v>Siurb (Edif)-Jan/21</v>
          </cell>
        </row>
        <row r="966">
          <cell r="A966">
            <v>91071</v>
          </cell>
          <cell r="B966" t="str">
            <v>DETECTOR DE PRESENÇA TIPO INFRAVERMELHO PASSIVO - 110VCA</v>
          </cell>
          <cell r="C966" t="str">
            <v>UN</v>
          </cell>
          <cell r="D966">
            <v>70.08</v>
          </cell>
          <cell r="E966" t="str">
            <v>Siurb (Edif)-Jan/21</v>
          </cell>
        </row>
        <row r="967">
          <cell r="A967">
            <v>91074</v>
          </cell>
          <cell r="B967" t="str">
            <v>NO-BREAK TRIFÁSICO - 15 KVA - AUTONOMIA DE 15MIN.</v>
          </cell>
          <cell r="C967" t="str">
            <v>UN</v>
          </cell>
          <cell r="D967">
            <v>38221.519999999997</v>
          </cell>
          <cell r="E967" t="str">
            <v>Siurb (Edif)-Jan/21</v>
          </cell>
        </row>
        <row r="968">
          <cell r="A968">
            <v>91075</v>
          </cell>
          <cell r="B968" t="str">
            <v>NO BREAK BIFÁSICO 10 KVA - AUTONOMIA DE 15 MINUTOS</v>
          </cell>
          <cell r="C968" t="str">
            <v>UN</v>
          </cell>
          <cell r="D968">
            <v>17875.900000000001</v>
          </cell>
          <cell r="E968" t="str">
            <v>Siurb (Edif)-Jan/21</v>
          </cell>
        </row>
        <row r="969">
          <cell r="A969">
            <v>91077</v>
          </cell>
          <cell r="B969" t="str">
            <v>ESTABILIZADOR ELETRÔNICO TRIFÁSICO - 15KVA</v>
          </cell>
          <cell r="C969" t="str">
            <v>UN</v>
          </cell>
          <cell r="D969">
            <v>16351.03</v>
          </cell>
          <cell r="E969" t="str">
            <v>Siurb (Edif)-Jan/21</v>
          </cell>
        </row>
        <row r="970">
          <cell r="A970">
            <v>91085</v>
          </cell>
          <cell r="B970" t="str">
            <v>GRUPO GERADOR 110KVA EXCITAÇÃO BRUSHLESS C/ QUADRO TRANSF. AUTOMÁTICA</v>
          </cell>
          <cell r="C970" t="str">
            <v>UN</v>
          </cell>
          <cell r="D970">
            <v>117508.27</v>
          </cell>
          <cell r="E970" t="str">
            <v>Siurb (Edif)-Jan/21</v>
          </cell>
        </row>
        <row r="971">
          <cell r="A971">
            <v>91086</v>
          </cell>
          <cell r="B971" t="str">
            <v>GRUPO GERADOR 150KVA EXCITAÇÃO BRUSHLESS C/ QUADRO TRANSF. AUTOMÁTICA</v>
          </cell>
          <cell r="C971" t="str">
            <v>UN</v>
          </cell>
          <cell r="D971">
            <v>103586.91</v>
          </cell>
          <cell r="E971" t="str">
            <v>Siurb (Edif)-Jan/21</v>
          </cell>
        </row>
        <row r="972">
          <cell r="A972">
            <v>91089</v>
          </cell>
          <cell r="B972" t="str">
            <v>GRUPO GERADOR 275KVA EXCITAÇÃO BRUSHLESS C/ QUADRO TRANSF. AUTOMÁTICA</v>
          </cell>
          <cell r="C972" t="str">
            <v>UN</v>
          </cell>
          <cell r="D972">
            <v>145618.47</v>
          </cell>
          <cell r="E972" t="str">
            <v>Siurb (Edif)-Jan/21</v>
          </cell>
        </row>
        <row r="973">
          <cell r="A973">
            <v>91100</v>
          </cell>
          <cell r="B973" t="str">
            <v>PÁRA-RAIOS</v>
          </cell>
          <cell r="C973" t="str">
            <v>.</v>
          </cell>
          <cell r="D973" t="str">
            <v>.</v>
          </cell>
          <cell r="E973" t="str">
            <v>Siurb (Edif)-Jan/21</v>
          </cell>
        </row>
        <row r="974">
          <cell r="A974">
            <v>91105</v>
          </cell>
          <cell r="B974" t="str">
            <v>PÁRA-RAIOS TIPO "FRANKLIN", EXCLUSIVE DESCIDA E ATERRAMENTO</v>
          </cell>
          <cell r="C974" t="str">
            <v>UN</v>
          </cell>
          <cell r="D974">
            <v>663.98</v>
          </cell>
          <cell r="E974" t="str">
            <v>Siurb (Edif)-Jan/21</v>
          </cell>
        </row>
        <row r="975">
          <cell r="A975">
            <v>91114</v>
          </cell>
          <cell r="B975" t="str">
            <v>CAIXA DE INSPEÇÃO DE ATERRAMENTO TIPO EMBUTIR COM TAMPA E ALÇA</v>
          </cell>
          <cell r="C975" t="str">
            <v>UN</v>
          </cell>
          <cell r="D975">
            <v>141.35</v>
          </cell>
          <cell r="E975" t="str">
            <v>Siurb (Edif)-Jan/21</v>
          </cell>
        </row>
        <row r="976">
          <cell r="A976">
            <v>91115</v>
          </cell>
          <cell r="B976" t="str">
            <v>CAIXA DE INSPEÇÃO DE ATERRAMENTO TIPO SUSPENSA EM PVC OU POLIPROPILENO</v>
          </cell>
          <cell r="C976" t="str">
            <v>UN</v>
          </cell>
          <cell r="D976">
            <v>81.489999999999995</v>
          </cell>
          <cell r="E976" t="str">
            <v>Siurb (Edif)-Jan/21</v>
          </cell>
        </row>
        <row r="977">
          <cell r="A977">
            <v>91117</v>
          </cell>
          <cell r="B977" t="str">
            <v>LUZ DE OBSTÁCULO SIMPLES COM FOTOCELULA SOLAR</v>
          </cell>
          <cell r="C977" t="str">
            <v>UN</v>
          </cell>
          <cell r="D977">
            <v>170.8</v>
          </cell>
          <cell r="E977" t="str">
            <v>Siurb (Edif)-Jan/21</v>
          </cell>
        </row>
        <row r="978">
          <cell r="A978">
            <v>91118</v>
          </cell>
          <cell r="B978" t="str">
            <v>LUZ DE OBSTÁCULO DUPLA COM FOTOCELULA SOLAR</v>
          </cell>
          <cell r="C978" t="str">
            <v>UN</v>
          </cell>
          <cell r="D978">
            <v>228.33</v>
          </cell>
          <cell r="E978" t="str">
            <v>Siurb (Edif)-Jan/21</v>
          </cell>
        </row>
        <row r="979">
          <cell r="A979">
            <v>91140</v>
          </cell>
          <cell r="B979" t="str">
            <v>CONDUTOR EM AÇO CA - 25 - 1/2" P/ PARA-RAIO</v>
          </cell>
          <cell r="C979" t="str">
            <v>M</v>
          </cell>
          <cell r="D979">
            <v>13.33</v>
          </cell>
          <cell r="E979" t="str">
            <v>Siurb (Edif)-Jan/21</v>
          </cell>
        </row>
        <row r="980">
          <cell r="A980">
            <v>91150</v>
          </cell>
          <cell r="B980" t="str">
            <v>HASTE DE AÇO GALVANIZADO, INCLUSIVE BASE E ESTAIS - 2"/3M</v>
          </cell>
          <cell r="C980" t="str">
            <v>UN</v>
          </cell>
          <cell r="D980">
            <v>572.83000000000004</v>
          </cell>
          <cell r="E980" t="str">
            <v>Siurb (Edif)-Jan/21</v>
          </cell>
        </row>
        <row r="981">
          <cell r="A981">
            <v>91151</v>
          </cell>
          <cell r="B981" t="str">
            <v>CORDOALHA DE COBRE NÚ, INCLUSIVE ISOLADORES - 16,00MM2</v>
          </cell>
          <cell r="C981" t="str">
            <v>M</v>
          </cell>
          <cell r="D981">
            <v>45.53</v>
          </cell>
          <cell r="E981" t="str">
            <v>Siurb (Edif)-Jan/21</v>
          </cell>
        </row>
        <row r="982">
          <cell r="A982">
            <v>91153</v>
          </cell>
          <cell r="B982" t="str">
            <v>CORDOALHA DE COBRE NÚ, INCLUSIVE ISOLADORES - 35,00MM2</v>
          </cell>
          <cell r="C982" t="str">
            <v>M</v>
          </cell>
          <cell r="D982">
            <v>61</v>
          </cell>
          <cell r="E982" t="str">
            <v>Siurb (Edif)-Jan/21</v>
          </cell>
        </row>
        <row r="983">
          <cell r="A983">
            <v>91154</v>
          </cell>
          <cell r="B983" t="str">
            <v>CORDOALHA DE COBRE NÚ, INCLUSIVE ISOLADORES - 50,00MM2</v>
          </cell>
          <cell r="C983" t="str">
            <v>M</v>
          </cell>
          <cell r="D983">
            <v>77.09</v>
          </cell>
          <cell r="E983" t="str">
            <v>Siurb (Edif)-Jan/21</v>
          </cell>
        </row>
        <row r="984">
          <cell r="A984">
            <v>91161</v>
          </cell>
          <cell r="B984" t="str">
            <v>TUBO DE PVC PARA PROTEÇÃO DE CORDOALHA - 2"X3M</v>
          </cell>
          <cell r="C984" t="str">
            <v>UN</v>
          </cell>
          <cell r="D984">
            <v>88.04</v>
          </cell>
          <cell r="E984" t="str">
            <v>Siurb (Edif)-Jan/21</v>
          </cell>
        </row>
        <row r="985">
          <cell r="A985">
            <v>91190</v>
          </cell>
          <cell r="B985" t="str">
            <v>TOMADA DE TERRA COMPLETA</v>
          </cell>
          <cell r="C985" t="str">
            <v>UN</v>
          </cell>
          <cell r="D985">
            <v>933.06</v>
          </cell>
          <cell r="E985" t="str">
            <v>Siurb (Edif)-Jan/21</v>
          </cell>
        </row>
        <row r="986">
          <cell r="A986">
            <v>91191</v>
          </cell>
          <cell r="B986" t="str">
            <v>TOMADA DE TERRA COMPLETA PARA 1 HASTE</v>
          </cell>
          <cell r="C986" t="str">
            <v>UN</v>
          </cell>
          <cell r="D986">
            <v>370.4</v>
          </cell>
          <cell r="E986" t="str">
            <v>Siurb (Edif)-Jan/21</v>
          </cell>
        </row>
        <row r="987">
          <cell r="A987">
            <v>91194</v>
          </cell>
          <cell r="B987" t="str">
            <v>BARRA CHATA DE ALUMÍNIO TIPO FITA 1/4" X 3/4"</v>
          </cell>
          <cell r="C987" t="str">
            <v>M</v>
          </cell>
          <cell r="D987">
            <v>27.98</v>
          </cell>
          <cell r="E987" t="str">
            <v>Siurb (Edif)-Jan/21</v>
          </cell>
        </row>
        <row r="988">
          <cell r="A988">
            <v>91195</v>
          </cell>
          <cell r="B988" t="str">
            <v>BARRA CHATA DE ALUMÍNIO TIPO FITA 1/8" X 7/8"</v>
          </cell>
          <cell r="C988" t="str">
            <v>M</v>
          </cell>
          <cell r="D988">
            <v>20.190000000000001</v>
          </cell>
          <cell r="E988" t="str">
            <v>Siurb (Edif)-Jan/21</v>
          </cell>
        </row>
        <row r="989">
          <cell r="A989">
            <v>91200</v>
          </cell>
          <cell r="B989" t="str">
            <v>DIVERSOS</v>
          </cell>
          <cell r="C989" t="str">
            <v>.</v>
          </cell>
          <cell r="D989" t="str">
            <v>.</v>
          </cell>
          <cell r="E989" t="str">
            <v>Siurb (Edif)-Jan/21</v>
          </cell>
        </row>
        <row r="990">
          <cell r="A990">
            <v>91250</v>
          </cell>
          <cell r="B990" t="str">
            <v>QUADRO COMANDO PARA CONJUNTO MOTOR-BOMBA, MONOFÁSICO - ATÉ 5HP</v>
          </cell>
          <cell r="C990" t="str">
            <v>UN</v>
          </cell>
          <cell r="D990">
            <v>2271.91</v>
          </cell>
          <cell r="E990" t="str">
            <v>Siurb (Edif)-Jan/21</v>
          </cell>
        </row>
        <row r="991">
          <cell r="A991">
            <v>91251</v>
          </cell>
          <cell r="B991" t="str">
            <v>QUADRO COMANDO PARA CONJUNTO MOTOR-BOMBA, TRIFÁSICO - ATÉ 5HP</v>
          </cell>
          <cell r="C991" t="str">
            <v>UN</v>
          </cell>
          <cell r="D991">
            <v>2312.5700000000002</v>
          </cell>
          <cell r="E991" t="str">
            <v>Siurb (Edif)-Jan/21</v>
          </cell>
        </row>
        <row r="992">
          <cell r="A992">
            <v>91252</v>
          </cell>
          <cell r="B992" t="str">
            <v>QUADRO DE ÁGUA DE REUSO</v>
          </cell>
          <cell r="C992" t="str">
            <v>UN</v>
          </cell>
          <cell r="D992">
            <v>2413.63</v>
          </cell>
          <cell r="E992" t="str">
            <v>Siurb (Edif)-Jan/21</v>
          </cell>
        </row>
        <row r="993">
          <cell r="A993">
            <v>91253</v>
          </cell>
          <cell r="B993" t="str">
            <v>QUADRO DE BOMBA DE INCÊNDIO</v>
          </cell>
          <cell r="C993" t="str">
            <v>UN</v>
          </cell>
          <cell r="D993">
            <v>1458.49</v>
          </cell>
          <cell r="E993" t="str">
            <v>Siurb (Edif)-Jan/21</v>
          </cell>
        </row>
        <row r="994">
          <cell r="A994">
            <v>91254</v>
          </cell>
          <cell r="B994" t="str">
            <v>QUADRO DE BOMBA DE RECALQUE</v>
          </cell>
          <cell r="C994" t="str">
            <v>UN</v>
          </cell>
          <cell r="D994">
            <v>3547.71</v>
          </cell>
          <cell r="E994" t="str">
            <v>Siurb (Edif)-Jan/21</v>
          </cell>
        </row>
        <row r="995">
          <cell r="A995">
            <v>91300</v>
          </cell>
          <cell r="B995" t="str">
            <v>ELETROFERRAGENS</v>
          </cell>
          <cell r="C995" t="str">
            <v>.</v>
          </cell>
          <cell r="D995" t="str">
            <v>.</v>
          </cell>
          <cell r="E995" t="str">
            <v>Siurb (Edif)-Jan/21</v>
          </cell>
        </row>
        <row r="996">
          <cell r="A996">
            <v>91305</v>
          </cell>
          <cell r="B996" t="str">
            <v>PERFILADO LISO CHAPA 14-GE-MED. 19X38MM COM TAMPA E INSTALAÇÃO</v>
          </cell>
          <cell r="C996" t="str">
            <v>M</v>
          </cell>
          <cell r="D996">
            <v>59.31</v>
          </cell>
          <cell r="E996" t="str">
            <v>Siurb (Edif)-Jan/21</v>
          </cell>
        </row>
        <row r="997">
          <cell r="A997">
            <v>91307</v>
          </cell>
          <cell r="B997" t="str">
            <v>PERFILADO LISO CHAPA 14-GE-MED. 38X38MM COM TAMPA E INSTALAÇÃO</v>
          </cell>
          <cell r="C997" t="str">
            <v>M</v>
          </cell>
          <cell r="D997">
            <v>67.09</v>
          </cell>
          <cell r="E997" t="str">
            <v>Siurb (Edif)-Jan/21</v>
          </cell>
        </row>
        <row r="998">
          <cell r="A998">
            <v>91308</v>
          </cell>
          <cell r="B998" t="str">
            <v>PERFILADO LISO CHAPA 14-GE-MED. 38X76MM COM TAMPA E INSTALAÇÃO.</v>
          </cell>
          <cell r="C998" t="str">
            <v>M</v>
          </cell>
          <cell r="D998">
            <v>87.95</v>
          </cell>
          <cell r="E998" t="str">
            <v>Siurb (Edif)-Jan/21</v>
          </cell>
        </row>
        <row r="999">
          <cell r="A999">
            <v>91311</v>
          </cell>
          <cell r="B999" t="str">
            <v>PERFILADO PERFURADO CHAPA 14-GE-MED. 19X38MM COM TAMPA E INSTALAÇÃO</v>
          </cell>
          <cell r="C999" t="str">
            <v>M</v>
          </cell>
          <cell r="D999">
            <v>55.93</v>
          </cell>
          <cell r="E999" t="str">
            <v>Siurb (Edif)-Jan/21</v>
          </cell>
        </row>
        <row r="1000">
          <cell r="A1000">
            <v>91313</v>
          </cell>
          <cell r="B1000" t="str">
            <v>PERFILADO PERFURADO CHAPA 14-GE-MED. 38X38MM COM TAMPA E INSTALAÇÃO</v>
          </cell>
          <cell r="C1000" t="str">
            <v>M</v>
          </cell>
          <cell r="D1000">
            <v>74.97</v>
          </cell>
          <cell r="E1000" t="str">
            <v>Siurb (Edif)-Jan/21</v>
          </cell>
        </row>
        <row r="1001">
          <cell r="A1001">
            <v>91314</v>
          </cell>
          <cell r="B1001" t="str">
            <v>PERFILADO PERFURADO CHAPA 14-GE-MED. 38X76MM COM TAMPA E INSTALAÇÃO</v>
          </cell>
          <cell r="C1001" t="str">
            <v>M</v>
          </cell>
          <cell r="D1001">
            <v>85.21</v>
          </cell>
          <cell r="E1001" t="str">
            <v>Siurb (Edif)-Jan/21</v>
          </cell>
        </row>
        <row r="1002">
          <cell r="A1002">
            <v>91321</v>
          </cell>
          <cell r="B1002" t="str">
            <v>ELETROCALHA LISA GALVANIZADA ELETROLÍTICA CHAPA 14 - 100X50MM  COM TAMPA E INSTALAÇÃO</v>
          </cell>
          <cell r="C1002" t="str">
            <v>M</v>
          </cell>
          <cell r="D1002">
            <v>100.09</v>
          </cell>
          <cell r="E1002" t="str">
            <v>Siurb (Edif)-Jan/21</v>
          </cell>
        </row>
        <row r="1003">
          <cell r="A1003">
            <v>91322</v>
          </cell>
          <cell r="B1003" t="str">
            <v>ELETROCALHA LISA GALVANIZADA ELETROLÍTICA CHAPA 14 - 125X50MM  COM TAMPA E INSTALAÇÃO</v>
          </cell>
          <cell r="C1003" t="str">
            <v>M</v>
          </cell>
          <cell r="D1003">
            <v>112.74</v>
          </cell>
          <cell r="E1003" t="str">
            <v>Siurb (Edif)-Jan/21</v>
          </cell>
        </row>
        <row r="1004">
          <cell r="A1004">
            <v>91323</v>
          </cell>
          <cell r="B1004" t="str">
            <v>ELETROCALHA LISA GALVANIZADA ELETROLÍTICA CHAPA 14 - 150X50MM  COM TAMPA E INSTALAÇÃO</v>
          </cell>
          <cell r="C1004" t="str">
            <v>M</v>
          </cell>
          <cell r="D1004">
            <v>123.45</v>
          </cell>
          <cell r="E1004" t="str">
            <v>Siurb (Edif)-Jan/21</v>
          </cell>
        </row>
        <row r="1005">
          <cell r="A1005">
            <v>91324</v>
          </cell>
          <cell r="B1005" t="str">
            <v>ELETROCALHA LISA GALV. ELETROLÍTICA CHAPA 14 - 175X50MM C/ TAMPA E INST.</v>
          </cell>
          <cell r="C1005" t="str">
            <v>M</v>
          </cell>
          <cell r="D1005">
            <v>143.58000000000001</v>
          </cell>
          <cell r="E1005" t="str">
            <v>Siurb (Edif)-Jan/21</v>
          </cell>
        </row>
        <row r="1006">
          <cell r="A1006">
            <v>91325</v>
          </cell>
          <cell r="B1006" t="str">
            <v>ELETROCALHA LISA GALVANIZADA ELETROLÍTICA CHAPA 14 - 200X50MM  COM TAMPA E INSTALAÇÃO</v>
          </cell>
          <cell r="C1006" t="str">
            <v>M</v>
          </cell>
          <cell r="D1006">
            <v>147.56</v>
          </cell>
          <cell r="E1006" t="str">
            <v>Siurb (Edif)-Jan/21</v>
          </cell>
        </row>
        <row r="1007">
          <cell r="A1007">
            <v>91326</v>
          </cell>
          <cell r="B1007" t="str">
            <v>ELETROCALHA LISA GALV. ELETROL. CHAPA 14 - 250X50MM C/ TAMPA E INST.</v>
          </cell>
          <cell r="C1007" t="str">
            <v>M</v>
          </cell>
          <cell r="D1007">
            <v>165.17</v>
          </cell>
          <cell r="E1007" t="str">
            <v>Siurb (Edif)-Jan/21</v>
          </cell>
        </row>
        <row r="1008">
          <cell r="A1008">
            <v>91327</v>
          </cell>
          <cell r="B1008" t="str">
            <v>ELETROCALHA LISA GALVANIZADA ELETROLÍTICA CHAPA 14 - 300X50MM  COM TAMPA E INSTALAÇÃO</v>
          </cell>
          <cell r="C1008" t="str">
            <v>M</v>
          </cell>
          <cell r="D1008">
            <v>180.79</v>
          </cell>
          <cell r="E1008" t="str">
            <v>Siurb (Edif)-Jan/21</v>
          </cell>
        </row>
        <row r="1009">
          <cell r="A1009">
            <v>91331</v>
          </cell>
          <cell r="B1009" t="str">
            <v>ELETROCALHA LISA GALV. ELETROL. CHAPA 14 - 150X100MM C/ TAMPA E INST.</v>
          </cell>
          <cell r="C1009" t="str">
            <v>M</v>
          </cell>
          <cell r="D1009">
            <v>163.94</v>
          </cell>
          <cell r="E1009" t="str">
            <v>Siurb (Edif)-Jan/21</v>
          </cell>
        </row>
        <row r="1010">
          <cell r="A1010">
            <v>91332</v>
          </cell>
          <cell r="B1010" t="str">
            <v>ELETROCALHA LISA GALVANIZADA ELETROLÍTICA CHAPA 14 - 200X100MM COM TAMPA E INSTALAÇÃO</v>
          </cell>
          <cell r="C1010" t="str">
            <v>M</v>
          </cell>
          <cell r="D1010">
            <v>180.86</v>
          </cell>
          <cell r="E1010" t="str">
            <v>Siurb (Edif)-Jan/21</v>
          </cell>
        </row>
        <row r="1011">
          <cell r="A1011">
            <v>91333</v>
          </cell>
          <cell r="B1011" t="str">
            <v>ELETROCALHA LISA GALV. ELETROL. CHAPA 14 - 250X100MM C/ TAMPA E INST.</v>
          </cell>
          <cell r="C1011" t="str">
            <v>M</v>
          </cell>
          <cell r="D1011">
            <v>203.85</v>
          </cell>
          <cell r="E1011" t="str">
            <v>Siurb (Edif)-Jan/21</v>
          </cell>
        </row>
        <row r="1012">
          <cell r="A1012">
            <v>91334</v>
          </cell>
          <cell r="B1012" t="str">
            <v>ELETROCALHA LISA GALVANIZADA ELETROLÍTICA CHAPA 14 - 300X100MM COM TAMPA E INSTALAÇÃO</v>
          </cell>
          <cell r="C1012" t="str">
            <v>M</v>
          </cell>
          <cell r="D1012">
            <v>221.88</v>
          </cell>
          <cell r="E1012" t="str">
            <v>Siurb (Edif)-Jan/21</v>
          </cell>
        </row>
        <row r="1013">
          <cell r="A1013">
            <v>91335</v>
          </cell>
          <cell r="B1013" t="str">
            <v>ELETROCALHA LISA GALV. ELETROL. CHAPA 14 - 400X100MM C/ TAMPA E INST.</v>
          </cell>
          <cell r="C1013" t="str">
            <v>M</v>
          </cell>
          <cell r="D1013">
            <v>265.93</v>
          </cell>
          <cell r="E1013" t="str">
            <v>Siurb (Edif)-Jan/21</v>
          </cell>
        </row>
        <row r="1014">
          <cell r="A1014">
            <v>91338</v>
          </cell>
          <cell r="B1014" t="str">
            <v>ELETROCALHA PERF. GALV. ELETROL. CHAPA 14 - 100X50MM C/ TAMPA E INST.</v>
          </cell>
          <cell r="C1014" t="str">
            <v>M</v>
          </cell>
          <cell r="D1014">
            <v>91.76</v>
          </cell>
          <cell r="E1014" t="str">
            <v>Siurb (Edif)-Jan/21</v>
          </cell>
        </row>
        <row r="1015">
          <cell r="A1015">
            <v>91339</v>
          </cell>
          <cell r="B1015" t="str">
            <v>ELETROCALHA PERF. GALV. ELETROL. CHAPA 14 - 125X50MM C/ TAMPA E INST.</v>
          </cell>
          <cell r="C1015" t="str">
            <v>M</v>
          </cell>
          <cell r="D1015">
            <v>104.64</v>
          </cell>
          <cell r="E1015" t="str">
            <v>Siurb (Edif)-Jan/21</v>
          </cell>
        </row>
        <row r="1016">
          <cell r="A1016">
            <v>91340</v>
          </cell>
          <cell r="B1016" t="str">
            <v>ELETROCALHA PERF. GALV. ELETROL. CHAPA 14 - 150X50MM C/ TAMPA E INST.</v>
          </cell>
          <cell r="C1016" t="str">
            <v>M</v>
          </cell>
          <cell r="D1016">
            <v>118.49</v>
          </cell>
          <cell r="E1016" t="str">
            <v>Siurb (Edif)-Jan/21</v>
          </cell>
        </row>
        <row r="1017">
          <cell r="A1017">
            <v>91341</v>
          </cell>
          <cell r="B1017" t="str">
            <v>ELETROCALHA PERF. GALV. ELETROL. CHAPA 14 - 175X50MM C/ TAMPA E INST.</v>
          </cell>
          <cell r="C1017" t="str">
            <v>M</v>
          </cell>
          <cell r="D1017">
            <v>131.22999999999999</v>
          </cell>
          <cell r="E1017" t="str">
            <v>Siurb (Edif)-Jan/21</v>
          </cell>
        </row>
        <row r="1018">
          <cell r="A1018">
            <v>91342</v>
          </cell>
          <cell r="B1018" t="str">
            <v>ELETROCALHA PERF. GALV. ELETROL. CHAPA 14 - 200X50MM C/ TAMPA E INST.</v>
          </cell>
          <cell r="C1018" t="str">
            <v>M</v>
          </cell>
          <cell r="D1018">
            <v>145.26</v>
          </cell>
          <cell r="E1018" t="str">
            <v>Siurb (Edif)-Jan/21</v>
          </cell>
        </row>
        <row r="1019">
          <cell r="A1019">
            <v>91343</v>
          </cell>
          <cell r="B1019" t="str">
            <v>ELETROCALHA PERF. GALV. ELETROL. CHAPA 14 - 250X50MM C/ TAMPA E INST.</v>
          </cell>
          <cell r="C1019" t="str">
            <v>M</v>
          </cell>
          <cell r="D1019">
            <v>161.69</v>
          </cell>
          <cell r="E1019" t="str">
            <v>Siurb (Edif)-Jan/21</v>
          </cell>
        </row>
        <row r="1020">
          <cell r="A1020">
            <v>91344</v>
          </cell>
          <cell r="B1020" t="str">
            <v>ELETROCALHA PERF. GALV. ELETROL. CHAPA 14 - 300X50MM C/ TAMPA E INST.</v>
          </cell>
          <cell r="C1020" t="str">
            <v>M</v>
          </cell>
          <cell r="D1020">
            <v>172.09</v>
          </cell>
          <cell r="E1020" t="str">
            <v>Siurb (Edif)-Jan/21</v>
          </cell>
        </row>
        <row r="1021">
          <cell r="A1021">
            <v>91346</v>
          </cell>
          <cell r="B1021" t="str">
            <v>ELETROCALHA PERF. GALV. ELETROL. CHAPA 14 - 150X100MM C/ TAMPA E INST.</v>
          </cell>
          <cell r="C1021" t="str">
            <v>M</v>
          </cell>
          <cell r="D1021">
            <v>156.33000000000001</v>
          </cell>
          <cell r="E1021" t="str">
            <v>Siurb (Edif)-Jan/21</v>
          </cell>
        </row>
        <row r="1022">
          <cell r="A1022">
            <v>91347</v>
          </cell>
          <cell r="B1022" t="str">
            <v>ELETROCALHA PERF. GALV. ELETROL. CHAPA 14 - 200X100MM C/ TAMPA E INST.</v>
          </cell>
          <cell r="C1022" t="str">
            <v>M</v>
          </cell>
          <cell r="D1022">
            <v>178.47</v>
          </cell>
          <cell r="E1022" t="str">
            <v>Siurb (Edif)-Jan/21</v>
          </cell>
        </row>
        <row r="1023">
          <cell r="A1023">
            <v>91348</v>
          </cell>
          <cell r="B1023" t="str">
            <v>ELETROCALHA PERF. GALV. CHAPA 14 - 250X100MM C/ TAMPA E INST.</v>
          </cell>
          <cell r="C1023" t="str">
            <v>M</v>
          </cell>
          <cell r="D1023">
            <v>207.3</v>
          </cell>
          <cell r="E1023" t="str">
            <v>Siurb (Edif)-Jan/21</v>
          </cell>
        </row>
        <row r="1024">
          <cell r="A1024">
            <v>91350</v>
          </cell>
          <cell r="B1024" t="str">
            <v>ELETROCALHA PERF. GALV. ELETROL. CHAPA 14 - 400X100MM C/ TAMPA E INST.</v>
          </cell>
          <cell r="C1024" t="str">
            <v>M</v>
          </cell>
          <cell r="D1024">
            <v>268.77999999999997</v>
          </cell>
          <cell r="E1024" t="str">
            <v>Siurb (Edif)-Jan/21</v>
          </cell>
        </row>
        <row r="1025">
          <cell r="A1025">
            <v>91400</v>
          </cell>
          <cell r="B1025" t="str">
            <v>ALTA TENSÃO</v>
          </cell>
          <cell r="C1025" t="str">
            <v>.</v>
          </cell>
          <cell r="D1025" t="str">
            <v>.</v>
          </cell>
          <cell r="E1025" t="str">
            <v>Siurb (Edif)-Jan/21</v>
          </cell>
        </row>
        <row r="1026">
          <cell r="A1026">
            <v>91401</v>
          </cell>
          <cell r="B1026" t="str">
            <v>ÓLEO ISOLANTE PARA TRANSFORMADOR/ DISJUNTOR 30KV/CM</v>
          </cell>
          <cell r="C1026" t="str">
            <v>L</v>
          </cell>
          <cell r="D1026">
            <v>14.75</v>
          </cell>
          <cell r="E1026" t="str">
            <v>Siurb (Edif)-Jan/21</v>
          </cell>
        </row>
        <row r="1027">
          <cell r="A1027">
            <v>91406</v>
          </cell>
          <cell r="B1027" t="str">
            <v>ISOLADOR SUPORTE TIPO PEDESTAL EM PORCELANA - 15KV</v>
          </cell>
          <cell r="C1027" t="str">
            <v>UN</v>
          </cell>
          <cell r="D1027">
            <v>113.34</v>
          </cell>
          <cell r="E1027" t="str">
            <v>Siurb (Edif)-Jan/21</v>
          </cell>
        </row>
        <row r="1028">
          <cell r="A1028">
            <v>91407</v>
          </cell>
          <cell r="B1028" t="str">
            <v>ISOLADOR SUPORTE TIPO PEDESTAL EM PORCELANA - 1KV</v>
          </cell>
          <cell r="C1028" t="str">
            <v>UN</v>
          </cell>
          <cell r="D1028">
            <v>126.95</v>
          </cell>
          <cell r="E1028" t="str">
            <v>Siurb (Edif)-Jan/21</v>
          </cell>
        </row>
        <row r="1029">
          <cell r="A1029">
            <v>91408</v>
          </cell>
          <cell r="B1029" t="str">
            <v>ISOLADOR SUPORTE TIPO PEDESTAL EM EPOXI - 15KV</v>
          </cell>
          <cell r="C1029" t="str">
            <v>UN</v>
          </cell>
          <cell r="D1029">
            <v>69.91</v>
          </cell>
          <cell r="E1029" t="str">
            <v>Siurb (Edif)-Jan/21</v>
          </cell>
        </row>
        <row r="1030">
          <cell r="A1030">
            <v>91409</v>
          </cell>
          <cell r="B1030" t="str">
            <v>ISOLADOR SUPORTE TIPO PEDESTAL EPOXI - 1KV</v>
          </cell>
          <cell r="C1030" t="str">
            <v>UN</v>
          </cell>
          <cell r="D1030">
            <v>49.3</v>
          </cell>
          <cell r="E1030" t="str">
            <v>Siurb (Edif)-Jan/21</v>
          </cell>
        </row>
        <row r="1031">
          <cell r="A1031">
            <v>91413</v>
          </cell>
          <cell r="B1031" t="str">
            <v>VERGALHÃO DE COBRE 3/8" (10MM)</v>
          </cell>
          <cell r="C1031" t="str">
            <v>M</v>
          </cell>
          <cell r="D1031">
            <v>67.44</v>
          </cell>
          <cell r="E1031" t="str">
            <v>Siurb (Edif)-Jan/21</v>
          </cell>
        </row>
        <row r="1032">
          <cell r="A1032">
            <v>91414</v>
          </cell>
          <cell r="B1032" t="str">
            <v>TERMINAL OU CONECTOR PARA VERGALHÃO DE COBRE 3/8" (10MM)</v>
          </cell>
          <cell r="C1032" t="str">
            <v>UN</v>
          </cell>
          <cell r="D1032">
            <v>26.89</v>
          </cell>
          <cell r="E1032" t="str">
            <v>Siurb (Edif)-Jan/21</v>
          </cell>
        </row>
        <row r="1033">
          <cell r="A1033">
            <v>91417</v>
          </cell>
          <cell r="B1033" t="str">
            <v>CABO DE MÉDIA TENSÃO PARA 12/20KV - 1 X 35MM2 UNIPOLAR</v>
          </cell>
          <cell r="C1033" t="str">
            <v>M</v>
          </cell>
          <cell r="D1033">
            <v>104.99</v>
          </cell>
          <cell r="E1033" t="str">
            <v>Siurb (Edif)-Jan/21</v>
          </cell>
        </row>
        <row r="1034">
          <cell r="A1034">
            <v>91421</v>
          </cell>
          <cell r="B1034" t="str">
            <v>MUFLA UNIPOLAR INTERNA PARA CABO ATÉ 35MM2 - 15KV</v>
          </cell>
          <cell r="C1034" t="str">
            <v>UN</v>
          </cell>
          <cell r="D1034">
            <v>322.99</v>
          </cell>
          <cell r="E1034" t="str">
            <v>Siurb (Edif)-Jan/21</v>
          </cell>
        </row>
        <row r="1035">
          <cell r="A1035">
            <v>91422</v>
          </cell>
          <cell r="B1035" t="str">
            <v>MUFLA UNIPOLAR EXTERNA PARA CABO ATÉ 35MM2 - 15KV</v>
          </cell>
          <cell r="C1035" t="str">
            <v>UN</v>
          </cell>
          <cell r="D1035">
            <v>430.57</v>
          </cell>
          <cell r="E1035" t="str">
            <v>Siurb (Edif)-Jan/21</v>
          </cell>
        </row>
        <row r="1036">
          <cell r="A1036">
            <v>91423</v>
          </cell>
          <cell r="B1036" t="str">
            <v>MUFLA TRIPOLAR INTERNA PARA CABO ATÉ 35MM2 - 15KV</v>
          </cell>
          <cell r="C1036" t="str">
            <v>UN</v>
          </cell>
          <cell r="D1036">
            <v>869.58</v>
          </cell>
          <cell r="E1036" t="str">
            <v>Siurb (Edif)-Jan/21</v>
          </cell>
        </row>
        <row r="1037">
          <cell r="A1037">
            <v>91424</v>
          </cell>
          <cell r="B1037" t="str">
            <v>MUFLA TRIPOLAR EXTERNA PARA CABO ATÉ 35MM2 - 15KV</v>
          </cell>
          <cell r="C1037" t="str">
            <v>UN</v>
          </cell>
          <cell r="D1037">
            <v>959.74</v>
          </cell>
          <cell r="E1037" t="str">
            <v>Siurb (Edif)-Jan/21</v>
          </cell>
        </row>
        <row r="1038">
          <cell r="A1038">
            <v>91425</v>
          </cell>
          <cell r="B1038" t="str">
            <v>BUCHA D PASSAGEM INTERNA/ EXTERNA - 15KV</v>
          </cell>
          <cell r="C1038" t="str">
            <v>UN</v>
          </cell>
          <cell r="D1038">
            <v>371.55</v>
          </cell>
          <cell r="E1038" t="str">
            <v>Siurb (Edif)-Jan/21</v>
          </cell>
        </row>
        <row r="1039">
          <cell r="A1039">
            <v>91426</v>
          </cell>
          <cell r="B1039" t="str">
            <v>BUCHA DE PASSAGEM PARA NEUTRO - 1KV</v>
          </cell>
          <cell r="C1039" t="str">
            <v>UN</v>
          </cell>
          <cell r="D1039">
            <v>80.69</v>
          </cell>
          <cell r="E1039" t="str">
            <v>Siurb (Edif)-Jan/21</v>
          </cell>
        </row>
        <row r="1040">
          <cell r="A1040">
            <v>91427</v>
          </cell>
          <cell r="B1040" t="str">
            <v>CHAPA DE FERRO 150X0,50X1/4" PARA BUCHAS DE PASSAGEM</v>
          </cell>
          <cell r="C1040" t="str">
            <v>UN</v>
          </cell>
          <cell r="D1040">
            <v>729.46</v>
          </cell>
          <cell r="E1040" t="str">
            <v>Siurb (Edif)-Jan/21</v>
          </cell>
        </row>
        <row r="1041">
          <cell r="A1041">
            <v>91428</v>
          </cell>
          <cell r="B1041" t="str">
            <v>BUCHA DE PASSAGEM COM ROSCA PARA CUBICULO BLINDADO</v>
          </cell>
          <cell r="C1041" t="str">
            <v>UN</v>
          </cell>
          <cell r="D1041">
            <v>219.19</v>
          </cell>
          <cell r="E1041" t="str">
            <v>Siurb (Edif)-Jan/21</v>
          </cell>
        </row>
        <row r="1042">
          <cell r="A1042">
            <v>91429</v>
          </cell>
          <cell r="B1042" t="str">
            <v>FUSIVEL HH PARA 40A/ 15KV</v>
          </cell>
          <cell r="C1042" t="str">
            <v>UN</v>
          </cell>
          <cell r="D1042">
            <v>247.04</v>
          </cell>
          <cell r="E1042" t="str">
            <v>Siurb (Edif)-Jan/21</v>
          </cell>
        </row>
        <row r="1043">
          <cell r="A1043">
            <v>91430</v>
          </cell>
          <cell r="B1043" t="str">
            <v>BASE TRIPOLAR PARA FUSIVEL LIMITADOR HH - 15KV/ 200A</v>
          </cell>
          <cell r="C1043" t="str">
            <v>UN</v>
          </cell>
          <cell r="D1043">
            <v>501.44</v>
          </cell>
          <cell r="E1043" t="str">
            <v>Siurb (Edif)-Jan/21</v>
          </cell>
        </row>
        <row r="1044">
          <cell r="A1044">
            <v>91434</v>
          </cell>
          <cell r="B1044" t="str">
            <v>TRANSFORMADOR POTENCIAL A ÓLEO 500VA - 13.2KV/220V</v>
          </cell>
          <cell r="C1044" t="str">
            <v>UN</v>
          </cell>
          <cell r="D1044">
            <v>2943.06</v>
          </cell>
          <cell r="E1044" t="str">
            <v>Siurb (Edif)-Jan/21</v>
          </cell>
        </row>
        <row r="1045">
          <cell r="A1045">
            <v>91436</v>
          </cell>
          <cell r="B1045" t="str">
            <v>FUSIVEL PARA TRANSFORMADOR DE POTENCIAL</v>
          </cell>
          <cell r="C1045" t="str">
            <v>UN</v>
          </cell>
          <cell r="D1045">
            <v>42.32</v>
          </cell>
          <cell r="E1045" t="str">
            <v>Siurb (Edif)-Jan/21</v>
          </cell>
        </row>
        <row r="1046">
          <cell r="A1046">
            <v>91438</v>
          </cell>
          <cell r="B1046" t="str">
            <v>DISJUNTOR PVO 15KV/ 350MVA - COMPLETO</v>
          </cell>
          <cell r="C1046" t="str">
            <v>UN</v>
          </cell>
          <cell r="D1046">
            <v>14467.54</v>
          </cell>
          <cell r="E1046" t="str">
            <v>Siurb (Edif)-Jan/21</v>
          </cell>
        </row>
        <row r="1047">
          <cell r="A1047">
            <v>91440</v>
          </cell>
          <cell r="B1047" t="str">
            <v>BOBINA D MÍNIMA TENSÃO DO DISJUNTOR VOL. NORMAL DE ÓLEO</v>
          </cell>
          <cell r="C1047" t="str">
            <v>UN</v>
          </cell>
          <cell r="D1047">
            <v>1086.6099999999999</v>
          </cell>
          <cell r="E1047" t="str">
            <v>Siurb (Edif)-Jan/21</v>
          </cell>
        </row>
        <row r="1048">
          <cell r="A1048">
            <v>91442</v>
          </cell>
          <cell r="B1048" t="str">
            <v>RELE DE FALTA DE FASE E MÍNIMA TENSÃO TRIFÁSICO</v>
          </cell>
          <cell r="C1048" t="str">
            <v>UN</v>
          </cell>
          <cell r="D1048">
            <v>560.49</v>
          </cell>
          <cell r="E1048" t="str">
            <v>Siurb (Edif)-Jan/21</v>
          </cell>
        </row>
        <row r="1049">
          <cell r="A1049">
            <v>91445</v>
          </cell>
          <cell r="B1049" t="str">
            <v>ESTRADO DE MADEIRA 100X100CM</v>
          </cell>
          <cell r="C1049" t="str">
            <v>UN</v>
          </cell>
          <cell r="D1049">
            <v>80.3</v>
          </cell>
          <cell r="E1049" t="str">
            <v>Siurb (Edif)-Jan/21</v>
          </cell>
        </row>
        <row r="1050">
          <cell r="A1050">
            <v>91446</v>
          </cell>
          <cell r="B1050" t="str">
            <v>VARA DE MANOBRA DE FIBRA DE VIDRO, 3,00M/ 15KV</v>
          </cell>
          <cell r="C1050" t="str">
            <v>UN</v>
          </cell>
          <cell r="D1050">
            <v>478.84</v>
          </cell>
          <cell r="E1050" t="str">
            <v>Siurb (Edif)-Jan/21</v>
          </cell>
        </row>
        <row r="1051">
          <cell r="A1051">
            <v>91447</v>
          </cell>
          <cell r="B1051" t="str">
            <v>CAIXA DE MEDIÇÃO A3 PADRÃO ELETROPAULO</v>
          </cell>
          <cell r="C1051" t="str">
            <v>UN</v>
          </cell>
          <cell r="D1051">
            <v>1188.6099999999999</v>
          </cell>
          <cell r="E1051" t="str">
            <v>Siurb (Edif)-Jan/21</v>
          </cell>
        </row>
        <row r="1052">
          <cell r="A1052">
            <v>91448</v>
          </cell>
          <cell r="B1052" t="str">
            <v>JANELA PARA VENTILAÇÃO PERMANENTE TIPO CHICANA - INCLUSIVE TELA</v>
          </cell>
          <cell r="C1052" t="str">
            <v>M2</v>
          </cell>
          <cell r="D1052">
            <v>1142.81</v>
          </cell>
          <cell r="E1052" t="str">
            <v>Siurb (Edif)-Jan/21</v>
          </cell>
        </row>
        <row r="1053">
          <cell r="A1053">
            <v>91449</v>
          </cell>
          <cell r="B1053" t="str">
            <v>PLACA DE AVISO EM ALUMÍNIO PARA CABINE PRIMÁRIA COM MED 16X23CM (VARIAÇÃO DE +OU- 2CM)</v>
          </cell>
          <cell r="C1053" t="str">
            <v>UN</v>
          </cell>
          <cell r="D1053">
            <v>41.55</v>
          </cell>
          <cell r="E1053" t="str">
            <v>Siurb (Edif)-Jan/21</v>
          </cell>
        </row>
        <row r="1054">
          <cell r="A1054">
            <v>91450</v>
          </cell>
          <cell r="B1054" t="str">
            <v>PLAQUETA INDICATIVADE PVC 8 X 12CM</v>
          </cell>
          <cell r="C1054" t="str">
            <v>UN</v>
          </cell>
          <cell r="D1054">
            <v>11.13</v>
          </cell>
          <cell r="E1054" t="str">
            <v>Siurb (Edif)-Jan/21</v>
          </cell>
        </row>
        <row r="1055">
          <cell r="A1055">
            <v>91451</v>
          </cell>
          <cell r="B1055" t="str">
            <v>MUDANÇA DOS TAP'S DO TRANSFORMADOR DE FORÇA</v>
          </cell>
          <cell r="C1055" t="str">
            <v>UN</v>
          </cell>
          <cell r="D1055">
            <v>285.60000000000002</v>
          </cell>
          <cell r="E1055" t="str">
            <v>Siurb (Edif)-Jan/21</v>
          </cell>
        </row>
        <row r="1056">
          <cell r="A1056">
            <v>91453</v>
          </cell>
          <cell r="B1056" t="str">
            <v>LIMPEZA DO POSTO PRIMÁRIO E PINTURA DOS BARRAMENTOS</v>
          </cell>
          <cell r="C1056" t="str">
            <v>UN</v>
          </cell>
          <cell r="D1056">
            <v>931.02</v>
          </cell>
          <cell r="E1056" t="str">
            <v>Siurb (Edif)-Jan/21</v>
          </cell>
        </row>
        <row r="1057">
          <cell r="A1057">
            <v>91457</v>
          </cell>
          <cell r="B1057" t="str">
            <v>BRAÇADEIRA PARA ELETRODUTO EM POSTE</v>
          </cell>
          <cell r="C1057" t="str">
            <v>UN</v>
          </cell>
          <cell r="D1057">
            <v>56.2</v>
          </cell>
          <cell r="E1057" t="str">
            <v>Siurb (Edif)-Jan/21</v>
          </cell>
        </row>
        <row r="1058">
          <cell r="A1058">
            <v>91459</v>
          </cell>
          <cell r="B1058" t="str">
            <v>LUVA DE BORRACHA ISOLAÇÃO 20KV</v>
          </cell>
          <cell r="C1058" t="str">
            <v>PAR</v>
          </cell>
          <cell r="D1058">
            <v>497.11</v>
          </cell>
          <cell r="E1058" t="str">
            <v>Siurb (Edif)-Jan/21</v>
          </cell>
        </row>
        <row r="1059">
          <cell r="A1059">
            <v>91460</v>
          </cell>
          <cell r="B1059" t="str">
            <v>CHAVE SECCIONADORA TRIP SECA INTERNA 200A/ 15KV</v>
          </cell>
          <cell r="C1059" t="str">
            <v>UN</v>
          </cell>
          <cell r="D1059">
            <v>1531.18</v>
          </cell>
          <cell r="E1059" t="str">
            <v>Siurb (Edif)-Jan/21</v>
          </cell>
        </row>
        <row r="1060">
          <cell r="A1060">
            <v>91461</v>
          </cell>
          <cell r="B1060" t="str">
            <v>CHAVE SECCIONADORA TRIP SECA INTERNA 400A/15KV</v>
          </cell>
          <cell r="C1060" t="str">
            <v>UN</v>
          </cell>
          <cell r="D1060">
            <v>1136.58</v>
          </cell>
          <cell r="E1060" t="str">
            <v>Siurb (Edif)-Jan/21</v>
          </cell>
        </row>
        <row r="1061">
          <cell r="A1061">
            <v>91462</v>
          </cell>
          <cell r="B1061" t="str">
            <v>CHAVE SECIONADORA TRIP INTERNA C/ BASE FUS HH 400A/15KV</v>
          </cell>
          <cell r="C1061" t="str">
            <v>UN</v>
          </cell>
          <cell r="D1061">
            <v>1904.33</v>
          </cell>
          <cell r="E1061" t="str">
            <v>Siurb (Edif)-Jan/21</v>
          </cell>
        </row>
        <row r="1062">
          <cell r="A1062">
            <v>91463</v>
          </cell>
          <cell r="B1062" t="str">
            <v>INSTALAÇÃO DE CONJUNTO DE ACIONAMENTO PARA CHAVE SECCIONADORA</v>
          </cell>
          <cell r="C1062" t="str">
            <v>UN</v>
          </cell>
          <cell r="D1062">
            <v>941.57</v>
          </cell>
          <cell r="E1062" t="str">
            <v>Siurb (Edif)-Jan/21</v>
          </cell>
        </row>
        <row r="1063">
          <cell r="A1063">
            <v>91502</v>
          </cell>
          <cell r="B1063" t="str">
            <v>TRANSFORMADOR ISOLADOR BIFÁSICO 10KVA</v>
          </cell>
          <cell r="C1063" t="str">
            <v>UN</v>
          </cell>
          <cell r="D1063">
            <v>3260.4</v>
          </cell>
          <cell r="E1063" t="str">
            <v>Siurb (Edif)-Jan/21</v>
          </cell>
        </row>
        <row r="1064">
          <cell r="A1064">
            <v>91505</v>
          </cell>
          <cell r="B1064" t="str">
            <v>TRANSFORMADOR TRIFÁSICO 15KV - 13,2KV/ 220V/ 127V - 112,5KVA</v>
          </cell>
          <cell r="C1064" t="str">
            <v>UN</v>
          </cell>
          <cell r="D1064">
            <v>12018.46</v>
          </cell>
          <cell r="E1064" t="str">
            <v>Siurb (Edif)-Jan/21</v>
          </cell>
        </row>
        <row r="1065">
          <cell r="A1065">
            <v>91506</v>
          </cell>
          <cell r="B1065" t="str">
            <v>TRANSFORMADOR TRIFÁSICO 15KV - 13,2KV/ 220V/ 127V - 150KVA</v>
          </cell>
          <cell r="C1065" t="str">
            <v>UN</v>
          </cell>
          <cell r="D1065">
            <v>14977.7</v>
          </cell>
          <cell r="E1065" t="str">
            <v>Siurb (Edif)-Jan/21</v>
          </cell>
        </row>
        <row r="1066">
          <cell r="A1066">
            <v>91507</v>
          </cell>
          <cell r="B1066" t="str">
            <v>TRANSFORMADOR TRIFÁSICO 15KV - 13,2KV/ 220V/ 127V - 225KVA</v>
          </cell>
          <cell r="C1066" t="str">
            <v>UN</v>
          </cell>
          <cell r="D1066">
            <v>20323.310000000001</v>
          </cell>
          <cell r="E1066" t="str">
            <v>Siurb (Edif)-Jan/21</v>
          </cell>
        </row>
        <row r="1067">
          <cell r="A1067">
            <v>91508</v>
          </cell>
          <cell r="B1067" t="str">
            <v>TRANSFORMADOR TRIFÁSICO 15KV - 13,2KV/ 220V/ 127V - 300KVA</v>
          </cell>
          <cell r="C1067" t="str">
            <v>UN</v>
          </cell>
          <cell r="D1067">
            <v>22471.72</v>
          </cell>
          <cell r="E1067" t="str">
            <v>Siurb (Edif)-Jan/21</v>
          </cell>
        </row>
        <row r="1068">
          <cell r="A1068">
            <v>91520</v>
          </cell>
          <cell r="B1068" t="str">
            <v>TRANSFORMADOR DE POTENCIAL A SELO 13,2/ 0,11 - 0,22KV - 1000VA</v>
          </cell>
          <cell r="C1068" t="str">
            <v>UN</v>
          </cell>
          <cell r="D1068">
            <v>3030.35</v>
          </cell>
          <cell r="E1068" t="str">
            <v>Siurb (Edif)-Jan/21</v>
          </cell>
        </row>
        <row r="1069">
          <cell r="A1069">
            <v>91525</v>
          </cell>
          <cell r="B1069" t="str">
            <v>TRANSFORMADOR DE POTENCIAL A SECO 15KV - 220V - 1000VA</v>
          </cell>
          <cell r="C1069" t="str">
            <v>UN</v>
          </cell>
          <cell r="D1069">
            <v>2947.05</v>
          </cell>
          <cell r="E1069" t="str">
            <v>Siurb (Edif)-Jan/21</v>
          </cell>
        </row>
        <row r="1070">
          <cell r="A1070">
            <v>91540</v>
          </cell>
          <cell r="B1070" t="str">
            <v>TRANSFORMADOR TRIFÁSICO À SECO 500KVA - 13,8/13,2/12,6 KV - 220/127V</v>
          </cell>
          <cell r="C1070" t="str">
            <v>UN</v>
          </cell>
          <cell r="D1070">
            <v>47330.37</v>
          </cell>
          <cell r="E1070" t="str">
            <v>Siurb (Edif)-Jan/21</v>
          </cell>
        </row>
        <row r="1071">
          <cell r="A1071">
            <v>91541</v>
          </cell>
          <cell r="B1071" t="str">
            <v>TRANSFORMADOR TRIFÁSICO, À SECO, 300 KVA, 13,8/ 13,2/ 12,6 KV - 220V, CLASSE 15 KV</v>
          </cell>
          <cell r="C1071" t="str">
            <v>UN</v>
          </cell>
          <cell r="D1071">
            <v>42380.13</v>
          </cell>
          <cell r="E1071" t="str">
            <v>Siurb (Edif)-Jan/21</v>
          </cell>
        </row>
        <row r="1072">
          <cell r="A1072">
            <v>91602</v>
          </cell>
          <cell r="B1072" t="str">
            <v>CAPACITOR PARA CORREÇÃO DO FATOR DE POTÊNCIA - 220V - 5,0KVA</v>
          </cell>
          <cell r="C1072" t="str">
            <v>UN</v>
          </cell>
          <cell r="D1072">
            <v>600.71</v>
          </cell>
          <cell r="E1072" t="str">
            <v>Siurb (Edif)-Jan/21</v>
          </cell>
        </row>
        <row r="1073">
          <cell r="A1073">
            <v>91604</v>
          </cell>
          <cell r="B1073" t="str">
            <v>CAPACITOR PARA CORREÇÃO DO FATOR DE POTÊNCIA - 220V - 10,0KVA</v>
          </cell>
          <cell r="C1073" t="str">
            <v>UN</v>
          </cell>
          <cell r="D1073">
            <v>1079.1400000000001</v>
          </cell>
          <cell r="E1073" t="str">
            <v>Siurb (Edif)-Jan/21</v>
          </cell>
        </row>
        <row r="1074">
          <cell r="A1074">
            <v>91606</v>
          </cell>
          <cell r="B1074" t="str">
            <v>CAPACITOR PARA CORREÇÃO DO FATOR DE POTÊNCIA - 220V - 15KVA</v>
          </cell>
          <cell r="C1074" t="str">
            <v>UN</v>
          </cell>
          <cell r="D1074">
            <v>1526.54</v>
          </cell>
          <cell r="E1074" t="str">
            <v>Siurb (Edif)-Jan/21</v>
          </cell>
        </row>
        <row r="1075">
          <cell r="A1075">
            <v>91608</v>
          </cell>
          <cell r="B1075" t="str">
            <v>CAPACITOR PARA CORREÇÃO DO FATOR DE POTÊNCIA - 220V - 20,0KVA</v>
          </cell>
          <cell r="C1075" t="str">
            <v>UN</v>
          </cell>
          <cell r="D1075">
            <v>1823.25</v>
          </cell>
          <cell r="E1075" t="str">
            <v>Siurb (Edif)-Jan/21</v>
          </cell>
        </row>
        <row r="1076">
          <cell r="A1076">
            <v>91611</v>
          </cell>
          <cell r="B1076" t="str">
            <v>CAPACITOR PARA CORREÇÃO DO FATOR DE POTÊNCIA - 220V - 30,0KVA</v>
          </cell>
          <cell r="C1076" t="str">
            <v>UN</v>
          </cell>
          <cell r="D1076">
            <v>2378.91</v>
          </cell>
          <cell r="E1076" t="str">
            <v>Siurb (Edif)-Jan/21</v>
          </cell>
        </row>
        <row r="1077">
          <cell r="A1077">
            <v>91613</v>
          </cell>
          <cell r="B1077" t="str">
            <v>CAPACITOR PARA CORREÇÃO DO FATOR DE POTÊNCIA - 220V - 40,0KVA</v>
          </cell>
          <cell r="C1077" t="str">
            <v>UN</v>
          </cell>
          <cell r="D1077">
            <v>3085.72</v>
          </cell>
          <cell r="E1077" t="str">
            <v>Siurb (Edif)-Jan/21</v>
          </cell>
        </row>
        <row r="1078">
          <cell r="A1078">
            <v>91615</v>
          </cell>
          <cell r="B1078" t="str">
            <v>CAPACITOR PARA CORREÇÃO DP FATOR DE POTÊNCIA - 220V - 50,0KVA</v>
          </cell>
          <cell r="C1078" t="str">
            <v>UN</v>
          </cell>
          <cell r="D1078">
            <v>4981.1000000000004</v>
          </cell>
          <cell r="E1078" t="str">
            <v>Siurb (Edif)-Jan/21</v>
          </cell>
        </row>
        <row r="1079">
          <cell r="A1079">
            <v>91616</v>
          </cell>
          <cell r="B1079" t="str">
            <v>BANCO AUTOMÁTICO DE CAPACITORES, 15 KVAR, 220V, TRIFÁSICO, MONTADO EM PAINEL PARA CORREÇÃO DE FATOR DE POTÊNCIA</v>
          </cell>
          <cell r="C1079" t="str">
            <v>UN</v>
          </cell>
          <cell r="D1079">
            <v>5444.35</v>
          </cell>
          <cell r="E1079" t="str">
            <v>Siurb (Edif)-Jan/21</v>
          </cell>
        </row>
        <row r="1080">
          <cell r="A1080">
            <v>91617</v>
          </cell>
          <cell r="B1080" t="str">
            <v>BANCO AUTOMÁTICO DE CAPACITORES, 30 KVAR, 220V, TRIFÁSICO, MONTADO EM PAINEL PARA CORREÇÃO DE FATOR DE POTÊNCIA</v>
          </cell>
          <cell r="C1080" t="str">
            <v>UN</v>
          </cell>
          <cell r="D1080">
            <v>7272.96</v>
          </cell>
          <cell r="E1080" t="str">
            <v>Siurb (Edif)-Jan/21</v>
          </cell>
        </row>
        <row r="1081">
          <cell r="A1081">
            <v>91618</v>
          </cell>
          <cell r="B1081" t="str">
            <v>BANCO AUTOMÁTICO DE CAPACITORES, 50 KVAR, 220V, TRIFÁSICO, MONTADO EM PAINEL PARA CORREÇÃO DE FATOR DE POTÊNCIA</v>
          </cell>
          <cell r="C1081" t="str">
            <v>UN</v>
          </cell>
          <cell r="D1081">
            <v>10623.96</v>
          </cell>
          <cell r="E1081" t="str">
            <v>Siurb (Edif)-Jan/21</v>
          </cell>
        </row>
        <row r="1082">
          <cell r="A1082">
            <v>91701</v>
          </cell>
          <cell r="B1082" t="str">
            <v>DPS - DISPOSITIVO PROTEÇÃO CONTRA SURTOS 275V - 40KA</v>
          </cell>
          <cell r="C1082" t="str">
            <v>UN</v>
          </cell>
          <cell r="D1082">
            <v>189.92</v>
          </cell>
          <cell r="E1082" t="str">
            <v>Siurb (Edif)-Jan/21</v>
          </cell>
        </row>
        <row r="1083">
          <cell r="A1083">
            <v>91702</v>
          </cell>
          <cell r="B1083" t="str">
            <v>DISPOSITIVO DE PROTEÇÃO CONTRA SURTOS - DPS - 500 VCC - 45 KA - CLASSE II</v>
          </cell>
          <cell r="C1083" t="str">
            <v>UN</v>
          </cell>
          <cell r="D1083">
            <v>188.03</v>
          </cell>
          <cell r="E1083" t="str">
            <v>Siurb (Edif)-Jan/21</v>
          </cell>
        </row>
        <row r="1084">
          <cell r="A1084">
            <v>91703</v>
          </cell>
          <cell r="B1084" t="str">
            <v>DISPOSITIVO DE PROTEÇÃO CONTRA SURTOS - DPS - 1000 VCC - 45 KA - CLASSE I</v>
          </cell>
          <cell r="C1084" t="str">
            <v>UN</v>
          </cell>
          <cell r="D1084">
            <v>308.17</v>
          </cell>
          <cell r="E1084" t="str">
            <v>Siurb (Edif)-Jan/21</v>
          </cell>
        </row>
        <row r="1085">
          <cell r="A1085">
            <v>91706</v>
          </cell>
          <cell r="B1085" t="str">
            <v>BARRAMENTO DE COBRE TIPO DIN BIPOLAR PARA 63A</v>
          </cell>
          <cell r="C1085" t="str">
            <v>M</v>
          </cell>
          <cell r="D1085">
            <v>166.44</v>
          </cell>
          <cell r="E1085" t="str">
            <v>Siurb (Edif)-Jan/21</v>
          </cell>
        </row>
        <row r="1086">
          <cell r="A1086">
            <v>91707</v>
          </cell>
          <cell r="B1086" t="str">
            <v>BARRAMENTO DE COBRE TIPO DIN TRIPOLAR PARA 80A</v>
          </cell>
          <cell r="C1086" t="str">
            <v>M</v>
          </cell>
          <cell r="D1086">
            <v>245.03</v>
          </cell>
          <cell r="E1086" t="str">
            <v>Siurb (Edif)-Jan/21</v>
          </cell>
        </row>
        <row r="1087">
          <cell r="A1087">
            <v>91710</v>
          </cell>
          <cell r="B1087" t="str">
            <v>EMENDA PARA CABO DE MÉDIA TENSÃO 12/20KV - 1X25/ 1X35MM2 - UNIPOLAR</v>
          </cell>
          <cell r="C1087" t="str">
            <v>UN</v>
          </cell>
          <cell r="D1087">
            <v>1387.33</v>
          </cell>
          <cell r="E1087" t="str">
            <v>Siurb (Edif)-Jan/21</v>
          </cell>
        </row>
        <row r="1088">
          <cell r="A1088">
            <v>91712</v>
          </cell>
          <cell r="B1088" t="str">
            <v>BASE PARA FUSIVEL DE TRANSFORMADOR DE POTENCIAL</v>
          </cell>
          <cell r="C1088" t="str">
            <v>UN</v>
          </cell>
          <cell r="D1088">
            <v>97.97</v>
          </cell>
          <cell r="E1088" t="str">
            <v>Siurb (Edif)-Jan/21</v>
          </cell>
        </row>
        <row r="1089">
          <cell r="A1089">
            <v>91713</v>
          </cell>
          <cell r="B1089" t="str">
            <v>FUSIVEL HH PARA 7,5A/ 15KV</v>
          </cell>
          <cell r="C1089" t="str">
            <v>UN</v>
          </cell>
          <cell r="D1089">
            <v>231.05</v>
          </cell>
          <cell r="E1089" t="str">
            <v>Siurb (Edif)-Jan/21</v>
          </cell>
        </row>
        <row r="1090">
          <cell r="A1090">
            <v>91714</v>
          </cell>
          <cell r="B1090" t="str">
            <v>FUSIVEL HH PARA 10A/ 15KV</v>
          </cell>
          <cell r="C1090" t="str">
            <v>UN</v>
          </cell>
          <cell r="D1090">
            <v>234.52</v>
          </cell>
          <cell r="E1090" t="str">
            <v>Siurb (Edif)-Jan/21</v>
          </cell>
        </row>
        <row r="1091">
          <cell r="A1091">
            <v>91715</v>
          </cell>
          <cell r="B1091" t="str">
            <v>FUSIVEL HH PARA 20A/ 15KV</v>
          </cell>
          <cell r="C1091" t="str">
            <v>UN</v>
          </cell>
          <cell r="D1091">
            <v>228.32</v>
          </cell>
          <cell r="E1091" t="str">
            <v>Siurb (Edif)-Jan/21</v>
          </cell>
        </row>
        <row r="1092">
          <cell r="A1092">
            <v>91716</v>
          </cell>
          <cell r="B1092" t="str">
            <v>DISJUNTOR A VÁCUO 15KV/ 350MVA - COMPLETO - CARREGAM. MANUAL</v>
          </cell>
          <cell r="C1092" t="str">
            <v>UN</v>
          </cell>
          <cell r="D1092">
            <v>21358.15</v>
          </cell>
          <cell r="E1092" t="str">
            <v>Siurb (Edif)-Jan/21</v>
          </cell>
        </row>
        <row r="1093">
          <cell r="A1093">
            <v>91717</v>
          </cell>
          <cell r="B1093" t="str">
            <v>DISJUNTOR A VÁCUO 15KV/ 350MVA - MOTORIZADO - COMPLETO</v>
          </cell>
          <cell r="C1093" t="str">
            <v>UN</v>
          </cell>
          <cell r="D1093">
            <v>27455.84</v>
          </cell>
          <cell r="E1093" t="str">
            <v>Siurb (Edif)-Jan/21</v>
          </cell>
        </row>
        <row r="1094">
          <cell r="A1094">
            <v>91718</v>
          </cell>
          <cell r="B1094" t="str">
            <v>PARA-RAIO TIPO POLIMERICO CLASSE 15KV</v>
          </cell>
          <cell r="C1094" t="str">
            <v>UN</v>
          </cell>
          <cell r="D1094">
            <v>247.66</v>
          </cell>
          <cell r="E1094" t="str">
            <v>Siurb (Edif)-Jan/21</v>
          </cell>
        </row>
        <row r="1095">
          <cell r="A1095">
            <v>91719</v>
          </cell>
          <cell r="B1095" t="str">
            <v>ESTRADO DE BORRACHA ISOLANTE 100X100X2,5CM</v>
          </cell>
          <cell r="C1095" t="str">
            <v>UN</v>
          </cell>
          <cell r="D1095">
            <v>410.04</v>
          </cell>
          <cell r="E1095" t="str">
            <v>Siurb (Edif)-Jan/21</v>
          </cell>
        </row>
        <row r="1096">
          <cell r="A1096">
            <v>91720</v>
          </cell>
          <cell r="B1096" t="str">
            <v>LUVA DE SOBREPOSIÇÃO PARA LUVA ISOLANTE EM COURO DE VAQUETA</v>
          </cell>
          <cell r="C1096" t="str">
            <v>PAR</v>
          </cell>
          <cell r="D1096">
            <v>35.86</v>
          </cell>
          <cell r="E1096" t="str">
            <v>Siurb (Edif)-Jan/21</v>
          </cell>
        </row>
        <row r="1097">
          <cell r="A1097">
            <v>91721</v>
          </cell>
          <cell r="B1097" t="str">
            <v>TRANSFORMADOR TRIFÁSICO A SECO 150KVA - 13,8/ 13,2/ 12,6KV - 220/ 127V</v>
          </cell>
          <cell r="C1097" t="str">
            <v>UN</v>
          </cell>
          <cell r="D1097">
            <v>27206.84</v>
          </cell>
          <cell r="E1097" t="str">
            <v>Siurb (Edif)-Jan/21</v>
          </cell>
        </row>
        <row r="1098">
          <cell r="A1098">
            <v>91722</v>
          </cell>
          <cell r="B1098" t="str">
            <v>TRANSFORMADOR TRIFÁSICO A SECO 225KVA - 13,8/ 13,2/ 12,6KV - 220/ 127V</v>
          </cell>
          <cell r="C1098" t="str">
            <v>UN</v>
          </cell>
          <cell r="D1098">
            <v>32238.92</v>
          </cell>
          <cell r="E1098" t="str">
            <v>Siurb (Edif)-Jan/21</v>
          </cell>
        </row>
        <row r="1099">
          <cell r="A1099">
            <v>91723</v>
          </cell>
          <cell r="B1099" t="str">
            <v>TRANSFORMADOR DE CORRENTE PARA PROTEÇÃO RELAÇÃO 20:5A</v>
          </cell>
          <cell r="C1099" t="str">
            <v>UN</v>
          </cell>
          <cell r="D1099">
            <v>968.51</v>
          </cell>
          <cell r="E1099" t="str">
            <v>Siurb (Edif)-Jan/21</v>
          </cell>
        </row>
        <row r="1100">
          <cell r="A1100">
            <v>91724</v>
          </cell>
          <cell r="B1100" t="str">
            <v>RELE DE SOBRECORRENTE DE AÇÃO INDIRETA PARA MÉDIA TENSÃO</v>
          </cell>
          <cell r="C1100" t="str">
            <v>UN</v>
          </cell>
          <cell r="D1100">
            <v>4846.71</v>
          </cell>
          <cell r="E1100" t="str">
            <v>Siurb (Edif)-Jan/21</v>
          </cell>
        </row>
        <row r="1101">
          <cell r="A1101">
            <v>91725</v>
          </cell>
          <cell r="B1101" t="str">
            <v>REMOÇÃO DE CABOS DE ALTA TENSÃO EM LINHA SUBTERRÂNEA ATÉ 35MM2</v>
          </cell>
          <cell r="C1101" t="str">
            <v>M</v>
          </cell>
          <cell r="D1101">
            <v>30.36</v>
          </cell>
          <cell r="E1101" t="str">
            <v>Siurb (Edif)-Jan/21</v>
          </cell>
        </row>
        <row r="1102">
          <cell r="A1102">
            <v>91726</v>
          </cell>
          <cell r="B1102" t="str">
            <v>CARTUCHO PARA CONEXÃO EXOTERMICA CABO/ CABO</v>
          </cell>
          <cell r="C1102" t="str">
            <v>UN</v>
          </cell>
          <cell r="D1102">
            <v>62.55</v>
          </cell>
          <cell r="E1102" t="str">
            <v>Siurb (Edif)-Jan/21</v>
          </cell>
        </row>
        <row r="1103">
          <cell r="A1103">
            <v>91727</v>
          </cell>
          <cell r="B1103" t="str">
            <v>CARTUCHO PARA CONEXÃO EXOTERMICA CABO/ HASTE</v>
          </cell>
          <cell r="C1103" t="str">
            <v>UN</v>
          </cell>
          <cell r="D1103">
            <v>74.52</v>
          </cell>
          <cell r="E1103" t="str">
            <v>Siurb (Edif)-Jan/21</v>
          </cell>
        </row>
        <row r="1104">
          <cell r="A1104">
            <v>91728</v>
          </cell>
          <cell r="B1104" t="str">
            <v>CARTUCHO PARA CONEXÃO EXOTERMICA ESTRUTURA METÁLICA</v>
          </cell>
          <cell r="C1104" t="str">
            <v>UN</v>
          </cell>
          <cell r="D1104">
            <v>73.67</v>
          </cell>
          <cell r="E1104" t="str">
            <v>Siurb (Edif)-Jan/21</v>
          </cell>
        </row>
        <row r="1105">
          <cell r="A1105">
            <v>91729</v>
          </cell>
          <cell r="B1105" t="str">
            <v>PLACA DE AVISO DE POLIESTIRENO 30X40 E 2MM</v>
          </cell>
          <cell r="C1105" t="str">
            <v>UN</v>
          </cell>
          <cell r="D1105">
            <v>51.27</v>
          </cell>
          <cell r="E1105" t="str">
            <v>Siurb (Edif)-Jan/21</v>
          </cell>
        </row>
        <row r="1106">
          <cell r="A1106">
            <v>91730</v>
          </cell>
          <cell r="B1106" t="str">
            <v>BOLSA EM LONA PARA LUVA ISOLANTE</v>
          </cell>
          <cell r="C1106" t="str">
            <v>UN</v>
          </cell>
          <cell r="D1106">
            <v>29.87</v>
          </cell>
          <cell r="E1106" t="str">
            <v>Siurb (Edif)-Jan/21</v>
          </cell>
        </row>
        <row r="1107">
          <cell r="A1107">
            <v>91731</v>
          </cell>
          <cell r="B1107" t="str">
            <v>CAIXA DE MADEIRA PARA ARMAZENAMENTO DE LUVA ISOLANTE</v>
          </cell>
          <cell r="C1107" t="str">
            <v>UN</v>
          </cell>
          <cell r="D1107">
            <v>48.72</v>
          </cell>
          <cell r="E1107" t="str">
            <v>Siurb (Edif)-Jan/21</v>
          </cell>
        </row>
        <row r="1108">
          <cell r="A1108">
            <v>91732</v>
          </cell>
          <cell r="B1108" t="str">
            <v>TRANSFORMADOR DE CORRENTE PARA PROTEÇÃO RELAÇÃO 50:5A</v>
          </cell>
          <cell r="C1108" t="str">
            <v>UN</v>
          </cell>
          <cell r="D1108">
            <v>932.48</v>
          </cell>
          <cell r="E1108" t="str">
            <v>Siurb (Edif)-Jan/21</v>
          </cell>
        </row>
        <row r="1109">
          <cell r="A1109">
            <v>91733</v>
          </cell>
          <cell r="B1109" t="str">
            <v>TRANSFORMADOR DE CORRENTE PARA PROTEÇÃO RELAÇÃO 75:5A</v>
          </cell>
          <cell r="C1109" t="str">
            <v>UN</v>
          </cell>
          <cell r="D1109">
            <v>934.88</v>
          </cell>
          <cell r="E1109" t="str">
            <v>Siurb (Edif)-Jan/21</v>
          </cell>
        </row>
        <row r="1110">
          <cell r="A1110">
            <v>91734</v>
          </cell>
          <cell r="B1110" t="str">
            <v>TRANSFORMADOR DE CORRENTE PARA PROTEÇÃO RELAÇÃO 100:5A</v>
          </cell>
          <cell r="C1110" t="str">
            <v>UN</v>
          </cell>
          <cell r="D1110">
            <v>931.84</v>
          </cell>
          <cell r="E1110" t="str">
            <v>Siurb (Edif)-Jan/21</v>
          </cell>
        </row>
        <row r="1111">
          <cell r="A1111">
            <v>92000</v>
          </cell>
          <cell r="B1111" t="str">
            <v>CONJUNTOS DE ILUMINAÇÃO</v>
          </cell>
          <cell r="C1111" t="str">
            <v>.</v>
          </cell>
          <cell r="D1111" t="str">
            <v>.</v>
          </cell>
          <cell r="E1111" t="str">
            <v>Siurb (Edif)-Jan/21</v>
          </cell>
        </row>
        <row r="1112">
          <cell r="A1112">
            <v>92010</v>
          </cell>
          <cell r="B1112" t="str">
            <v>LC.02 - ILUMINAÇÃO DE QUADRA COM POSTE CONCRETO TUBULAR H LIV.=10M COM 3 PROJETORES VAPOR MERCÚRIO 400W</v>
          </cell>
          <cell r="C1112" t="str">
            <v>CJ</v>
          </cell>
          <cell r="D1112">
            <v>4800.3599999999997</v>
          </cell>
          <cell r="E1112" t="str">
            <v>Siurb (Edif)-Jan/21</v>
          </cell>
        </row>
        <row r="1113">
          <cell r="A1113">
            <v>92011</v>
          </cell>
          <cell r="B1113" t="str">
            <v>ILUMINAÇÃO DE QUADRA COM POSTE DE CONCRETO TUBULAR, ALT. UTIL 10M COM 3 PROJETORES COM LÂMPADA DE LED 100W, INCLUSIVE CAIXA DE INSPEÇÃO DE ALVENARIA 40X40X40CM DE 1 TIJOLO COM TAMPA DE CONCRETO</v>
          </cell>
          <cell r="C1113" t="str">
            <v>CJ</v>
          </cell>
          <cell r="D1113">
            <v>3362.1</v>
          </cell>
          <cell r="E1113" t="str">
            <v>Siurb (Edif)-Jan/21</v>
          </cell>
        </row>
        <row r="1114">
          <cell r="A1114">
            <v>92033</v>
          </cell>
          <cell r="B1114" t="str">
            <v>POSTE DE AÇO GALVANIZADO TIPO RETO, FLANGEADO H=5M COM LUMINÁRIA HERMÉTICA EM ALUMÍNIO FUNDIDO PARA LÂMPADA DE VAPOR DE MERCÚRIO DE 250W - COM APROVAÇÃO DE ILUME/ PMSP</v>
          </cell>
          <cell r="C1114" t="str">
            <v>UN</v>
          </cell>
          <cell r="D1114">
            <v>2027.19</v>
          </cell>
          <cell r="E1114" t="str">
            <v>Siurb (Edif)-Jan/21</v>
          </cell>
        </row>
        <row r="1115">
          <cell r="A1115">
            <v>92034</v>
          </cell>
          <cell r="B1115" t="str">
            <v>POSTE DE AÇO GALVANIZADO TIPO RETO, FLANGEADO H=7M COM LUMINÁRIA HERMÉTICA EM ALUMÍNIO FUNDIDO PARA LÂMPADA DE VAPOR DE MERCÚRIO DE 250W - COM APROVAÇÃO DE ILUME/ PMSP</v>
          </cell>
          <cell r="C1115" t="str">
            <v>UN</v>
          </cell>
          <cell r="D1115">
            <v>2338.89</v>
          </cell>
          <cell r="E1115" t="str">
            <v>Siurb (Edif)-Jan/21</v>
          </cell>
        </row>
        <row r="1116">
          <cell r="A1116">
            <v>92035</v>
          </cell>
          <cell r="B1116" t="str">
            <v>POSTE GALVANIZADO, RETO, FLANGEADO, H=5M COM LUMINÁRIA HERMÉTICA TIPO LED DE 150W COM APROVAÇÃO DE ILUME/PMSP, INCLUSIVE CAIXA DE INSPEÇÃO DE ALVENARIA 40X40X40CM DE 1 TIJOLO COM TAMPA DE CONCRETO</v>
          </cell>
          <cell r="C1116" t="str">
            <v>UN</v>
          </cell>
          <cell r="D1116">
            <v>3478.48</v>
          </cell>
          <cell r="E1116" t="str">
            <v>Siurb (Edif)-Jan/21</v>
          </cell>
        </row>
        <row r="1117">
          <cell r="A1117">
            <v>92036</v>
          </cell>
          <cell r="B1117" t="str">
            <v>POSTE DE AÇO GALVANIZADO, RETO, FLANGEADO, H=5M COM LUMINÁRIA HERMÉTICA TIPO LED DE 120W COM APROVAÇÃO DE ILUME/PMSP, INCLUSIVE CAIXA DE INSPEÇÃO DE ALVENARIA 40X40X40CM DE 1 TIJOLO COM TAMPA DE CONCRETO</v>
          </cell>
          <cell r="C1117" t="str">
            <v>UN</v>
          </cell>
          <cell r="D1117">
            <v>3287.61</v>
          </cell>
          <cell r="E1117" t="str">
            <v>Siurb (Edif)-Jan/21</v>
          </cell>
        </row>
        <row r="1118">
          <cell r="A1118">
            <v>95000</v>
          </cell>
          <cell r="B1118" t="str">
            <v>DEMOLIÇÕES - ENTRADA E DISTRIBUIÇÃO</v>
          </cell>
          <cell r="C1118" t="str">
            <v>.</v>
          </cell>
          <cell r="D1118" t="str">
            <v>.</v>
          </cell>
          <cell r="E1118" t="str">
            <v>Siurb (Edif)-Jan/21</v>
          </cell>
        </row>
        <row r="1119">
          <cell r="A1119">
            <v>95001</v>
          </cell>
          <cell r="B1119" t="str">
            <v>REMOÇÃO DE POSTE DE ENTRADA DE ENERGIA EM BAIXA TENSÃO - GALVANIZADO</v>
          </cell>
          <cell r="C1119" t="str">
            <v>UN</v>
          </cell>
          <cell r="D1119">
            <v>170.25</v>
          </cell>
          <cell r="E1119" t="str">
            <v>Siurb (Edif)-Jan/21</v>
          </cell>
        </row>
        <row r="1120">
          <cell r="A1120">
            <v>95002</v>
          </cell>
          <cell r="B1120" t="str">
            <v>REMOÇÃO DE POSTE DE ENTRADA DE ENERGIA EM BAIXA TENSÃO - CONCRETO</v>
          </cell>
          <cell r="C1120" t="str">
            <v>UN</v>
          </cell>
          <cell r="D1120">
            <v>212.81</v>
          </cell>
          <cell r="E1120" t="str">
            <v>Siurb (Edif)-Jan/21</v>
          </cell>
        </row>
        <row r="1121">
          <cell r="A1121">
            <v>95003</v>
          </cell>
          <cell r="B1121" t="str">
            <v>REMOÇÃO DE CAIXA DE ENTRADA DE ENERGIA EM BAIXA TENSÃO</v>
          </cell>
          <cell r="C1121" t="str">
            <v>UN</v>
          </cell>
          <cell r="D1121">
            <v>170.25</v>
          </cell>
          <cell r="E1121" t="str">
            <v>Siurb (Edif)-Jan/21</v>
          </cell>
        </row>
        <row r="1122">
          <cell r="A1122">
            <v>95004</v>
          </cell>
          <cell r="B1122" t="str">
            <v>REMOÇÃO DE ARMAÇÃO TIPO BRAQUETE</v>
          </cell>
          <cell r="C1122" t="str">
            <v>UN</v>
          </cell>
          <cell r="D1122">
            <v>21.28</v>
          </cell>
          <cell r="E1122" t="str">
            <v>Siurb (Edif)-Jan/21</v>
          </cell>
        </row>
        <row r="1123">
          <cell r="A1123">
            <v>95005</v>
          </cell>
          <cell r="B1123" t="str">
            <v>REMOÇÃO DE CABEÇOTE TIPO "TELESP"</v>
          </cell>
          <cell r="C1123" t="str">
            <v>UN</v>
          </cell>
          <cell r="D1123">
            <v>10.64</v>
          </cell>
          <cell r="E1123" t="str">
            <v>Siurb (Edif)-Jan/21</v>
          </cell>
        </row>
        <row r="1124">
          <cell r="A1124">
            <v>95006</v>
          </cell>
          <cell r="B1124" t="str">
            <v>REMOÇÃO DE CAIXA DE ENTRADA DE TELEFONE TIPO "TELESP"</v>
          </cell>
          <cell r="C1124" t="str">
            <v>UN</v>
          </cell>
          <cell r="D1124">
            <v>85.13</v>
          </cell>
          <cell r="E1124" t="str">
            <v>Siurb (Edif)-Jan/21</v>
          </cell>
        </row>
        <row r="1125">
          <cell r="A1125">
            <v>95009</v>
          </cell>
          <cell r="B1125" t="str">
            <v>REMOÇÃO DE PERFILADOS</v>
          </cell>
          <cell r="C1125" t="str">
            <v>M</v>
          </cell>
          <cell r="D1125">
            <v>17.03</v>
          </cell>
          <cell r="E1125" t="str">
            <v>Siurb (Edif)-Jan/21</v>
          </cell>
        </row>
        <row r="1126">
          <cell r="A1126">
            <v>95010</v>
          </cell>
          <cell r="B1126" t="str">
            <v>REMOÇÃO DE ELETRODUTOS EMBUTIDOS - ATÉ 2"</v>
          </cell>
          <cell r="C1126" t="str">
            <v>M</v>
          </cell>
          <cell r="D1126">
            <v>21.28</v>
          </cell>
          <cell r="E1126" t="str">
            <v>Siurb (Edif)-Jan/21</v>
          </cell>
        </row>
        <row r="1127">
          <cell r="A1127">
            <v>95011</v>
          </cell>
          <cell r="B1127" t="str">
            <v>REMOÇÃO DE ELETRODUTOS EMBUTIDOS - ACIMA DE 2"</v>
          </cell>
          <cell r="C1127" t="str">
            <v>M</v>
          </cell>
          <cell r="D1127">
            <v>42.56</v>
          </cell>
          <cell r="E1127" t="str">
            <v>Siurb (Edif)-Jan/21</v>
          </cell>
        </row>
        <row r="1128">
          <cell r="A1128">
            <v>95012</v>
          </cell>
          <cell r="B1128" t="str">
            <v>REMOÇÃO DE ELETRODUTOS APARENTES - ATÉ 2"</v>
          </cell>
          <cell r="C1128" t="str">
            <v>M</v>
          </cell>
          <cell r="D1128">
            <v>10.64</v>
          </cell>
          <cell r="E1128" t="str">
            <v>Siurb (Edif)-Jan/21</v>
          </cell>
        </row>
        <row r="1129">
          <cell r="A1129">
            <v>95013</v>
          </cell>
          <cell r="B1129" t="str">
            <v>REMOÇÃO DE ELETRODUTOS APARENTES - ACIMA DE 2"</v>
          </cell>
          <cell r="C1129" t="str">
            <v>M</v>
          </cell>
          <cell r="D1129">
            <v>21.28</v>
          </cell>
          <cell r="E1129" t="str">
            <v>Siurb (Edif)-Jan/21</v>
          </cell>
        </row>
        <row r="1130">
          <cell r="A1130">
            <v>95014</v>
          </cell>
          <cell r="B1130" t="str">
            <v>REMOÇÃO DE CABO EMBUTIDO - ATÉ 16MM2</v>
          </cell>
          <cell r="C1130" t="str">
            <v>M</v>
          </cell>
          <cell r="D1130">
            <v>2.13</v>
          </cell>
          <cell r="E1130" t="str">
            <v>Siurb (Edif)-Jan/21</v>
          </cell>
        </row>
        <row r="1131">
          <cell r="A1131">
            <v>95015</v>
          </cell>
          <cell r="B1131" t="str">
            <v>REMOÇÃO DE CABO EMBUTIDO - ACIMA DE 16MM2</v>
          </cell>
          <cell r="C1131" t="str">
            <v>M</v>
          </cell>
          <cell r="D1131">
            <v>4.26</v>
          </cell>
          <cell r="E1131" t="str">
            <v>Siurb (Edif)-Jan/21</v>
          </cell>
        </row>
        <row r="1132">
          <cell r="A1132">
            <v>95016</v>
          </cell>
          <cell r="B1132" t="str">
            <v>REMOÇÃO DE CABO APARENTE - ATÉ 16MM2</v>
          </cell>
          <cell r="C1132" t="str">
            <v>M</v>
          </cell>
          <cell r="D1132">
            <v>2.5499999999999998</v>
          </cell>
          <cell r="E1132" t="str">
            <v>Siurb (Edif)-Jan/21</v>
          </cell>
        </row>
        <row r="1133">
          <cell r="A1133">
            <v>95017</v>
          </cell>
          <cell r="B1133" t="str">
            <v>REMOÇÃO DE CABO APARENTE - ACIMA DE 16MM2</v>
          </cell>
          <cell r="C1133" t="str">
            <v>M</v>
          </cell>
          <cell r="D1133">
            <v>5.1100000000000003</v>
          </cell>
          <cell r="E1133" t="str">
            <v>Siurb (Edif)-Jan/21</v>
          </cell>
        </row>
        <row r="1134">
          <cell r="A1134">
            <v>95018</v>
          </cell>
          <cell r="B1134" t="str">
            <v>REMOÇÃO DE TERMINAIS OU CONECTORES DE PRESSÃO PARA CABOS</v>
          </cell>
          <cell r="C1134" t="str">
            <v>UN</v>
          </cell>
          <cell r="D1134">
            <v>8.51</v>
          </cell>
          <cell r="E1134" t="str">
            <v>Siurb (Edif)-Jan/21</v>
          </cell>
        </row>
        <row r="1135">
          <cell r="A1135">
            <v>95020</v>
          </cell>
          <cell r="B1135" t="str">
            <v>REMOÇÃO DE SUPORTE-ISOLADOR TIPO ROLDANA</v>
          </cell>
          <cell r="C1135" t="str">
            <v>UN</v>
          </cell>
          <cell r="D1135">
            <v>8.51</v>
          </cell>
          <cell r="E1135" t="str">
            <v>Siurb (Edif)-Jan/21</v>
          </cell>
        </row>
        <row r="1136">
          <cell r="A1136">
            <v>95100</v>
          </cell>
          <cell r="B1136" t="str">
            <v>DEMOLIÇÕES - CAIXAS E QUADROS</v>
          </cell>
          <cell r="C1136" t="str">
            <v>.</v>
          </cell>
          <cell r="D1136" t="str">
            <v>.</v>
          </cell>
          <cell r="E1136" t="str">
            <v>Siurb (Edif)-Jan/21</v>
          </cell>
        </row>
        <row r="1137">
          <cell r="A1137">
            <v>95111</v>
          </cell>
          <cell r="B1137" t="str">
            <v>REMOÇÃO DE ISOLADORES EM QUADROS ELÉTRICOS</v>
          </cell>
          <cell r="C1137" t="str">
            <v>UN</v>
          </cell>
          <cell r="D1137">
            <v>8.51</v>
          </cell>
          <cell r="E1137" t="str">
            <v>Siurb (Edif)-Jan/21</v>
          </cell>
        </row>
        <row r="1138">
          <cell r="A1138">
            <v>95115</v>
          </cell>
          <cell r="B1138" t="str">
            <v>REMOÇÃO DE DISJUNTOR AUTOMÁTICO UNIPOLAR ATÉ 50A</v>
          </cell>
          <cell r="C1138" t="str">
            <v>UN</v>
          </cell>
          <cell r="D1138">
            <v>12.77</v>
          </cell>
          <cell r="E1138" t="str">
            <v>Siurb (Edif)-Jan/21</v>
          </cell>
        </row>
        <row r="1139">
          <cell r="A1139">
            <v>95116</v>
          </cell>
          <cell r="B1139" t="str">
            <v>REMOÇÃO DE DISJUNTOR AUTOMÁTICO BIPOLAR ATÉ 50A</v>
          </cell>
          <cell r="C1139" t="str">
            <v>UN</v>
          </cell>
          <cell r="D1139">
            <v>29.79</v>
          </cell>
          <cell r="E1139" t="str">
            <v>Siurb (Edif)-Jan/21</v>
          </cell>
        </row>
        <row r="1140">
          <cell r="A1140">
            <v>95117</v>
          </cell>
          <cell r="B1140" t="str">
            <v>REMOÇÃO DE DISJUNTOR AUTOMÁTICO TRIPOLAR ATÉ 50A</v>
          </cell>
          <cell r="C1140" t="str">
            <v>UN</v>
          </cell>
          <cell r="D1140">
            <v>55.33</v>
          </cell>
          <cell r="E1140" t="str">
            <v>Siurb (Edif)-Jan/21</v>
          </cell>
        </row>
        <row r="1141">
          <cell r="A1141">
            <v>95125</v>
          </cell>
          <cell r="B1141" t="str">
            <v>REMOÇÃO DE CAIXA PARA FUSÍVEL OU TOMADA, INSTALADA EM PERFILADOS</v>
          </cell>
          <cell r="C1141" t="str">
            <v>UN</v>
          </cell>
          <cell r="D1141">
            <v>21.28</v>
          </cell>
          <cell r="E1141" t="str">
            <v>Siurb (Edif)-Jan/21</v>
          </cell>
        </row>
        <row r="1142">
          <cell r="A1142">
            <v>95126</v>
          </cell>
          <cell r="B1142" t="str">
            <v>REMOÇÃO DE QUADRO DE DISTRIBUIÇÃO OU CAIXA DE PASSAGEM</v>
          </cell>
          <cell r="C1142" t="str">
            <v>UN</v>
          </cell>
          <cell r="D1142">
            <v>42.56</v>
          </cell>
          <cell r="E1142" t="str">
            <v>Siurb (Edif)-Jan/21</v>
          </cell>
        </row>
        <row r="1143">
          <cell r="A1143">
            <v>95127</v>
          </cell>
          <cell r="B1143" t="str">
            <v>REMOÇÃO DE FUNDO DE QUADRO DE DISTRIBUIÇÃO OU CAIXA DE PASSAGEM</v>
          </cell>
          <cell r="C1143" t="str">
            <v>M2</v>
          </cell>
          <cell r="D1143">
            <v>42.56</v>
          </cell>
          <cell r="E1143" t="str">
            <v>Siurb (Edif)-Jan/21</v>
          </cell>
        </row>
        <row r="1144">
          <cell r="A1144">
            <v>95129</v>
          </cell>
          <cell r="B1144" t="str">
            <v>REMOÇÃO DE TAMPA DE QUADRO DE DISTRIBUIÇÃO OU CAIXA DE PASSAGEM</v>
          </cell>
          <cell r="C1144" t="str">
            <v>M2</v>
          </cell>
          <cell r="D1144">
            <v>42.56</v>
          </cell>
          <cell r="E1144" t="str">
            <v>Siurb (Edif)-Jan/21</v>
          </cell>
        </row>
        <row r="1145">
          <cell r="A1145">
            <v>95130</v>
          </cell>
          <cell r="B1145" t="str">
            <v>REMOÇÃO DE FECHADURA DE QUADRO DE DISTRIBUIÇÃO OU CAIXA DE PASSAGEM</v>
          </cell>
          <cell r="C1145" t="str">
            <v>UN</v>
          </cell>
          <cell r="D1145">
            <v>8.51</v>
          </cell>
          <cell r="E1145" t="str">
            <v>Siurb (Edif)-Jan/21</v>
          </cell>
        </row>
        <row r="1146">
          <cell r="A1146">
            <v>95132</v>
          </cell>
          <cell r="B1146" t="str">
            <v>REMOÇÃO DE DISJUNTOR AUTOMÁTICO TIPO "QUICK-LAG"</v>
          </cell>
          <cell r="C1146" t="str">
            <v>UN</v>
          </cell>
          <cell r="D1146">
            <v>10.64</v>
          </cell>
          <cell r="E1146" t="str">
            <v>Siurb (Edif)-Jan/21</v>
          </cell>
        </row>
        <row r="1147">
          <cell r="A1147">
            <v>95134</v>
          </cell>
          <cell r="B1147" t="str">
            <v>REMOÇÃO DE BASE EM CHAPA DE FERRO PARA DISJUNTOR TIPO "QUICK-LAG"</v>
          </cell>
          <cell r="C1147" t="str">
            <v>UN</v>
          </cell>
          <cell r="D1147">
            <v>10.64</v>
          </cell>
          <cell r="E1147" t="str">
            <v>Siurb (Edif)-Jan/21</v>
          </cell>
        </row>
        <row r="1148">
          <cell r="A1148">
            <v>95135</v>
          </cell>
          <cell r="B1148" t="str">
            <v>REMOÇÃO DE CAPACITOR PARA CORREÇÃO DE FATOR DE POTÊNCIA</v>
          </cell>
          <cell r="C1148" t="str">
            <v>UN</v>
          </cell>
          <cell r="D1148">
            <v>249.31</v>
          </cell>
          <cell r="E1148" t="str">
            <v>Siurb (Edif)-Jan/21</v>
          </cell>
        </row>
        <row r="1149">
          <cell r="A1149">
            <v>95136</v>
          </cell>
          <cell r="B1149" t="str">
            <v>REMOÇÃO DE CHAVE SECCIONADORA TIPO FACA - BASE DE MÁRMORE OU ARDÓSIA</v>
          </cell>
          <cell r="C1149" t="str">
            <v>UN</v>
          </cell>
          <cell r="D1149">
            <v>21.28</v>
          </cell>
          <cell r="E1149" t="str">
            <v>Siurb (Edif)-Jan/21</v>
          </cell>
        </row>
        <row r="1150">
          <cell r="A1150">
            <v>95137</v>
          </cell>
          <cell r="B1150" t="str">
            <v>REMOÇÃO DE CHAVE SECCIONADORA OU BASE PARA FUSÍVEIS TIPO NH - UNIPOLAR</v>
          </cell>
          <cell r="C1150" t="str">
            <v>UN</v>
          </cell>
          <cell r="D1150">
            <v>21.28</v>
          </cell>
          <cell r="E1150" t="str">
            <v>Siurb (Edif)-Jan/21</v>
          </cell>
        </row>
        <row r="1151">
          <cell r="A1151">
            <v>95138</v>
          </cell>
          <cell r="B1151" t="str">
            <v>REMOÇÃO DE CHAVE SECCIONADORA OU BASE PARA FUSÍVEIS TIPO NH - TRIPOLAR</v>
          </cell>
          <cell r="C1151" t="str">
            <v>UN</v>
          </cell>
          <cell r="D1151">
            <v>31.92</v>
          </cell>
          <cell r="E1151" t="str">
            <v>Siurb (Edif)-Jan/21</v>
          </cell>
        </row>
        <row r="1152">
          <cell r="A1152">
            <v>95139</v>
          </cell>
          <cell r="B1152" t="str">
            <v>REMOÇÃO DE BASE PARA FUSÍVEIS TIPO "DIAZED"</v>
          </cell>
          <cell r="C1152" t="str">
            <v>UN</v>
          </cell>
          <cell r="D1152">
            <v>10.64</v>
          </cell>
          <cell r="E1152" t="str">
            <v>Siurb (Edif)-Jan/21</v>
          </cell>
        </row>
        <row r="1153">
          <cell r="A1153">
            <v>95200</v>
          </cell>
          <cell r="B1153" t="str">
            <v>DEMOLIÇÕES - PONTOS E APARELHOS</v>
          </cell>
          <cell r="C1153" t="str">
            <v>.</v>
          </cell>
          <cell r="D1153" t="str">
            <v>.</v>
          </cell>
          <cell r="E1153" t="str">
            <v>Siurb (Edif)-Jan/21</v>
          </cell>
        </row>
        <row r="1154">
          <cell r="A1154">
            <v>95201</v>
          </cell>
          <cell r="B1154" t="str">
            <v>REMOÇÃO DE SOQUETE</v>
          </cell>
          <cell r="C1154" t="str">
            <v>UN</v>
          </cell>
          <cell r="D1154">
            <v>8.51</v>
          </cell>
          <cell r="E1154" t="str">
            <v>Siurb (Edif)-Jan/21</v>
          </cell>
        </row>
        <row r="1155">
          <cell r="A1155">
            <v>95202</v>
          </cell>
          <cell r="B1155" t="str">
            <v>REMOÇÃO DE REATOR PARA LÂMPADA FLUORESCENTE</v>
          </cell>
          <cell r="C1155" t="str">
            <v>UN</v>
          </cell>
          <cell r="D1155">
            <v>21.28</v>
          </cell>
          <cell r="E1155" t="str">
            <v>Siurb (Edif)-Jan/21</v>
          </cell>
        </row>
        <row r="1156">
          <cell r="A1156">
            <v>95203</v>
          </cell>
          <cell r="B1156" t="str">
            <v>REMOÇÃO DE LÂMPADA INCANDESCENTE OU FLUORESCENTE</v>
          </cell>
          <cell r="C1156" t="str">
            <v>UN</v>
          </cell>
          <cell r="D1156">
            <v>1.81</v>
          </cell>
          <cell r="E1156" t="str">
            <v>Siurb (Edif)-Jan/21</v>
          </cell>
        </row>
        <row r="1157">
          <cell r="A1157">
            <v>95204</v>
          </cell>
          <cell r="B1157" t="str">
            <v>REMOÇÃO DE LÂMPADA DE VAPOR DE MERCÚRIO, SÓDIO OU MISTA</v>
          </cell>
          <cell r="C1157" t="str">
            <v>UN</v>
          </cell>
          <cell r="D1157">
            <v>12.77</v>
          </cell>
          <cell r="E1157" t="str">
            <v>Siurb (Edif)-Jan/21</v>
          </cell>
        </row>
        <row r="1158">
          <cell r="A1158">
            <v>95205</v>
          </cell>
          <cell r="B1158" t="str">
            <v>REMOÇÃO DE PLACA DIFUSORA PARA LÂMPADA FLUORESCENTE</v>
          </cell>
          <cell r="C1158" t="str">
            <v>UN</v>
          </cell>
          <cell r="D1158">
            <v>1.81</v>
          </cell>
          <cell r="E1158" t="str">
            <v>Siurb (Edif)-Jan/21</v>
          </cell>
        </row>
        <row r="1159">
          <cell r="A1159">
            <v>95206</v>
          </cell>
          <cell r="B1159" t="str">
            <v>REMOÇÃO DE INTERRUPTOR, TOMADA, BOTÃO DE CAMPAINHA OU CIGARRA</v>
          </cell>
          <cell r="C1159" t="str">
            <v>UN</v>
          </cell>
          <cell r="D1159">
            <v>17.03</v>
          </cell>
          <cell r="E1159" t="str">
            <v>Siurb (Edif)-Jan/21</v>
          </cell>
        </row>
        <row r="1160">
          <cell r="A1160">
            <v>95208</v>
          </cell>
          <cell r="B1160" t="str">
            <v>REMOÇÃO DE REATOR PARA LÂMPADA HG/NA - EM CAIXA DE PASSAGEM</v>
          </cell>
          <cell r="C1160" t="str">
            <v>UN</v>
          </cell>
          <cell r="D1160">
            <v>21.28</v>
          </cell>
          <cell r="E1160" t="str">
            <v>Siurb (Edif)-Jan/21</v>
          </cell>
        </row>
        <row r="1161">
          <cell r="A1161">
            <v>95209</v>
          </cell>
          <cell r="B1161" t="str">
            <v>REMOÇÃO DE REATOR PARA LÂMPADA HG/NA - EM POSTE</v>
          </cell>
          <cell r="C1161" t="str">
            <v>UN</v>
          </cell>
          <cell r="D1161">
            <v>42.56</v>
          </cell>
          <cell r="E1161" t="str">
            <v>Siurb (Edif)-Jan/21</v>
          </cell>
        </row>
        <row r="1162">
          <cell r="A1162">
            <v>95210</v>
          </cell>
          <cell r="B1162" t="str">
            <v>REMOÇÃO DE LUMINÁRIA INTERNA PARA LÂMPADA INCANDESCENTE</v>
          </cell>
          <cell r="C1162" t="str">
            <v>UN</v>
          </cell>
          <cell r="D1162">
            <v>17.03</v>
          </cell>
          <cell r="E1162" t="str">
            <v>Siurb (Edif)-Jan/21</v>
          </cell>
        </row>
        <row r="1163">
          <cell r="A1163">
            <v>95211</v>
          </cell>
          <cell r="B1163" t="str">
            <v>REMOÇÃO DE LUMINÁRIA INTERNA PARA LÂMPADA FLUORESCENTE</v>
          </cell>
          <cell r="C1163" t="str">
            <v>UN</v>
          </cell>
          <cell r="D1163">
            <v>31.92</v>
          </cell>
          <cell r="E1163" t="str">
            <v>Siurb (Edif)-Jan/21</v>
          </cell>
        </row>
        <row r="1164">
          <cell r="A1164">
            <v>95212</v>
          </cell>
          <cell r="B1164" t="str">
            <v>REMOÇÃO DE LUMINÁRIA EXTERNA INSTALADA EM POSTE</v>
          </cell>
          <cell r="C1164" t="str">
            <v>UN</v>
          </cell>
          <cell r="D1164">
            <v>63.84</v>
          </cell>
          <cell r="E1164" t="str">
            <v>Siurb (Edif)-Jan/21</v>
          </cell>
        </row>
        <row r="1165">
          <cell r="A1165">
            <v>95213</v>
          </cell>
          <cell r="B1165" t="str">
            <v>REMOÇÃO DE LUMINÁRIA EXTERNA INSTALADA EM BRAÇO DE FERRO</v>
          </cell>
          <cell r="C1165" t="str">
            <v>UN</v>
          </cell>
          <cell r="D1165">
            <v>63.84</v>
          </cell>
          <cell r="E1165" t="str">
            <v>Siurb (Edif)-Jan/21</v>
          </cell>
        </row>
        <row r="1166">
          <cell r="A1166">
            <v>95214</v>
          </cell>
          <cell r="B1166" t="str">
            <v>REMOÇÃO DE LUMINÁRIA A PROVA DE TEMPO, GASES E VAPOR</v>
          </cell>
          <cell r="C1166" t="str">
            <v>UN</v>
          </cell>
          <cell r="D1166">
            <v>21.28</v>
          </cell>
          <cell r="E1166" t="str">
            <v>Siurb (Edif)-Jan/21</v>
          </cell>
        </row>
        <row r="1167">
          <cell r="A1167">
            <v>95218</v>
          </cell>
          <cell r="B1167" t="str">
            <v>REMOÇÃO DE PROJETOR DE FACHADA</v>
          </cell>
          <cell r="C1167" t="str">
            <v>UN</v>
          </cell>
          <cell r="D1167">
            <v>63.84</v>
          </cell>
          <cell r="E1167" t="str">
            <v>Siurb (Edif)-Jan/21</v>
          </cell>
        </row>
        <row r="1168">
          <cell r="A1168">
            <v>95219</v>
          </cell>
          <cell r="B1168" t="str">
            <v>REMOÇÃO DE PROJETOR DE JARDIM</v>
          </cell>
          <cell r="C1168" t="str">
            <v>UN</v>
          </cell>
          <cell r="D1168">
            <v>42.56</v>
          </cell>
          <cell r="E1168" t="str">
            <v>Siurb (Edif)-Jan/21</v>
          </cell>
        </row>
        <row r="1169">
          <cell r="A1169">
            <v>95220</v>
          </cell>
          <cell r="B1169" t="str">
            <v>REMOÇÃO DE CRUZETA DE FERRO PARA FIXAÇÃO DE PROJETOR</v>
          </cell>
          <cell r="C1169" t="str">
            <v>UN</v>
          </cell>
          <cell r="D1169">
            <v>63.84</v>
          </cell>
          <cell r="E1169" t="str">
            <v>Siurb (Edif)-Jan/21</v>
          </cell>
        </row>
        <row r="1170">
          <cell r="A1170">
            <v>95225</v>
          </cell>
          <cell r="B1170" t="str">
            <v>REMOÇÃO DE BRAÇO DE LUMINÁRIA</v>
          </cell>
          <cell r="C1170" t="str">
            <v>UN</v>
          </cell>
          <cell r="D1170">
            <v>34.049999999999997</v>
          </cell>
          <cell r="E1170" t="str">
            <v>Siurb (Edif)-Jan/21</v>
          </cell>
        </row>
        <row r="1171">
          <cell r="A1171">
            <v>95300</v>
          </cell>
          <cell r="B1171" t="str">
            <v>DEMOLIÇÕES - PÁRA-RAIOS E OUTROS</v>
          </cell>
          <cell r="C1171" t="str">
            <v>.</v>
          </cell>
          <cell r="D1171" t="str">
            <v>.</v>
          </cell>
          <cell r="E1171" t="str">
            <v>Siurb (Edif)-Jan/21</v>
          </cell>
        </row>
        <row r="1172">
          <cell r="A1172">
            <v>95310</v>
          </cell>
          <cell r="B1172" t="str">
            <v>REMOÇÃO DE CAPTOR DE PÁRA-RAIOS - TIPO FRANKLIN</v>
          </cell>
          <cell r="C1172" t="str">
            <v>UN</v>
          </cell>
          <cell r="D1172">
            <v>21.28</v>
          </cell>
          <cell r="E1172" t="str">
            <v>Siurb (Edif)-Jan/21</v>
          </cell>
        </row>
        <row r="1173">
          <cell r="A1173">
            <v>95311</v>
          </cell>
          <cell r="B1173" t="str">
            <v>REMOÇÃO DE CAPTOR DE PÁRA-RAIOS - RADIOATIVO</v>
          </cell>
          <cell r="C1173" t="str">
            <v>UN</v>
          </cell>
          <cell r="D1173">
            <v>21.28</v>
          </cell>
          <cell r="E1173" t="str">
            <v>Siurb (Edif)-Jan/21</v>
          </cell>
        </row>
        <row r="1174">
          <cell r="A1174">
            <v>95314</v>
          </cell>
          <cell r="B1174" t="str">
            <v>REMOÇÃO DE CORDOALHA DE COBRE NÚ</v>
          </cell>
          <cell r="C1174" t="str">
            <v>M</v>
          </cell>
          <cell r="D1174">
            <v>8.51</v>
          </cell>
          <cell r="E1174" t="str">
            <v>Siurb (Edif)-Jan/21</v>
          </cell>
        </row>
        <row r="1175">
          <cell r="A1175">
            <v>95315</v>
          </cell>
          <cell r="B1175" t="str">
            <v>REMOÇÃO DE CABO DE COBRE NÚ, PARA ATERRAMENTO</v>
          </cell>
          <cell r="C1175" t="str">
            <v>M</v>
          </cell>
          <cell r="D1175">
            <v>10.64</v>
          </cell>
          <cell r="E1175" t="str">
            <v>Siurb (Edif)-Jan/21</v>
          </cell>
        </row>
        <row r="1176">
          <cell r="A1176">
            <v>95316</v>
          </cell>
          <cell r="B1176" t="str">
            <v>REMOÇÃO DE CONECTOR TIPO "SPLIT-BOLT"</v>
          </cell>
          <cell r="C1176" t="str">
            <v>UN</v>
          </cell>
          <cell r="D1176">
            <v>8.51</v>
          </cell>
          <cell r="E1176" t="str">
            <v>Siurb (Edif)-Jan/21</v>
          </cell>
        </row>
        <row r="1177">
          <cell r="A1177">
            <v>95320</v>
          </cell>
          <cell r="B1177" t="str">
            <v>REMOÇÃO DE BASE E HASTE DE PÁRA-RAIOS</v>
          </cell>
          <cell r="C1177" t="str">
            <v>UN</v>
          </cell>
          <cell r="D1177">
            <v>42.56</v>
          </cell>
          <cell r="E1177" t="str">
            <v>Siurb (Edif)-Jan/21</v>
          </cell>
        </row>
        <row r="1178">
          <cell r="A1178">
            <v>95321</v>
          </cell>
          <cell r="B1178" t="str">
            <v>REMOÇÃO DE CABO DE AÇO E ESTICADORES</v>
          </cell>
          <cell r="C1178" t="str">
            <v>M</v>
          </cell>
          <cell r="D1178">
            <v>21.28</v>
          </cell>
          <cell r="E1178" t="str">
            <v>Siurb (Edif)-Jan/21</v>
          </cell>
        </row>
        <row r="1179">
          <cell r="A1179">
            <v>95322</v>
          </cell>
          <cell r="B1179" t="str">
            <v>REMOÇÃO DE BRAÇADEIRA PARA 3 ESTAIS</v>
          </cell>
          <cell r="C1179" t="str">
            <v>UN</v>
          </cell>
          <cell r="D1179">
            <v>21.28</v>
          </cell>
          <cell r="E1179" t="str">
            <v>Siurb (Edif)-Jan/21</v>
          </cell>
        </row>
        <row r="1180">
          <cell r="A1180">
            <v>95325</v>
          </cell>
          <cell r="B1180" t="str">
            <v>REMOÇÃO DE TUBO DE PROTEÇÃO PARA CORDOALHA, INCLUSIVE FIXAÇÕES</v>
          </cell>
          <cell r="C1180" t="str">
            <v>UN</v>
          </cell>
          <cell r="D1180">
            <v>42.56</v>
          </cell>
          <cell r="E1180" t="str">
            <v>Siurb (Edif)-Jan/21</v>
          </cell>
        </row>
        <row r="1181">
          <cell r="A1181">
            <v>95355</v>
          </cell>
          <cell r="B1181" t="str">
            <v>REMOÇÃO DE AUTOMÁTICO DE BÓIA</v>
          </cell>
          <cell r="C1181" t="str">
            <v>UN</v>
          </cell>
          <cell r="D1181">
            <v>25.54</v>
          </cell>
          <cell r="E1181" t="str">
            <v>Siurb (Edif)-Jan/21</v>
          </cell>
        </row>
        <row r="1182">
          <cell r="A1182">
            <v>95356</v>
          </cell>
          <cell r="B1182" t="str">
            <v>REMOÇÃO DE CONTACTOR MAGNÉTICO E RELÊS PARA QUADRO DE COMANDO</v>
          </cell>
          <cell r="C1182" t="str">
            <v>UN</v>
          </cell>
          <cell r="D1182">
            <v>42.56</v>
          </cell>
          <cell r="E1182" t="str">
            <v>Siurb (Edif)-Jan/21</v>
          </cell>
        </row>
        <row r="1183">
          <cell r="A1183">
            <v>95360</v>
          </cell>
          <cell r="B1183" t="str">
            <v>REMOÇÃO DE POSTE DE FERRO, INCLUSIVE BASE DE FIXAÇÃO</v>
          </cell>
          <cell r="C1183" t="str">
            <v>UN</v>
          </cell>
          <cell r="D1183">
            <v>212.81</v>
          </cell>
          <cell r="E1183" t="str">
            <v>Siurb (Edif)-Jan/21</v>
          </cell>
        </row>
        <row r="1184">
          <cell r="A1184">
            <v>95361</v>
          </cell>
          <cell r="B1184" t="str">
            <v>REMOÇÃO DE POSTE DE FERRO ENGASTADO NO SOLO</v>
          </cell>
          <cell r="C1184" t="str">
            <v>UN</v>
          </cell>
          <cell r="D1184">
            <v>340.5</v>
          </cell>
          <cell r="E1184" t="str">
            <v>Siurb (Edif)-Jan/21</v>
          </cell>
        </row>
        <row r="1185">
          <cell r="A1185">
            <v>95362</v>
          </cell>
          <cell r="B1185" t="str">
            <v>REMOÇÃO DE POSTE DE CONCRETO EM REDE DE ENERGIA</v>
          </cell>
          <cell r="C1185" t="str">
            <v>UN</v>
          </cell>
          <cell r="D1185">
            <v>212.81</v>
          </cell>
          <cell r="E1185" t="str">
            <v>Siurb (Edif)-Jan/21</v>
          </cell>
        </row>
        <row r="1186">
          <cell r="A1186">
            <v>95400</v>
          </cell>
          <cell r="B1186" t="str">
            <v>DEMOLIÇÕES - CABINE PRIMÁRIA</v>
          </cell>
          <cell r="C1186" t="str">
            <v>.</v>
          </cell>
          <cell r="D1186" t="str">
            <v>.</v>
          </cell>
          <cell r="E1186" t="str">
            <v>Siurb (Edif)-Jan/21</v>
          </cell>
        </row>
        <row r="1187">
          <cell r="A1187">
            <v>95401</v>
          </cell>
          <cell r="B1187" t="str">
            <v>REMOÇÃO DE ISOLADOR TIPO DISCO, INCLUSIVE GANCHO DE SUSTENTAÇÃO</v>
          </cell>
          <cell r="C1187" t="str">
            <v>UN</v>
          </cell>
          <cell r="D1187">
            <v>6.38</v>
          </cell>
          <cell r="E1187" t="str">
            <v>Siurb (Edif)-Jan/21</v>
          </cell>
        </row>
        <row r="1188">
          <cell r="A1188">
            <v>95402</v>
          </cell>
          <cell r="B1188" t="str">
            <v>REMOÇÃO DE ISOLADOR TIPO CASTANHA, INCLUSIVE GANCHO DE SUSTENTAÇÃO</v>
          </cell>
          <cell r="C1188" t="str">
            <v>UN</v>
          </cell>
          <cell r="D1188">
            <v>1.81</v>
          </cell>
          <cell r="E1188" t="str">
            <v>Siurb (Edif)-Jan/21</v>
          </cell>
        </row>
        <row r="1189">
          <cell r="A1189">
            <v>95403</v>
          </cell>
          <cell r="B1189" t="str">
            <v>REMOÇÃO DE ISOLADOR TIPO PINO PARA A.T. INCLUSIVE PINO</v>
          </cell>
          <cell r="C1189" t="str">
            <v>UN</v>
          </cell>
          <cell r="D1189">
            <v>10.64</v>
          </cell>
          <cell r="E1189" t="str">
            <v>Siurb (Edif)-Jan/21</v>
          </cell>
        </row>
        <row r="1190">
          <cell r="A1190">
            <v>95404</v>
          </cell>
          <cell r="B1190" t="str">
            <v>REMOÇÃO DE ISOLADOR TIPO PEDESTAL PARA A.T.</v>
          </cell>
          <cell r="C1190" t="str">
            <v>UN</v>
          </cell>
          <cell r="D1190">
            <v>8.51</v>
          </cell>
          <cell r="E1190" t="str">
            <v>Siurb (Edif)-Jan/21</v>
          </cell>
        </row>
        <row r="1191">
          <cell r="A1191">
            <v>95405</v>
          </cell>
          <cell r="B1191" t="str">
            <v>REMOÇÃO DE CRUZETA DE MADEIRA</v>
          </cell>
          <cell r="C1191" t="str">
            <v>UN</v>
          </cell>
          <cell r="D1191">
            <v>60.71</v>
          </cell>
          <cell r="E1191" t="str">
            <v>Siurb (Edif)-Jan/21</v>
          </cell>
        </row>
        <row r="1192">
          <cell r="A1192">
            <v>95406</v>
          </cell>
          <cell r="B1192" t="str">
            <v>REMOÇÃO DE BUCHA DE PASSAGEM INTERNA/EXTERNA PARA A.T.</v>
          </cell>
          <cell r="C1192" t="str">
            <v>UN</v>
          </cell>
          <cell r="D1192">
            <v>17.03</v>
          </cell>
          <cell r="E1192" t="str">
            <v>Siurb (Edif)-Jan/21</v>
          </cell>
        </row>
        <row r="1193">
          <cell r="A1193">
            <v>95407</v>
          </cell>
          <cell r="B1193" t="str">
            <v>REMOÇÃO DE CHAPA DE FERRO PARA BUCHA DE PASSAGEM</v>
          </cell>
          <cell r="C1193" t="str">
            <v>UN</v>
          </cell>
          <cell r="D1193">
            <v>17.03</v>
          </cell>
          <cell r="E1193" t="str">
            <v>Siurb (Edif)-Jan/21</v>
          </cell>
        </row>
        <row r="1194">
          <cell r="A1194">
            <v>95408</v>
          </cell>
          <cell r="B1194" t="str">
            <v>REMOÇÃO DE VERGALHÃO DE COBRE 3/8"</v>
          </cell>
          <cell r="C1194" t="str">
            <v>M</v>
          </cell>
          <cell r="D1194">
            <v>8.51</v>
          </cell>
          <cell r="E1194" t="str">
            <v>Siurb (Edif)-Jan/21</v>
          </cell>
        </row>
        <row r="1195">
          <cell r="A1195">
            <v>95409</v>
          </cell>
          <cell r="B1195" t="str">
            <v>REMOÇÃO DE TERMINAL OU CONECTOR PARA VERGALHÃO DE COBRE</v>
          </cell>
          <cell r="C1195" t="str">
            <v>UN</v>
          </cell>
          <cell r="D1195">
            <v>3.63</v>
          </cell>
          <cell r="E1195" t="str">
            <v>Siurb (Edif)-Jan/21</v>
          </cell>
        </row>
        <row r="1196">
          <cell r="A1196">
            <v>95410</v>
          </cell>
          <cell r="B1196" t="str">
            <v>REMOÇÃO DE CHAVE SECCIONADORA TRIPOLAR</v>
          </cell>
          <cell r="C1196" t="str">
            <v>UN</v>
          </cell>
          <cell r="D1196">
            <v>121.42</v>
          </cell>
          <cell r="E1196" t="str">
            <v>Siurb (Edif)-Jan/21</v>
          </cell>
        </row>
        <row r="1197">
          <cell r="A1197">
            <v>95411</v>
          </cell>
          <cell r="B1197" t="str">
            <v>REMOÇÃO DE TRANSFORMADOR DE POTENCIAL</v>
          </cell>
          <cell r="C1197" t="str">
            <v>UN</v>
          </cell>
          <cell r="D1197">
            <v>27.67</v>
          </cell>
          <cell r="E1197" t="str">
            <v>Siurb (Edif)-Jan/21</v>
          </cell>
        </row>
        <row r="1198">
          <cell r="A1198">
            <v>95412</v>
          </cell>
          <cell r="B1198" t="str">
            <v>REMOÇÃO DE DISJUNTOR A ÓLEO - VOL NORMAL OU REDUZIDO</v>
          </cell>
          <cell r="C1198" t="str">
            <v>UN</v>
          </cell>
          <cell r="D1198">
            <v>164.18</v>
          </cell>
          <cell r="E1198" t="str">
            <v>Siurb (Edif)-Jan/21</v>
          </cell>
        </row>
        <row r="1199">
          <cell r="A1199">
            <v>95413</v>
          </cell>
          <cell r="B1199" t="str">
            <v>REMOÇÃO DE TRANSFORMADOR DE POTÊNCIA CLASSE 15KV</v>
          </cell>
          <cell r="C1199" t="str">
            <v>UN</v>
          </cell>
          <cell r="D1199">
            <v>315.95999999999998</v>
          </cell>
          <cell r="E1199" t="str">
            <v>Siurb (Edif)-Jan/21</v>
          </cell>
        </row>
        <row r="1200">
          <cell r="A1200">
            <v>95414</v>
          </cell>
          <cell r="B1200" t="str">
            <v>REMOÇÃO DE CHAVE FUSÍVEL TIPO MATHEUS</v>
          </cell>
          <cell r="C1200" t="str">
            <v>UN</v>
          </cell>
          <cell r="D1200">
            <v>63.84</v>
          </cell>
          <cell r="E1200" t="str">
            <v>Siurb (Edif)-Jan/21</v>
          </cell>
        </row>
        <row r="1201">
          <cell r="A1201">
            <v>95415</v>
          </cell>
          <cell r="B1201" t="str">
            <v>REMOÇÃO DE SUPORTE DE TRANSFORMADOR EM POSTE</v>
          </cell>
          <cell r="C1201" t="str">
            <v>UN</v>
          </cell>
          <cell r="D1201">
            <v>29.04</v>
          </cell>
          <cell r="E1201" t="str">
            <v>Siurb (Edif)-Jan/21</v>
          </cell>
        </row>
        <row r="1202">
          <cell r="A1202">
            <v>95416</v>
          </cell>
          <cell r="B1202" t="str">
            <v>REMOÇÃO DE CABOS DE A.T. EM LINHA AÉREA ATÉ 35MM2</v>
          </cell>
          <cell r="C1202" t="str">
            <v>M</v>
          </cell>
          <cell r="D1202">
            <v>30.36</v>
          </cell>
          <cell r="E1202" t="str">
            <v>Siurb (Edif)-Jan/21</v>
          </cell>
        </row>
        <row r="1203">
          <cell r="A1203">
            <v>95417</v>
          </cell>
          <cell r="B1203" t="str">
            <v>REMOÇÃO DE PÁRA-RAIOS TIPO CRISTAL VALVE CLASSE 15KV</v>
          </cell>
          <cell r="C1203" t="str">
            <v>UN</v>
          </cell>
          <cell r="D1203">
            <v>91.07</v>
          </cell>
          <cell r="E1203" t="str">
            <v>Siurb (Edif)-Jan/21</v>
          </cell>
        </row>
        <row r="1204">
          <cell r="A1204">
            <v>95418</v>
          </cell>
          <cell r="B1204" t="str">
            <v>REMOÇÃO DE CONTATORES E RELÊS EM GERAL</v>
          </cell>
          <cell r="C1204" t="str">
            <v>UN</v>
          </cell>
          <cell r="D1204">
            <v>80.95</v>
          </cell>
          <cell r="E1204" t="str">
            <v>Siurb (Edif)-Jan/21</v>
          </cell>
        </row>
        <row r="1205">
          <cell r="A1205">
            <v>95419</v>
          </cell>
          <cell r="B1205" t="str">
            <v>REMOÇÃO DE MUFLA INTERNA UNIPOLAR/TRIPOLAR</v>
          </cell>
          <cell r="C1205" t="str">
            <v>UN</v>
          </cell>
          <cell r="D1205">
            <v>60.71</v>
          </cell>
          <cell r="E1205" t="str">
            <v>Siurb (Edif)-Jan/21</v>
          </cell>
        </row>
        <row r="1206">
          <cell r="A1206">
            <v>95420</v>
          </cell>
          <cell r="B1206" t="str">
            <v>REMOÇÃO DE BUCHA DE PASSAGEM PARA NEUTRO - 1KV</v>
          </cell>
          <cell r="C1206" t="str">
            <v>UN</v>
          </cell>
          <cell r="D1206">
            <v>12.77</v>
          </cell>
          <cell r="E1206" t="str">
            <v>Siurb (Edif)-Jan/21</v>
          </cell>
        </row>
        <row r="1207">
          <cell r="A1207">
            <v>95421</v>
          </cell>
          <cell r="B1207" t="str">
            <v>REMOÇÃO DE ÓLEO ISOLANTE DE TRANSFORMADOR OU DISJUNTOR</v>
          </cell>
          <cell r="C1207" t="str">
            <v>L</v>
          </cell>
          <cell r="D1207">
            <v>0.73</v>
          </cell>
          <cell r="E1207" t="str">
            <v>Siurb (Edif)-Jan/21</v>
          </cell>
        </row>
        <row r="1208">
          <cell r="A1208">
            <v>95422</v>
          </cell>
          <cell r="B1208" t="str">
            <v>REMOÇÃO DE SELA PARA CRUZETA DE MADEIRA</v>
          </cell>
          <cell r="C1208" t="str">
            <v>UN</v>
          </cell>
          <cell r="D1208">
            <v>9.07</v>
          </cell>
          <cell r="E1208" t="str">
            <v>Siurb (Edif)-Jan/21</v>
          </cell>
        </row>
        <row r="1209">
          <cell r="A1209">
            <v>95423</v>
          </cell>
          <cell r="B1209" t="str">
            <v>REMOÇÃO DE FUSÍVEL EM ALTA TENSÃO TIPO "HH"</v>
          </cell>
          <cell r="C1209" t="str">
            <v>UN</v>
          </cell>
          <cell r="D1209">
            <v>21.28</v>
          </cell>
          <cell r="E1209" t="str">
            <v>Siurb (Edif)-Jan/21</v>
          </cell>
        </row>
        <row r="1210">
          <cell r="A1210">
            <v>95424</v>
          </cell>
          <cell r="B1210" t="str">
            <v>REMOÇÃO DE ELO FUSÍVEL EM CHAVE TIPO MATHEUS</v>
          </cell>
          <cell r="C1210" t="str">
            <v>UN</v>
          </cell>
          <cell r="D1210">
            <v>12.77</v>
          </cell>
          <cell r="E1210" t="str">
            <v>Siurb (Edif)-Jan/21</v>
          </cell>
        </row>
        <row r="1211">
          <cell r="A1211">
            <v>95425</v>
          </cell>
          <cell r="B1211" t="str">
            <v>REMOÇÃO DE RELÊ OU BOBINA - DISJUNTOR DE A.T.</v>
          </cell>
          <cell r="C1211" t="str">
            <v>UN</v>
          </cell>
          <cell r="D1211">
            <v>19.53</v>
          </cell>
          <cell r="E1211" t="str">
            <v>Siurb (Edif)-Jan/21</v>
          </cell>
        </row>
        <row r="1212">
          <cell r="A1212">
            <v>95426</v>
          </cell>
          <cell r="B1212" t="str">
            <v>REMOÇÃO DE MUFLA EXTERNA UNIPOLAR / TRIPOLAR</v>
          </cell>
          <cell r="C1212" t="str">
            <v>UN</v>
          </cell>
          <cell r="D1212">
            <v>91.07</v>
          </cell>
          <cell r="E1212" t="str">
            <v>Siurb (Edif)-Jan/21</v>
          </cell>
        </row>
        <row r="1213">
          <cell r="A1213">
            <v>95427</v>
          </cell>
          <cell r="B1213" t="str">
            <v>REMOÇÃO DE MUFLA INTERNA UNIPOLAR / TRIPOLAR</v>
          </cell>
          <cell r="C1213" t="str">
            <v>UN</v>
          </cell>
          <cell r="D1213">
            <v>60.71</v>
          </cell>
          <cell r="E1213" t="str">
            <v>Siurb (Edif)-Jan/21</v>
          </cell>
        </row>
        <row r="1214">
          <cell r="A1214">
            <v>96000</v>
          </cell>
          <cell r="B1214" t="str">
            <v>RETIRADAS - ENTRADA E DISTRIBUIÇÃO</v>
          </cell>
          <cell r="C1214" t="str">
            <v>.</v>
          </cell>
          <cell r="D1214" t="str">
            <v>.</v>
          </cell>
          <cell r="E1214" t="str">
            <v>Siurb (Edif)-Jan/21</v>
          </cell>
        </row>
        <row r="1215">
          <cell r="A1215">
            <v>96001</v>
          </cell>
          <cell r="B1215" t="str">
            <v>RETIRADA DE POSTE DE ENTRADA DE ENERGIA EM BAIXA TENSÃO - GALVANIZADO</v>
          </cell>
          <cell r="C1215" t="str">
            <v>UN</v>
          </cell>
          <cell r="D1215">
            <v>170.25</v>
          </cell>
          <cell r="E1215" t="str">
            <v>Siurb (Edif)-Jan/21</v>
          </cell>
        </row>
        <row r="1216">
          <cell r="A1216">
            <v>96002</v>
          </cell>
          <cell r="B1216" t="str">
            <v>RETIRADA DE POSTE DE ENTRADA DE ENERGIA EM BAIXA TENSÃO - CONCRETO</v>
          </cell>
          <cell r="C1216" t="str">
            <v>UN</v>
          </cell>
          <cell r="D1216">
            <v>212.81</v>
          </cell>
          <cell r="E1216" t="str">
            <v>Siurb (Edif)-Jan/21</v>
          </cell>
        </row>
        <row r="1217">
          <cell r="A1217">
            <v>96003</v>
          </cell>
          <cell r="B1217" t="str">
            <v>RETIRADA DE CAIXA DE ENTRADA DE ENERGIA EM BAIXA TENSÃO</v>
          </cell>
          <cell r="C1217" t="str">
            <v>UN</v>
          </cell>
          <cell r="D1217">
            <v>191.53</v>
          </cell>
          <cell r="E1217" t="str">
            <v>Siurb (Edif)-Jan/21</v>
          </cell>
        </row>
        <row r="1218">
          <cell r="A1218">
            <v>96004</v>
          </cell>
          <cell r="B1218" t="str">
            <v>RETIRADA DE ARMAÇÃO TIPO BRAQUETE</v>
          </cell>
          <cell r="C1218" t="str">
            <v>UN</v>
          </cell>
          <cell r="D1218">
            <v>21.28</v>
          </cell>
          <cell r="E1218" t="str">
            <v>Siurb (Edif)-Jan/21</v>
          </cell>
        </row>
        <row r="1219">
          <cell r="A1219">
            <v>96005</v>
          </cell>
          <cell r="B1219" t="str">
            <v>RETIRADA DE CABEÇOTE TIPO "TELESP"</v>
          </cell>
          <cell r="C1219" t="str">
            <v>UN</v>
          </cell>
          <cell r="D1219">
            <v>10.64</v>
          </cell>
          <cell r="E1219" t="str">
            <v>Siurb (Edif)-Jan/21</v>
          </cell>
        </row>
        <row r="1220">
          <cell r="A1220">
            <v>96008</v>
          </cell>
          <cell r="B1220" t="str">
            <v>RETIRADA DE CONDULETE</v>
          </cell>
          <cell r="C1220" t="str">
            <v>UN</v>
          </cell>
          <cell r="D1220">
            <v>21.28</v>
          </cell>
          <cell r="E1220" t="str">
            <v>Siurb (Edif)-Jan/21</v>
          </cell>
        </row>
        <row r="1221">
          <cell r="A1221">
            <v>96009</v>
          </cell>
          <cell r="B1221" t="str">
            <v>RETIRADA DE PERFILADOS</v>
          </cell>
          <cell r="C1221" t="str">
            <v>M</v>
          </cell>
          <cell r="D1221">
            <v>17.03</v>
          </cell>
          <cell r="E1221" t="str">
            <v>Siurb (Edif)-Jan/21</v>
          </cell>
        </row>
        <row r="1222">
          <cell r="A1222">
            <v>96012</v>
          </cell>
          <cell r="B1222" t="str">
            <v>RETIRADA DE ELETRODUTOS APARENTES - ATÉ 2"</v>
          </cell>
          <cell r="C1222" t="str">
            <v>M</v>
          </cell>
          <cell r="D1222">
            <v>10.64</v>
          </cell>
          <cell r="E1222" t="str">
            <v>Siurb (Edif)-Jan/21</v>
          </cell>
        </row>
        <row r="1223">
          <cell r="A1223">
            <v>96013</v>
          </cell>
          <cell r="B1223" t="str">
            <v>RETIRADA DE ELETRODUTOS APARENTES - ACIMA DE 2"</v>
          </cell>
          <cell r="C1223" t="str">
            <v>M</v>
          </cell>
          <cell r="D1223">
            <v>21.28</v>
          </cell>
          <cell r="E1223" t="str">
            <v>Siurb (Edif)-Jan/21</v>
          </cell>
        </row>
        <row r="1224">
          <cell r="A1224">
            <v>96014</v>
          </cell>
          <cell r="B1224" t="str">
            <v>RETIRADA DE FIO EMBUTIDO - ATÉ 16MM2</v>
          </cell>
          <cell r="C1224" t="str">
            <v>M</v>
          </cell>
          <cell r="D1224">
            <v>2.13</v>
          </cell>
          <cell r="E1224" t="str">
            <v>Siurb (Edif)-Jan/21</v>
          </cell>
        </row>
        <row r="1225">
          <cell r="A1225">
            <v>96015</v>
          </cell>
          <cell r="B1225" t="str">
            <v>RETIRADA DE CABO EMBUTIDO - ACIMA DE 16MM2</v>
          </cell>
          <cell r="C1225" t="str">
            <v>M</v>
          </cell>
          <cell r="D1225">
            <v>4.26</v>
          </cell>
          <cell r="E1225" t="str">
            <v>Siurb (Edif)-Jan/21</v>
          </cell>
        </row>
        <row r="1226">
          <cell r="A1226">
            <v>96016</v>
          </cell>
          <cell r="B1226" t="str">
            <v>RETIRADA DE FIO APARENTE - ATÉ 16MM2</v>
          </cell>
          <cell r="C1226" t="str">
            <v>M</v>
          </cell>
          <cell r="D1226">
            <v>2.5499999999999998</v>
          </cell>
          <cell r="E1226" t="str">
            <v>Siurb (Edif)-Jan/21</v>
          </cell>
        </row>
        <row r="1227">
          <cell r="A1227">
            <v>96017</v>
          </cell>
          <cell r="B1227" t="str">
            <v>RETIRADA DE CABO APARENTE - ACIMA DE 16MM2</v>
          </cell>
          <cell r="C1227" t="str">
            <v>M</v>
          </cell>
          <cell r="D1227">
            <v>5.1100000000000003</v>
          </cell>
          <cell r="E1227" t="str">
            <v>Siurb (Edif)-Jan/21</v>
          </cell>
        </row>
        <row r="1228">
          <cell r="A1228">
            <v>96018</v>
          </cell>
          <cell r="B1228" t="str">
            <v>RETIRADA DE TERMINAIS OU CONECTORES DE PRESSÃO PARA CABOS</v>
          </cell>
          <cell r="C1228" t="str">
            <v>UN</v>
          </cell>
          <cell r="D1228">
            <v>8.51</v>
          </cell>
          <cell r="E1228" t="str">
            <v>Siurb (Edif)-Jan/21</v>
          </cell>
        </row>
        <row r="1229">
          <cell r="A1229">
            <v>96020</v>
          </cell>
          <cell r="B1229" t="str">
            <v>RETIRADA DE SUPORTE-ISOLADOR TIPO ROLDANA</v>
          </cell>
          <cell r="C1229" t="str">
            <v>UN</v>
          </cell>
          <cell r="D1229">
            <v>8.51</v>
          </cell>
          <cell r="E1229" t="str">
            <v>Siurb (Edif)-Jan/21</v>
          </cell>
        </row>
        <row r="1230">
          <cell r="A1230">
            <v>96100</v>
          </cell>
          <cell r="B1230" t="str">
            <v>RETIRADAS - CAIXAS E QUADROS</v>
          </cell>
          <cell r="C1230" t="str">
            <v>.</v>
          </cell>
          <cell r="D1230" t="str">
            <v>.</v>
          </cell>
          <cell r="E1230" t="str">
            <v>Siurb (Edif)-Jan/21</v>
          </cell>
        </row>
        <row r="1231">
          <cell r="A1231">
            <v>96110</v>
          </cell>
          <cell r="B1231" t="str">
            <v>RETIRADA DE BARRAMENTOS EM QUADROS ELÉTRICOS</v>
          </cell>
          <cell r="C1231" t="str">
            <v>M</v>
          </cell>
          <cell r="D1231">
            <v>34.049999999999997</v>
          </cell>
          <cell r="E1231" t="str">
            <v>Siurb (Edif)-Jan/21</v>
          </cell>
        </row>
        <row r="1232">
          <cell r="A1232">
            <v>96111</v>
          </cell>
          <cell r="B1232" t="str">
            <v>RETIRADA DE ISOLADORES EM QUADROS ELÉTRICOS</v>
          </cell>
          <cell r="C1232" t="str">
            <v>UN</v>
          </cell>
          <cell r="D1232">
            <v>8.51</v>
          </cell>
          <cell r="E1232" t="str">
            <v>Siurb (Edif)-Jan/21</v>
          </cell>
        </row>
        <row r="1233">
          <cell r="A1233">
            <v>96115</v>
          </cell>
          <cell r="B1233" t="str">
            <v>RETIRADA DE DISJUNTOR AUTOMÁTICO UNIPOLAR ATÉ 50A</v>
          </cell>
          <cell r="C1233" t="str">
            <v>UN</v>
          </cell>
          <cell r="D1233">
            <v>12.77</v>
          </cell>
          <cell r="E1233" t="str">
            <v>Siurb (Edif)-Jan/21</v>
          </cell>
        </row>
        <row r="1234">
          <cell r="A1234">
            <v>96116</v>
          </cell>
          <cell r="B1234" t="str">
            <v>RETIRADA DE DISJUNTOR AUTOMÁTICO BIPOLAR ATÉ 50A</v>
          </cell>
          <cell r="C1234" t="str">
            <v>UN</v>
          </cell>
          <cell r="D1234">
            <v>29.79</v>
          </cell>
          <cell r="E1234" t="str">
            <v>Siurb (Edif)-Jan/21</v>
          </cell>
        </row>
        <row r="1235">
          <cell r="A1235">
            <v>96117</v>
          </cell>
          <cell r="B1235" t="str">
            <v>RETIRADA DE DISJUNTOR AUTOMÁTICO TRIPOLAR ATÉ 50A</v>
          </cell>
          <cell r="C1235" t="str">
            <v>UN</v>
          </cell>
          <cell r="D1235">
            <v>55.33</v>
          </cell>
          <cell r="E1235" t="str">
            <v>Siurb (Edif)-Jan/21</v>
          </cell>
        </row>
        <row r="1236">
          <cell r="A1236">
            <v>96125</v>
          </cell>
          <cell r="B1236" t="str">
            <v>RETIRADA DE CAIXA PARA FUSÍVEL OU TOMADA, INSTALADA EM PERFILADOS</v>
          </cell>
          <cell r="C1236" t="str">
            <v>UN</v>
          </cell>
          <cell r="D1236">
            <v>21.28</v>
          </cell>
          <cell r="E1236" t="str">
            <v>Siurb (Edif)-Jan/21</v>
          </cell>
        </row>
        <row r="1237">
          <cell r="A1237">
            <v>96126</v>
          </cell>
          <cell r="B1237" t="str">
            <v>RETIRADA DE QUADRO DE DISTRIBUIÇÃO OU CAIXA DE PASSAGEM</v>
          </cell>
          <cell r="C1237" t="str">
            <v>M2</v>
          </cell>
          <cell r="D1237">
            <v>85.13</v>
          </cell>
          <cell r="E1237" t="str">
            <v>Siurb (Edif)-Jan/21</v>
          </cell>
        </row>
        <row r="1238">
          <cell r="A1238">
            <v>96130</v>
          </cell>
          <cell r="B1238" t="str">
            <v>RETIRADA DE FECHADURA DE QUADRO DE DISTRIBUIÇÃO OU CAIXA DE PASSAGEM</v>
          </cell>
          <cell r="C1238" t="str">
            <v>UN</v>
          </cell>
          <cell r="D1238">
            <v>8.51</v>
          </cell>
          <cell r="E1238" t="str">
            <v>Siurb (Edif)-Jan/21</v>
          </cell>
        </row>
        <row r="1239">
          <cell r="A1239">
            <v>96132</v>
          </cell>
          <cell r="B1239" t="str">
            <v>RETIRADA DE DISJUNTOR AUTOMÁTICO TIPO "QUICK-LAG"</v>
          </cell>
          <cell r="C1239" t="str">
            <v>UN</v>
          </cell>
          <cell r="D1239">
            <v>12.77</v>
          </cell>
          <cell r="E1239" t="str">
            <v>Siurb (Edif)-Jan/21</v>
          </cell>
        </row>
        <row r="1240">
          <cell r="A1240">
            <v>96134</v>
          </cell>
          <cell r="B1240" t="str">
            <v>RETIRADA DE BASE EM CHAPA DE FERRO, PARA DISJUNTOR TIPO "QUICK-LAG"</v>
          </cell>
          <cell r="C1240" t="str">
            <v>UN</v>
          </cell>
          <cell r="D1240">
            <v>10.64</v>
          </cell>
          <cell r="E1240" t="str">
            <v>Siurb (Edif)-Jan/21</v>
          </cell>
        </row>
        <row r="1241">
          <cell r="A1241">
            <v>96135</v>
          </cell>
          <cell r="B1241" t="str">
            <v>RETIRADA DE CAPACITOR PARA CORREÇÃO DE FATOR DE POTÊNCIA</v>
          </cell>
          <cell r="C1241" t="str">
            <v>UN</v>
          </cell>
          <cell r="D1241">
            <v>498.61</v>
          </cell>
          <cell r="E1241" t="str">
            <v>Siurb (Edif)-Jan/21</v>
          </cell>
        </row>
        <row r="1242">
          <cell r="A1242">
            <v>96137</v>
          </cell>
          <cell r="B1242" t="str">
            <v>RETIRADA DE CHAVE SECCIONADORA OU BASE PARA FUSÍVEIS TIPO NH UNIPOLAR</v>
          </cell>
          <cell r="C1242" t="str">
            <v>UN</v>
          </cell>
          <cell r="D1242">
            <v>21.28</v>
          </cell>
          <cell r="E1242" t="str">
            <v>Siurb (Edif)-Jan/21</v>
          </cell>
        </row>
        <row r="1243">
          <cell r="A1243">
            <v>96138</v>
          </cell>
          <cell r="B1243" t="str">
            <v>RETIRADA DE CHAVE SECCIONADORA OU BASE PARA FUSÍVEIS TIPO NH TRIPOLAR</v>
          </cell>
          <cell r="C1243" t="str">
            <v>UN</v>
          </cell>
          <cell r="D1243">
            <v>31.92</v>
          </cell>
          <cell r="E1243" t="str">
            <v>Siurb (Edif)-Jan/21</v>
          </cell>
        </row>
        <row r="1244">
          <cell r="A1244">
            <v>96139</v>
          </cell>
          <cell r="B1244" t="str">
            <v>RETIRADA DE BASE PARA FUSÍVEIS TIPO DIAZED</v>
          </cell>
          <cell r="C1244" t="str">
            <v>UN</v>
          </cell>
          <cell r="D1244">
            <v>10.64</v>
          </cell>
          <cell r="E1244" t="str">
            <v>Siurb (Edif)-Jan/21</v>
          </cell>
        </row>
        <row r="1245">
          <cell r="A1245">
            <v>96140</v>
          </cell>
          <cell r="B1245" t="str">
            <v>RETIRADA DE BARRAMENTO DE COBRE</v>
          </cell>
          <cell r="C1245" t="str">
            <v>UN</v>
          </cell>
          <cell r="D1245">
            <v>21.28</v>
          </cell>
          <cell r="E1245" t="str">
            <v>Siurb (Edif)-Jan/21</v>
          </cell>
        </row>
        <row r="1246">
          <cell r="A1246">
            <v>96200</v>
          </cell>
          <cell r="B1246" t="str">
            <v>RETIRADAS - PONTOS E APARELHOS</v>
          </cell>
          <cell r="C1246" t="str">
            <v>.</v>
          </cell>
          <cell r="D1246" t="str">
            <v>.</v>
          </cell>
          <cell r="E1246" t="str">
            <v>Siurb (Edif)-Jan/21</v>
          </cell>
        </row>
        <row r="1247">
          <cell r="A1247">
            <v>96201</v>
          </cell>
          <cell r="B1247" t="str">
            <v>RETIRADA DE SOQUETES EM LUMINÁRIAS</v>
          </cell>
          <cell r="C1247" t="str">
            <v>UN</v>
          </cell>
          <cell r="D1247">
            <v>10.64</v>
          </cell>
          <cell r="E1247" t="str">
            <v>Siurb (Edif)-Jan/21</v>
          </cell>
        </row>
        <row r="1248">
          <cell r="A1248">
            <v>96202</v>
          </cell>
          <cell r="B1248" t="str">
            <v>RETIRADA DE REATOR EM LUMINÁRIA FLUORESCENTE</v>
          </cell>
          <cell r="C1248" t="str">
            <v>UN</v>
          </cell>
          <cell r="D1248">
            <v>4.26</v>
          </cell>
          <cell r="E1248" t="str">
            <v>Siurb (Edif)-Jan/21</v>
          </cell>
        </row>
        <row r="1249">
          <cell r="A1249">
            <v>96203</v>
          </cell>
          <cell r="B1249" t="str">
            <v>RETIRADA DE LÂMPADA INCANDESCENTE OU FLUORESCENTE</v>
          </cell>
          <cell r="C1249" t="str">
            <v>UN</v>
          </cell>
          <cell r="D1249">
            <v>1.81</v>
          </cell>
          <cell r="E1249" t="str">
            <v>Siurb (Edif)-Jan/21</v>
          </cell>
        </row>
        <row r="1250">
          <cell r="A1250">
            <v>96204</v>
          </cell>
          <cell r="B1250" t="str">
            <v>RETIRADA DE LÂMPADA VAPOR DE MERCÚRIO, SÓDIO OU MISTA</v>
          </cell>
          <cell r="C1250" t="str">
            <v>UN</v>
          </cell>
          <cell r="D1250">
            <v>12.77</v>
          </cell>
          <cell r="E1250" t="str">
            <v>Siurb (Edif)-Jan/21</v>
          </cell>
        </row>
        <row r="1251">
          <cell r="A1251">
            <v>96205</v>
          </cell>
          <cell r="B1251" t="str">
            <v>RETIRADA DE PLACA DIFUSORA PARA LÂMPADA FLUORESCENTE</v>
          </cell>
          <cell r="C1251" t="str">
            <v>UN</v>
          </cell>
          <cell r="D1251">
            <v>1.81</v>
          </cell>
          <cell r="E1251" t="str">
            <v>Siurb (Edif)-Jan/21</v>
          </cell>
        </row>
        <row r="1252">
          <cell r="A1252">
            <v>96210</v>
          </cell>
          <cell r="B1252" t="str">
            <v>RETIRADA DE LUMINÁRIA INTERNA PARA LÂMPADA INCANDESCENTE</v>
          </cell>
          <cell r="C1252" t="str">
            <v>UN</v>
          </cell>
          <cell r="D1252">
            <v>17.03</v>
          </cell>
          <cell r="E1252" t="str">
            <v>Siurb (Edif)-Jan/21</v>
          </cell>
        </row>
        <row r="1253">
          <cell r="A1253">
            <v>96211</v>
          </cell>
          <cell r="B1253" t="str">
            <v>RETIRADA DE LUMINÁRIA INTERNA PARA LÂMPADA FLUORESCENTE</v>
          </cell>
          <cell r="C1253" t="str">
            <v>UN</v>
          </cell>
          <cell r="D1253">
            <v>31.92</v>
          </cell>
          <cell r="E1253" t="str">
            <v>Siurb (Edif)-Jan/21</v>
          </cell>
        </row>
        <row r="1254">
          <cell r="A1254">
            <v>96212</v>
          </cell>
          <cell r="B1254" t="str">
            <v>RETIRADA DE LUMINÁRIA EXTERNA INSTALADA EM POSTE</v>
          </cell>
          <cell r="C1254" t="str">
            <v>UN</v>
          </cell>
          <cell r="D1254">
            <v>63.84</v>
          </cell>
          <cell r="E1254" t="str">
            <v>Siurb (Edif)-Jan/21</v>
          </cell>
        </row>
        <row r="1255">
          <cell r="A1255">
            <v>96213</v>
          </cell>
          <cell r="B1255" t="str">
            <v>RETIRADA DE LUMINÁRIA EXTERNA INSTALADA EM BRAÇO DE FERRO</v>
          </cell>
          <cell r="C1255" t="str">
            <v>UN</v>
          </cell>
          <cell r="D1255">
            <v>63.84</v>
          </cell>
          <cell r="E1255" t="str">
            <v>Siurb (Edif)-Jan/21</v>
          </cell>
        </row>
        <row r="1256">
          <cell r="A1256">
            <v>96214</v>
          </cell>
          <cell r="B1256" t="str">
            <v>RETIRADA DE LUMINÁRIA A PROVA DE TEMPO, GASES E VAPOR</v>
          </cell>
          <cell r="C1256" t="str">
            <v>UN</v>
          </cell>
          <cell r="D1256">
            <v>21.28</v>
          </cell>
          <cell r="E1256" t="str">
            <v>Siurb (Edif)-Jan/21</v>
          </cell>
        </row>
        <row r="1257">
          <cell r="A1257">
            <v>96218</v>
          </cell>
          <cell r="B1257" t="str">
            <v>RETIRADA DE PROJETOR DE FACHADA</v>
          </cell>
          <cell r="C1257" t="str">
            <v>UN</v>
          </cell>
          <cell r="D1257">
            <v>63.84</v>
          </cell>
          <cell r="E1257" t="str">
            <v>Siurb (Edif)-Jan/21</v>
          </cell>
        </row>
        <row r="1258">
          <cell r="A1258">
            <v>96219</v>
          </cell>
          <cell r="B1258" t="str">
            <v>RETIRADA DE PROJETOR DE JARDIM</v>
          </cell>
          <cell r="C1258" t="str">
            <v>UN</v>
          </cell>
          <cell r="D1258">
            <v>42.56</v>
          </cell>
          <cell r="E1258" t="str">
            <v>Siurb (Edif)-Jan/21</v>
          </cell>
        </row>
        <row r="1259">
          <cell r="A1259">
            <v>96225</v>
          </cell>
          <cell r="B1259" t="str">
            <v>RETIRADA DE BRAÇO DE LUMINÁRIA</v>
          </cell>
          <cell r="C1259" t="str">
            <v>UN</v>
          </cell>
          <cell r="D1259">
            <v>42.56</v>
          </cell>
          <cell r="E1259" t="str">
            <v>Siurb (Edif)-Jan/21</v>
          </cell>
        </row>
        <row r="1260">
          <cell r="A1260">
            <v>96300</v>
          </cell>
          <cell r="B1260" t="str">
            <v>RETIRADAS - PÁRA-RAIOS E OUTROS</v>
          </cell>
          <cell r="C1260" t="str">
            <v>.</v>
          </cell>
          <cell r="D1260" t="str">
            <v>.</v>
          </cell>
          <cell r="E1260" t="str">
            <v>Siurb (Edif)-Jan/21</v>
          </cell>
        </row>
        <row r="1261">
          <cell r="A1261">
            <v>96314</v>
          </cell>
          <cell r="B1261" t="str">
            <v>RETIRADA DE CORDOALHA DE COBRE NÚ</v>
          </cell>
          <cell r="C1261" t="str">
            <v>M</v>
          </cell>
          <cell r="D1261">
            <v>8.51</v>
          </cell>
          <cell r="E1261" t="str">
            <v>Siurb (Edif)-Jan/21</v>
          </cell>
        </row>
        <row r="1262">
          <cell r="A1262">
            <v>96315</v>
          </cell>
          <cell r="B1262" t="str">
            <v>RETIRADA DE CORDOALHA DE COBRE NÚ PARA ATERRAMENTO</v>
          </cell>
          <cell r="C1262" t="str">
            <v>M</v>
          </cell>
          <cell r="D1262">
            <v>10.64</v>
          </cell>
          <cell r="E1262" t="str">
            <v>Siurb (Edif)-Jan/21</v>
          </cell>
        </row>
        <row r="1263">
          <cell r="A1263">
            <v>96316</v>
          </cell>
          <cell r="B1263" t="str">
            <v>RETIRADA DE CONECTOR TIPO "SPLIT-BOLT"</v>
          </cell>
          <cell r="C1263" t="str">
            <v>UN</v>
          </cell>
          <cell r="D1263">
            <v>8.51</v>
          </cell>
          <cell r="E1263" t="str">
            <v>Siurb (Edif)-Jan/21</v>
          </cell>
        </row>
        <row r="1264">
          <cell r="A1264">
            <v>96360</v>
          </cell>
          <cell r="B1264" t="str">
            <v>RETIRADA DE POSTE DE FERRO, INCLUSIVE BASE DE FIXAÇÃO</v>
          </cell>
          <cell r="C1264" t="str">
            <v>UN</v>
          </cell>
          <cell r="D1264">
            <v>212.81</v>
          </cell>
          <cell r="E1264" t="str">
            <v>Siurb (Edif)-Jan/21</v>
          </cell>
        </row>
        <row r="1265">
          <cell r="A1265">
            <v>96361</v>
          </cell>
          <cell r="B1265" t="str">
            <v>RETIRADA DE POSTE DE FERRO ENGASTADO NO SOLO</v>
          </cell>
          <cell r="C1265" t="str">
            <v>UN</v>
          </cell>
          <cell r="D1265">
            <v>340.5</v>
          </cell>
          <cell r="E1265" t="str">
            <v>Siurb (Edif)-Jan/21</v>
          </cell>
        </row>
        <row r="1266">
          <cell r="A1266">
            <v>96362</v>
          </cell>
          <cell r="B1266" t="str">
            <v>RETIRADA DE POSTE DE CONCRETO EM REDE DE ENERGIA</v>
          </cell>
          <cell r="C1266" t="str">
            <v>UN</v>
          </cell>
          <cell r="D1266">
            <v>485.05</v>
          </cell>
          <cell r="E1266" t="str">
            <v>Siurb (Edif)-Jan/21</v>
          </cell>
        </row>
        <row r="1267">
          <cell r="A1267">
            <v>96400</v>
          </cell>
          <cell r="B1267" t="str">
            <v>RETIRADAS - CABINE PRIMÁRIA</v>
          </cell>
          <cell r="C1267" t="str">
            <v>.</v>
          </cell>
          <cell r="D1267" t="str">
            <v>.</v>
          </cell>
          <cell r="E1267" t="str">
            <v>Siurb (Edif)-Jan/21</v>
          </cell>
        </row>
        <row r="1268">
          <cell r="A1268">
            <v>96401</v>
          </cell>
          <cell r="B1268" t="str">
            <v>RETIRADA DE ISOLADOR TIPO DISCO INCLUSIVE GANCHO DE SUSTENTAÇÃO</v>
          </cell>
          <cell r="C1268" t="str">
            <v>UN</v>
          </cell>
          <cell r="D1268">
            <v>42.56</v>
          </cell>
          <cell r="E1268" t="str">
            <v>Siurb (Edif)-Jan/21</v>
          </cell>
        </row>
        <row r="1269">
          <cell r="A1269">
            <v>96402</v>
          </cell>
          <cell r="B1269" t="str">
            <v>RETIRADA DE ISOLADOR TIPO CASTANHA INCLUSIVE GANCHO DE SUSTENTAÇÃO</v>
          </cell>
          <cell r="C1269" t="str">
            <v>UN</v>
          </cell>
          <cell r="D1269">
            <v>1.81</v>
          </cell>
          <cell r="E1269" t="str">
            <v>Siurb (Edif)-Jan/21</v>
          </cell>
        </row>
        <row r="1270">
          <cell r="A1270">
            <v>96403</v>
          </cell>
          <cell r="B1270" t="str">
            <v>RETIRADA DE ISOLADOR TIPO PINO A.T. INCLUSIVE PINO</v>
          </cell>
          <cell r="C1270" t="str">
            <v>UN</v>
          </cell>
          <cell r="D1270">
            <v>10.64</v>
          </cell>
          <cell r="E1270" t="str">
            <v>Siurb (Edif)-Jan/21</v>
          </cell>
        </row>
        <row r="1271">
          <cell r="A1271">
            <v>96404</v>
          </cell>
          <cell r="B1271" t="str">
            <v>RETIRADA DE ISOLADOR TIPO PEDESTAL PARA A.T.</v>
          </cell>
          <cell r="C1271" t="str">
            <v>UN</v>
          </cell>
          <cell r="D1271">
            <v>8.51</v>
          </cell>
          <cell r="E1271" t="str">
            <v>Siurb (Edif)-Jan/21</v>
          </cell>
        </row>
        <row r="1272">
          <cell r="A1272">
            <v>96405</v>
          </cell>
          <cell r="B1272" t="str">
            <v>RETIRADA DE CRUZETA DE MADEIRA</v>
          </cell>
          <cell r="C1272" t="str">
            <v>UN</v>
          </cell>
          <cell r="D1272">
            <v>91.07</v>
          </cell>
          <cell r="E1272" t="str">
            <v>Siurb (Edif)-Jan/21</v>
          </cell>
        </row>
        <row r="1273">
          <cell r="A1273">
            <v>96406</v>
          </cell>
          <cell r="B1273" t="str">
            <v>RETIRADA DE BUCHA DE PASSAGEM INTERNA/EXTERNA PARA A.T.</v>
          </cell>
          <cell r="C1273" t="str">
            <v>UN</v>
          </cell>
          <cell r="D1273">
            <v>17.03</v>
          </cell>
          <cell r="E1273" t="str">
            <v>Siurb (Edif)-Jan/21</v>
          </cell>
        </row>
        <row r="1274">
          <cell r="A1274">
            <v>96407</v>
          </cell>
          <cell r="B1274" t="str">
            <v>RETIRADA DE CHAPA DE FERRO PARA BUCHA DE PASSAGEM</v>
          </cell>
          <cell r="C1274" t="str">
            <v>UN</v>
          </cell>
          <cell r="D1274">
            <v>17.03</v>
          </cell>
          <cell r="E1274" t="str">
            <v>Siurb (Edif)-Jan/21</v>
          </cell>
        </row>
        <row r="1275">
          <cell r="A1275">
            <v>96408</v>
          </cell>
          <cell r="B1275" t="str">
            <v>RETIRADA DE VERGALHÃO DE COBRE 3/8"</v>
          </cell>
          <cell r="C1275" t="str">
            <v>M</v>
          </cell>
          <cell r="D1275">
            <v>8.51</v>
          </cell>
          <cell r="E1275" t="str">
            <v>Siurb (Edif)-Jan/21</v>
          </cell>
        </row>
        <row r="1276">
          <cell r="A1276">
            <v>96409</v>
          </cell>
          <cell r="B1276" t="str">
            <v>RETIRADA DE TERMINAL OU CONECTOR PARA VERGALHÃO DE COBRE</v>
          </cell>
          <cell r="C1276" t="str">
            <v>UN</v>
          </cell>
          <cell r="D1276">
            <v>3.63</v>
          </cell>
          <cell r="E1276" t="str">
            <v>Siurb (Edif)-Jan/21</v>
          </cell>
        </row>
        <row r="1277">
          <cell r="A1277">
            <v>96410</v>
          </cell>
          <cell r="B1277" t="str">
            <v>RETIRADA DE CHAVE SECCIONADORA TRIPOLAR CLASSE 15 K.V.</v>
          </cell>
          <cell r="C1277" t="str">
            <v>UN</v>
          </cell>
          <cell r="D1277">
            <v>121.42</v>
          </cell>
          <cell r="E1277" t="str">
            <v>Siurb (Edif)-Jan/21</v>
          </cell>
        </row>
        <row r="1278">
          <cell r="A1278">
            <v>96411</v>
          </cell>
          <cell r="B1278" t="str">
            <v>RETIRADA DE TRANSFORMADOR DE POTENCIAL</v>
          </cell>
          <cell r="C1278" t="str">
            <v>UN</v>
          </cell>
          <cell r="D1278">
            <v>27.67</v>
          </cell>
          <cell r="E1278" t="str">
            <v>Siurb (Edif)-Jan/21</v>
          </cell>
        </row>
        <row r="1279">
          <cell r="A1279">
            <v>96412</v>
          </cell>
          <cell r="B1279" t="str">
            <v>RETIRADA DE DISJUNTOR A.T. DE VOL. NORMAL OU REDUZIDO DE ÓLEO</v>
          </cell>
          <cell r="C1279" t="str">
            <v>UN</v>
          </cell>
          <cell r="D1279">
            <v>164.18</v>
          </cell>
          <cell r="E1279" t="str">
            <v>Siurb (Edif)-Jan/21</v>
          </cell>
        </row>
        <row r="1280">
          <cell r="A1280">
            <v>96413</v>
          </cell>
          <cell r="B1280" t="str">
            <v>RETIRADA DE TRANSFORMADOR DE POTÊNCIA CLASSE 15 KV</v>
          </cell>
          <cell r="C1280" t="str">
            <v>UN</v>
          </cell>
          <cell r="D1280">
            <v>315.95999999999998</v>
          </cell>
          <cell r="E1280" t="str">
            <v>Siurb (Edif)-Jan/21</v>
          </cell>
        </row>
        <row r="1281">
          <cell r="A1281">
            <v>96414</v>
          </cell>
          <cell r="B1281" t="str">
            <v>RETIRADA DE CHAVE FUSÍVEL TIPO MATHEUS</v>
          </cell>
          <cell r="C1281" t="str">
            <v>UN</v>
          </cell>
          <cell r="D1281">
            <v>63.84</v>
          </cell>
          <cell r="E1281" t="str">
            <v>Siurb (Edif)-Jan/21</v>
          </cell>
        </row>
        <row r="1282">
          <cell r="A1282">
            <v>96415</v>
          </cell>
          <cell r="B1282" t="str">
            <v>RETIRADA DE SUPORTE DE TRANSFORMADOR EM POSTE</v>
          </cell>
          <cell r="C1282" t="str">
            <v>UN</v>
          </cell>
          <cell r="D1282">
            <v>29.04</v>
          </cell>
          <cell r="E1282" t="str">
            <v>Siurb (Edif)-Jan/21</v>
          </cell>
        </row>
        <row r="1283">
          <cell r="A1283">
            <v>96416</v>
          </cell>
          <cell r="B1283" t="str">
            <v>RETIRADA DE CABO DE A.T. EM LINHA AÉREA ATÉ 35MM2</v>
          </cell>
          <cell r="C1283" t="str">
            <v>M</v>
          </cell>
          <cell r="D1283">
            <v>6.38</v>
          </cell>
          <cell r="E1283" t="str">
            <v>Siurb (Edif)-Jan/21</v>
          </cell>
        </row>
        <row r="1284">
          <cell r="A1284">
            <v>96417</v>
          </cell>
          <cell r="B1284" t="str">
            <v>RETIRADA DE PÁRA-RAIO TIPO CRISTAL VALVE 15KV</v>
          </cell>
          <cell r="C1284" t="str">
            <v>UN</v>
          </cell>
          <cell r="D1284">
            <v>65.67</v>
          </cell>
          <cell r="E1284" t="str">
            <v>Siurb (Edif)-Jan/21</v>
          </cell>
        </row>
        <row r="1285">
          <cell r="A1285">
            <v>96418</v>
          </cell>
          <cell r="B1285" t="str">
            <v>RETIRADA DE CONTATORES E RELÊS EM GERAL</v>
          </cell>
          <cell r="C1285" t="str">
            <v>UN</v>
          </cell>
          <cell r="D1285">
            <v>127.78</v>
          </cell>
          <cell r="E1285" t="str">
            <v>Siurb (Edif)-Jan/21</v>
          </cell>
        </row>
        <row r="1286">
          <cell r="A1286">
            <v>96423</v>
          </cell>
          <cell r="B1286" t="str">
            <v>RETIRADA DE FUSÍVEL EM ALTA TENSÃO TIPO "HH"</v>
          </cell>
          <cell r="C1286" t="str">
            <v>UN</v>
          </cell>
          <cell r="D1286">
            <v>21.28</v>
          </cell>
          <cell r="E1286" t="str">
            <v>Siurb (Edif)-Jan/21</v>
          </cell>
        </row>
        <row r="1287">
          <cell r="A1287">
            <v>96424</v>
          </cell>
          <cell r="B1287" t="str">
            <v>RETIRADA DE ELO FUSÍVEL EM CHAVE TIPO MATHEUS</v>
          </cell>
          <cell r="C1287" t="str">
            <v>UN</v>
          </cell>
          <cell r="D1287">
            <v>12.77</v>
          </cell>
          <cell r="E1287" t="str">
            <v>Siurb (Edif)-Jan/21</v>
          </cell>
        </row>
        <row r="1288">
          <cell r="A1288">
            <v>97000</v>
          </cell>
          <cell r="B1288" t="str">
            <v>RECOLOCAÇÕES - ENTRADA E DISTRIBUIÇÃO</v>
          </cell>
          <cell r="C1288" t="str">
            <v>.</v>
          </cell>
          <cell r="D1288" t="str">
            <v>.</v>
          </cell>
          <cell r="E1288" t="str">
            <v>Siurb (Edif)-Jan/21</v>
          </cell>
        </row>
        <row r="1289">
          <cell r="A1289">
            <v>97001</v>
          </cell>
          <cell r="B1289" t="str">
            <v>RECOLOCAÇÃO DE POSTE DE ENTRADA DE ENERGIA EM BAIXA TENSÃO - GALVANIZADO</v>
          </cell>
          <cell r="C1289" t="str">
            <v>UN</v>
          </cell>
          <cell r="D1289">
            <v>328.36</v>
          </cell>
          <cell r="E1289" t="str">
            <v>Siurb (Edif)-Jan/21</v>
          </cell>
        </row>
        <row r="1290">
          <cell r="A1290">
            <v>97002</v>
          </cell>
          <cell r="B1290" t="str">
            <v>RECOLOCAÇÃO DE POSTE DE ENTRADA DE ENERGIA EM BAIXA TENSÃO - CONCRETO</v>
          </cell>
          <cell r="C1290" t="str">
            <v>UN</v>
          </cell>
          <cell r="D1290">
            <v>449.78</v>
          </cell>
          <cell r="E1290" t="str">
            <v>Siurb (Edif)-Jan/21</v>
          </cell>
        </row>
        <row r="1291">
          <cell r="A1291">
            <v>97003</v>
          </cell>
          <cell r="B1291" t="str">
            <v>RECOLOCAÇÃO DE CAIXA DE ENTRADA DE ENERGIA EM BAIXA TENSÃO</v>
          </cell>
          <cell r="C1291" t="str">
            <v>UN</v>
          </cell>
          <cell r="D1291">
            <v>212.81</v>
          </cell>
          <cell r="E1291" t="str">
            <v>Siurb (Edif)-Jan/21</v>
          </cell>
        </row>
        <row r="1292">
          <cell r="A1292">
            <v>97004</v>
          </cell>
          <cell r="B1292" t="str">
            <v>RECOLOCAÇÃO DE ARMAÇÃO TIPO BRAQUETE</v>
          </cell>
          <cell r="C1292" t="str">
            <v>UN</v>
          </cell>
          <cell r="D1292">
            <v>17.03</v>
          </cell>
          <cell r="E1292" t="str">
            <v>Siurb (Edif)-Jan/21</v>
          </cell>
        </row>
        <row r="1293">
          <cell r="A1293">
            <v>97005</v>
          </cell>
          <cell r="B1293" t="str">
            <v>RECOLOCAÇÃO DE CABEÇOTE TIPO "TELESP"</v>
          </cell>
          <cell r="C1293" t="str">
            <v>UN</v>
          </cell>
          <cell r="D1293">
            <v>17.03</v>
          </cell>
          <cell r="E1293" t="str">
            <v>Siurb (Edif)-Jan/21</v>
          </cell>
        </row>
        <row r="1294">
          <cell r="A1294">
            <v>97008</v>
          </cell>
          <cell r="B1294" t="str">
            <v>RECOLOCAÇÃO DE CONDULETE</v>
          </cell>
          <cell r="C1294" t="str">
            <v>UN</v>
          </cell>
          <cell r="D1294">
            <v>21.28</v>
          </cell>
          <cell r="E1294" t="str">
            <v>Siurb (Edif)-Jan/21</v>
          </cell>
        </row>
        <row r="1295">
          <cell r="A1295">
            <v>97009</v>
          </cell>
          <cell r="B1295" t="str">
            <v>RECOLOCAÇÃO DE PERFILADOS</v>
          </cell>
          <cell r="C1295" t="str">
            <v>M</v>
          </cell>
          <cell r="D1295">
            <v>21.28</v>
          </cell>
          <cell r="E1295" t="str">
            <v>Siurb (Edif)-Jan/21</v>
          </cell>
        </row>
        <row r="1296">
          <cell r="A1296">
            <v>97012</v>
          </cell>
          <cell r="B1296" t="str">
            <v>RECOLOCAÇÃO DE ELETRODUTOS APARENTES - ATÉ 2"</v>
          </cell>
          <cell r="C1296" t="str">
            <v>M</v>
          </cell>
          <cell r="D1296">
            <v>12.77</v>
          </cell>
          <cell r="E1296" t="str">
            <v>Siurb (Edif)-Jan/21</v>
          </cell>
        </row>
        <row r="1297">
          <cell r="A1297">
            <v>97013</v>
          </cell>
          <cell r="B1297" t="str">
            <v>RECOLOCAÇÃO DE ELETRODUTOS APARENTES - ACIMA DE 2"</v>
          </cell>
          <cell r="C1297" t="str">
            <v>M</v>
          </cell>
          <cell r="D1297">
            <v>25.54</v>
          </cell>
          <cell r="E1297" t="str">
            <v>Siurb (Edif)-Jan/21</v>
          </cell>
        </row>
        <row r="1298">
          <cell r="A1298">
            <v>97014</v>
          </cell>
          <cell r="B1298" t="str">
            <v>RECOLOCAÇÃO DE FIO EMBUTIDO - ATÉ 16MM2</v>
          </cell>
          <cell r="C1298" t="str">
            <v>M</v>
          </cell>
          <cell r="D1298">
            <v>2.13</v>
          </cell>
          <cell r="E1298" t="str">
            <v>Siurb (Edif)-Jan/21</v>
          </cell>
        </row>
        <row r="1299">
          <cell r="A1299">
            <v>97015</v>
          </cell>
          <cell r="B1299" t="str">
            <v>RECOLOCAÇÃO DE CABO EMBUTIDO - ACIMA DE 16MM2</v>
          </cell>
          <cell r="C1299" t="str">
            <v>M</v>
          </cell>
          <cell r="D1299">
            <v>29.79</v>
          </cell>
          <cell r="E1299" t="str">
            <v>Siurb (Edif)-Jan/21</v>
          </cell>
        </row>
        <row r="1300">
          <cell r="A1300">
            <v>97016</v>
          </cell>
          <cell r="B1300" t="str">
            <v>RECOLOCAÇÃO DE FIO APARENTE - ATÉ 16MM2</v>
          </cell>
          <cell r="C1300" t="str">
            <v>M</v>
          </cell>
          <cell r="D1300">
            <v>1.28</v>
          </cell>
          <cell r="E1300" t="str">
            <v>Siurb (Edif)-Jan/21</v>
          </cell>
        </row>
        <row r="1301">
          <cell r="A1301">
            <v>97017</v>
          </cell>
          <cell r="B1301" t="str">
            <v>RECOLOCAÇÃO DE CABO APARENTE - ACIMA DE 16MM2</v>
          </cell>
          <cell r="C1301" t="str">
            <v>M</v>
          </cell>
          <cell r="D1301">
            <v>12.77</v>
          </cell>
          <cell r="E1301" t="str">
            <v>Siurb (Edif)-Jan/21</v>
          </cell>
        </row>
        <row r="1302">
          <cell r="A1302">
            <v>97018</v>
          </cell>
          <cell r="B1302" t="str">
            <v>RECOLOCAÇÃO DE TERMINAIS OU CONECTORES DE PRESSÃO PARA CABOS</v>
          </cell>
          <cell r="C1302" t="str">
            <v>UN</v>
          </cell>
          <cell r="D1302">
            <v>17.03</v>
          </cell>
          <cell r="E1302" t="str">
            <v>Siurb (Edif)-Jan/21</v>
          </cell>
        </row>
        <row r="1303">
          <cell r="A1303">
            <v>97020</v>
          </cell>
          <cell r="B1303" t="str">
            <v>RECOLOCAÇÃO DE SUPORTE-ISOLADOR TIPO ROLDANA</v>
          </cell>
          <cell r="C1303" t="str">
            <v>UN</v>
          </cell>
          <cell r="D1303">
            <v>12.77</v>
          </cell>
          <cell r="E1303" t="str">
            <v>Siurb (Edif)-Jan/21</v>
          </cell>
        </row>
        <row r="1304">
          <cell r="A1304">
            <v>97100</v>
          </cell>
          <cell r="B1304" t="str">
            <v>RECOLOCAÇÕES - CAIXAS E QUADROS</v>
          </cell>
          <cell r="C1304" t="str">
            <v>.</v>
          </cell>
          <cell r="D1304" t="str">
            <v>.</v>
          </cell>
          <cell r="E1304" t="str">
            <v>Siurb (Edif)-Jan/21</v>
          </cell>
        </row>
        <row r="1305">
          <cell r="A1305">
            <v>97110</v>
          </cell>
          <cell r="B1305" t="str">
            <v>RECOLOCAÇÃO DE BARRAMENTOS EM QUADROS ELÉTRICOS</v>
          </cell>
          <cell r="C1305" t="str">
            <v>M</v>
          </cell>
          <cell r="D1305">
            <v>42.56</v>
          </cell>
          <cell r="E1305" t="str">
            <v>Siurb (Edif)-Jan/21</v>
          </cell>
        </row>
        <row r="1306">
          <cell r="A1306">
            <v>97111</v>
          </cell>
          <cell r="B1306" t="str">
            <v>RECOLOCAÇÃO DE ISOLADORES EM QUADROS ELÉTRICOS</v>
          </cell>
          <cell r="C1306" t="str">
            <v>UN</v>
          </cell>
          <cell r="D1306">
            <v>10.64</v>
          </cell>
          <cell r="E1306" t="str">
            <v>Siurb (Edif)-Jan/21</v>
          </cell>
        </row>
        <row r="1307">
          <cell r="A1307">
            <v>97115</v>
          </cell>
          <cell r="B1307" t="str">
            <v>RECOLOCAÇÃO DE DISJUNTOR AUTOMÁTICO UNIPOLAR ATÉ 50A</v>
          </cell>
          <cell r="C1307" t="str">
            <v>UN</v>
          </cell>
          <cell r="D1307">
            <v>21.28</v>
          </cell>
          <cell r="E1307" t="str">
            <v>Siurb (Edif)-Jan/21</v>
          </cell>
        </row>
        <row r="1308">
          <cell r="A1308">
            <v>97116</v>
          </cell>
          <cell r="B1308" t="str">
            <v>RECOLOCAÇÃO DE DISJUNTOR AUTOMÁTICO BIPOLAR ATÉ 50A</v>
          </cell>
          <cell r="C1308" t="str">
            <v>UN</v>
          </cell>
          <cell r="D1308">
            <v>34.049999999999997</v>
          </cell>
          <cell r="E1308" t="str">
            <v>Siurb (Edif)-Jan/21</v>
          </cell>
        </row>
        <row r="1309">
          <cell r="A1309">
            <v>97117</v>
          </cell>
          <cell r="B1309" t="str">
            <v>RECOLOCAÇÃO DE DISJUNTOR AUTOMÁTICO TRIPOLAR ATÉ 50A</v>
          </cell>
          <cell r="C1309" t="str">
            <v>UN</v>
          </cell>
          <cell r="D1309">
            <v>63.84</v>
          </cell>
          <cell r="E1309" t="str">
            <v>Siurb (Edif)-Jan/21</v>
          </cell>
        </row>
        <row r="1310">
          <cell r="A1310">
            <v>97125</v>
          </cell>
          <cell r="B1310" t="str">
            <v>RECOLOCAÇÃO DE CAIXA PARA FUSÍVEL OU TOMADA, INSTALADA EM PERFILADOS</v>
          </cell>
          <cell r="C1310" t="str">
            <v>UN</v>
          </cell>
          <cell r="D1310">
            <v>21.28</v>
          </cell>
          <cell r="E1310" t="str">
            <v>Siurb (Edif)-Jan/21</v>
          </cell>
        </row>
        <row r="1311">
          <cell r="A1311">
            <v>97126</v>
          </cell>
          <cell r="B1311" t="str">
            <v>RECOLOCAÇÃO DE QUADRO DE DISTRIBUIÇÃO OU CAIXA DE PASSAGEM</v>
          </cell>
          <cell r="C1311" t="str">
            <v>M2</v>
          </cell>
          <cell r="D1311">
            <v>260.58</v>
          </cell>
          <cell r="E1311" t="str">
            <v>Siurb (Edif)-Jan/21</v>
          </cell>
        </row>
        <row r="1312">
          <cell r="A1312">
            <v>97130</v>
          </cell>
          <cell r="B1312" t="str">
            <v>RECOLOCAÇÃO DE FECHADURA DE QUADRO DE DISTRIBUIÇÃO OU CAIXA DE PASSAGEM</v>
          </cell>
          <cell r="C1312" t="str">
            <v>UN</v>
          </cell>
          <cell r="D1312">
            <v>10.64</v>
          </cell>
          <cell r="E1312" t="str">
            <v>Siurb (Edif)-Jan/21</v>
          </cell>
        </row>
        <row r="1313">
          <cell r="A1313">
            <v>97132</v>
          </cell>
          <cell r="B1313" t="str">
            <v>RECOLOCAÇÃO DE DISJUNTOR AUTOMÁTICO TIPO "QUICK-LAG"</v>
          </cell>
          <cell r="C1313" t="str">
            <v>UN</v>
          </cell>
          <cell r="D1313">
            <v>12.77</v>
          </cell>
          <cell r="E1313" t="str">
            <v>Siurb (Edif)-Jan/21</v>
          </cell>
        </row>
        <row r="1314">
          <cell r="A1314">
            <v>97134</v>
          </cell>
          <cell r="B1314" t="str">
            <v>RECOLOCAÇÃO DE BASE EM CHAPA DE FERRO, PARA DISJUNTOR TIPO "QUICK-LAG"</v>
          </cell>
          <cell r="C1314" t="str">
            <v>UN</v>
          </cell>
          <cell r="D1314">
            <v>42.56</v>
          </cell>
          <cell r="E1314" t="str">
            <v>Siurb (Edif)-Jan/21</v>
          </cell>
        </row>
        <row r="1315">
          <cell r="A1315">
            <v>97135</v>
          </cell>
          <cell r="B1315" t="str">
            <v>RECOLOCAÇÃO DE CAPACITOR PARA CORREÇÃO DE FATOR DE POTÊNCIA</v>
          </cell>
          <cell r="C1315" t="str">
            <v>UN</v>
          </cell>
          <cell r="D1315">
            <v>498.61</v>
          </cell>
          <cell r="E1315" t="str">
            <v>Siurb (Edif)-Jan/21</v>
          </cell>
        </row>
        <row r="1316">
          <cell r="A1316">
            <v>97137</v>
          </cell>
          <cell r="B1316" t="str">
            <v>RECOLOCAÇÃO DE CHAVE SECCIONADA OU BASE PARA FUSÍVEL TIPO NH-UNIPOLAR</v>
          </cell>
          <cell r="C1316" t="str">
            <v>UN</v>
          </cell>
          <cell r="D1316">
            <v>29.79</v>
          </cell>
          <cell r="E1316" t="str">
            <v>Siurb (Edif)-Jan/21</v>
          </cell>
        </row>
        <row r="1317">
          <cell r="A1317">
            <v>97138</v>
          </cell>
          <cell r="B1317" t="str">
            <v>RECOLOCAÇÃO DE CHAVE SECCIONADA OU BASE PARA FUSÍVEL TIPO NH-TRIPOLAR</v>
          </cell>
          <cell r="C1317" t="str">
            <v>UN</v>
          </cell>
          <cell r="D1317">
            <v>42.56</v>
          </cell>
          <cell r="E1317" t="str">
            <v>Siurb (Edif)-Jan/21</v>
          </cell>
        </row>
        <row r="1318">
          <cell r="A1318">
            <v>97139</v>
          </cell>
          <cell r="B1318" t="str">
            <v>RECOLOCAÇÃO DE BASE DE FUSÍVEIS TIPO " DIAZED"</v>
          </cell>
          <cell r="C1318" t="str">
            <v>UN</v>
          </cell>
          <cell r="D1318">
            <v>21.28</v>
          </cell>
          <cell r="E1318" t="str">
            <v>Siurb (Edif)-Jan/21</v>
          </cell>
        </row>
        <row r="1319">
          <cell r="A1319">
            <v>97140</v>
          </cell>
          <cell r="B1319" t="str">
            <v>RECOLOCAÇÃO DE BARRAMENTO DE COBRE</v>
          </cell>
          <cell r="C1319" t="str">
            <v>UN</v>
          </cell>
          <cell r="D1319">
            <v>21.28</v>
          </cell>
          <cell r="E1319" t="str">
            <v>Siurb (Edif)-Jan/21</v>
          </cell>
        </row>
        <row r="1320">
          <cell r="A1320">
            <v>97200</v>
          </cell>
          <cell r="B1320" t="str">
            <v>RECOLOCAÇÕES - PONTOS E APARELHOS</v>
          </cell>
          <cell r="C1320" t="str">
            <v>.</v>
          </cell>
          <cell r="D1320" t="str">
            <v>.</v>
          </cell>
          <cell r="E1320" t="str">
            <v>Siurb (Edif)-Jan/21</v>
          </cell>
        </row>
        <row r="1321">
          <cell r="A1321">
            <v>97201</v>
          </cell>
          <cell r="B1321" t="str">
            <v>RECOLOCAÇÃO DE SOQUETES EM LUMINÁRIAS</v>
          </cell>
          <cell r="C1321" t="str">
            <v>UN</v>
          </cell>
          <cell r="D1321">
            <v>12.77</v>
          </cell>
          <cell r="E1321" t="str">
            <v>Siurb (Edif)-Jan/21</v>
          </cell>
        </row>
        <row r="1322">
          <cell r="A1322">
            <v>97202</v>
          </cell>
          <cell r="B1322" t="str">
            <v>RECOLOCAÇÃO DE REATOR EM LUMINÁRIA FLUORESCENTE</v>
          </cell>
          <cell r="C1322" t="str">
            <v>UN</v>
          </cell>
          <cell r="D1322">
            <v>27.67</v>
          </cell>
          <cell r="E1322" t="str">
            <v>Siurb (Edif)-Jan/21</v>
          </cell>
        </row>
        <row r="1323">
          <cell r="A1323">
            <v>97203</v>
          </cell>
          <cell r="B1323" t="str">
            <v>RECOLOCAÇÃO DE LÂMPADA FLUORESCENTE</v>
          </cell>
          <cell r="C1323" t="str">
            <v>UN</v>
          </cell>
          <cell r="D1323">
            <v>1.81</v>
          </cell>
          <cell r="E1323" t="str">
            <v>Siurb (Edif)-Jan/21</v>
          </cell>
        </row>
        <row r="1324">
          <cell r="A1324">
            <v>97204</v>
          </cell>
          <cell r="B1324" t="str">
            <v>RECOLOCAÇÃO DE LÂMPADA VAPOR DE MERCÚRIO, SÓDIO OU MISTA</v>
          </cell>
          <cell r="C1324" t="str">
            <v>UN</v>
          </cell>
          <cell r="D1324">
            <v>12.77</v>
          </cell>
          <cell r="E1324" t="str">
            <v>Siurb (Edif)-Jan/21</v>
          </cell>
        </row>
        <row r="1325">
          <cell r="A1325">
            <v>97205</v>
          </cell>
          <cell r="B1325" t="str">
            <v>RECOLOCAÇÃO DE PLACA DIFUSORA PARA LÂMPADA FLUORESCENTE</v>
          </cell>
          <cell r="C1325" t="str">
            <v>UN</v>
          </cell>
          <cell r="D1325">
            <v>1.81</v>
          </cell>
          <cell r="E1325" t="str">
            <v>Siurb (Edif)-Jan/21</v>
          </cell>
        </row>
        <row r="1326">
          <cell r="A1326">
            <v>97211</v>
          </cell>
          <cell r="B1326" t="str">
            <v>RECOLOCAÇÃO DE LUMINÁRIA INTERNA PARA LÂMPADA FLUORESCENTE</v>
          </cell>
          <cell r="C1326" t="str">
            <v>UN</v>
          </cell>
          <cell r="D1326">
            <v>63.84</v>
          </cell>
          <cell r="E1326" t="str">
            <v>Siurb (Edif)-Jan/21</v>
          </cell>
        </row>
        <row r="1327">
          <cell r="A1327">
            <v>97212</v>
          </cell>
          <cell r="B1327" t="str">
            <v>RECOLOCAÇÃO DE LUMINÁRIA EXTERNA INSTALADA EM POSTE</v>
          </cell>
          <cell r="C1327" t="str">
            <v>UN</v>
          </cell>
          <cell r="D1327">
            <v>170.25</v>
          </cell>
          <cell r="E1327" t="str">
            <v>Siurb (Edif)-Jan/21</v>
          </cell>
        </row>
        <row r="1328">
          <cell r="A1328">
            <v>97213</v>
          </cell>
          <cell r="B1328" t="str">
            <v>RECOLOCAÇÃO DE LUMINÁRIA EXTERNA INSTALADA EM BRAÇO DE FERRO</v>
          </cell>
          <cell r="C1328" t="str">
            <v>UN</v>
          </cell>
          <cell r="D1328">
            <v>85.13</v>
          </cell>
          <cell r="E1328" t="str">
            <v>Siurb (Edif)-Jan/21</v>
          </cell>
        </row>
        <row r="1329">
          <cell r="A1329">
            <v>97214</v>
          </cell>
          <cell r="B1329" t="str">
            <v>RECOLOCAÇÃO DE LUMINÁRIA A PROVA DE TEMPO, GASES E VAPOR</v>
          </cell>
          <cell r="C1329" t="str">
            <v>UN</v>
          </cell>
          <cell r="D1329">
            <v>42.56</v>
          </cell>
          <cell r="E1329" t="str">
            <v>Siurb (Edif)-Jan/21</v>
          </cell>
        </row>
        <row r="1330">
          <cell r="A1330">
            <v>97218</v>
          </cell>
          <cell r="B1330" t="str">
            <v>RECOLOCAÇÃO DE PROJETOR DE FACHADA</v>
          </cell>
          <cell r="C1330" t="str">
            <v>UN</v>
          </cell>
          <cell r="D1330">
            <v>42.56</v>
          </cell>
          <cell r="E1330" t="str">
            <v>Siurb (Edif)-Jan/21</v>
          </cell>
        </row>
        <row r="1331">
          <cell r="A1331">
            <v>97219</v>
          </cell>
          <cell r="B1331" t="str">
            <v>RECOLOCAÇÃO DE PROJETOR DE JARDIM</v>
          </cell>
          <cell r="C1331" t="str">
            <v>UN</v>
          </cell>
          <cell r="D1331">
            <v>34.049999999999997</v>
          </cell>
          <cell r="E1331" t="str">
            <v>Siurb (Edif)-Jan/21</v>
          </cell>
        </row>
        <row r="1332">
          <cell r="A1332">
            <v>97225</v>
          </cell>
          <cell r="B1332" t="str">
            <v>RECOLOCAÇÃO DE BRAÇO DE LUMINÁRIA</v>
          </cell>
          <cell r="C1332" t="str">
            <v>UN</v>
          </cell>
          <cell r="D1332">
            <v>42.56</v>
          </cell>
          <cell r="E1332" t="str">
            <v>Siurb (Edif)-Jan/21</v>
          </cell>
        </row>
        <row r="1333">
          <cell r="A1333">
            <v>97300</v>
          </cell>
          <cell r="B1333" t="str">
            <v>RECOLOCAÇÕES - PÁRA-RAIOS E OUTROS</v>
          </cell>
          <cell r="C1333" t="str">
            <v>.</v>
          </cell>
          <cell r="D1333" t="str">
            <v>.</v>
          </cell>
          <cell r="E1333" t="str">
            <v>Siurb (Edif)-Jan/21</v>
          </cell>
        </row>
        <row r="1334">
          <cell r="A1334">
            <v>97314</v>
          </cell>
          <cell r="B1334" t="str">
            <v>RECOLOCAÇÃO DE CORDOALHA DE COBRE NÚ</v>
          </cell>
          <cell r="C1334" t="str">
            <v>M</v>
          </cell>
          <cell r="D1334">
            <v>21.28</v>
          </cell>
          <cell r="E1334" t="str">
            <v>Siurb (Edif)-Jan/21</v>
          </cell>
        </row>
        <row r="1335">
          <cell r="A1335">
            <v>97315</v>
          </cell>
          <cell r="B1335" t="str">
            <v>RECOLOCAÇÃO CORDOALHA DE COBRE NÚ PARA ATERRAMENTO</v>
          </cell>
          <cell r="C1335" t="str">
            <v>M</v>
          </cell>
          <cell r="D1335">
            <v>21.28</v>
          </cell>
          <cell r="E1335" t="str">
            <v>Siurb (Edif)-Jan/21</v>
          </cell>
        </row>
        <row r="1336">
          <cell r="A1336">
            <v>97316</v>
          </cell>
          <cell r="B1336" t="str">
            <v>RECOLOCAÇÃO DE CONECTOR TIPO "SPLIT_BOLT"</v>
          </cell>
          <cell r="C1336" t="str">
            <v>UN</v>
          </cell>
          <cell r="D1336">
            <v>12.77</v>
          </cell>
          <cell r="E1336" t="str">
            <v>Siurb (Edif)-Jan/21</v>
          </cell>
        </row>
        <row r="1337">
          <cell r="A1337">
            <v>97360</v>
          </cell>
          <cell r="B1337" t="str">
            <v>RECOLOCAÇÃO DE POSTE DE FERRO, INCLUSIVE BASE DE FIXAÇÃO</v>
          </cell>
          <cell r="C1337" t="str">
            <v>UN</v>
          </cell>
          <cell r="D1337">
            <v>328.36</v>
          </cell>
          <cell r="E1337" t="str">
            <v>Siurb (Edif)-Jan/21</v>
          </cell>
        </row>
        <row r="1338">
          <cell r="A1338">
            <v>97361</v>
          </cell>
          <cell r="B1338" t="str">
            <v>RECOLOCAÇÃO DE POSTE DE FERRO ENGASTADO NO SOLO</v>
          </cell>
          <cell r="C1338" t="str">
            <v>UN</v>
          </cell>
          <cell r="D1338">
            <v>449.78</v>
          </cell>
          <cell r="E1338" t="str">
            <v>Siurb (Edif)-Jan/21</v>
          </cell>
        </row>
        <row r="1339">
          <cell r="A1339">
            <v>97362</v>
          </cell>
          <cell r="B1339" t="str">
            <v>RECOLOCAÇÃO DE POSTE DE CONCRETO EM REDE DE ENERGIA</v>
          </cell>
          <cell r="C1339" t="str">
            <v>UN</v>
          </cell>
          <cell r="D1339">
            <v>521.35</v>
          </cell>
          <cell r="E1339" t="str">
            <v>Siurb (Edif)-Jan/21</v>
          </cell>
        </row>
        <row r="1340">
          <cell r="A1340">
            <v>97400</v>
          </cell>
          <cell r="B1340" t="str">
            <v>RECOLOCAÇÕES - CABINES PRIMÁRIAS</v>
          </cell>
          <cell r="C1340" t="str">
            <v>.</v>
          </cell>
          <cell r="D1340" t="str">
            <v>.</v>
          </cell>
          <cell r="E1340" t="str">
            <v>Siurb (Edif)-Jan/21</v>
          </cell>
        </row>
        <row r="1341">
          <cell r="A1341">
            <v>97401</v>
          </cell>
          <cell r="B1341" t="str">
            <v>RECOLOCAÇÃO DE ISOLADOR TIPO DISCO INCLUSIVE GANCHO DE SUSTENTAÇÃO</v>
          </cell>
          <cell r="C1341" t="str">
            <v>UN</v>
          </cell>
          <cell r="D1341">
            <v>8.51</v>
          </cell>
          <cell r="E1341" t="str">
            <v>Siurb (Edif)-Jan/21</v>
          </cell>
        </row>
        <row r="1342">
          <cell r="A1342">
            <v>97402</v>
          </cell>
          <cell r="B1342" t="str">
            <v>RECOLOCAÇÃO DE ISOLADOR TIPO CASTANHA INCLUSIVE GANCHO DE SUSTENTAÇÃO</v>
          </cell>
          <cell r="C1342" t="str">
            <v>UN</v>
          </cell>
          <cell r="D1342">
            <v>8.51</v>
          </cell>
          <cell r="E1342" t="str">
            <v>Siurb (Edif)-Jan/21</v>
          </cell>
        </row>
        <row r="1343">
          <cell r="A1343">
            <v>97403</v>
          </cell>
          <cell r="B1343" t="str">
            <v>RECOLOCAÇÃO DE ISOLADOR TIPO PINO PARA A.T. INCLUSIVE PINO</v>
          </cell>
          <cell r="C1343" t="str">
            <v>UN</v>
          </cell>
          <cell r="D1343">
            <v>27.67</v>
          </cell>
          <cell r="E1343" t="str">
            <v>Siurb (Edif)-Jan/21</v>
          </cell>
        </row>
        <row r="1344">
          <cell r="A1344">
            <v>97404</v>
          </cell>
          <cell r="B1344" t="str">
            <v>RECOLOCAÇÃO DE ISOLADOR TIPO PEDESTAL PARA A.T.</v>
          </cell>
          <cell r="C1344" t="str">
            <v>UN</v>
          </cell>
          <cell r="D1344">
            <v>25.54</v>
          </cell>
          <cell r="E1344" t="str">
            <v>Siurb (Edif)-Jan/21</v>
          </cell>
        </row>
        <row r="1345">
          <cell r="A1345">
            <v>97405</v>
          </cell>
          <cell r="B1345" t="str">
            <v>RECOLOCAÇÃO DE CRUZETA DE MADEIRA</v>
          </cell>
          <cell r="C1345" t="str">
            <v>UN</v>
          </cell>
          <cell r="D1345">
            <v>121.42</v>
          </cell>
          <cell r="E1345" t="str">
            <v>Siurb (Edif)-Jan/21</v>
          </cell>
        </row>
        <row r="1346">
          <cell r="A1346">
            <v>97406</v>
          </cell>
          <cell r="B1346" t="str">
            <v>RECOLOCAÇÃO DE BUCHA DE PASSAGEM INTERNA/EXTERNA PARA A.T.</v>
          </cell>
          <cell r="C1346" t="str">
            <v>UN</v>
          </cell>
          <cell r="D1346">
            <v>21.28</v>
          </cell>
          <cell r="E1346" t="str">
            <v>Siurb (Edif)-Jan/21</v>
          </cell>
        </row>
        <row r="1347">
          <cell r="A1347">
            <v>97407</v>
          </cell>
          <cell r="B1347" t="str">
            <v>RECOLOCAÇÃO DE CHAPA DE FERRO PARA BUCHA DE PASSAGEM</v>
          </cell>
          <cell r="C1347" t="str">
            <v>UN</v>
          </cell>
          <cell r="D1347">
            <v>21.28</v>
          </cell>
          <cell r="E1347" t="str">
            <v>Siurb (Edif)-Jan/21</v>
          </cell>
        </row>
        <row r="1348">
          <cell r="A1348">
            <v>97408</v>
          </cell>
          <cell r="B1348" t="str">
            <v>RECOLOCAÇÃO DE VERGALHÃO DE COBRE 3/8"</v>
          </cell>
          <cell r="C1348" t="str">
            <v>M</v>
          </cell>
          <cell r="D1348">
            <v>17.03</v>
          </cell>
          <cell r="E1348" t="str">
            <v>Siurb (Edif)-Jan/21</v>
          </cell>
        </row>
        <row r="1349">
          <cell r="A1349">
            <v>97409</v>
          </cell>
          <cell r="B1349" t="str">
            <v>RECOLOCAÇÃO DE TERMINAL OU CONECTOR PARA VERGALHÃO DE COBRE</v>
          </cell>
          <cell r="C1349" t="str">
            <v>UN</v>
          </cell>
          <cell r="D1349">
            <v>8.51</v>
          </cell>
          <cell r="E1349" t="str">
            <v>Siurb (Edif)-Jan/21</v>
          </cell>
        </row>
        <row r="1350">
          <cell r="A1350">
            <v>97410</v>
          </cell>
          <cell r="B1350" t="str">
            <v>RECOLOCAÇÃO DE CHAVE SECCIONADORA TRIPOLAR CLASSE 15KV</v>
          </cell>
          <cell r="C1350" t="str">
            <v>UN</v>
          </cell>
          <cell r="D1350">
            <v>203.51</v>
          </cell>
          <cell r="E1350" t="str">
            <v>Siurb (Edif)-Jan/21</v>
          </cell>
        </row>
        <row r="1351">
          <cell r="A1351">
            <v>97411</v>
          </cell>
          <cell r="B1351" t="str">
            <v>RECOLOCAÇÃO DE TRANSFORMADOR DE POTENCIAL</v>
          </cell>
          <cell r="C1351" t="str">
            <v>UN</v>
          </cell>
          <cell r="D1351">
            <v>73.540000000000006</v>
          </cell>
          <cell r="E1351" t="str">
            <v>Siurb (Edif)-Jan/21</v>
          </cell>
        </row>
        <row r="1352">
          <cell r="A1352">
            <v>97412</v>
          </cell>
          <cell r="B1352" t="str">
            <v>RECOLOCAÇÃO DE DISJUNTOR A.T. DE VOLUME NORMAL OU REDUZIDO DE ÓLEO</v>
          </cell>
          <cell r="C1352" t="str">
            <v>UN</v>
          </cell>
          <cell r="D1352">
            <v>383.26</v>
          </cell>
          <cell r="E1352" t="str">
            <v>Siurb (Edif)-Jan/21</v>
          </cell>
        </row>
        <row r="1353">
          <cell r="A1353">
            <v>97413</v>
          </cell>
          <cell r="B1353" t="str">
            <v>RECOLOCAÇÃO DE TRANSFORMADOR DE POTÊNCIA CLASSE 15KV</v>
          </cell>
          <cell r="C1353" t="str">
            <v>UN</v>
          </cell>
          <cell r="D1353">
            <v>656.72</v>
          </cell>
          <cell r="E1353" t="str">
            <v>Siurb (Edif)-Jan/21</v>
          </cell>
        </row>
        <row r="1354">
          <cell r="A1354">
            <v>97414</v>
          </cell>
          <cell r="B1354" t="str">
            <v>RECOLOCAÇÃO DE CHAVE FUSÍVEL TIPO MATHEUS</v>
          </cell>
          <cell r="C1354" t="str">
            <v>UN</v>
          </cell>
          <cell r="D1354">
            <v>61.4</v>
          </cell>
          <cell r="E1354" t="str">
            <v>Siurb (Edif)-Jan/21</v>
          </cell>
        </row>
        <row r="1355">
          <cell r="A1355">
            <v>97415</v>
          </cell>
          <cell r="B1355" t="str">
            <v>RECOLOCAÇÃO DE SUPORTE DE TRANSFORMADOR EM POSTE</v>
          </cell>
          <cell r="C1355" t="str">
            <v>UN</v>
          </cell>
          <cell r="D1355">
            <v>121.42</v>
          </cell>
          <cell r="E1355" t="str">
            <v>Siurb (Edif)-Jan/21</v>
          </cell>
        </row>
        <row r="1356">
          <cell r="A1356">
            <v>97416</v>
          </cell>
          <cell r="B1356" t="str">
            <v>RECOLOCAÇÃO DE CABO DE A.T. EM LINHA AÉREA ATÉ 35MM2</v>
          </cell>
          <cell r="C1356" t="str">
            <v>M</v>
          </cell>
          <cell r="D1356">
            <v>12.77</v>
          </cell>
          <cell r="E1356" t="str">
            <v>Siurb (Edif)-Jan/21</v>
          </cell>
        </row>
        <row r="1357">
          <cell r="A1357">
            <v>97417</v>
          </cell>
          <cell r="B1357" t="str">
            <v>RECOLOCAÇÃO DE PÁRA-RAIO TIPO CRISTAL VALVE 15KV</v>
          </cell>
          <cell r="C1357" t="str">
            <v>UN</v>
          </cell>
          <cell r="D1357">
            <v>219.59</v>
          </cell>
          <cell r="E1357" t="str">
            <v>Siurb (Edif)-Jan/21</v>
          </cell>
        </row>
        <row r="1358">
          <cell r="A1358">
            <v>97418</v>
          </cell>
          <cell r="B1358" t="str">
            <v>RECOLOCAÇÃO DE CONTATORES E RELÊS EM GERAL</v>
          </cell>
          <cell r="C1358" t="str">
            <v>UN</v>
          </cell>
          <cell r="D1358">
            <v>255.57</v>
          </cell>
          <cell r="E1358" t="str">
            <v>Siurb (Edif)-Jan/21</v>
          </cell>
        </row>
        <row r="1359">
          <cell r="A1359">
            <v>97423</v>
          </cell>
          <cell r="B1359" t="str">
            <v>RECOLOCAÇÃO DE FUSÍVEL EM ALTA TENSÃO TIPO "HH"</v>
          </cell>
          <cell r="C1359" t="str">
            <v>UN</v>
          </cell>
          <cell r="D1359">
            <v>21.28</v>
          </cell>
          <cell r="E1359" t="str">
            <v>Siurb (Edif)-Jan/21</v>
          </cell>
        </row>
        <row r="1360">
          <cell r="A1360">
            <v>97424</v>
          </cell>
          <cell r="B1360" t="str">
            <v>RECOLOCAÇÃO DE ELO FUSÍVEL EM CHAVE TIPO MATHEUS</v>
          </cell>
          <cell r="C1360" t="str">
            <v>UN</v>
          </cell>
          <cell r="D1360">
            <v>12.77</v>
          </cell>
          <cell r="E1360" t="str">
            <v>Siurb (Edif)-Jan/21</v>
          </cell>
        </row>
        <row r="1361">
          <cell r="A1361">
            <v>98000</v>
          </cell>
          <cell r="B1361" t="str">
            <v>SERVIÇOS PARCIAIS - ENTRADA E DISTRIBUIÇÃO</v>
          </cell>
          <cell r="C1361" t="str">
            <v>.</v>
          </cell>
          <cell r="D1361" t="str">
            <v>.</v>
          </cell>
          <cell r="E1361" t="str">
            <v>Siurb (Edif)-Jan/21</v>
          </cell>
        </row>
        <row r="1362">
          <cell r="A1362">
            <v>98003</v>
          </cell>
          <cell r="B1362" t="str">
            <v>POSTE DE ENTRADA DE ENERGIA, DUPLO "T" - 7,5M/200DAN</v>
          </cell>
          <cell r="C1362" t="str">
            <v>UN</v>
          </cell>
          <cell r="D1362">
            <v>882.91</v>
          </cell>
          <cell r="E1362" t="str">
            <v>Siurb (Edif)-Jan/21</v>
          </cell>
        </row>
        <row r="1363">
          <cell r="A1363">
            <v>98004</v>
          </cell>
          <cell r="B1363" t="str">
            <v>POSTE DE ENTRADA DE ENERGIA, DUPLO "T" - 7,5M/300DAN</v>
          </cell>
          <cell r="C1363" t="str">
            <v>UN</v>
          </cell>
          <cell r="D1363">
            <v>1059.25</v>
          </cell>
          <cell r="E1363" t="str">
            <v>Siurb (Edif)-Jan/21</v>
          </cell>
        </row>
        <row r="1364">
          <cell r="A1364">
            <v>98011</v>
          </cell>
          <cell r="B1364" t="str">
            <v>FORNECIMENTO E INSTALAÇÃO DE POSTE EM CONCRETO COM ALTURA LIVRE DE 18M, 1000DAN, ENGASTADO</v>
          </cell>
          <cell r="C1364" t="str">
            <v>UN</v>
          </cell>
          <cell r="D1364">
            <v>6904.1</v>
          </cell>
          <cell r="E1364" t="str">
            <v>Siurb (Edif)-Jan/21</v>
          </cell>
        </row>
        <row r="1365">
          <cell r="A1365">
            <v>98018</v>
          </cell>
          <cell r="B1365" t="str">
            <v>TERMINAL OU CONECTOR DE PRESSÃO - PARA FIO ATÉ 6MM2</v>
          </cell>
          <cell r="C1365" t="str">
            <v>UN</v>
          </cell>
          <cell r="D1365">
            <v>15.32</v>
          </cell>
          <cell r="E1365" t="str">
            <v>Siurb (Edif)-Jan/21</v>
          </cell>
        </row>
        <row r="1366">
          <cell r="A1366">
            <v>98019</v>
          </cell>
          <cell r="B1366" t="str">
            <v>TERMINAL OU CONECTOR DE PRESSÃO - PARA CABO 10MM2</v>
          </cell>
          <cell r="C1366" t="str">
            <v>UN</v>
          </cell>
          <cell r="D1366">
            <v>17.36</v>
          </cell>
          <cell r="E1366" t="str">
            <v>Siurb (Edif)-Jan/21</v>
          </cell>
        </row>
        <row r="1367">
          <cell r="A1367">
            <v>98020</v>
          </cell>
          <cell r="B1367" t="str">
            <v>TERMINAL OU CONECTOR DE PRESSÃO - PARA CABO 16MM2</v>
          </cell>
          <cell r="C1367" t="str">
            <v>UN</v>
          </cell>
          <cell r="D1367">
            <v>19.510000000000002</v>
          </cell>
          <cell r="E1367" t="str">
            <v>Siurb (Edif)-Jan/21</v>
          </cell>
        </row>
        <row r="1368">
          <cell r="A1368">
            <v>98021</v>
          </cell>
          <cell r="B1368" t="str">
            <v>TERMINAL OU CONECTOR DE PRESSÃO - PARA CABO 25MM2</v>
          </cell>
          <cell r="C1368" t="str">
            <v>UN</v>
          </cell>
          <cell r="D1368">
            <v>18.98</v>
          </cell>
          <cell r="E1368" t="str">
            <v>Siurb (Edif)-Jan/21</v>
          </cell>
        </row>
        <row r="1369">
          <cell r="A1369">
            <v>98022</v>
          </cell>
          <cell r="B1369" t="str">
            <v>TERMINAL OU CONECTOR DE PRESSÃO - PARA CABO 35MM2</v>
          </cell>
          <cell r="C1369" t="str">
            <v>UN</v>
          </cell>
          <cell r="D1369">
            <v>20.059999999999999</v>
          </cell>
          <cell r="E1369" t="str">
            <v>Siurb (Edif)-Jan/21</v>
          </cell>
        </row>
        <row r="1370">
          <cell r="A1370">
            <v>98023</v>
          </cell>
          <cell r="B1370" t="str">
            <v>TERMINAL OU CONECTOR DE PRESSÃO - PARA CABO 50MM2</v>
          </cell>
          <cell r="C1370" t="str">
            <v>UN</v>
          </cell>
          <cell r="D1370">
            <v>27.5</v>
          </cell>
          <cell r="E1370" t="str">
            <v>Siurb (Edif)-Jan/21</v>
          </cell>
        </row>
        <row r="1371">
          <cell r="A1371">
            <v>98024</v>
          </cell>
          <cell r="B1371" t="str">
            <v>TERMINAL OU CONECTOR DE PRESSÃO - PARA CABO 70MM2</v>
          </cell>
          <cell r="C1371" t="str">
            <v>UN</v>
          </cell>
          <cell r="D1371">
            <v>27.21</v>
          </cell>
          <cell r="E1371" t="str">
            <v>Siurb (Edif)-Jan/21</v>
          </cell>
        </row>
        <row r="1372">
          <cell r="A1372">
            <v>98025</v>
          </cell>
          <cell r="B1372" t="str">
            <v>TERMINAL OU CONECTOR DE PRESSÃO - PARA CABO 95MM2</v>
          </cell>
          <cell r="C1372" t="str">
            <v>UN</v>
          </cell>
          <cell r="D1372">
            <v>32.71</v>
          </cell>
          <cell r="E1372" t="str">
            <v>Siurb (Edif)-Jan/21</v>
          </cell>
        </row>
        <row r="1373">
          <cell r="A1373">
            <v>98026</v>
          </cell>
          <cell r="B1373" t="str">
            <v>TERMINAL OU CONECTOR DE PRESSÃO - PARA CABO 120MM2</v>
          </cell>
          <cell r="C1373" t="str">
            <v>UN</v>
          </cell>
          <cell r="D1373">
            <v>42.66</v>
          </cell>
          <cell r="E1373" t="str">
            <v>Siurb (Edif)-Jan/21</v>
          </cell>
        </row>
        <row r="1374">
          <cell r="A1374">
            <v>98027</v>
          </cell>
          <cell r="B1374" t="str">
            <v>TERMINAL OU CONECTOR DE PRESSÃO - PARA CABO 150MM2</v>
          </cell>
          <cell r="C1374" t="str">
            <v>UN</v>
          </cell>
          <cell r="D1374">
            <v>43.9</v>
          </cell>
          <cell r="E1374" t="str">
            <v>Siurb (Edif)-Jan/21</v>
          </cell>
        </row>
        <row r="1375">
          <cell r="A1375">
            <v>98028</v>
          </cell>
          <cell r="B1375" t="str">
            <v>TERMINAL OU CONECTOR DE PRESSÃO - PARA CABO 185MM2</v>
          </cell>
          <cell r="C1375" t="str">
            <v>UN</v>
          </cell>
          <cell r="D1375">
            <v>50.55</v>
          </cell>
          <cell r="E1375" t="str">
            <v>Siurb (Edif)-Jan/21</v>
          </cell>
        </row>
        <row r="1376">
          <cell r="A1376">
            <v>98029</v>
          </cell>
          <cell r="B1376" t="str">
            <v>TERMINAL OU CONECTOR DE PRESSÃO - PARA CABO 240MM2</v>
          </cell>
          <cell r="C1376" t="str">
            <v>UN</v>
          </cell>
          <cell r="D1376">
            <v>53.13</v>
          </cell>
          <cell r="E1376" t="str">
            <v>Siurb (Edif)-Jan/21</v>
          </cell>
        </row>
        <row r="1377">
          <cell r="A1377">
            <v>98030</v>
          </cell>
          <cell r="B1377" t="str">
            <v>TERMINAL OU CONECTOR DE PRESSÃO - PARA CABO 300MM2</v>
          </cell>
          <cell r="C1377" t="str">
            <v>UN</v>
          </cell>
          <cell r="D1377">
            <v>62.66</v>
          </cell>
          <cell r="E1377" t="str">
            <v>Siurb (Edif)-Jan/21</v>
          </cell>
        </row>
        <row r="1378">
          <cell r="A1378">
            <v>98200</v>
          </cell>
          <cell r="B1378" t="str">
            <v>SERVIÇOS PARCIAIS - PONTOS E APARELHOS</v>
          </cell>
          <cell r="C1378" t="str">
            <v>.</v>
          </cell>
          <cell r="D1378" t="str">
            <v>.</v>
          </cell>
          <cell r="E1378" t="str">
            <v>Siurb (Edif)-Jan/21</v>
          </cell>
        </row>
        <row r="1379">
          <cell r="A1379">
            <v>98201</v>
          </cell>
          <cell r="B1379" t="str">
            <v>INTERRUPTOR SIMPLES - 1 TECLA</v>
          </cell>
          <cell r="C1379" t="str">
            <v>UN</v>
          </cell>
          <cell r="D1379">
            <v>15.05</v>
          </cell>
          <cell r="E1379" t="str">
            <v>Siurb (Edif)-Jan/21</v>
          </cell>
        </row>
        <row r="1380">
          <cell r="A1380">
            <v>98202</v>
          </cell>
          <cell r="B1380" t="str">
            <v>INTERRUPTOR SIMPLES - 2 TECLAS</v>
          </cell>
          <cell r="C1380" t="str">
            <v>UN</v>
          </cell>
          <cell r="D1380">
            <v>21.67</v>
          </cell>
          <cell r="E1380" t="str">
            <v>Siurb (Edif)-Jan/21</v>
          </cell>
        </row>
        <row r="1381">
          <cell r="A1381">
            <v>98203</v>
          </cell>
          <cell r="B1381" t="str">
            <v>INTERRUPTOR SIMPLES - 3 TECLAS</v>
          </cell>
          <cell r="C1381" t="str">
            <v>UN</v>
          </cell>
          <cell r="D1381">
            <v>32.4</v>
          </cell>
          <cell r="E1381" t="str">
            <v>Siurb (Edif)-Jan/21</v>
          </cell>
        </row>
        <row r="1382">
          <cell r="A1382">
            <v>98204</v>
          </cell>
          <cell r="B1382" t="str">
            <v>INTERRUPTOR SIMPLES BIPOLAR - 1 TECLA</v>
          </cell>
          <cell r="C1382" t="str">
            <v>UN</v>
          </cell>
          <cell r="D1382">
            <v>35.58</v>
          </cell>
          <cell r="E1382" t="str">
            <v>Siurb (Edif)-Jan/21</v>
          </cell>
        </row>
        <row r="1383">
          <cell r="A1383">
            <v>98205</v>
          </cell>
          <cell r="B1383" t="str">
            <v>INTERRUPTOR PARALELO - 1 TECLA</v>
          </cell>
          <cell r="C1383" t="str">
            <v>UN</v>
          </cell>
          <cell r="D1383">
            <v>17.47</v>
          </cell>
          <cell r="E1383" t="str">
            <v>Siurb (Edif)-Jan/21</v>
          </cell>
        </row>
        <row r="1384">
          <cell r="A1384">
            <v>98206</v>
          </cell>
          <cell r="B1384" t="str">
            <v>ESPELHO PLÁSTICO - 3"X3"</v>
          </cell>
          <cell r="C1384" t="str">
            <v>UN</v>
          </cell>
          <cell r="D1384">
            <v>3.51</v>
          </cell>
          <cell r="E1384" t="str">
            <v>Siurb (Edif)-Jan/21</v>
          </cell>
        </row>
        <row r="1385">
          <cell r="A1385">
            <v>98207</v>
          </cell>
          <cell r="B1385" t="str">
            <v>ESPELHO PLÁSTICO - 4"X2"</v>
          </cell>
          <cell r="C1385" t="str">
            <v>UN</v>
          </cell>
          <cell r="D1385">
            <v>4.29</v>
          </cell>
          <cell r="E1385" t="str">
            <v>Siurb (Edif)-Jan/21</v>
          </cell>
        </row>
        <row r="1386">
          <cell r="A1386">
            <v>98208</v>
          </cell>
          <cell r="B1386" t="str">
            <v>ESPELHO PLÁSTICO - 4"X4"</v>
          </cell>
          <cell r="C1386" t="str">
            <v>UN</v>
          </cell>
          <cell r="D1386">
            <v>9.69</v>
          </cell>
          <cell r="E1386" t="str">
            <v>Siurb (Edif)-Jan/21</v>
          </cell>
        </row>
        <row r="1387">
          <cell r="A1387">
            <v>98209</v>
          </cell>
          <cell r="B1387" t="str">
            <v>TOMADA PARA TELEFONE DE 4 POLOS PADRÃO TELEBRÁS</v>
          </cell>
          <cell r="C1387" t="str">
            <v>UN</v>
          </cell>
          <cell r="D1387">
            <v>19.440000000000001</v>
          </cell>
          <cell r="E1387" t="str">
            <v>Siurb (Edif)-Jan/21</v>
          </cell>
        </row>
        <row r="1388">
          <cell r="A1388">
            <v>98210</v>
          </cell>
          <cell r="B1388" t="str">
            <v>TOMADA SIMPLES DE EMBUTIR - 110/220V</v>
          </cell>
          <cell r="C1388" t="str">
            <v>UN</v>
          </cell>
          <cell r="D1388">
            <v>16.68</v>
          </cell>
          <cell r="E1388" t="str">
            <v>Siurb (Edif)-Jan/21</v>
          </cell>
        </row>
        <row r="1389">
          <cell r="A1389">
            <v>98212</v>
          </cell>
          <cell r="B1389" t="str">
            <v>TOMADA SIMPLES DE EMBUTIR - PARA PISO</v>
          </cell>
          <cell r="C1389" t="str">
            <v>UN</v>
          </cell>
          <cell r="D1389">
            <v>43.32</v>
          </cell>
          <cell r="E1389" t="str">
            <v>Siurb (Edif)-Jan/21</v>
          </cell>
        </row>
        <row r="1390">
          <cell r="A1390">
            <v>98213</v>
          </cell>
          <cell r="B1390" t="str">
            <v>TOMADA 3P+T 30A - 440V</v>
          </cell>
          <cell r="C1390" t="str">
            <v>UN</v>
          </cell>
          <cell r="D1390">
            <v>97.52</v>
          </cell>
          <cell r="E1390" t="str">
            <v>Siurb (Edif)-Jan/21</v>
          </cell>
        </row>
        <row r="1391">
          <cell r="A1391">
            <v>98214</v>
          </cell>
          <cell r="B1391" t="str">
            <v>TOMADA 3P+T 32A - 600/690V TIPO INDUSTRIAL</v>
          </cell>
          <cell r="C1391" t="str">
            <v>UN</v>
          </cell>
          <cell r="D1391">
            <v>193.07</v>
          </cell>
          <cell r="E1391" t="str">
            <v>Siurb (Edif)-Jan/21</v>
          </cell>
        </row>
        <row r="1392">
          <cell r="A1392">
            <v>98215</v>
          </cell>
          <cell r="B1392" t="str">
            <v>TOMADA 3P+T 63A - 600/690V TIPO INDUSTRIAL</v>
          </cell>
          <cell r="C1392" t="str">
            <v>UN</v>
          </cell>
          <cell r="D1392">
            <v>494.42</v>
          </cell>
          <cell r="E1392" t="str">
            <v>Siurb (Edif)-Jan/21</v>
          </cell>
        </row>
        <row r="1393">
          <cell r="A1393">
            <v>98216</v>
          </cell>
          <cell r="B1393" t="str">
            <v>BOTÃO PARA CAMPAINHA - USO AO TEMPO</v>
          </cell>
          <cell r="C1393" t="str">
            <v>UN</v>
          </cell>
          <cell r="D1393">
            <v>21.58</v>
          </cell>
          <cell r="E1393" t="str">
            <v>Siurb (Edif)-Jan/21</v>
          </cell>
        </row>
        <row r="1394">
          <cell r="A1394">
            <v>98217</v>
          </cell>
          <cell r="B1394" t="str">
            <v>CIGARRA DE SOBREPOR, TIPO COLEGIAL</v>
          </cell>
          <cell r="C1394" t="str">
            <v>UN</v>
          </cell>
          <cell r="D1394">
            <v>108.88</v>
          </cell>
          <cell r="E1394" t="str">
            <v>Siurb (Edif)-Jan/21</v>
          </cell>
        </row>
        <row r="1395">
          <cell r="A1395">
            <v>98218</v>
          </cell>
          <cell r="B1395" t="str">
            <v>TOMADA SIMPLES, 2P+T, 20A</v>
          </cell>
          <cell r="C1395" t="str">
            <v>UN</v>
          </cell>
          <cell r="D1395">
            <v>16.68</v>
          </cell>
          <cell r="E1395" t="str">
            <v>Siurb (Edif)-Jan/21</v>
          </cell>
        </row>
        <row r="1396">
          <cell r="A1396">
            <v>98222</v>
          </cell>
          <cell r="B1396" t="str">
            <v>SOQUETE ANTIVIBRATÓRIO PARA LÂMPADA FLUORESCENTE SEM PORTA-STARTER</v>
          </cell>
          <cell r="C1396" t="str">
            <v>UN</v>
          </cell>
          <cell r="D1396">
            <v>17.37</v>
          </cell>
          <cell r="E1396" t="str">
            <v>Siurb (Edif)-Jan/21</v>
          </cell>
        </row>
        <row r="1397">
          <cell r="A1397">
            <v>98225</v>
          </cell>
          <cell r="B1397" t="str">
            <v>IGNITOR PARA PARTIDA LÂMPADA VAPOR SÓDIO ALTA PRESSÃO ATÉ 400W</v>
          </cell>
          <cell r="C1397" t="str">
            <v>UN</v>
          </cell>
          <cell r="D1397">
            <v>29.88</v>
          </cell>
          <cell r="E1397" t="str">
            <v>Siurb (Edif)-Jan/21</v>
          </cell>
        </row>
        <row r="1398">
          <cell r="A1398">
            <v>98231</v>
          </cell>
          <cell r="B1398" t="str">
            <v>REATOR SIMPLES PARA LÂMPADA FLUORESCENTE, ALTO F.POTÊNCIA - 220V/40W</v>
          </cell>
          <cell r="C1398" t="str">
            <v>UN</v>
          </cell>
          <cell r="D1398">
            <v>72.14</v>
          </cell>
          <cell r="E1398" t="str">
            <v>Siurb (Edif)-Jan/21</v>
          </cell>
        </row>
        <row r="1399">
          <cell r="A1399">
            <v>98232</v>
          </cell>
          <cell r="B1399" t="str">
            <v>REATOR SIMPLES PARA LÂMPADA FLUORESCENTE PARTIDA RÁPIDA, ALTO F.POTÊNCIA - 110-220V/20W</v>
          </cell>
          <cell r="C1399" t="str">
            <v>UN</v>
          </cell>
          <cell r="D1399">
            <v>65.290000000000006</v>
          </cell>
          <cell r="E1399" t="str">
            <v>Siurb (Edif)-Jan/21</v>
          </cell>
        </row>
        <row r="1400">
          <cell r="A1400">
            <v>98234</v>
          </cell>
          <cell r="B1400" t="str">
            <v>REATOR DUPLO PARA LÂMPADA FLUORESCENTE PARTIDA RÁPIDA, ALTO F.POTÊNCIA - 110-220V/2X20W</v>
          </cell>
          <cell r="C1400" t="str">
            <v>UN</v>
          </cell>
          <cell r="D1400">
            <v>96.14</v>
          </cell>
          <cell r="E1400" t="str">
            <v>Siurb (Edif)-Jan/21</v>
          </cell>
        </row>
        <row r="1401">
          <cell r="A1401">
            <v>98235</v>
          </cell>
          <cell r="B1401" t="str">
            <v>REATOR DUPLO PARA LÂMPADA FLUORESCENTE PARTIDA RÁPIDA, ALTO F.POTÊNCIA 110-220V/2X40W</v>
          </cell>
          <cell r="C1401" t="str">
            <v>UN</v>
          </cell>
          <cell r="D1401">
            <v>101.59</v>
          </cell>
          <cell r="E1401" t="str">
            <v>Siurb (Edif)-Jan/21</v>
          </cell>
        </row>
        <row r="1402">
          <cell r="A1402">
            <v>98238</v>
          </cell>
          <cell r="B1402" t="str">
            <v>REATOR SIMPLES PARA LÂMPADA FLUORESCENTE PARTIDA RÁPIDA, ALTO F.POTÊNCIA - 220V/1X110W</v>
          </cell>
          <cell r="C1402" t="str">
            <v>UN</v>
          </cell>
          <cell r="D1402">
            <v>148.94</v>
          </cell>
          <cell r="E1402" t="str">
            <v>Siurb (Edif)-Jan/21</v>
          </cell>
        </row>
        <row r="1403">
          <cell r="A1403">
            <v>98239</v>
          </cell>
          <cell r="B1403" t="str">
            <v>REATOR DUPLO PARA LÂMPADA FLUORESCENTE PARTIDA RÁPIDA, ALTO F.POTÊNCIA 220V/2X110W</v>
          </cell>
          <cell r="C1403" t="str">
            <v>UN</v>
          </cell>
          <cell r="D1403">
            <v>182.35</v>
          </cell>
          <cell r="E1403" t="str">
            <v>Siurb (Edif)-Jan/21</v>
          </cell>
        </row>
        <row r="1404">
          <cell r="A1404">
            <v>98240</v>
          </cell>
          <cell r="B1404" t="str">
            <v>REATOR PARA LÂMPADA HG - 220V/125W</v>
          </cell>
          <cell r="C1404" t="str">
            <v>UN</v>
          </cell>
          <cell r="D1404">
            <v>97.53</v>
          </cell>
          <cell r="E1404" t="str">
            <v>Siurb (Edif)-Jan/21</v>
          </cell>
        </row>
        <row r="1405">
          <cell r="A1405">
            <v>98241</v>
          </cell>
          <cell r="B1405" t="str">
            <v>REATOR PARA LÂMPADA HG - 220V/250W</v>
          </cell>
          <cell r="C1405" t="str">
            <v>UN</v>
          </cell>
          <cell r="D1405">
            <v>164.47</v>
          </cell>
          <cell r="E1405" t="str">
            <v>Siurb (Edif)-Jan/21</v>
          </cell>
        </row>
        <row r="1406">
          <cell r="A1406">
            <v>98242</v>
          </cell>
          <cell r="B1406" t="str">
            <v>REATOR PARA LÂMPADA HG - 220V/400W</v>
          </cell>
          <cell r="C1406" t="str">
            <v>UN</v>
          </cell>
          <cell r="D1406">
            <v>150.29</v>
          </cell>
          <cell r="E1406" t="str">
            <v>Siurb (Edif)-Jan/21</v>
          </cell>
        </row>
        <row r="1407">
          <cell r="A1407">
            <v>98243</v>
          </cell>
          <cell r="B1407" t="str">
            <v>REATOR PARA LÂMPADA VAPOR DE MERCÚRIO USO EXTERNO 220V/400W</v>
          </cell>
          <cell r="C1407" t="str">
            <v>UN</v>
          </cell>
          <cell r="D1407">
            <v>171.57</v>
          </cell>
          <cell r="E1407" t="str">
            <v>Siurb (Edif)-Jan/21</v>
          </cell>
        </row>
        <row r="1408">
          <cell r="A1408">
            <v>98244</v>
          </cell>
          <cell r="B1408" t="str">
            <v>REATOR PARA LÂMPADA VAPOR DE SÓDIO ALTA PRESSÃO - 220V/70W</v>
          </cell>
          <cell r="C1408" t="str">
            <v>UN</v>
          </cell>
          <cell r="D1408">
            <v>119.59</v>
          </cell>
          <cell r="E1408" t="str">
            <v>Siurb (Edif)-Jan/21</v>
          </cell>
        </row>
        <row r="1409">
          <cell r="A1409">
            <v>98245</v>
          </cell>
          <cell r="B1409" t="str">
            <v>REATOR PARA LÂMPADA VAPOR DE SÓDIO ALTA PRESSÃO - 220V/150W</v>
          </cell>
          <cell r="C1409" t="str">
            <v>UN</v>
          </cell>
          <cell r="D1409">
            <v>127.48</v>
          </cell>
          <cell r="E1409" t="str">
            <v>Siurb (Edif)-Jan/21</v>
          </cell>
        </row>
        <row r="1410">
          <cell r="A1410">
            <v>98246</v>
          </cell>
          <cell r="B1410" t="str">
            <v>REATOR PARA LÂMPADA VAPOR DE SÓDIO ALTA PRESSÃO - 220V/250W</v>
          </cell>
          <cell r="C1410" t="str">
            <v>UN</v>
          </cell>
          <cell r="D1410">
            <v>153.88</v>
          </cell>
          <cell r="E1410" t="str">
            <v>Siurb (Edif)-Jan/21</v>
          </cell>
        </row>
        <row r="1411">
          <cell r="A1411">
            <v>98247</v>
          </cell>
          <cell r="B1411" t="str">
            <v>REATOR PARA LÂMPADA VAPOR DE SÓDIO ALTA PRESSÃO - 220V/400W</v>
          </cell>
          <cell r="C1411" t="str">
            <v>UN</v>
          </cell>
          <cell r="D1411">
            <v>196.2</v>
          </cell>
          <cell r="E1411" t="str">
            <v>Siurb (Edif)-Jan/21</v>
          </cell>
        </row>
        <row r="1412">
          <cell r="A1412">
            <v>98248</v>
          </cell>
          <cell r="B1412" t="str">
            <v>INVERSOR FOTOVOLTÁICO SAÍDA TRIFÁSICA - 15 KW - ENTRADA ATÉ 1000 VCC - EFICIÊNCIA MÍNIMA 95%</v>
          </cell>
          <cell r="C1412" t="str">
            <v>UN</v>
          </cell>
          <cell r="D1412">
            <v>26248.99</v>
          </cell>
          <cell r="E1412" t="str">
            <v>Siurb (Edif)-Jan/21</v>
          </cell>
        </row>
        <row r="1413">
          <cell r="A1413">
            <v>98249</v>
          </cell>
          <cell r="B1413" t="str">
            <v>INVERSOR FOTOVOLTÁICO SAÍDA TRIFÁSICA - 10 KW -  ENTRADA ATÉ 600 VCC - EFICIÊNCIA MÍNIMA 95%</v>
          </cell>
          <cell r="C1413" t="str">
            <v>UN</v>
          </cell>
          <cell r="D1413">
            <v>20214.560000000001</v>
          </cell>
          <cell r="E1413" t="str">
            <v>Siurb (Edif)-Jan/21</v>
          </cell>
        </row>
        <row r="1414">
          <cell r="A1414">
            <v>98255</v>
          </cell>
          <cell r="B1414" t="str">
            <v>LÂMPADA FLUORESCENTE - 20W</v>
          </cell>
          <cell r="C1414" t="str">
            <v>UN</v>
          </cell>
          <cell r="D1414">
            <v>10.67</v>
          </cell>
          <cell r="E1414" t="str">
            <v>Siurb (Edif)-Jan/21</v>
          </cell>
        </row>
        <row r="1415">
          <cell r="A1415">
            <v>98256</v>
          </cell>
          <cell r="B1415" t="str">
            <v>LÂMPADA FLUORESCENTE - 40W</v>
          </cell>
          <cell r="C1415" t="str">
            <v>UN</v>
          </cell>
          <cell r="D1415">
            <v>12.25</v>
          </cell>
          <cell r="E1415" t="str">
            <v>Siurb (Edif)-Jan/21</v>
          </cell>
        </row>
        <row r="1416">
          <cell r="A1416">
            <v>98257</v>
          </cell>
          <cell r="B1416" t="str">
            <v>LÂMPADA MISTA - 220V/160W</v>
          </cell>
          <cell r="C1416" t="str">
            <v>UN</v>
          </cell>
          <cell r="D1416">
            <v>49.2</v>
          </cell>
          <cell r="E1416" t="str">
            <v>Siurb (Edif)-Jan/21</v>
          </cell>
        </row>
        <row r="1417">
          <cell r="A1417">
            <v>98258</v>
          </cell>
          <cell r="B1417" t="str">
            <v>LÂMPADA MISTA - 220V/250W</v>
          </cell>
          <cell r="C1417" t="str">
            <v>UN</v>
          </cell>
          <cell r="D1417">
            <v>63.55</v>
          </cell>
          <cell r="E1417" t="str">
            <v>Siurb (Edif)-Jan/21</v>
          </cell>
        </row>
        <row r="1418">
          <cell r="A1418">
            <v>98259</v>
          </cell>
          <cell r="B1418" t="str">
            <v>LÂMPADA MISTA - 220V/500W</v>
          </cell>
          <cell r="C1418" t="str">
            <v>UN</v>
          </cell>
          <cell r="D1418">
            <v>86.69</v>
          </cell>
          <cell r="E1418" t="str">
            <v>Siurb (Edif)-Jan/21</v>
          </cell>
        </row>
        <row r="1419">
          <cell r="A1419">
            <v>98260</v>
          </cell>
          <cell r="B1419" t="str">
            <v>LÂMPADA FLUORESCENTE - 110W TIPO HO</v>
          </cell>
          <cell r="C1419" t="str">
            <v>UN</v>
          </cell>
          <cell r="D1419">
            <v>40.229999999999997</v>
          </cell>
          <cell r="E1419" t="str">
            <v>Siurb (Edif)-Jan/21</v>
          </cell>
        </row>
        <row r="1420">
          <cell r="A1420">
            <v>98261</v>
          </cell>
          <cell r="B1420" t="str">
            <v>LÂMPADA VAPOR DE MERCÚRIO - 220V/80W</v>
          </cell>
          <cell r="C1420" t="str">
            <v>UN</v>
          </cell>
          <cell r="D1420">
            <v>33.57</v>
          </cell>
          <cell r="E1420" t="str">
            <v>Siurb (Edif)-Jan/21</v>
          </cell>
        </row>
        <row r="1421">
          <cell r="A1421">
            <v>98262</v>
          </cell>
          <cell r="B1421" t="str">
            <v>LÂMPADA VAPOR DE MERCÚRIO - 220V/125W</v>
          </cell>
          <cell r="C1421" t="str">
            <v>UN</v>
          </cell>
          <cell r="D1421">
            <v>38.86</v>
          </cell>
          <cell r="E1421" t="str">
            <v>Siurb (Edif)-Jan/21</v>
          </cell>
        </row>
        <row r="1422">
          <cell r="A1422">
            <v>98263</v>
          </cell>
          <cell r="B1422" t="str">
            <v>LÂMPADA VAPOR DE MERCÚRIO - 220V/250W</v>
          </cell>
          <cell r="C1422" t="str">
            <v>UN</v>
          </cell>
          <cell r="D1422">
            <v>77.39</v>
          </cell>
          <cell r="E1422" t="str">
            <v>Siurb (Edif)-Jan/21</v>
          </cell>
        </row>
        <row r="1423">
          <cell r="A1423">
            <v>98264</v>
          </cell>
          <cell r="B1423" t="str">
            <v>LÂMPADA VAPOR DE MERCÚRIO - 220V/400W</v>
          </cell>
          <cell r="C1423" t="str">
            <v>UN</v>
          </cell>
          <cell r="D1423">
            <v>101.61</v>
          </cell>
          <cell r="E1423" t="str">
            <v>Siurb (Edif)-Jan/21</v>
          </cell>
        </row>
        <row r="1424">
          <cell r="A1424">
            <v>98266</v>
          </cell>
          <cell r="B1424" t="str">
            <v>LÂMPADA VAPOR DE SÓDIO ALTA PRESSÃO - 70W</v>
          </cell>
          <cell r="C1424" t="str">
            <v>UN</v>
          </cell>
          <cell r="D1424">
            <v>46.67</v>
          </cell>
          <cell r="E1424" t="str">
            <v>Siurb (Edif)-Jan/21</v>
          </cell>
        </row>
        <row r="1425">
          <cell r="A1425">
            <v>98267</v>
          </cell>
          <cell r="B1425" t="str">
            <v>LÂMPADA VAPOR DE SÓDIO ALTA PRESSÃO - 150W</v>
          </cell>
          <cell r="C1425" t="str">
            <v>UN</v>
          </cell>
          <cell r="D1425">
            <v>67.14</v>
          </cell>
          <cell r="E1425" t="str">
            <v>Siurb (Edif)-Jan/21</v>
          </cell>
        </row>
        <row r="1426">
          <cell r="A1426">
            <v>98268</v>
          </cell>
          <cell r="B1426" t="str">
            <v>LÂMPADA VAPOR DE SÓDIO ALTA PRESSÃO - 250W</v>
          </cell>
          <cell r="C1426" t="str">
            <v>UN</v>
          </cell>
          <cell r="D1426">
            <v>64.709999999999994</v>
          </cell>
          <cell r="E1426" t="str">
            <v>Siurb (Edif)-Jan/21</v>
          </cell>
        </row>
        <row r="1427">
          <cell r="A1427">
            <v>98269</v>
          </cell>
          <cell r="B1427" t="str">
            <v>LÂMPADA VAPOR DE SÓDIO ALTA PRESSÃO - 400W</v>
          </cell>
          <cell r="C1427" t="str">
            <v>UN</v>
          </cell>
          <cell r="D1427">
            <v>69.680000000000007</v>
          </cell>
          <cell r="E1427" t="str">
            <v>Siurb (Edif)-Jan/21</v>
          </cell>
        </row>
        <row r="1428">
          <cell r="A1428">
            <v>98275</v>
          </cell>
          <cell r="B1428" t="str">
            <v>LÂMPADA DE HALOGÊNIO - 110V/220V/300W</v>
          </cell>
          <cell r="C1428" t="str">
            <v>UN</v>
          </cell>
          <cell r="D1428">
            <v>25.39</v>
          </cell>
          <cell r="E1428" t="str">
            <v>Siurb (Edif)-Jan/21</v>
          </cell>
        </row>
        <row r="1429">
          <cell r="A1429">
            <v>98277</v>
          </cell>
          <cell r="B1429" t="str">
            <v>LÂMPADA DE HALOGÊNIO - 220V/1000W</v>
          </cell>
          <cell r="C1429" t="str">
            <v>UN</v>
          </cell>
          <cell r="D1429">
            <v>100.37</v>
          </cell>
          <cell r="E1429" t="str">
            <v>Siurb (Edif)-Jan/21</v>
          </cell>
        </row>
        <row r="1430">
          <cell r="A1430">
            <v>98278</v>
          </cell>
          <cell r="B1430" t="str">
            <v>LÂMPADA DE LED (BULBO) SOQUETE E-27/ E-40 - 40W</v>
          </cell>
          <cell r="C1430" t="str">
            <v>UN</v>
          </cell>
          <cell r="D1430">
            <v>81.67</v>
          </cell>
          <cell r="E1430" t="str">
            <v>Siurb (Edif)-Jan/21</v>
          </cell>
        </row>
        <row r="1431">
          <cell r="A1431">
            <v>98279</v>
          </cell>
          <cell r="B1431" t="str">
            <v>LÂMPADA DE LED (BULBO) SOQUETE E-27/ E-40 - 70W</v>
          </cell>
          <cell r="C1431" t="str">
            <v>UN</v>
          </cell>
          <cell r="D1431">
            <v>100.48</v>
          </cell>
          <cell r="E1431" t="str">
            <v>Siurb (Edif)-Jan/21</v>
          </cell>
        </row>
        <row r="1432">
          <cell r="A1432">
            <v>98280</v>
          </cell>
          <cell r="B1432" t="str">
            <v>LÂMPADA DE LED TUBULAR T8 - 9/10W</v>
          </cell>
          <cell r="C1432" t="str">
            <v>UN</v>
          </cell>
          <cell r="D1432">
            <v>20.66</v>
          </cell>
          <cell r="E1432" t="str">
            <v>Siurb (Edif)-Jan/21</v>
          </cell>
        </row>
        <row r="1433">
          <cell r="A1433">
            <v>98281</v>
          </cell>
          <cell r="B1433" t="str">
            <v>LÂMPADA DE LED TUBULAR T8 - 18/20W</v>
          </cell>
          <cell r="C1433" t="str">
            <v>UN</v>
          </cell>
          <cell r="D1433">
            <v>40.81</v>
          </cell>
          <cell r="E1433" t="str">
            <v>Siurb (Edif)-Jan/21</v>
          </cell>
        </row>
        <row r="1434">
          <cell r="A1434">
            <v>98283</v>
          </cell>
          <cell r="B1434" t="str">
            <v>LÂMPADA DE LED BULBO 10W - SOQUETE E-27</v>
          </cell>
          <cell r="C1434" t="str">
            <v>UN</v>
          </cell>
          <cell r="D1434">
            <v>21.07</v>
          </cell>
          <cell r="E1434" t="str">
            <v>Siurb (Edif)-Jan/21</v>
          </cell>
        </row>
        <row r="1435">
          <cell r="A1435">
            <v>98284</v>
          </cell>
          <cell r="B1435" t="str">
            <v>MÓDULO FOTOVOLTÁICO (PAINEL) POLICRISTALINO - 270 W - TENSÃO MÁX. 1000 VCC - EFICIÊNCIA MÍN. 15%</v>
          </cell>
          <cell r="C1435" t="str">
            <v>UN</v>
          </cell>
          <cell r="D1435">
            <v>764.11</v>
          </cell>
          <cell r="E1435" t="str">
            <v>Siurb (Edif)-Jan/21</v>
          </cell>
        </row>
        <row r="1436">
          <cell r="A1436">
            <v>98285</v>
          </cell>
          <cell r="B1436" t="str">
            <v>LÂMPADA DE LED (BULBO) SOQUETE E-27/E-40 - 100W</v>
          </cell>
          <cell r="C1436" t="str">
            <v>UN</v>
          </cell>
          <cell r="D1436">
            <v>206.27</v>
          </cell>
          <cell r="E1436" t="str">
            <v>Siurb (Edif)-Jan/21</v>
          </cell>
        </row>
        <row r="1437">
          <cell r="A1437">
            <v>98286</v>
          </cell>
          <cell r="B1437" t="str">
            <v>LÂMPADA DE LED (BULBO) SOQUETE E-27/E-40 - 150W</v>
          </cell>
          <cell r="C1437" t="str">
            <v>UN</v>
          </cell>
          <cell r="D1437">
            <v>306.35000000000002</v>
          </cell>
          <cell r="E1437" t="str">
            <v>Siurb (Edif)-Jan/21</v>
          </cell>
        </row>
        <row r="1438">
          <cell r="A1438">
            <v>98290</v>
          </cell>
          <cell r="B1438" t="str">
            <v>PLUG PARA TELEFONE DE 4 PINOS PADRÃO TELEBRÁS</v>
          </cell>
          <cell r="C1438" t="str">
            <v>UN</v>
          </cell>
          <cell r="D1438">
            <v>11.19</v>
          </cell>
          <cell r="E1438" t="str">
            <v>Siurb (Edif)-Jan/21</v>
          </cell>
        </row>
        <row r="1439">
          <cell r="A1439">
            <v>98291</v>
          </cell>
          <cell r="B1439" t="str">
            <v>PLUG 3P+T 30A - 440V</v>
          </cell>
          <cell r="C1439" t="str">
            <v>UN</v>
          </cell>
          <cell r="D1439">
            <v>139.33000000000001</v>
          </cell>
          <cell r="E1439" t="str">
            <v>Siurb (Edif)-Jan/21</v>
          </cell>
        </row>
        <row r="1440">
          <cell r="A1440">
            <v>98292</v>
          </cell>
          <cell r="B1440" t="str">
            <v>PLUG 3P+T 32A - 600/690V - TIPO INDUSTRIAL</v>
          </cell>
          <cell r="C1440" t="str">
            <v>UN</v>
          </cell>
          <cell r="D1440">
            <v>162.96</v>
          </cell>
          <cell r="E1440" t="str">
            <v>Siurb (Edif)-Jan/21</v>
          </cell>
        </row>
        <row r="1441">
          <cell r="A1441">
            <v>98293</v>
          </cell>
          <cell r="B1441" t="str">
            <v>PLUG 3P+T 63A - 600/690V - TIPO INDUSTRIAL</v>
          </cell>
          <cell r="C1441" t="str">
            <v>UN</v>
          </cell>
          <cell r="D1441">
            <v>460.4</v>
          </cell>
          <cell r="E1441" t="str">
            <v>Siurb (Edif)-Jan/21</v>
          </cell>
        </row>
        <row r="1442">
          <cell r="A1442">
            <v>98294</v>
          </cell>
          <cell r="B1442" t="str">
            <v>PLUG P/ TOMADA ATÉ 20A (2P+T, 20A - 250V)</v>
          </cell>
          <cell r="C1442" t="str">
            <v>UN</v>
          </cell>
          <cell r="D1442">
            <v>23.77</v>
          </cell>
          <cell r="E1442" t="str">
            <v>Siurb (Edif)-Jan/21</v>
          </cell>
        </row>
        <row r="1443">
          <cell r="A1443">
            <v>98295</v>
          </cell>
          <cell r="B1443" t="str">
            <v>PLUG PARA TELEFONE - PADRÃO RJ11</v>
          </cell>
          <cell r="C1443" t="str">
            <v>UN</v>
          </cell>
          <cell r="D1443">
            <v>9.2200000000000006</v>
          </cell>
          <cell r="E1443" t="str">
            <v>Siurb (Edif)-Jan/21</v>
          </cell>
        </row>
        <row r="1444">
          <cell r="A1444">
            <v>98296</v>
          </cell>
          <cell r="B1444" t="str">
            <v>INTERRUPTOR COM VARIADOR DE LUMINOSIDADE 110/ 220 V - 127V/ 500W</v>
          </cell>
          <cell r="C1444" t="str">
            <v>UN</v>
          </cell>
          <cell r="D1444">
            <v>309.61</v>
          </cell>
          <cell r="E1444" t="str">
            <v>Siurb (Edif)-Jan/21</v>
          </cell>
        </row>
        <row r="1445">
          <cell r="A1445">
            <v>98297</v>
          </cell>
          <cell r="B1445" t="str">
            <v>INTERRUPTOR PARALELO BIPOLAR 1 TECLA</v>
          </cell>
          <cell r="C1445" t="str">
            <v>UN</v>
          </cell>
          <cell r="D1445">
            <v>44.77</v>
          </cell>
          <cell r="E1445" t="str">
            <v>Siurb (Edif)-Jan/21</v>
          </cell>
        </row>
        <row r="1446">
          <cell r="A1446">
            <v>98299</v>
          </cell>
          <cell r="B1446" t="str">
            <v>REATOR PARA LÂMPADA HG - 220V/80W</v>
          </cell>
          <cell r="C1446" t="str">
            <v>UN</v>
          </cell>
          <cell r="D1446">
            <v>85.73</v>
          </cell>
          <cell r="E1446" t="str">
            <v>Siurb (Edif)-Jan/21</v>
          </cell>
        </row>
        <row r="1447">
          <cell r="A1447">
            <v>98300</v>
          </cell>
          <cell r="B1447" t="str">
            <v>SERVIÇOS PARCIAIS - PÁRA-RAIOS E OUTROS</v>
          </cell>
          <cell r="C1447" t="str">
            <v>.</v>
          </cell>
          <cell r="D1447" t="str">
            <v>.</v>
          </cell>
          <cell r="E1447" t="str">
            <v>Siurb (Edif)-Jan/21</v>
          </cell>
        </row>
        <row r="1448">
          <cell r="A1448">
            <v>98320</v>
          </cell>
          <cell r="B1448" t="str">
            <v>COLOCAÇÃO DE ARAME GUIA #14 DE AÇO GALVANIZADO EM ELETRODUTO</v>
          </cell>
          <cell r="C1448" t="str">
            <v>M</v>
          </cell>
          <cell r="D1448">
            <v>2.75</v>
          </cell>
          <cell r="E1448" t="str">
            <v>Siurb (Edif)-Jan/21</v>
          </cell>
        </row>
        <row r="1449">
          <cell r="A1449">
            <v>98351</v>
          </cell>
          <cell r="B1449" t="str">
            <v>FOTOCELULA SOLAR-RELÊ FOTOELÉTRICO CAPACIDADE - 1000W</v>
          </cell>
          <cell r="C1449" t="str">
            <v>UN</v>
          </cell>
          <cell r="D1449">
            <v>115.17</v>
          </cell>
          <cell r="E1449" t="str">
            <v>Siurb (Edif)-Jan/21</v>
          </cell>
        </row>
        <row r="1450">
          <cell r="A1450">
            <v>98355</v>
          </cell>
          <cell r="B1450" t="str">
            <v>BASE E ESTAIS PARA HASTE DE PÁRA-RAIOS</v>
          </cell>
          <cell r="C1450" t="str">
            <v>UN</v>
          </cell>
          <cell r="D1450">
            <v>273.76</v>
          </cell>
          <cell r="E1450" t="str">
            <v>Siurb (Edif)-Jan/21</v>
          </cell>
        </row>
        <row r="1451">
          <cell r="A1451">
            <v>98357</v>
          </cell>
          <cell r="B1451" t="str">
            <v>TERMINAL AÉREO EM AÇO GALVANIZADO COM BASE DE FIXAÇÃO H=30CM</v>
          </cell>
          <cell r="C1451" t="str">
            <v>UN</v>
          </cell>
          <cell r="D1451">
            <v>29.65</v>
          </cell>
          <cell r="E1451" t="str">
            <v>Siurb (Edif)-Jan/21</v>
          </cell>
        </row>
        <row r="1452">
          <cell r="A1452">
            <v>98358</v>
          </cell>
          <cell r="B1452" t="str">
            <v>SUPORTE PARA FIXAÇÃO DE CABO EM TELHA ONDULADA</v>
          </cell>
          <cell r="C1452" t="str">
            <v>UN</v>
          </cell>
          <cell r="D1452">
            <v>53.49</v>
          </cell>
          <cell r="E1452" t="str">
            <v>Siurb (Edif)-Jan/21</v>
          </cell>
        </row>
        <row r="1453">
          <cell r="A1453">
            <v>98362</v>
          </cell>
          <cell r="B1453" t="str">
            <v>CRUZETA DE FERRO GALVANIZADO PARA 3 PROJETORES</v>
          </cell>
          <cell r="C1453" t="str">
            <v>UN</v>
          </cell>
          <cell r="D1453">
            <v>279.93</v>
          </cell>
          <cell r="E1453" t="str">
            <v>Siurb (Edif)-Jan/21</v>
          </cell>
        </row>
        <row r="1454">
          <cell r="A1454">
            <v>98363</v>
          </cell>
          <cell r="B1454" t="str">
            <v>BRAÇO P/ LUMINÁRIA EM TUBO FERRO GALVANIZADO 1"X1M</v>
          </cell>
          <cell r="C1454" t="str">
            <v>UN</v>
          </cell>
          <cell r="D1454">
            <v>133.66999999999999</v>
          </cell>
          <cell r="E1454" t="str">
            <v>Siurb (Edif)-Jan/21</v>
          </cell>
        </row>
        <row r="1455">
          <cell r="A1455">
            <v>98365</v>
          </cell>
          <cell r="B1455" t="str">
            <v>POSTE DE AÇO GALVANIZADO, TIPO RETO FLANGEADO H=5M</v>
          </cell>
          <cell r="C1455" t="str">
            <v>UN</v>
          </cell>
          <cell r="D1455">
            <v>1163.58</v>
          </cell>
          <cell r="E1455" t="str">
            <v>Siurb (Edif)-Jan/21</v>
          </cell>
        </row>
        <row r="1456">
          <cell r="A1456">
            <v>98366</v>
          </cell>
          <cell r="B1456" t="str">
            <v>POSTE DE AÇO GALVANIZADO, TIPO RETO FLANGEADO H=7M</v>
          </cell>
          <cell r="C1456" t="str">
            <v>UN</v>
          </cell>
          <cell r="D1456">
            <v>1475.28</v>
          </cell>
          <cell r="E1456" t="str">
            <v>Siurb (Edif)-Jan/21</v>
          </cell>
        </row>
        <row r="1457">
          <cell r="A1457">
            <v>98370</v>
          </cell>
          <cell r="B1457" t="str">
            <v>POSTE DE AÇO GALVANIZADO, TIPO CURVO SIMPLES  H=7M</v>
          </cell>
          <cell r="C1457" t="str">
            <v>UN</v>
          </cell>
          <cell r="D1457">
            <v>1426.23</v>
          </cell>
          <cell r="E1457" t="str">
            <v>Siurb (Edif)-Jan/21</v>
          </cell>
        </row>
        <row r="1458">
          <cell r="A1458">
            <v>98371</v>
          </cell>
          <cell r="B1458" t="str">
            <v>POSTE DE AÇO GALVANIZADO, TIPO CURVO DUPLO H=7M</v>
          </cell>
          <cell r="C1458" t="str">
            <v>UN</v>
          </cell>
          <cell r="D1458">
            <v>1635.04</v>
          </cell>
          <cell r="E1458" t="str">
            <v>Siurb (Edif)-Jan/21</v>
          </cell>
        </row>
        <row r="1459">
          <cell r="A1459">
            <v>98372</v>
          </cell>
          <cell r="B1459" t="str">
            <v>POSTE DE AÇO GALVANIZADO, TIPO RETO H=9M</v>
          </cell>
          <cell r="C1459" t="str">
            <v>UN</v>
          </cell>
          <cell r="D1459">
            <v>1910.31</v>
          </cell>
          <cell r="E1459" t="str">
            <v>Siurb (Edif)-Jan/21</v>
          </cell>
        </row>
        <row r="1460">
          <cell r="A1460">
            <v>98374</v>
          </cell>
          <cell r="B1460" t="str">
            <v>POSTE DE AÇO GALVANIZADO, TIPO RETO H=10M</v>
          </cell>
          <cell r="C1460" t="str">
            <v>UN</v>
          </cell>
          <cell r="D1460">
            <v>2148.11</v>
          </cell>
          <cell r="E1460" t="str">
            <v>Siurb (Edif)-Jan/21</v>
          </cell>
        </row>
        <row r="1461">
          <cell r="A1461">
            <v>98376</v>
          </cell>
          <cell r="B1461" t="str">
            <v>CONECTOR TIPO PRENSA CABO EM ALUMÍNIO - 3/8"</v>
          </cell>
          <cell r="C1461" t="str">
            <v>UN</v>
          </cell>
          <cell r="D1461">
            <v>17.95</v>
          </cell>
          <cell r="E1461" t="str">
            <v>Siurb (Edif)-Jan/21</v>
          </cell>
        </row>
        <row r="1462">
          <cell r="A1462">
            <v>98377</v>
          </cell>
          <cell r="B1462" t="str">
            <v>CONECTOR TIPO PRENSA-CABO EM ALUMÍNIO - 1/2"</v>
          </cell>
          <cell r="C1462" t="str">
            <v>UN</v>
          </cell>
          <cell r="D1462">
            <v>18.14</v>
          </cell>
          <cell r="E1462" t="str">
            <v>Siurb (Edif)-Jan/21</v>
          </cell>
        </row>
        <row r="1463">
          <cell r="A1463">
            <v>98378</v>
          </cell>
          <cell r="B1463" t="str">
            <v>CONECTOR TIPO PRENSA-CABO EM ALUMÍNIO - 3/4"</v>
          </cell>
          <cell r="C1463" t="str">
            <v>UN</v>
          </cell>
          <cell r="D1463">
            <v>22.43</v>
          </cell>
          <cell r="E1463" t="str">
            <v>Siurb (Edif)-Jan/21</v>
          </cell>
        </row>
        <row r="1464">
          <cell r="A1464">
            <v>98379</v>
          </cell>
          <cell r="B1464" t="str">
            <v>CONECTOR TIPO PRENSA-CABO EM ALUMÍNIO - 1"</v>
          </cell>
          <cell r="C1464" t="str">
            <v>UN</v>
          </cell>
          <cell r="D1464">
            <v>24.74</v>
          </cell>
          <cell r="E1464" t="str">
            <v>Siurb (Edif)-Jan/21</v>
          </cell>
        </row>
        <row r="1465">
          <cell r="A1465">
            <v>98382</v>
          </cell>
          <cell r="B1465" t="str">
            <v>SUPORTE SIMPLES COM ROLDANA, PARA DESCIDA DE PÁRA-RAIOS</v>
          </cell>
          <cell r="C1465" t="str">
            <v>UN</v>
          </cell>
          <cell r="D1465">
            <v>46.71</v>
          </cell>
          <cell r="E1465" t="str">
            <v>Siurb (Edif)-Jan/21</v>
          </cell>
        </row>
        <row r="1466">
          <cell r="A1466">
            <v>98383</v>
          </cell>
          <cell r="B1466" t="str">
            <v>CONECTOR TIPO "SPLIT-BOLT" - PARA CABO DE 16MM2</v>
          </cell>
          <cell r="C1466" t="str">
            <v>UN</v>
          </cell>
          <cell r="D1466">
            <v>14.72</v>
          </cell>
          <cell r="E1466" t="str">
            <v>Siurb (Edif)-Jan/21</v>
          </cell>
        </row>
        <row r="1467">
          <cell r="A1467">
            <v>98385</v>
          </cell>
          <cell r="B1467" t="str">
            <v>CONECTOR TIPO "SPLIT-BOLT" - PARA CABO DE 35MM2</v>
          </cell>
          <cell r="C1467" t="str">
            <v>UN</v>
          </cell>
          <cell r="D1467">
            <v>17.239999999999998</v>
          </cell>
          <cell r="E1467" t="str">
            <v>Siurb (Edif)-Jan/21</v>
          </cell>
        </row>
        <row r="1468">
          <cell r="A1468">
            <v>98390</v>
          </cell>
          <cell r="B1468" t="str">
            <v>HASTE "COPPERWELD"- 5/8"X3,OOM</v>
          </cell>
          <cell r="C1468" t="str">
            <v>UN</v>
          </cell>
          <cell r="D1468">
            <v>213.43</v>
          </cell>
          <cell r="E1468" t="str">
            <v>Siurb (Edif)-Jan/21</v>
          </cell>
        </row>
        <row r="1469">
          <cell r="A1469">
            <v>98391</v>
          </cell>
          <cell r="B1469" t="str">
            <v>CONECTOR PARA HASTE "COPPERWELD"</v>
          </cell>
          <cell r="C1469" t="str">
            <v>UN</v>
          </cell>
          <cell r="D1469">
            <v>53.93</v>
          </cell>
          <cell r="E1469" t="str">
            <v>Siurb (Edif)-Jan/21</v>
          </cell>
        </row>
        <row r="1470">
          <cell r="A1470">
            <v>98395</v>
          </cell>
          <cell r="B1470" t="str">
            <v>CONECTOR TIPO "SPLIT-BOLT" - PARA CABO DE 300,0MM2</v>
          </cell>
          <cell r="C1470" t="str">
            <v>UN</v>
          </cell>
          <cell r="D1470">
            <v>161.29</v>
          </cell>
          <cell r="E1470" t="str">
            <v>Siurb (Edif)-Jan/21</v>
          </cell>
        </row>
        <row r="1471">
          <cell r="A1471">
            <v>98397</v>
          </cell>
          <cell r="B1471" t="str">
            <v>HASTE "COPPERWELD " - 3/4"X3,00M</v>
          </cell>
          <cell r="C1471" t="str">
            <v>UN</v>
          </cell>
          <cell r="D1471">
            <v>252.22</v>
          </cell>
          <cell r="E1471" t="str">
            <v>Siurb (Edif)-Jan/21</v>
          </cell>
        </row>
        <row r="1472">
          <cell r="A1472">
            <v>98400</v>
          </cell>
          <cell r="B1472" t="str">
            <v>SERVIÇOS PARCIAIS - ELETROFERRAGENS E ACESSÓRIOS</v>
          </cell>
          <cell r="C1472" t="str">
            <v>.</v>
          </cell>
          <cell r="D1472" t="str">
            <v>.</v>
          </cell>
          <cell r="E1472" t="str">
            <v>Siurb (Edif)-Jan/21</v>
          </cell>
        </row>
        <row r="1473">
          <cell r="A1473">
            <v>98401</v>
          </cell>
          <cell r="B1473" t="str">
            <v>BUCHA E ARRUELA RÍGIDA PESADA EM ZAMAK - 1/2"</v>
          </cell>
          <cell r="C1473" t="str">
            <v>UN</v>
          </cell>
          <cell r="D1473">
            <v>9.34</v>
          </cell>
          <cell r="E1473" t="str">
            <v>Siurb (Edif)-Jan/21</v>
          </cell>
        </row>
        <row r="1474">
          <cell r="A1474">
            <v>98402</v>
          </cell>
          <cell r="B1474" t="str">
            <v>BUCHA E ARRUELA RÍGIDA PESADA EM ZAMAK - 3/4"</v>
          </cell>
          <cell r="C1474" t="str">
            <v>UN</v>
          </cell>
          <cell r="D1474">
            <v>9.4700000000000006</v>
          </cell>
          <cell r="E1474" t="str">
            <v>Siurb (Edif)-Jan/21</v>
          </cell>
        </row>
        <row r="1475">
          <cell r="A1475">
            <v>98411</v>
          </cell>
          <cell r="B1475" t="str">
            <v>BRAÇADEIRA DE AÇO GALVANIZADO - 1/2"</v>
          </cell>
          <cell r="C1475" t="str">
            <v>UN</v>
          </cell>
          <cell r="D1475">
            <v>7.19</v>
          </cell>
          <cell r="E1475" t="str">
            <v>Siurb (Edif)-Jan/21</v>
          </cell>
        </row>
        <row r="1476">
          <cell r="A1476">
            <v>98418</v>
          </cell>
          <cell r="B1476" t="str">
            <v>BRAÇADEIRA DE AÇO GALVANIZADO - 3"</v>
          </cell>
          <cell r="C1476" t="str">
            <v>UN</v>
          </cell>
          <cell r="D1476">
            <v>15.06</v>
          </cell>
          <cell r="E1476" t="str">
            <v>Siurb (Edif)-Jan/21</v>
          </cell>
        </row>
        <row r="1477">
          <cell r="A1477">
            <v>98421</v>
          </cell>
          <cell r="B1477" t="str">
            <v>SUPORTE P/ PERFILADO 100X38MM GE</v>
          </cell>
          <cell r="C1477" t="str">
            <v>UN</v>
          </cell>
          <cell r="D1477">
            <v>9.9700000000000006</v>
          </cell>
          <cell r="E1477" t="str">
            <v>Siurb (Edif)-Jan/21</v>
          </cell>
        </row>
        <row r="1478">
          <cell r="A1478">
            <v>98423</v>
          </cell>
          <cell r="B1478" t="str">
            <v>SUPORTE CURTO PARA LUMINÁRIA 100X38MM GE</v>
          </cell>
          <cell r="C1478" t="str">
            <v>UN</v>
          </cell>
          <cell r="D1478">
            <v>12.12</v>
          </cell>
          <cell r="E1478" t="str">
            <v>Siurb (Edif)-Jan/21</v>
          </cell>
        </row>
        <row r="1479">
          <cell r="A1479">
            <v>98424</v>
          </cell>
          <cell r="B1479" t="str">
            <v>SUPORTE LONGO PARA LUMINÁRIA 165X38MM GE</v>
          </cell>
          <cell r="C1479" t="str">
            <v>UN</v>
          </cell>
          <cell r="D1479">
            <v>12.57</v>
          </cell>
          <cell r="E1479" t="str">
            <v>Siurb (Edif)-Jan/21</v>
          </cell>
        </row>
        <row r="1480">
          <cell r="A1480">
            <v>98425</v>
          </cell>
          <cell r="B1480" t="str">
            <v>EMENDA INTERNA P/ PERFILADO 38X38 "1" GE</v>
          </cell>
          <cell r="C1480" t="str">
            <v>UN</v>
          </cell>
          <cell r="D1480">
            <v>9.8000000000000007</v>
          </cell>
          <cell r="E1480" t="str">
            <v>Siurb (Edif)-Jan/21</v>
          </cell>
        </row>
        <row r="1481">
          <cell r="A1481">
            <v>98427</v>
          </cell>
          <cell r="B1481" t="str">
            <v>EMENDA INTERNA P/ PEFILADO 38X38 "T" GE</v>
          </cell>
          <cell r="C1481" t="str">
            <v>UN</v>
          </cell>
          <cell r="D1481">
            <v>16.09</v>
          </cell>
          <cell r="E1481" t="str">
            <v>Siurb (Edif)-Jan/21</v>
          </cell>
        </row>
        <row r="1482">
          <cell r="A1482">
            <v>98436</v>
          </cell>
          <cell r="B1482" t="str">
            <v>CAIXA DE DERIVAÇÃO P/ PERFILADO 38X38 TP "C" GE - CHAPA 14</v>
          </cell>
          <cell r="C1482" t="str">
            <v>UN</v>
          </cell>
          <cell r="D1482">
            <v>21.6</v>
          </cell>
          <cell r="E1482" t="str">
            <v>Siurb (Edif)-Jan/21</v>
          </cell>
        </row>
        <row r="1483">
          <cell r="A1483">
            <v>98437</v>
          </cell>
          <cell r="B1483" t="str">
            <v>CAIXA DE DERIVAÇÃO P/ PERFILADO 38X38 TP "L" GE - CHAPA 14</v>
          </cell>
          <cell r="C1483" t="str">
            <v>UN</v>
          </cell>
          <cell r="D1483">
            <v>20.04</v>
          </cell>
          <cell r="E1483" t="str">
            <v>Siurb (Edif)-Jan/21</v>
          </cell>
        </row>
        <row r="1484">
          <cell r="A1484">
            <v>98440</v>
          </cell>
          <cell r="B1484" t="str">
            <v>CAIXA DE DERIVAÇÃO P/ PERFILADO 38X76 TP "E" GE - CHAPA 14</v>
          </cell>
          <cell r="C1484" t="str">
            <v>UN</v>
          </cell>
          <cell r="D1484">
            <v>46.01</v>
          </cell>
          <cell r="E1484" t="str">
            <v>Siurb (Edif)-Jan/21</v>
          </cell>
        </row>
        <row r="1485">
          <cell r="A1485">
            <v>98441</v>
          </cell>
          <cell r="B1485" t="str">
            <v>CAIXA DE DERIVAÇÃO P/ PERFILADO 38X76 TP "C" GE - CHAPA 14</v>
          </cell>
          <cell r="C1485" t="str">
            <v>UN</v>
          </cell>
          <cell r="D1485">
            <v>38.340000000000003</v>
          </cell>
          <cell r="E1485" t="str">
            <v>Siurb (Edif)-Jan/21</v>
          </cell>
        </row>
        <row r="1486">
          <cell r="A1486">
            <v>98442</v>
          </cell>
          <cell r="B1486" t="str">
            <v>CAIXA DE DERIVAÇÃO P/ PERFILADO 38X76 TP "L" GE - CHAPA 14</v>
          </cell>
          <cell r="C1486" t="str">
            <v>UN</v>
          </cell>
          <cell r="D1486">
            <v>39.869999999999997</v>
          </cell>
          <cell r="E1486" t="str">
            <v>Siurb (Edif)-Jan/21</v>
          </cell>
        </row>
        <row r="1487">
          <cell r="A1487">
            <v>98443</v>
          </cell>
          <cell r="B1487" t="str">
            <v>CAIXA DE DERIVAÇÃO P/ PERFILADO 38X76 TP "T" GE - CHAPA 14</v>
          </cell>
          <cell r="C1487" t="str">
            <v>UN</v>
          </cell>
          <cell r="D1487">
            <v>45.57</v>
          </cell>
          <cell r="E1487" t="str">
            <v>Siurb (Edif)-Jan/21</v>
          </cell>
        </row>
        <row r="1488">
          <cell r="A1488">
            <v>98445</v>
          </cell>
          <cell r="B1488" t="str">
            <v>CAIXA EM ALUMÍNIO P/ TOMADA FIXAÇÃO EM PERFILADO</v>
          </cell>
          <cell r="C1488" t="str">
            <v>UN</v>
          </cell>
          <cell r="D1488">
            <v>37.35</v>
          </cell>
          <cell r="E1488" t="str">
            <v>Siurb (Edif)-Jan/21</v>
          </cell>
        </row>
        <row r="1489">
          <cell r="A1489">
            <v>98457</v>
          </cell>
          <cell r="B1489" t="str">
            <v>SAÍDA PARA ELETRODUTO EM PERFILADO 3/4" GE</v>
          </cell>
          <cell r="C1489" t="str">
            <v>UN</v>
          </cell>
          <cell r="D1489">
            <v>6.11</v>
          </cell>
          <cell r="E1489" t="str">
            <v>Siurb (Edif)-Jan/21</v>
          </cell>
        </row>
        <row r="1490">
          <cell r="A1490">
            <v>98462</v>
          </cell>
          <cell r="B1490" t="str">
            <v>VERGALHÃO DE AÇO C/ ROSCA TOTAL 5/16" GE</v>
          </cell>
          <cell r="C1490" t="str">
            <v>M</v>
          </cell>
          <cell r="D1490">
            <v>39.29</v>
          </cell>
          <cell r="E1490" t="str">
            <v>Siurb (Edif)-Jan/21</v>
          </cell>
        </row>
        <row r="1491">
          <cell r="A1491">
            <v>98500</v>
          </cell>
          <cell r="B1491" t="str">
            <v>REATORES</v>
          </cell>
          <cell r="C1491" t="str">
            <v>.</v>
          </cell>
          <cell r="D1491" t="str">
            <v>.</v>
          </cell>
          <cell r="E1491" t="str">
            <v>Siurb (Edif)-Jan/21</v>
          </cell>
        </row>
        <row r="1492">
          <cell r="A1492">
            <v>98510</v>
          </cell>
          <cell r="B1492" t="str">
            <v>REATOR PARA LÂMPADA VAPOR METÁLICO - 70W/ 220V</v>
          </cell>
          <cell r="C1492" t="str">
            <v>UN</v>
          </cell>
          <cell r="D1492">
            <v>125.43</v>
          </cell>
          <cell r="E1492" t="str">
            <v>Siurb (Edif)-Jan/21</v>
          </cell>
        </row>
        <row r="1493">
          <cell r="A1493">
            <v>98512</v>
          </cell>
          <cell r="B1493" t="str">
            <v>REATOR PARA LÂMPADA VAPOR METÁLICO - 150W/ 220V</v>
          </cell>
          <cell r="C1493" t="str">
            <v>UN</v>
          </cell>
          <cell r="D1493">
            <v>157.25</v>
          </cell>
          <cell r="E1493" t="str">
            <v>Siurb (Edif)-Jan/21</v>
          </cell>
        </row>
        <row r="1494">
          <cell r="A1494">
            <v>98513</v>
          </cell>
          <cell r="B1494" t="str">
            <v>REATOR DE LÂMPADA VAPOR METÁLICO - 250W/ 220V</v>
          </cell>
          <cell r="C1494" t="str">
            <v>UN</v>
          </cell>
          <cell r="D1494">
            <v>151.58000000000001</v>
          </cell>
          <cell r="E1494" t="str">
            <v>Siurb (Edif)-Jan/21</v>
          </cell>
        </row>
        <row r="1495">
          <cell r="A1495">
            <v>98514</v>
          </cell>
          <cell r="B1495" t="str">
            <v>REATOR PARA LÂMPADA VAPOR METÁLICO - 400W/ 220V</v>
          </cell>
          <cell r="C1495" t="str">
            <v>UN</v>
          </cell>
          <cell r="D1495">
            <v>166.24</v>
          </cell>
          <cell r="E1495" t="str">
            <v>Siurb (Edif)-Jan/21</v>
          </cell>
        </row>
        <row r="1496">
          <cell r="A1496">
            <v>98526</v>
          </cell>
          <cell r="B1496" t="str">
            <v>REATOR ELETRÔNICO AFP 127V P/ LÂMPADA FLUORESCENTE - 1 X 14W</v>
          </cell>
          <cell r="C1496" t="str">
            <v>UN</v>
          </cell>
          <cell r="D1496">
            <v>96.73</v>
          </cell>
          <cell r="E1496" t="str">
            <v>Siurb (Edif)-Jan/21</v>
          </cell>
        </row>
        <row r="1497">
          <cell r="A1497">
            <v>98527</v>
          </cell>
          <cell r="B1497" t="str">
            <v>REATOR ELETRÔNICO AFP 127V P/ LÂMPADA FLUORESCENTE - 1 X 28W</v>
          </cell>
          <cell r="C1497" t="str">
            <v>UN</v>
          </cell>
          <cell r="D1497">
            <v>107.1</v>
          </cell>
          <cell r="E1497" t="str">
            <v>Siurb (Edif)-Jan/21</v>
          </cell>
        </row>
        <row r="1498">
          <cell r="A1498">
            <v>98528</v>
          </cell>
          <cell r="B1498" t="str">
            <v>REATOR ELETRÔNICO AFP 127V P/ LÂMPADA FLUORESCENTE - 2 X 14W</v>
          </cell>
          <cell r="C1498" t="str">
            <v>UN</v>
          </cell>
          <cell r="D1498">
            <v>125.68</v>
          </cell>
          <cell r="E1498" t="str">
            <v>Siurb (Edif)-Jan/21</v>
          </cell>
        </row>
        <row r="1499">
          <cell r="A1499">
            <v>98529</v>
          </cell>
          <cell r="B1499" t="str">
            <v>REATOR ELETRÔNICO AFP 127V P/ LÂMPADA FLUORESCENTE - 2 X 28W</v>
          </cell>
          <cell r="C1499" t="str">
            <v>UN</v>
          </cell>
          <cell r="D1499">
            <v>134.91999999999999</v>
          </cell>
          <cell r="E1499" t="str">
            <v>Siurb (Edif)-Jan/21</v>
          </cell>
        </row>
        <row r="1500">
          <cell r="A1500">
            <v>98530</v>
          </cell>
          <cell r="B1500" t="str">
            <v>REATOR ELETRÔNICO FLUORESCENTE SIMPLES AFP - 1X16W - 127/220V</v>
          </cell>
          <cell r="C1500" t="str">
            <v>UN</v>
          </cell>
          <cell r="D1500">
            <v>72.349999999999994</v>
          </cell>
          <cell r="E1500" t="str">
            <v>Siurb (Edif)-Jan/21</v>
          </cell>
        </row>
        <row r="1501">
          <cell r="A1501">
            <v>98531</v>
          </cell>
          <cell r="B1501" t="str">
            <v>REATOR ELETRÔNICO FLUORESCENTE SIMPLES AFP - 1X32W - 127/220V</v>
          </cell>
          <cell r="C1501" t="str">
            <v>UN</v>
          </cell>
          <cell r="D1501">
            <v>69.069999999999993</v>
          </cell>
          <cell r="E1501" t="str">
            <v>Siurb (Edif)-Jan/21</v>
          </cell>
        </row>
        <row r="1502">
          <cell r="A1502">
            <v>98532</v>
          </cell>
          <cell r="B1502" t="str">
            <v>REATOR ELETRÔNICO FLUORESCENTE DUPLO AFP - 2X16W - 127/220V</v>
          </cell>
          <cell r="C1502" t="str">
            <v>UN</v>
          </cell>
          <cell r="D1502">
            <v>94.79</v>
          </cell>
          <cell r="E1502" t="str">
            <v>Siurb (Edif)-Jan/21</v>
          </cell>
        </row>
        <row r="1503">
          <cell r="A1503">
            <v>98533</v>
          </cell>
          <cell r="B1503" t="str">
            <v>REATOR ELETRÔNICO FLUORESCENTE DUPLO AFP - 2X32W - 127/220V</v>
          </cell>
          <cell r="C1503" t="str">
            <v>UN</v>
          </cell>
          <cell r="D1503">
            <v>97.14</v>
          </cell>
          <cell r="E1503" t="str">
            <v>Siurb (Edif)-Jan/21</v>
          </cell>
        </row>
        <row r="1504">
          <cell r="A1504">
            <v>98540</v>
          </cell>
          <cell r="B1504" t="str">
            <v>REATOR ELETRÔNICO FLUORESCENTE SIMPLES AFP 1X54W - 220V</v>
          </cell>
          <cell r="C1504" t="str">
            <v>UN</v>
          </cell>
          <cell r="D1504">
            <v>170.34</v>
          </cell>
          <cell r="E1504" t="str">
            <v>Siurb (Edif)-Jan/21</v>
          </cell>
        </row>
        <row r="1505">
          <cell r="A1505">
            <v>98541</v>
          </cell>
          <cell r="B1505" t="str">
            <v>REATOR ELETRÔNICO FLUORESCENTE DUPLO AFP 2X54W - 220V</v>
          </cell>
          <cell r="C1505" t="str">
            <v>UN</v>
          </cell>
          <cell r="D1505">
            <v>171.36</v>
          </cell>
          <cell r="E1505" t="str">
            <v>Siurb (Edif)-Jan/21</v>
          </cell>
        </row>
        <row r="1506">
          <cell r="A1506">
            <v>98560</v>
          </cell>
          <cell r="B1506" t="str">
            <v>LÂMPADA VAPOR METÁLICO - 70W</v>
          </cell>
          <cell r="C1506" t="str">
            <v>UN</v>
          </cell>
          <cell r="D1506">
            <v>50.68</v>
          </cell>
          <cell r="E1506" t="str">
            <v>Siurb (Edif)-Jan/21</v>
          </cell>
        </row>
        <row r="1507">
          <cell r="A1507">
            <v>98561</v>
          </cell>
          <cell r="B1507" t="str">
            <v>LÂMPADA VAPOR METÁLICO - 150W</v>
          </cell>
          <cell r="C1507" t="str">
            <v>UN</v>
          </cell>
          <cell r="D1507">
            <v>34.090000000000003</v>
          </cell>
          <cell r="E1507" t="str">
            <v>Siurb (Edif)-Jan/21</v>
          </cell>
        </row>
        <row r="1508">
          <cell r="A1508">
            <v>98562</v>
          </cell>
          <cell r="B1508" t="str">
            <v>LÂMPADA VAPOR METÁLICO - 250W</v>
          </cell>
          <cell r="C1508" t="str">
            <v>UN</v>
          </cell>
          <cell r="D1508">
            <v>97.18</v>
          </cell>
          <cell r="E1508" t="str">
            <v>Siurb (Edif)-Jan/21</v>
          </cell>
        </row>
        <row r="1509">
          <cell r="A1509">
            <v>98563</v>
          </cell>
          <cell r="B1509" t="str">
            <v>LÂMPADA VAPOR METÁLICO - 400W</v>
          </cell>
          <cell r="C1509" t="str">
            <v>UN</v>
          </cell>
          <cell r="D1509">
            <v>96.01</v>
          </cell>
          <cell r="E1509" t="str">
            <v>Siurb (Edif)-Jan/21</v>
          </cell>
        </row>
        <row r="1510">
          <cell r="A1510">
            <v>98570</v>
          </cell>
          <cell r="B1510" t="str">
            <v>LÂMPADA FLUORESCENTE COMPACTA 15W - 220V</v>
          </cell>
          <cell r="C1510" t="str">
            <v>UN</v>
          </cell>
          <cell r="D1510">
            <v>14.51</v>
          </cell>
          <cell r="E1510" t="str">
            <v>Siurb (Edif)-Jan/21</v>
          </cell>
        </row>
        <row r="1511">
          <cell r="A1511">
            <v>98573</v>
          </cell>
          <cell r="B1511" t="str">
            <v>LÂMPADA COMPACTA MINI-FLUORESCENTE COM REATOR E SOQUETE INCORPORADOS - 25W</v>
          </cell>
          <cell r="C1511" t="str">
            <v>UN</v>
          </cell>
          <cell r="D1511">
            <v>11.17</v>
          </cell>
          <cell r="E1511" t="str">
            <v>Siurb (Edif)-Jan/21</v>
          </cell>
        </row>
        <row r="1512">
          <cell r="A1512">
            <v>98579</v>
          </cell>
          <cell r="B1512" t="str">
            <v>LÂMPADA FLUORESCENTE - 14W</v>
          </cell>
          <cell r="C1512" t="str">
            <v>UN</v>
          </cell>
          <cell r="D1512">
            <v>12.26</v>
          </cell>
          <cell r="E1512" t="str">
            <v>Siurb (Edif)-Jan/21</v>
          </cell>
        </row>
        <row r="1513">
          <cell r="A1513">
            <v>98580</v>
          </cell>
          <cell r="B1513" t="str">
            <v>LÂMPADA FLUORESCENTE 16W</v>
          </cell>
          <cell r="C1513" t="str">
            <v>UN</v>
          </cell>
          <cell r="D1513">
            <v>11.02</v>
          </cell>
          <cell r="E1513" t="str">
            <v>Siurb (Edif)-Jan/21</v>
          </cell>
        </row>
        <row r="1514">
          <cell r="A1514">
            <v>98581</v>
          </cell>
          <cell r="B1514" t="str">
            <v>LÂMPADA FLUORESCENTE 32W</v>
          </cell>
          <cell r="C1514" t="str">
            <v>UN</v>
          </cell>
          <cell r="D1514">
            <v>13.69</v>
          </cell>
          <cell r="E1514" t="str">
            <v>Siurb (Edif)-Jan/21</v>
          </cell>
        </row>
        <row r="1515">
          <cell r="A1515">
            <v>98582</v>
          </cell>
          <cell r="B1515" t="str">
            <v>LÂMPADA FLUORESCENTE - 28W</v>
          </cell>
          <cell r="C1515" t="str">
            <v>UN</v>
          </cell>
          <cell r="D1515">
            <v>12.68</v>
          </cell>
          <cell r="E1515" t="str">
            <v>Siurb (Edif)-Jan/21</v>
          </cell>
        </row>
        <row r="1516">
          <cell r="A1516">
            <v>98600</v>
          </cell>
          <cell r="B1516" t="str">
            <v>TOMADAS</v>
          </cell>
          <cell r="C1516" t="str">
            <v>.</v>
          </cell>
          <cell r="D1516" t="str">
            <v>.</v>
          </cell>
          <cell r="E1516" t="str">
            <v>Siurb (Edif)-Jan/21</v>
          </cell>
        </row>
        <row r="1517">
          <cell r="A1517">
            <v>98610</v>
          </cell>
          <cell r="B1517" t="str">
            <v>TOMADA RJ 45 PARA INFORMÁTICA COM PLACA</v>
          </cell>
          <cell r="C1517" t="str">
            <v>UN</v>
          </cell>
          <cell r="D1517">
            <v>75.959999999999994</v>
          </cell>
          <cell r="E1517" t="str">
            <v>Siurb (Edif)-Jan/21</v>
          </cell>
        </row>
        <row r="1518">
          <cell r="A1518">
            <v>98611</v>
          </cell>
          <cell r="B1518" t="str">
            <v>TOMADA PARA TELEFONE PADRÃO RJ11 COM PLACA/ ESPELHO</v>
          </cell>
          <cell r="C1518" t="str">
            <v>UN</v>
          </cell>
          <cell r="D1518">
            <v>17.73</v>
          </cell>
          <cell r="E1518" t="str">
            <v>Siurb (Edif)-Jan/21</v>
          </cell>
        </row>
        <row r="1519">
          <cell r="A1519">
            <v>99000</v>
          </cell>
          <cell r="B1519" t="str">
            <v>REDE LÓGICA</v>
          </cell>
          <cell r="C1519" t="str">
            <v>.</v>
          </cell>
          <cell r="D1519" t="str">
            <v>.</v>
          </cell>
          <cell r="E1519" t="str">
            <v>Siurb (Edif)-Jan/21</v>
          </cell>
        </row>
        <row r="1520">
          <cell r="A1520">
            <v>99002</v>
          </cell>
          <cell r="B1520" t="str">
            <v>CERTIFICAÇÃO DE REDE LÓGICA - ATÉ 50 PONTOS</v>
          </cell>
          <cell r="C1520" t="str">
            <v>GL</v>
          </cell>
          <cell r="D1520">
            <v>1362.9</v>
          </cell>
          <cell r="E1520" t="str">
            <v>Siurb (Edif)-Jan/21</v>
          </cell>
        </row>
        <row r="1521">
          <cell r="A1521">
            <v>99003</v>
          </cell>
          <cell r="B1521" t="str">
            <v>CERTIFICAÇÃO DE REDE LÓGICA - EXCEDENTE 50 PONTOS</v>
          </cell>
          <cell r="C1521" t="str">
            <v>PTO</v>
          </cell>
          <cell r="D1521">
            <v>22.6</v>
          </cell>
          <cell r="E1521" t="str">
            <v>Siurb (Edif)-Jan/21</v>
          </cell>
        </row>
        <row r="1522">
          <cell r="A1522">
            <v>99011</v>
          </cell>
          <cell r="B1522" t="str">
            <v>RACK 8U'S COM VENTILAÇÃO, BANDEJA FIXA E RÉGUA DE TOMADAS - INSTALADO</v>
          </cell>
          <cell r="C1522" t="str">
            <v>UN</v>
          </cell>
          <cell r="D1522">
            <v>584.78</v>
          </cell>
          <cell r="E1522" t="str">
            <v>Siurb (Edif)-Jan/21</v>
          </cell>
        </row>
        <row r="1523">
          <cell r="A1523">
            <v>99015</v>
          </cell>
          <cell r="B1523" t="str">
            <v>PATCH PAINEL - 24 PORTAS - INSTALADO</v>
          </cell>
          <cell r="C1523" t="str">
            <v>UN</v>
          </cell>
          <cell r="D1523">
            <v>289.85000000000002</v>
          </cell>
          <cell r="E1523" t="str">
            <v>Siurb (Edif)-Jan/21</v>
          </cell>
        </row>
        <row r="1524">
          <cell r="A1524">
            <v>99017</v>
          </cell>
          <cell r="B1524" t="str">
            <v>SWITCH - 24 PORTAS - INSTALADO</v>
          </cell>
          <cell r="C1524" t="str">
            <v>UN</v>
          </cell>
          <cell r="D1524">
            <v>440.42</v>
          </cell>
          <cell r="E1524" t="str">
            <v>Siurb (Edif)-Jan/21</v>
          </cell>
        </row>
        <row r="1525">
          <cell r="A1525">
            <v>99021</v>
          </cell>
          <cell r="B1525" t="str">
            <v>GUIA ORGANIZADORA DE CABOS 19" - 1V - INSTALADA</v>
          </cell>
          <cell r="C1525" t="str">
            <v>UN</v>
          </cell>
          <cell r="D1525">
            <v>16.420000000000002</v>
          </cell>
          <cell r="E1525" t="str">
            <v>Siurb (Edif)-Jan/21</v>
          </cell>
        </row>
        <row r="1526">
          <cell r="A1526">
            <v>99031</v>
          </cell>
          <cell r="B1526" t="str">
            <v>PATCH CORD RJ45 - 1,5M</v>
          </cell>
          <cell r="C1526" t="str">
            <v>UN</v>
          </cell>
          <cell r="D1526">
            <v>10.87</v>
          </cell>
          <cell r="E1526" t="str">
            <v>Siurb (Edif)-Jan/21</v>
          </cell>
        </row>
        <row r="1527">
          <cell r="A1527">
            <v>99033</v>
          </cell>
          <cell r="B1527" t="str">
            <v>PATCH CORD RJ45 - 2,5M</v>
          </cell>
          <cell r="C1527" t="str">
            <v>UN</v>
          </cell>
          <cell r="D1527">
            <v>15.59</v>
          </cell>
          <cell r="E1527" t="str">
            <v>Siurb (Edif)-Jan/21</v>
          </cell>
        </row>
        <row r="1528">
          <cell r="A1528">
            <v>99038</v>
          </cell>
          <cell r="B1528" t="str">
            <v>CABO UTP - CATEGORIA 4 E 5 PARES</v>
          </cell>
          <cell r="C1528" t="str">
            <v>M</v>
          </cell>
          <cell r="D1528">
            <v>3.16</v>
          </cell>
          <cell r="E1528" t="str">
            <v>Siurb (Edif)-Jan/21</v>
          </cell>
        </row>
        <row r="1529">
          <cell r="A1529">
            <v>100000</v>
          </cell>
          <cell r="B1529" t="str">
            <v>INST.HIDRO-SANITARIAS</v>
          </cell>
          <cell r="E1529" t="str">
            <v>Siurb (Edif)-Jan/21</v>
          </cell>
        </row>
        <row r="1530">
          <cell r="A1530">
            <v>100100</v>
          </cell>
          <cell r="B1530" t="str">
            <v>ALIMENTAÇÃO PREDIAL DE ÁGUA E GÁS</v>
          </cell>
          <cell r="C1530" t="str">
            <v>.</v>
          </cell>
          <cell r="D1530" t="str">
            <v>.</v>
          </cell>
          <cell r="E1530" t="str">
            <v>Siurb (Edif)-Jan/21</v>
          </cell>
        </row>
        <row r="1531">
          <cell r="A1531">
            <v>100101</v>
          </cell>
          <cell r="B1531" t="str">
            <v>CAVALETE DE ENTRADA - 3/4"</v>
          </cell>
          <cell r="C1531" t="str">
            <v>UN</v>
          </cell>
          <cell r="D1531">
            <v>239.29</v>
          </cell>
          <cell r="E1531" t="str">
            <v>Siurb (Edif)-Jan/21</v>
          </cell>
        </row>
        <row r="1532">
          <cell r="A1532">
            <v>100102</v>
          </cell>
          <cell r="B1532" t="str">
            <v>CAVALETE DE ENTRADA - 1"</v>
          </cell>
          <cell r="C1532" t="str">
            <v>UN</v>
          </cell>
          <cell r="D1532">
            <v>273.22000000000003</v>
          </cell>
          <cell r="E1532" t="str">
            <v>Siurb (Edif)-Jan/21</v>
          </cell>
        </row>
        <row r="1533">
          <cell r="A1533">
            <v>100104</v>
          </cell>
          <cell r="B1533" t="str">
            <v>CAVALETE DE ENTRADA - 1 1/2"</v>
          </cell>
          <cell r="C1533" t="str">
            <v>UN</v>
          </cell>
          <cell r="D1533">
            <v>363.48</v>
          </cell>
          <cell r="E1533" t="str">
            <v>Siurb (Edif)-Jan/21</v>
          </cell>
        </row>
        <row r="1534">
          <cell r="A1534">
            <v>100119</v>
          </cell>
          <cell r="B1534" t="str">
            <v>HV.09 - ABRIGO PARA CAVALETE ENTRADA, D=3/4" OU 1" EM ALVENARIA REVESTIDA</v>
          </cell>
          <cell r="C1534" t="str">
            <v>UN</v>
          </cell>
          <cell r="D1534">
            <v>417.53</v>
          </cell>
          <cell r="E1534" t="str">
            <v>Siurb (Edif)-Jan/21</v>
          </cell>
        </row>
        <row r="1535">
          <cell r="A1535">
            <v>100120</v>
          </cell>
          <cell r="B1535" t="str">
            <v>HV.10 - ABRIGO PARA CAVALETE ENTRADA, D=1 1/4", D=1 1/2"OU 2" EM ALVENARIA REVESTIDA</v>
          </cell>
          <cell r="C1535" t="str">
            <v>UN</v>
          </cell>
          <cell r="D1535">
            <v>1013.7</v>
          </cell>
          <cell r="E1535" t="str">
            <v>Siurb (Edif)-Jan/21</v>
          </cell>
        </row>
        <row r="1536">
          <cell r="A1536">
            <v>100195</v>
          </cell>
          <cell r="B1536" t="str">
            <v>PROTEÇÃO ANTICORROSIVA PARA TUBULAÇÃO ENTERRADA</v>
          </cell>
          <cell r="C1536" t="str">
            <v>M</v>
          </cell>
          <cell r="D1536">
            <v>2.48</v>
          </cell>
          <cell r="E1536" t="str">
            <v>Siurb (Edif)-Jan/21</v>
          </cell>
        </row>
        <row r="1537">
          <cell r="A1537">
            <v>100198</v>
          </cell>
          <cell r="B1537" t="str">
            <v>ENVELOPAMENTO DE TUBULAÇÃO ENTERRADA, COM CONCRETO</v>
          </cell>
          <cell r="C1537" t="str">
            <v>M</v>
          </cell>
          <cell r="D1537">
            <v>29.15</v>
          </cell>
          <cell r="E1537" t="str">
            <v>Siurb (Edif)-Jan/21</v>
          </cell>
        </row>
        <row r="1538">
          <cell r="A1538">
            <v>100200</v>
          </cell>
          <cell r="B1538" t="str">
            <v>RESERVAÇÃO DE ÁGUA</v>
          </cell>
          <cell r="C1538" t="str">
            <v>.</v>
          </cell>
          <cell r="D1538" t="str">
            <v>.</v>
          </cell>
          <cell r="E1538" t="str">
            <v>Siurb (Edif)-Jan/21</v>
          </cell>
        </row>
        <row r="1539">
          <cell r="A1539">
            <v>100209</v>
          </cell>
          <cell r="B1539" t="str">
            <v>RESERVATÓRIO DE FIBRA DE VIDRO - CAPACIDADE 1000L</v>
          </cell>
          <cell r="C1539" t="str">
            <v>UN</v>
          </cell>
          <cell r="D1539">
            <v>1315.34</v>
          </cell>
          <cell r="E1539" t="str">
            <v>Siurb (Edif)-Jan/21</v>
          </cell>
        </row>
        <row r="1540">
          <cell r="A1540">
            <v>100210</v>
          </cell>
          <cell r="B1540" t="str">
            <v>CAIXA D'ÁGUA DE FIBRA DE VIDRO - 1500 LITROS</v>
          </cell>
          <cell r="C1540" t="str">
            <v>UN</v>
          </cell>
          <cell r="D1540">
            <v>1583.42</v>
          </cell>
          <cell r="E1540" t="str">
            <v>Siurb (Edif)-Jan/21</v>
          </cell>
        </row>
        <row r="1541">
          <cell r="A1541">
            <v>100214</v>
          </cell>
          <cell r="B1541" t="str">
            <v>CAIXA D'ÁGUA DE POLIETILENO 5000 LITROS</v>
          </cell>
          <cell r="C1541" t="str">
            <v>UN</v>
          </cell>
          <cell r="D1541">
            <v>3281.56</v>
          </cell>
          <cell r="E1541" t="str">
            <v>Siurb (Edif)-Jan/21</v>
          </cell>
        </row>
        <row r="1542">
          <cell r="A1542">
            <v>100215</v>
          </cell>
          <cell r="B1542" t="str">
            <v>CAIXA D'ÁGUA DE POLIETILENO 10.000 LITROS</v>
          </cell>
          <cell r="C1542" t="str">
            <v>UN</v>
          </cell>
          <cell r="D1542">
            <v>5207.1499999999996</v>
          </cell>
          <cell r="E1542" t="str">
            <v>Siurb (Edif)-Jan/21</v>
          </cell>
        </row>
        <row r="1543">
          <cell r="A1543">
            <v>100216</v>
          </cell>
          <cell r="B1543" t="str">
            <v>CAIXA D'ÁGUA DE POLIETILENO 15.000 LITROS</v>
          </cell>
          <cell r="C1543" t="str">
            <v>UN</v>
          </cell>
          <cell r="D1543">
            <v>7754.29</v>
          </cell>
          <cell r="E1543" t="str">
            <v>Siurb (Edif)-Jan/21</v>
          </cell>
        </row>
        <row r="1544">
          <cell r="A1544">
            <v>100230</v>
          </cell>
          <cell r="B1544" t="str">
            <v>ANÉIS PRÉ-MOLDADOS EM CONCRETO ARMADO P/ RESERVATÓRIO DE ÁGUA D=2,50M</v>
          </cell>
          <cell r="C1544" t="str">
            <v>UN</v>
          </cell>
          <cell r="D1544">
            <v>4072</v>
          </cell>
          <cell r="E1544" t="str">
            <v>Siurb (Edif)-Jan/21</v>
          </cell>
        </row>
        <row r="1545">
          <cell r="A1545">
            <v>100240</v>
          </cell>
          <cell r="B1545" t="str">
            <v>LAJE PRÉ-MOLDADA D=2,50M E=8CM PARA RESERVATÓRIO</v>
          </cell>
          <cell r="C1545" t="str">
            <v>UN</v>
          </cell>
          <cell r="D1545">
            <v>2008.5</v>
          </cell>
          <cell r="E1545" t="str">
            <v>Siurb (Edif)-Jan/21</v>
          </cell>
        </row>
        <row r="1546">
          <cell r="A1546">
            <v>100241</v>
          </cell>
          <cell r="B1546" t="str">
            <v>LAJE PRÉ-MOLDADA D=2,50M E=15CM PARA RESERVATÓRIO</v>
          </cell>
          <cell r="C1546" t="str">
            <v>UN</v>
          </cell>
          <cell r="D1546">
            <v>2936.5</v>
          </cell>
          <cell r="E1546" t="str">
            <v>Siurb (Edif)-Jan/21</v>
          </cell>
        </row>
        <row r="1547">
          <cell r="A1547">
            <v>100251</v>
          </cell>
          <cell r="B1547" t="str">
            <v>TUBO DE AÇO GALVANIZADO, CLASSE LEVE I (LINHA ÁGUA) - 3/4"</v>
          </cell>
          <cell r="C1547" t="str">
            <v>M</v>
          </cell>
          <cell r="D1547">
            <v>58.64</v>
          </cell>
          <cell r="E1547" t="str">
            <v>Siurb (Edif)-Jan/21</v>
          </cell>
        </row>
        <row r="1548">
          <cell r="A1548">
            <v>100252</v>
          </cell>
          <cell r="B1548" t="str">
            <v>TUBO DE AÇO GALVANIZADO, CLASSE LEVE I (LINHA ÁGUA) - 1"</v>
          </cell>
          <cell r="C1548" t="str">
            <v>M</v>
          </cell>
          <cell r="D1548">
            <v>85.68</v>
          </cell>
          <cell r="E1548" t="str">
            <v>Siurb (Edif)-Jan/21</v>
          </cell>
        </row>
        <row r="1549">
          <cell r="A1549">
            <v>100254</v>
          </cell>
          <cell r="B1549" t="str">
            <v>TUBO DE AÇO GALVANIZADO, CLASSE LEVE I (LINHA ÁGUA) - 1 1/2"</v>
          </cell>
          <cell r="C1549" t="str">
            <v>M</v>
          </cell>
          <cell r="D1549">
            <v>119.36</v>
          </cell>
          <cell r="E1549" t="str">
            <v>Siurb (Edif)-Jan/21</v>
          </cell>
        </row>
        <row r="1550">
          <cell r="A1550">
            <v>100255</v>
          </cell>
          <cell r="B1550" t="str">
            <v>TUBO DE AÇO GALVANIZADO, CLASSE LEVE I (LINHA ÁGUA) - 2"</v>
          </cell>
          <cell r="C1550" t="str">
            <v>M</v>
          </cell>
          <cell r="D1550">
            <v>143.99</v>
          </cell>
          <cell r="E1550" t="str">
            <v>Siurb (Edif)-Jan/21</v>
          </cell>
        </row>
        <row r="1551">
          <cell r="A1551">
            <v>100261</v>
          </cell>
          <cell r="B1551" t="str">
            <v>TUBO DE PVC RÍGIDO, SOLDÁVEL (LINHA ÁGUA) - 25MM (3/4")</v>
          </cell>
          <cell r="C1551" t="str">
            <v>M</v>
          </cell>
          <cell r="D1551">
            <v>22.98</v>
          </cell>
          <cell r="E1551" t="str">
            <v>Siurb (Edif)-Jan/21</v>
          </cell>
        </row>
        <row r="1552">
          <cell r="A1552">
            <v>100262</v>
          </cell>
          <cell r="B1552" t="str">
            <v>TUBO DE PVC RÍGIDO, SOLDÁVEL (LINHA ÁGUA) - 32MM (1")</v>
          </cell>
          <cell r="C1552" t="str">
            <v>M</v>
          </cell>
          <cell r="D1552">
            <v>32.78</v>
          </cell>
          <cell r="E1552" t="str">
            <v>Siurb (Edif)-Jan/21</v>
          </cell>
        </row>
        <row r="1553">
          <cell r="A1553">
            <v>100264</v>
          </cell>
          <cell r="B1553" t="str">
            <v>TUBO DE PVC RÍGIDO, SOLDÁVEL (LINHA ÁGUA) - 50MM (1 1/2")</v>
          </cell>
          <cell r="C1553" t="str">
            <v>M</v>
          </cell>
          <cell r="D1553">
            <v>45.3</v>
          </cell>
          <cell r="E1553" t="str">
            <v>Siurb (Edif)-Jan/21</v>
          </cell>
        </row>
        <row r="1554">
          <cell r="A1554">
            <v>100265</v>
          </cell>
          <cell r="B1554" t="str">
            <v>TUBO DE PVC RÍGIDO, SOLDÁVEL (LINHA ÁGUA) - 60MM (2")</v>
          </cell>
          <cell r="C1554" t="str">
            <v>M</v>
          </cell>
          <cell r="D1554">
            <v>63.42</v>
          </cell>
          <cell r="E1554" t="str">
            <v>Siurb (Edif)-Jan/21</v>
          </cell>
        </row>
        <row r="1555">
          <cell r="A1555">
            <v>100281</v>
          </cell>
          <cell r="B1555" t="str">
            <v>REGISTRO DE GAVETA, METAL AMARELO - 3/4"</v>
          </cell>
          <cell r="C1555" t="str">
            <v>UN</v>
          </cell>
          <cell r="D1555">
            <v>59.28</v>
          </cell>
          <cell r="E1555" t="str">
            <v>Siurb (Edif)-Jan/21</v>
          </cell>
        </row>
        <row r="1556">
          <cell r="A1556">
            <v>100282</v>
          </cell>
          <cell r="B1556" t="str">
            <v>REGISTRO DE GAVETA, METAL AMARELO - 1"</v>
          </cell>
          <cell r="C1556" t="str">
            <v>UN</v>
          </cell>
          <cell r="D1556">
            <v>68.5</v>
          </cell>
          <cell r="E1556" t="str">
            <v>Siurb (Edif)-Jan/21</v>
          </cell>
        </row>
        <row r="1557">
          <cell r="A1557">
            <v>100284</v>
          </cell>
          <cell r="B1557" t="str">
            <v>REGISTRO DE GAVETA, METAL AMARELO - 1 1/2"</v>
          </cell>
          <cell r="C1557" t="str">
            <v>UN</v>
          </cell>
          <cell r="D1557">
            <v>111.82</v>
          </cell>
          <cell r="E1557" t="str">
            <v>Siurb (Edif)-Jan/21</v>
          </cell>
        </row>
        <row r="1558">
          <cell r="A1558">
            <v>100285</v>
          </cell>
          <cell r="B1558" t="str">
            <v>REGISTRO DE GAVETA, METAL AMARELO - 2"</v>
          </cell>
          <cell r="C1558" t="str">
            <v>UN</v>
          </cell>
          <cell r="D1558">
            <v>150.75</v>
          </cell>
          <cell r="E1558" t="str">
            <v>Siurb (Edif)-Jan/21</v>
          </cell>
        </row>
        <row r="1559">
          <cell r="A1559">
            <v>100291</v>
          </cell>
          <cell r="B1559" t="str">
            <v>TORNEIRA DE BÓIA, DE LATÃO - 3/4"</v>
          </cell>
          <cell r="C1559" t="str">
            <v>UN</v>
          </cell>
          <cell r="D1559">
            <v>80.64</v>
          </cell>
          <cell r="E1559" t="str">
            <v>Siurb (Edif)-Jan/21</v>
          </cell>
        </row>
        <row r="1560">
          <cell r="A1560">
            <v>100292</v>
          </cell>
          <cell r="B1560" t="str">
            <v>TORNEIRA DE BÓIA, DE LATÃO - 1"</v>
          </cell>
          <cell r="C1560" t="str">
            <v>UN</v>
          </cell>
          <cell r="D1560">
            <v>102.97</v>
          </cell>
          <cell r="E1560" t="str">
            <v>Siurb (Edif)-Jan/21</v>
          </cell>
        </row>
        <row r="1561">
          <cell r="A1561">
            <v>100294</v>
          </cell>
          <cell r="B1561" t="str">
            <v>TORNEIRA DE BÓIA, DE LATÃO - 1 1/2"</v>
          </cell>
          <cell r="C1561" t="str">
            <v>UN</v>
          </cell>
          <cell r="D1561">
            <v>195.32</v>
          </cell>
          <cell r="E1561" t="str">
            <v>Siurb (Edif)-Jan/21</v>
          </cell>
        </row>
        <row r="1562">
          <cell r="A1562">
            <v>100295</v>
          </cell>
          <cell r="B1562" t="str">
            <v>TORNEIRA DE BÓIA, DE LATÃO - 2"</v>
          </cell>
          <cell r="C1562" t="str">
            <v>UN</v>
          </cell>
          <cell r="D1562">
            <v>251.93</v>
          </cell>
          <cell r="E1562" t="str">
            <v>Siurb (Edif)-Jan/21</v>
          </cell>
        </row>
        <row r="1563">
          <cell r="A1563">
            <v>100300</v>
          </cell>
          <cell r="B1563" t="str">
            <v>INSTALAÇÃO ELEVATÓRIA</v>
          </cell>
          <cell r="C1563" t="str">
            <v>.</v>
          </cell>
          <cell r="D1563" t="str">
            <v>.</v>
          </cell>
          <cell r="E1563" t="str">
            <v>Siurb (Edif)-Jan/21</v>
          </cell>
        </row>
        <row r="1564">
          <cell r="A1564">
            <v>100303</v>
          </cell>
          <cell r="B1564" t="str">
            <v>CONJUNTO MOTOR-BOMBA - ATÉ 1/2HP</v>
          </cell>
          <cell r="C1564" t="str">
            <v>UN</v>
          </cell>
          <cell r="D1564">
            <v>1391.55</v>
          </cell>
          <cell r="E1564" t="str">
            <v>Siurb (Edif)-Jan/21</v>
          </cell>
        </row>
        <row r="1565">
          <cell r="A1565">
            <v>100304</v>
          </cell>
          <cell r="B1565" t="str">
            <v>CONJUNTO MOTOR-BOMBA - ATÉ 3/4HP</v>
          </cell>
          <cell r="C1565" t="str">
            <v>UN</v>
          </cell>
          <cell r="D1565">
            <v>1547.22</v>
          </cell>
          <cell r="E1565" t="str">
            <v>Siurb (Edif)-Jan/21</v>
          </cell>
        </row>
        <row r="1566">
          <cell r="A1566">
            <v>100305</v>
          </cell>
          <cell r="B1566" t="str">
            <v>CONJUNTO MOTOR-BOMBA - ATÉ 1HP</v>
          </cell>
          <cell r="C1566" t="str">
            <v>UN</v>
          </cell>
          <cell r="D1566">
            <v>1656.71</v>
          </cell>
          <cell r="E1566" t="str">
            <v>Siurb (Edif)-Jan/21</v>
          </cell>
        </row>
        <row r="1567">
          <cell r="A1567">
            <v>100306</v>
          </cell>
          <cell r="B1567" t="str">
            <v>CONJUNTO MOTOR-BOMBA - ATÉ 2HP</v>
          </cell>
          <cell r="C1567" t="str">
            <v>UN</v>
          </cell>
          <cell r="D1567">
            <v>1979.85</v>
          </cell>
          <cell r="E1567" t="str">
            <v>Siurb (Edif)-Jan/21</v>
          </cell>
        </row>
        <row r="1568">
          <cell r="A1568">
            <v>100307</v>
          </cell>
          <cell r="B1568" t="str">
            <v>CONJUNTO MOTOR-BOMBA - ATÉ 3HP</v>
          </cell>
          <cell r="C1568" t="str">
            <v>UN</v>
          </cell>
          <cell r="D1568">
            <v>2276.58</v>
          </cell>
          <cell r="E1568" t="str">
            <v>Siurb (Edif)-Jan/21</v>
          </cell>
        </row>
        <row r="1569">
          <cell r="A1569">
            <v>100308</v>
          </cell>
          <cell r="B1569" t="str">
            <v>CONJUNTO MOTOR-BOMBA - ATÉ 4HP</v>
          </cell>
          <cell r="C1569" t="str">
            <v>UN</v>
          </cell>
          <cell r="D1569">
            <v>2842.75</v>
          </cell>
          <cell r="E1569" t="str">
            <v>Siurb (Edif)-Jan/21</v>
          </cell>
        </row>
        <row r="1570">
          <cell r="A1570">
            <v>100309</v>
          </cell>
          <cell r="B1570" t="str">
            <v>CONJUNTO MOTOR-BOMBA - ATÉ 5HP</v>
          </cell>
          <cell r="C1570" t="str">
            <v>UN</v>
          </cell>
          <cell r="D1570">
            <v>3371.9</v>
          </cell>
          <cell r="E1570" t="str">
            <v>Siurb (Edif)-Jan/21</v>
          </cell>
        </row>
        <row r="1571">
          <cell r="A1571">
            <v>100310</v>
          </cell>
          <cell r="B1571" t="str">
            <v>CONJUNTO MOTOR-BOMBA 80M3/H, 20MCA, 7,5CV, 3500RPM, 220/380V, TRIFÁSICO</v>
          </cell>
          <cell r="C1571" t="str">
            <v>UN</v>
          </cell>
          <cell r="D1571">
            <v>5844.66</v>
          </cell>
          <cell r="E1571" t="str">
            <v>Siurb (Edif)-Jan/21</v>
          </cell>
        </row>
        <row r="1572">
          <cell r="A1572">
            <v>100311</v>
          </cell>
          <cell r="B1572" t="str">
            <v>CONJUNTO MOTOR-BOMBA 112M3/H, 20MCA, 10CV, 3500RPM, 220/380V, TRIFÁSICO</v>
          </cell>
          <cell r="C1572" t="str">
            <v>UN</v>
          </cell>
          <cell r="D1572">
            <v>6491.94</v>
          </cell>
          <cell r="E1572" t="str">
            <v>Siurb (Edif)-Jan/21</v>
          </cell>
        </row>
        <row r="1573">
          <cell r="A1573">
            <v>100312</v>
          </cell>
          <cell r="B1573" t="str">
            <v>CONJUNTO MOTOR-BOMBA 160M3/H, 20MCA, 15CV, 1750RPM, 220/380V, TRIFÁSICO</v>
          </cell>
          <cell r="C1573" t="str">
            <v>UN</v>
          </cell>
          <cell r="D1573">
            <v>16971.88</v>
          </cell>
          <cell r="E1573" t="str">
            <v>Siurb (Edif)-Jan/21</v>
          </cell>
        </row>
        <row r="1574">
          <cell r="A1574">
            <v>100313</v>
          </cell>
          <cell r="B1574" t="str">
            <v>CONJUNTO MOTOR-BOMBA 240M3/H, 20MCA, 20CV, 1750RPM, 220/380V, TRIFÁSICO</v>
          </cell>
          <cell r="C1574" t="str">
            <v>UN</v>
          </cell>
          <cell r="D1574">
            <v>11793.97</v>
          </cell>
          <cell r="E1574" t="str">
            <v>Siurb (Edif)-Jan/21</v>
          </cell>
        </row>
        <row r="1575">
          <cell r="A1575">
            <v>100314</v>
          </cell>
          <cell r="B1575" t="str">
            <v>CONJUNTO MOTOR-BOMBA 270M3/H, 20MCA, 25CV, 1750RPM, 220/380V, TRIFÁSICO</v>
          </cell>
          <cell r="C1575" t="str">
            <v>UN</v>
          </cell>
          <cell r="D1575">
            <v>16799.2</v>
          </cell>
          <cell r="E1575" t="str">
            <v>Siurb (Edif)-Jan/21</v>
          </cell>
        </row>
        <row r="1576">
          <cell r="A1576">
            <v>100342</v>
          </cell>
          <cell r="B1576" t="str">
            <v>TUBO DE AÇO-CARBONO GALVANIZADO, CL.MÉDIA (DIN2440) - 1" (RECALQUE)</v>
          </cell>
          <cell r="C1576" t="str">
            <v>M</v>
          </cell>
          <cell r="D1576">
            <v>102.84</v>
          </cell>
          <cell r="E1576" t="str">
            <v>Siurb (Edif)-Jan/21</v>
          </cell>
        </row>
        <row r="1577">
          <cell r="A1577">
            <v>100344</v>
          </cell>
          <cell r="B1577" t="str">
            <v>TUBO DE AÇO-CARBONO GALVANIZADO, CL.MÉDIA (DIN2440) - 1 1/2" (SUCÇÃO)</v>
          </cell>
          <cell r="C1577" t="str">
            <v>M</v>
          </cell>
          <cell r="D1577">
            <v>138.37</v>
          </cell>
          <cell r="E1577" t="str">
            <v>Siurb (Edif)-Jan/21</v>
          </cell>
        </row>
        <row r="1578">
          <cell r="A1578">
            <v>100352</v>
          </cell>
          <cell r="B1578" t="str">
            <v>REGISTRO DE GAVETA, METAL AMARELO - 1"</v>
          </cell>
          <cell r="C1578" t="str">
            <v>UN</v>
          </cell>
          <cell r="D1578">
            <v>68.5</v>
          </cell>
          <cell r="E1578" t="str">
            <v>Siurb (Edif)-Jan/21</v>
          </cell>
        </row>
        <row r="1579">
          <cell r="A1579">
            <v>100354</v>
          </cell>
          <cell r="B1579" t="str">
            <v>REGISTRO DE GAVETA, METAL AMARELO - 1 1/2"</v>
          </cell>
          <cell r="C1579" t="str">
            <v>UN</v>
          </cell>
          <cell r="D1579">
            <v>111.82</v>
          </cell>
          <cell r="E1579" t="str">
            <v>Siurb (Edif)-Jan/21</v>
          </cell>
        </row>
        <row r="1580">
          <cell r="A1580">
            <v>100362</v>
          </cell>
          <cell r="B1580" t="str">
            <v>VÁLVULA DE RETENÇÃO HORIZONTAL - 1"</v>
          </cell>
          <cell r="C1580" t="str">
            <v>UN</v>
          </cell>
          <cell r="D1580">
            <v>111.75</v>
          </cell>
          <cell r="E1580" t="str">
            <v>Siurb (Edif)-Jan/21</v>
          </cell>
        </row>
        <row r="1581">
          <cell r="A1581">
            <v>100364</v>
          </cell>
          <cell r="B1581" t="str">
            <v>VÁLVULA DE RETENÇÃO HORIZONTAL - 1 1/2"</v>
          </cell>
          <cell r="C1581" t="str">
            <v>UN</v>
          </cell>
          <cell r="D1581">
            <v>181.92</v>
          </cell>
          <cell r="E1581" t="str">
            <v>Siurb (Edif)-Jan/21</v>
          </cell>
        </row>
        <row r="1582">
          <cell r="A1582">
            <v>100365</v>
          </cell>
          <cell r="B1582" t="str">
            <v>VÁLVULA DE RETENÇÃO HORIZONTAL - 2"</v>
          </cell>
          <cell r="C1582" t="str">
            <v>UN</v>
          </cell>
          <cell r="D1582">
            <v>234.36</v>
          </cell>
          <cell r="E1582" t="str">
            <v>Siurb (Edif)-Jan/21</v>
          </cell>
        </row>
        <row r="1583">
          <cell r="A1583">
            <v>100366</v>
          </cell>
          <cell r="B1583" t="str">
            <v>VÁLVULA DE RETENÇÃO HORIZONTAL - 2 1/2"</v>
          </cell>
          <cell r="C1583" t="str">
            <v>UN</v>
          </cell>
          <cell r="D1583">
            <v>389.84</v>
          </cell>
          <cell r="E1583" t="str">
            <v>Siurb (Edif)-Jan/21</v>
          </cell>
        </row>
        <row r="1584">
          <cell r="A1584">
            <v>100367</v>
          </cell>
          <cell r="B1584" t="str">
            <v>VÁLVULA DE RETENÇÃO HORIZONTAL - 3"</v>
          </cell>
          <cell r="C1584" t="str">
            <v>UN</v>
          </cell>
          <cell r="D1584">
            <v>463.29</v>
          </cell>
          <cell r="E1584" t="str">
            <v>Siurb (Edif)-Jan/21</v>
          </cell>
        </row>
        <row r="1585">
          <cell r="A1585">
            <v>100368</v>
          </cell>
          <cell r="B1585" t="str">
            <v>VÁLVULA DE RETENÇÃO HORIZONTAL - 4"</v>
          </cell>
          <cell r="C1585" t="str">
            <v>UN</v>
          </cell>
          <cell r="D1585">
            <v>776.32</v>
          </cell>
          <cell r="E1585" t="str">
            <v>Siurb (Edif)-Jan/21</v>
          </cell>
        </row>
        <row r="1586">
          <cell r="A1586">
            <v>100372</v>
          </cell>
          <cell r="B1586" t="str">
            <v>VÁLVULA DE RETENÇÃO VERTICAL - 1"</v>
          </cell>
          <cell r="C1586" t="str">
            <v>UN</v>
          </cell>
          <cell r="D1586">
            <v>78.150000000000006</v>
          </cell>
          <cell r="E1586" t="str">
            <v>Siurb (Edif)-Jan/21</v>
          </cell>
        </row>
        <row r="1587">
          <cell r="A1587">
            <v>100373</v>
          </cell>
          <cell r="B1587" t="str">
            <v>VÁLVULA DE RETENÇÃO VERTICAL - 1 1/4"</v>
          </cell>
          <cell r="C1587" t="str">
            <v>UN</v>
          </cell>
          <cell r="D1587">
            <v>121.14</v>
          </cell>
          <cell r="E1587" t="str">
            <v>Siurb (Edif)-Jan/21</v>
          </cell>
        </row>
        <row r="1588">
          <cell r="A1588">
            <v>100374</v>
          </cell>
          <cell r="B1588" t="str">
            <v>VÁLVULA DE RETENÇÃO VERTICAL - 1 1/2"</v>
          </cell>
          <cell r="C1588" t="str">
            <v>UN</v>
          </cell>
          <cell r="D1588">
            <v>134.36000000000001</v>
          </cell>
          <cell r="E1588" t="str">
            <v>Siurb (Edif)-Jan/21</v>
          </cell>
        </row>
        <row r="1589">
          <cell r="A1589">
            <v>100375</v>
          </cell>
          <cell r="B1589" t="str">
            <v>VÁLVULA DE RETENÇÃO VERTICAL - 2"</v>
          </cell>
          <cell r="C1589" t="str">
            <v>UN</v>
          </cell>
          <cell r="D1589">
            <v>173.8</v>
          </cell>
          <cell r="E1589" t="str">
            <v>Siurb (Edif)-Jan/21</v>
          </cell>
        </row>
        <row r="1590">
          <cell r="A1590">
            <v>100376</v>
          </cell>
          <cell r="B1590" t="str">
            <v>VÁLVULA DE RETENÇÃO VERTICAL - 2 1/2"</v>
          </cell>
          <cell r="C1590" t="str">
            <v>UN</v>
          </cell>
          <cell r="D1590">
            <v>286.66000000000003</v>
          </cell>
          <cell r="E1590" t="str">
            <v>Siurb (Edif)-Jan/21</v>
          </cell>
        </row>
        <row r="1591">
          <cell r="A1591">
            <v>100377</v>
          </cell>
          <cell r="B1591" t="str">
            <v>VÁLVULA DE RETENÇÃO VERTICAL - 3"</v>
          </cell>
          <cell r="C1591" t="str">
            <v>UN</v>
          </cell>
          <cell r="D1591">
            <v>383.89</v>
          </cell>
          <cell r="E1591" t="str">
            <v>Siurb (Edif)-Jan/21</v>
          </cell>
        </row>
        <row r="1592">
          <cell r="A1592">
            <v>100378</v>
          </cell>
          <cell r="B1592" t="str">
            <v>VÁLVULA DE RETENÇÃO VERTICAL - 4"</v>
          </cell>
          <cell r="C1592" t="str">
            <v>UN</v>
          </cell>
          <cell r="D1592">
            <v>641.25</v>
          </cell>
          <cell r="E1592" t="str">
            <v>Siurb (Edif)-Jan/21</v>
          </cell>
        </row>
        <row r="1593">
          <cell r="A1593">
            <v>100390</v>
          </cell>
          <cell r="B1593" t="str">
            <v>CHAVE DE BÓIA</v>
          </cell>
          <cell r="C1593" t="str">
            <v>UN</v>
          </cell>
          <cell r="D1593">
            <v>82.98</v>
          </cell>
          <cell r="E1593" t="str">
            <v>Siurb (Edif)-Jan/21</v>
          </cell>
        </row>
        <row r="1594">
          <cell r="A1594">
            <v>100400</v>
          </cell>
          <cell r="B1594" t="str">
            <v>REDE DE ÁGUA FRIA - TUBULAÇÃO</v>
          </cell>
          <cell r="C1594" t="str">
            <v>.</v>
          </cell>
          <cell r="D1594" t="str">
            <v>.</v>
          </cell>
          <cell r="E1594" t="str">
            <v>Siurb (Edif)-Jan/21</v>
          </cell>
        </row>
        <row r="1595">
          <cell r="A1595">
            <v>100402</v>
          </cell>
          <cell r="B1595" t="str">
            <v>TUBO DE AÇO GALVANIZADO, CLASSE LEVE I (LINHA ÁGUA) - 3/4"</v>
          </cell>
          <cell r="C1595" t="str">
            <v>M</v>
          </cell>
          <cell r="D1595">
            <v>58.64</v>
          </cell>
          <cell r="E1595" t="str">
            <v>Siurb (Edif)-Jan/21</v>
          </cell>
        </row>
        <row r="1596">
          <cell r="A1596">
            <v>100403</v>
          </cell>
          <cell r="B1596" t="str">
            <v>TUBO DE AÇO GALVANIZADO, CLASSE LEVE I (LINHA ÁGUA) - 1"</v>
          </cell>
          <cell r="C1596" t="str">
            <v>M</v>
          </cell>
          <cell r="D1596">
            <v>85.68</v>
          </cell>
          <cell r="E1596" t="str">
            <v>Siurb (Edif)-Jan/21</v>
          </cell>
        </row>
        <row r="1597">
          <cell r="A1597">
            <v>100404</v>
          </cell>
          <cell r="B1597" t="str">
            <v>TUBO DE AÇO GALVANIZADO, CLASSE LEVE I (LINHA ÁGUA) - 1 1/4"</v>
          </cell>
          <cell r="C1597" t="str">
            <v>M</v>
          </cell>
          <cell r="D1597">
            <v>89.49</v>
          </cell>
          <cell r="E1597" t="str">
            <v>Siurb (Edif)-Jan/21</v>
          </cell>
        </row>
        <row r="1598">
          <cell r="A1598">
            <v>100405</v>
          </cell>
          <cell r="B1598" t="str">
            <v>TUBO DE AÇO GALVANIZADO, CLASSE LEVE I (LINHA ÁGUA) - 1 1/2"</v>
          </cell>
          <cell r="C1598" t="str">
            <v>M</v>
          </cell>
          <cell r="D1598">
            <v>119.36</v>
          </cell>
          <cell r="E1598" t="str">
            <v>Siurb (Edif)-Jan/21</v>
          </cell>
        </row>
        <row r="1599">
          <cell r="A1599">
            <v>100406</v>
          </cell>
          <cell r="B1599" t="str">
            <v>TUBO DE AÇO GALVANIZADO, CLASSE LEVE I (LINHA ÁGUA) - 2"</v>
          </cell>
          <cell r="C1599" t="str">
            <v>M</v>
          </cell>
          <cell r="D1599">
            <v>143.99</v>
          </cell>
          <cell r="E1599" t="str">
            <v>Siurb (Edif)-Jan/21</v>
          </cell>
        </row>
        <row r="1600">
          <cell r="A1600">
            <v>100407</v>
          </cell>
          <cell r="B1600" t="str">
            <v>TUBO DE AÇO GALVANIZADO, CLASSE LEVE I (LINHA ÁGUA) - 2 1/2"</v>
          </cell>
          <cell r="C1600" t="str">
            <v>M</v>
          </cell>
          <cell r="D1600">
            <v>184.38</v>
          </cell>
          <cell r="E1600" t="str">
            <v>Siurb (Edif)-Jan/21</v>
          </cell>
        </row>
        <row r="1601">
          <cell r="A1601">
            <v>100408</v>
          </cell>
          <cell r="B1601" t="str">
            <v>TUBO DE AÇO GALVANIZADO, CLASSE LEVE I (LINHA ÁGUA) - 3"</v>
          </cell>
          <cell r="C1601" t="str">
            <v>M</v>
          </cell>
          <cell r="D1601">
            <v>202.83</v>
          </cell>
          <cell r="E1601" t="str">
            <v>Siurb (Edif)-Jan/21</v>
          </cell>
        </row>
        <row r="1602">
          <cell r="A1602">
            <v>100409</v>
          </cell>
          <cell r="B1602" t="str">
            <v>TUBO DE AÇO GALVANIZADO, CLASSE LEVE I (LINHA ÁGUA) - 4"</v>
          </cell>
          <cell r="C1602" t="str">
            <v>M</v>
          </cell>
          <cell r="D1602">
            <v>265.70999999999998</v>
          </cell>
          <cell r="E1602" t="str">
            <v>Siurb (Edif)-Jan/21</v>
          </cell>
        </row>
        <row r="1603">
          <cell r="A1603">
            <v>100462</v>
          </cell>
          <cell r="B1603" t="str">
            <v>TUBO DE PVC RÍGIDO, SOLDÁVEL (LINHA ÁGUA) - 25MM (3/4")</v>
          </cell>
          <cell r="C1603" t="str">
            <v>M</v>
          </cell>
          <cell r="D1603">
            <v>22.98</v>
          </cell>
          <cell r="E1603" t="str">
            <v>Siurb (Edif)-Jan/21</v>
          </cell>
        </row>
        <row r="1604">
          <cell r="A1604">
            <v>100463</v>
          </cell>
          <cell r="B1604" t="str">
            <v>TUBO DE PVC RÍGIDO, SOLDÁVEL (LINHA ÁGUA) - 32MM (1")</v>
          </cell>
          <cell r="C1604" t="str">
            <v>M</v>
          </cell>
          <cell r="D1604">
            <v>32.78</v>
          </cell>
          <cell r="E1604" t="str">
            <v>Siurb (Edif)-Jan/21</v>
          </cell>
        </row>
        <row r="1605">
          <cell r="A1605">
            <v>100464</v>
          </cell>
          <cell r="B1605" t="str">
            <v>TUBO DE PVC RÍGIDO, SOLDÁVEL (LINHA ÁGUA) - 40MM (1 1/4")</v>
          </cell>
          <cell r="C1605" t="str">
            <v>M</v>
          </cell>
          <cell r="D1605">
            <v>39.090000000000003</v>
          </cell>
          <cell r="E1605" t="str">
            <v>Siurb (Edif)-Jan/21</v>
          </cell>
        </row>
        <row r="1606">
          <cell r="A1606">
            <v>100465</v>
          </cell>
          <cell r="B1606" t="str">
            <v>TUBO DE PVC RÍGIDO, SOLDÁVEL (LINHA ÁGUA) - 50MM (1 1/2")</v>
          </cell>
          <cell r="C1606" t="str">
            <v>M</v>
          </cell>
          <cell r="D1606">
            <v>45.3</v>
          </cell>
          <cell r="E1606" t="str">
            <v>Siurb (Edif)-Jan/21</v>
          </cell>
        </row>
        <row r="1607">
          <cell r="A1607">
            <v>100466</v>
          </cell>
          <cell r="B1607" t="str">
            <v>TUBO DE PVC RÍGIDO, SOLDÁVEL (LINHA ÁGUA) - 60MM (2")</v>
          </cell>
          <cell r="C1607" t="str">
            <v>M</v>
          </cell>
          <cell r="D1607">
            <v>63.42</v>
          </cell>
          <cell r="E1607" t="str">
            <v>Siurb (Edif)-Jan/21</v>
          </cell>
        </row>
        <row r="1608">
          <cell r="A1608">
            <v>100467</v>
          </cell>
          <cell r="B1608" t="str">
            <v>TUBO DE PVC RÍGIDO, SOLDÁVEL (LINHA ÁGUA) - 75MM (2 1/2")</v>
          </cell>
          <cell r="C1608" t="str">
            <v>M</v>
          </cell>
          <cell r="D1608">
            <v>93.27</v>
          </cell>
          <cell r="E1608" t="str">
            <v>Siurb (Edif)-Jan/21</v>
          </cell>
        </row>
        <row r="1609">
          <cell r="A1609">
            <v>100468</v>
          </cell>
          <cell r="B1609" t="str">
            <v>TUBO DE PVC RÍGIDO, SOLDÁVEL (LINHA ÁGUA) - 85MM (3")</v>
          </cell>
          <cell r="C1609" t="str">
            <v>M</v>
          </cell>
          <cell r="D1609">
            <v>108.65</v>
          </cell>
          <cell r="E1609" t="str">
            <v>Siurb (Edif)-Jan/21</v>
          </cell>
        </row>
        <row r="1610">
          <cell r="A1610">
            <v>100469</v>
          </cell>
          <cell r="B1610" t="str">
            <v>TUBO DE PVC RÍGIDO, SOLDÁVEL (LINHA ÁGUA) - 110MM (4")</v>
          </cell>
          <cell r="C1610" t="str">
            <v>M</v>
          </cell>
          <cell r="D1610">
            <v>137.43</v>
          </cell>
          <cell r="E1610" t="str">
            <v>Siurb (Edif)-Jan/21</v>
          </cell>
        </row>
        <row r="1611">
          <cell r="A1611">
            <v>100498</v>
          </cell>
          <cell r="B1611" t="str">
            <v>ENVELOPAMENTO DE TUBULAÇÃO ENTERRADA, COM CONCRETO</v>
          </cell>
          <cell r="C1611" t="str">
            <v>M</v>
          </cell>
          <cell r="D1611">
            <v>29.15</v>
          </cell>
          <cell r="E1611" t="str">
            <v>Siurb (Edif)-Jan/21</v>
          </cell>
        </row>
        <row r="1612">
          <cell r="A1612">
            <v>100500</v>
          </cell>
          <cell r="B1612" t="str">
            <v>REDE DE ÁGUA FRIA - ACESSÓRIOS</v>
          </cell>
          <cell r="C1612" t="str">
            <v>.</v>
          </cell>
          <cell r="D1612" t="str">
            <v>.</v>
          </cell>
          <cell r="E1612" t="str">
            <v>Siurb (Edif)-Jan/21</v>
          </cell>
        </row>
        <row r="1613">
          <cell r="A1613">
            <v>100502</v>
          </cell>
          <cell r="B1613" t="str">
            <v>REGISTRO DE GAVETA, METAL AMARELO - 3/4"</v>
          </cell>
          <cell r="C1613" t="str">
            <v>UN</v>
          </cell>
          <cell r="D1613">
            <v>59.28</v>
          </cell>
          <cell r="E1613" t="str">
            <v>Siurb (Edif)-Jan/21</v>
          </cell>
        </row>
        <row r="1614">
          <cell r="A1614">
            <v>100503</v>
          </cell>
          <cell r="B1614" t="str">
            <v>REGISTRO DE GAVETA, METAL AMARELO - 1"</v>
          </cell>
          <cell r="C1614" t="str">
            <v>UN</v>
          </cell>
          <cell r="D1614">
            <v>68.5</v>
          </cell>
          <cell r="E1614" t="str">
            <v>Siurb (Edif)-Jan/21</v>
          </cell>
        </row>
        <row r="1615">
          <cell r="A1615">
            <v>100504</v>
          </cell>
          <cell r="B1615" t="str">
            <v>REGISTRO DE GAVETA, METAL AMARELO - 1 1/4"</v>
          </cell>
          <cell r="C1615" t="str">
            <v>UN</v>
          </cell>
          <cell r="D1615">
            <v>99.98</v>
          </cell>
          <cell r="E1615" t="str">
            <v>Siurb (Edif)-Jan/21</v>
          </cell>
        </row>
        <row r="1616">
          <cell r="A1616">
            <v>100505</v>
          </cell>
          <cell r="B1616" t="str">
            <v>REGISTRO DE GAVETA, METAL AMARELO - 1 1/2"</v>
          </cell>
          <cell r="C1616" t="str">
            <v>UN</v>
          </cell>
          <cell r="D1616">
            <v>111.82</v>
          </cell>
          <cell r="E1616" t="str">
            <v>Siurb (Edif)-Jan/21</v>
          </cell>
        </row>
        <row r="1617">
          <cell r="A1617">
            <v>100506</v>
          </cell>
          <cell r="B1617" t="str">
            <v>REGISTRO DE GAVETA, METAL AMARELO - 2"</v>
          </cell>
          <cell r="C1617" t="str">
            <v>UN</v>
          </cell>
          <cell r="D1617">
            <v>150.75</v>
          </cell>
          <cell r="E1617" t="str">
            <v>Siurb (Edif)-Jan/21</v>
          </cell>
        </row>
        <row r="1618">
          <cell r="A1618">
            <v>100507</v>
          </cell>
          <cell r="B1618" t="str">
            <v>REGISTRO DE GAVETA, METAL AMARELO - 2 1/2"</v>
          </cell>
          <cell r="C1618" t="str">
            <v>UN</v>
          </cell>
          <cell r="D1618">
            <v>312.33</v>
          </cell>
          <cell r="E1618" t="str">
            <v>Siurb (Edif)-Jan/21</v>
          </cell>
        </row>
        <row r="1619">
          <cell r="A1619">
            <v>100508</v>
          </cell>
          <cell r="B1619" t="str">
            <v>REGISTRO DE GAVETA, METAL AMARELO - 3"</v>
          </cell>
          <cell r="C1619" t="str">
            <v>UN</v>
          </cell>
          <cell r="D1619">
            <v>461.95</v>
          </cell>
          <cell r="E1619" t="str">
            <v>Siurb (Edif)-Jan/21</v>
          </cell>
        </row>
        <row r="1620">
          <cell r="A1620">
            <v>100509</v>
          </cell>
          <cell r="B1620" t="str">
            <v>REGISTRO DE GAVETA, METAL AMARELO - 4"</v>
          </cell>
          <cell r="C1620" t="str">
            <v>UN</v>
          </cell>
          <cell r="D1620">
            <v>763.86</v>
          </cell>
          <cell r="E1620" t="str">
            <v>Siurb (Edif)-Jan/21</v>
          </cell>
        </row>
        <row r="1621">
          <cell r="A1621">
            <v>100531</v>
          </cell>
          <cell r="B1621" t="str">
            <v>REGISTRO DE GAVETA, METAL CROMADO - 3/4"</v>
          </cell>
          <cell r="C1621" t="str">
            <v>UN</v>
          </cell>
          <cell r="D1621">
            <v>96.59</v>
          </cell>
          <cell r="E1621" t="str">
            <v>Siurb (Edif)-Jan/21</v>
          </cell>
        </row>
        <row r="1622">
          <cell r="A1622">
            <v>100532</v>
          </cell>
          <cell r="B1622" t="str">
            <v>REGISTRO DE GAVETA, METAL CROMADO - 1"</v>
          </cell>
          <cell r="C1622" t="str">
            <v>UN</v>
          </cell>
          <cell r="D1622">
            <v>107.45</v>
          </cell>
          <cell r="E1622" t="str">
            <v>Siurb (Edif)-Jan/21</v>
          </cell>
        </row>
        <row r="1623">
          <cell r="A1623">
            <v>100533</v>
          </cell>
          <cell r="B1623" t="str">
            <v>REGISTRO DE GAVETA, METAL CROMADO - 1 1/4"</v>
          </cell>
          <cell r="C1623" t="str">
            <v>UN</v>
          </cell>
          <cell r="D1623">
            <v>159.94999999999999</v>
          </cell>
          <cell r="E1623" t="str">
            <v>Siurb (Edif)-Jan/21</v>
          </cell>
        </row>
        <row r="1624">
          <cell r="A1624">
            <v>100534</v>
          </cell>
          <cell r="B1624" t="str">
            <v>REGISTRO DE GAVETA, METAL CROMADO - 1 1/2"</v>
          </cell>
          <cell r="C1624" t="str">
            <v>UN</v>
          </cell>
          <cell r="D1624">
            <v>168.55</v>
          </cell>
          <cell r="E1624" t="str">
            <v>Siurb (Edif)-Jan/21</v>
          </cell>
        </row>
        <row r="1625">
          <cell r="A1625">
            <v>100540</v>
          </cell>
          <cell r="B1625" t="str">
            <v>REGISTRO DE PRESSÃO, METAL AMARELO - 1/2"</v>
          </cell>
          <cell r="C1625" t="str">
            <v>UN</v>
          </cell>
          <cell r="D1625">
            <v>70.739999999999995</v>
          </cell>
          <cell r="E1625" t="str">
            <v>Siurb (Edif)-Jan/21</v>
          </cell>
        </row>
        <row r="1626">
          <cell r="A1626">
            <v>100541</v>
          </cell>
          <cell r="B1626" t="str">
            <v>REGISTRO DE PRESSÃO, METAL AMARELO - 3/4"</v>
          </cell>
          <cell r="C1626" t="str">
            <v>UN</v>
          </cell>
          <cell r="D1626">
            <v>76.02</v>
          </cell>
          <cell r="E1626" t="str">
            <v>Siurb (Edif)-Jan/21</v>
          </cell>
        </row>
        <row r="1627">
          <cell r="A1627">
            <v>100551</v>
          </cell>
          <cell r="B1627" t="str">
            <v>REGISTRO DE PRESSÃO, METAL CROMADO - 3/4"</v>
          </cell>
          <cell r="C1627" t="str">
            <v>UN</v>
          </cell>
          <cell r="D1627">
            <v>94.81</v>
          </cell>
          <cell r="E1627" t="str">
            <v>Siurb (Edif)-Jan/21</v>
          </cell>
        </row>
        <row r="1628">
          <cell r="A1628">
            <v>100560</v>
          </cell>
          <cell r="B1628" t="str">
            <v>REGISTRO GLOBO COM ADAPTADOR E TAMPA - 2 1/2"</v>
          </cell>
          <cell r="C1628" t="str">
            <v>UN</v>
          </cell>
          <cell r="D1628">
            <v>288.88</v>
          </cell>
          <cell r="E1628" t="str">
            <v>Siurb (Edif)-Jan/21</v>
          </cell>
        </row>
        <row r="1629">
          <cell r="A1629">
            <v>100600</v>
          </cell>
          <cell r="B1629" t="str">
            <v>REDE DE ÁGUA QUENTE</v>
          </cell>
          <cell r="C1629" t="str">
            <v>.</v>
          </cell>
          <cell r="D1629" t="str">
            <v>.</v>
          </cell>
          <cell r="E1629" t="str">
            <v>Siurb (Edif)-Jan/21</v>
          </cell>
        </row>
        <row r="1630">
          <cell r="A1630">
            <v>100620</v>
          </cell>
          <cell r="B1630" t="str">
            <v>TUBO DE COBRE SEM COSTURA, CLASSE EL - 1/2"</v>
          </cell>
          <cell r="C1630" t="str">
            <v>M</v>
          </cell>
          <cell r="D1630">
            <v>47.4</v>
          </cell>
          <cell r="E1630" t="str">
            <v>Siurb (Edif)-Jan/21</v>
          </cell>
        </row>
        <row r="1631">
          <cell r="A1631">
            <v>100621</v>
          </cell>
          <cell r="B1631" t="str">
            <v>TUBO DE COBRE SEM COSTURA, CLASSE EL - 3/4"</v>
          </cell>
          <cell r="C1631" t="str">
            <v>M</v>
          </cell>
          <cell r="D1631">
            <v>69.5</v>
          </cell>
          <cell r="E1631" t="str">
            <v>Siurb (Edif)-Jan/21</v>
          </cell>
        </row>
        <row r="1632">
          <cell r="A1632">
            <v>100622</v>
          </cell>
          <cell r="B1632" t="str">
            <v>TUBO DE COBRE SEM COSTURA, CLASSE EL - 1"</v>
          </cell>
          <cell r="C1632" t="str">
            <v>M</v>
          </cell>
          <cell r="D1632">
            <v>84.75</v>
          </cell>
          <cell r="E1632" t="str">
            <v>Siurb (Edif)-Jan/21</v>
          </cell>
        </row>
        <row r="1633">
          <cell r="A1633">
            <v>100623</v>
          </cell>
          <cell r="B1633" t="str">
            <v>TUBO DE COBRE SEM COSTURA, CLASSE EL - 1 1/4"</v>
          </cell>
          <cell r="C1633" t="str">
            <v>M</v>
          </cell>
          <cell r="D1633">
            <v>134.61000000000001</v>
          </cell>
          <cell r="E1633" t="str">
            <v>Siurb (Edif)-Jan/21</v>
          </cell>
        </row>
        <row r="1634">
          <cell r="A1634">
            <v>100624</v>
          </cell>
          <cell r="B1634" t="str">
            <v>TUBO DE COBRE SEM COSTURA, CLASSE EL - 1 1/2"</v>
          </cell>
          <cell r="C1634" t="str">
            <v>M</v>
          </cell>
          <cell r="D1634">
            <v>150.06</v>
          </cell>
          <cell r="E1634" t="str">
            <v>Siurb (Edif)-Jan/21</v>
          </cell>
        </row>
        <row r="1635">
          <cell r="A1635">
            <v>100626</v>
          </cell>
          <cell r="B1635" t="str">
            <v>TUBO DE COBRE SEM COSTURA, CLASSE A - 1/2"</v>
          </cell>
          <cell r="C1635" t="str">
            <v>M</v>
          </cell>
          <cell r="D1635">
            <v>66.37</v>
          </cell>
          <cell r="E1635" t="str">
            <v>Siurb (Edif)-Jan/21</v>
          </cell>
        </row>
        <row r="1636">
          <cell r="A1636">
            <v>100627</v>
          </cell>
          <cell r="B1636" t="str">
            <v>TUBO DE COBRE SEM COSTURA, CLASSE A 3/4"</v>
          </cell>
          <cell r="C1636" t="str">
            <v>M</v>
          </cell>
          <cell r="D1636">
            <v>92.35</v>
          </cell>
          <cell r="E1636" t="str">
            <v>Siurb (Edif)-Jan/21</v>
          </cell>
        </row>
        <row r="1637">
          <cell r="A1637">
            <v>100628</v>
          </cell>
          <cell r="B1637" t="str">
            <v>TUBO DE COBRE SEM COSTURA, CLASSE A 1"</v>
          </cell>
          <cell r="C1637" t="str">
            <v>M</v>
          </cell>
          <cell r="D1637">
            <v>111.89</v>
          </cell>
          <cell r="E1637" t="str">
            <v>Siurb (Edif)-Jan/21</v>
          </cell>
        </row>
        <row r="1638">
          <cell r="A1638">
            <v>100629</v>
          </cell>
          <cell r="B1638" t="str">
            <v>TUBO DE COBRE SEM COSTURA, CLASSE A 1 1/4"</v>
          </cell>
          <cell r="C1638" t="str">
            <v>M</v>
          </cell>
          <cell r="D1638">
            <v>181.49</v>
          </cell>
          <cell r="E1638" t="str">
            <v>Siurb (Edif)-Jan/21</v>
          </cell>
        </row>
        <row r="1639">
          <cell r="A1639">
            <v>100630</v>
          </cell>
          <cell r="B1639" t="str">
            <v>TUBO DE COBRE SEM COSTURA, CLASSE A 1 1/2"</v>
          </cell>
          <cell r="C1639" t="str">
            <v>M</v>
          </cell>
          <cell r="D1639">
            <v>208.94</v>
          </cell>
          <cell r="E1639" t="str">
            <v>Siurb (Edif)-Jan/21</v>
          </cell>
        </row>
        <row r="1640">
          <cell r="A1640">
            <v>100654</v>
          </cell>
          <cell r="B1640" t="str">
            <v>REGISTRO DE GAVETA, METAL AMARELO - 1 1/2"</v>
          </cell>
          <cell r="C1640" t="str">
            <v>UN</v>
          </cell>
          <cell r="D1640">
            <v>111.82</v>
          </cell>
          <cell r="E1640" t="str">
            <v>Siurb (Edif)-Jan/21</v>
          </cell>
        </row>
        <row r="1641">
          <cell r="A1641">
            <v>100700</v>
          </cell>
          <cell r="B1641" t="str">
            <v>REDE DE GÁS</v>
          </cell>
          <cell r="C1641" t="str">
            <v>.</v>
          </cell>
          <cell r="D1641" t="str">
            <v>.</v>
          </cell>
          <cell r="E1641" t="str">
            <v>Siurb (Edif)-Jan/21</v>
          </cell>
        </row>
        <row r="1642">
          <cell r="A1642">
            <v>100711</v>
          </cell>
          <cell r="B1642" t="str">
            <v>TUBO PRETO DE AÇO-CARBONO, CLASSE SCH-40 - 3/4"</v>
          </cell>
          <cell r="C1642" t="str">
            <v>M</v>
          </cell>
          <cell r="D1642">
            <v>53.72</v>
          </cell>
          <cell r="E1642" t="str">
            <v>Siurb (Edif)-Jan/21</v>
          </cell>
        </row>
        <row r="1643">
          <cell r="A1643">
            <v>100712</v>
          </cell>
          <cell r="B1643" t="str">
            <v>TUBO PRETO DE AÇO-CARBONO, CLASSE SCH-40 - 1"</v>
          </cell>
          <cell r="C1643" t="str">
            <v>M</v>
          </cell>
          <cell r="D1643">
            <v>75.2</v>
          </cell>
          <cell r="E1643" t="str">
            <v>Siurb (Edif)-Jan/21</v>
          </cell>
        </row>
        <row r="1644">
          <cell r="A1644">
            <v>100713</v>
          </cell>
          <cell r="B1644" t="str">
            <v>TUBO PRETO DE AÇO-CARBONO, CLASSE SCH-40 - 1 1/4"</v>
          </cell>
          <cell r="C1644" t="str">
            <v>M</v>
          </cell>
          <cell r="D1644">
            <v>92.71</v>
          </cell>
          <cell r="E1644" t="str">
            <v>Siurb (Edif)-Jan/21</v>
          </cell>
        </row>
        <row r="1645">
          <cell r="A1645">
            <v>100714</v>
          </cell>
          <cell r="B1645" t="str">
            <v>TUBO PRETO DE AÇO-CARBONO, CLASSE SCH-40 - 1 1/2"</v>
          </cell>
          <cell r="C1645" t="str">
            <v>M</v>
          </cell>
          <cell r="D1645">
            <v>102.79</v>
          </cell>
          <cell r="E1645" t="str">
            <v>Siurb (Edif)-Jan/21</v>
          </cell>
        </row>
        <row r="1646">
          <cell r="A1646">
            <v>100720</v>
          </cell>
          <cell r="B1646" t="str">
            <v>VÁLVULA ESFÉRICA MONOBLOCO EM LATÃO, 3/4" NPT</v>
          </cell>
          <cell r="C1646" t="str">
            <v>UN</v>
          </cell>
          <cell r="D1646">
            <v>47.35</v>
          </cell>
          <cell r="E1646" t="str">
            <v>Siurb (Edif)-Jan/21</v>
          </cell>
        </row>
        <row r="1647">
          <cell r="A1647">
            <v>100760</v>
          </cell>
          <cell r="B1647" t="str">
            <v>HV.04 - ABRIGO PARA GÁS EM BLOCO DE CONCRETO APARENTE PARA 2 BOTIJÕES</v>
          </cell>
          <cell r="C1647" t="str">
            <v>UN</v>
          </cell>
          <cell r="D1647">
            <v>512.79999999999995</v>
          </cell>
          <cell r="E1647" t="str">
            <v>Siurb (Edif)-Jan/21</v>
          </cell>
        </row>
        <row r="1648">
          <cell r="A1648">
            <v>100762</v>
          </cell>
          <cell r="B1648" t="str">
            <v>HV.12 - ABRIGO PARA GÁS EM ALVENARIA REVESTIDA PARA 2 BOTIJÕES</v>
          </cell>
          <cell r="C1648" t="str">
            <v>UN</v>
          </cell>
          <cell r="D1648">
            <v>680.77</v>
          </cell>
          <cell r="E1648" t="str">
            <v>Siurb (Edif)-Jan/21</v>
          </cell>
        </row>
        <row r="1649">
          <cell r="A1649">
            <v>100763</v>
          </cell>
          <cell r="B1649" t="str">
            <v>HV.13 - ABRIGO PARA GÁS EM BLOCOS DE CONCRETO APARENTE PARA 2 CILINDROS</v>
          </cell>
          <cell r="C1649" t="str">
            <v>UN</v>
          </cell>
          <cell r="D1649">
            <v>1261.51</v>
          </cell>
          <cell r="E1649" t="str">
            <v>Siurb (Edif)-Jan/21</v>
          </cell>
        </row>
        <row r="1650">
          <cell r="A1650">
            <v>100764</v>
          </cell>
          <cell r="B1650" t="str">
            <v>HV.14 - ABRIGO PARA GÁS EM BLOCO DE CONCRETO APARENTE PARA 4 CILINDROS</v>
          </cell>
          <cell r="C1650" t="str">
            <v>UN</v>
          </cell>
          <cell r="D1650">
            <v>1636.09</v>
          </cell>
          <cell r="E1650" t="str">
            <v>Siurb (Edif)-Jan/21</v>
          </cell>
        </row>
        <row r="1651">
          <cell r="A1651">
            <v>100765</v>
          </cell>
          <cell r="B1651" t="str">
            <v>HV.15 - ABRIGO PARA GÁS EM BLOCO DE CONCRETO APARENTE PARA 6 CILINDROS</v>
          </cell>
          <cell r="C1651" t="str">
            <v>UN</v>
          </cell>
          <cell r="D1651">
            <v>2103.8200000000002</v>
          </cell>
          <cell r="E1651" t="str">
            <v>Siurb (Edif)-Jan/21</v>
          </cell>
        </row>
        <row r="1652">
          <cell r="A1652">
            <v>100767</v>
          </cell>
          <cell r="B1652" t="str">
            <v>HV.17 - ABRIGO PARA GÁS EM TIJOLO APARENTE PARA 4 CILINDROS</v>
          </cell>
          <cell r="C1652" t="str">
            <v>UN</v>
          </cell>
          <cell r="D1652">
            <v>1984.5</v>
          </cell>
          <cell r="E1652" t="str">
            <v>Siurb (Edif)-Jan/21</v>
          </cell>
        </row>
        <row r="1653">
          <cell r="A1653">
            <v>100768</v>
          </cell>
          <cell r="B1653" t="str">
            <v>HV.18 - ABRIGO PARA GÁS EM TIJOLO APARENTE PARA 6 CILINDROS</v>
          </cell>
          <cell r="C1653" t="str">
            <v>UN</v>
          </cell>
          <cell r="D1653">
            <v>2525</v>
          </cell>
          <cell r="E1653" t="str">
            <v>Siurb (Edif)-Jan/21</v>
          </cell>
        </row>
        <row r="1654">
          <cell r="A1654">
            <v>100769</v>
          </cell>
          <cell r="B1654" t="str">
            <v>HV.19 - ABRIGO PARA GÁS EM ALVENARIA REVESTIDA PARA 2 CILINDROS</v>
          </cell>
          <cell r="C1654" t="str">
            <v>UN</v>
          </cell>
          <cell r="D1654">
            <v>1538.22</v>
          </cell>
          <cell r="E1654" t="str">
            <v>Siurb (Edif)-Jan/21</v>
          </cell>
        </row>
        <row r="1655">
          <cell r="A1655">
            <v>100770</v>
          </cell>
          <cell r="B1655" t="str">
            <v>HV.20 - ABRIGO PARA GÁS EM ALVENARIA REVESTIDA PARA 4 CILINDROS</v>
          </cell>
          <cell r="C1655" t="str">
            <v>UN</v>
          </cell>
          <cell r="D1655">
            <v>1964.22</v>
          </cell>
          <cell r="E1655" t="str">
            <v>Siurb (Edif)-Jan/21</v>
          </cell>
        </row>
        <row r="1656">
          <cell r="A1656">
            <v>100771</v>
          </cell>
          <cell r="B1656" t="str">
            <v>HV.21 - ABRIGO PARA GÁS EM ALVENARIA REVESTIDA PARA 6 CILINDROS</v>
          </cell>
          <cell r="C1656" t="str">
            <v>UN</v>
          </cell>
          <cell r="D1656">
            <v>2492.58</v>
          </cell>
          <cell r="E1656" t="str">
            <v>Siurb (Edif)-Jan/21</v>
          </cell>
        </row>
        <row r="1657">
          <cell r="A1657">
            <v>100780</v>
          </cell>
          <cell r="B1657" t="str">
            <v>HD.10 - INSTALAÇÃO PARA 2 BOTIJÕES GLP 13KG, EXCLUSIVE ABRIGO</v>
          </cell>
          <cell r="C1657" t="str">
            <v>UN</v>
          </cell>
          <cell r="D1657">
            <v>14.12</v>
          </cell>
          <cell r="E1657" t="str">
            <v>Siurb (Edif)-Jan/21</v>
          </cell>
        </row>
        <row r="1658">
          <cell r="A1658">
            <v>100781</v>
          </cell>
          <cell r="B1658" t="str">
            <v>HD.11 - INSTALAÇÃO PARA 2 CILINDROS GLP 45 KG, EXCLUSIVE ABRIGO</v>
          </cell>
          <cell r="C1658" t="str">
            <v>UN</v>
          </cell>
          <cell r="D1658">
            <v>702.32</v>
          </cell>
          <cell r="E1658" t="str">
            <v>Siurb (Edif)-Jan/21</v>
          </cell>
        </row>
        <row r="1659">
          <cell r="A1659">
            <v>100782</v>
          </cell>
          <cell r="B1659" t="str">
            <v>HD.12 - INSTALAÇÃO PARA 4 CILINDRO GLP 45KG, EXCLUSIVE ABRIGO</v>
          </cell>
          <cell r="C1659" t="str">
            <v>UN</v>
          </cell>
          <cell r="D1659">
            <v>825.25</v>
          </cell>
          <cell r="E1659" t="str">
            <v>Siurb (Edif)-Jan/21</v>
          </cell>
        </row>
        <row r="1660">
          <cell r="A1660">
            <v>100783</v>
          </cell>
          <cell r="B1660" t="str">
            <v>HD.13  - INSTALAÇÃO PARA 6 CILINDROS GLP 45KG, EXCLUSIVE ABRIGO</v>
          </cell>
          <cell r="C1660" t="str">
            <v>UN</v>
          </cell>
          <cell r="D1660">
            <v>931.44</v>
          </cell>
          <cell r="E1660" t="str">
            <v>Siurb (Edif)-Jan/21</v>
          </cell>
        </row>
        <row r="1661">
          <cell r="A1661">
            <v>100785</v>
          </cell>
          <cell r="B1661" t="str">
            <v>BOTIJÃO DE GÁS DE 13KG COM CARGA</v>
          </cell>
          <cell r="C1661" t="str">
            <v>UN</v>
          </cell>
          <cell r="D1661">
            <v>226.51</v>
          </cell>
          <cell r="E1661" t="str">
            <v>Siurb (Edif)-Jan/21</v>
          </cell>
        </row>
        <row r="1662">
          <cell r="A1662">
            <v>100786</v>
          </cell>
          <cell r="B1662" t="str">
            <v>CILINDRO DE G.L.P. DE 45KG COM CARGA</v>
          </cell>
          <cell r="C1662" t="str">
            <v>UN</v>
          </cell>
          <cell r="D1662">
            <v>775.12</v>
          </cell>
          <cell r="E1662" t="str">
            <v>Siurb (Edif)-Jan/21</v>
          </cell>
        </row>
        <row r="1663">
          <cell r="A1663">
            <v>100790</v>
          </cell>
          <cell r="B1663" t="str">
            <v>CAIXA COM COLETOR DE ÁGUA (SIFÃO) PARA REDE DE GÁS</v>
          </cell>
          <cell r="C1663" t="str">
            <v>UN</v>
          </cell>
          <cell r="D1663">
            <v>147.69999999999999</v>
          </cell>
          <cell r="E1663" t="str">
            <v>Siurb (Edif)-Jan/21</v>
          </cell>
        </row>
        <row r="1664">
          <cell r="A1664">
            <v>100795</v>
          </cell>
          <cell r="B1664" t="str">
            <v>PROTEÇÃO ANTICORROSIVA PARA TUBULAÇÃO ENTERRADA</v>
          </cell>
          <cell r="C1664" t="str">
            <v>M</v>
          </cell>
          <cell r="D1664">
            <v>2.48</v>
          </cell>
          <cell r="E1664" t="str">
            <v>Siurb (Edif)-Jan/21</v>
          </cell>
        </row>
        <row r="1665">
          <cell r="A1665">
            <v>100798</v>
          </cell>
          <cell r="B1665" t="str">
            <v>ENVELOPAMENTO DE TUBULAÇÃO ENTERRADA, COM CONCRETO</v>
          </cell>
          <cell r="C1665" t="str">
            <v>M</v>
          </cell>
          <cell r="D1665">
            <v>29.15</v>
          </cell>
          <cell r="E1665" t="str">
            <v>Siurb (Edif)-Jan/21</v>
          </cell>
        </row>
        <row r="1666">
          <cell r="A1666">
            <v>100800</v>
          </cell>
          <cell r="B1666" t="str">
            <v>REDE DE PREVENÇÃO E COMBATE A INCÊNDIOS</v>
          </cell>
          <cell r="C1666" t="str">
            <v>.</v>
          </cell>
          <cell r="D1666" t="str">
            <v>.</v>
          </cell>
          <cell r="E1666" t="str">
            <v>Siurb (Edif)-Jan/21</v>
          </cell>
        </row>
        <row r="1667">
          <cell r="A1667">
            <v>100802</v>
          </cell>
          <cell r="B1667" t="str">
            <v>TUBO DE AÇO-CARBONO GALVANIZADO, CLASSE MÉDIA (DIN2440) - 2 1/2"</v>
          </cell>
          <cell r="C1667" t="str">
            <v>M</v>
          </cell>
          <cell r="D1667">
            <v>217.33</v>
          </cell>
          <cell r="E1667" t="str">
            <v>Siurb (Edif)-Jan/21</v>
          </cell>
        </row>
        <row r="1668">
          <cell r="A1668">
            <v>100803</v>
          </cell>
          <cell r="B1668" t="str">
            <v>TUBO DE AÇO-CARBONO GALVANIZADO, CLASSE MÉDIA (DIN2440) - 3"</v>
          </cell>
          <cell r="C1668" t="str">
            <v>M</v>
          </cell>
          <cell r="D1668">
            <v>246.23</v>
          </cell>
          <cell r="E1668" t="str">
            <v>Siurb (Edif)-Jan/21</v>
          </cell>
        </row>
        <row r="1669">
          <cell r="A1669">
            <v>100805</v>
          </cell>
          <cell r="B1669" t="str">
            <v>TUBO DE AÇO-CARBONO GALVANIZADO, CLASSE MÉDIA (DIN2440) - 4"</v>
          </cell>
          <cell r="C1669" t="str">
            <v>M</v>
          </cell>
          <cell r="D1669">
            <v>330.67</v>
          </cell>
          <cell r="E1669" t="str">
            <v>Siurb (Edif)-Jan/21</v>
          </cell>
        </row>
        <row r="1670">
          <cell r="A1670">
            <v>100806</v>
          </cell>
          <cell r="B1670" t="str">
            <v>TUBO DE AÇO-CARBONO GALVANIZADO, CLASSE MÉDIA (DIN2440) - 6"</v>
          </cell>
          <cell r="C1670" t="str">
            <v>M</v>
          </cell>
          <cell r="D1670">
            <v>434.24</v>
          </cell>
          <cell r="E1670" t="str">
            <v>Siurb (Edif)-Jan/21</v>
          </cell>
        </row>
        <row r="1671">
          <cell r="A1671">
            <v>100831</v>
          </cell>
          <cell r="B1671" t="str">
            <v>REGISTRO DE GAVETA, METAL AMARELO - 2 1/2"</v>
          </cell>
          <cell r="C1671" t="str">
            <v>UN</v>
          </cell>
          <cell r="D1671">
            <v>312.33</v>
          </cell>
          <cell r="E1671" t="str">
            <v>Siurb (Edif)-Jan/21</v>
          </cell>
        </row>
        <row r="1672">
          <cell r="A1672">
            <v>100832</v>
          </cell>
          <cell r="B1672" t="str">
            <v>REGISTRO DE GAVETA, METAL AMARELO - 3"</v>
          </cell>
          <cell r="C1672" t="str">
            <v>UN</v>
          </cell>
          <cell r="D1672">
            <v>461.95</v>
          </cell>
          <cell r="E1672" t="str">
            <v>Siurb (Edif)-Jan/21</v>
          </cell>
        </row>
        <row r="1673">
          <cell r="A1673">
            <v>100834</v>
          </cell>
          <cell r="B1673" t="str">
            <v>REGISTRO DE GAVETA, METAL AMARELO - 4"</v>
          </cell>
          <cell r="C1673" t="str">
            <v>UN</v>
          </cell>
          <cell r="D1673">
            <v>763.86</v>
          </cell>
          <cell r="E1673" t="str">
            <v>Siurb (Edif)-Jan/21</v>
          </cell>
        </row>
        <row r="1674">
          <cell r="A1674">
            <v>100849</v>
          </cell>
          <cell r="B1674" t="str">
            <v>ENVELOPAMENTO DE TUBULAÇÃO ENTERRADA, COM CONCRETO</v>
          </cell>
          <cell r="C1674" t="str">
            <v>M</v>
          </cell>
          <cell r="D1674">
            <v>29.15</v>
          </cell>
          <cell r="E1674" t="str">
            <v>Siurb (Edif)-Jan/21</v>
          </cell>
        </row>
        <row r="1675">
          <cell r="A1675">
            <v>100850</v>
          </cell>
          <cell r="B1675" t="str">
            <v>RECALQUE DE PASSEIO COM UNIÃO ENGATE RÁPIDO - REGISTRO TIPO GLOBO 2 1/2"</v>
          </cell>
          <cell r="C1675" t="str">
            <v>UN</v>
          </cell>
          <cell r="D1675">
            <v>559.96</v>
          </cell>
          <cell r="E1675" t="str">
            <v>Siurb (Edif)-Jan/21</v>
          </cell>
        </row>
        <row r="1676">
          <cell r="A1676">
            <v>100855</v>
          </cell>
          <cell r="B1676" t="str">
            <v>HIDRANTE COM UNIÃO DE ENGATE RÁPIDO - REGISTRO TIPO GLOBO 2 1/2"</v>
          </cell>
          <cell r="C1676" t="str">
            <v>UN</v>
          </cell>
          <cell r="D1676">
            <v>270.75</v>
          </cell>
          <cell r="E1676" t="str">
            <v>Siurb (Edif)-Jan/21</v>
          </cell>
        </row>
        <row r="1677">
          <cell r="A1677">
            <v>100860</v>
          </cell>
          <cell r="B1677" t="str">
            <v>ABRIGO DE EMBUTIR PARA HIDRANTE E MANGUEIRA - CHAPA DE AÇO N.20</v>
          </cell>
          <cell r="C1677" t="str">
            <v>UN</v>
          </cell>
          <cell r="D1677">
            <v>406.2</v>
          </cell>
          <cell r="E1677" t="str">
            <v>Siurb (Edif)-Jan/21</v>
          </cell>
        </row>
        <row r="1678">
          <cell r="A1678">
            <v>100865</v>
          </cell>
          <cell r="B1678" t="str">
            <v>MANGUEIRA DE INCÊNDIO COM UNIÃO DE ENGATE RÁPIDO, 15M - 1 1/2"</v>
          </cell>
          <cell r="C1678" t="str">
            <v>UN</v>
          </cell>
          <cell r="D1678">
            <v>335.75</v>
          </cell>
          <cell r="E1678" t="str">
            <v>Siurb (Edif)-Jan/21</v>
          </cell>
        </row>
        <row r="1679">
          <cell r="A1679">
            <v>100868</v>
          </cell>
          <cell r="B1679" t="str">
            <v>MANGUEIRA DE INCÊNDIO COM UNIÃO DE ENGATE RÁPIDO, 30M - 1 1/2"</v>
          </cell>
          <cell r="C1679" t="str">
            <v>UN</v>
          </cell>
          <cell r="D1679">
            <v>565.48</v>
          </cell>
          <cell r="E1679" t="str">
            <v>Siurb (Edif)-Jan/21</v>
          </cell>
        </row>
        <row r="1680">
          <cell r="A1680">
            <v>100872</v>
          </cell>
          <cell r="B1680" t="str">
            <v>MANGUEIRA DE INCÊNDIO COM UNIÃO DE ENGATE RÁPIDO, 30M - 2 1/2"</v>
          </cell>
          <cell r="C1680" t="str">
            <v>UN</v>
          </cell>
          <cell r="D1680">
            <v>790.02</v>
          </cell>
          <cell r="E1680" t="str">
            <v>Siurb (Edif)-Jan/21</v>
          </cell>
        </row>
        <row r="1681">
          <cell r="A1681">
            <v>100873</v>
          </cell>
          <cell r="B1681" t="str">
            <v>ESGUICHO DE INCÊNDIO COM ENGATE RÁPIDO - 1 1/2"X1/2"</v>
          </cell>
          <cell r="C1681" t="str">
            <v>UN</v>
          </cell>
          <cell r="D1681">
            <v>56.35</v>
          </cell>
          <cell r="E1681" t="str">
            <v>Siurb (Edif)-Jan/21</v>
          </cell>
        </row>
        <row r="1682">
          <cell r="A1682">
            <v>100877</v>
          </cell>
          <cell r="B1682" t="str">
            <v>ESGUICHO DE INCÊNDIO COM ENGATE RÁPIDO - 2 1/2"X5/8"</v>
          </cell>
          <cell r="C1682" t="str">
            <v>UN</v>
          </cell>
          <cell r="D1682">
            <v>88.77</v>
          </cell>
          <cell r="E1682" t="str">
            <v>Siurb (Edif)-Jan/21</v>
          </cell>
        </row>
        <row r="1683">
          <cell r="A1683">
            <v>100880</v>
          </cell>
          <cell r="B1683" t="str">
            <v>EXTINTOR DE INCÊNDIO COM CARGA DE GÁS CARBÔNICO (CO2) - 4KG</v>
          </cell>
          <cell r="C1683" t="str">
            <v>UN</v>
          </cell>
          <cell r="D1683">
            <v>393.93</v>
          </cell>
          <cell r="E1683" t="str">
            <v>Siurb (Edif)-Jan/21</v>
          </cell>
        </row>
        <row r="1684">
          <cell r="A1684">
            <v>100881</v>
          </cell>
          <cell r="B1684" t="str">
            <v>EXTINTOR DE INCÊNDIO COM CARGA DE GÁS CARBÔNICO (CO2) - 6KG</v>
          </cell>
          <cell r="C1684" t="str">
            <v>UN</v>
          </cell>
          <cell r="D1684">
            <v>423.73</v>
          </cell>
          <cell r="E1684" t="str">
            <v>Siurb (Edif)-Jan/21</v>
          </cell>
        </row>
        <row r="1685">
          <cell r="A1685">
            <v>100882</v>
          </cell>
          <cell r="B1685" t="str">
            <v>EXTINTOR DE INCÊNDIO COM CARGA DE GÁS CARBÔNICO (CO2) - 10KG</v>
          </cell>
          <cell r="C1685" t="str">
            <v>UN</v>
          </cell>
          <cell r="D1685">
            <v>963.29</v>
          </cell>
          <cell r="E1685" t="str">
            <v>Siurb (Edif)-Jan/21</v>
          </cell>
        </row>
        <row r="1686">
          <cell r="A1686">
            <v>100885</v>
          </cell>
          <cell r="B1686" t="str">
            <v>EXTINTOR DE INCÊNDIO COM CARGA DE ÁGUA PRESSURIZADA - 10L</v>
          </cell>
          <cell r="C1686" t="str">
            <v>UN</v>
          </cell>
          <cell r="D1686">
            <v>134.88999999999999</v>
          </cell>
          <cell r="E1686" t="str">
            <v>Siurb (Edif)-Jan/21</v>
          </cell>
        </row>
        <row r="1687">
          <cell r="A1687">
            <v>100888</v>
          </cell>
          <cell r="B1687" t="str">
            <v>EXTINTOR DE INCÊNDIO COM CARGA DE ESPUMA QUÍMICA - 9L</v>
          </cell>
          <cell r="C1687" t="str">
            <v>UN</v>
          </cell>
          <cell r="D1687">
            <v>740.73</v>
          </cell>
          <cell r="E1687" t="str">
            <v>Siurb (Edif)-Jan/21</v>
          </cell>
        </row>
        <row r="1688">
          <cell r="A1688">
            <v>100890</v>
          </cell>
          <cell r="B1688" t="str">
            <v>EXTINTOR DE INCÊNDIO COM CARGA DE PÓ QUÍMICO SECO - 4KG</v>
          </cell>
          <cell r="C1688" t="str">
            <v>UN</v>
          </cell>
          <cell r="D1688">
            <v>134.04</v>
          </cell>
          <cell r="E1688" t="str">
            <v>Siurb (Edif)-Jan/21</v>
          </cell>
        </row>
        <row r="1689">
          <cell r="A1689">
            <v>100892</v>
          </cell>
          <cell r="B1689" t="str">
            <v>EXTINTOR DE INCÊNDIO COM CARGA DE PÓ QUÍMICO SECO - 8KG</v>
          </cell>
          <cell r="C1689" t="str">
            <v>UN</v>
          </cell>
          <cell r="D1689">
            <v>185.85</v>
          </cell>
          <cell r="E1689" t="str">
            <v>Siurb (Edif)-Jan/21</v>
          </cell>
        </row>
        <row r="1690">
          <cell r="A1690">
            <v>100893</v>
          </cell>
          <cell r="B1690" t="str">
            <v>EXTINTOR DE INCÊNDIO COM CARGA DE PÓ QUÍMICO SECO - 12KG</v>
          </cell>
          <cell r="C1690" t="str">
            <v>UN</v>
          </cell>
          <cell r="D1690">
            <v>205.78</v>
          </cell>
          <cell r="E1690" t="str">
            <v>Siurb (Edif)-Jan/21</v>
          </cell>
        </row>
        <row r="1691">
          <cell r="A1691">
            <v>100895</v>
          </cell>
          <cell r="B1691" t="str">
            <v>SETA PARA HIDRANTE/EXTINTOR DE INCÊNDIO</v>
          </cell>
          <cell r="C1691" t="str">
            <v>UN</v>
          </cell>
          <cell r="D1691">
            <v>20.41</v>
          </cell>
          <cell r="E1691" t="str">
            <v>Siurb (Edif)-Jan/21</v>
          </cell>
        </row>
        <row r="1692">
          <cell r="A1692">
            <v>100900</v>
          </cell>
          <cell r="B1692" t="str">
            <v>REDE DE ESGOTO SANITÁRIO - TUBULAÇÃO</v>
          </cell>
          <cell r="C1692" t="str">
            <v>.</v>
          </cell>
          <cell r="D1692" t="str">
            <v>.</v>
          </cell>
          <cell r="E1692" t="str">
            <v>Siurb (Edif)-Jan/21</v>
          </cell>
        </row>
        <row r="1693">
          <cell r="A1693">
            <v>100910</v>
          </cell>
          <cell r="B1693" t="str">
            <v>TUBO DE FERRO FUNDIDO PARA ESGOTO, LINHA SMU - 50MM</v>
          </cell>
          <cell r="C1693" t="str">
            <v>M</v>
          </cell>
          <cell r="D1693">
            <v>275.75</v>
          </cell>
          <cell r="E1693" t="str">
            <v>Siurb (Edif)-Jan/21</v>
          </cell>
        </row>
        <row r="1694">
          <cell r="A1694">
            <v>100911</v>
          </cell>
          <cell r="B1694" t="str">
            <v>TUBO DE FERRO FUNDIDO PARA ESGOTO, LINHA SMU - 75MM</v>
          </cell>
          <cell r="C1694" t="str">
            <v>M</v>
          </cell>
          <cell r="D1694">
            <v>306.72000000000003</v>
          </cell>
          <cell r="E1694" t="str">
            <v>Siurb (Edif)-Jan/21</v>
          </cell>
        </row>
        <row r="1695">
          <cell r="A1695">
            <v>100912</v>
          </cell>
          <cell r="B1695" t="str">
            <v>TUBO DE FERRO FUNDIDO PARA ESGOTO, LINHA SMU - 100MM</v>
          </cell>
          <cell r="C1695" t="str">
            <v>M</v>
          </cell>
          <cell r="D1695">
            <v>335.54</v>
          </cell>
          <cell r="E1695" t="str">
            <v>Siurb (Edif)-Jan/21</v>
          </cell>
        </row>
        <row r="1696">
          <cell r="A1696">
            <v>100913</v>
          </cell>
          <cell r="B1696" t="str">
            <v>TUBO DE FERRO FUNDIDO PARA ESGOTO, LINHA SMU - 150MM</v>
          </cell>
          <cell r="C1696" t="str">
            <v>M</v>
          </cell>
          <cell r="D1696">
            <v>388.58</v>
          </cell>
          <cell r="E1696" t="str">
            <v>Siurb (Edif)-Jan/21</v>
          </cell>
        </row>
        <row r="1697">
          <cell r="A1697">
            <v>100930</v>
          </cell>
          <cell r="B1697" t="str">
            <v>TUBO DE PVC RÍGIDO, PONTA E BOLSA (LINHA ESGOTO) - 40MM (1 1/2")</v>
          </cell>
          <cell r="C1697" t="str">
            <v>M</v>
          </cell>
          <cell r="D1697">
            <v>27.11</v>
          </cell>
          <cell r="E1697" t="str">
            <v>Siurb (Edif)-Jan/21</v>
          </cell>
        </row>
        <row r="1698">
          <cell r="A1698">
            <v>100931</v>
          </cell>
          <cell r="B1698" t="str">
            <v>TUBO DE PVC RÍGIDO, PONTA E BOLSA (LINHA ESGOTO) - 50MM (2")</v>
          </cell>
          <cell r="C1698" t="str">
            <v>M</v>
          </cell>
          <cell r="D1698">
            <v>35.86</v>
          </cell>
          <cell r="E1698" t="str">
            <v>Siurb (Edif)-Jan/21</v>
          </cell>
        </row>
        <row r="1699">
          <cell r="A1699">
            <v>100932</v>
          </cell>
          <cell r="B1699" t="str">
            <v>TUBO DE PVC RÍGIDO, PONTA E BOLSA (LINHA ESGOTO) - 75MM (3")</v>
          </cell>
          <cell r="C1699" t="str">
            <v>M</v>
          </cell>
          <cell r="D1699">
            <v>53.69</v>
          </cell>
          <cell r="E1699" t="str">
            <v>Siurb (Edif)-Jan/21</v>
          </cell>
        </row>
        <row r="1700">
          <cell r="A1700">
            <v>100933</v>
          </cell>
          <cell r="B1700" t="str">
            <v>TUBO DE PVC RÍGIDO, PONTA E BOLSA (LINHA ESGOTO) - 100MM (4")</v>
          </cell>
          <cell r="C1700" t="str">
            <v>M</v>
          </cell>
          <cell r="D1700">
            <v>61.09</v>
          </cell>
          <cell r="E1700" t="str">
            <v>Siurb (Edif)-Jan/21</v>
          </cell>
        </row>
        <row r="1701">
          <cell r="A1701">
            <v>100934</v>
          </cell>
          <cell r="B1701" t="str">
            <v>TUBO DE PVC RÍGIDO, PONTA E BOLSA (LINHA ESGOTO) - 150MM (6")</v>
          </cell>
          <cell r="C1701" t="str">
            <v>M</v>
          </cell>
          <cell r="D1701">
            <v>97.87</v>
          </cell>
          <cell r="E1701" t="str">
            <v>Siurb (Edif)-Jan/21</v>
          </cell>
        </row>
        <row r="1702">
          <cell r="A1702">
            <v>100935</v>
          </cell>
          <cell r="B1702" t="str">
            <v>TUBO DE PVC RÍGIDO, PONTA E BOLSA (LINHA ESGOTO) - 200MM (8")</v>
          </cell>
          <cell r="C1702" t="str">
            <v>M</v>
          </cell>
          <cell r="D1702">
            <v>133.6</v>
          </cell>
          <cell r="E1702" t="str">
            <v>Siurb (Edif)-Jan/21</v>
          </cell>
        </row>
        <row r="1703">
          <cell r="A1703">
            <v>100998</v>
          </cell>
          <cell r="B1703" t="str">
            <v>ENVELOPAMENTO DE TUBULAÇÃO ENTERRADA, COM CONCRETO</v>
          </cell>
          <cell r="C1703" t="str">
            <v>M</v>
          </cell>
          <cell r="D1703">
            <v>29.15</v>
          </cell>
          <cell r="E1703" t="str">
            <v>Siurb (Edif)-Jan/21</v>
          </cell>
        </row>
        <row r="1704">
          <cell r="A1704">
            <v>101000</v>
          </cell>
          <cell r="B1704" t="str">
            <v>REDE DE ESGOTO SANITÁRIO - ACESSÓRIOS</v>
          </cell>
          <cell r="C1704" t="str">
            <v>.</v>
          </cell>
          <cell r="D1704" t="str">
            <v>.</v>
          </cell>
          <cell r="E1704" t="str">
            <v>Siurb (Edif)-Jan/21</v>
          </cell>
        </row>
        <row r="1705">
          <cell r="A1705">
            <v>101001</v>
          </cell>
          <cell r="B1705" t="str">
            <v>RALO SECO DE PVC RÍGIDO, COM SAÍDA SOLDADA DE 40MM - DIÂMETRO 100MM</v>
          </cell>
          <cell r="C1705" t="str">
            <v>UN</v>
          </cell>
          <cell r="D1705">
            <v>101.01</v>
          </cell>
          <cell r="E1705" t="str">
            <v>Siurb (Edif)-Jan/21</v>
          </cell>
        </row>
        <row r="1706">
          <cell r="A1706">
            <v>101010</v>
          </cell>
          <cell r="B1706" t="str">
            <v>CAIXA SIFONADA DE PVC RÍGIDO - 100X150MM</v>
          </cell>
          <cell r="C1706" t="str">
            <v>UN</v>
          </cell>
          <cell r="D1706">
            <v>105.94</v>
          </cell>
          <cell r="E1706" t="str">
            <v>Siurb (Edif)-Jan/21</v>
          </cell>
        </row>
        <row r="1707">
          <cell r="A1707">
            <v>101012</v>
          </cell>
          <cell r="B1707" t="str">
            <v>CAIXA SIFONADA DE PVC RÍGIDO - 150X150MM</v>
          </cell>
          <cell r="C1707" t="str">
            <v>UN</v>
          </cell>
          <cell r="D1707">
            <v>125.27</v>
          </cell>
          <cell r="E1707" t="str">
            <v>Siurb (Edif)-Jan/21</v>
          </cell>
        </row>
        <row r="1708">
          <cell r="A1708">
            <v>101015</v>
          </cell>
          <cell r="B1708" t="str">
            <v>CAIXA SIFONADA DE PVC RÍGIDO 250X230X75MM</v>
          </cell>
          <cell r="C1708" t="str">
            <v>UN</v>
          </cell>
          <cell r="D1708">
            <v>203.43</v>
          </cell>
          <cell r="E1708" t="str">
            <v>Siurb (Edif)-Jan/21</v>
          </cell>
        </row>
        <row r="1709">
          <cell r="A1709">
            <v>101035</v>
          </cell>
          <cell r="B1709" t="str">
            <v>RALO SECO DE FERRO FUNDIDO, COM SAÍDA VERTICAL (SMU) - DIÂMETRO 100MM</v>
          </cell>
          <cell r="C1709" t="str">
            <v>UN</v>
          </cell>
          <cell r="D1709">
            <v>145.75</v>
          </cell>
          <cell r="E1709" t="str">
            <v>Siurb (Edif)-Jan/21</v>
          </cell>
        </row>
        <row r="1710">
          <cell r="A1710">
            <v>101036</v>
          </cell>
          <cell r="B1710" t="str">
            <v>CAIXA DE GORDURA COM CESTO DE LIMPEZA EM PVC 100MM - TIGRE OU SIMILAR</v>
          </cell>
          <cell r="C1710" t="str">
            <v>UN</v>
          </cell>
          <cell r="D1710">
            <v>500.65</v>
          </cell>
          <cell r="E1710" t="str">
            <v>Siurb (Edif)-Jan/21</v>
          </cell>
        </row>
        <row r="1711">
          <cell r="A1711">
            <v>101059</v>
          </cell>
          <cell r="B1711" t="str">
            <v>CAIXA DE GORDURA, ALVENARIA DE TIJOLOS MACIÇOS COMUNS - 60X60CM</v>
          </cell>
          <cell r="C1711" t="str">
            <v>UN</v>
          </cell>
          <cell r="D1711">
            <v>290.76</v>
          </cell>
          <cell r="E1711" t="str">
            <v>Siurb (Edif)-Jan/21</v>
          </cell>
        </row>
        <row r="1712">
          <cell r="A1712">
            <v>101060</v>
          </cell>
          <cell r="B1712" t="str">
            <v>FOSSA SÉPTICA EM ANÉIS DE CONCRETO, PARA 10 PESSOAS - 1,40 X 1,20M</v>
          </cell>
          <cell r="C1712" t="str">
            <v>UN</v>
          </cell>
          <cell r="D1712">
            <v>3160.39</v>
          </cell>
          <cell r="E1712" t="str">
            <v>Siurb (Edif)-Jan/21</v>
          </cell>
        </row>
        <row r="1713">
          <cell r="A1713">
            <v>101061</v>
          </cell>
          <cell r="B1713" t="str">
            <v>FOSSA SÉPTICA EM ANÉIS DE CONCRETO, PARA 20 PESSOAS - 1,40 X 1,70M</v>
          </cell>
          <cell r="C1713" t="str">
            <v>UN</v>
          </cell>
          <cell r="D1713">
            <v>3929.09</v>
          </cell>
          <cell r="E1713" t="str">
            <v>Siurb (Edif)-Jan/21</v>
          </cell>
        </row>
        <row r="1714">
          <cell r="A1714">
            <v>101064</v>
          </cell>
          <cell r="B1714" t="str">
            <v>FOSSA SÉPTICA EM ANÉIS DE CONCRETO, PARA 100 PESSOAS - 2,40 X 2,50M</v>
          </cell>
          <cell r="C1714" t="str">
            <v>UN</v>
          </cell>
          <cell r="D1714">
            <v>10241.129999999999</v>
          </cell>
          <cell r="E1714" t="str">
            <v>Siurb (Edif)-Jan/21</v>
          </cell>
        </row>
        <row r="1715">
          <cell r="A1715">
            <v>101066</v>
          </cell>
          <cell r="B1715" t="str">
            <v>FOSSA SÉPTICA EM ANÉIS DE CONCRETO, PARA 140 PESSOAS - 2,40 X 3,50M</v>
          </cell>
          <cell r="C1715" t="str">
            <v>UN</v>
          </cell>
          <cell r="D1715">
            <v>13193.67</v>
          </cell>
          <cell r="E1715" t="str">
            <v>Siurb (Edif)-Jan/21</v>
          </cell>
        </row>
        <row r="1716">
          <cell r="A1716">
            <v>101070</v>
          </cell>
          <cell r="B1716" t="str">
            <v>SUMIDOURO, DIÂMETRO INTERNO 2,00M - POÇO ABSORVENTE</v>
          </cell>
          <cell r="C1716" t="str">
            <v>M</v>
          </cell>
          <cell r="D1716">
            <v>886.35</v>
          </cell>
          <cell r="E1716" t="str">
            <v>Siurb (Edif)-Jan/21</v>
          </cell>
        </row>
        <row r="1717">
          <cell r="A1717">
            <v>101071</v>
          </cell>
          <cell r="B1717" t="str">
            <v>SUMIDOURO, DIÂMETRO INTERNO 2,00M - TAMPÃO DE CONCRETO</v>
          </cell>
          <cell r="C1717" t="str">
            <v>UN</v>
          </cell>
          <cell r="D1717">
            <v>946.53</v>
          </cell>
          <cell r="E1717" t="str">
            <v>Siurb (Edif)-Jan/21</v>
          </cell>
        </row>
        <row r="1718">
          <cell r="A1718">
            <v>101081</v>
          </cell>
          <cell r="B1718" t="str">
            <v>FILTRO ANAERÓBICO D=3,00M H=2,00M</v>
          </cell>
          <cell r="C1718" t="str">
            <v>UN</v>
          </cell>
          <cell r="D1718">
            <v>14372.67</v>
          </cell>
          <cell r="E1718" t="str">
            <v>Siurb (Edif)-Jan/21</v>
          </cell>
        </row>
        <row r="1719">
          <cell r="A1719">
            <v>101084</v>
          </cell>
          <cell r="B1719" t="str">
            <v>ANEL DE CONCRETO D=2,00 H=0,50M</v>
          </cell>
          <cell r="C1719" t="str">
            <v>UN</v>
          </cell>
          <cell r="D1719">
            <v>1002.75</v>
          </cell>
          <cell r="E1719" t="str">
            <v>Siurb (Edif)-Jan/21</v>
          </cell>
        </row>
        <row r="1720">
          <cell r="A1720">
            <v>101085</v>
          </cell>
          <cell r="B1720" t="str">
            <v>ANEL DE CONCRETO D=3,00 H=0,50M</v>
          </cell>
          <cell r="C1720" t="str">
            <v>UN</v>
          </cell>
          <cell r="D1720">
            <v>1443.47</v>
          </cell>
          <cell r="E1720" t="str">
            <v>Siurb (Edif)-Jan/21</v>
          </cell>
        </row>
        <row r="1721">
          <cell r="A1721">
            <v>101094</v>
          </cell>
          <cell r="B1721" t="str">
            <v>CAIXA DE LIGAÇÃO OU INSPEÇÃO - ESCAVAÇÃO E APILOAMENTO</v>
          </cell>
          <cell r="C1721" t="str">
            <v>M3</v>
          </cell>
          <cell r="D1721">
            <v>49.21</v>
          </cell>
          <cell r="E1721" t="str">
            <v>Siurb (Edif)-Jan/21</v>
          </cell>
        </row>
        <row r="1722">
          <cell r="A1722">
            <v>101095</v>
          </cell>
          <cell r="B1722" t="str">
            <v>CAIXA DE LIGAÇÃO OU INSPEÇÃO - LASTRO DE CONCRETO (FUNDO)</v>
          </cell>
          <cell r="C1722" t="str">
            <v>M3</v>
          </cell>
          <cell r="D1722">
            <v>395.09</v>
          </cell>
          <cell r="E1722" t="str">
            <v>Siurb (Edif)-Jan/21</v>
          </cell>
        </row>
        <row r="1723">
          <cell r="A1723">
            <v>101096</v>
          </cell>
          <cell r="B1723" t="str">
            <v>CAIXA DE LIGAÇÃO OU INSPEÇÃO - ALVENARIA DE 1/2 TIJOLO, REVESTIDA</v>
          </cell>
          <cell r="C1723" t="str">
            <v>M2</v>
          </cell>
          <cell r="D1723">
            <v>231.28</v>
          </cell>
          <cell r="E1723" t="str">
            <v>Siurb (Edif)-Jan/21</v>
          </cell>
        </row>
        <row r="1724">
          <cell r="A1724">
            <v>101097</v>
          </cell>
          <cell r="B1724" t="str">
            <v>CAIXA DE LIGAÇÃO OU INSPEÇÃO - ALVENARIA DE 1 TIJOLO, REVESTIDA</v>
          </cell>
          <cell r="C1724" t="str">
            <v>M2</v>
          </cell>
          <cell r="D1724">
            <v>317.02</v>
          </cell>
          <cell r="E1724" t="str">
            <v>Siurb (Edif)-Jan/21</v>
          </cell>
        </row>
        <row r="1725">
          <cell r="A1725">
            <v>101098</v>
          </cell>
          <cell r="B1725" t="str">
            <v>CAIXA DE LIGAÇÃO OU INSPEÇÃO - TAMPA DE CONCRETO</v>
          </cell>
          <cell r="C1725" t="str">
            <v>M2</v>
          </cell>
          <cell r="D1725">
            <v>209.99</v>
          </cell>
          <cell r="E1725" t="str">
            <v>Siurb (Edif)-Jan/21</v>
          </cell>
        </row>
        <row r="1726">
          <cell r="A1726">
            <v>101100</v>
          </cell>
          <cell r="B1726" t="str">
            <v>REDE DE ÁGUAS PLUVIAIS - CAPTAÇÃO</v>
          </cell>
          <cell r="C1726" t="str">
            <v>.</v>
          </cell>
          <cell r="D1726" t="str">
            <v>.</v>
          </cell>
          <cell r="E1726" t="str">
            <v>Siurb (Edif)-Jan/21</v>
          </cell>
        </row>
        <row r="1727">
          <cell r="A1727">
            <v>101101</v>
          </cell>
          <cell r="B1727" t="str">
            <v>CALHA EM CHAPA DE AÇO GALVANIZADO N.24 - DESENVOLVIMENTO 33CM</v>
          </cell>
          <cell r="C1727" t="str">
            <v>M</v>
          </cell>
          <cell r="D1727">
            <v>59.99</v>
          </cell>
          <cell r="E1727" t="str">
            <v>Siurb (Edif)-Jan/21</v>
          </cell>
        </row>
        <row r="1728">
          <cell r="A1728">
            <v>101102</v>
          </cell>
          <cell r="B1728" t="str">
            <v>CALHA EM CHAPA DE AÇO GALVANIZADO N.24 - DESENVOLVIMENTO 50CM</v>
          </cell>
          <cell r="C1728" t="str">
            <v>M</v>
          </cell>
          <cell r="D1728">
            <v>92.6</v>
          </cell>
          <cell r="E1728" t="str">
            <v>Siurb (Edif)-Jan/21</v>
          </cell>
        </row>
        <row r="1729">
          <cell r="A1729">
            <v>101103</v>
          </cell>
          <cell r="B1729" t="str">
            <v>CALHA EM CHAPA DE AÇO GALVANIZADO N.24 - DESENVOLVIMENTO 100CM</v>
          </cell>
          <cell r="C1729" t="str">
            <v>M</v>
          </cell>
          <cell r="D1729">
            <v>174.5</v>
          </cell>
          <cell r="E1729" t="str">
            <v>Siurb (Edif)-Jan/21</v>
          </cell>
        </row>
        <row r="1730">
          <cell r="A1730">
            <v>101104</v>
          </cell>
          <cell r="B1730" t="str">
            <v>CALHA EM ALUMÍNIO - ESP. 0,8MM - DESENVOLVIMENTO 50CM</v>
          </cell>
          <cell r="C1730" t="str">
            <v>M</v>
          </cell>
          <cell r="D1730">
            <v>127.33</v>
          </cell>
          <cell r="E1730" t="str">
            <v>Siurb (Edif)-Jan/21</v>
          </cell>
        </row>
        <row r="1731">
          <cell r="A1731">
            <v>101105</v>
          </cell>
          <cell r="B1731" t="str">
            <v>CALHA EM ALUMÍNIO - ESP. 0,8MM - DESENVOLVIMENTO 100CM</v>
          </cell>
          <cell r="C1731" t="str">
            <v>M</v>
          </cell>
          <cell r="D1731">
            <v>235.89</v>
          </cell>
          <cell r="E1731" t="str">
            <v>Siurb (Edif)-Jan/21</v>
          </cell>
        </row>
        <row r="1732">
          <cell r="A1732">
            <v>101106</v>
          </cell>
          <cell r="B1732" t="str">
            <v>CALHA EM ALUMÍNIO ESP. 1,0MM - DESENVOLVIMENTO 50CM</v>
          </cell>
          <cell r="C1732" t="str">
            <v>M</v>
          </cell>
          <cell r="D1732">
            <v>132.55000000000001</v>
          </cell>
          <cell r="E1732" t="str">
            <v>Siurb (Edif)-Jan/21</v>
          </cell>
        </row>
        <row r="1733">
          <cell r="A1733">
            <v>101107</v>
          </cell>
          <cell r="B1733" t="str">
            <v>CALHA EM ALUMÍNIO ESP. 1,0MM - DESENVOLVIMENTO 100CM</v>
          </cell>
          <cell r="C1733" t="str">
            <v>M</v>
          </cell>
          <cell r="D1733">
            <v>259.19</v>
          </cell>
          <cell r="E1733" t="str">
            <v>Siurb (Edif)-Jan/21</v>
          </cell>
        </row>
        <row r="1734">
          <cell r="A1734">
            <v>101110</v>
          </cell>
          <cell r="B1734" t="str">
            <v>CALHA EM PVC COM 125 ≤ DIÂM. ≤ 150MM</v>
          </cell>
          <cell r="C1734" t="str">
            <v>M</v>
          </cell>
          <cell r="D1734">
            <v>81.77</v>
          </cell>
          <cell r="E1734" t="str">
            <v>Siurb (Edif)-Jan/21</v>
          </cell>
        </row>
        <row r="1735">
          <cell r="A1735">
            <v>101130</v>
          </cell>
          <cell r="B1735" t="str">
            <v>RUFO EM CHAPA DE AÇO GALVANIZADO N.24 - DESENVOLVIMENTO 16CM</v>
          </cell>
          <cell r="C1735" t="str">
            <v>M</v>
          </cell>
          <cell r="D1735">
            <v>30.71</v>
          </cell>
          <cell r="E1735" t="str">
            <v>Siurb (Edif)-Jan/21</v>
          </cell>
        </row>
        <row r="1736">
          <cell r="A1736">
            <v>101131</v>
          </cell>
          <cell r="B1736" t="str">
            <v>RUFO EM CHAPA DE AÇO GALVANIZADO N.24 - DESENVOLVIMENTO 25CM</v>
          </cell>
          <cell r="C1736" t="str">
            <v>M</v>
          </cell>
          <cell r="D1736">
            <v>39.81</v>
          </cell>
          <cell r="E1736" t="str">
            <v>Siurb (Edif)-Jan/21</v>
          </cell>
        </row>
        <row r="1737">
          <cell r="A1737">
            <v>101132</v>
          </cell>
          <cell r="B1737" t="str">
            <v>RUFO EM CHAPA DE AÇO GALVANIZADO N.24 - DESENVOLVIMENTO 33CM</v>
          </cell>
          <cell r="C1737" t="str">
            <v>M</v>
          </cell>
          <cell r="D1737">
            <v>57.59</v>
          </cell>
          <cell r="E1737" t="str">
            <v>Siurb (Edif)-Jan/21</v>
          </cell>
        </row>
        <row r="1738">
          <cell r="A1738">
            <v>101133</v>
          </cell>
          <cell r="B1738" t="str">
            <v>RUFO EM CHAPA DE AÇO GALVANIZADO N.24 - DESENVOLVIMENTO 50CM</v>
          </cell>
          <cell r="C1738" t="str">
            <v>M</v>
          </cell>
          <cell r="D1738">
            <v>87.07</v>
          </cell>
          <cell r="E1738" t="str">
            <v>Siurb (Edif)-Jan/21</v>
          </cell>
        </row>
        <row r="1739">
          <cell r="A1739">
            <v>101134</v>
          </cell>
          <cell r="B1739" t="str">
            <v>RUFO EM CHAPA DE AÇO GALVANIZADO N.24 - DESENVOLVIMENTO 100CM</v>
          </cell>
          <cell r="C1739" t="str">
            <v>M</v>
          </cell>
          <cell r="D1739">
            <v>148.54</v>
          </cell>
          <cell r="E1739" t="str">
            <v>Siurb (Edif)-Jan/21</v>
          </cell>
        </row>
        <row r="1740">
          <cell r="A1740">
            <v>101135</v>
          </cell>
          <cell r="B1740" t="str">
            <v>RUFO EM CHAPA DE AÇO GALVANIZADO N.24 - DESENVOLVIMENTO 130CM</v>
          </cell>
          <cell r="C1740" t="str">
            <v>M</v>
          </cell>
          <cell r="D1740">
            <v>190.86</v>
          </cell>
          <cell r="E1740" t="str">
            <v>Siurb (Edif)-Jan/21</v>
          </cell>
        </row>
        <row r="1741">
          <cell r="A1741">
            <v>101136</v>
          </cell>
          <cell r="B1741" t="str">
            <v>RUFO EM CHAPA DE AÇO GALVANIZADO N.24 - DESENVOLVIMENTO 140 CM</v>
          </cell>
          <cell r="C1741" t="str">
            <v>M</v>
          </cell>
          <cell r="D1741">
            <v>195.51</v>
          </cell>
          <cell r="E1741" t="str">
            <v>Siurb (Edif)-Jan/21</v>
          </cell>
        </row>
        <row r="1742">
          <cell r="A1742">
            <v>101170</v>
          </cell>
          <cell r="B1742" t="str">
            <v>CANALETA DE CONCRETO, TIPO GUIA E SARJETA - SECÇÃO 15X40CM</v>
          </cell>
          <cell r="C1742" t="str">
            <v>M</v>
          </cell>
          <cell r="D1742">
            <v>83.07</v>
          </cell>
          <cell r="E1742" t="str">
            <v>Siurb (Edif)-Jan/21</v>
          </cell>
        </row>
        <row r="1743">
          <cell r="A1743">
            <v>101171</v>
          </cell>
          <cell r="B1743" t="str">
            <v>CANALETA DE CONCRETO, TIPO GUIA E SARJETA - SECÇÃO 15X50CM</v>
          </cell>
          <cell r="C1743" t="str">
            <v>M</v>
          </cell>
          <cell r="D1743">
            <v>91.86</v>
          </cell>
          <cell r="E1743" t="str">
            <v>Siurb (Edif)-Jan/21</v>
          </cell>
        </row>
        <row r="1744">
          <cell r="A1744">
            <v>101172</v>
          </cell>
          <cell r="B1744" t="str">
            <v>HC.01 - CANALETA DE CONCRETO DE A.P.P/TAMPA/GRELHA DE CONCRETO OU FERRO L=30CM</v>
          </cell>
          <cell r="C1744" t="str">
            <v>M</v>
          </cell>
          <cell r="D1744">
            <v>84.37</v>
          </cell>
          <cell r="E1744" t="str">
            <v>Siurb (Edif)-Jan/21</v>
          </cell>
        </row>
        <row r="1745">
          <cell r="A1745">
            <v>101173</v>
          </cell>
          <cell r="B1745" t="str">
            <v>HC.02 - CANALETA DE CONCRETO DE A.P.P/TAMPA/GRELHA DE CONCRETO OU FERRO L=40CM</v>
          </cell>
          <cell r="C1745" t="str">
            <v>M</v>
          </cell>
          <cell r="D1745">
            <v>91.39</v>
          </cell>
          <cell r="E1745" t="str">
            <v>Siurb (Edif)-Jan/21</v>
          </cell>
        </row>
        <row r="1746">
          <cell r="A1746">
            <v>101176</v>
          </cell>
          <cell r="B1746" t="str">
            <v>CANALETA MEIA CANA EM CONCRETO D=30CM</v>
          </cell>
          <cell r="C1746" t="str">
            <v>M</v>
          </cell>
          <cell r="D1746">
            <v>52.64</v>
          </cell>
          <cell r="E1746" t="str">
            <v>Siurb (Edif)-Jan/21</v>
          </cell>
        </row>
        <row r="1747">
          <cell r="A1747">
            <v>101177</v>
          </cell>
          <cell r="B1747" t="str">
            <v>CANALETA MEIA CANA EM CONCRETO D=40CM</v>
          </cell>
          <cell r="C1747" t="str">
            <v>M</v>
          </cell>
          <cell r="D1747">
            <v>86.32</v>
          </cell>
          <cell r="E1747" t="str">
            <v>Siurb (Edif)-Jan/21</v>
          </cell>
        </row>
        <row r="1748">
          <cell r="A1748">
            <v>101185</v>
          </cell>
          <cell r="B1748" t="str">
            <v>HV.24 - CANALETA DE ALVENARIA PARA GRELHA DE FERRO  L=20CM</v>
          </cell>
          <cell r="C1748" t="str">
            <v>M</v>
          </cell>
          <cell r="D1748">
            <v>62.61</v>
          </cell>
          <cell r="E1748" t="str">
            <v>Siurb (Edif)-Jan/21</v>
          </cell>
        </row>
        <row r="1749">
          <cell r="A1749">
            <v>101186</v>
          </cell>
          <cell r="B1749" t="str">
            <v>HV.22 - CANALETA DE ALVENARIA PARA GRELHA OU TAMPA DE CONCRETO  L=30CM</v>
          </cell>
          <cell r="C1749" t="str">
            <v>M</v>
          </cell>
          <cell r="D1749">
            <v>130.6</v>
          </cell>
          <cell r="E1749" t="str">
            <v>Siurb (Edif)-Jan/21</v>
          </cell>
        </row>
        <row r="1750">
          <cell r="A1750">
            <v>101187</v>
          </cell>
          <cell r="B1750" t="str">
            <v>HV.23 - CANALETA DE ALVENARIA PARA GRELHA OU TAMPA DE CONCRETO  L=40CM</v>
          </cell>
          <cell r="C1750" t="str">
            <v>M</v>
          </cell>
          <cell r="D1750">
            <v>136.78</v>
          </cell>
          <cell r="E1750" t="str">
            <v>Siurb (Edif)-Jan/21</v>
          </cell>
        </row>
        <row r="1751">
          <cell r="A1751">
            <v>101189</v>
          </cell>
          <cell r="B1751" t="str">
            <v>CANTONEIRA DE FERRO 1"X1"X1/8" PARA APOIO E CHUMBAMENTO DAS GRELHAS DE FERRO</v>
          </cell>
          <cell r="C1751" t="str">
            <v>M</v>
          </cell>
          <cell r="D1751">
            <v>60.48</v>
          </cell>
          <cell r="E1751" t="str">
            <v>Siurb (Edif)-Jan/21</v>
          </cell>
        </row>
        <row r="1752">
          <cell r="A1752">
            <v>101190</v>
          </cell>
          <cell r="B1752" t="str">
            <v>HC.05 - GRELHA DE CONCRETO PARA CANALETA - L=30CM - SEM PASSAGEM DE VEÍCULOS</v>
          </cell>
          <cell r="C1752" t="str">
            <v>M</v>
          </cell>
          <cell r="D1752">
            <v>66.87</v>
          </cell>
          <cell r="E1752" t="str">
            <v>Siurb (Edif)-Jan/21</v>
          </cell>
        </row>
        <row r="1753">
          <cell r="A1753">
            <v>101192</v>
          </cell>
          <cell r="B1753" t="str">
            <v>HP.02 - GRELHA DE FERRO PERFILADO PARA CANALETA - L=30CM</v>
          </cell>
          <cell r="C1753" t="str">
            <v>M</v>
          </cell>
          <cell r="D1753">
            <v>177.14</v>
          </cell>
          <cell r="E1753" t="str">
            <v>Siurb (Edif)-Jan/21</v>
          </cell>
        </row>
        <row r="1754">
          <cell r="A1754">
            <v>101193</v>
          </cell>
          <cell r="B1754" t="str">
            <v>GRELHA DE FERRO PERFILADO PARA CANALETAS A CÉU ABERTO - 40CM</v>
          </cell>
          <cell r="C1754" t="str">
            <v>M</v>
          </cell>
          <cell r="D1754">
            <v>508.78</v>
          </cell>
          <cell r="E1754" t="str">
            <v>Siurb (Edif)-Jan/21</v>
          </cell>
        </row>
        <row r="1755">
          <cell r="A1755">
            <v>101194</v>
          </cell>
          <cell r="B1755" t="str">
            <v>GRELHA DE FERRO PERFILADO PARA CANALETAS A CÉU ABERTO - 50CM</v>
          </cell>
          <cell r="C1755" t="str">
            <v>M</v>
          </cell>
          <cell r="D1755">
            <v>584.29</v>
          </cell>
          <cell r="E1755" t="str">
            <v>Siurb (Edif)-Jan/21</v>
          </cell>
        </row>
        <row r="1756">
          <cell r="A1756">
            <v>101196</v>
          </cell>
          <cell r="B1756" t="str">
            <v>HC.03 - TAMPA DE CONCRETO PARA CANALETA DE A.P.L=0,30M</v>
          </cell>
          <cell r="C1756" t="str">
            <v>M</v>
          </cell>
          <cell r="D1756">
            <v>54.12</v>
          </cell>
          <cell r="E1756" t="str">
            <v>Siurb (Edif)-Jan/21</v>
          </cell>
        </row>
        <row r="1757">
          <cell r="A1757">
            <v>101197</v>
          </cell>
          <cell r="B1757" t="str">
            <v>HC.04 - TAMPA DE CONCRETO PARA CANALETA DE A.P.L=0,40M</v>
          </cell>
          <cell r="C1757" t="str">
            <v>M</v>
          </cell>
          <cell r="D1757">
            <v>70.63</v>
          </cell>
          <cell r="E1757" t="str">
            <v>Siurb (Edif)-Jan/21</v>
          </cell>
        </row>
        <row r="1758">
          <cell r="A1758">
            <v>101199</v>
          </cell>
          <cell r="B1758" t="str">
            <v>GRELHA DE CONCRETO PARA CANALETA - L=30CM - COM PASSAGEM DE VEÍCULOS</v>
          </cell>
          <cell r="C1758" t="str">
            <v>M</v>
          </cell>
          <cell r="D1758">
            <v>68.78</v>
          </cell>
          <cell r="E1758" t="str">
            <v>Siurb (Edif)-Jan/21</v>
          </cell>
        </row>
        <row r="1759">
          <cell r="A1759">
            <v>101200</v>
          </cell>
          <cell r="B1759" t="str">
            <v>REDE DE ÁGUAS PLUVIAIS - TUBULAÇÃO</v>
          </cell>
          <cell r="C1759" t="str">
            <v>.</v>
          </cell>
          <cell r="D1759" t="str">
            <v>.</v>
          </cell>
          <cell r="E1759" t="str">
            <v>Siurb (Edif)-Jan/21</v>
          </cell>
        </row>
        <row r="1760">
          <cell r="A1760">
            <v>101210</v>
          </cell>
          <cell r="B1760" t="str">
            <v>CONDUTOR EM TUBO DE FERRO FUNDIDO PARA ESGOTO, LINHA SMU - 50MM</v>
          </cell>
          <cell r="C1760" t="str">
            <v>M</v>
          </cell>
          <cell r="D1760">
            <v>224.33</v>
          </cell>
          <cell r="E1760" t="str">
            <v>Siurb (Edif)-Jan/21</v>
          </cell>
        </row>
        <row r="1761">
          <cell r="A1761">
            <v>101211</v>
          </cell>
          <cell r="B1761" t="str">
            <v>CONDUTOR EM TUBO DE FERRO FUNDIDO PARA ESGOTO, LINHA SMU - 75MM</v>
          </cell>
          <cell r="C1761" t="str">
            <v>M</v>
          </cell>
          <cell r="D1761">
            <v>254.43</v>
          </cell>
          <cell r="E1761" t="str">
            <v>Siurb (Edif)-Jan/21</v>
          </cell>
        </row>
        <row r="1762">
          <cell r="A1762">
            <v>101212</v>
          </cell>
          <cell r="B1762" t="str">
            <v>CONDUTOR EM TUBO DE FERRO FUNDIDO PARA ESGOTO, LINHA SMU - 100MM</v>
          </cell>
          <cell r="C1762" t="str">
            <v>M</v>
          </cell>
          <cell r="D1762">
            <v>278.52999999999997</v>
          </cell>
          <cell r="E1762" t="str">
            <v>Siurb (Edif)-Jan/21</v>
          </cell>
        </row>
        <row r="1763">
          <cell r="A1763">
            <v>101213</v>
          </cell>
          <cell r="B1763" t="str">
            <v>CONDUTOR EM TUBO DE FERRO FUNDIDO PARA ESGOTO, LINHA SMU - 150MM</v>
          </cell>
          <cell r="C1763" t="str">
            <v>M</v>
          </cell>
          <cell r="D1763">
            <v>329.51</v>
          </cell>
          <cell r="E1763" t="str">
            <v>Siurb (Edif)-Jan/21</v>
          </cell>
        </row>
        <row r="1764">
          <cell r="A1764">
            <v>101214</v>
          </cell>
          <cell r="B1764" t="str">
            <v>CONDUTOR EM TUBO DE PVC RÍGIDO, PONTA E BOLSA - 50MM (2")</v>
          </cell>
          <cell r="C1764" t="str">
            <v>M</v>
          </cell>
          <cell r="D1764">
            <v>23.4</v>
          </cell>
          <cell r="E1764" t="str">
            <v>Siurb (Edif)-Jan/21</v>
          </cell>
        </row>
        <row r="1765">
          <cell r="A1765">
            <v>101215</v>
          </cell>
          <cell r="B1765" t="str">
            <v>CONDUTOR EM TUBO DE PVC RÍGIDO, PONTA E BOLSA - 75MM (3")</v>
          </cell>
          <cell r="C1765" t="str">
            <v>M</v>
          </cell>
          <cell r="D1765">
            <v>32.92</v>
          </cell>
          <cell r="E1765" t="str">
            <v>Siurb (Edif)-Jan/21</v>
          </cell>
        </row>
        <row r="1766">
          <cell r="A1766">
            <v>101216</v>
          </cell>
          <cell r="B1766" t="str">
            <v>CONDUTOR EM TUBO DE PVC RÍGIDO, PONTA E BOLSA - 100MM (4")</v>
          </cell>
          <cell r="C1766" t="str">
            <v>M</v>
          </cell>
          <cell r="D1766">
            <v>36.17</v>
          </cell>
          <cell r="E1766" t="str">
            <v>Siurb (Edif)-Jan/21</v>
          </cell>
        </row>
        <row r="1767">
          <cell r="A1767">
            <v>101217</v>
          </cell>
          <cell r="B1767" t="str">
            <v>CONDUTOR EM TUBO DE PVC RÍGIDO, PONTA E BOLSA - 150MM (6")</v>
          </cell>
          <cell r="C1767" t="str">
            <v>M</v>
          </cell>
          <cell r="D1767">
            <v>68.8</v>
          </cell>
          <cell r="E1767" t="str">
            <v>Siurb (Edif)-Jan/21</v>
          </cell>
        </row>
        <row r="1768">
          <cell r="A1768">
            <v>101218</v>
          </cell>
          <cell r="B1768" t="str">
            <v>CONDUTOR EM TUBO DE PVC RÍGIDO, PONTA E BOLSA - 200MM (8")</v>
          </cell>
          <cell r="C1768" t="str">
            <v>M</v>
          </cell>
          <cell r="D1768">
            <v>104.52</v>
          </cell>
          <cell r="E1768" t="str">
            <v>Siurb (Edif)-Jan/21</v>
          </cell>
        </row>
        <row r="1769">
          <cell r="A1769">
            <v>101226</v>
          </cell>
          <cell r="B1769" t="str">
            <v>GRELHA HEMISFÉRICA DE FERRO FUNDIDO - 75MM</v>
          </cell>
          <cell r="C1769" t="str">
            <v>UN</v>
          </cell>
          <cell r="D1769">
            <v>8.93</v>
          </cell>
          <cell r="E1769" t="str">
            <v>Siurb (Edif)-Jan/21</v>
          </cell>
        </row>
        <row r="1770">
          <cell r="A1770">
            <v>101227</v>
          </cell>
          <cell r="B1770" t="str">
            <v>GRELHA HEMISFÉRICA DE FERRO FUNDIDO - 100MM</v>
          </cell>
          <cell r="C1770" t="str">
            <v>UN</v>
          </cell>
          <cell r="D1770">
            <v>12.48</v>
          </cell>
          <cell r="E1770" t="str">
            <v>Siurb (Edif)-Jan/21</v>
          </cell>
        </row>
        <row r="1771">
          <cell r="A1771">
            <v>101228</v>
          </cell>
          <cell r="B1771" t="str">
            <v>GRELHA HEMISFÉRICA DE FERRO FUNDIDO - 150MM</v>
          </cell>
          <cell r="C1771" t="str">
            <v>UN</v>
          </cell>
          <cell r="D1771">
            <v>26.4</v>
          </cell>
          <cell r="E1771" t="str">
            <v>Siurb (Edif)-Jan/21</v>
          </cell>
        </row>
        <row r="1772">
          <cell r="A1772">
            <v>101229</v>
          </cell>
          <cell r="B1772" t="str">
            <v>CURVA DE FERRO FUNDIDO, LINHA SMU (LIGAÇÃO REDE-CONDUTOR) - 50MM</v>
          </cell>
          <cell r="C1772" t="str">
            <v>UN</v>
          </cell>
          <cell r="D1772">
            <v>157.12</v>
          </cell>
          <cell r="E1772" t="str">
            <v>Siurb (Edif)-Jan/21</v>
          </cell>
        </row>
        <row r="1773">
          <cell r="A1773">
            <v>101230</v>
          </cell>
          <cell r="B1773" t="str">
            <v>CURVA DE FERRO FUNDIDO, LINHA SMU (LIGAÇÃO REDE-CONDUTOR) - 75MM</v>
          </cell>
          <cell r="C1773" t="str">
            <v>UN</v>
          </cell>
          <cell r="D1773">
            <v>163.84</v>
          </cell>
          <cell r="E1773" t="str">
            <v>Siurb (Edif)-Jan/21</v>
          </cell>
        </row>
        <row r="1774">
          <cell r="A1774">
            <v>101231</v>
          </cell>
          <cell r="B1774" t="str">
            <v>CURVA DE FERRO FUNDIDO, LINHA SMU (LIGAÇÃO REDE-CONDUTOR) - 100MM</v>
          </cell>
          <cell r="C1774" t="str">
            <v>UN</v>
          </cell>
          <cell r="D1774">
            <v>209.11</v>
          </cell>
          <cell r="E1774" t="str">
            <v>Siurb (Edif)-Jan/21</v>
          </cell>
        </row>
        <row r="1775">
          <cell r="A1775">
            <v>101232</v>
          </cell>
          <cell r="B1775" t="str">
            <v>CURVA DE FERRO FUNDIDO, LINHA SMU (LIGAÇÃO REDE-CONDUTOR) - 150MM</v>
          </cell>
          <cell r="C1775" t="str">
            <v>UN</v>
          </cell>
          <cell r="D1775">
            <v>456.91</v>
          </cell>
          <cell r="E1775" t="str">
            <v>Siurb (Edif)-Jan/21</v>
          </cell>
        </row>
        <row r="1776">
          <cell r="A1776">
            <v>101234</v>
          </cell>
          <cell r="B1776" t="str">
            <v>LIGAÇÃO PARA DESPEJO LIVRE EM SARJETAS, COM TUBO DE FERRO FUNDIDO SMU - 100MM</v>
          </cell>
          <cell r="C1776" t="str">
            <v>M</v>
          </cell>
          <cell r="D1776">
            <v>176.76</v>
          </cell>
          <cell r="E1776" t="str">
            <v>Siurb (Edif)-Jan/21</v>
          </cell>
        </row>
        <row r="1777">
          <cell r="A1777">
            <v>101280</v>
          </cell>
          <cell r="B1777" t="str">
            <v>TUBO DE CONCRETO - DIÂMETRO DE 30CM</v>
          </cell>
          <cell r="C1777" t="str">
            <v>M</v>
          </cell>
          <cell r="D1777">
            <v>80.17</v>
          </cell>
          <cell r="E1777" t="str">
            <v>Siurb (Edif)-Jan/21</v>
          </cell>
        </row>
        <row r="1778">
          <cell r="A1778">
            <v>101281</v>
          </cell>
          <cell r="B1778" t="str">
            <v>TUBO DE CONCRETO - DIÂMETRO DE 40CM</v>
          </cell>
          <cell r="C1778" t="str">
            <v>M</v>
          </cell>
          <cell r="D1778">
            <v>98.99</v>
          </cell>
          <cell r="E1778" t="str">
            <v>Siurb (Edif)-Jan/21</v>
          </cell>
        </row>
        <row r="1779">
          <cell r="A1779">
            <v>101282</v>
          </cell>
          <cell r="B1779" t="str">
            <v>TUBO DE CONCRETO - DIÂMETRO DE 50CM</v>
          </cell>
          <cell r="C1779" t="str">
            <v>M</v>
          </cell>
          <cell r="D1779">
            <v>127.62</v>
          </cell>
          <cell r="E1779" t="str">
            <v>Siurb (Edif)-Jan/21</v>
          </cell>
        </row>
        <row r="1780">
          <cell r="A1780">
            <v>101283</v>
          </cell>
          <cell r="B1780" t="str">
            <v>TUBO DE CONCRETO - DIÂMETRO DE 60CM</v>
          </cell>
          <cell r="C1780" t="str">
            <v>M</v>
          </cell>
          <cell r="D1780">
            <v>153.69999999999999</v>
          </cell>
          <cell r="E1780" t="str">
            <v>Siurb (Edif)-Jan/21</v>
          </cell>
        </row>
        <row r="1781">
          <cell r="A1781">
            <v>101290</v>
          </cell>
          <cell r="B1781" t="str">
            <v>CAIXA DE LIGAÇÃO OU INSPEÇÃO - ESCAVAÇÃO E APILOAMENTO</v>
          </cell>
          <cell r="C1781" t="str">
            <v>M3</v>
          </cell>
          <cell r="D1781">
            <v>49.21</v>
          </cell>
          <cell r="E1781" t="str">
            <v>Siurb (Edif)-Jan/21</v>
          </cell>
        </row>
        <row r="1782">
          <cell r="A1782">
            <v>101291</v>
          </cell>
          <cell r="B1782" t="str">
            <v>CAIXA DE LIGAÇÃO OU INSPEÇÃO - LASTRO DE CONCRETO (FUNDO)</v>
          </cell>
          <cell r="C1782" t="str">
            <v>M3</v>
          </cell>
          <cell r="D1782">
            <v>395.09</v>
          </cell>
          <cell r="E1782" t="str">
            <v>Siurb (Edif)-Jan/21</v>
          </cell>
        </row>
        <row r="1783">
          <cell r="A1783">
            <v>101292</v>
          </cell>
          <cell r="B1783" t="str">
            <v>CAIXA DE LIGAÇÃO OU INSPEÇÃO - ALVENARIA DE 1/2 TIJOLO, REVESTIDA</v>
          </cell>
          <cell r="C1783" t="str">
            <v>M2</v>
          </cell>
          <cell r="D1783">
            <v>209.75</v>
          </cell>
          <cell r="E1783" t="str">
            <v>Siurb (Edif)-Jan/21</v>
          </cell>
        </row>
        <row r="1784">
          <cell r="A1784">
            <v>101293</v>
          </cell>
          <cell r="B1784" t="str">
            <v>CAIXA DE LIGAÇÃO OU INSPEÇÃO - ALVENARIA DE 1 TIJOLO, REVESTIDA</v>
          </cell>
          <cell r="C1784" t="str">
            <v>M2</v>
          </cell>
          <cell r="D1784">
            <v>293.62</v>
          </cell>
          <cell r="E1784" t="str">
            <v>Siurb (Edif)-Jan/21</v>
          </cell>
        </row>
        <row r="1785">
          <cell r="A1785">
            <v>101294</v>
          </cell>
          <cell r="B1785" t="str">
            <v>CAIXA DE LIGAÇÃO OU INSPEÇÃO - TAMPA DE CONCRETO</v>
          </cell>
          <cell r="C1785" t="str">
            <v>M2</v>
          </cell>
          <cell r="D1785">
            <v>209.99</v>
          </cell>
          <cell r="E1785" t="str">
            <v>Siurb (Edif)-Jan/21</v>
          </cell>
        </row>
        <row r="1786">
          <cell r="A1786">
            <v>101298</v>
          </cell>
          <cell r="B1786" t="str">
            <v>ENVELOPAMENTO DE TUBULAÇÃO ENTERRADA, COM CONCRETO</v>
          </cell>
          <cell r="C1786" t="str">
            <v>M</v>
          </cell>
          <cell r="D1786">
            <v>29.15</v>
          </cell>
          <cell r="E1786" t="str">
            <v>Siurb (Edif)-Jan/21</v>
          </cell>
        </row>
        <row r="1787">
          <cell r="A1787">
            <v>101300</v>
          </cell>
          <cell r="B1787" t="str">
            <v>APARELHOS SANITÁRIOS E EQUIPAMENTOS</v>
          </cell>
          <cell r="C1787" t="str">
            <v>.</v>
          </cell>
          <cell r="D1787" t="str">
            <v>.</v>
          </cell>
          <cell r="E1787" t="str">
            <v>Siurb (Edif)-Jan/21</v>
          </cell>
        </row>
        <row r="1788">
          <cell r="A1788">
            <v>101301</v>
          </cell>
          <cell r="B1788" t="str">
            <v>BACIA SANITÁRIA SIFONADA, DE LOUÇA BRANCA</v>
          </cell>
          <cell r="C1788" t="str">
            <v>UN</v>
          </cell>
          <cell r="D1788">
            <v>338.76</v>
          </cell>
          <cell r="E1788" t="str">
            <v>Siurb (Edif)-Jan/21</v>
          </cell>
        </row>
        <row r="1789">
          <cell r="A1789">
            <v>101303</v>
          </cell>
          <cell r="B1789" t="str">
            <v>BACIA SANITÁRIA COM CAIXA ACOPLADA DE LOUÇA BRANCA</v>
          </cell>
          <cell r="C1789" t="str">
            <v>UN</v>
          </cell>
          <cell r="D1789">
            <v>607.99</v>
          </cell>
          <cell r="E1789" t="str">
            <v>Siurb (Edif)-Jan/21</v>
          </cell>
        </row>
        <row r="1790">
          <cell r="A1790">
            <v>101304</v>
          </cell>
          <cell r="B1790" t="str">
            <v>BACIA SANITÁRIA INFANTIL SIFONADA, DE LOUÇA BRANCA</v>
          </cell>
          <cell r="C1790" t="str">
            <v>UN</v>
          </cell>
          <cell r="D1790">
            <v>533.34</v>
          </cell>
          <cell r="E1790" t="str">
            <v>Siurb (Edif)-Jan/21</v>
          </cell>
        </row>
        <row r="1791">
          <cell r="A1791">
            <v>101305</v>
          </cell>
          <cell r="B1791" t="str">
            <v>BACIA SANITÁRIA ALTEADA PARA PORTADORES DE DEFICIÊNCIA FÍSICA</v>
          </cell>
          <cell r="C1791" t="str">
            <v>UN</v>
          </cell>
          <cell r="D1791">
            <v>655.42</v>
          </cell>
          <cell r="E1791" t="str">
            <v>Siurb (Edif)-Jan/21</v>
          </cell>
        </row>
        <row r="1792">
          <cell r="A1792">
            <v>101308</v>
          </cell>
          <cell r="B1792" t="str">
            <v>LAVATÓRIO DE LOUÇA BRANCA, SEM COLUNA, CAPACIDADE MÍNIMA 5L, EXCLUSIVE TORNEIRA</v>
          </cell>
          <cell r="C1792" t="str">
            <v>UN</v>
          </cell>
          <cell r="D1792">
            <v>396.23</v>
          </cell>
          <cell r="E1792" t="str">
            <v>Siurb (Edif)-Jan/21</v>
          </cell>
        </row>
        <row r="1793">
          <cell r="A1793">
            <v>101314</v>
          </cell>
          <cell r="B1793" t="str">
            <v>LAVATÓRIO DE LOUÇA INDIVIDUAL PARA PORTADORES DE DEFICIÊNCIA FÍSICA</v>
          </cell>
          <cell r="C1793" t="str">
            <v>UN</v>
          </cell>
          <cell r="D1793">
            <v>880.31</v>
          </cell>
          <cell r="E1793" t="str">
            <v>Siurb (Edif)-Jan/21</v>
          </cell>
        </row>
        <row r="1794">
          <cell r="A1794">
            <v>101316</v>
          </cell>
          <cell r="B1794" t="str">
            <v>LAVATÓRIO OVAL DE EMBUTIR, LOUÇA BRANCA - EXCLUSIVE TORNEIRA</v>
          </cell>
          <cell r="C1794" t="str">
            <v>UN</v>
          </cell>
          <cell r="D1794">
            <v>321.54000000000002</v>
          </cell>
          <cell r="E1794" t="str">
            <v>Siurb (Edif)-Jan/21</v>
          </cell>
        </row>
        <row r="1795">
          <cell r="A1795">
            <v>101319</v>
          </cell>
          <cell r="B1795" t="str">
            <v>HX.01 - LAVATÓRIO E BEBEDOURO DE CHAPA AÇO INOX CHAPA 18 - EXCLUSIVE TORNEIRA</v>
          </cell>
          <cell r="C1795" t="str">
            <v>M</v>
          </cell>
          <cell r="D1795">
            <v>1636.76</v>
          </cell>
          <cell r="E1795" t="str">
            <v>Siurb (Edif)-Jan/21</v>
          </cell>
        </row>
        <row r="1796">
          <cell r="A1796">
            <v>101325</v>
          </cell>
          <cell r="B1796" t="str">
            <v>MICTÓRIO INDIVIDUAL DE LOUÇA BRANCA, TIPO BACIA - DE CENTRO</v>
          </cell>
          <cell r="C1796" t="str">
            <v>UN</v>
          </cell>
          <cell r="D1796">
            <v>564.65</v>
          </cell>
          <cell r="E1796" t="str">
            <v>Siurb (Edif)-Jan/21</v>
          </cell>
        </row>
        <row r="1797">
          <cell r="A1797">
            <v>101336</v>
          </cell>
          <cell r="B1797" t="str">
            <v>MICTÓRIO INDIVIDUAL DE LOUÇA, PARA DEFICIENTE</v>
          </cell>
          <cell r="C1797" t="str">
            <v>UN</v>
          </cell>
          <cell r="D1797">
            <v>1626.54</v>
          </cell>
          <cell r="E1797" t="str">
            <v>Siurb (Edif)-Jan/21</v>
          </cell>
        </row>
        <row r="1798">
          <cell r="A1798">
            <v>101338</v>
          </cell>
          <cell r="B1798" t="str">
            <v>MICTÓRIO COLETIVO DE AÇO INOXIDÁVEL - COMPRIMENTO 0/2000MM</v>
          </cell>
          <cell r="C1798" t="str">
            <v>M</v>
          </cell>
          <cell r="D1798">
            <v>1095.9100000000001</v>
          </cell>
          <cell r="E1798" t="str">
            <v>Siurb (Edif)-Jan/21</v>
          </cell>
        </row>
        <row r="1799">
          <cell r="A1799">
            <v>101339</v>
          </cell>
          <cell r="B1799" t="str">
            <v>CONJUNTO ANTIVANDALISMO PARA MICTÓRIO FORMADO  POR VÁLVULA DE FECHAMENTO AUTOMÁTICO E RABICHO DE METAL</v>
          </cell>
          <cell r="C1799" t="str">
            <v>UN</v>
          </cell>
          <cell r="D1799">
            <v>569.04</v>
          </cell>
          <cell r="E1799" t="str">
            <v>Siurb (Edif)-Jan/21</v>
          </cell>
        </row>
        <row r="1800">
          <cell r="A1800">
            <v>101340</v>
          </cell>
          <cell r="B1800" t="str">
            <v>TANQUE DE LOUÇA BRANCA, SEM COLUNA, CAPACIDADE MÍNIMA 30L, EXCLUSIVE TORNEIRA</v>
          </cell>
          <cell r="C1800" t="str">
            <v>UN</v>
          </cell>
          <cell r="D1800">
            <v>685.64</v>
          </cell>
          <cell r="E1800" t="str">
            <v>Siurb (Edif)-Jan/21</v>
          </cell>
        </row>
        <row r="1801">
          <cell r="A1801">
            <v>101350</v>
          </cell>
          <cell r="B1801" t="str">
            <v>CUBA SIMPLES DE AÇO INOXIDÁVEL CHAPA 20 - 500X400X200MM</v>
          </cell>
          <cell r="C1801" t="str">
            <v>UN</v>
          </cell>
          <cell r="D1801">
            <v>701.86</v>
          </cell>
          <cell r="E1801" t="str">
            <v>Siurb (Edif)-Jan/21</v>
          </cell>
        </row>
        <row r="1802">
          <cell r="A1802">
            <v>101351</v>
          </cell>
          <cell r="B1802" t="str">
            <v>CUBA SIMPLES DE AÇO INOXIDÁVEL CHAPA 20 - 560X335X150MM</v>
          </cell>
          <cell r="C1802" t="str">
            <v>UN</v>
          </cell>
          <cell r="D1802">
            <v>539.42999999999995</v>
          </cell>
          <cell r="E1802" t="str">
            <v>Siurb (Edif)-Jan/21</v>
          </cell>
        </row>
        <row r="1803">
          <cell r="A1803">
            <v>101352</v>
          </cell>
          <cell r="B1803" t="str">
            <v>CUBA SIMPLES DE AÇO INOXIDÁVEL CHAPA 20 - 500X400X250MM</v>
          </cell>
          <cell r="C1803" t="str">
            <v>UN</v>
          </cell>
          <cell r="D1803">
            <v>618.47</v>
          </cell>
          <cell r="E1803" t="str">
            <v>Siurb (Edif)-Jan/21</v>
          </cell>
        </row>
        <row r="1804">
          <cell r="A1804">
            <v>101353</v>
          </cell>
          <cell r="B1804" t="str">
            <v>CUBA SIMPLES DE AÇO INOXIDÁVEL CHAPA 20 - 500X400X150MM</v>
          </cell>
          <cell r="C1804" t="str">
            <v>UN</v>
          </cell>
          <cell r="D1804">
            <v>558.09</v>
          </cell>
          <cell r="E1804" t="str">
            <v>Siurb (Edif)-Jan/21</v>
          </cell>
        </row>
        <row r="1805">
          <cell r="A1805">
            <v>101355</v>
          </cell>
          <cell r="B1805" t="str">
            <v>CUBA DUPLA DE AÇO INOXIDÁVEL CHAPA 20 - 700X400X150MM</v>
          </cell>
          <cell r="C1805" t="str">
            <v>UN</v>
          </cell>
          <cell r="D1805">
            <v>865.45</v>
          </cell>
          <cell r="E1805" t="str">
            <v>Siurb (Edif)-Jan/21</v>
          </cell>
        </row>
        <row r="1806">
          <cell r="A1806">
            <v>101357</v>
          </cell>
          <cell r="B1806" t="str">
            <v>CUBA DUPLA DE AÇO INOXIDÁVEL CHAPA 20 - 1020X400X200MM</v>
          </cell>
          <cell r="C1806" t="str">
            <v>UN</v>
          </cell>
          <cell r="D1806">
            <v>1081.47</v>
          </cell>
          <cell r="E1806" t="str">
            <v>Siurb (Edif)-Jan/21</v>
          </cell>
        </row>
        <row r="1807">
          <cell r="A1807">
            <v>101358</v>
          </cell>
          <cell r="B1807" t="str">
            <v>TANQUE DE PANELA EM AÇO INOXIDÁVEL CHAPA 18  - 600X500X400MM</v>
          </cell>
          <cell r="C1807" t="str">
            <v>UN</v>
          </cell>
          <cell r="D1807">
            <v>1129.47</v>
          </cell>
          <cell r="E1807" t="str">
            <v>Siurb (Edif)-Jan/21</v>
          </cell>
        </row>
        <row r="1808">
          <cell r="A1808">
            <v>101359</v>
          </cell>
          <cell r="B1808" t="str">
            <v>HX.04 - TANQUE DE PANELA EM AÇO INOXIDÁVEL CHAPA 18 - 600X800X300MM</v>
          </cell>
          <cell r="C1808" t="str">
            <v>UN</v>
          </cell>
          <cell r="D1808">
            <v>1378.42</v>
          </cell>
          <cell r="E1808" t="str">
            <v>Siurb (Edif)-Jan/21</v>
          </cell>
        </row>
        <row r="1809">
          <cell r="A1809">
            <v>101360</v>
          </cell>
          <cell r="B1809" t="str">
            <v>TANQUE DE PANELA EM AÇO INOXIDÁVEL - 600X500X500MM</v>
          </cell>
          <cell r="C1809" t="str">
            <v>UN</v>
          </cell>
          <cell r="D1809">
            <v>1626.88</v>
          </cell>
          <cell r="E1809" t="str">
            <v>Siurb (Edif)-Jan/21</v>
          </cell>
        </row>
        <row r="1810">
          <cell r="A1810">
            <v>101361</v>
          </cell>
          <cell r="B1810" t="str">
            <v>CUBA DE FIBRA DE VIDRO 600 X 500 X 200MM</v>
          </cell>
          <cell r="C1810" t="str">
            <v>UN</v>
          </cell>
          <cell r="D1810">
            <v>730.1</v>
          </cell>
          <cell r="E1810" t="str">
            <v>Siurb (Edif)-Jan/21</v>
          </cell>
        </row>
        <row r="1811">
          <cell r="A1811">
            <v>101362</v>
          </cell>
          <cell r="B1811" t="str">
            <v>TANQUE PARA LAVA PÉS</v>
          </cell>
          <cell r="C1811" t="str">
            <v>UN</v>
          </cell>
          <cell r="D1811">
            <v>1390.33</v>
          </cell>
          <cell r="E1811" t="str">
            <v>Siurb (Edif)-Jan/21</v>
          </cell>
        </row>
        <row r="1812">
          <cell r="A1812">
            <v>101370</v>
          </cell>
          <cell r="B1812" t="str">
            <v>BEBEDOURO ELÉTRICO COM SISTEMA DE REFRIGERAÇÃO E DUAS SAÍDAS - 40L</v>
          </cell>
          <cell r="C1812" t="str">
            <v>UN</v>
          </cell>
          <cell r="D1812">
            <v>942.2</v>
          </cell>
          <cell r="E1812" t="str">
            <v>Siurb (Edif)-Jan/21</v>
          </cell>
        </row>
        <row r="1813">
          <cell r="A1813">
            <v>101371</v>
          </cell>
          <cell r="B1813" t="str">
            <v>BEBEDOURO ELÉTRICO COM SISTEMA DE REFRIGERAÇÃO E DUAS SAÍDAS - 80L</v>
          </cell>
          <cell r="C1813" t="str">
            <v>UN</v>
          </cell>
          <cell r="D1813">
            <v>1269.82</v>
          </cell>
          <cell r="E1813" t="str">
            <v>Siurb (Edif)-Jan/21</v>
          </cell>
        </row>
        <row r="1814">
          <cell r="A1814">
            <v>101378</v>
          </cell>
          <cell r="B1814" t="str">
            <v>FILTRO TIPO CUNO OU SIMILAR COM ELEMENTO FILTRANTE CEL./CARVAO/CEL. 180 L/H</v>
          </cell>
          <cell r="C1814" t="str">
            <v>UN</v>
          </cell>
          <cell r="D1814">
            <v>211.33</v>
          </cell>
          <cell r="E1814" t="str">
            <v>Siurb (Edif)-Jan/21</v>
          </cell>
        </row>
        <row r="1815">
          <cell r="A1815">
            <v>101400</v>
          </cell>
          <cell r="B1815" t="str">
            <v>METAIS SANITÁRIOS E ACESSÓRIOS</v>
          </cell>
          <cell r="C1815" t="str">
            <v>.</v>
          </cell>
          <cell r="D1815" t="str">
            <v>.</v>
          </cell>
          <cell r="E1815" t="str">
            <v>Siurb (Edif)-Jan/21</v>
          </cell>
        </row>
        <row r="1816">
          <cell r="A1816">
            <v>101403</v>
          </cell>
          <cell r="B1816" t="str">
            <v>TORNEIRA DE PRESSÃO PARA USO GERAL, METAL CROMADO - 1/2"</v>
          </cell>
          <cell r="C1816" t="str">
            <v>UN</v>
          </cell>
          <cell r="D1816">
            <v>42.64</v>
          </cell>
          <cell r="E1816" t="str">
            <v>Siurb (Edif)-Jan/21</v>
          </cell>
        </row>
        <row r="1817">
          <cell r="A1817">
            <v>101404</v>
          </cell>
          <cell r="B1817" t="str">
            <v>TORNEIRA DE PRESSÃO PARA USO GERAL, METAL CROMADO - 3/4"</v>
          </cell>
          <cell r="C1817" t="str">
            <v>UN</v>
          </cell>
          <cell r="D1817">
            <v>42.83</v>
          </cell>
          <cell r="E1817" t="str">
            <v>Siurb (Edif)-Jan/21</v>
          </cell>
        </row>
        <row r="1818">
          <cell r="A1818">
            <v>101408</v>
          </cell>
          <cell r="B1818" t="str">
            <v>TORNEIRA DE PRESSÃO PARA PIA, COM CORPO LONGO E AERADOR - 3/4"</v>
          </cell>
          <cell r="C1818" t="str">
            <v>UN</v>
          </cell>
          <cell r="D1818">
            <v>148.66999999999999</v>
          </cell>
          <cell r="E1818" t="str">
            <v>Siurb (Edif)-Jan/21</v>
          </cell>
        </row>
        <row r="1819">
          <cell r="A1819">
            <v>101409</v>
          </cell>
          <cell r="B1819" t="str">
            <v>TORNEIRA CLÍNICA DE MESA - 12 CM - 1/2"</v>
          </cell>
          <cell r="C1819" t="str">
            <v>UN</v>
          </cell>
          <cell r="D1819">
            <v>231.13</v>
          </cell>
          <cell r="E1819" t="str">
            <v>Siurb (Edif)-Jan/21</v>
          </cell>
        </row>
        <row r="1820">
          <cell r="A1820">
            <v>101410</v>
          </cell>
          <cell r="B1820" t="str">
            <v>TORNEIRA DE MESA COM ACIONAMENTO MANUAL E FECHAMENTO AUTOMÁTICO</v>
          </cell>
          <cell r="C1820" t="str">
            <v>UN</v>
          </cell>
          <cell r="D1820">
            <v>361.54</v>
          </cell>
          <cell r="E1820" t="str">
            <v>Siurb (Edif)-Jan/21</v>
          </cell>
        </row>
        <row r="1821">
          <cell r="A1821">
            <v>101411</v>
          </cell>
          <cell r="B1821" t="str">
            <v>TORNEIRA ELETRÔNICA DE MESA, COM SENSOR E ACIONAMENTO ELÉTRICO</v>
          </cell>
          <cell r="C1821" t="str">
            <v>UN</v>
          </cell>
          <cell r="D1821">
            <v>1188.3599999999999</v>
          </cell>
          <cell r="E1821" t="str">
            <v>Siurb (Edif)-Jan/21</v>
          </cell>
        </row>
        <row r="1822">
          <cell r="A1822">
            <v>101412</v>
          </cell>
          <cell r="B1822" t="str">
            <v>BICA ALTA ARTICULÁVEL DE MESA - 1/2"</v>
          </cell>
          <cell r="C1822" t="str">
            <v>UN</v>
          </cell>
          <cell r="D1822">
            <v>366.92</v>
          </cell>
          <cell r="E1822" t="str">
            <v>Siurb (Edif)-Jan/21</v>
          </cell>
        </row>
        <row r="1823">
          <cell r="A1823">
            <v>101413</v>
          </cell>
          <cell r="B1823" t="str">
            <v>MISTURADOR DE PAREDE PARA PIA, COM BICA MÓVEL TIPO LONGA E AERADOR - 3/4"</v>
          </cell>
          <cell r="C1823" t="str">
            <v>UN</v>
          </cell>
          <cell r="D1823">
            <v>329.57</v>
          </cell>
          <cell r="E1823" t="str">
            <v>Siurb (Edif)-Jan/21</v>
          </cell>
        </row>
        <row r="1824">
          <cell r="A1824">
            <v>101415</v>
          </cell>
          <cell r="B1824" t="str">
            <v>REGISTRO REGULADOR DE VAZÃO - 1/2"</v>
          </cell>
          <cell r="C1824" t="str">
            <v>UN</v>
          </cell>
          <cell r="D1824">
            <v>94.87</v>
          </cell>
          <cell r="E1824" t="str">
            <v>Siurb (Edif)-Jan/21</v>
          </cell>
        </row>
        <row r="1825">
          <cell r="A1825">
            <v>101416</v>
          </cell>
          <cell r="B1825" t="str">
            <v>TORNEIRA DE PAREDE ANTIVANDALISMO</v>
          </cell>
          <cell r="C1825" t="str">
            <v>UN</v>
          </cell>
          <cell r="D1825">
            <v>376.65</v>
          </cell>
          <cell r="E1825" t="str">
            <v>Siurb (Edif)-Jan/21</v>
          </cell>
        </row>
        <row r="1826">
          <cell r="A1826">
            <v>101417</v>
          </cell>
          <cell r="B1826" t="str">
            <v>TORNEIRA DE ACIONAMENTO RESTRITO DE PAREDE</v>
          </cell>
          <cell r="C1826" t="str">
            <v>UN</v>
          </cell>
          <cell r="D1826">
            <v>235.73</v>
          </cell>
          <cell r="E1826" t="str">
            <v>Siurb (Edif)-Jan/21</v>
          </cell>
        </row>
        <row r="1827">
          <cell r="A1827">
            <v>101418</v>
          </cell>
          <cell r="B1827" t="str">
            <v>TORNEIRA ELÉTRICA AUTOMÁTICA, COM CORPO EM PVC CROMADO - 220V</v>
          </cell>
          <cell r="C1827" t="str">
            <v>UN</v>
          </cell>
          <cell r="D1827">
            <v>150.31</v>
          </cell>
          <cell r="E1827" t="str">
            <v>Siurb (Edif)-Jan/21</v>
          </cell>
        </row>
        <row r="1828">
          <cell r="A1828">
            <v>101419</v>
          </cell>
          <cell r="B1828" t="str">
            <v>VÁLVULA DE ACIONAMENTO HIDRO-MECÂNICO POR PEDAL</v>
          </cell>
          <cell r="C1828" t="str">
            <v>UN</v>
          </cell>
          <cell r="D1828">
            <v>648.69000000000005</v>
          </cell>
          <cell r="E1828" t="str">
            <v>Siurb (Edif)-Jan/21</v>
          </cell>
        </row>
        <row r="1829">
          <cell r="A1829">
            <v>101424</v>
          </cell>
          <cell r="B1829" t="str">
            <v>VÁLVULA DE DESCARGA COM DUPLO ACIONAMENTO</v>
          </cell>
          <cell r="C1829" t="str">
            <v>UN</v>
          </cell>
          <cell r="D1829">
            <v>347.48</v>
          </cell>
          <cell r="E1829" t="str">
            <v>Siurb (Edif)-Jan/21</v>
          </cell>
        </row>
        <row r="1830">
          <cell r="A1830">
            <v>101425</v>
          </cell>
          <cell r="B1830" t="str">
            <v>VÁLVULA DE DESCARGA EXTERNA COM ALAVANCA - 1 1/4"</v>
          </cell>
          <cell r="C1830" t="str">
            <v>UN</v>
          </cell>
          <cell r="D1830">
            <v>307.35000000000002</v>
          </cell>
          <cell r="E1830" t="str">
            <v>Siurb (Edif)-Jan/21</v>
          </cell>
        </row>
        <row r="1831">
          <cell r="A1831">
            <v>101426</v>
          </cell>
          <cell r="B1831" t="str">
            <v>ACABAMENTO ANTIVANDALISMO PARA VÁLVULA DE DESCARGA</v>
          </cell>
          <cell r="C1831" t="str">
            <v>UN</v>
          </cell>
          <cell r="D1831">
            <v>255.75</v>
          </cell>
          <cell r="E1831" t="str">
            <v>Siurb (Edif)-Jan/21</v>
          </cell>
        </row>
        <row r="1832">
          <cell r="A1832">
            <v>101430</v>
          </cell>
          <cell r="B1832" t="str">
            <v>VÁLVULA DE FECHAMENTO AUTOMÁTICO PARA CHUVEIRO ELÉTRICO</v>
          </cell>
          <cell r="C1832" t="str">
            <v>UN</v>
          </cell>
          <cell r="D1832">
            <v>654.4</v>
          </cell>
          <cell r="E1832" t="str">
            <v>Siurb (Edif)-Jan/21</v>
          </cell>
        </row>
        <row r="1833">
          <cell r="A1833">
            <v>101431</v>
          </cell>
          <cell r="B1833" t="str">
            <v>VÁLVULA DE FECHAMENTO AUTOMÁTICO PARA DUCHA DE ÁGUA FRIA OU PRÉ-MISTURADA</v>
          </cell>
          <cell r="C1833" t="str">
            <v>UN</v>
          </cell>
          <cell r="D1833">
            <v>526.87</v>
          </cell>
          <cell r="E1833" t="str">
            <v>Siurb (Edif)-Jan/21</v>
          </cell>
        </row>
        <row r="1834">
          <cell r="A1834">
            <v>101432</v>
          </cell>
          <cell r="B1834" t="str">
            <v>VÁLVULA DE FECHAMENTO AUTOMÁTICO PARA CHUVEIRO DE AQUECEDOR DE ACUMULAÇÃO</v>
          </cell>
          <cell r="C1834" t="str">
            <v>UN</v>
          </cell>
          <cell r="D1834">
            <v>676.68</v>
          </cell>
          <cell r="E1834" t="str">
            <v>Siurb (Edif)-Jan/21</v>
          </cell>
        </row>
        <row r="1835">
          <cell r="A1835">
            <v>101433</v>
          </cell>
          <cell r="B1835" t="str">
            <v>VÁLVULA FLUXIVEL PARA MICTÓRIO COM ACIONAMENTO MANUAL E FECHAMENTO AUTOMÁTICO</v>
          </cell>
          <cell r="C1835" t="str">
            <v>UN</v>
          </cell>
          <cell r="D1835">
            <v>326.94</v>
          </cell>
          <cell r="E1835" t="str">
            <v>Siurb (Edif)-Jan/21</v>
          </cell>
        </row>
        <row r="1836">
          <cell r="A1836">
            <v>101437</v>
          </cell>
          <cell r="B1836" t="str">
            <v>CHUVEIRO FIXO DE METAL CROMADO - CRIVO COM DIÂMETRO DE NO MÍNIMO 6CM</v>
          </cell>
          <cell r="C1836" t="str">
            <v>UN</v>
          </cell>
          <cell r="D1836">
            <v>221.73</v>
          </cell>
          <cell r="E1836" t="str">
            <v>Siurb (Edif)-Jan/21</v>
          </cell>
        </row>
        <row r="1837">
          <cell r="A1837">
            <v>101440</v>
          </cell>
          <cell r="B1837" t="str">
            <v>CHUVEIRO ELÉTRICO AUTOMÁTICO, CORPO EM PVC CROMADO - 220V-2800/4400W</v>
          </cell>
          <cell r="C1837" t="str">
            <v>UN</v>
          </cell>
          <cell r="D1837">
            <v>216.53</v>
          </cell>
          <cell r="E1837" t="str">
            <v>Siurb (Edif)-Jan/21</v>
          </cell>
        </row>
        <row r="1838">
          <cell r="A1838">
            <v>101442</v>
          </cell>
          <cell r="B1838" t="str">
            <v>CHUVEIRO DUCHA MODELO JET-SET METÁLICA OU SIMILAR</v>
          </cell>
          <cell r="C1838" t="str">
            <v>UN</v>
          </cell>
          <cell r="D1838">
            <v>145.27000000000001</v>
          </cell>
          <cell r="E1838" t="str">
            <v>Siurb (Edif)-Jan/21</v>
          </cell>
        </row>
        <row r="1839">
          <cell r="A1839">
            <v>101444</v>
          </cell>
          <cell r="B1839" t="str">
            <v>DUCHA HIGIÊNICA FLEXÍVEL SEM REGISTRO DE PAREDE</v>
          </cell>
          <cell r="C1839" t="str">
            <v>UN</v>
          </cell>
          <cell r="D1839">
            <v>391.87</v>
          </cell>
          <cell r="E1839" t="str">
            <v>Siurb (Edif)-Jan/21</v>
          </cell>
        </row>
        <row r="1840">
          <cell r="A1840">
            <v>101445</v>
          </cell>
          <cell r="B1840" t="str">
            <v>CONJUNTO ANTIVANDALISMO FORMADO DE CHUVEIRO E VÁLVULA DE FECHAMENTO AUTOMÁTICO (ÁGUA FRIA OU PRÉ-MISTURADA)</v>
          </cell>
          <cell r="C1840" t="str">
            <v>UN</v>
          </cell>
          <cell r="D1840">
            <v>665.19</v>
          </cell>
          <cell r="E1840" t="str">
            <v>Siurb (Edif)-Jan/21</v>
          </cell>
        </row>
        <row r="1841">
          <cell r="A1841">
            <v>101448</v>
          </cell>
          <cell r="B1841" t="str">
            <v>MISTURADOR DE MESA PARA LAVATÓRIO - 1/2"</v>
          </cell>
          <cell r="C1841" t="str">
            <v>UN</v>
          </cell>
          <cell r="D1841">
            <v>456.42</v>
          </cell>
          <cell r="E1841" t="str">
            <v>Siurb (Edif)-Jan/21</v>
          </cell>
        </row>
        <row r="1842">
          <cell r="A1842">
            <v>101449</v>
          </cell>
          <cell r="B1842" t="str">
            <v>MISTURADOR PARA CHUVEIRO ENTRADA HORIZ. 3/4" SAÍDA 1/2 C/ ACABAMENTO</v>
          </cell>
          <cell r="C1842" t="str">
            <v>UN</v>
          </cell>
          <cell r="D1842">
            <v>258.68</v>
          </cell>
          <cell r="E1842" t="str">
            <v>Siurb (Edif)-Jan/21</v>
          </cell>
        </row>
        <row r="1843">
          <cell r="A1843">
            <v>101452</v>
          </cell>
          <cell r="B1843" t="str">
            <v>DISPENSER DE SABÃO, DE PAREDE, MANUAL, PARA SANITÁRIOS, ABS, ALTO IMPACTO, COM RESERVATÓRIO DE 800/ 900ML</v>
          </cell>
          <cell r="C1843" t="str">
            <v>UN</v>
          </cell>
          <cell r="D1843">
            <v>48.94</v>
          </cell>
          <cell r="E1843" t="str">
            <v>Siurb (Edif)-Jan/21</v>
          </cell>
        </row>
        <row r="1844">
          <cell r="A1844">
            <v>101466</v>
          </cell>
          <cell r="B1844" t="str">
            <v>DISPENSER PAPEL TOALHA, DE PAREDE, MANUAL, PARA SANITÁRIOS - ABS - ALTO IMPACTO - AUTO CORTE</v>
          </cell>
          <cell r="C1844" t="str">
            <v>UN</v>
          </cell>
          <cell r="D1844">
            <v>191.04</v>
          </cell>
          <cell r="E1844" t="str">
            <v>Siurb (Edif)-Jan/21</v>
          </cell>
        </row>
        <row r="1845">
          <cell r="A1845">
            <v>101473</v>
          </cell>
          <cell r="B1845" t="str">
            <v>FRONTÃO OU TESTEIRA DE MÁRMORE BRANCO ESPIRITO SANTO - H. ATÉ 10CM</v>
          </cell>
          <cell r="C1845" t="str">
            <v>M</v>
          </cell>
          <cell r="D1845">
            <v>66.83</v>
          </cell>
          <cell r="E1845" t="str">
            <v>Siurb (Edif)-Jan/21</v>
          </cell>
        </row>
        <row r="1846">
          <cell r="A1846">
            <v>101474</v>
          </cell>
          <cell r="B1846" t="str">
            <v>FRONTÃO OU TESTEIRA DE GRANITO CINZA MAUA - H ATÉ 10CM</v>
          </cell>
          <cell r="C1846" t="str">
            <v>M</v>
          </cell>
          <cell r="D1846">
            <v>74.89</v>
          </cell>
          <cell r="E1846" t="str">
            <v>Siurb (Edif)-Jan/21</v>
          </cell>
        </row>
        <row r="1847">
          <cell r="A1847">
            <v>101475</v>
          </cell>
          <cell r="B1847" t="str">
            <v>TAMPO PARA BANCADA ÚMIDA - GRANITO CINZA ANDORINHA - ESPESSURA 2CM</v>
          </cell>
          <cell r="C1847" t="str">
            <v>M2</v>
          </cell>
          <cell r="D1847">
            <v>422.22</v>
          </cell>
          <cell r="E1847" t="str">
            <v>Siurb (Edif)-Jan/21</v>
          </cell>
        </row>
        <row r="1848">
          <cell r="A1848">
            <v>101476</v>
          </cell>
          <cell r="B1848" t="str">
            <v>TAMPO PARA BANCADA ÚMIDA - GRANITO CINZA MAUA POLIDO - ESPESSURA 2CM</v>
          </cell>
          <cell r="C1848" t="str">
            <v>M2</v>
          </cell>
          <cell r="D1848">
            <v>602.92999999999995</v>
          </cell>
          <cell r="E1848" t="str">
            <v>Siurb (Edif)-Jan/21</v>
          </cell>
        </row>
        <row r="1849">
          <cell r="A1849">
            <v>101477</v>
          </cell>
          <cell r="B1849" t="str">
            <v>TAMPO PARA BANCADA ÚMIDA - GRANITO VERDE UBATUBA POLIDO - ESPESSURA 2CM</v>
          </cell>
          <cell r="C1849" t="str">
            <v>M2</v>
          </cell>
          <cell r="D1849">
            <v>522.32000000000005</v>
          </cell>
          <cell r="E1849" t="str">
            <v>Siurb (Edif)-Jan/21</v>
          </cell>
        </row>
        <row r="1850">
          <cell r="A1850">
            <v>101478</v>
          </cell>
          <cell r="B1850" t="str">
            <v>TAMPO PARA BANCADA ÚMIDA - GRANITO PRETO TIJUCA POLIDO 2CM</v>
          </cell>
          <cell r="C1850" t="str">
            <v>M2</v>
          </cell>
          <cell r="D1850">
            <v>727.31</v>
          </cell>
          <cell r="E1850" t="str">
            <v>Siurb (Edif)-Jan/21</v>
          </cell>
        </row>
        <row r="1851">
          <cell r="A1851">
            <v>101482</v>
          </cell>
          <cell r="B1851" t="str">
            <v>TAMPO PARA BANCADA ÚMIDA - MÁRMORE BRANCO ESPIRITO SANTO 2CM</v>
          </cell>
          <cell r="C1851" t="str">
            <v>M2</v>
          </cell>
          <cell r="D1851">
            <v>527.32000000000005</v>
          </cell>
          <cell r="E1851" t="str">
            <v>Siurb (Edif)-Jan/21</v>
          </cell>
        </row>
        <row r="1852">
          <cell r="A1852">
            <v>101486</v>
          </cell>
          <cell r="B1852" t="str">
            <v>TAMPO PARA BANCADA ÚMIDA - AÇO INOX N.18 (18:8)</v>
          </cell>
          <cell r="C1852" t="str">
            <v>M2</v>
          </cell>
          <cell r="D1852">
            <v>1172.32</v>
          </cell>
          <cell r="E1852" t="str">
            <v>Siurb (Edif)-Jan/21</v>
          </cell>
        </row>
        <row r="1853">
          <cell r="A1853">
            <v>101488</v>
          </cell>
          <cell r="B1853" t="str">
            <v>TAMPO PARA BANCADA ÚMIDA - CONCRETO POLIDO E=40MM COM BORDAS ARREDONDADAS E ENVERNIZADAS</v>
          </cell>
          <cell r="C1853" t="str">
            <v>M2</v>
          </cell>
          <cell r="D1853">
            <v>157.41999999999999</v>
          </cell>
          <cell r="E1853" t="str">
            <v>Siurb (Edif)-Jan/21</v>
          </cell>
        </row>
        <row r="1854">
          <cell r="A1854">
            <v>101489</v>
          </cell>
          <cell r="B1854" t="str">
            <v>TAMPO PARA BANCADA ÚMIDA - CONCRETO POLIDO E=50MM COM BORDAS ARREDONDADAS E ENVERNIZADAS</v>
          </cell>
          <cell r="C1854" t="str">
            <v>M2</v>
          </cell>
          <cell r="D1854">
            <v>160.38999999999999</v>
          </cell>
          <cell r="E1854" t="str">
            <v>Siurb (Edif)-Jan/21</v>
          </cell>
        </row>
        <row r="1855">
          <cell r="A1855">
            <v>101491</v>
          </cell>
          <cell r="B1855" t="str">
            <v>SABONETEIRA PARA SABÃO LÍQUIDO</v>
          </cell>
          <cell r="C1855" t="str">
            <v>UN</v>
          </cell>
          <cell r="D1855">
            <v>39.28</v>
          </cell>
          <cell r="E1855" t="str">
            <v>Siurb (Edif)-Jan/21</v>
          </cell>
        </row>
        <row r="1856">
          <cell r="A1856">
            <v>101497</v>
          </cell>
          <cell r="B1856" t="str">
            <v>PORTA TOALHA DE PAPEL INTER FOLHAS</v>
          </cell>
          <cell r="C1856" t="str">
            <v>UN</v>
          </cell>
          <cell r="D1856">
            <v>55.83</v>
          </cell>
          <cell r="E1856" t="str">
            <v>Siurb (Edif)-Jan/21</v>
          </cell>
        </row>
        <row r="1857">
          <cell r="A1857">
            <v>105000</v>
          </cell>
          <cell r="B1857" t="str">
            <v>DEMOLIÇÕES</v>
          </cell>
          <cell r="C1857" t="str">
            <v>.</v>
          </cell>
          <cell r="D1857" t="str">
            <v>.</v>
          </cell>
          <cell r="E1857" t="str">
            <v>Siurb (Edif)-Jan/21</v>
          </cell>
        </row>
        <row r="1858">
          <cell r="A1858">
            <v>105001</v>
          </cell>
          <cell r="B1858" t="str">
            <v>DEMOLIÇÃO DE TUBULAÇÃO DE AÇO PRETO OU GALVANIZADO - ATÉ 2"</v>
          </cell>
          <cell r="C1858" t="str">
            <v>M</v>
          </cell>
          <cell r="D1858">
            <v>5.48</v>
          </cell>
          <cell r="E1858" t="str">
            <v>Siurb (Edif)-Jan/21</v>
          </cell>
        </row>
        <row r="1859">
          <cell r="A1859">
            <v>105002</v>
          </cell>
          <cell r="B1859" t="str">
            <v>DEMOLIÇÃO DE TUBULAÇÃO DE AÇO PRETO OU GALVANIZADO - ACIMA DE 2"</v>
          </cell>
          <cell r="C1859" t="str">
            <v>M</v>
          </cell>
          <cell r="D1859">
            <v>9.14</v>
          </cell>
          <cell r="E1859" t="str">
            <v>Siurb (Edif)-Jan/21</v>
          </cell>
        </row>
        <row r="1860">
          <cell r="A1860">
            <v>105003</v>
          </cell>
          <cell r="B1860" t="str">
            <v>DEMOLIÇÃO DE TUBULAÇÃO DE PVC RÍGIDO - ATÉ 4"</v>
          </cell>
          <cell r="C1860" t="str">
            <v>M</v>
          </cell>
          <cell r="D1860">
            <v>4.57</v>
          </cell>
          <cell r="E1860" t="str">
            <v>Siurb (Edif)-Jan/21</v>
          </cell>
        </row>
        <row r="1861">
          <cell r="A1861">
            <v>105004</v>
          </cell>
          <cell r="B1861" t="str">
            <v>DEMOLIÇÃO DE TUBULAÇÃO DE PVC RÍGIDO - ACIMA DE 4"</v>
          </cell>
          <cell r="C1861" t="str">
            <v>M</v>
          </cell>
          <cell r="D1861">
            <v>8.23</v>
          </cell>
          <cell r="E1861" t="str">
            <v>Siurb (Edif)-Jan/21</v>
          </cell>
        </row>
        <row r="1862">
          <cell r="A1862">
            <v>105005</v>
          </cell>
          <cell r="B1862" t="str">
            <v>DEMOLIÇÃO DE TUBULAÇÃO DE COBRE - ATÉ 1 1/4"</v>
          </cell>
          <cell r="C1862" t="str">
            <v>M</v>
          </cell>
          <cell r="D1862">
            <v>5.48</v>
          </cell>
          <cell r="E1862" t="str">
            <v>Siurb (Edif)-Jan/21</v>
          </cell>
        </row>
        <row r="1863">
          <cell r="A1863">
            <v>105018</v>
          </cell>
          <cell r="B1863" t="str">
            <v>DEMOLIÇÃO DE REGISTROS</v>
          </cell>
          <cell r="C1863" t="str">
            <v>UN</v>
          </cell>
          <cell r="D1863">
            <v>4.57</v>
          </cell>
          <cell r="E1863" t="str">
            <v>Siurb (Edif)-Jan/21</v>
          </cell>
        </row>
        <row r="1864">
          <cell r="A1864">
            <v>105032</v>
          </cell>
          <cell r="B1864" t="str">
            <v>DEMOLIÇÃO DE CALHAS, RUFOS OU RINCÕES EM CHAPA METÁLICA</v>
          </cell>
          <cell r="C1864" t="str">
            <v>M</v>
          </cell>
          <cell r="D1864">
            <v>4.2</v>
          </cell>
          <cell r="E1864" t="str">
            <v>Siurb (Edif)-Jan/21</v>
          </cell>
        </row>
        <row r="1865">
          <cell r="A1865">
            <v>105033</v>
          </cell>
          <cell r="B1865" t="str">
            <v>DEMOLIÇÃO DE CONDUTORES APARENTES</v>
          </cell>
          <cell r="C1865" t="str">
            <v>M</v>
          </cell>
          <cell r="D1865">
            <v>2.74</v>
          </cell>
          <cell r="E1865" t="str">
            <v>Siurb (Edif)-Jan/21</v>
          </cell>
        </row>
        <row r="1866">
          <cell r="A1866">
            <v>106000</v>
          </cell>
          <cell r="B1866" t="str">
            <v>RETIRADAS</v>
          </cell>
          <cell r="C1866" t="str">
            <v>.</v>
          </cell>
          <cell r="D1866" t="str">
            <v>.</v>
          </cell>
          <cell r="E1866" t="str">
            <v>Siurb (Edif)-Jan/21</v>
          </cell>
        </row>
        <row r="1867">
          <cell r="A1867">
            <v>106001</v>
          </cell>
          <cell r="B1867" t="str">
            <v>RETIRADA DE TUBULAÇÃO DE AÇO PRETO OU GALVANIZADO - ATÉ 2"</v>
          </cell>
          <cell r="C1867" t="str">
            <v>M</v>
          </cell>
          <cell r="D1867">
            <v>11.63</v>
          </cell>
          <cell r="E1867" t="str">
            <v>Siurb (Edif)-Jan/21</v>
          </cell>
        </row>
        <row r="1868">
          <cell r="A1868">
            <v>106002</v>
          </cell>
          <cell r="B1868" t="str">
            <v>RETIRADA DE TUBULAÇÃO DE AÇO PRETO OU GALVANIZADO - ACIMA DE 2"</v>
          </cell>
          <cell r="C1868" t="str">
            <v>M</v>
          </cell>
          <cell r="D1868">
            <v>13.95</v>
          </cell>
          <cell r="E1868" t="str">
            <v>Siurb (Edif)-Jan/21</v>
          </cell>
        </row>
        <row r="1869">
          <cell r="A1869">
            <v>106003</v>
          </cell>
          <cell r="B1869" t="str">
            <v>RETIRADA DE TUBULAÇÃO DE PVC RÍGIDO - ATÉ 4"</v>
          </cell>
          <cell r="C1869" t="str">
            <v>M</v>
          </cell>
          <cell r="D1869">
            <v>10.46</v>
          </cell>
          <cell r="E1869" t="str">
            <v>Siurb (Edif)-Jan/21</v>
          </cell>
        </row>
        <row r="1870">
          <cell r="A1870">
            <v>106004</v>
          </cell>
          <cell r="B1870" t="str">
            <v>RETIRADA DE TUBULAÇÃO DE PVC RÍGIDO - ACIMA DE 4"</v>
          </cell>
          <cell r="C1870" t="str">
            <v>M</v>
          </cell>
          <cell r="D1870">
            <v>12.79</v>
          </cell>
          <cell r="E1870" t="str">
            <v>Siurb (Edif)-Jan/21</v>
          </cell>
        </row>
        <row r="1871">
          <cell r="A1871">
            <v>106005</v>
          </cell>
          <cell r="B1871" t="str">
            <v>RETIRADA DE TUBULAÇÃO DE COBRE - ATÉ 1 1/4"</v>
          </cell>
          <cell r="C1871" t="str">
            <v>M</v>
          </cell>
          <cell r="D1871">
            <v>11.63</v>
          </cell>
          <cell r="E1871" t="str">
            <v>Siurb (Edif)-Jan/21</v>
          </cell>
        </row>
        <row r="1872">
          <cell r="A1872">
            <v>106006</v>
          </cell>
          <cell r="B1872" t="str">
            <v>RETIRADA DE TUBULAÇÃO DE COBRE - ACIMA DE 1 1/4"</v>
          </cell>
          <cell r="C1872" t="str">
            <v>M</v>
          </cell>
          <cell r="D1872">
            <v>13.95</v>
          </cell>
          <cell r="E1872" t="str">
            <v>Siurb (Edif)-Jan/21</v>
          </cell>
        </row>
        <row r="1873">
          <cell r="A1873">
            <v>106007</v>
          </cell>
          <cell r="B1873" t="str">
            <v>RETIRADA DE TUBULAÇÃO DE FERRO FUNDIDO - ATÉ 4"</v>
          </cell>
          <cell r="C1873" t="str">
            <v>M</v>
          </cell>
          <cell r="D1873">
            <v>11.63</v>
          </cell>
          <cell r="E1873" t="str">
            <v>Siurb (Edif)-Jan/21</v>
          </cell>
        </row>
        <row r="1874">
          <cell r="A1874">
            <v>106008</v>
          </cell>
          <cell r="B1874" t="str">
            <v>RETIRADA DE TUBULAÇÃO DE FERRO FUNDIDO - ACIMA DE 4"</v>
          </cell>
          <cell r="C1874" t="str">
            <v>M</v>
          </cell>
          <cell r="D1874">
            <v>13.95</v>
          </cell>
          <cell r="E1874" t="str">
            <v>Siurb (Edif)-Jan/21</v>
          </cell>
        </row>
        <row r="1875">
          <cell r="A1875">
            <v>106009</v>
          </cell>
          <cell r="B1875" t="str">
            <v>RETIRADA DE TUBULAÇÃO DE CIMENTO-AMIANTO - ATÉ 3"</v>
          </cell>
          <cell r="C1875" t="str">
            <v>M</v>
          </cell>
          <cell r="D1875">
            <v>10.46</v>
          </cell>
          <cell r="E1875" t="str">
            <v>Siurb (Edif)-Jan/21</v>
          </cell>
        </row>
        <row r="1876">
          <cell r="A1876">
            <v>106010</v>
          </cell>
          <cell r="B1876" t="str">
            <v>RETIRADA DE TUBULAÇÃO DE CIMENTO-AMIANTO - ACIMA DE 3"</v>
          </cell>
          <cell r="C1876" t="str">
            <v>M</v>
          </cell>
          <cell r="D1876">
            <v>12.79</v>
          </cell>
          <cell r="E1876" t="str">
            <v>Siurb (Edif)-Jan/21</v>
          </cell>
        </row>
        <row r="1877">
          <cell r="A1877">
            <v>106011</v>
          </cell>
          <cell r="B1877" t="str">
            <v>RETIRADA DE TUBULAÇÃO DE CERÂMICA VIDRADA - ATÉ 6"</v>
          </cell>
          <cell r="C1877" t="str">
            <v>M</v>
          </cell>
          <cell r="D1877">
            <v>16.28</v>
          </cell>
          <cell r="E1877" t="str">
            <v>Siurb (Edif)-Jan/21</v>
          </cell>
        </row>
        <row r="1878">
          <cell r="A1878">
            <v>106012</v>
          </cell>
          <cell r="B1878" t="str">
            <v>RETIRADA DE TUBULAÇÃO DE CERÂMICA VIDRADA - ACIMA DE 6"</v>
          </cell>
          <cell r="C1878" t="str">
            <v>M</v>
          </cell>
          <cell r="D1878">
            <v>18.600000000000001</v>
          </cell>
          <cell r="E1878" t="str">
            <v>Siurb (Edif)-Jan/21</v>
          </cell>
        </row>
        <row r="1879">
          <cell r="A1879">
            <v>106015</v>
          </cell>
          <cell r="B1879" t="str">
            <v>RETIRADA DE RESERVATÓRIOS DE CIMENTO-AMIANTO - ATÉ 1000 LITROS</v>
          </cell>
          <cell r="C1879" t="str">
            <v>UN</v>
          </cell>
          <cell r="D1879">
            <v>124.59</v>
          </cell>
          <cell r="E1879" t="str">
            <v>Siurb (Edif)-Jan/21</v>
          </cell>
        </row>
        <row r="1880">
          <cell r="A1880">
            <v>106018</v>
          </cell>
          <cell r="B1880" t="str">
            <v>RETIRADA DE REGISTROS OU VÁLVULAS FLUXÍVEIS</v>
          </cell>
          <cell r="C1880" t="str">
            <v>UN</v>
          </cell>
          <cell r="D1880">
            <v>92.68</v>
          </cell>
          <cell r="E1880" t="str">
            <v>Siurb (Edif)-Jan/21</v>
          </cell>
        </row>
        <row r="1881">
          <cell r="A1881">
            <v>106022</v>
          </cell>
          <cell r="B1881" t="str">
            <v>RETIRADA DE VÁLVULAS DE RETENÇÃO</v>
          </cell>
          <cell r="C1881" t="str">
            <v>UN</v>
          </cell>
          <cell r="D1881">
            <v>25.58</v>
          </cell>
          <cell r="E1881" t="str">
            <v>Siurb (Edif)-Jan/21</v>
          </cell>
        </row>
        <row r="1882">
          <cell r="A1882">
            <v>106024</v>
          </cell>
          <cell r="B1882" t="str">
            <v>RETIRADA DE CONJUNTOS MOTOR-BOMBA</v>
          </cell>
          <cell r="C1882" t="str">
            <v>UN</v>
          </cell>
          <cell r="D1882">
            <v>186.03</v>
          </cell>
          <cell r="E1882" t="str">
            <v>Siurb (Edif)-Jan/21</v>
          </cell>
        </row>
        <row r="1883">
          <cell r="A1883">
            <v>106026</v>
          </cell>
          <cell r="B1883" t="str">
            <v>RETIRADA DE CAIXAS SIFONADAS OU RALOS</v>
          </cell>
          <cell r="C1883" t="str">
            <v>UN</v>
          </cell>
          <cell r="D1883">
            <v>12.79</v>
          </cell>
          <cell r="E1883" t="str">
            <v>Siurb (Edif)-Jan/21</v>
          </cell>
        </row>
        <row r="1884">
          <cell r="A1884">
            <v>106029</v>
          </cell>
          <cell r="B1884" t="str">
            <v>RETIRADA DE HIDRANTES DE PAREDE</v>
          </cell>
          <cell r="C1884" t="str">
            <v>UN</v>
          </cell>
          <cell r="D1884">
            <v>69.760000000000005</v>
          </cell>
          <cell r="E1884" t="str">
            <v>Siurb (Edif)-Jan/21</v>
          </cell>
        </row>
        <row r="1885">
          <cell r="A1885">
            <v>106032</v>
          </cell>
          <cell r="B1885" t="str">
            <v>RETIRADA DE CALHAS, RUFOS OU RINCÕES EM CHAPA METÁLICA</v>
          </cell>
          <cell r="C1885" t="str">
            <v>M</v>
          </cell>
          <cell r="D1885">
            <v>5.81</v>
          </cell>
          <cell r="E1885" t="str">
            <v>Siurb (Edif)-Jan/21</v>
          </cell>
        </row>
        <row r="1886">
          <cell r="A1886">
            <v>106033</v>
          </cell>
          <cell r="B1886" t="str">
            <v>RETIRADA DE CONDUTORES APARENTES</v>
          </cell>
          <cell r="C1886" t="str">
            <v>M</v>
          </cell>
          <cell r="D1886">
            <v>3.72</v>
          </cell>
          <cell r="E1886" t="str">
            <v>Siurb (Edif)-Jan/21</v>
          </cell>
        </row>
        <row r="1887">
          <cell r="A1887">
            <v>106035</v>
          </cell>
          <cell r="B1887" t="str">
            <v>RETIRADA DE APARELHOS SANITÁRIOS, INCLUSIVE ACESSÓRIOS</v>
          </cell>
          <cell r="C1887" t="str">
            <v>UN</v>
          </cell>
          <cell r="D1887">
            <v>34.880000000000003</v>
          </cell>
          <cell r="E1887" t="str">
            <v>Siurb (Edif)-Jan/21</v>
          </cell>
        </row>
        <row r="1888">
          <cell r="A1888">
            <v>106040</v>
          </cell>
          <cell r="B1888" t="str">
            <v>RETIRADA DE SIFÕES</v>
          </cell>
          <cell r="C1888" t="str">
            <v>UN</v>
          </cell>
          <cell r="D1888">
            <v>9.3000000000000007</v>
          </cell>
          <cell r="E1888" t="str">
            <v>Siurb (Edif)-Jan/21</v>
          </cell>
        </row>
        <row r="1889">
          <cell r="A1889">
            <v>106042</v>
          </cell>
          <cell r="B1889" t="str">
            <v>RETIRADA DE TORNEIRAS</v>
          </cell>
          <cell r="C1889" t="str">
            <v>UN</v>
          </cell>
          <cell r="D1889">
            <v>6.05</v>
          </cell>
          <cell r="E1889" t="str">
            <v>Siurb (Edif)-Jan/21</v>
          </cell>
        </row>
        <row r="1890">
          <cell r="A1890">
            <v>106045</v>
          </cell>
          <cell r="B1890" t="str">
            <v>RETIRADA DE CAIXAS DE DESCARGA DE SOBREPOR</v>
          </cell>
          <cell r="C1890" t="str">
            <v>UN</v>
          </cell>
          <cell r="D1890">
            <v>17.670000000000002</v>
          </cell>
          <cell r="E1890" t="str">
            <v>Siurb (Edif)-Jan/21</v>
          </cell>
        </row>
        <row r="1891">
          <cell r="A1891">
            <v>106050</v>
          </cell>
          <cell r="B1891" t="str">
            <v>RETIRADA DO TAMPO ÚMIDO</v>
          </cell>
          <cell r="C1891" t="str">
            <v>M2</v>
          </cell>
          <cell r="D1891">
            <v>10.199999999999999</v>
          </cell>
          <cell r="E1891" t="str">
            <v>Siurb (Edif)-Jan/21</v>
          </cell>
        </row>
        <row r="1892">
          <cell r="A1892">
            <v>107000</v>
          </cell>
          <cell r="B1892" t="str">
            <v>RECOLOCAÇÕES</v>
          </cell>
          <cell r="C1892" t="str">
            <v>.</v>
          </cell>
          <cell r="D1892" t="str">
            <v>.</v>
          </cell>
          <cell r="E1892" t="str">
            <v>Siurb (Edif)-Jan/21</v>
          </cell>
        </row>
        <row r="1893">
          <cell r="A1893">
            <v>107018</v>
          </cell>
          <cell r="B1893" t="str">
            <v>RECOLOCAÇÃO DE REGISTROS OU VÁLVULAS FLUXÍVEIS</v>
          </cell>
          <cell r="C1893" t="str">
            <v>UN</v>
          </cell>
          <cell r="D1893">
            <v>84.3</v>
          </cell>
          <cell r="E1893" t="str">
            <v>Siurb (Edif)-Jan/21</v>
          </cell>
        </row>
        <row r="1894">
          <cell r="A1894">
            <v>107022</v>
          </cell>
          <cell r="B1894" t="str">
            <v>RECOLOCAÇÃO DE VÁLVULAS DE RETENÇÃO</v>
          </cell>
          <cell r="C1894" t="str">
            <v>UN</v>
          </cell>
          <cell r="D1894">
            <v>43.24</v>
          </cell>
          <cell r="E1894" t="str">
            <v>Siurb (Edif)-Jan/21</v>
          </cell>
        </row>
        <row r="1895">
          <cell r="A1895">
            <v>107024</v>
          </cell>
          <cell r="B1895" t="str">
            <v>RECOLOCAÇÃO DE CONJUNTOS MOTOR-BOMBA</v>
          </cell>
          <cell r="C1895" t="str">
            <v>UN</v>
          </cell>
          <cell r="D1895">
            <v>166.13</v>
          </cell>
          <cell r="E1895" t="str">
            <v>Siurb (Edif)-Jan/21</v>
          </cell>
        </row>
        <row r="1896">
          <cell r="A1896">
            <v>107026</v>
          </cell>
          <cell r="B1896" t="str">
            <v>RECOLOCAÇÃO DE CAIXAS SIFONADAS OU RALOS</v>
          </cell>
          <cell r="C1896" t="str">
            <v>UN</v>
          </cell>
          <cell r="D1896">
            <v>72.59</v>
          </cell>
          <cell r="E1896" t="str">
            <v>Siurb (Edif)-Jan/21</v>
          </cell>
        </row>
        <row r="1897">
          <cell r="A1897">
            <v>107029</v>
          </cell>
          <cell r="B1897" t="str">
            <v>RECOLOCAÇÃO DE HIDRANTES DE PAREDE</v>
          </cell>
          <cell r="C1897" t="str">
            <v>UN</v>
          </cell>
          <cell r="D1897">
            <v>215.96</v>
          </cell>
          <cell r="E1897" t="str">
            <v>Siurb (Edif)-Jan/21</v>
          </cell>
        </row>
        <row r="1898">
          <cell r="A1898">
            <v>107032</v>
          </cell>
          <cell r="B1898" t="str">
            <v>RECOLOCAÇÃO DE CALHAS, RUFOS OU RINCÕES EM CHAPA METÁLICA</v>
          </cell>
          <cell r="C1898" t="str">
            <v>M</v>
          </cell>
          <cell r="D1898">
            <v>47.1</v>
          </cell>
          <cell r="E1898" t="str">
            <v>Siurb (Edif)-Jan/21</v>
          </cell>
        </row>
        <row r="1899">
          <cell r="A1899">
            <v>107033</v>
          </cell>
          <cell r="B1899" t="str">
            <v>RECOLOCAÇÃO DE CONDUTORES APARENTES</v>
          </cell>
          <cell r="C1899" t="str">
            <v>M</v>
          </cell>
          <cell r="D1899">
            <v>38.08</v>
          </cell>
          <cell r="E1899" t="str">
            <v>Siurb (Edif)-Jan/21</v>
          </cell>
        </row>
        <row r="1900">
          <cell r="A1900">
            <v>107035</v>
          </cell>
          <cell r="B1900" t="str">
            <v>RECOLOCAÇÃO DE APARELHOS SANITÁRIOS, INCLUSIVE ACESSÓRIOS</v>
          </cell>
          <cell r="C1900" t="str">
            <v>UN</v>
          </cell>
          <cell r="D1900">
            <v>124.59</v>
          </cell>
          <cell r="E1900" t="str">
            <v>Siurb (Edif)-Jan/21</v>
          </cell>
        </row>
        <row r="1901">
          <cell r="A1901">
            <v>107040</v>
          </cell>
          <cell r="B1901" t="str">
            <v>RECOLOCAÇÃO DE SIFÕES</v>
          </cell>
          <cell r="C1901" t="str">
            <v>UN</v>
          </cell>
          <cell r="D1901">
            <v>20.77</v>
          </cell>
          <cell r="E1901" t="str">
            <v>Siurb (Edif)-Jan/21</v>
          </cell>
        </row>
        <row r="1902">
          <cell r="A1902">
            <v>107042</v>
          </cell>
          <cell r="B1902" t="str">
            <v>RECOLOCAÇÃO DE TORNEIRAS</v>
          </cell>
          <cell r="C1902" t="str">
            <v>UN</v>
          </cell>
          <cell r="D1902">
            <v>11.63</v>
          </cell>
          <cell r="E1902" t="str">
            <v>Siurb (Edif)-Jan/21</v>
          </cell>
        </row>
        <row r="1903">
          <cell r="A1903">
            <v>107045</v>
          </cell>
          <cell r="B1903" t="str">
            <v>RECOLOCAÇÃO DE CAIXAS DE DESCARGA DE SOBREPOR</v>
          </cell>
          <cell r="C1903" t="str">
            <v>UN</v>
          </cell>
          <cell r="D1903">
            <v>103.83</v>
          </cell>
          <cell r="E1903" t="str">
            <v>Siurb (Edif)-Jan/21</v>
          </cell>
        </row>
        <row r="1904">
          <cell r="A1904">
            <v>108000</v>
          </cell>
          <cell r="B1904" t="str">
            <v>SERVIÇOS PARCIAIS</v>
          </cell>
          <cell r="C1904" t="str">
            <v>.</v>
          </cell>
          <cell r="D1904" t="str">
            <v>.</v>
          </cell>
          <cell r="E1904" t="str">
            <v>Siurb (Edif)-Jan/21</v>
          </cell>
        </row>
        <row r="1905">
          <cell r="A1905">
            <v>108070</v>
          </cell>
          <cell r="B1905" t="str">
            <v>SIFÃO COM COPO, TIPO REFORÇADO, PVC RÍGIDO - 1 1/2"X2"</v>
          </cell>
          <cell r="C1905" t="str">
            <v>UN</v>
          </cell>
          <cell r="D1905">
            <v>37.79</v>
          </cell>
          <cell r="E1905" t="str">
            <v>Siurb (Edif)-Jan/21</v>
          </cell>
        </row>
        <row r="1906">
          <cell r="A1906">
            <v>108072</v>
          </cell>
          <cell r="B1906" t="str">
            <v>SIFÃO TIPO PESADO, METAL CROMADO - 1"X1 1/2"</v>
          </cell>
          <cell r="C1906" t="str">
            <v>UN</v>
          </cell>
          <cell r="D1906">
            <v>154.71</v>
          </cell>
          <cell r="E1906" t="str">
            <v>Siurb (Edif)-Jan/21</v>
          </cell>
        </row>
        <row r="1907">
          <cell r="A1907">
            <v>108073</v>
          </cell>
          <cell r="B1907" t="str">
            <v>SIFÃO TIPO PESADO, METAL CROMADO - 1"X2"</v>
          </cell>
          <cell r="C1907" t="str">
            <v>UN</v>
          </cell>
          <cell r="D1907">
            <v>220.85</v>
          </cell>
          <cell r="E1907" t="str">
            <v>Siurb (Edif)-Jan/21</v>
          </cell>
        </row>
        <row r="1908">
          <cell r="A1908">
            <v>108074</v>
          </cell>
          <cell r="B1908" t="str">
            <v>SIFÃO TIPO PESADO, METAL CROMADO - 1 1/2"X2"</v>
          </cell>
          <cell r="C1908" t="str">
            <v>UN</v>
          </cell>
          <cell r="D1908">
            <v>118.08</v>
          </cell>
          <cell r="E1908" t="str">
            <v>Siurb (Edif)-Jan/21</v>
          </cell>
        </row>
        <row r="1909">
          <cell r="A1909">
            <v>108076</v>
          </cell>
          <cell r="B1909" t="str">
            <v>TUBO DE LIGAÇÃO FLEXÍVEL, PVC - 1/2"X30/40CM</v>
          </cell>
          <cell r="C1909" t="str">
            <v>UN</v>
          </cell>
          <cell r="D1909">
            <v>18.239999999999998</v>
          </cell>
          <cell r="E1909" t="str">
            <v>Siurb (Edif)-Jan/21</v>
          </cell>
        </row>
        <row r="1910">
          <cell r="A1910">
            <v>108081</v>
          </cell>
          <cell r="B1910" t="str">
            <v>TUBO DE LIGAÇÃO FLEXÍVEL, METAL CROMADO - 1/2"X30/40CM</v>
          </cell>
          <cell r="C1910" t="str">
            <v>UN</v>
          </cell>
          <cell r="D1910">
            <v>40.39</v>
          </cell>
          <cell r="E1910" t="str">
            <v>Siurb (Edif)-Jan/21</v>
          </cell>
        </row>
        <row r="1911">
          <cell r="A1911">
            <v>108086</v>
          </cell>
          <cell r="B1911" t="str">
            <v>TORNEIRA DE PRESSÃO PARA LAVATÓRIO, METAL CROMADO - 1/2"</v>
          </cell>
          <cell r="C1911" t="str">
            <v>UN</v>
          </cell>
          <cell r="D1911">
            <v>51.44</v>
          </cell>
          <cell r="E1911" t="str">
            <v>Siurb (Edif)-Jan/21</v>
          </cell>
        </row>
        <row r="1912">
          <cell r="A1912">
            <v>108093</v>
          </cell>
          <cell r="B1912" t="str">
            <v>VÁLVULA AMERICANA DE METAL CROMADO - 1 1/2"X3 3/4"</v>
          </cell>
          <cell r="C1912" t="str">
            <v>UN</v>
          </cell>
          <cell r="D1912">
            <v>57.2</v>
          </cell>
          <cell r="E1912" t="str">
            <v>Siurb (Edif)-Jan/21</v>
          </cell>
        </row>
        <row r="1913">
          <cell r="A1913">
            <v>108097</v>
          </cell>
          <cell r="B1913" t="str">
            <v>TUBO DE LIGAÇÃO EM ALUMÍNIO COM CANOPLA, PARA CHUVEIRO - 3/4"</v>
          </cell>
          <cell r="C1913" t="str">
            <v>UN</v>
          </cell>
          <cell r="D1913">
            <v>34.56</v>
          </cell>
          <cell r="E1913" t="str">
            <v>Siurb (Edif)-Jan/21</v>
          </cell>
        </row>
        <row r="1914">
          <cell r="A1914">
            <v>109000</v>
          </cell>
          <cell r="B1914" t="str">
            <v>OUTROS SERVIÇOS</v>
          </cell>
          <cell r="C1914" t="str">
            <v>.</v>
          </cell>
          <cell r="D1914" t="str">
            <v>.</v>
          </cell>
          <cell r="E1914" t="str">
            <v>Siurb (Edif)-Jan/21</v>
          </cell>
        </row>
        <row r="1915">
          <cell r="A1915">
            <v>109001</v>
          </cell>
          <cell r="B1915" t="str">
            <v>DESENTUPIMENTO DE RAMAIS DE ESGOTO OU ÁGUAS PLUVIAIS</v>
          </cell>
          <cell r="C1915" t="str">
            <v>M</v>
          </cell>
          <cell r="D1915">
            <v>10.8</v>
          </cell>
          <cell r="E1915" t="str">
            <v>Siurb (Edif)-Jan/21</v>
          </cell>
        </row>
        <row r="1916">
          <cell r="A1916">
            <v>110000</v>
          </cell>
          <cell r="B1916" t="str">
            <v>REVESTIMENTOS</v>
          </cell>
          <cell r="E1916" t="str">
            <v>Siurb (Edif)-Jan/21</v>
          </cell>
        </row>
        <row r="1917">
          <cell r="A1917">
            <v>110100</v>
          </cell>
          <cell r="B1917" t="str">
            <v>REVESTIMENTO DE FORROS</v>
          </cell>
          <cell r="C1917" t="str">
            <v>.</v>
          </cell>
          <cell r="D1917" t="str">
            <v>.</v>
          </cell>
          <cell r="E1917" t="str">
            <v>Siurb (Edif)-Jan/21</v>
          </cell>
        </row>
        <row r="1918">
          <cell r="A1918">
            <v>110101</v>
          </cell>
          <cell r="B1918" t="str">
            <v>CHAPISCO COMUM - ARGAMASSA DE CIMENTO E AREIA 1:3</v>
          </cell>
          <cell r="C1918" t="str">
            <v>M2</v>
          </cell>
          <cell r="D1918">
            <v>13.56</v>
          </cell>
          <cell r="E1918" t="str">
            <v>Siurb (Edif)-Jan/21</v>
          </cell>
        </row>
        <row r="1919">
          <cell r="A1919">
            <v>110108</v>
          </cell>
          <cell r="B1919" t="str">
            <v>EMBOÇO - ARGAMASSA MISTA DE CIMENTO, CAL E AREIA 1:4/12</v>
          </cell>
          <cell r="C1919" t="str">
            <v>M2</v>
          </cell>
          <cell r="D1919">
            <v>37.64</v>
          </cell>
          <cell r="E1919" t="str">
            <v>Siurb (Edif)-Jan/21</v>
          </cell>
        </row>
        <row r="1920">
          <cell r="A1920">
            <v>110109</v>
          </cell>
          <cell r="B1920" t="str">
            <v>EMBOÇO DESEMPENADO PARA PINTURA - ARGAMASSA MISTA CIMENTO, CAL E AREIA 1:3/12</v>
          </cell>
          <cell r="C1920" t="str">
            <v>M2</v>
          </cell>
          <cell r="D1920">
            <v>38.28</v>
          </cell>
          <cell r="E1920" t="str">
            <v>Siurb (Edif)-Jan/21</v>
          </cell>
        </row>
        <row r="1921">
          <cell r="A1921">
            <v>110113</v>
          </cell>
          <cell r="B1921" t="str">
            <v>REBOCO INTERNO - ARGAMASSA PRÉ-FABRICADA</v>
          </cell>
          <cell r="C1921" t="str">
            <v>M2</v>
          </cell>
          <cell r="D1921">
            <v>27.94</v>
          </cell>
          <cell r="E1921" t="str">
            <v>Siurb (Edif)-Jan/21</v>
          </cell>
        </row>
        <row r="1922">
          <cell r="A1922">
            <v>110200</v>
          </cell>
          <cell r="B1922" t="str">
            <v>REVESTIMENTO DE PAREDES INTERNAS</v>
          </cell>
          <cell r="C1922" t="str">
            <v>.</v>
          </cell>
          <cell r="D1922" t="str">
            <v>.</v>
          </cell>
          <cell r="E1922" t="str">
            <v>Siurb (Edif)-Jan/21</v>
          </cell>
        </row>
        <row r="1923">
          <cell r="A1923">
            <v>110201</v>
          </cell>
          <cell r="B1923" t="str">
            <v>CHAPISCO COMUM - ARGAMASSA DE CIMENTO E AREIA 1:3</v>
          </cell>
          <cell r="C1923" t="str">
            <v>M2</v>
          </cell>
          <cell r="D1923">
            <v>6.87</v>
          </cell>
          <cell r="E1923" t="str">
            <v>Siurb (Edif)-Jan/21</v>
          </cell>
        </row>
        <row r="1924">
          <cell r="A1924">
            <v>110208</v>
          </cell>
          <cell r="B1924" t="str">
            <v>EMBOÇO INTERNO - ARGAMASSA MISTA DE CIMENTO, CAL E AREIA 1:4/12</v>
          </cell>
          <cell r="C1924" t="str">
            <v>M2</v>
          </cell>
          <cell r="D1924">
            <v>34.64</v>
          </cell>
          <cell r="E1924" t="str">
            <v>Siurb (Edif)-Jan/21</v>
          </cell>
        </row>
        <row r="1925">
          <cell r="A1925">
            <v>110209</v>
          </cell>
          <cell r="B1925" t="str">
            <v>EMBOÇO INTERNO DESEMPENADO PARA PINTURA - ARGAMASSA MISTA DE CIMENTO, CAL E AREIA 1:3/12</v>
          </cell>
          <cell r="C1925" t="str">
            <v>M2</v>
          </cell>
          <cell r="D1925">
            <v>34.200000000000003</v>
          </cell>
          <cell r="E1925" t="str">
            <v>Siurb (Edif)-Jan/21</v>
          </cell>
        </row>
        <row r="1926">
          <cell r="A1926">
            <v>110210</v>
          </cell>
          <cell r="B1926" t="str">
            <v>EMBOÇO INTERNO - ARGAMASSA DE CIMENTO E AREIA 1:3</v>
          </cell>
          <cell r="C1926" t="str">
            <v>M2</v>
          </cell>
          <cell r="D1926">
            <v>35.67</v>
          </cell>
          <cell r="E1926" t="str">
            <v>Siurb (Edif)-Jan/21</v>
          </cell>
        </row>
        <row r="1927">
          <cell r="A1927">
            <v>110213</v>
          </cell>
          <cell r="B1927" t="str">
            <v>REBOCO INTERNO - ARGAMASSA PRÉ-FABRICADA</v>
          </cell>
          <cell r="C1927" t="str">
            <v>M2</v>
          </cell>
          <cell r="D1927">
            <v>25.22</v>
          </cell>
          <cell r="E1927" t="str">
            <v>Siurb (Edif)-Jan/21</v>
          </cell>
        </row>
        <row r="1928">
          <cell r="A1928">
            <v>110215</v>
          </cell>
          <cell r="B1928" t="str">
            <v>REVESTIMENTO COM GESSO</v>
          </cell>
          <cell r="C1928" t="str">
            <v>M2</v>
          </cell>
          <cell r="D1928">
            <v>19.38</v>
          </cell>
          <cell r="E1928" t="str">
            <v>Siurb (Edif)-Jan/21</v>
          </cell>
        </row>
        <row r="1929">
          <cell r="A1929">
            <v>110225</v>
          </cell>
          <cell r="B1929" t="str">
            <v>AZULEJOS, JUNTAS AMARRAÇÃO OU A PRUMO - ASSENTES COM ARGAMASSA COMUM</v>
          </cell>
          <cell r="C1929" t="str">
            <v>M2</v>
          </cell>
          <cell r="D1929">
            <v>57.59</v>
          </cell>
          <cell r="E1929" t="str">
            <v>Siurb (Edif)-Jan/21</v>
          </cell>
        </row>
        <row r="1930">
          <cell r="A1930">
            <v>110229</v>
          </cell>
          <cell r="B1930" t="str">
            <v>AZULEJOS, JUNTA AMARRAÇÃO OU A PRUMO - ASSENTES COM ARGAMASSA COLANTE</v>
          </cell>
          <cell r="C1930" t="str">
            <v>M2</v>
          </cell>
          <cell r="D1930">
            <v>49.85</v>
          </cell>
          <cell r="E1930" t="str">
            <v>Siurb (Edif)-Jan/21</v>
          </cell>
        </row>
        <row r="1931">
          <cell r="A1931">
            <v>110275</v>
          </cell>
          <cell r="B1931" t="str">
            <v>LAMINADO MELAMÍNICO COLADO, 1,3MM DE ESPESSURA - JUNTAS SECAS</v>
          </cell>
          <cell r="C1931" t="str">
            <v>M2</v>
          </cell>
          <cell r="D1931">
            <v>128.97999999999999</v>
          </cell>
          <cell r="E1931" t="str">
            <v>Siurb (Edif)-Jan/21</v>
          </cell>
        </row>
        <row r="1932">
          <cell r="A1932">
            <v>110300</v>
          </cell>
          <cell r="B1932" t="str">
            <v>REVESTIMENTO DE PAREDES EXTERNAS</v>
          </cell>
          <cell r="C1932" t="str">
            <v>.</v>
          </cell>
          <cell r="D1932" t="str">
            <v>.</v>
          </cell>
          <cell r="E1932" t="str">
            <v>Siurb (Edif)-Jan/21</v>
          </cell>
        </row>
        <row r="1933">
          <cell r="A1933">
            <v>110301</v>
          </cell>
          <cell r="B1933" t="str">
            <v>CHAPISCO COMUM - ARGAMASSA DE CIMENTO E AREIA 1:3</v>
          </cell>
          <cell r="C1933" t="str">
            <v>M2</v>
          </cell>
          <cell r="D1933">
            <v>6.87</v>
          </cell>
          <cell r="E1933" t="str">
            <v>Siurb (Edif)-Jan/21</v>
          </cell>
        </row>
        <row r="1934">
          <cell r="A1934">
            <v>110303</v>
          </cell>
          <cell r="B1934" t="str">
            <v>CHAPISCO RÚSTICO FINO, APLICADO COM PENEIRA - ARGAMASSA DE CIMENTO E AREIA 1:3</v>
          </cell>
          <cell r="C1934" t="str">
            <v>M2</v>
          </cell>
          <cell r="D1934">
            <v>11.87</v>
          </cell>
          <cell r="E1934" t="str">
            <v>Siurb (Edif)-Jan/21</v>
          </cell>
        </row>
        <row r="1935">
          <cell r="A1935">
            <v>110304</v>
          </cell>
          <cell r="B1935" t="str">
            <v>CHAPISCO RÚSTICO GROSSO, COM ADIÇÃO DE BRITA N.1</v>
          </cell>
          <cell r="C1935" t="str">
            <v>M2</v>
          </cell>
          <cell r="D1935">
            <v>16.95</v>
          </cell>
          <cell r="E1935" t="str">
            <v>Siurb (Edif)-Jan/21</v>
          </cell>
        </row>
        <row r="1936">
          <cell r="A1936">
            <v>110308</v>
          </cell>
          <cell r="B1936" t="str">
            <v>EMBOÇO EXTERNO - ARGAMASSA MISTA DE CIMENTO, CAL E AREIA 1:4/12</v>
          </cell>
          <cell r="C1936" t="str">
            <v>M2</v>
          </cell>
          <cell r="D1936">
            <v>34.64</v>
          </cell>
          <cell r="E1936" t="str">
            <v>Siurb (Edif)-Jan/21</v>
          </cell>
        </row>
        <row r="1937">
          <cell r="A1937">
            <v>110309</v>
          </cell>
          <cell r="B1937" t="str">
            <v>EMBOÇO EXTERNO DESEMPENADO PARA PINTURA - ARGAMASSA MISTA DE CIMENTO, CAL E AREIA 1:3/12</v>
          </cell>
          <cell r="C1937" t="str">
            <v>M2</v>
          </cell>
          <cell r="D1937">
            <v>34.200000000000003</v>
          </cell>
          <cell r="E1937" t="str">
            <v>Siurb (Edif)-Jan/21</v>
          </cell>
        </row>
        <row r="1938">
          <cell r="A1938">
            <v>110310</v>
          </cell>
          <cell r="B1938" t="str">
            <v>EMBOÇO EXTERNO - ARGAMASSA DE CIMENTO E AREIA 1:3</v>
          </cell>
          <cell r="C1938" t="str">
            <v>M2</v>
          </cell>
          <cell r="D1938">
            <v>35.67</v>
          </cell>
          <cell r="E1938" t="str">
            <v>Siurb (Edif)-Jan/21</v>
          </cell>
        </row>
        <row r="1939">
          <cell r="A1939">
            <v>110313</v>
          </cell>
          <cell r="B1939" t="str">
            <v>REBOCO EXTERNO - ARGAMASSA PRÉ-FABRICADA</v>
          </cell>
          <cell r="C1939" t="str">
            <v>M2</v>
          </cell>
          <cell r="D1939">
            <v>25.59</v>
          </cell>
          <cell r="E1939" t="str">
            <v>Siurb (Edif)-Jan/21</v>
          </cell>
        </row>
        <row r="1940">
          <cell r="A1940">
            <v>110341</v>
          </cell>
          <cell r="B1940" t="str">
            <v>PASTILHAS DE PORCELANA FOSCA, 3/4" - FAIXAS DE ATÉ 20CM</v>
          </cell>
          <cell r="C1940" t="str">
            <v>M</v>
          </cell>
          <cell r="D1940">
            <v>73.349999999999994</v>
          </cell>
          <cell r="E1940" t="str">
            <v>Siurb (Edif)-Jan/21</v>
          </cell>
        </row>
        <row r="1941">
          <cell r="A1941">
            <v>110345</v>
          </cell>
          <cell r="B1941" t="str">
            <v>REVESTIMENTO CERÂMICO ANTI-PICHAÇÃO, JUNTAS AMARRAÇÃO OU PRUMO - ASSENTADOS COM ARGAMASSA COMUM</v>
          </cell>
          <cell r="C1941" t="str">
            <v>M2</v>
          </cell>
          <cell r="D1941">
            <v>144.19</v>
          </cell>
          <cell r="E1941" t="str">
            <v>Siurb (Edif)-Jan/21</v>
          </cell>
        </row>
        <row r="1942">
          <cell r="A1942">
            <v>110346</v>
          </cell>
          <cell r="B1942" t="str">
            <v>REVESTIMENTO CERÂMICO ANTI-PICHAÇÃO, JUNTAS AMARRAÇÃO OU PRUMO - ASSENTADOS COM ARGAMASSA COLANTE</v>
          </cell>
          <cell r="C1942" t="str">
            <v>M2</v>
          </cell>
          <cell r="D1942">
            <v>57.32</v>
          </cell>
          <cell r="E1942" t="str">
            <v>Siurb (Edif)-Jan/21</v>
          </cell>
        </row>
        <row r="1943">
          <cell r="A1943">
            <v>110347</v>
          </cell>
          <cell r="B1943" t="str">
            <v>REVESTIMENTO CERÂMICO ESMALTADO, JUNTAS AMARRAÇÃO OU PRUMO - ASSENTADOS COM ARGAMASSA COMUM</v>
          </cell>
          <cell r="C1943" t="str">
            <v>M2</v>
          </cell>
          <cell r="D1943">
            <v>162.71</v>
          </cell>
          <cell r="E1943" t="str">
            <v>Siurb (Edif)-Jan/21</v>
          </cell>
        </row>
        <row r="1944">
          <cell r="A1944">
            <v>110348</v>
          </cell>
          <cell r="B1944" t="str">
            <v>REVESTIMENTO CERÂMICO ESMALTADO, JUNTAS AMARRAÇÃO OU PRUMO - ASSENTADOS COM ARGAMASSA COLANTE</v>
          </cell>
          <cell r="C1944" t="str">
            <v>M2</v>
          </cell>
          <cell r="D1944">
            <v>75.849999999999994</v>
          </cell>
          <cell r="E1944" t="str">
            <v>Siurb (Edif)-Jan/21</v>
          </cell>
        </row>
        <row r="1945">
          <cell r="A1945">
            <v>110400</v>
          </cell>
          <cell r="B1945" t="str">
            <v>ARREMATES DE REVESTIMENTO</v>
          </cell>
          <cell r="C1945" t="str">
            <v>.</v>
          </cell>
          <cell r="D1945" t="str">
            <v>.</v>
          </cell>
          <cell r="E1945" t="str">
            <v>Siurb (Edif)-Jan/21</v>
          </cell>
        </row>
        <row r="1946">
          <cell r="A1946">
            <v>110404</v>
          </cell>
          <cell r="B1946" t="str">
            <v>CANTONEIRA DE PROTEÇÃO - PERFIL "L" DE FERRO, 1 1/4" X 1 1/4" X 1/8"</v>
          </cell>
          <cell r="C1946" t="str">
            <v>M</v>
          </cell>
          <cell r="D1946">
            <v>32.090000000000003</v>
          </cell>
          <cell r="E1946" t="str">
            <v>Siurb (Edif)-Jan/21</v>
          </cell>
        </row>
        <row r="1947">
          <cell r="A1947">
            <v>110405</v>
          </cell>
          <cell r="B1947" t="str">
            <v>CANTONEIRA DE PROTEÇÃO - PERFIL "L" DE FERRO, 1"X1"X1/8"</v>
          </cell>
          <cell r="C1947" t="str">
            <v>M</v>
          </cell>
          <cell r="D1947">
            <v>29.21</v>
          </cell>
          <cell r="E1947" t="str">
            <v>Siurb (Edif)-Jan/21</v>
          </cell>
        </row>
        <row r="1948">
          <cell r="A1948">
            <v>110406</v>
          </cell>
          <cell r="B1948" t="str">
            <v>CANTONEIRA DE PROTEÇÃO - PERFIL "L" DE ALUMÍNIO, 1"X1"X1/8"</v>
          </cell>
          <cell r="C1948" t="str">
            <v>M</v>
          </cell>
          <cell r="D1948">
            <v>35.08</v>
          </cell>
          <cell r="E1948" t="str">
            <v>Siurb (Edif)-Jan/21</v>
          </cell>
        </row>
        <row r="1949">
          <cell r="A1949">
            <v>110413</v>
          </cell>
          <cell r="B1949" t="str">
            <v>CANTONEIRA DE PROTEÇÃO PARA REBOCO - PERFIL "Y" DE ALUMÍNIO</v>
          </cell>
          <cell r="C1949" t="str">
            <v>M</v>
          </cell>
          <cell r="D1949">
            <v>27.7</v>
          </cell>
          <cell r="E1949" t="str">
            <v>Siurb (Edif)-Jan/21</v>
          </cell>
        </row>
        <row r="1950">
          <cell r="A1950">
            <v>110417</v>
          </cell>
          <cell r="B1950" t="str">
            <v>CANTONEIRA DE PROTEÇÃO PARA AZULEJOS - PERFIL "TRIFACE" DE ALUMÍNIO</v>
          </cell>
          <cell r="C1950" t="str">
            <v>M</v>
          </cell>
          <cell r="D1950">
            <v>30.48</v>
          </cell>
          <cell r="E1950" t="str">
            <v>Siurb (Edif)-Jan/21</v>
          </cell>
        </row>
        <row r="1951">
          <cell r="A1951">
            <v>110450</v>
          </cell>
          <cell r="B1951" t="str">
            <v>PEITORIL DE ARGAMASSA DE CIMENTO QUEIMADO -  ESPESSURA 2CM</v>
          </cell>
          <cell r="C1951" t="str">
            <v>M</v>
          </cell>
          <cell r="D1951">
            <v>15.57</v>
          </cell>
          <cell r="E1951" t="str">
            <v>Siurb (Edif)-Jan/21</v>
          </cell>
        </row>
        <row r="1952">
          <cell r="A1952">
            <v>110456</v>
          </cell>
          <cell r="B1952" t="str">
            <v>PEITORIL DE GRANILITE - ESPESSURA 2CM, LARGURA 20CM</v>
          </cell>
          <cell r="C1952" t="str">
            <v>M</v>
          </cell>
          <cell r="D1952">
            <v>103.38</v>
          </cell>
          <cell r="E1952" t="str">
            <v>Siurb (Edif)-Jan/21</v>
          </cell>
        </row>
        <row r="1953">
          <cell r="A1953">
            <v>110458</v>
          </cell>
          <cell r="B1953" t="str">
            <v>PEITORIL DE GRANITO POLIDO - ESP=2CM</v>
          </cell>
          <cell r="C1953" t="str">
            <v>M</v>
          </cell>
          <cell r="D1953">
            <v>134.13999999999999</v>
          </cell>
          <cell r="E1953" t="str">
            <v>Siurb (Edif)-Jan/21</v>
          </cell>
        </row>
        <row r="1954">
          <cell r="A1954">
            <v>115000</v>
          </cell>
          <cell r="B1954" t="str">
            <v>DEMOLIÇÕES</v>
          </cell>
          <cell r="C1954" t="str">
            <v>.</v>
          </cell>
          <cell r="D1954" t="str">
            <v>.</v>
          </cell>
          <cell r="E1954" t="str">
            <v>Siurb (Edif)-Jan/21</v>
          </cell>
        </row>
        <row r="1955">
          <cell r="A1955">
            <v>115002</v>
          </cell>
          <cell r="B1955" t="str">
            <v>DEMOLIÇÃO DE ARGAMASSA DE CAL E AREIA OU MISTA</v>
          </cell>
          <cell r="C1955" t="str">
            <v>M2</v>
          </cell>
          <cell r="D1955">
            <v>4.0999999999999996</v>
          </cell>
          <cell r="E1955" t="str">
            <v>Siurb (Edif)-Jan/21</v>
          </cell>
        </row>
        <row r="1956">
          <cell r="A1956">
            <v>115003</v>
          </cell>
          <cell r="B1956" t="str">
            <v>DEMOLIÇÃO DE ARGAMASSA DE CIMENTO E AREIA</v>
          </cell>
          <cell r="C1956" t="str">
            <v>M2</v>
          </cell>
          <cell r="D1956">
            <v>8.19</v>
          </cell>
          <cell r="E1956" t="str">
            <v>Siurb (Edif)-Jan/21</v>
          </cell>
        </row>
        <row r="1957">
          <cell r="A1957">
            <v>115005</v>
          </cell>
          <cell r="B1957" t="str">
            <v>DEMOLIÇÃO DE REVESTIMENTO CERÂMICO OU SIMILAR</v>
          </cell>
          <cell r="C1957" t="str">
            <v>M2</v>
          </cell>
          <cell r="D1957">
            <v>28.68</v>
          </cell>
          <cell r="E1957" t="str">
            <v>Siurb (Edif)-Jan/21</v>
          </cell>
        </row>
        <row r="1958">
          <cell r="A1958">
            <v>115010</v>
          </cell>
          <cell r="B1958" t="str">
            <v>DEMOLIÇÃO DE LAMBRI DE TÁBUAS OU CHAPAS DE MADEIRA, EXCLUSIVE ENTARUGAMENTO</v>
          </cell>
          <cell r="C1958" t="str">
            <v>M2</v>
          </cell>
          <cell r="D1958">
            <v>25.61</v>
          </cell>
          <cell r="E1958" t="str">
            <v>Siurb (Edif)-Jan/21</v>
          </cell>
        </row>
        <row r="1959">
          <cell r="A1959">
            <v>115015</v>
          </cell>
          <cell r="B1959" t="str">
            <v>DEMOLIÇÃO DE LAMBRI DE TÁBUAS OU CHAPAS DE MADEIRA, INCLUSIVE ENTARUGAMENTO</v>
          </cell>
          <cell r="C1959" t="str">
            <v>M2</v>
          </cell>
          <cell r="D1959">
            <v>51.21</v>
          </cell>
          <cell r="E1959" t="str">
            <v>Siurb (Edif)-Jan/21</v>
          </cell>
        </row>
        <row r="1960">
          <cell r="A1960">
            <v>116000</v>
          </cell>
          <cell r="B1960" t="str">
            <v>RETIRADAS</v>
          </cell>
          <cell r="C1960" t="str">
            <v>.</v>
          </cell>
          <cell r="D1960" t="str">
            <v>.</v>
          </cell>
          <cell r="E1960" t="str">
            <v>Siurb (Edif)-Jan/21</v>
          </cell>
        </row>
        <row r="1961">
          <cell r="A1961">
            <v>116005</v>
          </cell>
          <cell r="B1961" t="str">
            <v>RETIRADA DE FORRAS DE PEDRAS NATURAIS - GRANITO OU MÁRMORE</v>
          </cell>
          <cell r="C1961" t="str">
            <v>M2</v>
          </cell>
          <cell r="D1961">
            <v>28.68</v>
          </cell>
          <cell r="E1961" t="str">
            <v>Siurb (Edif)-Jan/21</v>
          </cell>
        </row>
        <row r="1962">
          <cell r="A1962">
            <v>116010</v>
          </cell>
          <cell r="B1962" t="str">
            <v>RETIRADA DE LAMBRI DE TÁBUAS OU CHAPAS DE MADEIRA, EXCLUSIVE ENTARUGAMENTO</v>
          </cell>
          <cell r="C1962" t="str">
            <v>M2</v>
          </cell>
          <cell r="D1962">
            <v>6.72</v>
          </cell>
          <cell r="E1962" t="str">
            <v>Siurb (Edif)-Jan/21</v>
          </cell>
        </row>
        <row r="1963">
          <cell r="A1963">
            <v>116015</v>
          </cell>
          <cell r="B1963" t="str">
            <v>RETIRADA DE LAMBRI DE TÁBUAS OU CHAPAS DE MADEIRA, INCLUSIVE ENTARUGAMENTO</v>
          </cell>
          <cell r="C1963" t="str">
            <v>M2</v>
          </cell>
          <cell r="D1963">
            <v>20.16</v>
          </cell>
          <cell r="E1963" t="str">
            <v>Siurb (Edif)-Jan/21</v>
          </cell>
        </row>
        <row r="1964">
          <cell r="A1964">
            <v>117000</v>
          </cell>
          <cell r="B1964" t="str">
            <v>RECOLOCAÇÕES</v>
          </cell>
          <cell r="C1964" t="str">
            <v>.</v>
          </cell>
          <cell r="D1964" t="str">
            <v>.</v>
          </cell>
          <cell r="E1964" t="str">
            <v>Siurb (Edif)-Jan/21</v>
          </cell>
        </row>
        <row r="1965">
          <cell r="A1965">
            <v>117005</v>
          </cell>
          <cell r="B1965" t="str">
            <v>RECOLOCAÇÃO DE FORRAS DE PEDRAS NATURAIS - GRANITO OU MÁRMORE</v>
          </cell>
          <cell r="C1965" t="str">
            <v>M2</v>
          </cell>
          <cell r="D1965">
            <v>19.63</v>
          </cell>
          <cell r="E1965" t="str">
            <v>Siurb (Edif)-Jan/21</v>
          </cell>
        </row>
        <row r="1966">
          <cell r="A1966">
            <v>118000</v>
          </cell>
          <cell r="B1966" t="str">
            <v>SERVIÇOS PARCIAIS</v>
          </cell>
          <cell r="C1966" t="str">
            <v>.</v>
          </cell>
          <cell r="D1966" t="str">
            <v>.</v>
          </cell>
          <cell r="E1966" t="str">
            <v>Siurb (Edif)-Jan/21</v>
          </cell>
        </row>
        <row r="1967">
          <cell r="A1967">
            <v>118001</v>
          </cell>
          <cell r="B1967" t="str">
            <v>REPAROS EM TRINCAS E RACHADURAS</v>
          </cell>
          <cell r="C1967" t="str">
            <v>M</v>
          </cell>
          <cell r="D1967">
            <v>36.93</v>
          </cell>
          <cell r="E1967" t="str">
            <v>Siurb (Edif)-Jan/21</v>
          </cell>
        </row>
        <row r="1968">
          <cell r="A1968">
            <v>118005</v>
          </cell>
          <cell r="B1968" t="str">
            <v>REPAROS EM EMBOÇO - ARGAMASSA MISTA DE CIMENTO, CAL E AREIA 1:4/12</v>
          </cell>
          <cell r="C1968" t="str">
            <v>M2</v>
          </cell>
          <cell r="D1968">
            <v>48.71</v>
          </cell>
          <cell r="E1968" t="str">
            <v>Siurb (Edif)-Jan/21</v>
          </cell>
        </row>
        <row r="1969">
          <cell r="A1969">
            <v>118006</v>
          </cell>
          <cell r="B1969" t="str">
            <v>REPAROS EM REBOCO - ARGAMASSA DE CAL E AREIA 1:2</v>
          </cell>
          <cell r="C1969" t="str">
            <v>M2</v>
          </cell>
          <cell r="D1969">
            <v>25.37</v>
          </cell>
          <cell r="E1969" t="str">
            <v>Siurb (Edif)-Jan/21</v>
          </cell>
        </row>
        <row r="1970">
          <cell r="A1970">
            <v>120000</v>
          </cell>
          <cell r="B1970" t="str">
            <v>FORROS</v>
          </cell>
          <cell r="E1970" t="str">
            <v>Siurb (Edif)-Jan/21</v>
          </cell>
        </row>
        <row r="1971">
          <cell r="A1971">
            <v>120100</v>
          </cell>
          <cell r="B1971" t="str">
            <v>FORROS FALSOS</v>
          </cell>
          <cell r="C1971" t="str">
            <v>.</v>
          </cell>
          <cell r="D1971" t="str">
            <v>.</v>
          </cell>
          <cell r="E1971" t="str">
            <v>Siurb (Edif)-Jan/21</v>
          </cell>
        </row>
        <row r="1972">
          <cell r="A1972">
            <v>120130</v>
          </cell>
          <cell r="B1972" t="str">
            <v>FORRO FIBRA MINERAL MODELADO ÚMIDA - ACABAMENTO SUPERFÍCIE PINTURA VINÍLICA A BASE DE LÁTEX BRANCA - ESPESSURA 13MM, NRC=0,50, CAC=MÍNIMO 35</v>
          </cell>
          <cell r="C1972" t="str">
            <v>M2</v>
          </cell>
          <cell r="D1972">
            <v>78.52</v>
          </cell>
          <cell r="E1972" t="str">
            <v>Siurb (Edif)-Jan/21</v>
          </cell>
        </row>
        <row r="1973">
          <cell r="A1973">
            <v>120140</v>
          </cell>
          <cell r="B1973" t="str">
            <v>FORRO DE GESSO COMUM - PLACA CONVENCIONAL (FORNECIMENTO E INSTALAÇÃO)</v>
          </cell>
          <cell r="C1973" t="str">
            <v>M2</v>
          </cell>
          <cell r="D1973">
            <v>52.85</v>
          </cell>
          <cell r="E1973" t="str">
            <v>Siurb (Edif)-Jan/21</v>
          </cell>
        </row>
        <row r="1974">
          <cell r="A1974">
            <v>120142</v>
          </cell>
          <cell r="B1974" t="str">
            <v>FORRO DE GESSO ACARTONADO TIPO FGA (FORNECIMENTO E INSTALAÇÃO)</v>
          </cell>
          <cell r="C1974" t="str">
            <v>M2</v>
          </cell>
          <cell r="D1974">
            <v>68.58</v>
          </cell>
          <cell r="E1974" t="str">
            <v>Siurb (Edif)-Jan/21</v>
          </cell>
        </row>
        <row r="1975">
          <cell r="A1975">
            <v>120143</v>
          </cell>
          <cell r="B1975" t="str">
            <v>FORRO DE GESSO ACARTONADO TIPO FGE (FORNECIMENTO E INSTALAÇÃO)</v>
          </cell>
          <cell r="C1975" t="str">
            <v>M2</v>
          </cell>
          <cell r="D1975">
            <v>69.150000000000006</v>
          </cell>
          <cell r="E1975" t="str">
            <v>Siurb (Edif)-Jan/21</v>
          </cell>
        </row>
        <row r="1976">
          <cell r="A1976">
            <v>120145</v>
          </cell>
          <cell r="B1976" t="str">
            <v>FORRO EM RÉGUA DE PVC 200MM - INCLUSIVE PERFIS DE FIXAÇÃO E ACABAMENTO</v>
          </cell>
          <cell r="C1976" t="str">
            <v>M2</v>
          </cell>
          <cell r="D1976">
            <v>57.72</v>
          </cell>
          <cell r="E1976" t="str">
            <v>Siurb (Edif)-Jan/21</v>
          </cell>
        </row>
        <row r="1977">
          <cell r="A1977">
            <v>125000</v>
          </cell>
          <cell r="B1977" t="str">
            <v>DEMOLIÇÕES</v>
          </cell>
          <cell r="C1977" t="str">
            <v>.</v>
          </cell>
          <cell r="D1977" t="str">
            <v>.</v>
          </cell>
          <cell r="E1977" t="str">
            <v>Siurb (Edif)-Jan/21</v>
          </cell>
        </row>
        <row r="1978">
          <cell r="A1978">
            <v>125001</v>
          </cell>
          <cell r="B1978" t="str">
            <v>DEMOLIÇÃO DE ESTUQUE COMUM, EXCLUSIVE ENTARUGAMENTO</v>
          </cell>
          <cell r="C1978" t="str">
            <v>M2</v>
          </cell>
          <cell r="D1978">
            <v>5.47</v>
          </cell>
          <cell r="E1978" t="str">
            <v>Siurb (Edif)-Jan/21</v>
          </cell>
        </row>
        <row r="1979">
          <cell r="A1979">
            <v>125002</v>
          </cell>
          <cell r="B1979" t="str">
            <v>DEMOLIÇÃO DE FORRO DE TÁBUAS OU CHAPAS DE MADEIRA, EXCLUSIVE ENTARUGAMENTO</v>
          </cell>
          <cell r="C1979" t="str">
            <v>M2</v>
          </cell>
          <cell r="D1979">
            <v>7.29</v>
          </cell>
          <cell r="E1979" t="str">
            <v>Siurb (Edif)-Jan/21</v>
          </cell>
        </row>
        <row r="1980">
          <cell r="A1980">
            <v>125005</v>
          </cell>
          <cell r="B1980" t="str">
            <v>DEMOLIÇÃO DE FORRO DE GESSO</v>
          </cell>
          <cell r="C1980" t="str">
            <v>M2</v>
          </cell>
          <cell r="D1980">
            <v>5.47</v>
          </cell>
          <cell r="E1980" t="str">
            <v>Siurb (Edif)-Jan/21</v>
          </cell>
        </row>
        <row r="1981">
          <cell r="A1981">
            <v>125020</v>
          </cell>
          <cell r="B1981" t="str">
            <v>DEMOLIÇÃO DE ENTARUGAMENTO DE FORRO</v>
          </cell>
          <cell r="C1981" t="str">
            <v>M2</v>
          </cell>
          <cell r="D1981">
            <v>7.29</v>
          </cell>
          <cell r="E1981" t="str">
            <v>Siurb (Edif)-Jan/21</v>
          </cell>
        </row>
        <row r="1982">
          <cell r="A1982">
            <v>126000</v>
          </cell>
          <cell r="B1982" t="str">
            <v>RETIRADAS</v>
          </cell>
          <cell r="C1982" t="str">
            <v>.</v>
          </cell>
          <cell r="D1982" t="str">
            <v>.</v>
          </cell>
          <cell r="E1982" t="str">
            <v>Siurb (Edif)-Jan/21</v>
          </cell>
        </row>
        <row r="1983">
          <cell r="A1983">
            <v>126001</v>
          </cell>
          <cell r="B1983" t="str">
            <v>RETIRADA DE FORRO DE TÁBUAS OU CHAPAS EM GERAL - PREGADAS</v>
          </cell>
          <cell r="C1983" t="str">
            <v>M2</v>
          </cell>
          <cell r="D1983">
            <v>14.06</v>
          </cell>
          <cell r="E1983" t="str">
            <v>Siurb (Edif)-Jan/21</v>
          </cell>
        </row>
        <row r="1984">
          <cell r="A1984">
            <v>126002</v>
          </cell>
          <cell r="B1984" t="str">
            <v>RETIRADA DE FORRO DE CHAPAS EM GERAL - APOIADAS</v>
          </cell>
          <cell r="C1984" t="str">
            <v>M2</v>
          </cell>
          <cell r="D1984">
            <v>6.07</v>
          </cell>
          <cell r="E1984" t="str">
            <v>Siurb (Edif)-Jan/21</v>
          </cell>
        </row>
        <row r="1985">
          <cell r="A1985">
            <v>126020</v>
          </cell>
          <cell r="B1985" t="str">
            <v>RETIRADA DE ENTARUGAMENTO DE FORRO</v>
          </cell>
          <cell r="C1985" t="str">
            <v>M2</v>
          </cell>
          <cell r="D1985">
            <v>16.62</v>
          </cell>
          <cell r="E1985" t="str">
            <v>Siurb (Edif)-Jan/21</v>
          </cell>
        </row>
        <row r="1986">
          <cell r="A1986">
            <v>126030</v>
          </cell>
          <cell r="B1986" t="str">
            <v>RETIRADA DE FORRO EM RÉGUAS DE PVC, INCLUSIVE PERFIS</v>
          </cell>
          <cell r="C1986" t="str">
            <v>M2</v>
          </cell>
          <cell r="D1986">
            <v>8.31</v>
          </cell>
          <cell r="E1986" t="str">
            <v>Siurb (Edif)-Jan/21</v>
          </cell>
        </row>
        <row r="1987">
          <cell r="A1987">
            <v>127000</v>
          </cell>
          <cell r="B1987" t="str">
            <v>RECOLOCAÇÕES</v>
          </cell>
          <cell r="C1987" t="str">
            <v>.</v>
          </cell>
          <cell r="D1987" t="str">
            <v>.</v>
          </cell>
          <cell r="E1987" t="str">
            <v>Siurb (Edif)-Jan/21</v>
          </cell>
        </row>
        <row r="1988">
          <cell r="A1988">
            <v>127030</v>
          </cell>
          <cell r="B1988" t="str">
            <v>RECOLOCAÇÃO DE FORROS EM RÉGUA DE PVC, INCLUSIVE PERFIS</v>
          </cell>
          <cell r="C1988" t="str">
            <v>M2</v>
          </cell>
          <cell r="D1988">
            <v>12.47</v>
          </cell>
          <cell r="E1988" t="str">
            <v>Siurb (Edif)-Jan/21</v>
          </cell>
        </row>
        <row r="1989">
          <cell r="A1989">
            <v>127031</v>
          </cell>
          <cell r="B1989" t="str">
            <v>RECOLOCAÇÃO DE FORROS</v>
          </cell>
          <cell r="C1989" t="str">
            <v>M2</v>
          </cell>
          <cell r="D1989">
            <v>6.23</v>
          </cell>
          <cell r="E1989" t="str">
            <v>Siurb (Edif)-Jan/21</v>
          </cell>
        </row>
        <row r="1990">
          <cell r="A1990">
            <v>130000</v>
          </cell>
          <cell r="B1990" t="str">
            <v>PISOS</v>
          </cell>
          <cell r="E1990" t="str">
            <v>Siurb (Edif)-Jan/21</v>
          </cell>
        </row>
        <row r="1991">
          <cell r="A1991">
            <v>130100</v>
          </cell>
          <cell r="B1991" t="str">
            <v>LASTROS E ENCHIMENTOS</v>
          </cell>
          <cell r="C1991" t="str">
            <v>.</v>
          </cell>
          <cell r="D1991" t="str">
            <v>.</v>
          </cell>
          <cell r="E1991" t="str">
            <v>Siurb (Edif)-Jan/21</v>
          </cell>
        </row>
        <row r="1992">
          <cell r="A1992">
            <v>130101</v>
          </cell>
          <cell r="B1992" t="str">
            <v>ENCHIMENTO COM TIJOLOS CERÂMICOS FURADOS</v>
          </cell>
          <cell r="C1992" t="str">
            <v>M3</v>
          </cell>
          <cell r="D1992">
            <v>200.49</v>
          </cell>
          <cell r="E1992" t="str">
            <v>Siurb (Edif)-Jan/21</v>
          </cell>
        </row>
        <row r="1993">
          <cell r="A1993">
            <v>130102</v>
          </cell>
          <cell r="B1993" t="str">
            <v>ENCHIMENTO COM ARGILA EXPANDIDA</v>
          </cell>
          <cell r="C1993" t="str">
            <v>M3</v>
          </cell>
          <cell r="D1993">
            <v>382.07</v>
          </cell>
          <cell r="E1993" t="str">
            <v>Siurb (Edif)-Jan/21</v>
          </cell>
        </row>
        <row r="1994">
          <cell r="A1994">
            <v>130110</v>
          </cell>
          <cell r="B1994" t="str">
            <v>LASTRO DE BRITA</v>
          </cell>
          <cell r="C1994" t="str">
            <v>M3</v>
          </cell>
          <cell r="D1994">
            <v>143.13</v>
          </cell>
          <cell r="E1994" t="str">
            <v>Siurb (Edif)-Jan/21</v>
          </cell>
        </row>
        <row r="1995">
          <cell r="A1995">
            <v>130111</v>
          </cell>
          <cell r="B1995" t="str">
            <v>LASTRO DE AGREGADO RECICLADO</v>
          </cell>
          <cell r="C1995" t="str">
            <v>M3</v>
          </cell>
          <cell r="D1995">
            <v>116.49</v>
          </cell>
          <cell r="E1995" t="str">
            <v>Siurb (Edif)-Jan/21</v>
          </cell>
        </row>
        <row r="1996">
          <cell r="A1996">
            <v>130114</v>
          </cell>
          <cell r="B1996" t="str">
            <v>LASTRO DE CONCRETO - 150KG CIM/M3</v>
          </cell>
          <cell r="C1996" t="str">
            <v>M3</v>
          </cell>
          <cell r="D1996">
            <v>366.2</v>
          </cell>
          <cell r="E1996" t="str">
            <v>Siurb (Edif)-Jan/21</v>
          </cell>
        </row>
        <row r="1997">
          <cell r="A1997">
            <v>130115</v>
          </cell>
          <cell r="B1997" t="str">
            <v>LASTRO DE CONCRETO - 200KG CIM/M3</v>
          </cell>
          <cell r="C1997" t="str">
            <v>M3</v>
          </cell>
          <cell r="D1997">
            <v>395.09</v>
          </cell>
          <cell r="E1997" t="str">
            <v>Siurb (Edif)-Jan/21</v>
          </cell>
        </row>
        <row r="1998">
          <cell r="A1998">
            <v>130117</v>
          </cell>
          <cell r="B1998" t="str">
            <v>LASTRO DE CONCRETO, COM HIDROFUGO - 150KG CIM/M3</v>
          </cell>
          <cell r="C1998" t="str">
            <v>M3</v>
          </cell>
          <cell r="D1998">
            <v>560.87</v>
          </cell>
          <cell r="E1998" t="str">
            <v>Siurb (Edif)-Jan/21</v>
          </cell>
        </row>
        <row r="1999">
          <cell r="A1999">
            <v>130118</v>
          </cell>
          <cell r="B1999" t="str">
            <v>LASTRO DE CONCRETO, COM HIDROFUGO - 200KG CIM/M3</v>
          </cell>
          <cell r="C1999" t="str">
            <v>M3</v>
          </cell>
          <cell r="D1999">
            <v>654.65</v>
          </cell>
          <cell r="E1999" t="str">
            <v>Siurb (Edif)-Jan/21</v>
          </cell>
        </row>
        <row r="2000">
          <cell r="A2000">
            <v>130119</v>
          </cell>
          <cell r="B2000" t="str">
            <v>LASTRO DE CONCRETO COM AGREGADO RECICLADO - 150KG CIM/M3</v>
          </cell>
          <cell r="C2000" t="str">
            <v>M3</v>
          </cell>
          <cell r="D2000">
            <v>337.42</v>
          </cell>
          <cell r="E2000" t="str">
            <v>Siurb (Edif)-Jan/21</v>
          </cell>
        </row>
        <row r="2001">
          <cell r="A2001">
            <v>130120</v>
          </cell>
          <cell r="B2001" t="str">
            <v>LASTRO DE CONCRETO COM AGREGADO RECICLADO - 200KG CIM/M3</v>
          </cell>
          <cell r="C2001" t="str">
            <v>M3</v>
          </cell>
          <cell r="D2001">
            <v>368.5</v>
          </cell>
          <cell r="E2001" t="str">
            <v>Siurb (Edif)-Jan/21</v>
          </cell>
        </row>
        <row r="2002">
          <cell r="A2002">
            <v>130200</v>
          </cell>
          <cell r="B2002" t="str">
            <v>REVESTIMENTO DE PISOS</v>
          </cell>
          <cell r="C2002" t="str">
            <v>.</v>
          </cell>
          <cell r="D2002" t="str">
            <v>.</v>
          </cell>
          <cell r="E2002" t="str">
            <v>Siurb (Edif)-Jan/21</v>
          </cell>
        </row>
        <row r="2003">
          <cell r="A2003">
            <v>130201</v>
          </cell>
          <cell r="B2003" t="str">
            <v>CIMENTADO COMUM, DESEMPENADO - ESPESSURA 20MM</v>
          </cell>
          <cell r="C2003" t="str">
            <v>M2</v>
          </cell>
          <cell r="D2003">
            <v>46.92</v>
          </cell>
          <cell r="E2003" t="str">
            <v>Siurb (Edif)-Jan/21</v>
          </cell>
        </row>
        <row r="2004">
          <cell r="A2004">
            <v>130202</v>
          </cell>
          <cell r="B2004" t="str">
            <v>CIMENTADO COMUM, DESEMPENADO E ALISADO - ESPESSURA 20MM</v>
          </cell>
          <cell r="C2004" t="str">
            <v>M2</v>
          </cell>
          <cell r="D2004">
            <v>49.17</v>
          </cell>
          <cell r="E2004" t="str">
            <v>Siurb (Edif)-Jan/21</v>
          </cell>
        </row>
        <row r="2005">
          <cell r="A2005">
            <v>130203</v>
          </cell>
          <cell r="B2005" t="str">
            <v>CIMENTADO COM CORANTE, DESEMPENADO E ALISADO - ESPESSURA 20MM</v>
          </cell>
          <cell r="C2005" t="str">
            <v>M2</v>
          </cell>
          <cell r="D2005">
            <v>52.9</v>
          </cell>
          <cell r="E2005" t="str">
            <v>Siurb (Edif)-Jan/21</v>
          </cell>
        </row>
        <row r="2006">
          <cell r="A2006">
            <v>130204</v>
          </cell>
          <cell r="B2006" t="str">
            <v>ACABAMENTO DE PISO DE CONCRETO TIPO BAMBOLÊ</v>
          </cell>
          <cell r="C2006" t="str">
            <v>M2</v>
          </cell>
          <cell r="D2006">
            <v>5.22</v>
          </cell>
          <cell r="E2006" t="str">
            <v>Siurb (Edif)-Jan/21</v>
          </cell>
        </row>
        <row r="2007">
          <cell r="A2007">
            <v>130205</v>
          </cell>
          <cell r="B2007" t="str">
            <v>GRANILITE - ESPESSURA 8MM</v>
          </cell>
          <cell r="C2007" t="str">
            <v>M2</v>
          </cell>
          <cell r="D2007">
            <v>109.02</v>
          </cell>
          <cell r="E2007" t="str">
            <v>Siurb (Edif)-Jan/21</v>
          </cell>
        </row>
        <row r="2008">
          <cell r="A2008">
            <v>130206</v>
          </cell>
          <cell r="B2008" t="str">
            <v>CIMENTADO COMUM COM AGREGADO RECLICLADO, DESEMPENADO ALISADO - ESPESSURA 20MM</v>
          </cell>
          <cell r="C2008" t="str">
            <v>M2</v>
          </cell>
          <cell r="D2008">
            <v>44.54</v>
          </cell>
          <cell r="E2008" t="str">
            <v>Siurb (Edif)-Jan/21</v>
          </cell>
        </row>
        <row r="2009">
          <cell r="A2009">
            <v>130207</v>
          </cell>
          <cell r="B2009" t="str">
            <v>ARGAMASSA DE ALTA RESISTÊNCIA, TIPO LEVE - ESPESSURA 8MM</v>
          </cell>
          <cell r="C2009" t="str">
            <v>M2</v>
          </cell>
          <cell r="D2009">
            <v>105.79</v>
          </cell>
          <cell r="E2009" t="str">
            <v>Siurb (Edif)-Jan/21</v>
          </cell>
        </row>
        <row r="2010">
          <cell r="A2010">
            <v>130208</v>
          </cell>
          <cell r="B2010" t="str">
            <v>ARGAMASSA DE ALTA RESISTÊNCIA, TIPO MÉDIO - ESPESSURA 12MM</v>
          </cell>
          <cell r="C2010" t="str">
            <v>M2</v>
          </cell>
          <cell r="D2010">
            <v>114.73</v>
          </cell>
          <cell r="E2010" t="str">
            <v>Siurb (Edif)-Jan/21</v>
          </cell>
        </row>
        <row r="2011">
          <cell r="A2011">
            <v>130209</v>
          </cell>
          <cell r="B2011" t="str">
            <v>CIMENTADO COM AGREGADO RECICLADO, COM CORANTE DESEMPENADO  ALISADO</v>
          </cell>
          <cell r="C2011" t="str">
            <v>M2</v>
          </cell>
          <cell r="D2011">
            <v>46.03</v>
          </cell>
          <cell r="E2011" t="str">
            <v>Siurb (Edif)-Jan/21</v>
          </cell>
        </row>
        <row r="2012">
          <cell r="A2012">
            <v>130210</v>
          </cell>
          <cell r="B2012" t="str">
            <v>CIMENTADO COMUM COM AGREGADO RECICLADO, DESEMPENADO - ESPESSURA 20MM</v>
          </cell>
          <cell r="C2012" t="str">
            <v>M2</v>
          </cell>
          <cell r="D2012">
            <v>41.5</v>
          </cell>
          <cell r="E2012" t="str">
            <v>Siurb (Edif)-Jan/21</v>
          </cell>
        </row>
        <row r="2013">
          <cell r="A2013">
            <v>130211</v>
          </cell>
          <cell r="B2013" t="str">
            <v>PISO ESTRUTURAL EM CONCRETO ARMADO - 7CM</v>
          </cell>
          <cell r="C2013" t="str">
            <v>M2</v>
          </cell>
          <cell r="D2013">
            <v>59.55</v>
          </cell>
          <cell r="E2013" t="str">
            <v>Siurb (Edif)-Jan/21</v>
          </cell>
        </row>
        <row r="2014">
          <cell r="A2014">
            <v>130237</v>
          </cell>
          <cell r="B2014" t="str">
            <v>MOSAICO PORTUGUÊS UMA OU DUAS CORES SOBRE BASE DE AREIA RECICLADA</v>
          </cell>
          <cell r="C2014" t="str">
            <v>M2</v>
          </cell>
          <cell r="D2014">
            <v>136.63999999999999</v>
          </cell>
          <cell r="E2014" t="str">
            <v>Siurb (Edif)-Jan/21</v>
          </cell>
        </row>
        <row r="2015">
          <cell r="A2015">
            <v>130238</v>
          </cell>
          <cell r="B2015" t="str">
            <v>PISO CERÂMICO NÃO ESMALTADO ANTIDERRAPANTE  - ASSENTADO COM ARGAMASSA COMUM (PARA COZINHAS E REFEITÓRIOS)</v>
          </cell>
          <cell r="C2015" t="str">
            <v>M2</v>
          </cell>
          <cell r="D2015">
            <v>218.34</v>
          </cell>
          <cell r="E2015" t="str">
            <v>Siurb (Edif)-Jan/21</v>
          </cell>
        </row>
        <row r="2016">
          <cell r="A2016">
            <v>130239</v>
          </cell>
          <cell r="B2016" t="str">
            <v>PISO CERÂMICO NÃO ESMALTADO ANTIDERRAPANTE  - ASSENTADO COM ARGAMASSA COLANTE (PARA COZINHAS E REFEITÓRIOS)</v>
          </cell>
          <cell r="C2016" t="str">
            <v>M2</v>
          </cell>
          <cell r="D2016">
            <v>160.9</v>
          </cell>
          <cell r="E2016" t="str">
            <v>Siurb (Edif)-Jan/21</v>
          </cell>
        </row>
        <row r="2017">
          <cell r="A2017">
            <v>130240</v>
          </cell>
          <cell r="B2017" t="str">
            <v>PISO CERÂMICO ESMALTADO  (PEI-5) - ASSENTADO COM ARGAMASSA COMUM</v>
          </cell>
          <cell r="C2017" t="str">
            <v>M2</v>
          </cell>
          <cell r="D2017">
            <v>126.28</v>
          </cell>
          <cell r="E2017" t="str">
            <v>Siurb (Edif)-Jan/21</v>
          </cell>
        </row>
        <row r="2018">
          <cell r="A2018">
            <v>130242</v>
          </cell>
          <cell r="B2018" t="str">
            <v>PISO CERÂMICO ESMALTADO  (PEI-5) - ASSENTADO COM ARGAMASSA COLANTE</v>
          </cell>
          <cell r="C2018" t="str">
            <v>M2</v>
          </cell>
          <cell r="D2018">
            <v>68.84</v>
          </cell>
          <cell r="E2018" t="str">
            <v>Siurb (Edif)-Jan/21</v>
          </cell>
        </row>
        <row r="2019">
          <cell r="A2019">
            <v>130243</v>
          </cell>
          <cell r="B2019" t="str">
            <v>PISO PODOTÁTIL, ALERTA OU DIRECIONAL, EM BORRACHA SINTÉTICA ASSENTES COM COLA</v>
          </cell>
          <cell r="C2019" t="str">
            <v>M2</v>
          </cell>
          <cell r="D2019">
            <v>175.04</v>
          </cell>
          <cell r="E2019" t="str">
            <v>Siurb (Edif)-Jan/21</v>
          </cell>
        </row>
        <row r="2020">
          <cell r="A2020">
            <v>130244</v>
          </cell>
          <cell r="B2020" t="str">
            <v>PISO PODOTÁTIL, ALERTA OU DIRECIONAL, EM BORRACHA SINTÉTICA ASSENTES COM ARGAMASSA</v>
          </cell>
          <cell r="C2020" t="str">
            <v>M2</v>
          </cell>
          <cell r="D2020">
            <v>248.79</v>
          </cell>
          <cell r="E2020" t="str">
            <v>Siurb (Edif)-Jan/21</v>
          </cell>
        </row>
        <row r="2021">
          <cell r="A2021">
            <v>130246</v>
          </cell>
          <cell r="B2021" t="str">
            <v>PISO PODOTÁTIL, ALERTA DIRECIONAL, INTERTRAVADO 6CM</v>
          </cell>
          <cell r="C2021" t="str">
            <v>M2</v>
          </cell>
          <cell r="D2021">
            <v>85.33</v>
          </cell>
          <cell r="E2021" t="str">
            <v>Siurb (Edif)-Jan/21</v>
          </cell>
        </row>
        <row r="2022">
          <cell r="A2022">
            <v>130247</v>
          </cell>
          <cell r="B2022" t="str">
            <v>PISO PODOTÁTIL, ALERTA OU DIRECIONAL, EM LADRILHO HIDRÁULICO</v>
          </cell>
          <cell r="C2022" t="str">
            <v>M2</v>
          </cell>
          <cell r="D2022">
            <v>147.69</v>
          </cell>
          <cell r="E2022" t="str">
            <v>Siurb (Edif)-Jan/21</v>
          </cell>
        </row>
        <row r="2023">
          <cell r="A2023">
            <v>130254</v>
          </cell>
          <cell r="B2023" t="str">
            <v>PISO PODOTÁTIL COLORIDO, ALERTA OU DIRECIONAL VIBRO-PRENSADO - 3CM - SELADO</v>
          </cell>
          <cell r="C2023" t="str">
            <v>M2</v>
          </cell>
          <cell r="D2023">
            <v>180.23</v>
          </cell>
          <cell r="E2023" t="str">
            <v>Siurb (Edif)-Jan/21</v>
          </cell>
        </row>
        <row r="2024">
          <cell r="A2024">
            <v>130258</v>
          </cell>
          <cell r="B2024" t="str">
            <v>PISO EM GRANITO CINZA MAUA, PLACAS - ESPESSURA 2CM</v>
          </cell>
          <cell r="C2024" t="str">
            <v>M2</v>
          </cell>
          <cell r="D2024">
            <v>431.67</v>
          </cell>
          <cell r="E2024" t="str">
            <v>Siurb (Edif)-Jan/21</v>
          </cell>
        </row>
        <row r="2025">
          <cell r="A2025">
            <v>130260</v>
          </cell>
          <cell r="B2025" t="str">
            <v>GRANITO POLIDO, FORRAS DE 20MM - VERDE UBATUBA</v>
          </cell>
          <cell r="C2025" t="str">
            <v>M2</v>
          </cell>
          <cell r="D2025">
            <v>392.07</v>
          </cell>
          <cell r="E2025" t="str">
            <v>Siurb (Edif)-Jan/21</v>
          </cell>
        </row>
        <row r="2026">
          <cell r="A2026">
            <v>130262</v>
          </cell>
          <cell r="B2026" t="str">
            <v>MÁRMORE POLIDO, FORRAS DE 20MM - BRANCO ESPIRITO SANTO</v>
          </cell>
          <cell r="C2026" t="str">
            <v>M2</v>
          </cell>
          <cell r="D2026">
            <v>426.18</v>
          </cell>
          <cell r="E2026" t="str">
            <v>Siurb (Edif)-Jan/21</v>
          </cell>
        </row>
        <row r="2027">
          <cell r="A2027">
            <v>130287</v>
          </cell>
          <cell r="B2027" t="str">
            <v>PISO VINÍLICO CROMA OU SIMILAR 2,0 MM, EXCLUSIVE ARGAMASSA DE REGULARIZAÇÃO DA BASE</v>
          </cell>
          <cell r="C2027" t="str">
            <v>M2</v>
          </cell>
          <cell r="D2027">
            <v>110.21</v>
          </cell>
          <cell r="E2027" t="str">
            <v>Siurb (Edif)-Jan/21</v>
          </cell>
        </row>
        <row r="2028">
          <cell r="A2028">
            <v>130288</v>
          </cell>
          <cell r="B2028" t="str">
            <v>PISO VINÍLICO CROMA OU SIMILAR - E=3,2 MM, EXCLUSIVE ARGAMASSA REGULARIZAÇÃO DA BASE</v>
          </cell>
          <cell r="C2028" t="str">
            <v>M2</v>
          </cell>
          <cell r="D2028">
            <v>166.43</v>
          </cell>
          <cell r="E2028" t="str">
            <v>Siurb (Edif)-Jan/21</v>
          </cell>
        </row>
        <row r="2029">
          <cell r="A2029">
            <v>130290</v>
          </cell>
          <cell r="B2029" t="str">
            <v>CHAPAS DE BORRACHA SINTÉTICA ASSENTES COM COLA, E=4 A 5MM - LISAS</v>
          </cell>
          <cell r="C2029" t="str">
            <v>M2</v>
          </cell>
          <cell r="D2029">
            <v>95.23</v>
          </cell>
          <cell r="E2029" t="str">
            <v>Siurb (Edif)-Jan/21</v>
          </cell>
        </row>
        <row r="2030">
          <cell r="A2030">
            <v>130291</v>
          </cell>
          <cell r="B2030" t="str">
            <v>CHAPAS DE BORRACHA SINTÉTICA ASSENTES COM COLA, E=4 A 5MM - COM RELEVO</v>
          </cell>
          <cell r="C2030" t="str">
            <v>M2</v>
          </cell>
          <cell r="D2030">
            <v>83.23</v>
          </cell>
          <cell r="E2030" t="str">
            <v>Siurb (Edif)-Jan/21</v>
          </cell>
        </row>
        <row r="2031">
          <cell r="A2031">
            <v>130292</v>
          </cell>
          <cell r="B2031" t="str">
            <v>CHAPAS DE BORRACHA SINTÉTICA ASSENTES COM ARGAMASSA, E=8 A 10MM - LISAS</v>
          </cell>
          <cell r="C2031" t="str">
            <v>M2</v>
          </cell>
          <cell r="D2031">
            <v>132.82</v>
          </cell>
          <cell r="E2031" t="str">
            <v>Siurb (Edif)-Jan/21</v>
          </cell>
        </row>
        <row r="2032">
          <cell r="A2032">
            <v>130293</v>
          </cell>
          <cell r="B2032" t="str">
            <v>CHAPAS DE BORRACHA SINTÉTICA ASSENTES COM ARGAMASSA, E=8 A 10MM - COM RELEVO</v>
          </cell>
          <cell r="C2032" t="str">
            <v>M2</v>
          </cell>
          <cell r="D2032">
            <v>134.9</v>
          </cell>
          <cell r="E2032" t="str">
            <v>Siurb (Edif)-Jan/21</v>
          </cell>
        </row>
        <row r="2033">
          <cell r="A2033">
            <v>130300</v>
          </cell>
          <cell r="B2033" t="str">
            <v>ARREMATE DE PISOS E ESCADAS</v>
          </cell>
          <cell r="C2033" t="str">
            <v>.</v>
          </cell>
          <cell r="D2033" t="str">
            <v>.</v>
          </cell>
          <cell r="E2033" t="str">
            <v>Siurb (Edif)-Jan/21</v>
          </cell>
        </row>
        <row r="2034">
          <cell r="A2034">
            <v>130302</v>
          </cell>
          <cell r="B2034" t="str">
            <v>RODAPÉ DE ARGAMASSA DE CIMENTO E AREIA 1:3 - 10CM</v>
          </cell>
          <cell r="C2034" t="str">
            <v>M</v>
          </cell>
          <cell r="D2034">
            <v>9.07</v>
          </cell>
          <cell r="E2034" t="str">
            <v>Siurb (Edif)-Jan/21</v>
          </cell>
        </row>
        <row r="2035">
          <cell r="A2035">
            <v>130304</v>
          </cell>
          <cell r="B2035" t="str">
            <v>RODAPÉ DE GRANILITE - 10CM</v>
          </cell>
          <cell r="C2035" t="str">
            <v>M</v>
          </cell>
          <cell r="D2035">
            <v>60.14</v>
          </cell>
          <cell r="E2035" t="str">
            <v>Siurb (Edif)-Jan/21</v>
          </cell>
        </row>
        <row r="2036">
          <cell r="A2036">
            <v>130305</v>
          </cell>
          <cell r="B2036" t="str">
            <v>RODAPÉ DE GRANILITE - MEIA CANA, 10CM</v>
          </cell>
          <cell r="C2036" t="str">
            <v>M</v>
          </cell>
          <cell r="D2036">
            <v>57.69</v>
          </cell>
          <cell r="E2036" t="str">
            <v>Siurb (Edif)-Jan/21</v>
          </cell>
        </row>
        <row r="2037">
          <cell r="A2037">
            <v>130307</v>
          </cell>
          <cell r="B2037" t="str">
            <v>RODAPÉ DE ARGAMASSA DE ALTA RESISTÊNCIA - MEIA CANA, 10CM</v>
          </cell>
          <cell r="C2037" t="str">
            <v>M</v>
          </cell>
          <cell r="D2037">
            <v>61.85</v>
          </cell>
          <cell r="E2037" t="str">
            <v>Siurb (Edif)-Jan/21</v>
          </cell>
        </row>
        <row r="2038">
          <cell r="A2038">
            <v>130309</v>
          </cell>
          <cell r="B2038" t="str">
            <v>RODAPÉ CERÂMICO ESMALTADO PEIV 7CM À 10CM</v>
          </cell>
          <cell r="C2038" t="str">
            <v>M</v>
          </cell>
          <cell r="D2038">
            <v>17.98</v>
          </cell>
          <cell r="E2038" t="str">
            <v>Siurb (Edif)-Jan/21</v>
          </cell>
        </row>
        <row r="2039">
          <cell r="A2039">
            <v>130327</v>
          </cell>
          <cell r="B2039" t="str">
            <v>RODAPÉ DE MADEIRA - PADRÃO CUMARU 7CM</v>
          </cell>
          <cell r="C2039" t="str">
            <v>M</v>
          </cell>
          <cell r="D2039">
            <v>35.65</v>
          </cell>
          <cell r="E2039" t="str">
            <v>Siurb (Edif)-Jan/21</v>
          </cell>
        </row>
        <row r="2040">
          <cell r="A2040">
            <v>130331</v>
          </cell>
          <cell r="B2040" t="str">
            <v>RODAPÉ DE FIBRO-VINIL - 7,5CM</v>
          </cell>
          <cell r="C2040" t="str">
            <v>M</v>
          </cell>
          <cell r="D2040">
            <v>27</v>
          </cell>
          <cell r="E2040" t="str">
            <v>Siurb (Edif)-Jan/21</v>
          </cell>
        </row>
        <row r="2041">
          <cell r="A2041">
            <v>130335</v>
          </cell>
          <cell r="B2041" t="str">
            <v>RODAPÉ DE BORRACHA SINTÉTICA - BOLEADO, 7CM</v>
          </cell>
          <cell r="C2041" t="str">
            <v>M</v>
          </cell>
          <cell r="D2041">
            <v>24.49</v>
          </cell>
          <cell r="E2041" t="str">
            <v>Siurb (Edif)-Jan/21</v>
          </cell>
        </row>
        <row r="2042">
          <cell r="A2042">
            <v>130336</v>
          </cell>
          <cell r="B2042" t="str">
            <v>RODAPÉ EM GRANITO CINZA MAUA, ESP. 2CM, ALT. 7CM</v>
          </cell>
          <cell r="C2042" t="str">
            <v>M</v>
          </cell>
          <cell r="D2042">
            <v>74.48</v>
          </cell>
          <cell r="E2042" t="str">
            <v>Siurb (Edif)-Jan/21</v>
          </cell>
        </row>
        <row r="2043">
          <cell r="A2043">
            <v>130340</v>
          </cell>
          <cell r="B2043" t="str">
            <v>JUNTA PLÁSTICA PARA PISOS 3/4" X 1/8"</v>
          </cell>
          <cell r="C2043" t="str">
            <v>M</v>
          </cell>
          <cell r="D2043">
            <v>14.66</v>
          </cell>
          <cell r="E2043" t="str">
            <v>Siurb (Edif)-Jan/21</v>
          </cell>
        </row>
        <row r="2044">
          <cell r="A2044">
            <v>130365</v>
          </cell>
          <cell r="B2044" t="str">
            <v>DEGRAUS DE ARGAMASSA DE CIMENTO E AREIA 1:3</v>
          </cell>
          <cell r="C2044" t="str">
            <v>M</v>
          </cell>
          <cell r="D2044">
            <v>37.75</v>
          </cell>
          <cell r="E2044" t="str">
            <v>Siurb (Edif)-Jan/21</v>
          </cell>
        </row>
        <row r="2045">
          <cell r="A2045">
            <v>130367</v>
          </cell>
          <cell r="B2045" t="str">
            <v>DEGRAUS DE GRANILITE</v>
          </cell>
          <cell r="C2045" t="str">
            <v>M</v>
          </cell>
          <cell r="D2045">
            <v>81.17</v>
          </cell>
          <cell r="E2045" t="str">
            <v>Siurb (Edif)-Jan/21</v>
          </cell>
        </row>
        <row r="2046">
          <cell r="A2046">
            <v>130369</v>
          </cell>
          <cell r="B2046" t="str">
            <v>DEGRAUS DE ARGAMASSA DE ALTA RESISTÊNCIA</v>
          </cell>
          <cell r="C2046" t="str">
            <v>M</v>
          </cell>
          <cell r="D2046">
            <v>77.78</v>
          </cell>
          <cell r="E2046" t="str">
            <v>Siurb (Edif)-Jan/21</v>
          </cell>
        </row>
        <row r="2047">
          <cell r="A2047">
            <v>130385</v>
          </cell>
          <cell r="B2047" t="str">
            <v>DEGRAUS DE CHAPAS VINÍLICAS - ESPESSURA 2MM (INCLUSIVE ARGAMASSA DE REGULARIZAÇÃO DA BASE)</v>
          </cell>
          <cell r="C2047" t="str">
            <v>M</v>
          </cell>
          <cell r="D2047">
            <v>92.83</v>
          </cell>
          <cell r="E2047" t="str">
            <v>Siurb (Edif)-Jan/21</v>
          </cell>
        </row>
        <row r="2048">
          <cell r="A2048">
            <v>130387</v>
          </cell>
          <cell r="B2048" t="str">
            <v>DEGRAUS DE CHAPAS DE BORRACHA SINTÉTICA - ESPESSURA 4 À 5MM</v>
          </cell>
          <cell r="C2048" t="str">
            <v>M</v>
          </cell>
          <cell r="D2048">
            <v>85.53</v>
          </cell>
          <cell r="E2048" t="str">
            <v>Siurb (Edif)-Jan/21</v>
          </cell>
        </row>
        <row r="2049">
          <cell r="A2049">
            <v>130394</v>
          </cell>
          <cell r="B2049" t="str">
            <v>FITA ANTIDERRAPANTE, FAIXA COM LARGURA=5CM E ESPESSURA=2MM, APLICAÇÃO EM DEGRAU</v>
          </cell>
          <cell r="C2049" t="str">
            <v>M</v>
          </cell>
          <cell r="D2049">
            <v>10.42</v>
          </cell>
          <cell r="E2049" t="str">
            <v>Siurb (Edif)-Jan/21</v>
          </cell>
        </row>
        <row r="2050">
          <cell r="A2050">
            <v>130400</v>
          </cell>
          <cell r="B2050" t="str">
            <v>SOLEIRAS</v>
          </cell>
          <cell r="C2050" t="str">
            <v>.</v>
          </cell>
          <cell r="D2050" t="str">
            <v>.</v>
          </cell>
          <cell r="E2050" t="str">
            <v>Siurb (Edif)-Jan/21</v>
          </cell>
        </row>
        <row r="2051">
          <cell r="A2051">
            <v>130405</v>
          </cell>
          <cell r="B2051" t="str">
            <v>SOLEIRA PARA PORTA EM GRANITO CINZA SEM POLIMENTO (FOSCO)</v>
          </cell>
          <cell r="C2051" t="str">
            <v>M</v>
          </cell>
          <cell r="D2051">
            <v>91.86</v>
          </cell>
          <cell r="E2051" t="str">
            <v>Siurb (Edif)-Jan/21</v>
          </cell>
        </row>
        <row r="2052">
          <cell r="A2052">
            <v>135000</v>
          </cell>
          <cell r="B2052" t="str">
            <v>DEMOLIÇÕES</v>
          </cell>
          <cell r="C2052" t="str">
            <v>.</v>
          </cell>
          <cell r="D2052" t="str">
            <v>.</v>
          </cell>
          <cell r="E2052" t="str">
            <v>Siurb (Edif)-Jan/21</v>
          </cell>
        </row>
        <row r="2053">
          <cell r="A2053">
            <v>135001</v>
          </cell>
          <cell r="B2053" t="str">
            <v>DEMOLIÇÃO DE CONCRETO SIMPLES</v>
          </cell>
          <cell r="C2053" t="str">
            <v>M3</v>
          </cell>
          <cell r="D2053">
            <v>266.3</v>
          </cell>
          <cell r="E2053" t="str">
            <v>Siurb (Edif)-Jan/21</v>
          </cell>
        </row>
        <row r="2054">
          <cell r="A2054">
            <v>135005</v>
          </cell>
          <cell r="B2054" t="str">
            <v>DEMOLIÇÃO DE ARGAMASSA, CERÂMICA OU SIMILAR INCLUSIVE ARGAMASSA DE REGULARIZAÇÃO</v>
          </cell>
          <cell r="C2054" t="str">
            <v>M2</v>
          </cell>
          <cell r="D2054">
            <v>30.73</v>
          </cell>
          <cell r="E2054" t="str">
            <v>Siurb (Edif)-Jan/21</v>
          </cell>
        </row>
        <row r="2055">
          <cell r="A2055">
            <v>135010</v>
          </cell>
          <cell r="B2055" t="str">
            <v>DEMOLIÇÃO DE TACOS DE MADEIRA, INCLUSIVE ARGAMASSA DE ASSENTAMENTO</v>
          </cell>
          <cell r="C2055" t="str">
            <v>M2</v>
          </cell>
          <cell r="D2055">
            <v>20.48</v>
          </cell>
          <cell r="E2055" t="str">
            <v>Siurb (Edif)-Jan/21</v>
          </cell>
        </row>
        <row r="2056">
          <cell r="A2056">
            <v>135012</v>
          </cell>
          <cell r="B2056" t="str">
            <v>DEMOLIÇÃO DE SOALHO DE MADEIRA, EXCLUSIVE VIGAMENTO</v>
          </cell>
          <cell r="C2056" t="str">
            <v>M2</v>
          </cell>
          <cell r="D2056">
            <v>20.48</v>
          </cell>
          <cell r="E2056" t="str">
            <v>Siurb (Edif)-Jan/21</v>
          </cell>
        </row>
        <row r="2057">
          <cell r="A2057">
            <v>135014</v>
          </cell>
          <cell r="B2057" t="str">
            <v>DEMOLIÇÃO DE SOALHO DE MADEIRA, INCLUSIVE VIGAMENTO</v>
          </cell>
          <cell r="C2057" t="str">
            <v>M2</v>
          </cell>
          <cell r="D2057">
            <v>24.58</v>
          </cell>
          <cell r="E2057" t="str">
            <v>Siurb (Edif)-Jan/21</v>
          </cell>
        </row>
        <row r="2058">
          <cell r="A2058">
            <v>135020</v>
          </cell>
          <cell r="B2058" t="str">
            <v>DEMOLIÇÃO DE FIBRO-VINIL OU BORRACHA SINTÉTICA, INCLUSIVE ARGAMASSA DE REGULARIZAÇÃO</v>
          </cell>
          <cell r="C2058" t="str">
            <v>M2</v>
          </cell>
          <cell r="D2058">
            <v>18.440000000000001</v>
          </cell>
          <cell r="E2058" t="str">
            <v>Siurb (Edif)-Jan/21</v>
          </cell>
        </row>
        <row r="2059">
          <cell r="A2059">
            <v>135030</v>
          </cell>
          <cell r="B2059" t="str">
            <v>DEMOLIÇÃO DE RODAPÉS EM GERAL, INCLUSIVE ARGAMASSA DE ASSENTAMENTO</v>
          </cell>
          <cell r="C2059" t="str">
            <v>M</v>
          </cell>
          <cell r="D2059">
            <v>2.66</v>
          </cell>
          <cell r="E2059" t="str">
            <v>Siurb (Edif)-Jan/21</v>
          </cell>
        </row>
        <row r="2060">
          <cell r="A2060">
            <v>135040</v>
          </cell>
          <cell r="B2060" t="str">
            <v>DEMOLIÇÃO DE DEGRAUS EM GERAL, INCLUSIVE ARGAMASSA DE ASSENTAMENTO</v>
          </cell>
          <cell r="C2060" t="str">
            <v>M</v>
          </cell>
          <cell r="D2060">
            <v>8.19</v>
          </cell>
          <cell r="E2060" t="str">
            <v>Siurb (Edif)-Jan/21</v>
          </cell>
        </row>
        <row r="2061">
          <cell r="A2061">
            <v>136000</v>
          </cell>
          <cell r="B2061" t="str">
            <v>RETIRADAS</v>
          </cell>
          <cell r="C2061" t="str">
            <v>.</v>
          </cell>
          <cell r="D2061" t="str">
            <v>.</v>
          </cell>
          <cell r="E2061" t="str">
            <v>Siurb (Edif)-Jan/21</v>
          </cell>
        </row>
        <row r="2062">
          <cell r="A2062">
            <v>136002</v>
          </cell>
          <cell r="B2062" t="str">
            <v>RETIRADA DE FORRAS DE PEDRAS NATURAIS - GRANITO OU MÁRMORE</v>
          </cell>
          <cell r="C2062" t="str">
            <v>M2</v>
          </cell>
          <cell r="D2062">
            <v>28.68</v>
          </cell>
          <cell r="E2062" t="str">
            <v>Siurb (Edif)-Jan/21</v>
          </cell>
        </row>
        <row r="2063">
          <cell r="A2063">
            <v>136010</v>
          </cell>
          <cell r="B2063" t="str">
            <v>RETIRADA DE TACOS DE MADEIRA</v>
          </cell>
          <cell r="C2063" t="str">
            <v>M2</v>
          </cell>
          <cell r="D2063">
            <v>30.73</v>
          </cell>
          <cell r="E2063" t="str">
            <v>Siurb (Edif)-Jan/21</v>
          </cell>
        </row>
        <row r="2064">
          <cell r="A2064">
            <v>136012</v>
          </cell>
          <cell r="B2064" t="str">
            <v>RETIRADA DE SOALHO DE MADEIRA, EXCLUSIVE VIGAMENTO</v>
          </cell>
          <cell r="C2064" t="str">
            <v>M2</v>
          </cell>
          <cell r="D2064">
            <v>30.36</v>
          </cell>
          <cell r="E2064" t="str">
            <v>Siurb (Edif)-Jan/21</v>
          </cell>
        </row>
        <row r="2065">
          <cell r="A2065">
            <v>136014</v>
          </cell>
          <cell r="B2065" t="str">
            <v>RETIRADA DE SOALHO DE MADEIRA, INCLUSIVE VIGAMENTO</v>
          </cell>
          <cell r="C2065" t="str">
            <v>M2</v>
          </cell>
          <cell r="D2065">
            <v>36.43</v>
          </cell>
          <cell r="E2065" t="str">
            <v>Siurb (Edif)-Jan/21</v>
          </cell>
        </row>
        <row r="2066">
          <cell r="A2066">
            <v>136020</v>
          </cell>
          <cell r="B2066" t="str">
            <v>RETIRADA DE FIBRO-VINIL</v>
          </cell>
          <cell r="C2066" t="str">
            <v>M2</v>
          </cell>
          <cell r="D2066">
            <v>29.12</v>
          </cell>
          <cell r="E2066" t="str">
            <v>Siurb (Edif)-Jan/21</v>
          </cell>
        </row>
        <row r="2067">
          <cell r="A2067">
            <v>136030</v>
          </cell>
          <cell r="B2067" t="str">
            <v>RETIRADA DE RODAPÉS DE MADEIRA, INCLUSIVE CORDÃO</v>
          </cell>
          <cell r="C2067" t="str">
            <v>M</v>
          </cell>
          <cell r="D2067">
            <v>5.35</v>
          </cell>
          <cell r="E2067" t="str">
            <v>Siurb (Edif)-Jan/21</v>
          </cell>
        </row>
        <row r="2068">
          <cell r="A2068">
            <v>137000</v>
          </cell>
          <cell r="B2068" t="str">
            <v>RECOLOCAÇÕES</v>
          </cell>
          <cell r="C2068" t="str">
            <v>.</v>
          </cell>
          <cell r="D2068" t="str">
            <v>.</v>
          </cell>
          <cell r="E2068" t="str">
            <v>Siurb (Edif)-Jan/21</v>
          </cell>
        </row>
        <row r="2069">
          <cell r="A2069">
            <v>137010</v>
          </cell>
          <cell r="B2069" t="str">
            <v>RECOLOCAÇÃO DE TACOS DE MADEIRA</v>
          </cell>
          <cell r="C2069" t="str">
            <v>M2</v>
          </cell>
          <cell r="D2069">
            <v>92.52</v>
          </cell>
          <cell r="E2069" t="str">
            <v>Siurb (Edif)-Jan/21</v>
          </cell>
        </row>
        <row r="2070">
          <cell r="A2070">
            <v>137012</v>
          </cell>
          <cell r="B2070" t="str">
            <v>RECOLOCAÇÃO DE SOALHO DE MADEIRA, EXCLUSIVE VIGAMENTO</v>
          </cell>
          <cell r="C2070" t="str">
            <v>M2</v>
          </cell>
          <cell r="D2070">
            <v>24.14</v>
          </cell>
          <cell r="E2070" t="str">
            <v>Siurb (Edif)-Jan/21</v>
          </cell>
        </row>
        <row r="2071">
          <cell r="A2071">
            <v>137014</v>
          </cell>
          <cell r="B2071" t="str">
            <v>RECOLOCAÇÃO DE SOALHO DE MADEIRA, INCLUSIVE VIGAMENTO</v>
          </cell>
          <cell r="C2071" t="str">
            <v>M2</v>
          </cell>
          <cell r="D2071">
            <v>65.69</v>
          </cell>
          <cell r="E2071" t="str">
            <v>Siurb (Edif)-Jan/21</v>
          </cell>
        </row>
        <row r="2072">
          <cell r="A2072">
            <v>137020</v>
          </cell>
          <cell r="B2072" t="str">
            <v>RECOLOCAÇÃO DE FIBRO-VINIL</v>
          </cell>
          <cell r="C2072" t="str">
            <v>M2</v>
          </cell>
          <cell r="D2072">
            <v>11.85</v>
          </cell>
          <cell r="E2072" t="str">
            <v>Siurb (Edif)-Jan/21</v>
          </cell>
        </row>
        <row r="2073">
          <cell r="A2073">
            <v>137030</v>
          </cell>
          <cell r="B2073" t="str">
            <v>RECOLOCAÇÃO DE RODAPÉS DE MADEIRA, INCLUSIVE CORDÃO</v>
          </cell>
          <cell r="C2073" t="str">
            <v>M</v>
          </cell>
          <cell r="D2073">
            <v>19.010000000000002</v>
          </cell>
          <cell r="E2073" t="str">
            <v>Siurb (Edif)-Jan/21</v>
          </cell>
        </row>
        <row r="2074">
          <cell r="A2074">
            <v>138000</v>
          </cell>
          <cell r="B2074" t="str">
            <v>SERVIÇOS PARCIAIS</v>
          </cell>
          <cell r="C2074" t="str">
            <v>.</v>
          </cell>
          <cell r="D2074" t="str">
            <v>.</v>
          </cell>
          <cell r="E2074" t="str">
            <v>Siurb (Edif)-Jan/21</v>
          </cell>
        </row>
        <row r="2075">
          <cell r="A2075">
            <v>138015</v>
          </cell>
          <cell r="B2075" t="str">
            <v>COLAGEM DE TACOS SOLTOS - COM FORNECIMENTO DE TACOS</v>
          </cell>
          <cell r="C2075" t="str">
            <v>M2</v>
          </cell>
          <cell r="D2075">
            <v>196.24</v>
          </cell>
          <cell r="E2075" t="str">
            <v>Siurb (Edif)-Jan/21</v>
          </cell>
        </row>
        <row r="2076">
          <cell r="A2076">
            <v>138016</v>
          </cell>
          <cell r="B2076" t="str">
            <v>COLAGEM DE TACOS SOLTOS - SEM FORNECIMENTO DE TACOS</v>
          </cell>
          <cell r="C2076" t="str">
            <v>M2</v>
          </cell>
          <cell r="D2076">
            <v>27.86</v>
          </cell>
          <cell r="E2076" t="str">
            <v>Siurb (Edif)-Jan/21</v>
          </cell>
        </row>
        <row r="2077">
          <cell r="A2077">
            <v>138017</v>
          </cell>
          <cell r="B2077" t="str">
            <v>REPREGAMENTO DE ASSOALHO DE MADEIRA</v>
          </cell>
          <cell r="C2077" t="str">
            <v>M2</v>
          </cell>
          <cell r="D2077">
            <v>6.89</v>
          </cell>
          <cell r="E2077" t="str">
            <v>Siurb (Edif)-Jan/21</v>
          </cell>
        </row>
        <row r="2078">
          <cell r="A2078">
            <v>138018</v>
          </cell>
          <cell r="B2078" t="str">
            <v>TABUAS DE MADEIRA MACIÇA PARA ASSOALHO - CUMARU</v>
          </cell>
          <cell r="C2078" t="str">
            <v>M2</v>
          </cell>
          <cell r="D2078">
            <v>273.20999999999998</v>
          </cell>
          <cell r="E2078" t="str">
            <v>Siurb (Edif)-Jan/21</v>
          </cell>
        </row>
        <row r="2079">
          <cell r="A2079">
            <v>138041</v>
          </cell>
          <cell r="B2079" t="str">
            <v>TESTEIRA DE BORRACHA SINTÉTICA PARA DEGRAUS</v>
          </cell>
          <cell r="C2079" t="str">
            <v>M</v>
          </cell>
          <cell r="D2079">
            <v>21.43</v>
          </cell>
          <cell r="E2079" t="str">
            <v>Siurb (Edif)-Jan/21</v>
          </cell>
        </row>
        <row r="2080">
          <cell r="A2080">
            <v>138061</v>
          </cell>
          <cell r="B2080" t="str">
            <v>POLIMENTO DE PISO DE GRANILITE OU ARGAMASSA DE ALTA RESISTÊNCIA</v>
          </cell>
          <cell r="C2080" t="str">
            <v>M2</v>
          </cell>
          <cell r="D2080">
            <v>7.43</v>
          </cell>
          <cell r="E2080" t="str">
            <v>Siurb (Edif)-Jan/21</v>
          </cell>
        </row>
        <row r="2081">
          <cell r="A2081">
            <v>138062</v>
          </cell>
          <cell r="B2081" t="str">
            <v>POLIMENTO DE PISO DE MÁRMORE</v>
          </cell>
          <cell r="C2081" t="str">
            <v>M2</v>
          </cell>
          <cell r="D2081">
            <v>7.43</v>
          </cell>
          <cell r="E2081" t="str">
            <v>Siurb (Edif)-Jan/21</v>
          </cell>
        </row>
        <row r="2082">
          <cell r="A2082">
            <v>138070</v>
          </cell>
          <cell r="B2082" t="str">
            <v>RESINA ACRÍLICA PARA PISO GRANILITE</v>
          </cell>
          <cell r="C2082" t="str">
            <v>M2</v>
          </cell>
          <cell r="D2082">
            <v>26.17</v>
          </cell>
          <cell r="E2082" t="str">
            <v>Siurb (Edif)-Jan/21</v>
          </cell>
        </row>
        <row r="2083">
          <cell r="A2083">
            <v>138071</v>
          </cell>
          <cell r="B2083" t="str">
            <v>RESINA EPÓXI PARA PISO GRANILITE</v>
          </cell>
          <cell r="C2083" t="str">
            <v>M2</v>
          </cell>
          <cell r="D2083">
            <v>31.33</v>
          </cell>
          <cell r="E2083" t="str">
            <v>Siurb (Edif)-Jan/21</v>
          </cell>
        </row>
        <row r="2084">
          <cell r="A2084">
            <v>138072</v>
          </cell>
          <cell r="B2084" t="str">
            <v>RESINA POLIURETANO PARA PISO GRANILITE</v>
          </cell>
          <cell r="C2084" t="str">
            <v>M2</v>
          </cell>
          <cell r="D2084">
            <v>44.44</v>
          </cell>
          <cell r="E2084" t="str">
            <v>Siurb (Edif)-Jan/21</v>
          </cell>
        </row>
        <row r="2085">
          <cell r="A2085">
            <v>138073</v>
          </cell>
          <cell r="B2085" t="str">
            <v>RESINA ACRÍLICA PARA DEGRAU DE GRANILITE</v>
          </cell>
          <cell r="C2085" t="str">
            <v>M</v>
          </cell>
          <cell r="D2085">
            <v>13.54</v>
          </cell>
          <cell r="E2085" t="str">
            <v>Siurb (Edif)-Jan/21</v>
          </cell>
        </row>
        <row r="2086">
          <cell r="A2086">
            <v>138074</v>
          </cell>
          <cell r="B2086" t="str">
            <v>RESINA EPÓXI PARA DEGRAU DE GRANILITE</v>
          </cell>
          <cell r="C2086" t="str">
            <v>M</v>
          </cell>
          <cell r="D2086">
            <v>16.21</v>
          </cell>
          <cell r="E2086" t="str">
            <v>Siurb (Edif)-Jan/21</v>
          </cell>
        </row>
        <row r="2087">
          <cell r="A2087">
            <v>138075</v>
          </cell>
          <cell r="B2087" t="str">
            <v>RESINA POLIURETANO PARA DEGRAU DE GRANILITE</v>
          </cell>
          <cell r="C2087" t="str">
            <v>M</v>
          </cell>
          <cell r="D2087">
            <v>23</v>
          </cell>
          <cell r="E2087" t="str">
            <v>Siurb (Edif)-Jan/21</v>
          </cell>
        </row>
        <row r="2088">
          <cell r="A2088">
            <v>138076</v>
          </cell>
          <cell r="B2088" t="str">
            <v>LIMPEZA POR HIDROJATEAMENTO E REJUNTAMENTO DE PISO CERÂMICO TIPO GAIL OU SIMILAR</v>
          </cell>
          <cell r="C2088" t="str">
            <v>M2</v>
          </cell>
          <cell r="D2088">
            <v>11.15</v>
          </cell>
          <cell r="E2088" t="str">
            <v>Siurb (Edif)-Jan/21</v>
          </cell>
        </row>
        <row r="2089">
          <cell r="A2089">
            <v>140000</v>
          </cell>
          <cell r="B2089" t="str">
            <v>VIDROS</v>
          </cell>
          <cell r="E2089" t="str">
            <v>Siurb (Edif)-Jan/21</v>
          </cell>
        </row>
        <row r="2090">
          <cell r="A2090">
            <v>140100</v>
          </cell>
          <cell r="B2090" t="str">
            <v>VIDROS ENCAIXILHADOS E ESPELHOS</v>
          </cell>
          <cell r="C2090" t="str">
            <v>.</v>
          </cell>
          <cell r="D2090" t="str">
            <v>.</v>
          </cell>
          <cell r="E2090" t="str">
            <v>Siurb (Edif)-Jan/21</v>
          </cell>
        </row>
        <row r="2091">
          <cell r="A2091">
            <v>140103</v>
          </cell>
          <cell r="B2091" t="str">
            <v>VIDRO LISO COMUM, TRANSPARENTE INCOLOR - ESPESSURA 4MM</v>
          </cell>
          <cell r="C2091" t="str">
            <v>M2</v>
          </cell>
          <cell r="D2091">
            <v>151.38</v>
          </cell>
          <cell r="E2091" t="str">
            <v>Siurb (Edif)-Jan/21</v>
          </cell>
        </row>
        <row r="2092">
          <cell r="A2092">
            <v>140104</v>
          </cell>
          <cell r="B2092" t="str">
            <v>VIDRO LISO COMUM, TRANSPARENTE INCOLOR - ESPESSURA 5MM</v>
          </cell>
          <cell r="C2092" t="str">
            <v>M2</v>
          </cell>
          <cell r="D2092">
            <v>170.55</v>
          </cell>
          <cell r="E2092" t="str">
            <v>Siurb (Edif)-Jan/21</v>
          </cell>
        </row>
        <row r="2093">
          <cell r="A2093">
            <v>140105</v>
          </cell>
          <cell r="B2093" t="str">
            <v>VIDRO LISO COMUM, TRANSPARENTE INCOLOR - ESPESSURA 6MM</v>
          </cell>
          <cell r="C2093" t="str">
            <v>M2</v>
          </cell>
          <cell r="D2093">
            <v>178.53</v>
          </cell>
          <cell r="E2093" t="str">
            <v>Siurb (Edif)-Jan/21</v>
          </cell>
        </row>
        <row r="2094">
          <cell r="A2094">
            <v>140111</v>
          </cell>
          <cell r="B2094" t="str">
            <v>VIDRO IMPRESSO COMUM, TRANSLÚCIDO INCOLOR - TIPO CANELADO, 4MM</v>
          </cell>
          <cell r="C2094" t="str">
            <v>M2</v>
          </cell>
          <cell r="D2094">
            <v>155.65</v>
          </cell>
          <cell r="E2094" t="str">
            <v>Siurb (Edif)-Jan/21</v>
          </cell>
        </row>
        <row r="2095">
          <cell r="A2095">
            <v>140130</v>
          </cell>
          <cell r="B2095" t="str">
            <v>VIDRO LISO DE SEGURANÇA, LAMINADO INCOLOR - ESPESSURA 6MM</v>
          </cell>
          <cell r="C2095" t="str">
            <v>M2</v>
          </cell>
          <cell r="D2095">
            <v>322.82</v>
          </cell>
          <cell r="E2095" t="str">
            <v>Siurb (Edif)-Jan/21</v>
          </cell>
        </row>
        <row r="2096">
          <cell r="A2096">
            <v>140137</v>
          </cell>
          <cell r="B2096" t="str">
            <v>VIDRO LISO DE SEGURANÇA, LAMINADO LEITOSO - ESPESSURA 6MM</v>
          </cell>
          <cell r="C2096" t="str">
            <v>M2</v>
          </cell>
          <cell r="D2096">
            <v>561.12</v>
          </cell>
          <cell r="E2096" t="str">
            <v>Siurb (Edif)-Jan/21</v>
          </cell>
        </row>
        <row r="2097">
          <cell r="A2097">
            <v>140150</v>
          </cell>
          <cell r="B2097" t="str">
            <v>VIDRO LISO DE SEGURANÇA, TEMPERADO INCOLOR - ESPESSURA 6MM</v>
          </cell>
          <cell r="C2097" t="str">
            <v>M2</v>
          </cell>
          <cell r="D2097">
            <v>282.36</v>
          </cell>
          <cell r="E2097" t="str">
            <v>Siurb (Edif)-Jan/21</v>
          </cell>
        </row>
        <row r="2098">
          <cell r="A2098">
            <v>140152</v>
          </cell>
          <cell r="B2098" t="str">
            <v>VIDRO LISO DE SEGURANÇA, TEMPERADO INCOLOR - ESPESSURA 10MM</v>
          </cell>
          <cell r="C2098" t="str">
            <v>M2</v>
          </cell>
          <cell r="D2098">
            <v>366.33</v>
          </cell>
          <cell r="E2098" t="str">
            <v>Siurb (Edif)-Jan/21</v>
          </cell>
        </row>
        <row r="2099">
          <cell r="A2099">
            <v>140170</v>
          </cell>
          <cell r="B2099" t="str">
            <v>ESPELHO COMUM - ESPESSURA 3MM</v>
          </cell>
          <cell r="C2099" t="str">
            <v>M2</v>
          </cell>
          <cell r="D2099">
            <v>164.39</v>
          </cell>
          <cell r="E2099" t="str">
            <v>Siurb (Edif)-Jan/21</v>
          </cell>
        </row>
        <row r="2100">
          <cell r="A2100">
            <v>140172</v>
          </cell>
          <cell r="B2100" t="str">
            <v>ESPELHO E=3MM COM MOLDURA DE ALUMÍNIO</v>
          </cell>
          <cell r="C2100" t="str">
            <v>M2</v>
          </cell>
          <cell r="D2100">
            <v>503.16</v>
          </cell>
          <cell r="E2100" t="str">
            <v>Siurb (Edif)-Jan/21</v>
          </cell>
        </row>
        <row r="2101">
          <cell r="A2101">
            <v>145000</v>
          </cell>
          <cell r="B2101" t="str">
            <v>DEMOLIÇÕES</v>
          </cell>
          <cell r="C2101" t="str">
            <v>.</v>
          </cell>
          <cell r="D2101" t="str">
            <v>.</v>
          </cell>
          <cell r="E2101" t="str">
            <v>Siurb (Edif)-Jan/21</v>
          </cell>
        </row>
        <row r="2102">
          <cell r="A2102">
            <v>145001</v>
          </cell>
          <cell r="B2102" t="str">
            <v>DEMOLIÇÃO DE VIDROS ENCAIXILHADOS EM GERAL, INCLUSIVE LIMPEZA DO CAIXILHO</v>
          </cell>
          <cell r="C2102" t="str">
            <v>M2</v>
          </cell>
          <cell r="D2102">
            <v>68.73</v>
          </cell>
          <cell r="E2102" t="str">
            <v>Siurb (Edif)-Jan/21</v>
          </cell>
        </row>
        <row r="2103">
          <cell r="A2103">
            <v>146000</v>
          </cell>
          <cell r="B2103" t="str">
            <v>RETIRADAS</v>
          </cell>
          <cell r="C2103" t="str">
            <v>.</v>
          </cell>
          <cell r="D2103" t="str">
            <v>.</v>
          </cell>
          <cell r="E2103" t="str">
            <v>Siurb (Edif)-Jan/21</v>
          </cell>
        </row>
        <row r="2104">
          <cell r="A2104">
            <v>146001</v>
          </cell>
          <cell r="B2104" t="str">
            <v>RETIRADA DE VIDROS ENCAIXILHADOS EM GERAL, INCLUSIVE LIMPEZA DO CAIXILHO</v>
          </cell>
          <cell r="C2104" t="str">
            <v>M2</v>
          </cell>
          <cell r="D2104">
            <v>103.09</v>
          </cell>
          <cell r="E2104" t="str">
            <v>Siurb (Edif)-Jan/21</v>
          </cell>
        </row>
        <row r="2105">
          <cell r="A2105">
            <v>147000</v>
          </cell>
          <cell r="B2105" t="str">
            <v>RECOLOCAÇÕES</v>
          </cell>
          <cell r="C2105" t="str">
            <v>.</v>
          </cell>
          <cell r="D2105" t="str">
            <v>.</v>
          </cell>
          <cell r="E2105" t="str">
            <v>Siurb (Edif)-Jan/21</v>
          </cell>
        </row>
        <row r="2106">
          <cell r="A2106">
            <v>147001</v>
          </cell>
          <cell r="B2106" t="str">
            <v>RECOLOCAÇÃO DE VIDROS ENCAIXILHADOS EM GERAL</v>
          </cell>
          <cell r="C2106" t="str">
            <v>M2</v>
          </cell>
          <cell r="D2106">
            <v>74.67</v>
          </cell>
          <cell r="E2106" t="str">
            <v>Siurb (Edif)-Jan/21</v>
          </cell>
        </row>
        <row r="2107">
          <cell r="A2107">
            <v>150000</v>
          </cell>
          <cell r="B2107" t="str">
            <v>PINTURA</v>
          </cell>
          <cell r="E2107" t="str">
            <v>Siurb (Edif)-Jan/21</v>
          </cell>
        </row>
        <row r="2108">
          <cell r="A2108">
            <v>150100</v>
          </cell>
          <cell r="B2108" t="str">
            <v>PINTURA EM ALVENARIA E CONCRETO</v>
          </cell>
          <cell r="C2108" t="str">
            <v>.</v>
          </cell>
          <cell r="D2108" t="str">
            <v>.</v>
          </cell>
          <cell r="E2108" t="str">
            <v>Siurb (Edif)-Jan/21</v>
          </cell>
        </row>
        <row r="2109">
          <cell r="A2109">
            <v>150101</v>
          </cell>
          <cell r="B2109" t="str">
            <v>AGUADA DE CAL - CONCRETO OU REBOCO SEM MASSA CORRIDA, INTERIOR</v>
          </cell>
          <cell r="C2109" t="str">
            <v>M2</v>
          </cell>
          <cell r="D2109">
            <v>6.36</v>
          </cell>
          <cell r="E2109" t="str">
            <v>Siurb (Edif)-Jan/21</v>
          </cell>
        </row>
        <row r="2110">
          <cell r="A2110">
            <v>150102</v>
          </cell>
          <cell r="B2110" t="str">
            <v>AGUADA DE CAL - CONCRETO OU REBOCO SEM MASSA CORRIDA, EXTERIOR</v>
          </cell>
          <cell r="C2110" t="str">
            <v>M2</v>
          </cell>
          <cell r="D2110">
            <v>8.73</v>
          </cell>
          <cell r="E2110" t="str">
            <v>Siurb (Edif)-Jan/21</v>
          </cell>
        </row>
        <row r="2111">
          <cell r="A2111">
            <v>150108</v>
          </cell>
          <cell r="B2111" t="str">
            <v>TINTA HIDROFUGA A BASE DE CIMENTO -  CONCRETO OU REBOCO SEM MASSA CORRIDA</v>
          </cell>
          <cell r="C2111" t="str">
            <v>M2</v>
          </cell>
          <cell r="D2111">
            <v>9.98</v>
          </cell>
          <cell r="E2111" t="str">
            <v>Siurb (Edif)-Jan/21</v>
          </cell>
        </row>
        <row r="2112">
          <cell r="A2112">
            <v>150110</v>
          </cell>
          <cell r="B2112" t="str">
            <v>TINTA PVA (LÁTEX) - CONCRETO OU REBOCO SEM MASSA CORRIDA</v>
          </cell>
          <cell r="C2112" t="str">
            <v>M2</v>
          </cell>
          <cell r="D2112">
            <v>20.22</v>
          </cell>
          <cell r="E2112" t="str">
            <v>Siurb (Edif)-Jan/21</v>
          </cell>
        </row>
        <row r="2113">
          <cell r="A2113">
            <v>150111</v>
          </cell>
          <cell r="B2113" t="str">
            <v>TINTA PVA (LÁTEX) - REBOCO COM MASSA CORRIDA</v>
          </cell>
          <cell r="C2113" t="str">
            <v>M2</v>
          </cell>
          <cell r="D2113">
            <v>30.87</v>
          </cell>
          <cell r="E2113" t="str">
            <v>Siurb (Edif)-Jan/21</v>
          </cell>
        </row>
        <row r="2114">
          <cell r="A2114">
            <v>150115</v>
          </cell>
          <cell r="B2114" t="str">
            <v>TINTA ACRÍLICA - CONCRETO OU REBOCO SEM MASSA CORRIDA</v>
          </cell>
          <cell r="C2114" t="str">
            <v>M2</v>
          </cell>
          <cell r="D2114">
            <v>20.94</v>
          </cell>
          <cell r="E2114" t="str">
            <v>Siurb (Edif)-Jan/21</v>
          </cell>
        </row>
        <row r="2115">
          <cell r="A2115">
            <v>150116</v>
          </cell>
          <cell r="B2115" t="str">
            <v>TINTA ACRÍLICA - REBOCO COM MASSA CORRIDA</v>
          </cell>
          <cell r="C2115" t="str">
            <v>M2</v>
          </cell>
          <cell r="D2115">
            <v>34.1</v>
          </cell>
          <cell r="E2115" t="str">
            <v>Siurb (Edif)-Jan/21</v>
          </cell>
        </row>
        <row r="2116">
          <cell r="A2116">
            <v>150118</v>
          </cell>
          <cell r="B2116" t="str">
            <v>TINTA ACRÍLICA COR DE CONCRETO COM MASSA TEXTURA ACRÍLICA</v>
          </cell>
          <cell r="C2116" t="str">
            <v>M2</v>
          </cell>
          <cell r="D2116">
            <v>62.48</v>
          </cell>
          <cell r="E2116" t="str">
            <v>Siurb (Edif)-Jan/21</v>
          </cell>
        </row>
        <row r="2117">
          <cell r="A2117">
            <v>150119</v>
          </cell>
          <cell r="B2117" t="str">
            <v>TINTA ACRÍLICA TEXTURADA</v>
          </cell>
          <cell r="C2117" t="str">
            <v>M2</v>
          </cell>
          <cell r="D2117">
            <v>22.89</v>
          </cell>
          <cell r="E2117" t="str">
            <v>Siurb (Edif)-Jan/21</v>
          </cell>
        </row>
        <row r="2118">
          <cell r="A2118">
            <v>150123</v>
          </cell>
          <cell r="B2118" t="str">
            <v>TINTA ESMALTE SINTÉTICO - CONCRETO OU REBOCO SEM MASSA CORRIDA</v>
          </cell>
          <cell r="C2118" t="str">
            <v>M2</v>
          </cell>
          <cell r="D2118">
            <v>22.98</v>
          </cell>
          <cell r="E2118" t="str">
            <v>Siurb (Edif)-Jan/21</v>
          </cell>
        </row>
        <row r="2119">
          <cell r="A2119">
            <v>150124</v>
          </cell>
          <cell r="B2119" t="str">
            <v>TINTA ESMALTE SINTÉTICO - CONCRETO OU REBOCO COM MASSA CORRIDA</v>
          </cell>
          <cell r="C2119" t="str">
            <v>M2</v>
          </cell>
          <cell r="D2119">
            <v>44.51</v>
          </cell>
          <cell r="E2119" t="str">
            <v>Siurb (Edif)-Jan/21</v>
          </cell>
        </row>
        <row r="2120">
          <cell r="A2120">
            <v>150125</v>
          </cell>
          <cell r="B2120" t="str">
            <v>APLICAÇÃO DE TINTA ANTI-PICHAÇÃO - BASE SOLVENTE - 2 DEMÃOS (REMOÇÃO DA PICHAÇÃO SOMENTE A SECO OU COM ÁGUA E SABÃO)</v>
          </cell>
          <cell r="C2120" t="str">
            <v>M2</v>
          </cell>
          <cell r="D2120">
            <v>37.590000000000003</v>
          </cell>
          <cell r="E2120" t="str">
            <v>Siurb (Edif)-Jan/21</v>
          </cell>
        </row>
        <row r="2121">
          <cell r="A2121">
            <v>150136</v>
          </cell>
          <cell r="B2121" t="str">
            <v>TINTA EPÓXI - REBOCO COM MASSA BASE EPÓXI</v>
          </cell>
          <cell r="C2121" t="str">
            <v>M2</v>
          </cell>
          <cell r="D2121">
            <v>138.47</v>
          </cell>
          <cell r="E2121" t="str">
            <v>Siurb (Edif)-Jan/21</v>
          </cell>
        </row>
        <row r="2122">
          <cell r="A2122">
            <v>150170</v>
          </cell>
          <cell r="B2122" t="str">
            <v>HIDRO-REPELENTE A BASE DE SILICONE - CONCRETO OU ALVENARIA APARENTE (2 DEMÃOS)</v>
          </cell>
          <cell r="C2122" t="str">
            <v>M2</v>
          </cell>
          <cell r="D2122">
            <v>30.65</v>
          </cell>
          <cell r="E2122" t="str">
            <v>Siurb (Edif)-Jan/21</v>
          </cell>
        </row>
        <row r="2123">
          <cell r="A2123">
            <v>150176</v>
          </cell>
          <cell r="B2123" t="str">
            <v>VERNIZ ACRÍLICO - CONCRETO APARENTE/ ALVENARIA</v>
          </cell>
          <cell r="C2123" t="str">
            <v>M2</v>
          </cell>
          <cell r="D2123">
            <v>25.36</v>
          </cell>
          <cell r="E2123" t="str">
            <v>Siurb (Edif)-Jan/21</v>
          </cell>
        </row>
        <row r="2124">
          <cell r="A2124">
            <v>150177</v>
          </cell>
          <cell r="B2124" t="str">
            <v>APLICAÇÃO DE VERNIZ ANTI-PICHAÇÃO - BASE SOLVENTE - 2 DEMÃOS (REMOÇÃO DA PICHAÇÃO  SOMENTE A SECO OU COM ÁGUA E SABÃO)</v>
          </cell>
          <cell r="C2124" t="str">
            <v>M2</v>
          </cell>
          <cell r="D2124">
            <v>34.380000000000003</v>
          </cell>
          <cell r="E2124" t="str">
            <v>Siurb (Edif)-Jan/21</v>
          </cell>
        </row>
        <row r="2125">
          <cell r="A2125">
            <v>150200</v>
          </cell>
          <cell r="B2125" t="str">
            <v>PINTURA EM MADEIRA</v>
          </cell>
          <cell r="C2125" t="str">
            <v>.</v>
          </cell>
          <cell r="D2125" t="str">
            <v>.</v>
          </cell>
          <cell r="E2125" t="str">
            <v>Siurb (Edif)-Jan/21</v>
          </cell>
        </row>
        <row r="2126">
          <cell r="A2126">
            <v>150210</v>
          </cell>
          <cell r="B2126" t="str">
            <v>ESMALTE SINTÉTICO - ESQUADRIAS E PEÇAS DE MARCENARIA, SEM EMASSAMENTO</v>
          </cell>
          <cell r="C2126" t="str">
            <v>M2</v>
          </cell>
          <cell r="D2126">
            <v>25.01</v>
          </cell>
          <cell r="E2126" t="str">
            <v>Siurb (Edif)-Jan/21</v>
          </cell>
        </row>
        <row r="2127">
          <cell r="A2127">
            <v>150211</v>
          </cell>
          <cell r="B2127" t="str">
            <v>ESMALTE SINTÉTICO - ESQUADRIAS E PEÇAS DE MARCENARIA, COM EMASSAMENTO</v>
          </cell>
          <cell r="C2127" t="str">
            <v>M2</v>
          </cell>
          <cell r="D2127">
            <v>42.27</v>
          </cell>
          <cell r="E2127" t="str">
            <v>Siurb (Edif)-Jan/21</v>
          </cell>
        </row>
        <row r="2128">
          <cell r="A2128">
            <v>150212</v>
          </cell>
          <cell r="B2128" t="str">
            <v>ESMALTE SINTÉTICO - ESTRUTURAS DE MADEIRA, SEM EMASSAMENTO</v>
          </cell>
          <cell r="C2128" t="str">
            <v>M2</v>
          </cell>
          <cell r="D2128">
            <v>12.88</v>
          </cell>
          <cell r="E2128" t="str">
            <v>Siurb (Edif)-Jan/21</v>
          </cell>
        </row>
        <row r="2129">
          <cell r="A2129">
            <v>150214</v>
          </cell>
          <cell r="B2129" t="str">
            <v>ESMALTE SINTÉTICO - RODAPÉS, GUARNIÇÕES E MOLDURAS DE MADEIRA</v>
          </cell>
          <cell r="C2129" t="str">
            <v>M</v>
          </cell>
          <cell r="D2129">
            <v>4.47</v>
          </cell>
          <cell r="E2129" t="str">
            <v>Siurb (Edif)-Jan/21</v>
          </cell>
        </row>
        <row r="2130">
          <cell r="A2130">
            <v>150240</v>
          </cell>
          <cell r="B2130" t="str">
            <v>LÍQUIDO IMUNIZANTE PARA MADEIRA A BASE DE PIRETROIDE DISSOLVIDO EM ISOPARAFINA - COM APLICAÇÃO</v>
          </cell>
          <cell r="C2130" t="str">
            <v>M2</v>
          </cell>
          <cell r="D2130">
            <v>28.85</v>
          </cell>
          <cell r="E2130" t="str">
            <v>Siurb (Edif)-Jan/21</v>
          </cell>
        </row>
        <row r="2131">
          <cell r="A2131">
            <v>150260</v>
          </cell>
          <cell r="B2131" t="str">
            <v>VERNIZ A BASE DE POLIURETANO TIPO "MARÍTIMO" - ESQUADRIAS E PEÇAS DE MARCENARIA</v>
          </cell>
          <cell r="C2131" t="str">
            <v>M2</v>
          </cell>
          <cell r="D2131">
            <v>20.54</v>
          </cell>
          <cell r="E2131" t="str">
            <v>Siurb (Edif)-Jan/21</v>
          </cell>
        </row>
        <row r="2132">
          <cell r="A2132">
            <v>150300</v>
          </cell>
          <cell r="B2132" t="str">
            <v>PINTURA EM METAL</v>
          </cell>
          <cell r="C2132" t="str">
            <v>.</v>
          </cell>
          <cell r="D2132" t="str">
            <v>.</v>
          </cell>
          <cell r="E2132" t="str">
            <v>Siurb (Edif)-Jan/21</v>
          </cell>
        </row>
        <row r="2133">
          <cell r="A2133">
            <v>150304</v>
          </cell>
          <cell r="B2133" t="str">
            <v>TINTA BETUMINOSA - INTERIOR DE CALHAS, RUFOS E RINCÕES METÁLICOS</v>
          </cell>
          <cell r="C2133" t="str">
            <v>M</v>
          </cell>
          <cell r="D2133">
            <v>7.78</v>
          </cell>
          <cell r="E2133" t="str">
            <v>Siurb (Edif)-Jan/21</v>
          </cell>
        </row>
        <row r="2134">
          <cell r="A2134">
            <v>150310</v>
          </cell>
          <cell r="B2134" t="str">
            <v>ESMALTE SINTÉTICO - ESQUADRIAS E PEÇAS DE SERRALHERIA</v>
          </cell>
          <cell r="C2134" t="str">
            <v>M2</v>
          </cell>
          <cell r="D2134">
            <v>49.99</v>
          </cell>
          <cell r="E2134" t="str">
            <v>Siurb (Edif)-Jan/21</v>
          </cell>
        </row>
        <row r="2135">
          <cell r="A2135">
            <v>150312</v>
          </cell>
          <cell r="B2135" t="str">
            <v>ESMALTE SINTÉTICO - ESTRUTURAS METÁLICAS</v>
          </cell>
          <cell r="C2135" t="str">
            <v>M2</v>
          </cell>
          <cell r="D2135">
            <v>21.24</v>
          </cell>
          <cell r="E2135" t="str">
            <v>Siurb (Edif)-Jan/21</v>
          </cell>
        </row>
        <row r="2136">
          <cell r="A2136">
            <v>150314</v>
          </cell>
          <cell r="B2136" t="str">
            <v>ESMALTE SINTÉTICO - EXTERIOR DE CALHAS, RUFOS E CONDUTORES</v>
          </cell>
          <cell r="C2136" t="str">
            <v>M</v>
          </cell>
          <cell r="D2136">
            <v>12.79</v>
          </cell>
          <cell r="E2136" t="str">
            <v>Siurb (Edif)-Jan/21</v>
          </cell>
        </row>
        <row r="2137">
          <cell r="A2137">
            <v>155000</v>
          </cell>
          <cell r="B2137" t="str">
            <v>DEMOLIÇÕES</v>
          </cell>
          <cell r="C2137" t="str">
            <v>.</v>
          </cell>
          <cell r="D2137" t="str">
            <v>.</v>
          </cell>
          <cell r="E2137" t="str">
            <v>Siurb (Edif)-Jan/21</v>
          </cell>
        </row>
        <row r="2138">
          <cell r="A2138">
            <v>155001</v>
          </cell>
          <cell r="B2138" t="str">
            <v>REMOÇÃO DE AGUADA DE CAL OU TINTA A BASE DE CIMENTO - ESCOVA DE AÇO</v>
          </cell>
          <cell r="C2138" t="str">
            <v>M2</v>
          </cell>
          <cell r="D2138">
            <v>2.37</v>
          </cell>
          <cell r="E2138" t="str">
            <v>Siurb (Edif)-Jan/21</v>
          </cell>
        </row>
        <row r="2139">
          <cell r="A2139">
            <v>155003</v>
          </cell>
          <cell r="B2139" t="str">
            <v>REMOÇÃO DE PINTURA EM ALVENARIA E CONCRETO - LIXA</v>
          </cell>
          <cell r="C2139" t="str">
            <v>M2</v>
          </cell>
          <cell r="D2139">
            <v>5.45</v>
          </cell>
          <cell r="E2139" t="str">
            <v>Siurb (Edif)-Jan/21</v>
          </cell>
        </row>
        <row r="2140">
          <cell r="A2140">
            <v>155004</v>
          </cell>
          <cell r="B2140" t="str">
            <v>REMOÇÃO DE PINTURA EM ALVENARIA E CONCRETO - REMOVEDOR</v>
          </cell>
          <cell r="C2140" t="str">
            <v>M2</v>
          </cell>
          <cell r="D2140">
            <v>9.94</v>
          </cell>
          <cell r="E2140" t="str">
            <v>Siurb (Edif)-Jan/21</v>
          </cell>
        </row>
        <row r="2141">
          <cell r="A2141">
            <v>155005</v>
          </cell>
          <cell r="B2141" t="str">
            <v>REMOÇÃO DE PINTURA EM CONCRETO - JATEAMENTO</v>
          </cell>
          <cell r="C2141" t="str">
            <v>M2</v>
          </cell>
          <cell r="D2141">
            <v>94.2</v>
          </cell>
          <cell r="E2141" t="str">
            <v>Siurb (Edif)-Jan/21</v>
          </cell>
        </row>
        <row r="2142">
          <cell r="A2142">
            <v>155010</v>
          </cell>
          <cell r="B2142" t="str">
            <v>REMOÇÃO DE PINTURA EM ESQUADRIAS E FORROS DE MADEIRA - LIXA</v>
          </cell>
          <cell r="C2142" t="str">
            <v>M2</v>
          </cell>
          <cell r="D2142">
            <v>7.42</v>
          </cell>
          <cell r="E2142" t="str">
            <v>Siurb (Edif)-Jan/21</v>
          </cell>
        </row>
        <row r="2143">
          <cell r="A2143">
            <v>155011</v>
          </cell>
          <cell r="B2143" t="str">
            <v>REMOÇÃO DE PINTURA EM ESQUADRIAS E FORROS DE MADEIRA - REMOVEDOR</v>
          </cell>
          <cell r="C2143" t="str">
            <v>M2</v>
          </cell>
          <cell r="D2143">
            <v>12.31</v>
          </cell>
          <cell r="E2143" t="str">
            <v>Siurb (Edif)-Jan/21</v>
          </cell>
        </row>
        <row r="2144">
          <cell r="A2144">
            <v>155013</v>
          </cell>
          <cell r="B2144" t="str">
            <v>REMOÇÃO DE PINTURA EM RODAPÉS E MOLDURAS DE MADEIRA - LIXA</v>
          </cell>
          <cell r="C2144" t="str">
            <v>M</v>
          </cell>
          <cell r="D2144">
            <v>1.25</v>
          </cell>
          <cell r="E2144" t="str">
            <v>Siurb (Edif)-Jan/21</v>
          </cell>
        </row>
        <row r="2145">
          <cell r="A2145">
            <v>155014</v>
          </cell>
          <cell r="B2145" t="str">
            <v>REMOÇÃO DE PINTURA EM RODAPÉS E MOLDURAS DE MADEIRA - REMOVEDOR</v>
          </cell>
          <cell r="C2145" t="str">
            <v>M</v>
          </cell>
          <cell r="D2145">
            <v>1.75</v>
          </cell>
          <cell r="E2145" t="str">
            <v>Siurb (Edif)-Jan/21</v>
          </cell>
        </row>
        <row r="2146">
          <cell r="A2146">
            <v>155020</v>
          </cell>
          <cell r="B2146" t="str">
            <v>REMOÇÃO DE PINTURA EM ESQUADRIAS E PEÇAS DE SERRALHERIA - LIXA</v>
          </cell>
          <cell r="C2146" t="str">
            <v>M2</v>
          </cell>
          <cell r="D2146">
            <v>7.14</v>
          </cell>
          <cell r="E2146" t="str">
            <v>Siurb (Edif)-Jan/21</v>
          </cell>
        </row>
        <row r="2147">
          <cell r="A2147">
            <v>155021</v>
          </cell>
          <cell r="B2147" t="str">
            <v>REMOÇÃO DE PINTURA EM ESQUADRIAS E PEÇAS DE SERRALHERIA - REMOVEDOR</v>
          </cell>
          <cell r="C2147" t="str">
            <v>M2</v>
          </cell>
          <cell r="D2147">
            <v>11.12</v>
          </cell>
          <cell r="E2147" t="str">
            <v>Siurb (Edif)-Jan/21</v>
          </cell>
        </row>
        <row r="2148">
          <cell r="A2148">
            <v>155023</v>
          </cell>
          <cell r="B2148" t="str">
            <v>REMOÇÃO DE PINTURA EM ESTRUTURAS METÁLICAS - JATEAMENTO</v>
          </cell>
          <cell r="C2148" t="str">
            <v>M2</v>
          </cell>
          <cell r="D2148">
            <v>94.2</v>
          </cell>
          <cell r="E2148" t="str">
            <v>Siurb (Edif)-Jan/21</v>
          </cell>
        </row>
        <row r="2149">
          <cell r="A2149">
            <v>158000</v>
          </cell>
          <cell r="B2149" t="str">
            <v>SERVIÇOS PARCIAIS</v>
          </cell>
          <cell r="C2149" t="str">
            <v>.</v>
          </cell>
          <cell r="D2149" t="str">
            <v>.</v>
          </cell>
          <cell r="E2149" t="str">
            <v>Siurb (Edif)-Jan/21</v>
          </cell>
        </row>
        <row r="2150">
          <cell r="A2150">
            <v>158001</v>
          </cell>
          <cell r="B2150" t="str">
            <v>PVA (LÁTEX) - REPINTURA DE ALVENARIA E CONCRETO, COM RETOQUES DE MASSA</v>
          </cell>
          <cell r="C2150" t="str">
            <v>M2</v>
          </cell>
          <cell r="D2150">
            <v>16.73</v>
          </cell>
          <cell r="E2150" t="str">
            <v>Siurb (Edif)-Jan/21</v>
          </cell>
        </row>
        <row r="2151">
          <cell r="A2151">
            <v>158005</v>
          </cell>
          <cell r="B2151" t="str">
            <v>TINTA ACRÍLICA - REPINTURA DE ALVENARIA E CONCRETO COM RETOQUE DE MASSA</v>
          </cell>
          <cell r="C2151" t="str">
            <v>M2</v>
          </cell>
          <cell r="D2151">
            <v>17.71</v>
          </cell>
          <cell r="E2151" t="str">
            <v>Siurb (Edif)-Jan/21</v>
          </cell>
        </row>
        <row r="2152">
          <cell r="A2152">
            <v>158030</v>
          </cell>
          <cell r="B2152" t="str">
            <v>ESMALTE SINTÉTICO - REPINTURA DE ESQUADRIAS DE MADEIRA</v>
          </cell>
          <cell r="C2152" t="str">
            <v>M2</v>
          </cell>
          <cell r="D2152">
            <v>22.09</v>
          </cell>
          <cell r="E2152" t="str">
            <v>Siurb (Edif)-Jan/21</v>
          </cell>
        </row>
        <row r="2153">
          <cell r="A2153">
            <v>158031</v>
          </cell>
          <cell r="B2153" t="str">
            <v>ESMALTE SINTÉTICO - REPINTURA DE ESTRUTURAS DE MADEIRA</v>
          </cell>
          <cell r="C2153" t="str">
            <v>M2</v>
          </cell>
          <cell r="D2153">
            <v>11.02</v>
          </cell>
          <cell r="E2153" t="str">
            <v>Siurb (Edif)-Jan/21</v>
          </cell>
        </row>
        <row r="2154">
          <cell r="A2154">
            <v>158032</v>
          </cell>
          <cell r="B2154" t="str">
            <v>ESMALTE SINTÉTICO - REPINTURA DE FORROS DE MADEIRA</v>
          </cell>
          <cell r="C2154" t="str">
            <v>M2</v>
          </cell>
          <cell r="D2154">
            <v>16.89</v>
          </cell>
          <cell r="E2154" t="str">
            <v>Siurb (Edif)-Jan/21</v>
          </cell>
        </row>
        <row r="2155">
          <cell r="A2155">
            <v>158033</v>
          </cell>
          <cell r="B2155" t="str">
            <v>ESMALTE SINTÉTICO - REPINTURA DE RODAPÉS E MOLDURAS DE MADEIRA</v>
          </cell>
          <cell r="C2155" t="str">
            <v>M</v>
          </cell>
          <cell r="D2155">
            <v>2.83</v>
          </cell>
          <cell r="E2155" t="str">
            <v>Siurb (Edif)-Jan/21</v>
          </cell>
        </row>
        <row r="2156">
          <cell r="A2156">
            <v>158034</v>
          </cell>
          <cell r="B2156" t="str">
            <v>ESMALTE SINTÉTICO - REPINTURA DE ESQUADRIAS METÁLICAS</v>
          </cell>
          <cell r="C2156" t="str">
            <v>M2</v>
          </cell>
          <cell r="D2156">
            <v>29.24</v>
          </cell>
          <cell r="E2156" t="str">
            <v>Siurb (Edif)-Jan/21</v>
          </cell>
        </row>
        <row r="2157">
          <cell r="A2157">
            <v>170000</v>
          </cell>
          <cell r="B2157" t="str">
            <v>SERV.COMPLEMENTARES</v>
          </cell>
          <cell r="E2157" t="str">
            <v>Siurb (Edif)-Jan/21</v>
          </cell>
        </row>
        <row r="2158">
          <cell r="A2158">
            <v>170100</v>
          </cell>
          <cell r="B2158" t="str">
            <v>FECHAMENTOS</v>
          </cell>
          <cell r="C2158" t="str">
            <v>.</v>
          </cell>
          <cell r="D2158" t="str">
            <v>.</v>
          </cell>
          <cell r="E2158" t="str">
            <v>Siurb (Edif)-Jan/21</v>
          </cell>
        </row>
        <row r="2159">
          <cell r="A2159">
            <v>170127</v>
          </cell>
          <cell r="B2159" t="str">
            <v>FP.04 - ALAMBRADO EM TUBO GALVANIZADO E TELA GALVANIZADA H=2,00M</v>
          </cell>
          <cell r="C2159" t="str">
            <v>M</v>
          </cell>
          <cell r="D2159">
            <v>463.23</v>
          </cell>
          <cell r="E2159" t="str">
            <v>Siurb (Edif)-Jan/21</v>
          </cell>
        </row>
        <row r="2160">
          <cell r="A2160">
            <v>170128</v>
          </cell>
          <cell r="B2160" t="str">
            <v>FP.05 - ALAMBRADO EM TUBO GALVANIZADO E TELA GALVANIZADA H=1,00M</v>
          </cell>
          <cell r="C2160" t="str">
            <v>M</v>
          </cell>
          <cell r="D2160">
            <v>194.56</v>
          </cell>
          <cell r="E2160" t="str">
            <v>Siurb (Edif)-Jan/21</v>
          </cell>
        </row>
        <row r="2161">
          <cell r="A2161">
            <v>170129</v>
          </cell>
          <cell r="B2161" t="str">
            <v>FP.03 - ALAMBRADO PARA QUADRAS DE ESPORTE - GP.6/EDIF - TG/4,5M</v>
          </cell>
          <cell r="C2161" t="str">
            <v>M</v>
          </cell>
          <cell r="D2161">
            <v>726.7</v>
          </cell>
          <cell r="E2161" t="str">
            <v>Siurb (Edif)-Jan/21</v>
          </cell>
        </row>
        <row r="2162">
          <cell r="A2162">
            <v>170130</v>
          </cell>
          <cell r="B2162" t="str">
            <v>GRADIL DE FERRO PERFILADO - GE-1/EDIF</v>
          </cell>
          <cell r="C2162" t="str">
            <v>M</v>
          </cell>
          <cell r="D2162">
            <v>754.97</v>
          </cell>
          <cell r="E2162" t="str">
            <v>Siurb (Edif)-Jan/21</v>
          </cell>
        </row>
        <row r="2163">
          <cell r="A2163">
            <v>170131</v>
          </cell>
          <cell r="B2163" t="str">
            <v>FP.01 - GRADIL DE FERRO PERFILADO, TIPO PARQUE SEM MURETA - GP-5/DEPAVE</v>
          </cell>
          <cell r="C2163" t="str">
            <v>M</v>
          </cell>
          <cell r="D2163">
            <v>1191.23</v>
          </cell>
          <cell r="E2163" t="str">
            <v>Siurb (Edif)-Jan/21</v>
          </cell>
        </row>
        <row r="2164">
          <cell r="A2164">
            <v>170132</v>
          </cell>
          <cell r="B2164" t="str">
            <v>FP.02 - GRADIL DE FERRO PERFILADO, TIPO PARQUE COM MURETA - GPM-1/DEPAVE</v>
          </cell>
          <cell r="C2164" t="str">
            <v>M</v>
          </cell>
          <cell r="D2164">
            <v>1297.52</v>
          </cell>
          <cell r="E2164" t="str">
            <v>Siurb (Edif)-Jan/21</v>
          </cell>
        </row>
        <row r="2165">
          <cell r="A2165">
            <v>170133</v>
          </cell>
          <cell r="B2165" t="str">
            <v>FP.06 - GRADIL/PEITORIL DE FERRO PERFILADO H=1,00M</v>
          </cell>
          <cell r="C2165" t="str">
            <v>M</v>
          </cell>
          <cell r="D2165">
            <v>297.42</v>
          </cell>
          <cell r="E2165" t="str">
            <v>Siurb (Edif)-Jan/21</v>
          </cell>
        </row>
        <row r="2166">
          <cell r="A2166">
            <v>170134</v>
          </cell>
          <cell r="B2166" t="str">
            <v>PP.38 - PORTÃO DE FERRO PERFILADO, TIPO PARQUE (GP.5/GPM1) 2,00M, 1 FOLHA</v>
          </cell>
          <cell r="C2166" t="str">
            <v>UN</v>
          </cell>
          <cell r="D2166">
            <v>3482.01</v>
          </cell>
          <cell r="E2166" t="str">
            <v>Siurb (Edif)-Jan/21</v>
          </cell>
        </row>
        <row r="2167">
          <cell r="A2167">
            <v>170135</v>
          </cell>
          <cell r="B2167" t="str">
            <v>PP.37 - PORTÃO DE FERRO PERFILADO, TIPO PARQUE (GP.5/GPM.1) 1,50M, 1 FOLHA</v>
          </cell>
          <cell r="C2167" t="str">
            <v>UN</v>
          </cell>
          <cell r="D2167">
            <v>3002.74</v>
          </cell>
          <cell r="E2167" t="str">
            <v>Siurb (Edif)-Jan/21</v>
          </cell>
        </row>
        <row r="2168">
          <cell r="A2168">
            <v>170136</v>
          </cell>
          <cell r="B2168" t="str">
            <v>PP.39/PP.40 - PORTÃO DE FERRO PERFILADO TIPO PARQUE (GP.5/GPM1) 3,0M, 1 OU 2 FOLHAS</v>
          </cell>
          <cell r="C2168" t="str">
            <v>UN</v>
          </cell>
          <cell r="D2168">
            <v>4716.49</v>
          </cell>
          <cell r="E2168" t="str">
            <v>Siurb (Edif)-Jan/21</v>
          </cell>
        </row>
        <row r="2169">
          <cell r="A2169">
            <v>170137</v>
          </cell>
          <cell r="B2169" t="str">
            <v>PP.41 - PORTÃO DE FERRO PERFILADO, TIPO PARQUE (GP-5/GPM-1) 4,00M, 2 FOLHAS</v>
          </cell>
          <cell r="C2169" t="str">
            <v>UN</v>
          </cell>
          <cell r="D2169">
            <v>5724.85</v>
          </cell>
          <cell r="E2169" t="str">
            <v>Siurb (Edif)-Jan/21</v>
          </cell>
        </row>
        <row r="2170">
          <cell r="A2170">
            <v>170138</v>
          </cell>
          <cell r="B2170" t="str">
            <v>PP.42 - PORTÃO DE FERRO PERFILADO, TIPO PARQUE (GP-5/GPM-1) 6,00M, 2 FOLHAS</v>
          </cell>
          <cell r="C2170" t="str">
            <v>UN</v>
          </cell>
          <cell r="D2170">
            <v>7797.15</v>
          </cell>
          <cell r="E2170" t="str">
            <v>Siurb (Edif)-Jan/21</v>
          </cell>
        </row>
        <row r="2171">
          <cell r="A2171">
            <v>170140</v>
          </cell>
          <cell r="B2171" t="str">
            <v>PP.15/19 - PORTÃO EM FERRO PERFILADO COM CHAPA, 1 FOLHA</v>
          </cell>
          <cell r="C2171" t="str">
            <v>M2</v>
          </cell>
          <cell r="D2171">
            <v>578.14</v>
          </cell>
          <cell r="E2171" t="str">
            <v>Siurb (Edif)-Jan/21</v>
          </cell>
        </row>
        <row r="2172">
          <cell r="A2172">
            <v>170141</v>
          </cell>
          <cell r="B2172" t="str">
            <v>PP.20/24 - PORTÃO EM FERRO PERFILADO COM TELA, 1 FOLHA</v>
          </cell>
          <cell r="C2172" t="str">
            <v>M2</v>
          </cell>
          <cell r="D2172">
            <v>450.41</v>
          </cell>
          <cell r="E2172" t="str">
            <v>Siurb (Edif)-Jan/21</v>
          </cell>
        </row>
        <row r="2173">
          <cell r="A2173">
            <v>170142</v>
          </cell>
          <cell r="B2173" t="str">
            <v>PP.25/29 - PORTÃO EM FERRO PERFILADO COM CHAPA, 2 FOLHAS</v>
          </cell>
          <cell r="C2173" t="str">
            <v>M2</v>
          </cell>
          <cell r="D2173">
            <v>573.22</v>
          </cell>
          <cell r="E2173" t="str">
            <v>Siurb (Edif)-Jan/21</v>
          </cell>
        </row>
        <row r="2174">
          <cell r="A2174">
            <v>170143</v>
          </cell>
          <cell r="B2174" t="str">
            <v>PP.30/34 - PORTÃO EM FERRO PERFILADO COM TELA, 2 FOLHAS</v>
          </cell>
          <cell r="C2174" t="str">
            <v>M2</v>
          </cell>
          <cell r="D2174">
            <v>443.74</v>
          </cell>
          <cell r="E2174" t="str">
            <v>Siurb (Edif)-Jan/21</v>
          </cell>
        </row>
        <row r="2175">
          <cell r="A2175">
            <v>170144</v>
          </cell>
          <cell r="B2175" t="str">
            <v>PP.43/44 - PORTÃO EM FERRO PERFILADO COM CHAPA, 1 FOLHA, H=1,00M</v>
          </cell>
          <cell r="C2175" t="str">
            <v>M2</v>
          </cell>
          <cell r="D2175">
            <v>600.51</v>
          </cell>
          <cell r="E2175" t="str">
            <v>Siurb (Edif)-Jan/21</v>
          </cell>
        </row>
        <row r="2176">
          <cell r="A2176">
            <v>170145</v>
          </cell>
          <cell r="B2176" t="str">
            <v>PP.45/46 - PORTÃO EM FERRO PERFILADO COM TELA, 1 FOLHA, H=1,00M</v>
          </cell>
          <cell r="C2176" t="str">
            <v>M2</v>
          </cell>
          <cell r="D2176">
            <v>474.38</v>
          </cell>
          <cell r="E2176" t="str">
            <v>Siurb (Edif)-Jan/21</v>
          </cell>
        </row>
        <row r="2177">
          <cell r="A2177">
            <v>170164</v>
          </cell>
          <cell r="B2177" t="str">
            <v>FV.15/16 - MURO DE FECHO EM BLOCOS E ESTRUTURA DE CONCRETO, FUNDAÇÃO COM BROCAS</v>
          </cell>
          <cell r="C2177" t="str">
            <v>M</v>
          </cell>
          <cell r="D2177">
            <v>647.03</v>
          </cell>
          <cell r="E2177" t="str">
            <v>Siurb (Edif)-Jan/21</v>
          </cell>
        </row>
        <row r="2178">
          <cell r="A2178">
            <v>170170</v>
          </cell>
          <cell r="B2178" t="str">
            <v>MURO DE ARRIMO H=1,40M, COM DRENAGEM</v>
          </cell>
          <cell r="C2178" t="str">
            <v>M</v>
          </cell>
          <cell r="D2178">
            <v>1961.01</v>
          </cell>
          <cell r="E2178" t="str">
            <v>Siurb (Edif)-Jan/21</v>
          </cell>
        </row>
        <row r="2179">
          <cell r="A2179">
            <v>170171</v>
          </cell>
          <cell r="B2179" t="str">
            <v>MURO DE ARRIMO H=2,50M, COM DRENAGEM</v>
          </cell>
          <cell r="C2179" t="str">
            <v>M</v>
          </cell>
          <cell r="D2179">
            <v>3519.18</v>
          </cell>
          <cell r="E2179" t="str">
            <v>Siurb (Edif)-Jan/21</v>
          </cell>
        </row>
        <row r="2180">
          <cell r="A2180">
            <v>170172</v>
          </cell>
          <cell r="B2180" t="str">
            <v>MURO DE ARRIMO H=3,50M, COM DRENAGEM</v>
          </cell>
          <cell r="C2180" t="str">
            <v>M</v>
          </cell>
          <cell r="D2180">
            <v>6955.16</v>
          </cell>
          <cell r="E2180" t="str">
            <v>Siurb (Edif)-Jan/21</v>
          </cell>
        </row>
        <row r="2181">
          <cell r="A2181">
            <v>170173</v>
          </cell>
          <cell r="B2181" t="str">
            <v>MURO DE ARRIMO H=4,50M, COM DRENAGEM</v>
          </cell>
          <cell r="C2181" t="str">
            <v>M</v>
          </cell>
          <cell r="D2181">
            <v>8163.65</v>
          </cell>
          <cell r="E2181" t="str">
            <v>Siurb (Edif)-Jan/21</v>
          </cell>
        </row>
        <row r="2182">
          <cell r="A2182">
            <v>170176</v>
          </cell>
          <cell r="B2182" t="str">
            <v>FV.08 - MURETA DE BLOCOS DE CONCRETO</v>
          </cell>
          <cell r="C2182" t="str">
            <v>M</v>
          </cell>
          <cell r="D2182">
            <v>348.15</v>
          </cell>
          <cell r="E2182" t="str">
            <v>Siurb (Edif)-Jan/21</v>
          </cell>
        </row>
        <row r="2183">
          <cell r="A2183">
            <v>170180</v>
          </cell>
          <cell r="B2183" t="str">
            <v>FV.12/13 - MURETA DE ARRIMO EM BLOCOS DE CONCRETO, H=1,00 M</v>
          </cell>
          <cell r="C2183" t="str">
            <v>M</v>
          </cell>
          <cell r="D2183">
            <v>894.04</v>
          </cell>
          <cell r="E2183" t="str">
            <v>Siurb (Edif)-Jan/21</v>
          </cell>
        </row>
        <row r="2184">
          <cell r="A2184">
            <v>170181</v>
          </cell>
          <cell r="B2184" t="str">
            <v>FV.14 - MURETA DE ARRIMO EM BLOCOS DE CONCRETO H=1,00M - CHAPISCADO</v>
          </cell>
          <cell r="C2184" t="str">
            <v>M</v>
          </cell>
          <cell r="D2184">
            <v>903.11</v>
          </cell>
          <cell r="E2184" t="str">
            <v>Siurb (Edif)-Jan/21</v>
          </cell>
        </row>
        <row r="2185">
          <cell r="A2185">
            <v>170182</v>
          </cell>
          <cell r="B2185" t="str">
            <v>FV15/16 - MURO FECHO EM BLOCO E ESTRUT. CONCRETO FUND. EM BROCAS (H=2,5M)</v>
          </cell>
          <cell r="C2185" t="str">
            <v>M</v>
          </cell>
          <cell r="D2185">
            <v>816.84</v>
          </cell>
          <cell r="E2185" t="str">
            <v>Siurb (Edif)-Jan/21</v>
          </cell>
        </row>
        <row r="2186">
          <cell r="A2186">
            <v>170183</v>
          </cell>
          <cell r="B2186" t="str">
            <v>MURETA EM BLOCOS DE CONCRETO H=0,50M (REVESTIDO)</v>
          </cell>
          <cell r="C2186" t="str">
            <v>M</v>
          </cell>
          <cell r="D2186">
            <v>159.06</v>
          </cell>
          <cell r="E2186" t="str">
            <v>Siurb (Edif)-Jan/21</v>
          </cell>
        </row>
        <row r="2187">
          <cell r="A2187">
            <v>170190</v>
          </cell>
          <cell r="B2187" t="str">
            <v>GRADIL DE FERRO GALVANIZADO ELETROFUNDIDO - BARRA 25X2MM - MALHA 65X132MM - MONTANTE COM DISTÂNCIA DE 1650MM - SEM PINTURA</v>
          </cell>
          <cell r="C2187" t="str">
            <v>M2</v>
          </cell>
          <cell r="D2187">
            <v>259.89</v>
          </cell>
          <cell r="E2187" t="str">
            <v>Siurb (Edif)-Jan/21</v>
          </cell>
        </row>
        <row r="2188">
          <cell r="A2188">
            <v>170191</v>
          </cell>
          <cell r="B2188" t="str">
            <v>GRADIL DE FERRO GALVANIZADO ELETROFUNDIDO - BARRA 25X2MM - MALHA 65X132MM - MONTANTE COM DISTÂNCIA DE 1650MM - COM PINTURA</v>
          </cell>
          <cell r="C2188" t="str">
            <v>M2</v>
          </cell>
          <cell r="D2188">
            <v>268.61</v>
          </cell>
          <cell r="E2188" t="str">
            <v>Siurb (Edif)-Jan/21</v>
          </cell>
        </row>
        <row r="2189">
          <cell r="A2189">
            <v>170192</v>
          </cell>
          <cell r="B2189" t="str">
            <v>PORTÃO EM FERRO GALVANIZADO ELETROFUNDIDO, MALHA 65X132MM, DE ABRIR, 1 FOLHA, SEM PINTURA</v>
          </cell>
          <cell r="C2189" t="str">
            <v>M2</v>
          </cell>
          <cell r="D2189">
            <v>905.44</v>
          </cell>
          <cell r="E2189" t="str">
            <v>Siurb (Edif)-Jan/21</v>
          </cell>
        </row>
        <row r="2190">
          <cell r="A2190">
            <v>170193</v>
          </cell>
          <cell r="B2190" t="str">
            <v>PORTÃO EM FERRO GALVANIZADO ELETROFUNDIDO MALHA 65X132MM, DE ABRIR, 1 FOLHA, COM PINTURA ELETROLÍTICA</v>
          </cell>
          <cell r="C2190" t="str">
            <v>M2</v>
          </cell>
          <cell r="D2190">
            <v>970.58</v>
          </cell>
          <cell r="E2190" t="str">
            <v>Siurb (Edif)-Jan/21</v>
          </cell>
        </row>
        <row r="2191">
          <cell r="A2191">
            <v>170194</v>
          </cell>
          <cell r="B2191" t="str">
            <v>PORTÃO EM FERRO GALVANIZADO ELETROFUNDIDO MALHA 65X132MM, DE ABRIR, 2 FOLHAS, SEM PINTURA</v>
          </cell>
          <cell r="C2191" t="str">
            <v>M2</v>
          </cell>
          <cell r="D2191">
            <v>885.04</v>
          </cell>
          <cell r="E2191" t="str">
            <v>Siurb (Edif)-Jan/21</v>
          </cell>
        </row>
        <row r="2192">
          <cell r="A2192">
            <v>170195</v>
          </cell>
          <cell r="B2192" t="str">
            <v>PORTÃO EM FERRO GALVANIZADO ELETROFUNDIDO MALHA 65X132MM, DE ABRIR, 2 FOLHAS, COM PINTURA ELETROLÍTICA</v>
          </cell>
          <cell r="C2192" t="str">
            <v>M2</v>
          </cell>
          <cell r="D2192">
            <v>931.81</v>
          </cell>
          <cell r="E2192" t="str">
            <v>Siurb (Edif)-Jan/21</v>
          </cell>
        </row>
        <row r="2193">
          <cell r="A2193">
            <v>170196</v>
          </cell>
          <cell r="B2193" t="str">
            <v>PORTÃO EM FERRO GALVANIZADO ELETROFUNDIDO MALHA 65X132MM, DE CORRER, SEM PINTURA</v>
          </cell>
          <cell r="C2193" t="str">
            <v>M2</v>
          </cell>
          <cell r="D2193">
            <v>1045.56</v>
          </cell>
          <cell r="E2193" t="str">
            <v>Siurb (Edif)-Jan/21</v>
          </cell>
        </row>
        <row r="2194">
          <cell r="A2194">
            <v>170197</v>
          </cell>
          <cell r="B2194" t="str">
            <v>PORTÃO EM FERRO GALVANIZADO ELETROFUNDIDO MALHA 65X132MM, DE CORRER, COM PINTURA ELETROLÍTICA</v>
          </cell>
          <cell r="C2194" t="str">
            <v>M2</v>
          </cell>
          <cell r="D2194">
            <v>1076.68</v>
          </cell>
          <cell r="E2194" t="str">
            <v>Siurb (Edif)-Jan/21</v>
          </cell>
        </row>
        <row r="2195">
          <cell r="A2195">
            <v>170200</v>
          </cell>
          <cell r="B2195" t="str">
            <v>PAVIMENTAÇÃO</v>
          </cell>
          <cell r="C2195" t="str">
            <v>.</v>
          </cell>
          <cell r="D2195" t="str">
            <v>.</v>
          </cell>
          <cell r="E2195" t="str">
            <v>Siurb (Edif)-Jan/21</v>
          </cell>
        </row>
        <row r="2196">
          <cell r="A2196">
            <v>170201</v>
          </cell>
          <cell r="B2196" t="str">
            <v>CONCRETO SIMPLES DESEMPENADO E RIPADO, 200KG CIM/M3</v>
          </cell>
          <cell r="C2196" t="str">
            <v>M3</v>
          </cell>
          <cell r="D2196">
            <v>726.73</v>
          </cell>
          <cell r="E2196" t="str">
            <v>Siurb (Edif)-Jan/21</v>
          </cell>
        </row>
        <row r="2197">
          <cell r="A2197">
            <v>170202</v>
          </cell>
          <cell r="B2197" t="str">
            <v>CONCRETO DESEMPENADO E RIPADO (PMSP-DL.1009/47), 335KG CIM/M3 - 7CM</v>
          </cell>
          <cell r="C2197" t="str">
            <v>M2</v>
          </cell>
          <cell r="D2197">
            <v>57.14</v>
          </cell>
          <cell r="E2197" t="str">
            <v>Siurb (Edif)-Jan/21</v>
          </cell>
        </row>
        <row r="2198">
          <cell r="A2198">
            <v>170210</v>
          </cell>
          <cell r="B2198" t="str">
            <v>PISO DE CONCRETO INTERTRAVADO, ESPESSURA 6CM</v>
          </cell>
          <cell r="C2198" t="str">
            <v>M2</v>
          </cell>
          <cell r="D2198">
            <v>60.02</v>
          </cell>
          <cell r="E2198" t="str">
            <v>Siurb (Edif)-Jan/21</v>
          </cell>
        </row>
        <row r="2199">
          <cell r="A2199">
            <v>170211</v>
          </cell>
          <cell r="B2199" t="str">
            <v>PISO DE CONCRETO INTERTRAVADO, ESPESSURA 8CM</v>
          </cell>
          <cell r="C2199" t="str">
            <v>M2</v>
          </cell>
          <cell r="D2199">
            <v>71.53</v>
          </cell>
          <cell r="E2199" t="str">
            <v>Siurb (Edif)-Jan/21</v>
          </cell>
        </row>
        <row r="2200">
          <cell r="A2200">
            <v>170212</v>
          </cell>
          <cell r="B2200" t="str">
            <v>PISO DE CONCRETO INTERTRAVADO, ESPESSURA 10CM</v>
          </cell>
          <cell r="C2200" t="str">
            <v>M2</v>
          </cell>
          <cell r="D2200">
            <v>87.61</v>
          </cell>
          <cell r="E2200" t="str">
            <v>Siurb (Edif)-Jan/21</v>
          </cell>
        </row>
        <row r="2201">
          <cell r="A2201">
            <v>170213</v>
          </cell>
          <cell r="B2201" t="str">
            <v>CONCRETO SIMPLES COM AGREGADO RECICLADO, DESEMPENADO E RIPADO -200KG CIM/M3</v>
          </cell>
          <cell r="C2201" t="str">
            <v>M3</v>
          </cell>
          <cell r="D2201">
            <v>701.41</v>
          </cell>
          <cell r="E2201" t="str">
            <v>Siurb (Edif)-Jan/21</v>
          </cell>
        </row>
        <row r="2202">
          <cell r="A2202">
            <v>170214</v>
          </cell>
          <cell r="B2202" t="str">
            <v>CONCRETO COM AGREGADO RECICLADO DESEMPENADO E RIPADO, TIPO PMSP -DL1009/47,335KGCIM/M3-7CM</v>
          </cell>
          <cell r="C2202" t="str">
            <v>M2</v>
          </cell>
          <cell r="D2202">
            <v>55.5</v>
          </cell>
          <cell r="E2202" t="str">
            <v>Siurb (Edif)-Jan/21</v>
          </cell>
        </row>
        <row r="2203">
          <cell r="A2203">
            <v>170215</v>
          </cell>
          <cell r="B2203" t="str">
            <v>LAJOTA PRÉ-MOLDADA DE CONCRETO E=7CM - JUNTA DE GRAMA</v>
          </cell>
          <cell r="C2203" t="str">
            <v>M2</v>
          </cell>
          <cell r="D2203">
            <v>56.39</v>
          </cell>
          <cell r="E2203" t="str">
            <v>Siurb (Edif)-Jan/21</v>
          </cell>
        </row>
        <row r="2204">
          <cell r="A2204">
            <v>170218</v>
          </cell>
          <cell r="B2204" t="str">
            <v>LAJOTA DE CONCRETO MOLDADA "IN LOCO", TIPO PMSP E=7CM JUNTA DE PEDRISCO</v>
          </cell>
          <cell r="C2204" t="str">
            <v>M2</v>
          </cell>
          <cell r="D2204">
            <v>51.27</v>
          </cell>
          <cell r="E2204" t="str">
            <v>Siurb (Edif)-Jan/21</v>
          </cell>
        </row>
        <row r="2205">
          <cell r="A2205">
            <v>170219</v>
          </cell>
          <cell r="B2205" t="str">
            <v>LAJOTA DE CONCRETO MOLDADA "IN LOCO", TIPO PMSP E=7CM - JUNTA DE ARGAMASSA</v>
          </cell>
          <cell r="C2205" t="str">
            <v>M2</v>
          </cell>
          <cell r="D2205">
            <v>53.25</v>
          </cell>
          <cell r="E2205" t="str">
            <v>Siurb (Edif)-Jan/21</v>
          </cell>
        </row>
        <row r="2206">
          <cell r="A2206">
            <v>170225</v>
          </cell>
          <cell r="B2206" t="str">
            <v>MOSAICO PORTUGUÊS, UMA OU DUAS CORES, SOBRE BASE DE AREIA</v>
          </cell>
          <cell r="C2206" t="str">
            <v>M2</v>
          </cell>
          <cell r="D2206">
            <v>184.85</v>
          </cell>
          <cell r="E2206" t="str">
            <v>Siurb (Edif)-Jan/21</v>
          </cell>
        </row>
        <row r="2207">
          <cell r="A2207">
            <v>170226</v>
          </cell>
          <cell r="B2207" t="str">
            <v>MOSAICO PORTUGUÊS, UMA OU DUAS CORES, SOBRE BASE DE CONCRETO</v>
          </cell>
          <cell r="C2207" t="str">
            <v>M2</v>
          </cell>
          <cell r="D2207">
            <v>209.04</v>
          </cell>
          <cell r="E2207" t="str">
            <v>Siurb (Edif)-Jan/21</v>
          </cell>
        </row>
        <row r="2208">
          <cell r="A2208">
            <v>170229</v>
          </cell>
          <cell r="B2208" t="str">
            <v>PEDRISCO - FORNECIMENTO E ESPALHAMENTO COM COMPACTAÇÃO MECÂNICA</v>
          </cell>
          <cell r="C2208" t="str">
            <v>M3</v>
          </cell>
          <cell r="D2208">
            <v>147.6</v>
          </cell>
          <cell r="E2208" t="str">
            <v>Siurb (Edif)-Jan/21</v>
          </cell>
        </row>
        <row r="2209">
          <cell r="A2209">
            <v>170230</v>
          </cell>
          <cell r="B2209" t="str">
            <v>PEDRISCO COM COMPACTAÇÃO MANUAL - ESPESSURA 5CM</v>
          </cell>
          <cell r="C2209" t="str">
            <v>M2</v>
          </cell>
          <cell r="D2209">
            <v>8.6999999999999993</v>
          </cell>
          <cell r="E2209" t="str">
            <v>Siurb (Edif)-Jan/21</v>
          </cell>
        </row>
        <row r="2210">
          <cell r="A2210">
            <v>170231</v>
          </cell>
          <cell r="B2210" t="str">
            <v>PÓ DE BRITA COM COMPACTAÇÃO MECÂNICA - ESPESSURA 10CM</v>
          </cell>
          <cell r="C2210" t="str">
            <v>M2</v>
          </cell>
          <cell r="D2210">
            <v>23.15</v>
          </cell>
          <cell r="E2210" t="str">
            <v>Siurb (Edif)-Jan/21</v>
          </cell>
        </row>
        <row r="2211">
          <cell r="A2211">
            <v>170232</v>
          </cell>
          <cell r="B2211" t="str">
            <v>PEDRA BRITADA N.2 COM COMPACTAÇÃO MANUAL - 5CM</v>
          </cell>
          <cell r="C2211" t="str">
            <v>M2</v>
          </cell>
          <cell r="D2211">
            <v>9.5299999999999994</v>
          </cell>
          <cell r="E2211" t="str">
            <v>Siurb (Edif)-Jan/21</v>
          </cell>
        </row>
        <row r="2212">
          <cell r="A2212">
            <v>170233</v>
          </cell>
          <cell r="B2212" t="str">
            <v>PEDRISCO RECICLADO, FORNECIMENTO E ESPALHAMENTO COM  COMPACTAÇÃO MECÂNICA</v>
          </cell>
          <cell r="C2212" t="str">
            <v>M3</v>
          </cell>
          <cell r="D2212">
            <v>94</v>
          </cell>
          <cell r="E2212" t="str">
            <v>Siurb (Edif)-Jan/21</v>
          </cell>
        </row>
        <row r="2213">
          <cell r="A2213">
            <v>170234</v>
          </cell>
          <cell r="B2213" t="str">
            <v>PEDRISCO RECICLADO COM COMPACTAÇÃO MANUAL - ESPESSURA 5CM</v>
          </cell>
          <cell r="C2213" t="str">
            <v>M2</v>
          </cell>
          <cell r="D2213">
            <v>4.66</v>
          </cell>
          <cell r="E2213" t="str">
            <v>Siurb (Edif)-Jan/21</v>
          </cell>
        </row>
        <row r="2214">
          <cell r="A2214">
            <v>170235</v>
          </cell>
          <cell r="B2214" t="str">
            <v>AGREGADO RECICLADO FINO COMPACTAÇÃO MECÂNICA - ESPESSURA 10CM</v>
          </cell>
          <cell r="C2214" t="str">
            <v>M2</v>
          </cell>
          <cell r="D2214">
            <v>9.4</v>
          </cell>
          <cell r="E2214" t="str">
            <v>Siurb (Edif)-Jan/21</v>
          </cell>
        </row>
        <row r="2215">
          <cell r="A2215">
            <v>170236</v>
          </cell>
          <cell r="B2215" t="str">
            <v>AGREGADO RECICLADO N.2 COM COMPACTAÇÃO MANUAL - 5CM</v>
          </cell>
          <cell r="C2215" t="str">
            <v>M2</v>
          </cell>
          <cell r="D2215">
            <v>4.91</v>
          </cell>
          <cell r="E2215" t="str">
            <v>Siurb (Edif)-Jan/21</v>
          </cell>
        </row>
        <row r="2216">
          <cell r="A2216">
            <v>170238</v>
          </cell>
          <cell r="B2216" t="str">
            <v>MOSAICO PORTUGUÊS UMA OU DUAS CORES, SOBRE BASE DE CONCRETO COM AGREGADO RECICLADO</v>
          </cell>
          <cell r="C2216" t="str">
            <v>M2</v>
          </cell>
          <cell r="D2216">
            <v>156.01</v>
          </cell>
          <cell r="E2216" t="str">
            <v>Siurb (Edif)-Jan/21</v>
          </cell>
        </row>
        <row r="2217">
          <cell r="A2217">
            <v>170240</v>
          </cell>
          <cell r="B2217" t="str">
            <v>PAVIMENTAÇÃO ASFÁLTICA PARA TRÁFEGO MÉDIO (POR PENETRAÇÃO)</v>
          </cell>
          <cell r="C2217" t="str">
            <v>M2</v>
          </cell>
          <cell r="D2217">
            <v>46.31</v>
          </cell>
          <cell r="E2217" t="str">
            <v>Siurb (Edif)-Jan/21</v>
          </cell>
        </row>
        <row r="2218">
          <cell r="A2218">
            <v>170242</v>
          </cell>
          <cell r="B2218" t="str">
            <v>PASSEIO DE CONCRETO, FCK=25MPA, INCLUINDO PREPARO DA CAIXA E LASTRO DE BRITA</v>
          </cell>
          <cell r="C2218" t="str">
            <v>M3</v>
          </cell>
          <cell r="D2218">
            <v>567.94000000000005</v>
          </cell>
          <cell r="E2218" t="str">
            <v>Siurb (Edif)-Jan/21</v>
          </cell>
        </row>
        <row r="2219">
          <cell r="A2219">
            <v>170243</v>
          </cell>
          <cell r="B2219" t="str">
            <v>PASSEIO DE CONCRETO ARMADO, FCK=25MPA, INCLUINDO PREPARO DA CAIXA E LASTRO DE BRITA</v>
          </cell>
          <cell r="C2219" t="str">
            <v>M3</v>
          </cell>
          <cell r="D2219">
            <v>908.76</v>
          </cell>
          <cell r="E2219" t="str">
            <v>Siurb (Edif)-Jan/21</v>
          </cell>
        </row>
        <row r="2220">
          <cell r="A2220">
            <v>170244</v>
          </cell>
          <cell r="B2220" t="str">
            <v>PASSEIO DE CONCRETO, FCK=30MPA, INCLUINDO PREPARO DA CAIXA E LASTRO DE BRITA</v>
          </cell>
          <cell r="C2220" t="str">
            <v>M3</v>
          </cell>
          <cell r="D2220">
            <v>580.70000000000005</v>
          </cell>
          <cell r="E2220" t="str">
            <v>Siurb (Edif)-Jan/21</v>
          </cell>
        </row>
        <row r="2221">
          <cell r="A2221">
            <v>170245</v>
          </cell>
          <cell r="B2221" t="str">
            <v>PASSEIO DE CONCRETO ARMADO, FCK=30MPA, INCLUINDO PREPARO DA CAIXA E LASTRO DE BRITA</v>
          </cell>
          <cell r="C2221" t="str">
            <v>M3</v>
          </cell>
          <cell r="D2221">
            <v>921.53</v>
          </cell>
          <cell r="E2221" t="str">
            <v>Siurb (Edif)-Jan/21</v>
          </cell>
        </row>
        <row r="2222">
          <cell r="A2222">
            <v>170246</v>
          </cell>
          <cell r="B2222" t="str">
            <v>PISO/ PASSEIO DE CONCRETO, INCLUINDO O PREPARO DA CAIXA, LASTRO DE BRITA E A MÃO DE OBRA REFERENTE AOS SERVIÇOS NO CONCRETO: LANÇAMENTO E ACABAMENTO (RIPADO E DESEMPENADO) EXCLUSIVE O FORNECIMENTO DO CONCRETO</v>
          </cell>
          <cell r="C2222" t="str">
            <v>M3</v>
          </cell>
          <cell r="D2222">
            <v>237.82</v>
          </cell>
          <cell r="E2222" t="str">
            <v>Siurb (Edif)-Jan/21</v>
          </cell>
        </row>
        <row r="2223">
          <cell r="A2223">
            <v>170247</v>
          </cell>
          <cell r="B2223" t="str">
            <v>PISO/ PASSEIO DE CONCRETO ARMADO, INCLUINDO O PREPARO DA CAIXA, LASTRO DE BRITA, TELA METÁLICA E A MÃO DE OBRA REFERENTE AOS SERVIÇOS NO CONCRETO: LANÇAMENTO E ACABAMENTO (RIPADO E DESEMPENADO), EXCLUSIVE O FORNECIMENTO DO CONCRETO</v>
          </cell>
          <cell r="C2223" t="str">
            <v>M3</v>
          </cell>
          <cell r="D2223">
            <v>578.65</v>
          </cell>
          <cell r="E2223" t="str">
            <v>Siurb (Edif)-Jan/21</v>
          </cell>
        </row>
        <row r="2224">
          <cell r="A2224">
            <v>170250</v>
          </cell>
          <cell r="B2224" t="str">
            <v>GUIA DE CONCRETO RETA OU CURVA, TIPO PMSP</v>
          </cell>
          <cell r="C2224" t="str">
            <v>M</v>
          </cell>
          <cell r="D2224">
            <v>72.680000000000007</v>
          </cell>
          <cell r="E2224" t="str">
            <v>Siurb (Edif)-Jan/21</v>
          </cell>
        </row>
        <row r="2225">
          <cell r="A2225">
            <v>170251</v>
          </cell>
          <cell r="B2225" t="str">
            <v>GUIA DE CONCRETO COM AGREGADO RECICLADO, RETA OU CURVA TIPO PMSP</v>
          </cell>
          <cell r="C2225" t="str">
            <v>M</v>
          </cell>
          <cell r="D2225">
            <v>72.430000000000007</v>
          </cell>
          <cell r="E2225" t="str">
            <v>Siurb (Edif)-Jan/21</v>
          </cell>
        </row>
        <row r="2226">
          <cell r="A2226">
            <v>170252</v>
          </cell>
          <cell r="B2226" t="str">
            <v>SARJETA DE CONCRETO, INCLUSIVE PREPARO DE CAIXA</v>
          </cell>
          <cell r="C2226" t="str">
            <v>M3</v>
          </cell>
          <cell r="D2226">
            <v>574.61</v>
          </cell>
          <cell r="E2226" t="str">
            <v>Siurb (Edif)-Jan/21</v>
          </cell>
        </row>
        <row r="2227">
          <cell r="A2227">
            <v>170254</v>
          </cell>
          <cell r="B2227" t="str">
            <v>REBAIXAMENTO DE GUIA</v>
          </cell>
          <cell r="C2227" t="str">
            <v>M</v>
          </cell>
          <cell r="D2227">
            <v>29.59</v>
          </cell>
          <cell r="E2227" t="str">
            <v>Siurb (Edif)-Jan/21</v>
          </cell>
        </row>
        <row r="2228">
          <cell r="A2228">
            <v>170255</v>
          </cell>
          <cell r="B2228" t="str">
            <v>REBAIXAMENTO DE GUIA COM CONCRETO RECICLADO</v>
          </cell>
          <cell r="C2228" t="str">
            <v>M</v>
          </cell>
          <cell r="D2228">
            <v>29.21</v>
          </cell>
          <cell r="E2228" t="str">
            <v>Siurb (Edif)-Jan/21</v>
          </cell>
        </row>
        <row r="2229">
          <cell r="A2229">
            <v>170260</v>
          </cell>
          <cell r="B2229" t="str">
            <v>PISO DE CONCRETO INTERTRAVADO DRENANTE, ESPESSURA 6CM</v>
          </cell>
          <cell r="C2229" t="str">
            <v>M2</v>
          </cell>
          <cell r="D2229">
            <v>73.349999999999994</v>
          </cell>
          <cell r="E2229" t="str">
            <v>Siurb (Edif)-Jan/21</v>
          </cell>
        </row>
        <row r="2230">
          <cell r="A2230">
            <v>170261</v>
          </cell>
          <cell r="B2230" t="str">
            <v>PISO DE CONCRETO INTERTRAVADO DRENANTE, ESPESSURA 8CM</v>
          </cell>
          <cell r="C2230" t="str">
            <v>M2</v>
          </cell>
          <cell r="D2230">
            <v>89.96</v>
          </cell>
          <cell r="E2230" t="str">
            <v>Siurb (Edif)-Jan/21</v>
          </cell>
        </row>
        <row r="2231">
          <cell r="A2231">
            <v>170265</v>
          </cell>
          <cell r="B2231" t="str">
            <v>PAVIMENTOS PERMEÁVEIS - PERFIL PARA CALÇADAS E PASSEIOS COM PISO DE CONCRETO PRÉ-MOLDADO INTERTRAVADO DRENANTE COM INFILTRAÇÃO TOTAL</v>
          </cell>
          <cell r="C2231" t="str">
            <v>M2</v>
          </cell>
          <cell r="D2231">
            <v>110.22</v>
          </cell>
          <cell r="E2231" t="str">
            <v>Siurb (Edif)-Jan/21</v>
          </cell>
        </row>
        <row r="2232">
          <cell r="A2232">
            <v>170266</v>
          </cell>
          <cell r="B2232" t="str">
            <v>PAVIMENTOS PERMEÁVEIS - PERFIL PARA ESTACIONAMENTO DE VEÍCULOS LEVES COM PISOS DE CONCRETO PRÉ-MOLDADO INTERTRAVADO DRENANTE COM INFILTRAÇÃO TOTAL</v>
          </cell>
          <cell r="C2232" t="str">
            <v>M2</v>
          </cell>
          <cell r="D2232">
            <v>108.89</v>
          </cell>
          <cell r="E2232" t="str">
            <v>Siurb (Edif)-Jan/21</v>
          </cell>
        </row>
        <row r="2233">
          <cell r="A2233">
            <v>170300</v>
          </cell>
          <cell r="B2233" t="str">
            <v>DIVERSOS</v>
          </cell>
          <cell r="C2233" t="str">
            <v>.</v>
          </cell>
          <cell r="D2233" t="str">
            <v>.</v>
          </cell>
          <cell r="E2233" t="str">
            <v>Siurb (Edif)-Jan/21</v>
          </cell>
        </row>
        <row r="2234">
          <cell r="A2234">
            <v>170319</v>
          </cell>
          <cell r="B2234" t="str">
            <v>IP.03 - PLATAFORMA COM 3 MASTROS DE BANDEIRA H.LIVRE=7,00M (EXCLUSIVE ENGASTAMENTO)</v>
          </cell>
          <cell r="C2234" t="str">
            <v>UN</v>
          </cell>
          <cell r="D2234">
            <v>4889.82</v>
          </cell>
          <cell r="E2234" t="str">
            <v>Siurb (Edif)-Jan/21</v>
          </cell>
        </row>
        <row r="2235">
          <cell r="A2235">
            <v>170320</v>
          </cell>
          <cell r="B2235" t="str">
            <v>IP.04 - PLATAFORMA COM 3 MASTROS DE BANDEIRA H LIVRE=9,00M (EXCLUSIVE ENGASTAMENTO)</v>
          </cell>
          <cell r="C2235" t="str">
            <v>UN</v>
          </cell>
          <cell r="D2235">
            <v>6860.83</v>
          </cell>
          <cell r="E2235" t="str">
            <v>Siurb (Edif)-Jan/21</v>
          </cell>
        </row>
        <row r="2236">
          <cell r="A2236">
            <v>170351</v>
          </cell>
          <cell r="B2236" t="str">
            <v>QC.02 - QUADRA POLIESPORTIVA - PISO ARMADO</v>
          </cell>
          <cell r="C2236" t="str">
            <v>M2</v>
          </cell>
          <cell r="D2236">
            <v>104.16</v>
          </cell>
          <cell r="E2236" t="str">
            <v>Siurb (Edif)-Jan/21</v>
          </cell>
        </row>
        <row r="2237">
          <cell r="A2237">
            <v>170354</v>
          </cell>
          <cell r="B2237" t="str">
            <v>QC.02 - QUADRA POLIESPORTIVA PISO ARMADO COM AGREGADO RECICLADO</v>
          </cell>
          <cell r="C2237" t="str">
            <v>M2</v>
          </cell>
          <cell r="D2237">
            <v>99.54</v>
          </cell>
          <cell r="E2237" t="str">
            <v>Siurb (Edif)-Jan/21</v>
          </cell>
        </row>
        <row r="2238">
          <cell r="A2238">
            <v>170355</v>
          </cell>
          <cell r="B2238" t="str">
            <v>QD.01 - DEMARCAÇÃO DE QUADRA COM TINTA A BASE DE BORRACHA CLORADA - VOLEIBOL</v>
          </cell>
          <cell r="C2238" t="str">
            <v>UN</v>
          </cell>
          <cell r="D2238">
            <v>211.92</v>
          </cell>
          <cell r="E2238" t="str">
            <v>Siurb (Edif)-Jan/21</v>
          </cell>
        </row>
        <row r="2239">
          <cell r="A2239">
            <v>170356</v>
          </cell>
          <cell r="B2239" t="str">
            <v>QD.02 - DEMARCAÇÃO DE QUADRA COM TINTA A BASE DE BORRACHA. CLORADA - FUTEBOL DE SALÃO</v>
          </cell>
          <cell r="C2239" t="str">
            <v>UN</v>
          </cell>
          <cell r="D2239">
            <v>392.45</v>
          </cell>
          <cell r="E2239" t="str">
            <v>Siurb (Edif)-Jan/21</v>
          </cell>
        </row>
        <row r="2240">
          <cell r="A2240">
            <v>170357</v>
          </cell>
          <cell r="B2240" t="str">
            <v>QD.03 - DEMARCAÇÃO DE QUADRA COM TINTA A BASE DE BORRACHA CLORADA - BASQUETE</v>
          </cell>
          <cell r="C2240" t="str">
            <v>UN</v>
          </cell>
          <cell r="D2240">
            <v>523.27</v>
          </cell>
          <cell r="E2240" t="str">
            <v>Siurb (Edif)-Jan/21</v>
          </cell>
        </row>
        <row r="2241">
          <cell r="A2241">
            <v>170358</v>
          </cell>
          <cell r="B2241" t="str">
            <v>QD.05 - DEMARCAÇÃO DE QUADRA COM TINTA A BASE DE BORRACHA CLORADA - HANDBOL</v>
          </cell>
          <cell r="C2241" t="str">
            <v>UN</v>
          </cell>
          <cell r="D2241">
            <v>289.88</v>
          </cell>
          <cell r="E2241" t="str">
            <v>Siurb (Edif)-Jan/21</v>
          </cell>
        </row>
        <row r="2242">
          <cell r="A2242">
            <v>170359</v>
          </cell>
          <cell r="B2242" t="str">
            <v>DEMARCAÇÃO DE VAGA DE ESTACIONAMENTO PARA PORTADORES DE DEFICIÊNCIA FÍSICA</v>
          </cell>
          <cell r="C2242" t="str">
            <v>UN</v>
          </cell>
          <cell r="D2242">
            <v>222.36</v>
          </cell>
          <cell r="E2242" t="str">
            <v>Siurb (Edif)-Jan/21</v>
          </cell>
        </row>
        <row r="2243">
          <cell r="A2243">
            <v>170360</v>
          </cell>
          <cell r="B2243" t="str">
            <v>POSTES PARA VOLEIBOL, INCLUSIVE PINTURA E REDE</v>
          </cell>
          <cell r="C2243" t="str">
            <v>UN</v>
          </cell>
          <cell r="D2243">
            <v>2312.17</v>
          </cell>
          <cell r="E2243" t="str">
            <v>Siurb (Edif)-Jan/21</v>
          </cell>
        </row>
        <row r="2244">
          <cell r="A2244">
            <v>170361</v>
          </cell>
          <cell r="B2244" t="str">
            <v>TRAVE PARA FUTEBOL DE SALÃO, INCLUSIVE PINTURA E REDE</v>
          </cell>
          <cell r="C2244" t="str">
            <v>UN</v>
          </cell>
          <cell r="D2244">
            <v>2833.56</v>
          </cell>
          <cell r="E2244" t="str">
            <v>Siurb (Edif)-Jan/21</v>
          </cell>
        </row>
        <row r="2245">
          <cell r="A2245">
            <v>170363</v>
          </cell>
          <cell r="B2245" t="str">
            <v>TABELA PARA BASQUETE, ENGLOBANDO DESDE FUNDAÇÃO ATÉ A CESTA DE NYLON</v>
          </cell>
          <cell r="C2245" t="str">
            <v>UN</v>
          </cell>
          <cell r="D2245">
            <v>5298.13</v>
          </cell>
          <cell r="E2245" t="str">
            <v>Siurb (Edif)-Jan/21</v>
          </cell>
        </row>
        <row r="2246">
          <cell r="A2246">
            <v>170365</v>
          </cell>
          <cell r="B2246" t="str">
            <v>TELA DE NYLON PARA COBERTURA DE QUADRA</v>
          </cell>
          <cell r="C2246" t="str">
            <v>M2</v>
          </cell>
          <cell r="D2246">
            <v>10.02</v>
          </cell>
          <cell r="E2246" t="str">
            <v>Siurb (Edif)-Jan/21</v>
          </cell>
        </row>
        <row r="2247">
          <cell r="A2247">
            <v>170370</v>
          </cell>
          <cell r="B2247" t="str">
            <v>DEMARCAÇÃO E PINTURA DE SUPERFÍCIES - BORRACHA CLORADA</v>
          </cell>
          <cell r="C2247" t="str">
            <v>M2</v>
          </cell>
          <cell r="D2247">
            <v>25.32</v>
          </cell>
          <cell r="E2247" t="str">
            <v>Siurb (Edif)-Jan/21</v>
          </cell>
        </row>
        <row r="2248">
          <cell r="A2248">
            <v>170371</v>
          </cell>
          <cell r="B2248" t="str">
            <v>DEMARCAÇÃO E PINTURA DE SUPERFÍCIES - EPÓXI</v>
          </cell>
          <cell r="C2248" t="str">
            <v>M2</v>
          </cell>
          <cell r="D2248">
            <v>27.76</v>
          </cell>
          <cell r="E2248" t="str">
            <v>Siurb (Edif)-Jan/21</v>
          </cell>
        </row>
        <row r="2249">
          <cell r="A2249">
            <v>170372</v>
          </cell>
          <cell r="B2249" t="str">
            <v>DEMARCAÇÃO E PINTURA DE FAIXAS ATÉ 10CM - BORRACHA CLORADA</v>
          </cell>
          <cell r="C2249" t="str">
            <v>M</v>
          </cell>
          <cell r="D2249">
            <v>6.1</v>
          </cell>
          <cell r="E2249" t="str">
            <v>Siurb (Edif)-Jan/21</v>
          </cell>
        </row>
        <row r="2250">
          <cell r="A2250">
            <v>170373</v>
          </cell>
          <cell r="B2250" t="str">
            <v>DEMARCAÇÃO E PINTURA DE FAIXAS ATÉ 10CM - EPÓXI</v>
          </cell>
          <cell r="C2250" t="str">
            <v>M</v>
          </cell>
          <cell r="D2250">
            <v>7.1</v>
          </cell>
          <cell r="E2250" t="str">
            <v>Siurb (Edif)-Jan/21</v>
          </cell>
        </row>
        <row r="2251">
          <cell r="A2251">
            <v>170383</v>
          </cell>
          <cell r="B2251" t="str">
            <v>HV.20 - ABRIGO PARA LIXO EM ALVENARIA - REVESTIMENTO EXTERNO COM ARGAMASSA E INTERNO COM AZULEJOS</v>
          </cell>
          <cell r="C2251" t="str">
            <v>UN</v>
          </cell>
          <cell r="D2251">
            <v>2852</v>
          </cell>
          <cell r="E2251" t="str">
            <v>Siurb (Edif)-Jan/21</v>
          </cell>
        </row>
        <row r="2252">
          <cell r="A2252">
            <v>170385</v>
          </cell>
          <cell r="B2252" t="str">
            <v>IV.06 - LIXEIRA JUNTO AO ALINHAMENTO COM REVESTIMENTO INTERNO EM AZULEJOS</v>
          </cell>
          <cell r="C2252" t="str">
            <v>UN</v>
          </cell>
          <cell r="D2252">
            <v>2962.41</v>
          </cell>
          <cell r="E2252" t="str">
            <v>Siurb (Edif)-Jan/21</v>
          </cell>
        </row>
        <row r="2253">
          <cell r="A2253">
            <v>170389</v>
          </cell>
          <cell r="B2253" t="str">
            <v>BANCADA DE CONCRETO POLIDO COM BORDAS ARREDONDADAS - ESPESSURA 30MM</v>
          </cell>
          <cell r="C2253" t="str">
            <v>M2</v>
          </cell>
          <cell r="D2253">
            <v>154.44</v>
          </cell>
          <cell r="E2253" t="str">
            <v>Siurb (Edif)-Jan/21</v>
          </cell>
        </row>
        <row r="2254">
          <cell r="A2254">
            <v>170390</v>
          </cell>
          <cell r="B2254" t="str">
            <v>BANCADA DE CONCRETO POLIDO COM BORDAS ARREDONDADAS - ESPESSURA 40MM</v>
          </cell>
          <cell r="C2254" t="str">
            <v>M2</v>
          </cell>
          <cell r="D2254">
            <v>157.47</v>
          </cell>
          <cell r="E2254" t="str">
            <v>Siurb (Edif)-Jan/21</v>
          </cell>
        </row>
        <row r="2255">
          <cell r="A2255">
            <v>170391</v>
          </cell>
          <cell r="B2255" t="str">
            <v>BANCADA DE CONCRETO POLIDO COM BORDAS ARREDONDADAS - ESPESSURA 50MM</v>
          </cell>
          <cell r="C2255" t="str">
            <v>M2</v>
          </cell>
          <cell r="D2255">
            <v>160.38999999999999</v>
          </cell>
          <cell r="E2255" t="str">
            <v>Siurb (Edif)-Jan/21</v>
          </cell>
        </row>
        <row r="2256">
          <cell r="A2256">
            <v>170400</v>
          </cell>
          <cell r="B2256" t="str">
            <v>LIMPEZA</v>
          </cell>
          <cell r="C2256" t="str">
            <v>.</v>
          </cell>
          <cell r="D2256" t="str">
            <v>.</v>
          </cell>
          <cell r="E2256" t="str">
            <v>Siurb (Edif)-Jan/21</v>
          </cell>
        </row>
        <row r="2257">
          <cell r="A2257">
            <v>170401</v>
          </cell>
          <cell r="B2257" t="str">
            <v>LIMPEZA GERAL DA OBRA</v>
          </cell>
          <cell r="C2257" t="str">
            <v>M2</v>
          </cell>
          <cell r="D2257">
            <v>10.94</v>
          </cell>
          <cell r="E2257" t="str">
            <v>Siurb (Edif)-Jan/21</v>
          </cell>
        </row>
        <row r="2258">
          <cell r="A2258">
            <v>170409</v>
          </cell>
          <cell r="B2258" t="str">
            <v>LIMPEZA DE PISOS E REVESTIMENTO DE ARGAMASSA, CERÂMICA OU PEDRAS NATURAIS</v>
          </cell>
          <cell r="C2258" t="str">
            <v>M2</v>
          </cell>
          <cell r="D2258">
            <v>9.11</v>
          </cell>
          <cell r="E2258" t="str">
            <v>Siurb (Edif)-Jan/21</v>
          </cell>
        </row>
        <row r="2259">
          <cell r="A2259">
            <v>170410</v>
          </cell>
          <cell r="B2259" t="str">
            <v>LIMPEZA DE VIDROS EM GERAL, INCLUSIVE CAIXILHO</v>
          </cell>
          <cell r="C2259" t="str">
            <v>M2</v>
          </cell>
          <cell r="D2259">
            <v>13.67</v>
          </cell>
          <cell r="E2259" t="str">
            <v>Siurb (Edif)-Jan/21</v>
          </cell>
        </row>
        <row r="2260">
          <cell r="A2260">
            <v>170412</v>
          </cell>
          <cell r="B2260" t="str">
            <v>LIMPEZA E LAVAGEM DE PAREDE POR HIDROJATEAMENTO, SEM REJUNTAMENTO</v>
          </cell>
          <cell r="C2260" t="str">
            <v>M2</v>
          </cell>
          <cell r="D2260">
            <v>6.64</v>
          </cell>
          <cell r="E2260" t="str">
            <v>Siurb (Edif)-Jan/21</v>
          </cell>
        </row>
        <row r="2261">
          <cell r="A2261">
            <v>170413</v>
          </cell>
          <cell r="B2261" t="str">
            <v>LIMPEZA E LAVAGEM DE PAREDE COM REVESTIMENTO EM PASTILHA OU MATERIAL CERÂMICO POR HIDROJATEAMENTO COM REJUNTAMENTO</v>
          </cell>
          <cell r="C2261" t="str">
            <v>M2</v>
          </cell>
          <cell r="D2261">
            <v>9.59</v>
          </cell>
          <cell r="E2261" t="str">
            <v>Siurb (Edif)-Jan/21</v>
          </cell>
        </row>
        <row r="2262">
          <cell r="A2262">
            <v>170414</v>
          </cell>
          <cell r="B2262" t="str">
            <v>LIMPEZA E LAVAGEM DE PISO POR HIDROJATEAMENTO</v>
          </cell>
          <cell r="C2262" t="str">
            <v>M2</v>
          </cell>
          <cell r="D2262">
            <v>6.64</v>
          </cell>
          <cell r="E2262" t="str">
            <v>Siurb (Edif)-Jan/21</v>
          </cell>
        </row>
        <row r="2263">
          <cell r="A2263">
            <v>170420</v>
          </cell>
          <cell r="B2263" t="str">
            <v>LIMPEZA DE CAIXA D'ÁGUA - ATÉ 1000 LITROS</v>
          </cell>
          <cell r="C2263" t="str">
            <v>UN</v>
          </cell>
          <cell r="D2263">
            <v>54.68</v>
          </cell>
          <cell r="E2263" t="str">
            <v>Siurb (Edif)-Jan/21</v>
          </cell>
        </row>
        <row r="2264">
          <cell r="A2264">
            <v>170421</v>
          </cell>
          <cell r="B2264" t="str">
            <v>LIMPEZA DE CAIXA D'ÁGUA - DE 1001 À 10000 LITROS</v>
          </cell>
          <cell r="C2264" t="str">
            <v>UN</v>
          </cell>
          <cell r="D2264">
            <v>145.81</v>
          </cell>
          <cell r="E2264" t="str">
            <v>Siurb (Edif)-Jan/21</v>
          </cell>
        </row>
        <row r="2265">
          <cell r="A2265">
            <v>170422</v>
          </cell>
          <cell r="B2265" t="str">
            <v>LIMPEZA DE CAIXA D'ÁGUA - ACIMA DE 10000 LITROS</v>
          </cell>
          <cell r="C2265" t="str">
            <v>UN</v>
          </cell>
          <cell r="D2265">
            <v>328.08</v>
          </cell>
          <cell r="E2265" t="str">
            <v>Siurb (Edif)-Jan/21</v>
          </cell>
        </row>
        <row r="2266">
          <cell r="A2266">
            <v>170425</v>
          </cell>
          <cell r="B2266" t="str">
            <v>LIMPEZA DE CANALETAS DE ÁGUAS PLUVIAIS</v>
          </cell>
          <cell r="C2266" t="str">
            <v>M</v>
          </cell>
          <cell r="D2266">
            <v>2.73</v>
          </cell>
          <cell r="E2266" t="str">
            <v>Siurb (Edif)-Jan/21</v>
          </cell>
        </row>
        <row r="2267">
          <cell r="A2267">
            <v>170430</v>
          </cell>
          <cell r="B2267" t="str">
            <v>LIMPEZA DE CAIXA DE INSPEÇÃO</v>
          </cell>
          <cell r="C2267" t="str">
            <v>UN</v>
          </cell>
          <cell r="D2267">
            <v>5.47</v>
          </cell>
          <cell r="E2267" t="str">
            <v>Siurb (Edif)-Jan/21</v>
          </cell>
        </row>
        <row r="2268">
          <cell r="A2268">
            <v>170431</v>
          </cell>
          <cell r="B2268" t="str">
            <v>LIMPEZA DE FOSSA SÉPTICA</v>
          </cell>
          <cell r="C2268" t="str">
            <v>M3</v>
          </cell>
          <cell r="D2268">
            <v>138.76</v>
          </cell>
          <cell r="E2268" t="str">
            <v>Siurb (Edif)-Jan/21</v>
          </cell>
        </row>
        <row r="2269">
          <cell r="A2269">
            <v>170432</v>
          </cell>
          <cell r="B2269" t="str">
            <v>LIMPEZA DE SUMIDOURO, POR VIAGEM DE 7M3</v>
          </cell>
          <cell r="C2269" t="str">
            <v>VG</v>
          </cell>
          <cell r="D2269">
            <v>1160.96</v>
          </cell>
          <cell r="E2269" t="str">
            <v>Siurb (Edif)-Jan/21</v>
          </cell>
        </row>
        <row r="2270">
          <cell r="A2270">
            <v>170450</v>
          </cell>
          <cell r="B2270" t="str">
            <v>ENCERAMENTO E LUSTRAÇÃO DE REVESTIMENTOS E PISOS EM GERAL</v>
          </cell>
          <cell r="C2270" t="str">
            <v>M2</v>
          </cell>
          <cell r="D2270">
            <v>7.58</v>
          </cell>
          <cell r="E2270" t="str">
            <v>Siurb (Edif)-Jan/21</v>
          </cell>
        </row>
        <row r="2271">
          <cell r="A2271">
            <v>170500</v>
          </cell>
          <cell r="B2271" t="str">
            <v>COMPLEMENTOS DO EDIFÍCIO</v>
          </cell>
          <cell r="C2271" t="str">
            <v>.</v>
          </cell>
          <cell r="D2271" t="str">
            <v>.</v>
          </cell>
          <cell r="E2271" t="str">
            <v>Siurb (Edif)-Jan/21</v>
          </cell>
        </row>
        <row r="2272">
          <cell r="A2272">
            <v>170501</v>
          </cell>
          <cell r="B2272" t="str">
            <v>PRATELEIRA DE GRANILITE, ESPESSURA 30MM, EXCLUSIVE APOIO</v>
          </cell>
          <cell r="C2272" t="str">
            <v>M2</v>
          </cell>
          <cell r="D2272">
            <v>331.26</v>
          </cell>
          <cell r="E2272" t="str">
            <v>Siurb (Edif)-Jan/21</v>
          </cell>
        </row>
        <row r="2273">
          <cell r="A2273">
            <v>170502</v>
          </cell>
          <cell r="B2273" t="str">
            <v>PRATELEIRA DE GRANILITE, ESPESSURA 40MM, EXCLUSIVE APOIO</v>
          </cell>
          <cell r="C2273" t="str">
            <v>M2</v>
          </cell>
          <cell r="D2273">
            <v>316.2</v>
          </cell>
          <cell r="E2273" t="str">
            <v>Siurb (Edif)-Jan/21</v>
          </cell>
        </row>
        <row r="2274">
          <cell r="A2274">
            <v>170503</v>
          </cell>
          <cell r="B2274" t="str">
            <v>PRATELEIRA DE GRANILITE, ESPESSURA 50MM, EXCLUSIVE APOIO</v>
          </cell>
          <cell r="C2274" t="str">
            <v>M2</v>
          </cell>
          <cell r="D2274">
            <v>290.45999999999998</v>
          </cell>
          <cell r="E2274" t="str">
            <v>Siurb (Edif)-Jan/21</v>
          </cell>
        </row>
        <row r="2275">
          <cell r="A2275">
            <v>170505</v>
          </cell>
          <cell r="B2275" t="str">
            <v>PRATELEIRA DE CONCRETO, ESPESSURA 50MM, COM BORDAS ARREDONDADAS E ENVERNIZADAS, EXCLUSIVE APOIO</v>
          </cell>
          <cell r="C2275" t="str">
            <v>M2</v>
          </cell>
          <cell r="D2275">
            <v>170.26</v>
          </cell>
          <cell r="E2275" t="str">
            <v>Siurb (Edif)-Jan/21</v>
          </cell>
        </row>
        <row r="2276">
          <cell r="A2276">
            <v>170507</v>
          </cell>
          <cell r="B2276" t="str">
            <v>PRATELEIRA EM ARDÓSIA CINZA, POLIDA 2 LADOS, ESPESSURA 30MM, EXCLUSIVE APOIO</v>
          </cell>
          <cell r="C2276" t="str">
            <v>M2</v>
          </cell>
          <cell r="D2276">
            <v>478.92</v>
          </cell>
          <cell r="E2276" t="str">
            <v>Siurb (Edif)-Jan/21</v>
          </cell>
        </row>
        <row r="2277">
          <cell r="A2277">
            <v>170511</v>
          </cell>
          <cell r="B2277" t="str">
            <v>EP.01 - MÃO FRANCESA DE FERRO PERFILADO</v>
          </cell>
          <cell r="C2277" t="str">
            <v>UN</v>
          </cell>
          <cell r="D2277">
            <v>45.51</v>
          </cell>
          <cell r="E2277" t="str">
            <v>Siurb (Edif)-Jan/21</v>
          </cell>
        </row>
        <row r="2278">
          <cell r="A2278">
            <v>170512</v>
          </cell>
          <cell r="B2278" t="str">
            <v>EP.02 - MÃO FRANCESA DE FERRO PERFILADO</v>
          </cell>
          <cell r="C2278" t="str">
            <v>UN</v>
          </cell>
          <cell r="D2278">
            <v>43.24</v>
          </cell>
          <cell r="E2278" t="str">
            <v>Siurb (Edif)-Jan/21</v>
          </cell>
        </row>
        <row r="2279">
          <cell r="A2279">
            <v>170516</v>
          </cell>
          <cell r="B2279" t="str">
            <v>DM.01 - ESTRADO DE MADEIRA APARELHADA PARA DESPENSA</v>
          </cell>
          <cell r="C2279" t="str">
            <v>M</v>
          </cell>
          <cell r="D2279">
            <v>288.77</v>
          </cell>
          <cell r="E2279" t="str">
            <v>Siurb (Edif)-Jan/21</v>
          </cell>
        </row>
        <row r="2280">
          <cell r="A2280">
            <v>170517</v>
          </cell>
          <cell r="B2280" t="str">
            <v>DM.02/04 - ESTRADO DE MADEIRA APARELHADA PARA DESPENSA</v>
          </cell>
          <cell r="C2280" t="str">
            <v>M</v>
          </cell>
          <cell r="D2280">
            <v>208.22</v>
          </cell>
          <cell r="E2280" t="str">
            <v>Siurb (Edif)-Jan/21</v>
          </cell>
        </row>
        <row r="2281">
          <cell r="A2281">
            <v>170520</v>
          </cell>
          <cell r="B2281" t="str">
            <v>BARRA DE APOIO PARA DEFICIENTES L=45 CM (BARRAS COM DIÂMETRO ENTRE 3,0 E 4,5CM)</v>
          </cell>
          <cell r="C2281" t="str">
            <v>UN</v>
          </cell>
          <cell r="D2281">
            <v>187.54</v>
          </cell>
          <cell r="E2281" t="str">
            <v>Siurb (Edif)-Jan/21</v>
          </cell>
        </row>
        <row r="2282">
          <cell r="A2282">
            <v>170521</v>
          </cell>
          <cell r="B2282" t="str">
            <v>BARRA DE APOIO PARA DEFICIENTES L=80 CM (BARRAS COM DIÂMETRO ENTRE 3,0 E 4,5CM)</v>
          </cell>
          <cell r="C2282" t="str">
            <v>UN</v>
          </cell>
          <cell r="D2282">
            <v>220.41</v>
          </cell>
          <cell r="E2282" t="str">
            <v>Siurb (Edif)-Jan/21</v>
          </cell>
        </row>
        <row r="2283">
          <cell r="A2283">
            <v>170522</v>
          </cell>
          <cell r="B2283" t="str">
            <v>BARRA DE APOIO PARA DEFICIENTES L=90 CM (BARRAS COM DIÂMETRO ENTRE 3,0 E 4,5CM)</v>
          </cell>
          <cell r="C2283" t="str">
            <v>UN</v>
          </cell>
          <cell r="D2283">
            <v>214.19</v>
          </cell>
          <cell r="E2283" t="str">
            <v>Siurb (Edif)-Jan/21</v>
          </cell>
        </row>
        <row r="2284">
          <cell r="A2284">
            <v>170523</v>
          </cell>
          <cell r="B2284" t="str">
            <v>BARRA DE APOIO PARA CHUVEIRO PARA PORTADORES DE DEFICIÊNCIA FÍSICA (BARRAS COM DIÂMETRO ENTRE 3,0 E 4,5CM)</v>
          </cell>
          <cell r="C2284" t="str">
            <v>UN</v>
          </cell>
          <cell r="D2284">
            <v>291.16000000000003</v>
          </cell>
          <cell r="E2284" t="str">
            <v>Siurb (Edif)-Jan/21</v>
          </cell>
        </row>
        <row r="2285">
          <cell r="A2285">
            <v>170524</v>
          </cell>
          <cell r="B2285" t="str">
            <v>DP.04 - CORRIMÃO EM TUBO GALVANIZADO</v>
          </cell>
          <cell r="C2285" t="str">
            <v>M</v>
          </cell>
          <cell r="D2285">
            <v>64.84</v>
          </cell>
          <cell r="E2285" t="str">
            <v>Siurb (Edif)-Jan/21</v>
          </cell>
        </row>
        <row r="2286">
          <cell r="A2286">
            <v>170525</v>
          </cell>
          <cell r="B2286" t="str">
            <v>DP.05 - CORRIMÃO EM TUBO GALVANIZADO COM GUARDA CORPO</v>
          </cell>
          <cell r="C2286" t="str">
            <v>M</v>
          </cell>
          <cell r="D2286">
            <v>381.45</v>
          </cell>
          <cell r="E2286" t="str">
            <v>Siurb (Edif)-Jan/21</v>
          </cell>
        </row>
        <row r="2287">
          <cell r="A2287">
            <v>170526</v>
          </cell>
          <cell r="B2287" t="str">
            <v>ANEL DE TEXTURA PARA CORRIMÃO</v>
          </cell>
          <cell r="C2287" t="str">
            <v>UN</v>
          </cell>
          <cell r="D2287">
            <v>31.43</v>
          </cell>
          <cell r="E2287" t="str">
            <v>Siurb (Edif)-Jan/21</v>
          </cell>
        </row>
        <row r="2288">
          <cell r="A2288">
            <v>170527</v>
          </cell>
          <cell r="B2288" t="str">
            <v>BARRA DE APOIO PARA LAVATÓRIO EM "L" - PPDF</v>
          </cell>
          <cell r="C2288" t="str">
            <v>UN</v>
          </cell>
          <cell r="D2288">
            <v>614.03</v>
          </cell>
          <cell r="E2288" t="str">
            <v>Siurb (Edif)-Jan/21</v>
          </cell>
        </row>
        <row r="2289">
          <cell r="A2289">
            <v>170533</v>
          </cell>
          <cell r="B2289" t="str">
            <v>MM.23/24 - LOUSA EM LAMINADO MELAMÍNICO BRANCO SOBRE COMPENSADO</v>
          </cell>
          <cell r="C2289" t="str">
            <v>M2</v>
          </cell>
          <cell r="D2289">
            <v>259.82</v>
          </cell>
          <cell r="E2289" t="str">
            <v>Siurb (Edif)-Jan/21</v>
          </cell>
        </row>
        <row r="2290">
          <cell r="A2290">
            <v>170535</v>
          </cell>
          <cell r="B2290" t="str">
            <v>DM.07 - QUADRO DE AVISOS DE MADEIRA</v>
          </cell>
          <cell r="C2290" t="str">
            <v>M2</v>
          </cell>
          <cell r="D2290">
            <v>213.58</v>
          </cell>
          <cell r="E2290" t="str">
            <v>Siurb (Edif)-Jan/21</v>
          </cell>
        </row>
        <row r="2291">
          <cell r="A2291">
            <v>170540</v>
          </cell>
          <cell r="B2291" t="str">
            <v>FAIXA BATE-CARTEIRA PARA SALA DE AULA</v>
          </cell>
          <cell r="C2291" t="str">
            <v>M</v>
          </cell>
          <cell r="D2291">
            <v>143.76</v>
          </cell>
          <cell r="E2291" t="str">
            <v>Siurb (Edif)-Jan/21</v>
          </cell>
        </row>
        <row r="2292">
          <cell r="A2292">
            <v>170541</v>
          </cell>
          <cell r="B2292" t="str">
            <v>DM.06 - FIXADOR DE CARTAZES PARA SALA DE AULA</v>
          </cell>
          <cell r="C2292" t="str">
            <v>M</v>
          </cell>
          <cell r="D2292">
            <v>38.880000000000003</v>
          </cell>
          <cell r="E2292" t="str">
            <v>Siurb (Edif)-Jan/21</v>
          </cell>
        </row>
        <row r="2293">
          <cell r="A2293">
            <v>170551</v>
          </cell>
          <cell r="B2293" t="str">
            <v>DP.01 - ESCADA MARINHEIRO DE FERRO GALVANIZADO</v>
          </cell>
          <cell r="C2293" t="str">
            <v>M</v>
          </cell>
          <cell r="D2293">
            <v>173</v>
          </cell>
          <cell r="E2293" t="str">
            <v>Siurb (Edif)-Jan/21</v>
          </cell>
        </row>
        <row r="2294">
          <cell r="A2294">
            <v>170552</v>
          </cell>
          <cell r="B2294" t="str">
            <v>DP.02 - ESCADA MARINHEIRO DE FERRO GALVANIZADO COM GUARDA CORPO</v>
          </cell>
          <cell r="C2294" t="str">
            <v>M</v>
          </cell>
          <cell r="D2294">
            <v>371.83</v>
          </cell>
          <cell r="E2294" t="str">
            <v>Siurb (Edif)-Jan/21</v>
          </cell>
        </row>
        <row r="2295">
          <cell r="A2295">
            <v>170553</v>
          </cell>
          <cell r="B2295" t="str">
            <v>DP.03 - COMPLEMENTOS PARA ESCADA MARINHEIRO DE FERRO PERFILADO</v>
          </cell>
          <cell r="C2295" t="str">
            <v>M</v>
          </cell>
          <cell r="D2295">
            <v>151.09</v>
          </cell>
          <cell r="E2295" t="str">
            <v>Siurb (Edif)-Jan/21</v>
          </cell>
        </row>
        <row r="2296">
          <cell r="A2296">
            <v>170561</v>
          </cell>
          <cell r="B2296" t="str">
            <v>BATE PNEU EM TUBO DE AÇO GALVANIZADO D=3" C=2,50M</v>
          </cell>
          <cell r="C2296" t="str">
            <v>UN</v>
          </cell>
          <cell r="D2296">
            <v>708.1</v>
          </cell>
          <cell r="E2296" t="str">
            <v>Siurb (Edif)-Jan/21</v>
          </cell>
        </row>
        <row r="2297">
          <cell r="A2297">
            <v>170575</v>
          </cell>
          <cell r="B2297" t="str">
            <v>ARMÁRIO DE AÇO COM 4 PORTAS E FECHADURA L 640XP420XH1980</v>
          </cell>
          <cell r="C2297" t="str">
            <v>UN</v>
          </cell>
          <cell r="D2297">
            <v>929.12</v>
          </cell>
          <cell r="E2297" t="str">
            <v>Siurb (Edif)-Jan/21</v>
          </cell>
        </row>
        <row r="2298">
          <cell r="A2298">
            <v>170580</v>
          </cell>
          <cell r="B2298" t="str">
            <v>DR.1 - MESA DE PREPARO PARA COZINHAS - EM MÁRMORE</v>
          </cell>
          <cell r="C2298" t="str">
            <v>UN</v>
          </cell>
          <cell r="D2298">
            <v>2392.46</v>
          </cell>
          <cell r="E2298" t="str">
            <v>Siurb (Edif)-Jan/21</v>
          </cell>
        </row>
        <row r="2299">
          <cell r="A2299">
            <v>170590</v>
          </cell>
          <cell r="B2299" t="str">
            <v>PORTA CORTA-FOGO P90 (0,90X2,10M) COM FERRAGENS</v>
          </cell>
          <cell r="C2299" t="str">
            <v>UN</v>
          </cell>
          <cell r="D2299">
            <v>1157.07</v>
          </cell>
          <cell r="E2299" t="str">
            <v>Siurb (Edif)-Jan/21</v>
          </cell>
        </row>
        <row r="2300">
          <cell r="A2300">
            <v>170591</v>
          </cell>
          <cell r="B2300" t="str">
            <v>PORTA CORTA-FOGO P90 - 1,05 X 2,10M, COM DOBRADIÇAS E MOLAS SEM FERRAGEM</v>
          </cell>
          <cell r="C2300" t="str">
            <v>UN</v>
          </cell>
          <cell r="D2300">
            <v>1309.17</v>
          </cell>
          <cell r="E2300" t="str">
            <v>Siurb (Edif)-Jan/21</v>
          </cell>
        </row>
        <row r="2301">
          <cell r="A2301">
            <v>170592</v>
          </cell>
          <cell r="B2301" t="str">
            <v>PEDESTAL SINALIZADOR PARA ESTACIONAMENTO P/ DEFICIENTE</v>
          </cell>
          <cell r="C2301" t="str">
            <v>UN</v>
          </cell>
          <cell r="D2301">
            <v>523.35</v>
          </cell>
          <cell r="E2301" t="str">
            <v>Siurb (Edif)-Jan/21</v>
          </cell>
        </row>
        <row r="2302">
          <cell r="A2302">
            <v>170593</v>
          </cell>
          <cell r="B2302" t="str">
            <v>PLACA DE IDENTIFICAÇÃO COM NÚMERO PAVIMENTO EM BRAILE</v>
          </cell>
          <cell r="C2302" t="str">
            <v>UN</v>
          </cell>
          <cell r="D2302">
            <v>51.57</v>
          </cell>
          <cell r="E2302" t="str">
            <v>Siurb (Edif)-Jan/21</v>
          </cell>
        </row>
        <row r="2303">
          <cell r="A2303">
            <v>170594</v>
          </cell>
          <cell r="B2303" t="str">
            <v>PLACA DE IDENTIFICAÇÃO DE WC EM BRAILE FEM./ MASC.</v>
          </cell>
          <cell r="C2303" t="str">
            <v>UN</v>
          </cell>
          <cell r="D2303">
            <v>87.67</v>
          </cell>
          <cell r="E2303" t="str">
            <v>Siurb (Edif)-Jan/21</v>
          </cell>
        </row>
        <row r="2304">
          <cell r="A2304">
            <v>170595</v>
          </cell>
          <cell r="B2304" t="str">
            <v>PLACA DE IDENTIFICAÇÃO EM BRAILE "INÍCIO E FINAL" P/ CORRIMÃO</v>
          </cell>
          <cell r="C2304" t="str">
            <v>UN</v>
          </cell>
          <cell r="D2304">
            <v>18.71</v>
          </cell>
          <cell r="E2304" t="str">
            <v>Siurb (Edif)-Jan/21</v>
          </cell>
        </row>
        <row r="2305">
          <cell r="A2305">
            <v>170596</v>
          </cell>
          <cell r="B2305" t="str">
            <v>PLACA DE IDENTIFICAÇÃO EM BRAILE DE PAVIMENTO P/ CORRIMÃO</v>
          </cell>
          <cell r="C2305" t="str">
            <v>UN</v>
          </cell>
          <cell r="D2305">
            <v>15.48</v>
          </cell>
          <cell r="E2305" t="str">
            <v>Siurb (Edif)-Jan/21</v>
          </cell>
        </row>
        <row r="2306">
          <cell r="A2306">
            <v>170597</v>
          </cell>
          <cell r="B2306" t="str">
            <v>PLACA PARA PORTA WC C/ DESENHO UNIVERSAL ACESSIBILIDADE</v>
          </cell>
          <cell r="C2306" t="str">
            <v>UN</v>
          </cell>
          <cell r="D2306">
            <v>24.91</v>
          </cell>
          <cell r="E2306" t="str">
            <v>Siurb (Edif)-Jan/21</v>
          </cell>
        </row>
        <row r="2307">
          <cell r="A2307">
            <v>170598</v>
          </cell>
          <cell r="B2307" t="str">
            <v>SINALIZAÇÃO VISUAL DE DEGRAUS PARA DEFICIENTE VISUAL</v>
          </cell>
          <cell r="C2307" t="str">
            <v>UN</v>
          </cell>
          <cell r="D2307">
            <v>5.78</v>
          </cell>
          <cell r="E2307" t="str">
            <v>Siurb (Edif)-Jan/21</v>
          </cell>
        </row>
        <row r="2308">
          <cell r="A2308">
            <v>171000</v>
          </cell>
          <cell r="B2308" t="str">
            <v>EQUIPAMENTOS DIVERSOS</v>
          </cell>
          <cell r="C2308" t="str">
            <v>.</v>
          </cell>
          <cell r="D2308" t="str">
            <v>.</v>
          </cell>
          <cell r="E2308" t="str">
            <v>Siurb (Edif)-Jan/21</v>
          </cell>
        </row>
        <row r="2309">
          <cell r="A2309">
            <v>171001</v>
          </cell>
          <cell r="B2309" t="str">
            <v>ELEVADOR ELÉTRICO SEM CASA DE MÁQUINAS - 2 PARADAS</v>
          </cell>
          <cell r="C2309" t="str">
            <v>UN</v>
          </cell>
          <cell r="D2309">
            <v>112635.8</v>
          </cell>
          <cell r="E2309" t="str">
            <v>Siurb (Edif)-Jan/21</v>
          </cell>
        </row>
        <row r="2310">
          <cell r="A2310">
            <v>171002</v>
          </cell>
          <cell r="B2310" t="str">
            <v>ELEVADOR ELÉTRICO SEM CASA DE MÁQUINAS - 3 PARADAS</v>
          </cell>
          <cell r="C2310" t="str">
            <v>UN</v>
          </cell>
          <cell r="D2310">
            <v>108539.54</v>
          </cell>
          <cell r="E2310" t="str">
            <v>Siurb (Edif)-Jan/21</v>
          </cell>
        </row>
        <row r="2311">
          <cell r="A2311">
            <v>171003</v>
          </cell>
          <cell r="B2311" t="str">
            <v>ELEVADOR EL[ETRICO SEM CASA DE MÁQUINAS - 4 PARADAS</v>
          </cell>
          <cell r="C2311" t="str">
            <v>UN</v>
          </cell>
          <cell r="D2311">
            <v>115813.99</v>
          </cell>
          <cell r="E2311" t="str">
            <v>Siurb (Edif)-Jan/21</v>
          </cell>
        </row>
        <row r="2312">
          <cell r="A2312">
            <v>171004</v>
          </cell>
          <cell r="B2312" t="str">
            <v>ELEVADOR ELÉTRICO SEM CASA DE MÁQUINAS - 5 PARADAS</v>
          </cell>
          <cell r="C2312" t="str">
            <v>UN</v>
          </cell>
          <cell r="D2312">
            <v>124257.5</v>
          </cell>
          <cell r="E2312" t="str">
            <v>Siurb (Edif)-Jan/21</v>
          </cell>
        </row>
        <row r="2313">
          <cell r="A2313">
            <v>171011</v>
          </cell>
          <cell r="B2313" t="str">
            <v>DX.05/06 - COIFA EM CHAPA DE AÇO GALVANIZADO PARA FOGÃO DE 3 OU 4 BOCAS</v>
          </cell>
          <cell r="C2313" t="str">
            <v>UN</v>
          </cell>
          <cell r="D2313">
            <v>1729.1</v>
          </cell>
          <cell r="E2313" t="str">
            <v>Siurb (Edif)-Jan/21</v>
          </cell>
        </row>
        <row r="2314">
          <cell r="A2314">
            <v>171012</v>
          </cell>
          <cell r="B2314" t="str">
            <v>DX.01/03 - COIFA EM CHAPA DE AÇO GALVANIZADO PARA FOGÃO DE 6 BOCAS</v>
          </cell>
          <cell r="C2314" t="str">
            <v>UN</v>
          </cell>
          <cell r="D2314">
            <v>2264.8200000000002</v>
          </cell>
          <cell r="E2314" t="str">
            <v>Siurb (Edif)-Jan/21</v>
          </cell>
        </row>
        <row r="2315">
          <cell r="A2315">
            <v>171017</v>
          </cell>
          <cell r="B2315" t="str">
            <v>CHAPÉU CHINÊS PARA DUTO GALVANIZADO 35CM BIT.22 PARA EXAUSTÃO DE AR</v>
          </cell>
          <cell r="C2315" t="str">
            <v>UN</v>
          </cell>
          <cell r="D2315">
            <v>152.9</v>
          </cell>
          <cell r="E2315" t="str">
            <v>Siurb (Edif)-Jan/21</v>
          </cell>
        </row>
        <row r="2316">
          <cell r="A2316">
            <v>171018</v>
          </cell>
          <cell r="B2316" t="str">
            <v>DUTO EM CHAPA DE AÇO GALVANIZADO N.22 - DIÂMETRO 35CM</v>
          </cell>
          <cell r="C2316" t="str">
            <v>M</v>
          </cell>
          <cell r="D2316">
            <v>275.36</v>
          </cell>
          <cell r="E2316" t="str">
            <v>Siurb (Edif)-Jan/21</v>
          </cell>
        </row>
        <row r="2317">
          <cell r="A2317">
            <v>171019</v>
          </cell>
          <cell r="B2317" t="str">
            <v>CURVA PARA DUTO EM CHAPA GALVANIZADA 35CM BIT.22 PARA EXAUSTÃO AR RECRAVADA A CADA 10GRAUS</v>
          </cell>
          <cell r="C2317" t="str">
            <v>UN</v>
          </cell>
          <cell r="D2317">
            <v>266.25</v>
          </cell>
          <cell r="E2317" t="str">
            <v>Siurb (Edif)-Jan/21</v>
          </cell>
        </row>
        <row r="2318">
          <cell r="A2318">
            <v>171025</v>
          </cell>
          <cell r="B2318" t="str">
            <v>EXAUSTOR 1/2 HP PARA COIFAS</v>
          </cell>
          <cell r="C2318" t="str">
            <v>UN</v>
          </cell>
          <cell r="D2318">
            <v>1096.57</v>
          </cell>
          <cell r="E2318" t="str">
            <v>Siurb (Edif)-Jan/21</v>
          </cell>
        </row>
        <row r="2319">
          <cell r="A2319">
            <v>171031</v>
          </cell>
          <cell r="B2319" t="str">
            <v>FOGÃO INDUSTRIAL 4 BOCAS COM FORNO E 2 QUEIMADORES DUPLOS</v>
          </cell>
          <cell r="C2319" t="str">
            <v>UN</v>
          </cell>
          <cell r="D2319">
            <v>1622.71</v>
          </cell>
          <cell r="E2319" t="str">
            <v>Siurb (Edif)-Jan/21</v>
          </cell>
        </row>
        <row r="2320">
          <cell r="A2320">
            <v>171032</v>
          </cell>
          <cell r="B2320" t="str">
            <v>FOGÃO INDUSTRIAL 6 BOCAS COM FORNO E 2 QUEIMADORES DUPLOS</v>
          </cell>
          <cell r="C2320" t="str">
            <v>UN</v>
          </cell>
          <cell r="D2320">
            <v>2192.7800000000002</v>
          </cell>
          <cell r="E2320" t="str">
            <v>Siurb (Edif)-Jan/21</v>
          </cell>
        </row>
        <row r="2321">
          <cell r="A2321">
            <v>171070</v>
          </cell>
          <cell r="B2321" t="str">
            <v>AUTOCLAVE - CAPACIDADE 54 LITROS</v>
          </cell>
          <cell r="C2321" t="str">
            <v>UN</v>
          </cell>
          <cell r="D2321">
            <v>21238.21</v>
          </cell>
          <cell r="E2321" t="str">
            <v>Siurb (Edif)-Jan/21</v>
          </cell>
        </row>
        <row r="2322">
          <cell r="A2322">
            <v>171071</v>
          </cell>
          <cell r="B2322" t="str">
            <v>VENTILADOR DE PAREDE, DIÂM. MÍN.=65CM</v>
          </cell>
          <cell r="C2322" t="str">
            <v>UN</v>
          </cell>
          <cell r="D2322">
            <v>498.3</v>
          </cell>
          <cell r="E2322" t="str">
            <v>Siurb (Edif)-Jan/21</v>
          </cell>
        </row>
        <row r="2323">
          <cell r="A2323">
            <v>171073</v>
          </cell>
          <cell r="B2323" t="str">
            <v>PORTA DE VIDRO TEMPERADO 10MM OPACO COM FERRAGENS 82X210CM</v>
          </cell>
          <cell r="C2323" t="str">
            <v>UN</v>
          </cell>
          <cell r="D2323">
            <v>1313.09</v>
          </cell>
          <cell r="E2323" t="str">
            <v>Siurb (Edif)-Jan/21</v>
          </cell>
        </row>
        <row r="2324">
          <cell r="A2324">
            <v>171074</v>
          </cell>
          <cell r="B2324" t="str">
            <v>POSTO DE CONSUMO DE O2 OU AR VÁCUO OU N2O</v>
          </cell>
          <cell r="C2324" t="str">
            <v>UN</v>
          </cell>
          <cell r="D2324">
            <v>72.34</v>
          </cell>
          <cell r="E2324" t="str">
            <v>Siurb (Edif)-Jan/21</v>
          </cell>
        </row>
        <row r="2325">
          <cell r="A2325">
            <v>171075</v>
          </cell>
          <cell r="B2325" t="str">
            <v>ESTAÇÃO DE CHAMADA DE ENFERMEIRA</v>
          </cell>
          <cell r="C2325" t="str">
            <v>UN</v>
          </cell>
          <cell r="D2325">
            <v>252.36</v>
          </cell>
          <cell r="E2325" t="str">
            <v>Siurb (Edif)-Jan/21</v>
          </cell>
        </row>
        <row r="2326">
          <cell r="A2326">
            <v>171076</v>
          </cell>
          <cell r="B2326" t="str">
            <v>PAINEL DE ALARME PARA O2 OU AR OU VÁCUO OU N2O, INSTALADO</v>
          </cell>
          <cell r="C2326" t="str">
            <v>UN</v>
          </cell>
          <cell r="D2326">
            <v>541.92999999999995</v>
          </cell>
          <cell r="E2326" t="str">
            <v>Siurb (Edif)-Jan/21</v>
          </cell>
        </row>
        <row r="2327">
          <cell r="A2327">
            <v>173000</v>
          </cell>
          <cell r="B2327" t="str">
            <v>PLACAS DE OBRA</v>
          </cell>
          <cell r="C2327" t="str">
            <v>.</v>
          </cell>
          <cell r="D2327" t="str">
            <v>.</v>
          </cell>
          <cell r="E2327" t="str">
            <v>Siurb (Edif)-Jan/21</v>
          </cell>
        </row>
        <row r="2328">
          <cell r="A2328">
            <v>173001</v>
          </cell>
          <cell r="B2328" t="str">
            <v>PLACA INAUGURAL - 600X500X3MM - CHAPA DE  AÇO INOX EM BAIXO RELEVO</v>
          </cell>
          <cell r="C2328" t="str">
            <v>UN</v>
          </cell>
          <cell r="D2328">
            <v>2252.54</v>
          </cell>
          <cell r="E2328" t="str">
            <v>Siurb (Edif)-Jan/21</v>
          </cell>
        </row>
        <row r="2329">
          <cell r="A2329">
            <v>173002</v>
          </cell>
          <cell r="B2329" t="str">
            <v>PLACA DE OBRA EM CHAPA DE AÇO GALVANIZADO</v>
          </cell>
          <cell r="C2329" t="str">
            <v>M2</v>
          </cell>
          <cell r="D2329">
            <v>266.91000000000003</v>
          </cell>
          <cell r="E2329" t="str">
            <v>Siurb (Edif)-Jan/21</v>
          </cell>
        </row>
        <row r="2330">
          <cell r="A2330">
            <v>174000</v>
          </cell>
          <cell r="B2330" t="str">
            <v>SISTEMA DE AQUECIMENTO SOLAR</v>
          </cell>
          <cell r="C2330" t="str">
            <v>.</v>
          </cell>
          <cell r="D2330" t="str">
            <v>.</v>
          </cell>
          <cell r="E2330" t="str">
            <v>Siurb (Edif)-Jan/21</v>
          </cell>
        </row>
        <row r="2331">
          <cell r="A2331">
            <v>174001</v>
          </cell>
          <cell r="B2331" t="str">
            <v>SISTEMA DE AQUECIMENTO SOLAR ATÉ 1000L - COLETOR SOLAR PLANO FECHADO (SELO "A" DO INMETRO)</v>
          </cell>
          <cell r="C2331" t="str">
            <v>M2</v>
          </cell>
          <cell r="D2331">
            <v>995.09</v>
          </cell>
          <cell r="E2331" t="str">
            <v>Siurb (Edif)-Jan/21</v>
          </cell>
        </row>
        <row r="2332">
          <cell r="A2332">
            <v>174002</v>
          </cell>
          <cell r="B2332" t="str">
            <v>SISTEMA DE AQUECIMENTO SOLAR ACIMA DE 1000L - FORNECIMENTO DE COLETOR SOLAR PLANO FECHADO (SELO "A" INMETRO) - SEM INSTALAÇÃO</v>
          </cell>
          <cell r="C2332" t="str">
            <v>M2</v>
          </cell>
          <cell r="D2332">
            <v>601.36</v>
          </cell>
          <cell r="E2332" t="str">
            <v>Siurb (Edif)-Jan/21</v>
          </cell>
        </row>
        <row r="2333">
          <cell r="A2333">
            <v>174003</v>
          </cell>
          <cell r="B2333" t="str">
            <v>SISTEMA DE AQUECIMENTO SOLAR, FORNECIMENTO DE RESERVATÓRIO TÉRMICO ATÉ 1000L, BAIXA PRESSÃO (APROVAÇÃO INMETRO) - SEM INSTALAÇÃO</v>
          </cell>
          <cell r="C2333" t="str">
            <v>L</v>
          </cell>
          <cell r="D2333">
            <v>5.58</v>
          </cell>
          <cell r="E2333" t="str">
            <v>Siurb (Edif)-Jan/21</v>
          </cell>
        </row>
        <row r="2334">
          <cell r="A2334">
            <v>174005</v>
          </cell>
          <cell r="B2334" t="str">
            <v>SISTEMA DE AQUECIMENTO SOLAR, FORNECIMENTO DE RESERVATÓRIO TÉRMICO ATÉ 1000L, ALTA PRESSÃO (APROVAÇÃO INMETRO) - SEM INSTALAÇÃO</v>
          </cell>
          <cell r="C2334" t="str">
            <v>L</v>
          </cell>
          <cell r="D2334">
            <v>10.46</v>
          </cell>
          <cell r="E2334" t="str">
            <v>Siurb (Edif)-Jan/21</v>
          </cell>
        </row>
        <row r="2335">
          <cell r="A2335">
            <v>174006</v>
          </cell>
          <cell r="B2335" t="str">
            <v>SISTEMA DE AQUECIMENTO SOLAR, INSTALAÇÃO DE RESERVATÓRIO TÉRMICO ATÉ 1000L</v>
          </cell>
          <cell r="C2335" t="str">
            <v>UN</v>
          </cell>
          <cell r="D2335">
            <v>843.71</v>
          </cell>
          <cell r="E2335" t="str">
            <v>Siurb (Edif)-Jan/21</v>
          </cell>
        </row>
        <row r="2336">
          <cell r="A2336">
            <v>174007</v>
          </cell>
          <cell r="B2336" t="str">
            <v>SISTEMA DE AQUECIMENTO SOLAR, FORNECIMENTO DE RESERVATÓRIO TÉRMICO ACIMA DE 1000L, BAIXA PRESSÃO (APROVAÇÃO INMETRO) - SEM INSTALAÇÃO</v>
          </cell>
          <cell r="C2336" t="str">
            <v>L</v>
          </cell>
          <cell r="D2336">
            <v>4.05</v>
          </cell>
          <cell r="E2336" t="str">
            <v>Siurb (Edif)-Jan/21</v>
          </cell>
        </row>
        <row r="2337">
          <cell r="A2337">
            <v>174008</v>
          </cell>
          <cell r="B2337" t="str">
            <v>SISTEMA DE AQUECIMENTO SOLAR, FORNECIMENTO DE RESERVATÓRIO TÉRMICO ACIMA DE 1000L, ALTA PRESSÃO (APROVAÇÃO INMETRO) - SEM INSTALAÇÃO</v>
          </cell>
          <cell r="C2337" t="str">
            <v>L</v>
          </cell>
          <cell r="D2337">
            <v>8.7100000000000009</v>
          </cell>
          <cell r="E2337" t="str">
            <v>Siurb (Edif)-Jan/21</v>
          </cell>
        </row>
        <row r="2338">
          <cell r="A2338">
            <v>174010</v>
          </cell>
          <cell r="B2338" t="str">
            <v>SISTEMA DE AQUECIMENTO SOLAR (CIRCULAÇÃO FORÇADA), BOMBA HIDRÁULICA DE CIRCULAÇÃO DE ÁGUA NOS COLETORES SOLARES</v>
          </cell>
          <cell r="C2338" t="str">
            <v>UN</v>
          </cell>
          <cell r="D2338">
            <v>1403.97</v>
          </cell>
          <cell r="E2338" t="str">
            <v>Siurb (Edif)-Jan/21</v>
          </cell>
        </row>
        <row r="2339">
          <cell r="A2339">
            <v>174011</v>
          </cell>
          <cell r="B2339" t="str">
            <v>SISTEMA DE AQUECIMENTO SOLAR (CIRCULAÇÃO FORÇADA), CONJUNTO DIGITAL PARA ACIONAMENTOS PROGRAMADOS DE EQUIPAMENTOS</v>
          </cell>
          <cell r="C2339" t="str">
            <v>UN</v>
          </cell>
          <cell r="D2339">
            <v>764.97</v>
          </cell>
          <cell r="E2339" t="str">
            <v>Siurb (Edif)-Jan/21</v>
          </cell>
        </row>
        <row r="2340">
          <cell r="A2340">
            <v>174013</v>
          </cell>
          <cell r="B2340" t="str">
            <v>SISTEMA DE AQUECIMENTO SOLAR PARA PISCINA, FORNECIMENTO DE COLETOR SOLAR ABERTO (SELO "A" INMETRO) - SEM INSTALAÇÃO</v>
          </cell>
          <cell r="C2340" t="str">
            <v>M2</v>
          </cell>
          <cell r="D2340">
            <v>150.85</v>
          </cell>
          <cell r="E2340" t="str">
            <v>Siurb (Edif)-Jan/21</v>
          </cell>
        </row>
        <row r="2341">
          <cell r="A2341">
            <v>174501</v>
          </cell>
          <cell r="B2341" t="str">
            <v>ANDAIMES METÁLICOS - FORNECIMENTO</v>
          </cell>
          <cell r="C2341" t="str">
            <v>M3xMÊS</v>
          </cell>
          <cell r="D2341">
            <v>7.07</v>
          </cell>
          <cell r="E2341" t="str">
            <v>Siurb (Edif)-Jan/21</v>
          </cell>
        </row>
        <row r="2342">
          <cell r="A2342">
            <v>174502</v>
          </cell>
          <cell r="B2342" t="str">
            <v>ANDAIMES METÁLICOS - MONTAGEM E DESMONTAGEM</v>
          </cell>
          <cell r="C2342" t="str">
            <v>M3</v>
          </cell>
          <cell r="D2342">
            <v>6.25</v>
          </cell>
          <cell r="E2342" t="str">
            <v>Siurb (Edif)-Jan/21</v>
          </cell>
        </row>
        <row r="2343">
          <cell r="A2343">
            <v>175000</v>
          </cell>
          <cell r="B2343" t="str">
            <v>DEMOLIÇÕES</v>
          </cell>
          <cell r="C2343" t="str">
            <v>.</v>
          </cell>
          <cell r="D2343" t="str">
            <v>.</v>
          </cell>
          <cell r="E2343" t="str">
            <v>Siurb (Edif)-Jan/21</v>
          </cell>
        </row>
        <row r="2344">
          <cell r="A2344">
            <v>175001</v>
          </cell>
          <cell r="B2344" t="str">
            <v>DEMOLIÇÃO DE MURO DE ALVENARIA - H=1,80 À 2,00M</v>
          </cell>
          <cell r="C2344" t="str">
            <v>M</v>
          </cell>
          <cell r="D2344">
            <v>45.57</v>
          </cell>
          <cell r="E2344" t="str">
            <v>Siurb (Edif)-Jan/21</v>
          </cell>
        </row>
        <row r="2345">
          <cell r="A2345">
            <v>175015</v>
          </cell>
          <cell r="B2345" t="str">
            <v>DEMOLIÇÃO DE ALAMBRADO DE TELA GALVANIZADA</v>
          </cell>
          <cell r="C2345" t="str">
            <v>M2</v>
          </cell>
          <cell r="D2345">
            <v>2.04</v>
          </cell>
          <cell r="E2345" t="str">
            <v>Siurb (Edif)-Jan/21</v>
          </cell>
        </row>
        <row r="2346">
          <cell r="A2346">
            <v>175020</v>
          </cell>
          <cell r="B2346" t="str">
            <v>DEMOLIÇÃO MANUAL DE CONCRETO SIMPLES</v>
          </cell>
          <cell r="C2346" t="str">
            <v>M3</v>
          </cell>
          <cell r="D2346">
            <v>200.49</v>
          </cell>
          <cell r="E2346" t="str">
            <v>Siurb (Edif)-Jan/21</v>
          </cell>
        </row>
        <row r="2347">
          <cell r="A2347">
            <v>175021</v>
          </cell>
          <cell r="B2347" t="str">
            <v>DEMOLIÇÃO MANUAL DE CONCRETO ARMADO</v>
          </cell>
          <cell r="C2347" t="str">
            <v>M3</v>
          </cell>
          <cell r="D2347">
            <v>364.53</v>
          </cell>
          <cell r="E2347" t="str">
            <v>Siurb (Edif)-Jan/21</v>
          </cell>
        </row>
        <row r="2348">
          <cell r="A2348">
            <v>175022</v>
          </cell>
          <cell r="B2348" t="str">
            <v>DEMOLIÇÃO MECANIZADA DE CONCRETO SIMPLES</v>
          </cell>
          <cell r="C2348" t="str">
            <v>M3</v>
          </cell>
          <cell r="D2348">
            <v>140.11000000000001</v>
          </cell>
          <cell r="E2348" t="str">
            <v>Siurb (Edif)-Jan/21</v>
          </cell>
        </row>
        <row r="2349">
          <cell r="A2349">
            <v>175023</v>
          </cell>
          <cell r="B2349" t="str">
            <v>DEMOLIÇÃO MECANIZADA DE CONCRETO ARMADO</v>
          </cell>
          <cell r="C2349" t="str">
            <v>M3</v>
          </cell>
          <cell r="D2349">
            <v>280.23</v>
          </cell>
          <cell r="E2349" t="str">
            <v>Siurb (Edif)-Jan/21</v>
          </cell>
        </row>
        <row r="2350">
          <cell r="A2350">
            <v>175025</v>
          </cell>
          <cell r="B2350" t="str">
            <v>DEMOLIÇÃO DE LADRILHOS HIDRÁULICOS, INCLUSIVE ARGAMASSA DE REGULARIZAÇÃO</v>
          </cell>
          <cell r="C2350" t="str">
            <v>M2</v>
          </cell>
          <cell r="D2350">
            <v>10.94</v>
          </cell>
          <cell r="E2350" t="str">
            <v>Siurb (Edif)-Jan/21</v>
          </cell>
        </row>
        <row r="2351">
          <cell r="A2351">
            <v>175030</v>
          </cell>
          <cell r="B2351" t="str">
            <v>DEMOLIÇÃO DE LAJOTAS DE CONCRETO</v>
          </cell>
          <cell r="C2351" t="str">
            <v>M2</v>
          </cell>
          <cell r="D2351">
            <v>9.11</v>
          </cell>
          <cell r="E2351" t="str">
            <v>Siurb (Edif)-Jan/21</v>
          </cell>
        </row>
        <row r="2352">
          <cell r="A2352">
            <v>175040</v>
          </cell>
          <cell r="B2352" t="str">
            <v>DEMOLIÇÃO DE PAVIMENTAÇÃO ASFÁLTICA, CAPA E BASE - MANUAL</v>
          </cell>
          <cell r="C2352" t="str">
            <v>M2</v>
          </cell>
          <cell r="D2352">
            <v>27.34</v>
          </cell>
          <cell r="E2352" t="str">
            <v>Siurb (Edif)-Jan/21</v>
          </cell>
        </row>
        <row r="2353">
          <cell r="A2353">
            <v>175045</v>
          </cell>
          <cell r="B2353" t="str">
            <v>DEMOLIÇÃO DE GUIAS DE CONCRETO</v>
          </cell>
          <cell r="C2353" t="str">
            <v>M</v>
          </cell>
          <cell r="D2353">
            <v>7.29</v>
          </cell>
          <cell r="E2353" t="str">
            <v>Siurb (Edif)-Jan/21</v>
          </cell>
        </row>
        <row r="2354">
          <cell r="A2354">
            <v>175048</v>
          </cell>
          <cell r="B2354" t="str">
            <v>DEMOLIÇÃO DE SARJETAS DE CONCRETO</v>
          </cell>
          <cell r="C2354" t="str">
            <v>M</v>
          </cell>
          <cell r="D2354">
            <v>10.94</v>
          </cell>
          <cell r="E2354" t="str">
            <v>Siurb (Edif)-Jan/21</v>
          </cell>
        </row>
        <row r="2355">
          <cell r="A2355">
            <v>176000</v>
          </cell>
          <cell r="B2355" t="str">
            <v>RETIRADAS</v>
          </cell>
          <cell r="C2355" t="str">
            <v>.</v>
          </cell>
          <cell r="D2355" t="str">
            <v>.</v>
          </cell>
          <cell r="E2355" t="str">
            <v>Siurb (Edif)-Jan/21</v>
          </cell>
        </row>
        <row r="2356">
          <cell r="A2356">
            <v>176005</v>
          </cell>
          <cell r="B2356" t="str">
            <v>RETIRADA DE CERCA DE ARAME FARPADO, MOURÃO DE EUCALIPTO OU CONCRETO</v>
          </cell>
          <cell r="C2356" t="str">
            <v>M</v>
          </cell>
          <cell r="D2356">
            <v>9.11</v>
          </cell>
          <cell r="E2356" t="str">
            <v>Siurb (Edif)-Jan/21</v>
          </cell>
        </row>
        <row r="2357">
          <cell r="A2357">
            <v>176030</v>
          </cell>
          <cell r="B2357" t="str">
            <v>RETIRADA DE LAJOTAS PRÉ-MOLDADAS DE CONCRETO</v>
          </cell>
          <cell r="C2357" t="str">
            <v>M2</v>
          </cell>
          <cell r="D2357">
            <v>12.76</v>
          </cell>
          <cell r="E2357" t="str">
            <v>Siurb (Edif)-Jan/21</v>
          </cell>
        </row>
        <row r="2358">
          <cell r="A2358">
            <v>176032</v>
          </cell>
          <cell r="B2358" t="str">
            <v>RETIRADA DE FORRAS DE PEDRAS NATURAIS</v>
          </cell>
          <cell r="C2358" t="str">
            <v>M2</v>
          </cell>
          <cell r="D2358">
            <v>23.69</v>
          </cell>
          <cell r="E2358" t="str">
            <v>Siurb (Edif)-Jan/21</v>
          </cell>
        </row>
        <row r="2359">
          <cell r="A2359">
            <v>176035</v>
          </cell>
          <cell r="B2359" t="str">
            <v>RETIRADA DE PARALELEPÍPEDOS</v>
          </cell>
          <cell r="C2359" t="str">
            <v>M2</v>
          </cell>
          <cell r="D2359">
            <v>10.94</v>
          </cell>
          <cell r="E2359" t="str">
            <v>Siurb (Edif)-Jan/21</v>
          </cell>
        </row>
        <row r="2360">
          <cell r="A2360">
            <v>176038</v>
          </cell>
          <cell r="B2360" t="str">
            <v>RETIRADA DE MOSAICO PORTUGUÊS</v>
          </cell>
          <cell r="C2360" t="str">
            <v>M2</v>
          </cell>
          <cell r="D2360">
            <v>10.94</v>
          </cell>
          <cell r="E2360" t="str">
            <v>Siurb (Edif)-Jan/21</v>
          </cell>
        </row>
        <row r="2361">
          <cell r="A2361">
            <v>176045</v>
          </cell>
          <cell r="B2361" t="str">
            <v>RETIRADA DE GUIAS DE CONCRETO</v>
          </cell>
          <cell r="C2361" t="str">
            <v>M</v>
          </cell>
          <cell r="D2361">
            <v>9.11</v>
          </cell>
          <cell r="E2361" t="str">
            <v>Siurb (Edif)-Jan/21</v>
          </cell>
        </row>
        <row r="2362">
          <cell r="A2362">
            <v>176046</v>
          </cell>
          <cell r="B2362" t="str">
            <v>RETIRADA DE PISO INTERTRAVADO</v>
          </cell>
          <cell r="C2362" t="str">
            <v>M2</v>
          </cell>
          <cell r="D2362">
            <v>12.76</v>
          </cell>
          <cell r="E2362" t="str">
            <v>Siurb (Edif)-Jan/21</v>
          </cell>
        </row>
        <row r="2363">
          <cell r="A2363">
            <v>176050</v>
          </cell>
          <cell r="B2363" t="str">
            <v>RETIRADA DE BRINQUEDOS</v>
          </cell>
          <cell r="C2363" t="str">
            <v>UN</v>
          </cell>
          <cell r="D2363">
            <v>44.47</v>
          </cell>
          <cell r="E2363" t="str">
            <v>Siurb (Edif)-Jan/21</v>
          </cell>
        </row>
        <row r="2364">
          <cell r="A2364">
            <v>176087</v>
          </cell>
          <cell r="B2364" t="str">
            <v>RETIRADA DE PORTA-GIZ, INCLUSIVE SUPORTES</v>
          </cell>
          <cell r="C2364" t="str">
            <v>M</v>
          </cell>
          <cell r="D2364">
            <v>8.9600000000000009</v>
          </cell>
          <cell r="E2364" t="str">
            <v>Siurb (Edif)-Jan/21</v>
          </cell>
        </row>
        <row r="2365">
          <cell r="A2365">
            <v>176090</v>
          </cell>
          <cell r="B2365" t="str">
            <v>RETIRADA DE COIFA E CHAPA PARA FOGÃO DE 3 OU 4 BOCAS</v>
          </cell>
          <cell r="C2365" t="str">
            <v>UN</v>
          </cell>
          <cell r="D2365">
            <v>41.66</v>
          </cell>
          <cell r="E2365" t="str">
            <v>Siurb (Edif)-Jan/21</v>
          </cell>
        </row>
        <row r="2366">
          <cell r="A2366">
            <v>176091</v>
          </cell>
          <cell r="B2366" t="str">
            <v>RETIRADA DE COIFA EM CHAPA PARA FOGÃO DE 6 BOCAS</v>
          </cell>
          <cell r="C2366" t="str">
            <v>UN</v>
          </cell>
          <cell r="D2366">
            <v>52.08</v>
          </cell>
          <cell r="E2366" t="str">
            <v>Siurb (Edif)-Jan/21</v>
          </cell>
        </row>
        <row r="2367">
          <cell r="A2367">
            <v>176092</v>
          </cell>
          <cell r="B2367" t="str">
            <v>RETIRADA DE EXAUSTOR</v>
          </cell>
          <cell r="C2367" t="str">
            <v>UN</v>
          </cell>
          <cell r="D2367">
            <v>7.32</v>
          </cell>
          <cell r="E2367" t="str">
            <v>Siurb (Edif)-Jan/21</v>
          </cell>
        </row>
        <row r="2368">
          <cell r="A2368">
            <v>176093</v>
          </cell>
          <cell r="B2368" t="str">
            <v>RETIRADA DE DUTO DE EXAUSTÃO</v>
          </cell>
          <cell r="C2368" t="str">
            <v>M</v>
          </cell>
          <cell r="D2368">
            <v>15.62</v>
          </cell>
          <cell r="E2368" t="str">
            <v>Siurb (Edif)-Jan/21</v>
          </cell>
        </row>
        <row r="2369">
          <cell r="A2369">
            <v>176094</v>
          </cell>
          <cell r="B2369" t="str">
            <v>RETIRADA DE PORTÃO DE FERRO PERFILADO TIPO PQ (GP5/GPM1)</v>
          </cell>
          <cell r="C2369" t="str">
            <v>M2</v>
          </cell>
          <cell r="D2369">
            <v>26.04</v>
          </cell>
          <cell r="E2369" t="str">
            <v>Siurb (Edif)-Jan/21</v>
          </cell>
        </row>
        <row r="2370">
          <cell r="A2370">
            <v>176095</v>
          </cell>
          <cell r="B2370" t="str">
            <v>RETIRADA DE ALAMBRADO EM TELA INCLUSIVE ESTRUTURA DE SUSTENTAÇÃO (FP.04)</v>
          </cell>
          <cell r="C2370" t="str">
            <v>M</v>
          </cell>
          <cell r="D2370">
            <v>47.09</v>
          </cell>
          <cell r="E2370" t="str">
            <v>Siurb (Edif)-Jan/21</v>
          </cell>
        </row>
        <row r="2371">
          <cell r="A2371">
            <v>176096</v>
          </cell>
          <cell r="B2371" t="str">
            <v>RETIRADA DE CERCA DE TELA GALVANIZADA E RESPECTIVOS MOURÕES (FC 04/05)</v>
          </cell>
          <cell r="C2371" t="str">
            <v>M</v>
          </cell>
          <cell r="D2371">
            <v>41.52</v>
          </cell>
          <cell r="E2371" t="str">
            <v>Siurb (Edif)-Jan/21</v>
          </cell>
        </row>
        <row r="2372">
          <cell r="A2372">
            <v>176097</v>
          </cell>
          <cell r="B2372" t="str">
            <v>RETIRADA DE PORTÃO METÁLICO</v>
          </cell>
          <cell r="C2372" t="str">
            <v>M2</v>
          </cell>
          <cell r="D2372">
            <v>61.21</v>
          </cell>
          <cell r="E2372" t="str">
            <v>Siurb (Edif)-Jan/21</v>
          </cell>
        </row>
        <row r="2373">
          <cell r="A2373">
            <v>177000</v>
          </cell>
          <cell r="B2373" t="str">
            <v>RECOLOCAÇÕES</v>
          </cell>
          <cell r="C2373" t="str">
            <v>.</v>
          </cell>
          <cell r="D2373" t="str">
            <v>.</v>
          </cell>
          <cell r="E2373" t="str">
            <v>Siurb (Edif)-Jan/21</v>
          </cell>
        </row>
        <row r="2374">
          <cell r="A2374">
            <v>177001</v>
          </cell>
          <cell r="B2374" t="str">
            <v>RECOLOCAÇÃO DE TELA E TIRANTE EM ALAMBRADO</v>
          </cell>
          <cell r="C2374" t="str">
            <v>M2</v>
          </cell>
          <cell r="D2374">
            <v>31.84</v>
          </cell>
          <cell r="E2374" t="str">
            <v>Siurb (Edif)-Jan/21</v>
          </cell>
        </row>
        <row r="2375">
          <cell r="A2375">
            <v>177035</v>
          </cell>
          <cell r="B2375" t="str">
            <v>RECOLOCAÇÃO DE PARALELEPÍPEDOS</v>
          </cell>
          <cell r="C2375" t="str">
            <v>M2</v>
          </cell>
          <cell r="D2375">
            <v>29.95</v>
          </cell>
          <cell r="E2375" t="str">
            <v>Siurb (Edif)-Jan/21</v>
          </cell>
        </row>
        <row r="2376">
          <cell r="A2376">
            <v>177036</v>
          </cell>
          <cell r="B2376" t="str">
            <v>RECOLOCAÇÃO DE PARALELEPÍPEDO COM AREIA RECICLADA</v>
          </cell>
          <cell r="C2376" t="str">
            <v>M2</v>
          </cell>
          <cell r="D2376">
            <v>24.92</v>
          </cell>
          <cell r="E2376" t="str">
            <v>Siurb (Edif)-Jan/21</v>
          </cell>
        </row>
        <row r="2377">
          <cell r="A2377">
            <v>177038</v>
          </cell>
          <cell r="B2377" t="str">
            <v>RECOLOCAÇÃO DE MOSAICO PORTUGUÊS SOBRE BASE DE CONCRETO</v>
          </cell>
          <cell r="C2377" t="str">
            <v>M2</v>
          </cell>
          <cell r="D2377">
            <v>64.38</v>
          </cell>
          <cell r="E2377" t="str">
            <v>Siurb (Edif)-Jan/21</v>
          </cell>
        </row>
        <row r="2378">
          <cell r="A2378">
            <v>177039</v>
          </cell>
          <cell r="B2378" t="str">
            <v>RECOLOCAÇÃO DE MOSAICO PORTUGUÊS SOBRE BASE DE AREIA</v>
          </cell>
          <cell r="C2378" t="str">
            <v>M2</v>
          </cell>
          <cell r="D2378">
            <v>44.6</v>
          </cell>
          <cell r="E2378" t="str">
            <v>Siurb (Edif)-Jan/21</v>
          </cell>
        </row>
        <row r="2379">
          <cell r="A2379">
            <v>177040</v>
          </cell>
          <cell r="B2379" t="str">
            <v>RECOLOCAÇÃO DE MOSAICO PORTUGUÊS SOBRE BASE DE CONCRETO COM AGREGADO RECICLADO</v>
          </cell>
          <cell r="C2379" t="str">
            <v>M2</v>
          </cell>
          <cell r="D2379">
            <v>59.94</v>
          </cell>
          <cell r="E2379" t="str">
            <v>Siurb (Edif)-Jan/21</v>
          </cell>
        </row>
        <row r="2380">
          <cell r="A2380">
            <v>177041</v>
          </cell>
          <cell r="B2380" t="str">
            <v>RECOLOCAÇÃO DE MOSAICO PORTUGUÊS SOBRE BASE DE AREIA RECICLADA</v>
          </cell>
          <cell r="C2380" t="str">
            <v>M2</v>
          </cell>
          <cell r="D2380">
            <v>40.57</v>
          </cell>
          <cell r="E2380" t="str">
            <v>Siurb (Edif)-Jan/21</v>
          </cell>
        </row>
        <row r="2381">
          <cell r="A2381">
            <v>177045</v>
          </cell>
          <cell r="B2381" t="str">
            <v>RECOLOCAÇÃO DE GUIAS DE CONCRETO</v>
          </cell>
          <cell r="C2381" t="str">
            <v>M</v>
          </cell>
          <cell r="D2381">
            <v>49.52</v>
          </cell>
          <cell r="E2381" t="str">
            <v>Siurb (Edif)-Jan/21</v>
          </cell>
        </row>
        <row r="2382">
          <cell r="A2382">
            <v>177046</v>
          </cell>
          <cell r="B2382" t="str">
            <v>RECOLOCAÇÃO DE PISO INTERTRAVADO COM AREIA RECICLADA</v>
          </cell>
          <cell r="C2382" t="str">
            <v>M2</v>
          </cell>
          <cell r="D2382">
            <v>24.92</v>
          </cell>
          <cell r="E2382" t="str">
            <v>Siurb (Edif)-Jan/21</v>
          </cell>
        </row>
        <row r="2383">
          <cell r="A2383">
            <v>177087</v>
          </cell>
          <cell r="B2383" t="str">
            <v>RECOLOCAÇÃO DE PORTA-GIZ, INCLUSIVE SUPORTES</v>
          </cell>
          <cell r="C2383" t="str">
            <v>M</v>
          </cell>
          <cell r="D2383">
            <v>22.22</v>
          </cell>
          <cell r="E2383" t="str">
            <v>Siurb (Edif)-Jan/21</v>
          </cell>
        </row>
        <row r="2384">
          <cell r="A2384">
            <v>177090</v>
          </cell>
          <cell r="B2384" t="str">
            <v>RECOLOCAÇÃO DE COIFA EM CHAPA PARA FOGÃO DE 3 OU 4 BOCAS</v>
          </cell>
          <cell r="C2384" t="str">
            <v>UN</v>
          </cell>
          <cell r="D2384">
            <v>80.510000000000005</v>
          </cell>
          <cell r="E2384" t="str">
            <v>Siurb (Edif)-Jan/21</v>
          </cell>
        </row>
        <row r="2385">
          <cell r="A2385">
            <v>177091</v>
          </cell>
          <cell r="B2385" t="str">
            <v>RECOLOCAÇÃO DE COIFA EM CHAPA PARA FOGÃO DE 6 BOCAS</v>
          </cell>
          <cell r="C2385" t="str">
            <v>UN</v>
          </cell>
          <cell r="D2385">
            <v>106.55</v>
          </cell>
          <cell r="E2385" t="str">
            <v>Siurb (Edif)-Jan/21</v>
          </cell>
        </row>
        <row r="2386">
          <cell r="A2386">
            <v>177092</v>
          </cell>
          <cell r="B2386" t="str">
            <v>RECOLOCAÇÃO DE EXAUSTOR</v>
          </cell>
          <cell r="C2386" t="str">
            <v>UN</v>
          </cell>
          <cell r="D2386">
            <v>31.62</v>
          </cell>
          <cell r="E2386" t="str">
            <v>Siurb (Edif)-Jan/21</v>
          </cell>
        </row>
        <row r="2387">
          <cell r="A2387">
            <v>177093</v>
          </cell>
          <cell r="B2387" t="str">
            <v>RECOLOCAÇÃO DE DUTO DE EXAUSTÃO</v>
          </cell>
          <cell r="C2387" t="str">
            <v>M</v>
          </cell>
          <cell r="D2387">
            <v>22.03</v>
          </cell>
          <cell r="E2387" t="str">
            <v>Siurb (Edif)-Jan/21</v>
          </cell>
        </row>
        <row r="2388">
          <cell r="A2388">
            <v>177094</v>
          </cell>
          <cell r="B2388" t="str">
            <v>RECOLOCAÇÃO DE PORTÃO DE FERRO PERFILADO TIPO PARQUE (GP5/GPM-1)</v>
          </cell>
          <cell r="C2388" t="str">
            <v>M2</v>
          </cell>
          <cell r="D2388">
            <v>76.2</v>
          </cell>
          <cell r="E2388" t="str">
            <v>Siurb (Edif)-Jan/21</v>
          </cell>
        </row>
        <row r="2389">
          <cell r="A2389">
            <v>177096</v>
          </cell>
          <cell r="B2389" t="str">
            <v>RECOLOCAÇÃO DE CERCA DE TELA GALVANIZADA E RESPECTIVOS MOURÕES (FC 04/05)</v>
          </cell>
          <cell r="C2389" t="str">
            <v>M</v>
          </cell>
          <cell r="D2389">
            <v>61.74</v>
          </cell>
          <cell r="E2389" t="str">
            <v>Siurb (Edif)-Jan/21</v>
          </cell>
        </row>
        <row r="2390">
          <cell r="A2390">
            <v>178000</v>
          </cell>
          <cell r="B2390" t="str">
            <v>SERVIÇOS PARCIAIS</v>
          </cell>
          <cell r="C2390" t="str">
            <v>.</v>
          </cell>
          <cell r="D2390" t="str">
            <v>.</v>
          </cell>
          <cell r="E2390" t="str">
            <v>Siurb (Edif)-Jan/21</v>
          </cell>
        </row>
        <row r="2391">
          <cell r="A2391">
            <v>178015</v>
          </cell>
          <cell r="B2391" t="str">
            <v>TELA GALVANIZADA PARA ALAMBRADO - MALHA 2" FIO 10</v>
          </cell>
          <cell r="C2391" t="str">
            <v>M2</v>
          </cell>
          <cell r="D2391">
            <v>87.41</v>
          </cell>
          <cell r="E2391" t="str">
            <v>Siurb (Edif)-Jan/21</v>
          </cell>
        </row>
        <row r="2392">
          <cell r="A2392">
            <v>178019</v>
          </cell>
          <cell r="B2392" t="str">
            <v>FERRO TRABALHADO PARA GRADIS</v>
          </cell>
          <cell r="C2392" t="str">
            <v>KG</v>
          </cell>
          <cell r="D2392">
            <v>12.65</v>
          </cell>
          <cell r="E2392" t="str">
            <v>Siurb (Edif)-Jan/21</v>
          </cell>
        </row>
        <row r="2393">
          <cell r="A2393">
            <v>178070</v>
          </cell>
          <cell r="B2393" t="str">
            <v>TABELA DE BASQUETE, INCLUSIVE ARO E CESTA - MADEIRA PINTADA</v>
          </cell>
          <cell r="C2393" t="str">
            <v>UN</v>
          </cell>
          <cell r="D2393">
            <v>595.02</v>
          </cell>
          <cell r="E2393" t="str">
            <v>Siurb (Edif)-Jan/21</v>
          </cell>
        </row>
        <row r="2394">
          <cell r="A2394">
            <v>178072</v>
          </cell>
          <cell r="B2394" t="str">
            <v>REPINTURA DE FAIXAS ATÉ 10CM - BORRACHA CLORADA</v>
          </cell>
          <cell r="C2394" t="str">
            <v>M</v>
          </cell>
          <cell r="D2394">
            <v>5.68</v>
          </cell>
          <cell r="E2394" t="str">
            <v>Siurb (Edif)-Jan/21</v>
          </cell>
        </row>
        <row r="2395">
          <cell r="A2395">
            <v>178073</v>
          </cell>
          <cell r="B2395" t="str">
            <v>REPINTURA DE FAIXAS ATÉ 10CM - EPÓXI</v>
          </cell>
          <cell r="C2395" t="str">
            <v>M</v>
          </cell>
          <cell r="D2395">
            <v>6.68</v>
          </cell>
          <cell r="E2395" t="str">
            <v>Siurb (Edif)-Jan/21</v>
          </cell>
        </row>
        <row r="2396">
          <cell r="A2396">
            <v>180000</v>
          </cell>
          <cell r="B2396" t="str">
            <v>PAISAGISMO</v>
          </cell>
          <cell r="E2396" t="str">
            <v>Siurb (Edif)-Jan/21</v>
          </cell>
        </row>
        <row r="2397">
          <cell r="A2397">
            <v>180100</v>
          </cell>
          <cell r="B2397" t="str">
            <v>SERVIÇOS GERAIS</v>
          </cell>
          <cell r="C2397" t="str">
            <v>.</v>
          </cell>
          <cell r="D2397" t="str">
            <v>.</v>
          </cell>
          <cell r="E2397" t="str">
            <v>Siurb (Edif)-Jan/21</v>
          </cell>
        </row>
        <row r="2398">
          <cell r="A2398">
            <v>180101</v>
          </cell>
          <cell r="B2398" t="str">
            <v>TUTOR E AMARILHO PARA ÁRVORES</v>
          </cell>
          <cell r="C2398" t="str">
            <v>UN</v>
          </cell>
          <cell r="D2398">
            <v>21.36</v>
          </cell>
          <cell r="E2398" t="str">
            <v>Siurb (Edif)-Jan/21</v>
          </cell>
        </row>
        <row r="2399">
          <cell r="A2399">
            <v>180103</v>
          </cell>
          <cell r="B2399" t="str">
            <v>PROTETOR TIPO PARQUE PARA ÁRVORES</v>
          </cell>
          <cell r="C2399" t="str">
            <v>UN</v>
          </cell>
          <cell r="D2399">
            <v>121.4</v>
          </cell>
          <cell r="E2399" t="str">
            <v>Siurb (Edif)-Jan/21</v>
          </cell>
        </row>
        <row r="2400">
          <cell r="A2400">
            <v>180200</v>
          </cell>
          <cell r="B2400" t="str">
            <v>ÁRVORES E PALMEIRAS - FORNECIMENTO E PLANTIO</v>
          </cell>
          <cell r="C2400" t="str">
            <v>.</v>
          </cell>
          <cell r="D2400" t="str">
            <v>.</v>
          </cell>
          <cell r="E2400" t="str">
            <v>Siurb (Edif)-Jan/21</v>
          </cell>
        </row>
        <row r="2401">
          <cell r="A2401">
            <v>180203</v>
          </cell>
          <cell r="B2401" t="str">
            <v>ALECRIM DE CAMPINAS (HOLOCALIX GLAZZIOVII)</v>
          </cell>
          <cell r="C2401" t="str">
            <v>UN</v>
          </cell>
          <cell r="D2401">
            <v>214.7</v>
          </cell>
          <cell r="E2401" t="str">
            <v>Siurb (Edif)-Jan/21</v>
          </cell>
        </row>
        <row r="2402">
          <cell r="A2402">
            <v>180204</v>
          </cell>
          <cell r="B2402" t="str">
            <v>GOIABA DA SERRA (ACCA SELLOWIANA)</v>
          </cell>
          <cell r="C2402" t="str">
            <v>UN</v>
          </cell>
          <cell r="D2402">
            <v>275.08</v>
          </cell>
          <cell r="E2402" t="str">
            <v>Siurb (Edif)-Jan/21</v>
          </cell>
        </row>
        <row r="2403">
          <cell r="A2403">
            <v>180205</v>
          </cell>
          <cell r="B2403" t="str">
            <v>GUARITÁ  (ASTRONIUM GRAVEOLENS)</v>
          </cell>
          <cell r="C2403" t="str">
            <v>UN</v>
          </cell>
          <cell r="D2403">
            <v>184.06</v>
          </cell>
          <cell r="E2403" t="str">
            <v>Siurb (Edif)-Jan/21</v>
          </cell>
        </row>
        <row r="2404">
          <cell r="A2404">
            <v>180206</v>
          </cell>
          <cell r="B2404" t="str">
            <v>PAU MARFIM  (BALFOURODENDRON RIEDELLIANUM)</v>
          </cell>
          <cell r="C2404" t="str">
            <v>UN</v>
          </cell>
          <cell r="D2404">
            <v>180.56</v>
          </cell>
          <cell r="E2404" t="str">
            <v>Siurb (Edif)-Jan/21</v>
          </cell>
        </row>
        <row r="2405">
          <cell r="A2405">
            <v>180207</v>
          </cell>
          <cell r="B2405" t="str">
            <v>GUANANDI (CALOPHYLLUM BRASILIENSES)</v>
          </cell>
          <cell r="C2405" t="str">
            <v>UN</v>
          </cell>
          <cell r="D2405">
            <v>166.05</v>
          </cell>
          <cell r="E2405" t="str">
            <v>Siurb (Edif)-Jan/21</v>
          </cell>
        </row>
        <row r="2406">
          <cell r="A2406">
            <v>180208</v>
          </cell>
          <cell r="B2406" t="str">
            <v>CAMBUCI (CAMPOMANESIA PHAEA)</v>
          </cell>
          <cell r="C2406" t="str">
            <v>UN</v>
          </cell>
          <cell r="D2406">
            <v>177.95</v>
          </cell>
          <cell r="E2406" t="str">
            <v>Siurb (Edif)-Jan/21</v>
          </cell>
        </row>
        <row r="2407">
          <cell r="A2407">
            <v>180209</v>
          </cell>
          <cell r="B2407" t="str">
            <v>GABIROBA (CAMPOMANESIA XANTHOCARPA)</v>
          </cell>
          <cell r="C2407" t="str">
            <v>UN</v>
          </cell>
          <cell r="D2407">
            <v>191.44</v>
          </cell>
          <cell r="E2407" t="str">
            <v>Siurb (Edif)-Jan/21</v>
          </cell>
        </row>
        <row r="2408">
          <cell r="A2408">
            <v>180210</v>
          </cell>
          <cell r="B2408" t="str">
            <v>CASSIA (CASSIA MULTIJUGA)</v>
          </cell>
          <cell r="C2408" t="str">
            <v>UN</v>
          </cell>
          <cell r="D2408">
            <v>218.02</v>
          </cell>
          <cell r="E2408" t="str">
            <v>Siurb (Edif)-Jan/21</v>
          </cell>
        </row>
        <row r="2409">
          <cell r="A2409">
            <v>180211</v>
          </cell>
          <cell r="B2409" t="str">
            <v>CÁSSIA FERRUGEM (CASSIA FERRUGINEA)</v>
          </cell>
          <cell r="C2409" t="str">
            <v>UN</v>
          </cell>
          <cell r="D2409">
            <v>171.52</v>
          </cell>
          <cell r="E2409" t="str">
            <v>Siurb (Edif)-Jan/21</v>
          </cell>
        </row>
        <row r="2410">
          <cell r="A2410">
            <v>180212</v>
          </cell>
          <cell r="B2410" t="str">
            <v>FALSO BARBATIMÃO (CASSIA LEPTOPHYLLA)</v>
          </cell>
          <cell r="C2410" t="str">
            <v>UN</v>
          </cell>
          <cell r="D2410">
            <v>151.72</v>
          </cell>
          <cell r="E2410" t="str">
            <v>Siurb (Edif)-Jan/21</v>
          </cell>
        </row>
        <row r="2411">
          <cell r="A2411">
            <v>180213</v>
          </cell>
          <cell r="B2411" t="str">
            <v>PAU VIOLA (CITHAREXYLUM MYRIANTHUM)</v>
          </cell>
          <cell r="C2411" t="str">
            <v>UN</v>
          </cell>
          <cell r="D2411">
            <v>146.08000000000001</v>
          </cell>
          <cell r="E2411" t="str">
            <v>Siurb (Edif)-Jan/21</v>
          </cell>
        </row>
        <row r="2412">
          <cell r="A2412">
            <v>180214</v>
          </cell>
          <cell r="B2412" t="str">
            <v>IPÊ VERDE (CYBYSTAX ANTISYPHILITICA)</v>
          </cell>
          <cell r="C2412" t="str">
            <v>UN</v>
          </cell>
          <cell r="D2412">
            <v>157.04</v>
          </cell>
          <cell r="E2412" t="str">
            <v>Siurb (Edif)-Jan/21</v>
          </cell>
        </row>
        <row r="2413">
          <cell r="A2413">
            <v>180215</v>
          </cell>
          <cell r="B2413" t="str">
            <v>SAGUARAGI (COLUBRINA GLANDULOSA)</v>
          </cell>
          <cell r="C2413" t="str">
            <v>UN</v>
          </cell>
          <cell r="D2413">
            <v>140.02000000000001</v>
          </cell>
          <cell r="E2413" t="str">
            <v>Siurb (Edif)-Jan/21</v>
          </cell>
        </row>
        <row r="2414">
          <cell r="A2414">
            <v>180216</v>
          </cell>
          <cell r="B2414" t="str">
            <v>MULUNGU ( ERYTHRINA FALCATA)</v>
          </cell>
          <cell r="C2414" t="str">
            <v>UN</v>
          </cell>
          <cell r="D2414">
            <v>143.91999999999999</v>
          </cell>
          <cell r="E2414" t="str">
            <v>Siurb (Edif)-Jan/21</v>
          </cell>
        </row>
        <row r="2415">
          <cell r="A2415">
            <v>180217</v>
          </cell>
          <cell r="B2415" t="str">
            <v>UVAIA (EUGENIA PYRIFORMIS)</v>
          </cell>
          <cell r="C2415" t="str">
            <v>UN</v>
          </cell>
          <cell r="D2415">
            <v>255.53</v>
          </cell>
          <cell r="E2415" t="str">
            <v>Siurb (Edif)-Jan/21</v>
          </cell>
        </row>
        <row r="2416">
          <cell r="A2416">
            <v>180218</v>
          </cell>
          <cell r="B2416" t="str">
            <v>PITANGUEIRA ( EUGENIA UNIFLORA)</v>
          </cell>
          <cell r="C2416" t="str">
            <v>UN</v>
          </cell>
          <cell r="D2416">
            <v>128.79</v>
          </cell>
          <cell r="E2416" t="str">
            <v>Siurb (Edif)-Jan/21</v>
          </cell>
        </row>
        <row r="2417">
          <cell r="A2417">
            <v>180219</v>
          </cell>
          <cell r="B2417" t="str">
            <v>IPÊ BRANCO (HANDROANTHUS ROSEO ALBA)</v>
          </cell>
          <cell r="C2417" t="str">
            <v>UN</v>
          </cell>
          <cell r="D2417">
            <v>155.21</v>
          </cell>
          <cell r="E2417" t="str">
            <v>Siurb (Edif)-Jan/21</v>
          </cell>
        </row>
        <row r="2418">
          <cell r="A2418">
            <v>180220</v>
          </cell>
          <cell r="B2418" t="str">
            <v>IPÊ AMARELO DO BREJO (HANDROANTHUS UMBELLATUS)</v>
          </cell>
          <cell r="C2418" t="str">
            <v>UN</v>
          </cell>
          <cell r="D2418">
            <v>151.78</v>
          </cell>
          <cell r="E2418" t="str">
            <v>Siurb (Edif)-Jan/21</v>
          </cell>
        </row>
        <row r="2419">
          <cell r="A2419">
            <v>180221</v>
          </cell>
          <cell r="B2419" t="str">
            <v>IPÊ TABACO (HANDROANTHUS VELLOSOI)</v>
          </cell>
          <cell r="C2419" t="str">
            <v>UN</v>
          </cell>
          <cell r="D2419">
            <v>181.74</v>
          </cell>
          <cell r="E2419" t="str">
            <v>Siurb (Edif)-Jan/21</v>
          </cell>
        </row>
        <row r="2420">
          <cell r="A2420">
            <v>180222</v>
          </cell>
          <cell r="B2420" t="str">
            <v>INGÁ FEIJÃO (INGA MARGINATA)</v>
          </cell>
          <cell r="C2420" t="str">
            <v>UN</v>
          </cell>
          <cell r="D2420">
            <v>148.29</v>
          </cell>
          <cell r="E2420" t="str">
            <v>Siurb (Edif)-Jan/21</v>
          </cell>
        </row>
        <row r="2421">
          <cell r="A2421">
            <v>180223</v>
          </cell>
          <cell r="B2421" t="str">
            <v>JACARANDÁ DE MINAS (JACARANDA CUSPIDIFOLIA)</v>
          </cell>
          <cell r="C2421" t="str">
            <v>UN</v>
          </cell>
          <cell r="D2421">
            <v>126.53</v>
          </cell>
          <cell r="E2421" t="str">
            <v>Siurb (Edif)-Jan/21</v>
          </cell>
        </row>
        <row r="2422">
          <cell r="A2422">
            <v>180224</v>
          </cell>
          <cell r="B2422" t="str">
            <v>CAROBÃO (JACARANDA MICRANTHA)</v>
          </cell>
          <cell r="C2422" t="str">
            <v>UN</v>
          </cell>
          <cell r="D2422">
            <v>180.75</v>
          </cell>
          <cell r="E2422" t="str">
            <v>Siurb (Edif)-Jan/21</v>
          </cell>
        </row>
        <row r="2423">
          <cell r="A2423">
            <v>180225</v>
          </cell>
          <cell r="B2423" t="str">
            <v>IPÊ AMARELO (TABEBUIA CHRYSOTRICHA)</v>
          </cell>
          <cell r="C2423" t="str">
            <v>UN</v>
          </cell>
          <cell r="D2423">
            <v>137.68</v>
          </cell>
          <cell r="E2423" t="str">
            <v>Siurb (Edif)-Jan/21</v>
          </cell>
        </row>
        <row r="2424">
          <cell r="A2424">
            <v>180226</v>
          </cell>
          <cell r="B2424" t="str">
            <v>IPÊ ROSA (TABEBUIA AVELLANEDAE)</v>
          </cell>
          <cell r="C2424" t="str">
            <v>UN</v>
          </cell>
          <cell r="D2424">
            <v>222.1</v>
          </cell>
          <cell r="E2424" t="str">
            <v>Siurb (Edif)-Jan/21</v>
          </cell>
        </row>
        <row r="2425">
          <cell r="A2425">
            <v>180227</v>
          </cell>
          <cell r="B2425" t="str">
            <v>IPÊ ROXO (TABEBUIA IMPETIGINOSA)</v>
          </cell>
          <cell r="C2425" t="str">
            <v>UN</v>
          </cell>
          <cell r="D2425">
            <v>214.84</v>
          </cell>
          <cell r="E2425" t="str">
            <v>Siurb (Edif)-Jan/21</v>
          </cell>
        </row>
        <row r="2426">
          <cell r="A2426">
            <v>180228</v>
          </cell>
          <cell r="B2426" t="str">
            <v>CAROBINHA (JACARANDA PUBERULA)</v>
          </cell>
          <cell r="C2426" t="str">
            <v>UN</v>
          </cell>
          <cell r="D2426">
            <v>145.58000000000001</v>
          </cell>
          <cell r="E2426" t="str">
            <v>Siurb (Edif)-Jan/21</v>
          </cell>
        </row>
        <row r="2427">
          <cell r="A2427">
            <v>180229</v>
          </cell>
          <cell r="B2427" t="str">
            <v>EMBIRA DE SAPO - LONCHOCARPUS MUELBERGIANUS</v>
          </cell>
          <cell r="C2427" t="str">
            <v>UN</v>
          </cell>
          <cell r="D2427">
            <v>251.42</v>
          </cell>
          <cell r="E2427" t="str">
            <v>Siurb (Edif)-Jan/21</v>
          </cell>
        </row>
        <row r="2428">
          <cell r="A2428">
            <v>180230</v>
          </cell>
          <cell r="B2428" t="str">
            <v>AÇOITA CAVALO (LUEHEA DIVARICATA)</v>
          </cell>
          <cell r="C2428" t="str">
            <v>UN</v>
          </cell>
          <cell r="D2428">
            <v>180.24</v>
          </cell>
          <cell r="E2428" t="str">
            <v>Siurb (Edif)-Jan/21</v>
          </cell>
        </row>
        <row r="2429">
          <cell r="A2429">
            <v>180231</v>
          </cell>
          <cell r="B2429" t="str">
            <v>JACARANDÁ DO CAMPO (MICHAERIUM ACUTIFOLIUM)</v>
          </cell>
          <cell r="C2429" t="str">
            <v>UN</v>
          </cell>
          <cell r="D2429">
            <v>142.02000000000001</v>
          </cell>
          <cell r="E2429" t="str">
            <v>Siurb (Edif)-Jan/21</v>
          </cell>
        </row>
        <row r="2430">
          <cell r="A2430">
            <v>180232</v>
          </cell>
          <cell r="B2430" t="str">
            <v>JACARANDÁ BRANCO (MICHAERIUM PARAGUAIENSIS)</v>
          </cell>
          <cell r="C2430" t="str">
            <v>UN</v>
          </cell>
          <cell r="D2430">
            <v>160.18</v>
          </cell>
          <cell r="E2430" t="str">
            <v>Siurb (Edif)-Jan/21</v>
          </cell>
        </row>
        <row r="2431">
          <cell r="A2431">
            <v>180233</v>
          </cell>
          <cell r="B2431" t="str">
            <v>CAMBOATÁ BRANCO (MATAYBA ELAEAGNOIDES)</v>
          </cell>
          <cell r="C2431" t="str">
            <v>UN</v>
          </cell>
          <cell r="D2431">
            <v>197.28</v>
          </cell>
          <cell r="E2431" t="str">
            <v>Siurb (Edif)-Jan/21</v>
          </cell>
        </row>
        <row r="2432">
          <cell r="A2432">
            <v>180234</v>
          </cell>
          <cell r="B2432" t="str">
            <v>AROEIRA PRETA (MYRACRODURON URUNDEUVA)</v>
          </cell>
          <cell r="C2432" t="str">
            <v>UN</v>
          </cell>
          <cell r="D2432">
            <v>165.93</v>
          </cell>
          <cell r="E2432" t="str">
            <v>Siurb (Edif)-Jan/21</v>
          </cell>
        </row>
        <row r="2433">
          <cell r="A2433">
            <v>180235</v>
          </cell>
          <cell r="B2433" t="str">
            <v>PAINEIRA (CHORISIA SPECIOSA)</v>
          </cell>
          <cell r="C2433" t="str">
            <v>UN</v>
          </cell>
          <cell r="D2433">
            <v>222</v>
          </cell>
          <cell r="E2433" t="str">
            <v>Siurb (Edif)-Jan/21</v>
          </cell>
        </row>
        <row r="2434">
          <cell r="A2434">
            <v>180236</v>
          </cell>
          <cell r="B2434" t="str">
            <v>CAMBUÍ (MYRCIA SELLOI)</v>
          </cell>
          <cell r="C2434" t="str">
            <v>UN</v>
          </cell>
          <cell r="D2434">
            <v>192.75</v>
          </cell>
          <cell r="E2434" t="str">
            <v>Siurb (Edif)-Jan/21</v>
          </cell>
        </row>
        <row r="2435">
          <cell r="A2435">
            <v>180237</v>
          </cell>
          <cell r="B2435" t="str">
            <v>PAU-BRASIL (CAESALPINIA ECHINATA)</v>
          </cell>
          <cell r="C2435" t="str">
            <v>UN</v>
          </cell>
          <cell r="D2435">
            <v>208.27</v>
          </cell>
          <cell r="E2435" t="str">
            <v>Siurb (Edif)-Jan/21</v>
          </cell>
        </row>
        <row r="2436">
          <cell r="A2436">
            <v>180238</v>
          </cell>
          <cell r="B2436" t="str">
            <v>CABREÚVA PARDA (MYROCARPUS FRONDOSUS)</v>
          </cell>
          <cell r="C2436" t="str">
            <v>UN</v>
          </cell>
          <cell r="D2436">
            <v>180.19</v>
          </cell>
          <cell r="E2436" t="str">
            <v>Siurb (Edif)-Jan/21</v>
          </cell>
        </row>
        <row r="2437">
          <cell r="A2437">
            <v>180239</v>
          </cell>
          <cell r="B2437" t="str">
            <v>CABREÚVA ( MIROXYLON PERUIFERUM)</v>
          </cell>
          <cell r="C2437" t="str">
            <v>UN</v>
          </cell>
          <cell r="D2437">
            <v>213.33</v>
          </cell>
          <cell r="E2437" t="str">
            <v>Siurb (Edif)-Jan/21</v>
          </cell>
        </row>
        <row r="2438">
          <cell r="A2438">
            <v>180240</v>
          </cell>
          <cell r="B2438" t="str">
            <v>PAU-FERRO (CAESALPINIA FERREA)</v>
          </cell>
          <cell r="C2438" t="str">
            <v>UN</v>
          </cell>
          <cell r="D2438">
            <v>204.41</v>
          </cell>
          <cell r="E2438" t="str">
            <v>Siurb (Edif)-Jan/21</v>
          </cell>
        </row>
        <row r="2439">
          <cell r="A2439">
            <v>180241</v>
          </cell>
          <cell r="B2439" t="str">
            <v>BORDÃO DE VELHO (SAMANEA TUBULOSA)</v>
          </cell>
          <cell r="C2439" t="str">
            <v>UN</v>
          </cell>
          <cell r="D2439">
            <v>201.48</v>
          </cell>
          <cell r="E2439" t="str">
            <v>Siurb (Edif)-Jan/21</v>
          </cell>
        </row>
        <row r="2440">
          <cell r="A2440">
            <v>180242</v>
          </cell>
          <cell r="B2440" t="str">
            <v>PITOMBA (TALISIA ESCULENTA)</v>
          </cell>
          <cell r="C2440" t="str">
            <v>UN</v>
          </cell>
          <cell r="D2440">
            <v>187.41</v>
          </cell>
          <cell r="E2440" t="str">
            <v>Siurb (Edif)-Jan/21</v>
          </cell>
        </row>
        <row r="2441">
          <cell r="A2441">
            <v>180250</v>
          </cell>
          <cell r="B2441" t="str">
            <v>SIBIPIRUNA (CAESALPINIA PELTOPHOROIDES)</v>
          </cell>
          <cell r="C2441" t="str">
            <v>UN</v>
          </cell>
          <cell r="D2441">
            <v>209.12</v>
          </cell>
          <cell r="E2441" t="str">
            <v>Siurb (Edif)-Jan/21</v>
          </cell>
        </row>
        <row r="2442">
          <cell r="A2442">
            <v>180252</v>
          </cell>
          <cell r="B2442" t="str">
            <v>SUINÃ (ERYTRINA SPECIOSA)</v>
          </cell>
          <cell r="C2442" t="str">
            <v>UN</v>
          </cell>
          <cell r="D2442">
            <v>120.95</v>
          </cell>
          <cell r="E2442" t="str">
            <v>Siurb (Edif)-Jan/21</v>
          </cell>
        </row>
        <row r="2443">
          <cell r="A2443">
            <v>180255</v>
          </cell>
          <cell r="B2443" t="str">
            <v>TIPUANA (TIPUANA TIPU)</v>
          </cell>
          <cell r="C2443" t="str">
            <v>UN</v>
          </cell>
          <cell r="D2443">
            <v>206.97</v>
          </cell>
          <cell r="E2443" t="str">
            <v>Siurb (Edif)-Jan/21</v>
          </cell>
        </row>
        <row r="2444">
          <cell r="A2444">
            <v>180261</v>
          </cell>
          <cell r="B2444" t="str">
            <v>ARECA BAMBU (CHRYSALIDO CARPUS LUTESCENS)</v>
          </cell>
          <cell r="C2444" t="str">
            <v>UN</v>
          </cell>
          <cell r="D2444">
            <v>52.4</v>
          </cell>
          <cell r="E2444" t="str">
            <v>Siurb (Edif)-Jan/21</v>
          </cell>
        </row>
        <row r="2445">
          <cell r="A2445">
            <v>180263</v>
          </cell>
          <cell r="B2445" t="str">
            <v>BURITI (MAURITIA VINIFERA)</v>
          </cell>
          <cell r="C2445" t="str">
            <v>UN</v>
          </cell>
          <cell r="D2445">
            <v>196.26</v>
          </cell>
          <cell r="E2445" t="str">
            <v>Siurb (Edif)-Jan/21</v>
          </cell>
        </row>
        <row r="2446">
          <cell r="A2446">
            <v>180265</v>
          </cell>
          <cell r="B2446" t="str">
            <v>COLINIA (CHAMAEDOREA ELEGANS)</v>
          </cell>
          <cell r="C2446" t="str">
            <v>UN</v>
          </cell>
          <cell r="D2446">
            <v>205.21</v>
          </cell>
          <cell r="E2446" t="str">
            <v>Siurb (Edif)-Jan/21</v>
          </cell>
        </row>
        <row r="2447">
          <cell r="A2447">
            <v>180267</v>
          </cell>
          <cell r="B2447" t="str">
            <v>COQUEIRO (COCOS NUCIFERA)</v>
          </cell>
          <cell r="C2447" t="str">
            <v>UN</v>
          </cell>
          <cell r="D2447">
            <v>125.51</v>
          </cell>
          <cell r="E2447" t="str">
            <v>Siurb (Edif)-Jan/21</v>
          </cell>
        </row>
        <row r="2448">
          <cell r="A2448">
            <v>180270</v>
          </cell>
          <cell r="B2448" t="str">
            <v>GUARIROBA (SYAGRUS OLERACEA)</v>
          </cell>
          <cell r="C2448" t="str">
            <v>UN</v>
          </cell>
          <cell r="D2448">
            <v>85.55</v>
          </cell>
          <cell r="E2448" t="str">
            <v>Siurb (Edif)-Jan/21</v>
          </cell>
        </row>
        <row r="2449">
          <cell r="A2449">
            <v>180273</v>
          </cell>
          <cell r="B2449" t="str">
            <v>JERIVÁ (ARECASTRUM ROMANZOFFIANUM)</v>
          </cell>
          <cell r="C2449" t="str">
            <v>UN</v>
          </cell>
          <cell r="D2449">
            <v>124.79</v>
          </cell>
          <cell r="E2449" t="str">
            <v>Siurb (Edif)-Jan/21</v>
          </cell>
        </row>
        <row r="2450">
          <cell r="A2450">
            <v>180275</v>
          </cell>
          <cell r="B2450" t="str">
            <v>LATÂNIA (LATANIA SPP)</v>
          </cell>
          <cell r="C2450" t="str">
            <v>UN</v>
          </cell>
          <cell r="D2450">
            <v>79.680000000000007</v>
          </cell>
          <cell r="E2450" t="str">
            <v>Siurb (Edif)-Jan/21</v>
          </cell>
        </row>
        <row r="2451">
          <cell r="A2451">
            <v>180277</v>
          </cell>
          <cell r="B2451" t="str">
            <v>SEAFORTIA (ARCHONTO PHOENIX CUNNINGHAMIANA)</v>
          </cell>
          <cell r="C2451" t="str">
            <v>UN</v>
          </cell>
          <cell r="D2451">
            <v>81.91</v>
          </cell>
          <cell r="E2451" t="str">
            <v>Siurb (Edif)-Jan/21</v>
          </cell>
        </row>
        <row r="2452">
          <cell r="A2452">
            <v>180280</v>
          </cell>
          <cell r="B2452" t="str">
            <v>PALMEIRA IMPERIAL (ROY STONEAOLERACEA)</v>
          </cell>
          <cell r="C2452" t="str">
            <v>UN</v>
          </cell>
          <cell r="D2452">
            <v>78.89</v>
          </cell>
          <cell r="E2452" t="str">
            <v>Siurb (Edif)-Jan/21</v>
          </cell>
        </row>
        <row r="2453">
          <cell r="A2453">
            <v>180290</v>
          </cell>
          <cell r="B2453" t="str">
            <v>PATA DE VACA (BAUHINIA VARIEGATA)</v>
          </cell>
          <cell r="C2453" t="str">
            <v>UN</v>
          </cell>
          <cell r="D2453">
            <v>218.25</v>
          </cell>
          <cell r="E2453" t="str">
            <v>Siurb (Edif)-Jan/21</v>
          </cell>
        </row>
        <row r="2454">
          <cell r="A2454">
            <v>180291</v>
          </cell>
          <cell r="B2454" t="str">
            <v>QUARESMEIRA (TIBOUCHINA GRANULOSA)</v>
          </cell>
          <cell r="C2454" t="str">
            <v>UN</v>
          </cell>
          <cell r="D2454">
            <v>209.89</v>
          </cell>
          <cell r="E2454" t="str">
            <v>Siurb (Edif)-Jan/21</v>
          </cell>
        </row>
        <row r="2455">
          <cell r="A2455">
            <v>180292</v>
          </cell>
          <cell r="B2455" t="str">
            <v>MANACA DA SERRA (TIBOUCHINA MUTABILIS)</v>
          </cell>
          <cell r="C2455" t="str">
            <v>UN</v>
          </cell>
          <cell r="D2455">
            <v>215.34</v>
          </cell>
          <cell r="E2455" t="str">
            <v>Siurb (Edif)-Jan/21</v>
          </cell>
        </row>
        <row r="2456">
          <cell r="A2456">
            <v>180300</v>
          </cell>
          <cell r="B2456" t="str">
            <v>ARBUSTOS, FORRAÇÕES E TREPADEIRAS - FORNECIMENTO E PLANTIO</v>
          </cell>
          <cell r="C2456" t="str">
            <v>.</v>
          </cell>
          <cell r="D2456" t="str">
            <v>.</v>
          </cell>
          <cell r="E2456" t="str">
            <v>Siurb (Edif)-Jan/21</v>
          </cell>
        </row>
        <row r="2457">
          <cell r="A2457">
            <v>180301</v>
          </cell>
          <cell r="B2457" t="str">
            <v>GRAMA BATATAES EM PLACAS (PASPALUM NOTATUM)</v>
          </cell>
          <cell r="C2457" t="str">
            <v>M2</v>
          </cell>
          <cell r="D2457">
            <v>15.21</v>
          </cell>
          <cell r="E2457" t="str">
            <v>Siurb (Edif)-Jan/21</v>
          </cell>
        </row>
        <row r="2458">
          <cell r="A2458">
            <v>180303</v>
          </cell>
          <cell r="B2458" t="str">
            <v>GRAMA SÃO CARLOS EM PLACAS (ANOXONOPUS OBTUSIFOLIUS)</v>
          </cell>
          <cell r="C2458" t="str">
            <v>M2</v>
          </cell>
          <cell r="D2458">
            <v>20.27</v>
          </cell>
          <cell r="E2458" t="str">
            <v>Siurb (Edif)-Jan/21</v>
          </cell>
        </row>
        <row r="2459">
          <cell r="A2459">
            <v>180305</v>
          </cell>
          <cell r="B2459" t="str">
            <v>GRAMA ESMERALDA</v>
          </cell>
          <cell r="C2459" t="str">
            <v>M2</v>
          </cell>
          <cell r="D2459">
            <v>19.940000000000001</v>
          </cell>
          <cell r="E2459" t="str">
            <v>Siurb (Edif)-Jan/21</v>
          </cell>
        </row>
        <row r="2460">
          <cell r="A2460">
            <v>180307</v>
          </cell>
          <cell r="B2460" t="str">
            <v>GRAMA PRETA (OPHIOPOGUM JAPONICUS) - 36 MUDAS POR M2</v>
          </cell>
          <cell r="C2460" t="str">
            <v>M2</v>
          </cell>
          <cell r="D2460">
            <v>37.83</v>
          </cell>
          <cell r="E2460" t="str">
            <v>Siurb (Edif)-Jan/21</v>
          </cell>
        </row>
        <row r="2461">
          <cell r="A2461">
            <v>180313</v>
          </cell>
          <cell r="B2461" t="str">
            <v>CINERARIA (SENECIO CINERARIA)</v>
          </cell>
          <cell r="C2461" t="str">
            <v>DÚZIA</v>
          </cell>
          <cell r="D2461">
            <v>52.66</v>
          </cell>
          <cell r="E2461" t="str">
            <v>Siurb (Edif)-Jan/21</v>
          </cell>
        </row>
        <row r="2462">
          <cell r="A2462">
            <v>180315</v>
          </cell>
          <cell r="B2462" t="str">
            <v>CLOROFITO (CLOROPHYTUM CROMOSSUM)</v>
          </cell>
          <cell r="C2462" t="str">
            <v>DÚZIA</v>
          </cell>
          <cell r="D2462">
            <v>34.19</v>
          </cell>
          <cell r="E2462" t="str">
            <v>Siurb (Edif)-Jan/21</v>
          </cell>
        </row>
        <row r="2463">
          <cell r="A2463">
            <v>180317</v>
          </cell>
          <cell r="B2463" t="str">
            <v>FILODENDRO (PHILODENDRON BIPINNATIFIDUM)</v>
          </cell>
          <cell r="C2463" t="str">
            <v>DÚZIA</v>
          </cell>
          <cell r="D2463">
            <v>59.44</v>
          </cell>
          <cell r="E2463" t="str">
            <v>Siurb (Edif)-Jan/21</v>
          </cell>
        </row>
        <row r="2464">
          <cell r="A2464">
            <v>180319</v>
          </cell>
          <cell r="B2464" t="str">
            <v>HERA (HEDERA HELIX)</v>
          </cell>
          <cell r="C2464" t="str">
            <v>DÚZIA</v>
          </cell>
          <cell r="D2464">
            <v>34.54</v>
          </cell>
          <cell r="E2464" t="str">
            <v>Siurb (Edif)-Jan/21</v>
          </cell>
        </row>
        <row r="2465">
          <cell r="A2465">
            <v>180321</v>
          </cell>
          <cell r="B2465" t="str">
            <v>LÍRIO (HEMEROCALLIS FLAVA)</v>
          </cell>
          <cell r="C2465" t="str">
            <v>DÚZIA</v>
          </cell>
          <cell r="D2465">
            <v>47.9</v>
          </cell>
          <cell r="E2465" t="str">
            <v>Siurb (Edif)-Jan/21</v>
          </cell>
        </row>
        <row r="2466">
          <cell r="A2466">
            <v>180323</v>
          </cell>
          <cell r="B2466" t="str">
            <v>MARIA SEM VERGONHA (IMPATIENS SPP)</v>
          </cell>
          <cell r="C2466" t="str">
            <v>DÚZIA</v>
          </cell>
          <cell r="D2466">
            <v>36.33</v>
          </cell>
          <cell r="E2466" t="str">
            <v>Siurb (Edif)-Jan/21</v>
          </cell>
        </row>
        <row r="2467">
          <cell r="A2467">
            <v>180325</v>
          </cell>
          <cell r="B2467" t="str">
            <v>MONSTERA (MONSTERA DELICIOSA)</v>
          </cell>
          <cell r="C2467" t="str">
            <v>UN</v>
          </cell>
          <cell r="D2467">
            <v>51.44</v>
          </cell>
          <cell r="E2467" t="str">
            <v>Siurb (Edif)-Jan/21</v>
          </cell>
        </row>
        <row r="2468">
          <cell r="A2468">
            <v>180327</v>
          </cell>
          <cell r="B2468" t="str">
            <v>PILEA (PILEA CADIEREI)</v>
          </cell>
          <cell r="C2468" t="str">
            <v>DÚZIA</v>
          </cell>
          <cell r="D2468">
            <v>34.450000000000003</v>
          </cell>
          <cell r="E2468" t="str">
            <v>Siurb (Edif)-Jan/21</v>
          </cell>
        </row>
        <row r="2469">
          <cell r="A2469">
            <v>180329</v>
          </cell>
          <cell r="B2469" t="str">
            <v>VEDELIA (WEDELIA PALUDARIS)</v>
          </cell>
          <cell r="C2469" t="str">
            <v>DÚZIA</v>
          </cell>
          <cell r="D2469">
            <v>39.25</v>
          </cell>
          <cell r="E2469" t="str">
            <v>Siurb (Edif)-Jan/21</v>
          </cell>
        </row>
        <row r="2470">
          <cell r="A2470">
            <v>180341</v>
          </cell>
          <cell r="B2470" t="str">
            <v>IPOMÉIA (IPOMEIA LEARII)</v>
          </cell>
          <cell r="C2470" t="str">
            <v>UN</v>
          </cell>
          <cell r="D2470">
            <v>34.76</v>
          </cell>
          <cell r="E2470" t="str">
            <v>Siurb (Edif)-Jan/21</v>
          </cell>
        </row>
        <row r="2471">
          <cell r="A2471">
            <v>180343</v>
          </cell>
          <cell r="B2471" t="str">
            <v>JASMIM ESTRELA (TRACHELOSPERMOM JASMINDA)</v>
          </cell>
          <cell r="C2471" t="str">
            <v>UN</v>
          </cell>
          <cell r="D2471">
            <v>46.08</v>
          </cell>
          <cell r="E2471" t="str">
            <v>Siurb (Edif)-Jan/21</v>
          </cell>
        </row>
        <row r="2472">
          <cell r="A2472">
            <v>180345</v>
          </cell>
          <cell r="B2472" t="str">
            <v>LÁGRIMA DE CRISTO (CLERODENDRON THOMSONAE)</v>
          </cell>
          <cell r="C2472" t="str">
            <v>UN</v>
          </cell>
          <cell r="D2472">
            <v>43.73</v>
          </cell>
          <cell r="E2472" t="str">
            <v>Siurb (Edif)-Jan/21</v>
          </cell>
        </row>
        <row r="2473">
          <cell r="A2473">
            <v>180347</v>
          </cell>
          <cell r="B2473" t="str">
            <v>MARACUJÁ (PASSIFLORA COERULEA)</v>
          </cell>
          <cell r="C2473" t="str">
            <v>UN</v>
          </cell>
          <cell r="D2473">
            <v>44.56</v>
          </cell>
          <cell r="E2473" t="str">
            <v>Siurb (Edif)-Jan/21</v>
          </cell>
        </row>
        <row r="2474">
          <cell r="A2474">
            <v>180349</v>
          </cell>
          <cell r="B2474" t="str">
            <v>PRIMAVERA (BOUGAINVILLEA GLABRA)</v>
          </cell>
          <cell r="C2474" t="str">
            <v>UN</v>
          </cell>
          <cell r="D2474">
            <v>48.02</v>
          </cell>
          <cell r="E2474" t="str">
            <v>Siurb (Edif)-Jan/21</v>
          </cell>
        </row>
        <row r="2475">
          <cell r="A2475">
            <v>180351</v>
          </cell>
          <cell r="B2475" t="str">
            <v>TUMBERGIA (THUNBERGIA GRANDIFLORA)</v>
          </cell>
          <cell r="C2475" t="str">
            <v>UN</v>
          </cell>
          <cell r="D2475">
            <v>42.41</v>
          </cell>
          <cell r="E2475" t="str">
            <v>Siurb (Edif)-Jan/21</v>
          </cell>
        </row>
        <row r="2476">
          <cell r="A2476">
            <v>180353</v>
          </cell>
          <cell r="B2476" t="str">
            <v>UNHA DE GATO (FICUS PUMILA)</v>
          </cell>
          <cell r="C2476" t="str">
            <v>UN</v>
          </cell>
          <cell r="D2476">
            <v>5.91</v>
          </cell>
          <cell r="E2476" t="str">
            <v>Siurb (Edif)-Jan/21</v>
          </cell>
        </row>
        <row r="2477">
          <cell r="A2477">
            <v>180361</v>
          </cell>
          <cell r="B2477" t="str">
            <v>ABUTILOM (ABUTILON STRIATUM)</v>
          </cell>
          <cell r="C2477" t="str">
            <v>UN</v>
          </cell>
          <cell r="D2477">
            <v>38.11</v>
          </cell>
          <cell r="E2477" t="str">
            <v>Siurb (Edif)-Jan/21</v>
          </cell>
        </row>
        <row r="2478">
          <cell r="A2478">
            <v>180363</v>
          </cell>
          <cell r="B2478" t="str">
            <v>ACALIFA (ACALYPHA WILKESIANA)</v>
          </cell>
          <cell r="C2478" t="str">
            <v>UN</v>
          </cell>
          <cell r="D2478">
            <v>37.96</v>
          </cell>
          <cell r="E2478" t="str">
            <v>Siurb (Edif)-Jan/21</v>
          </cell>
        </row>
        <row r="2479">
          <cell r="A2479">
            <v>180365</v>
          </cell>
          <cell r="B2479" t="str">
            <v>ALAMANDA (ALLAMANDA NERIIFOLIA)</v>
          </cell>
          <cell r="C2479" t="str">
            <v>UN</v>
          </cell>
          <cell r="D2479">
            <v>38.76</v>
          </cell>
          <cell r="E2479" t="str">
            <v>Siurb (Edif)-Jan/21</v>
          </cell>
        </row>
        <row r="2480">
          <cell r="A2480">
            <v>180367</v>
          </cell>
          <cell r="B2480" t="str">
            <v>AZALÉA (RHODODENDRON INDICUM)</v>
          </cell>
          <cell r="C2480" t="str">
            <v>UN</v>
          </cell>
          <cell r="D2480">
            <v>48.01</v>
          </cell>
          <cell r="E2480" t="str">
            <v>Siurb (Edif)-Jan/21</v>
          </cell>
        </row>
        <row r="2481">
          <cell r="A2481">
            <v>180369</v>
          </cell>
          <cell r="B2481" t="str">
            <v>BAMBUZINHO (BAMBUZA GRACILIS)</v>
          </cell>
          <cell r="C2481" t="str">
            <v>UN</v>
          </cell>
          <cell r="D2481">
            <v>50.91</v>
          </cell>
          <cell r="E2481" t="str">
            <v>Siurb (Edif)-Jan/21</v>
          </cell>
        </row>
        <row r="2482">
          <cell r="A2482">
            <v>180371</v>
          </cell>
          <cell r="B2482" t="str">
            <v>BELA EMÍLIA (PLUMBAGO CAPENSIS)</v>
          </cell>
          <cell r="C2482" t="str">
            <v>UN</v>
          </cell>
          <cell r="D2482">
            <v>31.37</v>
          </cell>
          <cell r="E2482" t="str">
            <v>Siurb (Edif)-Jan/21</v>
          </cell>
        </row>
        <row r="2483">
          <cell r="A2483">
            <v>180373</v>
          </cell>
          <cell r="B2483" t="str">
            <v>CAMARÃO (BELOPERONE GUTATA)</v>
          </cell>
          <cell r="C2483" t="str">
            <v>UN</v>
          </cell>
          <cell r="D2483">
            <v>35.35</v>
          </cell>
          <cell r="E2483" t="str">
            <v>Siurb (Edif)-Jan/21</v>
          </cell>
        </row>
        <row r="2484">
          <cell r="A2484">
            <v>180375</v>
          </cell>
          <cell r="B2484" t="str">
            <v>COSMOS (COSMOS BIPINNATUS)</v>
          </cell>
          <cell r="C2484" t="str">
            <v>UN</v>
          </cell>
          <cell r="D2484">
            <v>27.79</v>
          </cell>
          <cell r="E2484" t="str">
            <v>Siurb (Edif)-Jan/21</v>
          </cell>
        </row>
        <row r="2485">
          <cell r="A2485">
            <v>180377</v>
          </cell>
          <cell r="B2485" t="str">
            <v>DRACENA (DRACAENA FRAGRANS)</v>
          </cell>
          <cell r="C2485" t="str">
            <v>UN</v>
          </cell>
          <cell r="D2485">
            <v>45.58</v>
          </cell>
          <cell r="E2485" t="str">
            <v>Siurb (Edif)-Jan/21</v>
          </cell>
        </row>
        <row r="2486">
          <cell r="A2486">
            <v>180379</v>
          </cell>
          <cell r="B2486" t="str">
            <v>ESPONJINHA (CALLIANDRA TWEEDII)</v>
          </cell>
          <cell r="C2486" t="str">
            <v>UN</v>
          </cell>
          <cell r="D2486">
            <v>41.9</v>
          </cell>
          <cell r="E2486" t="str">
            <v>Siurb (Edif)-Jan/21</v>
          </cell>
        </row>
        <row r="2487">
          <cell r="A2487">
            <v>180383</v>
          </cell>
          <cell r="B2487" t="str">
            <v>HIBISCO (HIBISCUS ROSA SINENSIS)</v>
          </cell>
          <cell r="C2487" t="str">
            <v>UN</v>
          </cell>
          <cell r="D2487">
            <v>37.21</v>
          </cell>
          <cell r="E2487" t="str">
            <v>Siurb (Edif)-Jan/21</v>
          </cell>
        </row>
        <row r="2488">
          <cell r="A2488">
            <v>180385</v>
          </cell>
          <cell r="B2488" t="str">
            <v>MALVAVISCO (MALVAVISCUS MOLLIS)</v>
          </cell>
          <cell r="C2488" t="str">
            <v>UN</v>
          </cell>
          <cell r="D2488">
            <v>34.99</v>
          </cell>
          <cell r="E2488" t="str">
            <v>Siurb (Edif)-Jan/21</v>
          </cell>
        </row>
        <row r="2489">
          <cell r="A2489">
            <v>180387</v>
          </cell>
          <cell r="B2489" t="str">
            <v>PIRACANTA (PYRACANTHA COCCINEA)</v>
          </cell>
          <cell r="C2489" t="str">
            <v>UN</v>
          </cell>
          <cell r="D2489">
            <v>48.09</v>
          </cell>
          <cell r="E2489" t="str">
            <v>Siurb (Edif)-Jan/21</v>
          </cell>
        </row>
        <row r="2490">
          <cell r="A2490">
            <v>180603</v>
          </cell>
          <cell r="B2490" t="str">
            <v>MULTI EXERCITADOR CONJUGADO COM 6 FUNÇÕES</v>
          </cell>
          <cell r="C2490" t="str">
            <v>UN</v>
          </cell>
          <cell r="D2490">
            <v>6058.26</v>
          </cell>
          <cell r="E2490" t="str">
            <v>Siurb (Edif)-Jan/21</v>
          </cell>
        </row>
        <row r="2491">
          <cell r="A2491">
            <v>181000</v>
          </cell>
          <cell r="B2491" t="str">
            <v>TRATAMENTO PAISAGÍSTICO DE PISOS</v>
          </cell>
          <cell r="C2491" t="str">
            <v>.</v>
          </cell>
          <cell r="D2491" t="str">
            <v>.</v>
          </cell>
          <cell r="E2491" t="str">
            <v>Siurb (Edif)-Jan/21</v>
          </cell>
        </row>
        <row r="2492">
          <cell r="A2492">
            <v>181050</v>
          </cell>
          <cell r="B2492" t="str">
            <v>NR.10 - ORLA PARA ÁRVORE EM PARALELEPÍPEDO - 1,20 X 1,20 M</v>
          </cell>
          <cell r="C2492" t="str">
            <v>UN</v>
          </cell>
          <cell r="D2492">
            <v>233.92</v>
          </cell>
          <cell r="E2492" t="str">
            <v>Siurb (Edif)-Jan/21</v>
          </cell>
        </row>
        <row r="2493">
          <cell r="A2493">
            <v>181056</v>
          </cell>
          <cell r="B2493" t="str">
            <v>ORLA DE SEPARAÇÃO EM CONCRETO NC.26</v>
          </cell>
          <cell r="C2493" t="str">
            <v>M</v>
          </cell>
          <cell r="D2493">
            <v>79.849999999999994</v>
          </cell>
          <cell r="E2493" t="str">
            <v>Siurb (Edif)-Jan/21</v>
          </cell>
        </row>
        <row r="2494">
          <cell r="A2494">
            <v>181060</v>
          </cell>
          <cell r="B2494" t="str">
            <v>GRELHA DE CONCRETO PARA PISOS GRAMADOS 60X45X9,5CM</v>
          </cell>
          <cell r="C2494" t="str">
            <v>M2</v>
          </cell>
          <cell r="D2494">
            <v>79.53</v>
          </cell>
          <cell r="E2494" t="str">
            <v>Siurb (Edif)-Jan/21</v>
          </cell>
        </row>
        <row r="2495">
          <cell r="A2495">
            <v>181090</v>
          </cell>
          <cell r="B2495" t="str">
            <v>TORNEIRA PARA JARDIM  HD.16</v>
          </cell>
          <cell r="C2495" t="str">
            <v>UN</v>
          </cell>
          <cell r="D2495">
            <v>373.29</v>
          </cell>
          <cell r="E2495" t="str">
            <v>Siurb (Edif)-Jan/21</v>
          </cell>
        </row>
        <row r="2496">
          <cell r="A2496">
            <v>181200</v>
          </cell>
          <cell r="B2496" t="str">
            <v>MOBILIÁRIO EXTERNO</v>
          </cell>
          <cell r="C2496" t="str">
            <v>.</v>
          </cell>
          <cell r="D2496" t="str">
            <v>.</v>
          </cell>
          <cell r="E2496" t="str">
            <v>Siurb (Edif)-Jan/21</v>
          </cell>
        </row>
        <row r="2497">
          <cell r="A2497">
            <v>181201</v>
          </cell>
          <cell r="B2497" t="str">
            <v>IC.01 - BANCO DE CONCRETO POLIDO COM PINTURA EM POLIURETANO</v>
          </cell>
          <cell r="C2497" t="str">
            <v>M</v>
          </cell>
          <cell r="D2497">
            <v>256.83999999999997</v>
          </cell>
          <cell r="E2497" t="str">
            <v>Siurb (Edif)-Jan/21</v>
          </cell>
        </row>
        <row r="2498">
          <cell r="A2498">
            <v>181202</v>
          </cell>
          <cell r="B2498" t="str">
            <v>IC.02 - CONJUNTO MESA E BANCOS EM CONCRETO</v>
          </cell>
          <cell r="C2498" t="str">
            <v>CJ</v>
          </cell>
          <cell r="D2498">
            <v>1513.23</v>
          </cell>
          <cell r="E2498" t="str">
            <v>Siurb (Edif)-Jan/21</v>
          </cell>
        </row>
        <row r="2499">
          <cell r="A2499">
            <v>181203</v>
          </cell>
          <cell r="B2499" t="str">
            <v>IC.03 - BANCO EM CONCRETO APARENTE - L=40CM</v>
          </cell>
          <cell r="C2499" t="str">
            <v>M</v>
          </cell>
          <cell r="D2499">
            <v>239.43</v>
          </cell>
          <cell r="E2499" t="str">
            <v>Siurb (Edif)-Jan/21</v>
          </cell>
        </row>
        <row r="2500">
          <cell r="A2500">
            <v>181204</v>
          </cell>
          <cell r="B2500" t="str">
            <v>IC.04 - BANCO EM CONCRETO APARENTE - L=50CM</v>
          </cell>
          <cell r="C2500" t="str">
            <v>M</v>
          </cell>
          <cell r="D2500">
            <v>263.23</v>
          </cell>
          <cell r="E2500" t="str">
            <v>Siurb (Edif)-Jan/21</v>
          </cell>
        </row>
        <row r="2501">
          <cell r="A2501">
            <v>181205</v>
          </cell>
          <cell r="B2501" t="str">
            <v>IC.05 - BANCO EM CONCRETO APARENTE COM BALANÇO DE 40CM</v>
          </cell>
          <cell r="C2501" t="str">
            <v>M</v>
          </cell>
          <cell r="D2501">
            <v>351.03</v>
          </cell>
          <cell r="E2501" t="str">
            <v>Siurb (Edif)-Jan/21</v>
          </cell>
        </row>
        <row r="2502">
          <cell r="A2502">
            <v>181206</v>
          </cell>
          <cell r="B2502" t="str">
            <v>IC.06 - BANCO EM CONCRETO APARENTE, TIPO PMSP</v>
          </cell>
          <cell r="C2502" t="str">
            <v>M</v>
          </cell>
          <cell r="D2502">
            <v>269.36</v>
          </cell>
          <cell r="E2502" t="str">
            <v>Siurb (Edif)-Jan/21</v>
          </cell>
        </row>
        <row r="2503">
          <cell r="A2503">
            <v>181212</v>
          </cell>
          <cell r="B2503" t="str">
            <v>IV.02/03 - BANCO EM BLOCOS DE CONCRETO APARENTE</v>
          </cell>
          <cell r="C2503" t="str">
            <v>M</v>
          </cell>
          <cell r="D2503">
            <v>407.6</v>
          </cell>
          <cell r="E2503" t="str">
            <v>Siurb (Edif)-Jan/21</v>
          </cell>
        </row>
        <row r="2504">
          <cell r="A2504">
            <v>181217</v>
          </cell>
          <cell r="B2504" t="str">
            <v xml:space="preserve"> IV.07 - BANCO EM ALVENARIA APARENTE E CONCRETO</v>
          </cell>
          <cell r="C2504" t="str">
            <v>M</v>
          </cell>
          <cell r="D2504">
            <v>294.43</v>
          </cell>
          <cell r="E2504" t="str">
            <v>Siurb (Edif)-Jan/21</v>
          </cell>
        </row>
        <row r="2505">
          <cell r="A2505">
            <v>181218</v>
          </cell>
          <cell r="B2505" t="str">
            <v xml:space="preserve"> IV.08 - BANCO EM ALVENARIA REVESTIDA E CONCRETO</v>
          </cell>
          <cell r="C2505" t="str">
            <v>M</v>
          </cell>
          <cell r="D2505">
            <v>315.58999999999997</v>
          </cell>
          <cell r="E2505" t="str">
            <v>Siurb (Edif)-Jan/21</v>
          </cell>
        </row>
        <row r="2506">
          <cell r="A2506">
            <v>181219</v>
          </cell>
          <cell r="B2506" t="str">
            <v xml:space="preserve"> IV.09 - BANCO JARDINEIRA EM ALVENARIA DE TIJOLO APARENTE</v>
          </cell>
          <cell r="C2506" t="str">
            <v>M</v>
          </cell>
          <cell r="D2506">
            <v>410.96</v>
          </cell>
          <cell r="E2506" t="str">
            <v>Siurb (Edif)-Jan/21</v>
          </cell>
        </row>
        <row r="2507">
          <cell r="A2507">
            <v>181300</v>
          </cell>
          <cell r="B2507" t="str">
            <v>BRINQUEDOS EDIFICADOS</v>
          </cell>
          <cell r="C2507" t="str">
            <v>.</v>
          </cell>
          <cell r="D2507" t="str">
            <v>.</v>
          </cell>
          <cell r="E2507" t="str">
            <v>Siurb (Edif)-Jan/21</v>
          </cell>
        </row>
        <row r="2508">
          <cell r="A2508">
            <v>181321</v>
          </cell>
          <cell r="B2508" t="str">
            <v>RV.01 - MINI ANFITEATRO</v>
          </cell>
          <cell r="C2508" t="str">
            <v>UN</v>
          </cell>
          <cell r="D2508">
            <v>9213.15</v>
          </cell>
          <cell r="E2508" t="str">
            <v>Siurb (Edif)-Jan/21</v>
          </cell>
        </row>
        <row r="2509">
          <cell r="A2509">
            <v>181326</v>
          </cell>
          <cell r="B2509" t="str">
            <v>RV.06 - MURAL EM ALVENARIA</v>
          </cell>
          <cell r="C2509" t="str">
            <v>UN</v>
          </cell>
          <cell r="D2509">
            <v>2489.88</v>
          </cell>
          <cell r="E2509" t="str">
            <v>Siurb (Edif)-Jan/21</v>
          </cell>
        </row>
        <row r="2510">
          <cell r="A2510">
            <v>181341</v>
          </cell>
          <cell r="B2510" t="str">
            <v>RV.11 - TANQUE DE AREIA - GENÉRICO - ESCAVAÇÃO E APILOAMENTO</v>
          </cell>
          <cell r="C2510" t="str">
            <v>M3</v>
          </cell>
          <cell r="D2510">
            <v>49.21</v>
          </cell>
          <cell r="E2510" t="str">
            <v>Siurb (Edif)-Jan/21</v>
          </cell>
        </row>
        <row r="2511">
          <cell r="A2511">
            <v>181342</v>
          </cell>
          <cell r="B2511" t="str">
            <v>RV.11 - TANQUE DE AREIA - GENÉRICO - DRENAGEM</v>
          </cell>
          <cell r="C2511" t="str">
            <v>M</v>
          </cell>
          <cell r="D2511">
            <v>75.819999999999993</v>
          </cell>
          <cell r="E2511" t="str">
            <v>Siurb (Edif)-Jan/21</v>
          </cell>
        </row>
        <row r="2512">
          <cell r="A2512">
            <v>181343</v>
          </cell>
          <cell r="B2512" t="str">
            <v>RV.11 - TANQUE DE AREIA - GENÉRICO - LASTRO DE CONCRETO</v>
          </cell>
          <cell r="C2512" t="str">
            <v>M3</v>
          </cell>
          <cell r="D2512">
            <v>366.2</v>
          </cell>
          <cell r="E2512" t="str">
            <v>Siurb (Edif)-Jan/21</v>
          </cell>
        </row>
        <row r="2513">
          <cell r="A2513">
            <v>181344</v>
          </cell>
          <cell r="B2513" t="str">
            <v>RV.11 - TANQUE DE AREIA - GENÉRICO - BORDA BAIXA</v>
          </cell>
          <cell r="C2513" t="str">
            <v>M</v>
          </cell>
          <cell r="D2513">
            <v>299.69</v>
          </cell>
          <cell r="E2513" t="str">
            <v>Siurb (Edif)-Jan/21</v>
          </cell>
        </row>
        <row r="2514">
          <cell r="A2514">
            <v>181345</v>
          </cell>
          <cell r="B2514" t="str">
            <v>RV.11 - TANQUE DE AREIA - GENÉRICO - BORDA ALTA</v>
          </cell>
          <cell r="C2514" t="str">
            <v>M</v>
          </cell>
          <cell r="D2514">
            <v>374.3</v>
          </cell>
          <cell r="E2514" t="str">
            <v>Siurb (Edif)-Jan/21</v>
          </cell>
        </row>
        <row r="2515">
          <cell r="A2515">
            <v>181346</v>
          </cell>
          <cell r="B2515" t="str">
            <v>RV.11 - TANQUE DE AREIA - GENÉRICO - FORNECIMENTO E APLICAÇÃO DE AREIA LAVADA</v>
          </cell>
          <cell r="C2515" t="str">
            <v>M3</v>
          </cell>
          <cell r="D2515">
            <v>120</v>
          </cell>
          <cell r="E2515" t="str">
            <v>Siurb (Edif)-Jan/21</v>
          </cell>
        </row>
        <row r="2516">
          <cell r="A2516">
            <v>181351</v>
          </cell>
          <cell r="B2516" t="str">
            <v>BRINQUEDO - TRENZINHO DE TUBOS DE CONCRETO/FABES</v>
          </cell>
          <cell r="C2516" t="str">
            <v>UN</v>
          </cell>
          <cell r="D2516">
            <v>3347.05</v>
          </cell>
          <cell r="E2516" t="str">
            <v>Siurb (Edif)-Jan/21</v>
          </cell>
        </row>
        <row r="2517">
          <cell r="A2517">
            <v>181353</v>
          </cell>
          <cell r="B2517" t="str">
            <v>RV.07 - FORTINHO</v>
          </cell>
          <cell r="C2517" t="str">
            <v>UN</v>
          </cell>
          <cell r="D2517">
            <v>5714.68</v>
          </cell>
          <cell r="E2517" t="str">
            <v>Siurb (Edif)-Jan/21</v>
          </cell>
        </row>
        <row r="2518">
          <cell r="A2518">
            <v>181400</v>
          </cell>
          <cell r="B2518" t="str">
            <v>BRINQUEDOS INDUSTRIALIZADOS</v>
          </cell>
          <cell r="C2518" t="str">
            <v>.</v>
          </cell>
          <cell r="D2518" t="str">
            <v>.</v>
          </cell>
          <cell r="E2518" t="str">
            <v>Siurb (Edif)-Jan/21</v>
          </cell>
        </row>
        <row r="2519">
          <cell r="A2519">
            <v>181405</v>
          </cell>
          <cell r="B2519" t="str">
            <v>CARROSSEL PARA 20 LUGARES,  DIÂMETRO 2,20M, FORNECIMENTO E INSTALAÇÃO</v>
          </cell>
          <cell r="C2519" t="str">
            <v>UN</v>
          </cell>
          <cell r="D2519">
            <v>1903.46</v>
          </cell>
          <cell r="E2519" t="str">
            <v>Siurb (Edif)-Jan/21</v>
          </cell>
        </row>
        <row r="2520">
          <cell r="A2520">
            <v>181408</v>
          </cell>
          <cell r="B2520" t="str">
            <v>ESCORREGADOR COMPR=3,00M H=1,80M - ESTRUTURA METÁLICA</v>
          </cell>
          <cell r="C2520" t="str">
            <v>UN</v>
          </cell>
          <cell r="D2520">
            <v>2002.08</v>
          </cell>
          <cell r="E2520" t="str">
            <v>Siurb (Edif)-Jan/21</v>
          </cell>
        </row>
        <row r="2521">
          <cell r="A2521">
            <v>181411</v>
          </cell>
          <cell r="B2521" t="str">
            <v>GANGORRA COM 3 PRANCHAS COMPR=3,00M H=0,70M - ESTRUTURA METÁLICA</v>
          </cell>
          <cell r="C2521" t="str">
            <v>UN</v>
          </cell>
          <cell r="D2521">
            <v>1509.38</v>
          </cell>
          <cell r="E2521" t="str">
            <v>Siurb (Edif)-Jan/21</v>
          </cell>
        </row>
        <row r="2522">
          <cell r="A2522">
            <v>181415</v>
          </cell>
          <cell r="B2522" t="str">
            <v>BALANÇO DE 3 LUGARES COM PNEUS COMPR=4,50M H=2,50M - ESTRUTURA METÁLICA</v>
          </cell>
          <cell r="C2522" t="str">
            <v>UN</v>
          </cell>
          <cell r="D2522">
            <v>1463.33</v>
          </cell>
          <cell r="E2522" t="str">
            <v>Siurb (Edif)-Jan/21</v>
          </cell>
        </row>
        <row r="2523">
          <cell r="A2523">
            <v>181416</v>
          </cell>
          <cell r="B2523" t="str">
            <v>BRINQUEDO TIPO BALANÇO FRONTAL DUPLO PARA CADEIRANTE COM ESTRUTURA EM TUBOS DE AÇO CARBONO - INSTALADO</v>
          </cell>
          <cell r="C2523" t="str">
            <v>UN</v>
          </cell>
          <cell r="D2523">
            <v>10529.3</v>
          </cell>
          <cell r="E2523" t="str">
            <v>Siurb (Edif)-Jan/21</v>
          </cell>
        </row>
        <row r="2524">
          <cell r="A2524">
            <v>181422</v>
          </cell>
          <cell r="B2524" t="str">
            <v>ESCADA HORIZONTAL COMPR=1,80M H=1,80M - ESTRUTURA METÁLICA</v>
          </cell>
          <cell r="C2524" t="str">
            <v>UN</v>
          </cell>
          <cell r="D2524">
            <v>1340.49</v>
          </cell>
          <cell r="E2524" t="str">
            <v>Siurb (Edif)-Jan/21</v>
          </cell>
        </row>
        <row r="2525">
          <cell r="A2525">
            <v>181424</v>
          </cell>
          <cell r="B2525" t="str">
            <v>GAIOLA LABIRINTO (1,5X1,5X2,0)M - ESTRUTURA METÁLICA</v>
          </cell>
          <cell r="C2525" t="str">
            <v>UN</v>
          </cell>
          <cell r="D2525">
            <v>2430</v>
          </cell>
          <cell r="E2525" t="str">
            <v>Siurb (Edif)-Jan/21</v>
          </cell>
        </row>
        <row r="2526">
          <cell r="A2526">
            <v>181430</v>
          </cell>
          <cell r="B2526" t="str">
            <v>PLACAS DE E.V.A. ESP.30MM PARA USO INTERNO, TIPO TATAMI, COLOCADAS</v>
          </cell>
          <cell r="C2526" t="str">
            <v>M2</v>
          </cell>
          <cell r="D2526">
            <v>69.459999999999994</v>
          </cell>
          <cell r="E2526" t="str">
            <v>Siurb (Edif)-Jan/21</v>
          </cell>
        </row>
        <row r="2527">
          <cell r="A2527">
            <v>181441</v>
          </cell>
          <cell r="B2527" t="str">
            <v>PLAYGROUND BRINQUEDOS DE MADEIRA - CASA TARZAN COM RAMPA ESCALADA, ESCORREGADOR, PONTE E ESCADA MARINHEIRO</v>
          </cell>
          <cell r="C2527" t="str">
            <v>UN</v>
          </cell>
          <cell r="D2527">
            <v>4893.92</v>
          </cell>
          <cell r="E2527" t="str">
            <v>Siurb (Edif)-Jan/21</v>
          </cell>
        </row>
        <row r="2528">
          <cell r="A2528">
            <v>181442</v>
          </cell>
          <cell r="B2528" t="str">
            <v>PLAYGROUND BRINQUEDOS DE MADEIRA - CASA TARZAN COM RAMPA ESCALADA, ESCORREGADOR E ESCADA MARINHEIRO</v>
          </cell>
          <cell r="C2528" t="str">
            <v>UN</v>
          </cell>
          <cell r="D2528">
            <v>4025.9</v>
          </cell>
          <cell r="E2528" t="str">
            <v>Siurb (Edif)-Jan/21</v>
          </cell>
        </row>
        <row r="2529">
          <cell r="A2529">
            <v>181443</v>
          </cell>
          <cell r="B2529" t="str">
            <v>PLAYGROUND BRINQUEDOS DE MADEIRA - CASA TARZAN COM ESCORREGADOR E ESCADA MARINHEIRO</v>
          </cell>
          <cell r="C2529" t="str">
            <v>UN</v>
          </cell>
          <cell r="D2529">
            <v>3357.32</v>
          </cell>
          <cell r="E2529" t="str">
            <v>Siurb (Edif)-Jan/21</v>
          </cell>
        </row>
        <row r="2530">
          <cell r="A2530">
            <v>181444</v>
          </cell>
          <cell r="B2530" t="str">
            <v>PLAYGROUND BRINQUEDOS DE MADEIRA - DOIS CAVALINHOS E DUAS GANGORRAS</v>
          </cell>
          <cell r="C2530" t="str">
            <v>UN</v>
          </cell>
          <cell r="D2530">
            <v>2181.96</v>
          </cell>
          <cell r="E2530" t="str">
            <v>Siurb (Edif)-Jan/21</v>
          </cell>
        </row>
        <row r="2531">
          <cell r="A2531">
            <v>181445</v>
          </cell>
          <cell r="B2531" t="str">
            <v>PLAYGROUND BRINQUEDOS DE MADEIRA - ESCORREGADOR ( ALT.=1,80M COMP.=3,00M)</v>
          </cell>
          <cell r="C2531" t="str">
            <v>UN</v>
          </cell>
          <cell r="D2531">
            <v>1153.8800000000001</v>
          </cell>
          <cell r="E2531" t="str">
            <v>Siurb (Edif)-Jan/21</v>
          </cell>
        </row>
        <row r="2532">
          <cell r="A2532">
            <v>181446</v>
          </cell>
          <cell r="B2532" t="str">
            <v>PLAYGROUND BRINQUEDOS DE MADEIRA - GANGORRA DUPLA</v>
          </cell>
          <cell r="C2532" t="str">
            <v>UN</v>
          </cell>
          <cell r="D2532">
            <v>606.71</v>
          </cell>
          <cell r="E2532" t="str">
            <v>Siurb (Edif)-Jan/21</v>
          </cell>
        </row>
        <row r="2533">
          <cell r="A2533">
            <v>181447</v>
          </cell>
          <cell r="B2533" t="str">
            <v>PLAYGROUND BRINQUEDOS DE MADEIRA - ARGOLA E TRAPÉZIO</v>
          </cell>
          <cell r="C2533" t="str">
            <v>UN</v>
          </cell>
          <cell r="D2533">
            <v>839.55</v>
          </cell>
          <cell r="E2533" t="str">
            <v>Siurb (Edif)-Jan/21</v>
          </cell>
        </row>
        <row r="2534">
          <cell r="A2534">
            <v>181448</v>
          </cell>
          <cell r="B2534" t="str">
            <v>PLAYGROUND BRINQUEDOS DE MADEIRA - BALANÇA DUPLA</v>
          </cell>
          <cell r="C2534" t="str">
            <v>UN</v>
          </cell>
          <cell r="D2534">
            <v>1292.03</v>
          </cell>
          <cell r="E2534" t="str">
            <v>Siurb (Edif)-Jan/21</v>
          </cell>
        </row>
        <row r="2535">
          <cell r="A2535">
            <v>181449</v>
          </cell>
          <cell r="B2535" t="str">
            <v>PLAYGROUND BRINQUEDOS DE MADEIRA - ESCADA HORIZONTAL</v>
          </cell>
          <cell r="C2535" t="str">
            <v>UN</v>
          </cell>
          <cell r="D2535">
            <v>1159.6500000000001</v>
          </cell>
          <cell r="E2535" t="str">
            <v>Siurb (Edif)-Jan/21</v>
          </cell>
        </row>
        <row r="2536">
          <cell r="A2536">
            <v>181500</v>
          </cell>
          <cell r="B2536" t="str">
            <v>BRINQUEDOS - SERVIÇOS</v>
          </cell>
          <cell r="C2536" t="str">
            <v>.</v>
          </cell>
          <cell r="D2536" t="str">
            <v>.</v>
          </cell>
          <cell r="E2536" t="str">
            <v>Siurb (Edif)-Jan/21</v>
          </cell>
        </row>
        <row r="2537">
          <cell r="A2537">
            <v>181501</v>
          </cell>
          <cell r="B2537" t="str">
            <v>APARELHOS DE GINÁTICA EM MADEIRA - BARRA DUPLA EM DOIS NIVEIS</v>
          </cell>
          <cell r="C2537" t="str">
            <v>UN</v>
          </cell>
          <cell r="D2537">
            <v>718.49</v>
          </cell>
          <cell r="E2537" t="str">
            <v>Siurb (Edif)-Jan/21</v>
          </cell>
        </row>
        <row r="2538">
          <cell r="A2538">
            <v>181502</v>
          </cell>
          <cell r="B2538" t="str">
            <v>APARELHOS DE GINÁTICA EM MADEIRA - BARREIRA SIMPLES</v>
          </cell>
          <cell r="C2538" t="str">
            <v>UN</v>
          </cell>
          <cell r="D2538">
            <v>866.36</v>
          </cell>
          <cell r="E2538" t="str">
            <v>Siurb (Edif)-Jan/21</v>
          </cell>
        </row>
        <row r="2539">
          <cell r="A2539">
            <v>181503</v>
          </cell>
          <cell r="B2539" t="str">
            <v>APARELHOS DE GINÁTICA EM MADEIRA - BARRAS PARALELAS</v>
          </cell>
          <cell r="C2539" t="str">
            <v>UN</v>
          </cell>
          <cell r="D2539">
            <v>645.62</v>
          </cell>
          <cell r="E2539" t="str">
            <v>Siurb (Edif)-Jan/21</v>
          </cell>
        </row>
        <row r="2540">
          <cell r="A2540">
            <v>181510</v>
          </cell>
          <cell r="B2540" t="str">
            <v>CARACOL - DEMARCAÇÃO DE PISO (RD-06)</v>
          </cell>
          <cell r="C2540" t="str">
            <v>UN</v>
          </cell>
          <cell r="D2540">
            <v>238.03</v>
          </cell>
          <cell r="E2540" t="str">
            <v>Siurb (Edif)-Jan/21</v>
          </cell>
        </row>
        <row r="2541">
          <cell r="A2541">
            <v>181513</v>
          </cell>
          <cell r="B2541" t="str">
            <v>AMARELINHA DEMARCAÇÃO DE PISO (RD-05)</v>
          </cell>
          <cell r="C2541" t="str">
            <v>UN</v>
          </cell>
          <cell r="D2541">
            <v>141.91999999999999</v>
          </cell>
          <cell r="E2541" t="str">
            <v>Siurb (Edif)-Jan/21</v>
          </cell>
        </row>
        <row r="2542">
          <cell r="A2542">
            <v>181514</v>
          </cell>
          <cell r="B2542" t="str">
            <v>XADREZ - DEMARCAÇÃO DE PISO (RD-04)</v>
          </cell>
          <cell r="C2542" t="str">
            <v>UN</v>
          </cell>
          <cell r="D2542">
            <v>848.33</v>
          </cell>
          <cell r="E2542" t="str">
            <v>Siurb (Edif)-Jan/21</v>
          </cell>
        </row>
        <row r="2543">
          <cell r="A2543">
            <v>181550</v>
          </cell>
          <cell r="B2543" t="str">
            <v>FORNECIMENTO E APLICAÇÃO DE AREIA FINA</v>
          </cell>
          <cell r="C2543" t="str">
            <v>M3</v>
          </cell>
          <cell r="D2543">
            <v>167.95</v>
          </cell>
          <cell r="E2543" t="str">
            <v>Siurb (Edif)-Jan/21</v>
          </cell>
        </row>
        <row r="2544">
          <cell r="A2544">
            <v>181551</v>
          </cell>
          <cell r="B2544" t="str">
            <v>FORNECIMENTO E APLICAÇÃO  DE PEDRA N.2</v>
          </cell>
          <cell r="C2544" t="str">
            <v>M3</v>
          </cell>
          <cell r="D2544">
            <v>143.13</v>
          </cell>
          <cell r="E2544" t="str">
            <v>Siurb (Edif)-Jan/21</v>
          </cell>
        </row>
        <row r="2545">
          <cell r="A2545">
            <v>181601</v>
          </cell>
          <cell r="B2545" t="str">
            <v>SURF DUPLO CONJUGADO (EXERCITADOR PARA IDOSOS)</v>
          </cell>
          <cell r="C2545" t="str">
            <v>UN</v>
          </cell>
          <cell r="D2545">
            <v>2095.31</v>
          </cell>
          <cell r="E2545" t="str">
            <v>Siurb (Edif)-Jan/21</v>
          </cell>
        </row>
        <row r="2546">
          <cell r="A2546">
            <v>181602</v>
          </cell>
          <cell r="B2546" t="str">
            <v>ROTAÇÃO DIAGONAL DUPLA - APARELHO DUPLO CONJUGADO</v>
          </cell>
          <cell r="C2546" t="str">
            <v>UN</v>
          </cell>
          <cell r="D2546">
            <v>1753.34</v>
          </cell>
          <cell r="E2546" t="str">
            <v>Siurb (Edif)-Jan/21</v>
          </cell>
        </row>
        <row r="2547">
          <cell r="A2547">
            <v>181603</v>
          </cell>
          <cell r="B2547" t="str">
            <v>MULTI EXERCITADOR CONJUGADO COM 6 FUNÇÕES</v>
          </cell>
          <cell r="C2547" t="str">
            <v>UN</v>
          </cell>
          <cell r="D2547">
            <v>6058.26</v>
          </cell>
          <cell r="E2547" t="str">
            <v>Siurb (Edif)-Jan/21</v>
          </cell>
        </row>
        <row r="2548">
          <cell r="A2548">
            <v>181604</v>
          </cell>
          <cell r="B2548" t="str">
            <v>SIMULADOR DE CAVALGADA</v>
          </cell>
          <cell r="C2548" t="str">
            <v>UN</v>
          </cell>
          <cell r="D2548">
            <v>3379.52</v>
          </cell>
          <cell r="E2548" t="str">
            <v>Siurb (Edif)-Jan/21</v>
          </cell>
        </row>
        <row r="2549">
          <cell r="A2549">
            <v>181605</v>
          </cell>
          <cell r="B2549" t="str">
            <v>SIMULADOR DE CAVALGADA TRIPLO</v>
          </cell>
          <cell r="C2549" t="str">
            <v>UN</v>
          </cell>
          <cell r="D2549">
            <v>4994.72</v>
          </cell>
          <cell r="E2549" t="str">
            <v>Siurb (Edif)-Jan/21</v>
          </cell>
        </row>
        <row r="2550">
          <cell r="A2550">
            <v>181606</v>
          </cell>
          <cell r="B2550" t="str">
            <v>ALONGADOR COM 3 ALTURAS CONJUGADO</v>
          </cell>
          <cell r="C2550" t="str">
            <v>UN</v>
          </cell>
          <cell r="D2550">
            <v>2209.63</v>
          </cell>
          <cell r="E2550" t="str">
            <v>Siurb (Edif)-Jan/21</v>
          </cell>
        </row>
        <row r="2551">
          <cell r="A2551">
            <v>181607</v>
          </cell>
          <cell r="B2551" t="str">
            <v>PRESSÃO DE PERNAS TRIPLO CONJUGADO</v>
          </cell>
          <cell r="C2551" t="str">
            <v>UN</v>
          </cell>
          <cell r="D2551">
            <v>2649.73</v>
          </cell>
          <cell r="E2551" t="str">
            <v>Siurb (Edif)-Jan/21</v>
          </cell>
        </row>
        <row r="2552">
          <cell r="A2552">
            <v>181608</v>
          </cell>
          <cell r="B2552" t="str">
            <v>REMADA SENTADA</v>
          </cell>
          <cell r="C2552" t="str">
            <v>UN</v>
          </cell>
          <cell r="D2552">
            <v>1886.46</v>
          </cell>
          <cell r="E2552" t="str">
            <v>Siurb (Edif)-Jan/21</v>
          </cell>
        </row>
        <row r="2553">
          <cell r="A2553">
            <v>181609</v>
          </cell>
          <cell r="B2553" t="str">
            <v>SIMULADOR DE CAMINHADA DUPLO CONJUGADO</v>
          </cell>
          <cell r="C2553" t="str">
            <v>UN</v>
          </cell>
          <cell r="D2553">
            <v>2962.38</v>
          </cell>
          <cell r="E2553" t="str">
            <v>Siurb (Edif)-Jan/21</v>
          </cell>
        </row>
        <row r="2554">
          <cell r="A2554">
            <v>181610</v>
          </cell>
          <cell r="B2554" t="str">
            <v>SIMULADOR DE CAMINHADA TRIPLO CONJUGADO</v>
          </cell>
          <cell r="C2554" t="str">
            <v>UN</v>
          </cell>
          <cell r="D2554">
            <v>4274.3500000000004</v>
          </cell>
          <cell r="E2554" t="str">
            <v>Siurb (Edif)-Jan/21</v>
          </cell>
        </row>
        <row r="2555">
          <cell r="A2555">
            <v>181611</v>
          </cell>
          <cell r="B2555" t="str">
            <v>ROTAÇÃO VERTICAL DUPLO</v>
          </cell>
          <cell r="C2555" t="str">
            <v>UN</v>
          </cell>
          <cell r="D2555">
            <v>1412.06</v>
          </cell>
          <cell r="E2555" t="str">
            <v>Siurb (Edif)-Jan/21</v>
          </cell>
        </row>
        <row r="2556">
          <cell r="A2556">
            <v>181612</v>
          </cell>
          <cell r="B2556" t="str">
            <v>ROTAÇÃO VERTICAL TRIPLO CONJUGADO</v>
          </cell>
          <cell r="C2556" t="str">
            <v>UN</v>
          </cell>
          <cell r="D2556">
            <v>1774.39</v>
          </cell>
          <cell r="E2556" t="str">
            <v>Siurb (Edif)-Jan/21</v>
          </cell>
        </row>
        <row r="2557">
          <cell r="A2557">
            <v>181613</v>
          </cell>
          <cell r="B2557" t="str">
            <v>ESQUI DUPLO CONJUGADO</v>
          </cell>
          <cell r="C2557" t="str">
            <v>UN</v>
          </cell>
          <cell r="D2557">
            <v>3907.52</v>
          </cell>
          <cell r="E2557" t="str">
            <v>Siurb (Edif)-Jan/21</v>
          </cell>
        </row>
        <row r="2558">
          <cell r="A2558">
            <v>181614</v>
          </cell>
          <cell r="B2558" t="str">
            <v>ESQUI TRIPLO CONJUGADO</v>
          </cell>
          <cell r="C2558" t="str">
            <v>UN</v>
          </cell>
          <cell r="D2558">
            <v>5812.33</v>
          </cell>
          <cell r="E2558" t="str">
            <v>Siurb (Edif)-Jan/21</v>
          </cell>
        </row>
        <row r="2559">
          <cell r="A2559">
            <v>181615</v>
          </cell>
          <cell r="B2559" t="str">
            <v>BICICLETA DE CADEIRA INDIVIDUAL</v>
          </cell>
          <cell r="C2559" t="str">
            <v>UN</v>
          </cell>
          <cell r="D2559">
            <v>2290.5</v>
          </cell>
          <cell r="E2559" t="str">
            <v>Siurb (Edif)-Jan/21</v>
          </cell>
        </row>
        <row r="2560">
          <cell r="A2560">
            <v>181616</v>
          </cell>
          <cell r="B2560" t="str">
            <v>BICICLETA DE CADEIRA TRIPLA</v>
          </cell>
          <cell r="C2560" t="str">
            <v>UN</v>
          </cell>
          <cell r="D2560">
            <v>5761.71</v>
          </cell>
          <cell r="E2560" t="str">
            <v>Siurb (Edif)-Jan/21</v>
          </cell>
        </row>
        <row r="2561">
          <cell r="A2561">
            <v>181617</v>
          </cell>
          <cell r="B2561" t="str">
            <v>PUXADOR PEITORAL DUPLO STAR</v>
          </cell>
          <cell r="C2561" t="str">
            <v>UN</v>
          </cell>
          <cell r="D2561">
            <v>3022.9</v>
          </cell>
          <cell r="E2561" t="str">
            <v>Siurb (Edif)-Jan/21</v>
          </cell>
        </row>
        <row r="2562">
          <cell r="A2562">
            <v>181618</v>
          </cell>
          <cell r="B2562" t="str">
            <v>TWIST TRIPLO</v>
          </cell>
          <cell r="C2562" t="str">
            <v>UN</v>
          </cell>
          <cell r="D2562">
            <v>2366.0500000000002</v>
          </cell>
          <cell r="E2562" t="str">
            <v>Siurb (Edif)-Jan/21</v>
          </cell>
        </row>
        <row r="2563">
          <cell r="A2563">
            <v>181619</v>
          </cell>
          <cell r="B2563" t="str">
            <v>PLACA ORIENTADORA VERTICAL</v>
          </cell>
          <cell r="C2563" t="str">
            <v>UN</v>
          </cell>
          <cell r="D2563">
            <v>2190.5300000000002</v>
          </cell>
          <cell r="E2563" t="str">
            <v>Siurb (Edif)-Jan/21</v>
          </cell>
        </row>
        <row r="2564">
          <cell r="A2564">
            <v>181620</v>
          </cell>
          <cell r="B2564" t="str">
            <v>LIXEIRA DUPLA</v>
          </cell>
          <cell r="C2564" t="str">
            <v>UN</v>
          </cell>
          <cell r="D2564">
            <v>1052.98</v>
          </cell>
          <cell r="E2564" t="str">
            <v>Siurb (Edif)-Jan/21</v>
          </cell>
        </row>
        <row r="2565">
          <cell r="A2565">
            <v>186000</v>
          </cell>
          <cell r="B2565" t="str">
            <v>RETIRADAS</v>
          </cell>
          <cell r="C2565" t="str">
            <v>.</v>
          </cell>
          <cell r="D2565" t="str">
            <v>.</v>
          </cell>
          <cell r="E2565" t="str">
            <v>Siurb (Edif)-Jan/21</v>
          </cell>
        </row>
        <row r="2566">
          <cell r="A2566">
            <v>186007</v>
          </cell>
          <cell r="B2566" t="str">
            <v>RETIRADA DE GRAMA</v>
          </cell>
          <cell r="C2566" t="str">
            <v>M2</v>
          </cell>
          <cell r="D2566">
            <v>4.55</v>
          </cell>
          <cell r="E2566" t="str">
            <v>Siurb (Edif)-Jan/21</v>
          </cell>
        </row>
        <row r="2567">
          <cell r="A2567">
            <v>187000</v>
          </cell>
          <cell r="B2567" t="str">
            <v>RECOLOCAÇÕES</v>
          </cell>
          <cell r="C2567" t="str">
            <v>.</v>
          </cell>
          <cell r="D2567" t="str">
            <v>.</v>
          </cell>
          <cell r="E2567" t="str">
            <v>Siurb (Edif)-Jan/21</v>
          </cell>
        </row>
        <row r="2568">
          <cell r="A2568">
            <v>187007</v>
          </cell>
          <cell r="B2568" t="str">
            <v>RECOLOCAÇÃO DE GRAMA</v>
          </cell>
          <cell r="C2568" t="str">
            <v>M2</v>
          </cell>
          <cell r="D2568">
            <v>32.32</v>
          </cell>
          <cell r="E2568" t="str">
            <v>Siurb (Edif)-Jan/21</v>
          </cell>
        </row>
        <row r="2569">
          <cell r="A2569">
            <v>187040</v>
          </cell>
          <cell r="B2569" t="str">
            <v>TRANSPLANTE DE ÁRVORES COM DIÂMETRO ATÉ 30CM</v>
          </cell>
          <cell r="C2569" t="str">
            <v>UN</v>
          </cell>
          <cell r="D2569">
            <v>1101.95</v>
          </cell>
          <cell r="E2569" t="str">
            <v>Siurb (Edif)-Jan/21</v>
          </cell>
        </row>
        <row r="2570">
          <cell r="A2570">
            <v>187041</v>
          </cell>
          <cell r="B2570" t="str">
            <v>TRANSPLANTE DE ÁRVORES COM DAP MAIOR OU IGUAL A 30CM</v>
          </cell>
          <cell r="C2570" t="str">
            <v>UN</v>
          </cell>
          <cell r="D2570">
            <v>7793.1</v>
          </cell>
          <cell r="E2570" t="str">
            <v>Siurb (Edif)-Jan/21</v>
          </cell>
        </row>
        <row r="2571">
          <cell r="A2571">
            <v>188000</v>
          </cell>
          <cell r="B2571" t="str">
            <v>SERVIÇOS PARCIAIS</v>
          </cell>
          <cell r="C2571" t="str">
            <v>.</v>
          </cell>
          <cell r="D2571" t="str">
            <v>.</v>
          </cell>
          <cell r="E2571" t="str">
            <v>Siurb (Edif)-Jan/21</v>
          </cell>
        </row>
        <row r="2572">
          <cell r="A2572">
            <v>188001</v>
          </cell>
          <cell r="B2572" t="str">
            <v>REVOLVIMENTO E AJUSTE DO SOLO</v>
          </cell>
          <cell r="C2572" t="str">
            <v>M2</v>
          </cell>
          <cell r="D2572">
            <v>7.58</v>
          </cell>
          <cell r="E2572" t="str">
            <v>Siurb (Edif)-Jan/21</v>
          </cell>
        </row>
        <row r="2573">
          <cell r="A2573">
            <v>188011</v>
          </cell>
          <cell r="B2573" t="str">
            <v>TERRA PREPARADA PARA PLANTIO</v>
          </cell>
          <cell r="C2573" t="str">
            <v>M3</v>
          </cell>
          <cell r="D2573">
            <v>204.12</v>
          </cell>
          <cell r="E2573" t="str">
            <v>Siurb (Edif)-Jan/21</v>
          </cell>
        </row>
        <row r="2574">
          <cell r="A2574">
            <v>188013</v>
          </cell>
          <cell r="B2574" t="str">
            <v>CALCAREO DOLOMITICO</v>
          </cell>
          <cell r="C2574" t="str">
            <v>KG</v>
          </cell>
          <cell r="D2574">
            <v>0.88</v>
          </cell>
          <cell r="E2574" t="str">
            <v>Siurb (Edif)-Jan/21</v>
          </cell>
        </row>
        <row r="2575">
          <cell r="A2575">
            <v>188015</v>
          </cell>
          <cell r="B2575" t="str">
            <v>ADUBO QUÍMICO NPK, 10:10:10</v>
          </cell>
          <cell r="C2575" t="str">
            <v>KG</v>
          </cell>
          <cell r="D2575">
            <v>4.16</v>
          </cell>
          <cell r="E2575" t="str">
            <v>Siurb (Edif)-Jan/21</v>
          </cell>
        </row>
        <row r="2576">
          <cell r="A2576">
            <v>188030</v>
          </cell>
          <cell r="B2576" t="str">
            <v>PREPARO DO SOLO PARA PLANTIO DE GRAMA BATATAES</v>
          </cell>
          <cell r="C2576" t="str">
            <v>M2</v>
          </cell>
          <cell r="D2576">
            <v>7.58</v>
          </cell>
          <cell r="E2576" t="str">
            <v>Siurb (Edif)-Jan/21</v>
          </cell>
        </row>
        <row r="2577">
          <cell r="A2577">
            <v>188035</v>
          </cell>
          <cell r="B2577" t="str">
            <v>RECOLOCAÇÃO DE TERRA DE JARDIM</v>
          </cell>
          <cell r="C2577" t="str">
            <v>M3</v>
          </cell>
          <cell r="D2577">
            <v>231.46</v>
          </cell>
          <cell r="E2577" t="str">
            <v>Siurb (Edif)-Jan/21</v>
          </cell>
        </row>
        <row r="2578">
          <cell r="A2578">
            <v>200000</v>
          </cell>
          <cell r="B2578" t="str">
            <v>SERVICOS TECNICOS</v>
          </cell>
          <cell r="E2578" t="str">
            <v>Siurb (Edif)-Jan/21</v>
          </cell>
        </row>
        <row r="2579">
          <cell r="A2579">
            <v>200100</v>
          </cell>
          <cell r="B2579" t="str">
            <v>TOPOGRAFIA</v>
          </cell>
          <cell r="C2579" t="str">
            <v>.</v>
          </cell>
          <cell r="D2579" t="str">
            <v>.</v>
          </cell>
          <cell r="E2579" t="str">
            <v>Siurb (Edif)-Jan/21</v>
          </cell>
        </row>
        <row r="2580">
          <cell r="A2580">
            <v>200101</v>
          </cell>
          <cell r="B2580" t="str">
            <v>LEVANTAMENTO PLANIMÉTRICO DE PERÍMETRO - ATÉ 1.000M</v>
          </cell>
          <cell r="C2580" t="str">
            <v>GL</v>
          </cell>
          <cell r="D2580">
            <v>2501.86</v>
          </cell>
          <cell r="E2580" t="str">
            <v>Siurb (Edif)-Jan/21</v>
          </cell>
        </row>
        <row r="2581">
          <cell r="A2581">
            <v>200102</v>
          </cell>
          <cell r="B2581" t="str">
            <v>LEVANTAMENTO PLANIMÉTRICO DE PERÍMETRO - EXCEDENTE 1.000M</v>
          </cell>
          <cell r="C2581" t="str">
            <v>M</v>
          </cell>
          <cell r="D2581">
            <v>2.09</v>
          </cell>
          <cell r="E2581" t="str">
            <v>Siurb (Edif)-Jan/21</v>
          </cell>
        </row>
        <row r="2582">
          <cell r="A2582">
            <v>200113</v>
          </cell>
          <cell r="B2582" t="str">
            <v>LEVANTAMENTO PLANIALTIMÉTRICO DE ÁREAS - ATÉ 10.000M2</v>
          </cell>
          <cell r="C2582" t="str">
            <v>GL</v>
          </cell>
          <cell r="D2582">
            <v>4864.49</v>
          </cell>
          <cell r="E2582" t="str">
            <v>Siurb (Edif)-Jan/21</v>
          </cell>
        </row>
        <row r="2583">
          <cell r="A2583">
            <v>200114</v>
          </cell>
          <cell r="B2583" t="str">
            <v>LEVANTAMENTO PLANIALTIMÉTRICO DE ÁREAS - EXCEDENTE A 10.000M2</v>
          </cell>
          <cell r="C2583" t="str">
            <v>M2</v>
          </cell>
          <cell r="D2583">
            <v>0.44</v>
          </cell>
          <cell r="E2583" t="str">
            <v>Siurb (Edif)-Jan/21</v>
          </cell>
        </row>
        <row r="2584">
          <cell r="A2584">
            <v>200121</v>
          </cell>
          <cell r="B2584" t="str">
            <v>ACRÉSCIMO FACE AO GRAU DE DIFICULDADE - TERRENO ACIDENTADO</v>
          </cell>
          <cell r="C2584" t="str">
            <v>%</v>
          </cell>
          <cell r="D2584">
            <v>20</v>
          </cell>
          <cell r="E2584" t="str">
            <v>Siurb (Edif)-Jan/21</v>
          </cell>
        </row>
        <row r="2585">
          <cell r="A2585">
            <v>200122</v>
          </cell>
          <cell r="B2585" t="str">
            <v>ACRÉSCIMO FACE AO GRAU DE DIFICULDADE - TERRENO COBERTO PARA VEGETAÇÃO</v>
          </cell>
          <cell r="C2585" t="str">
            <v>%</v>
          </cell>
          <cell r="D2585">
            <v>50</v>
          </cell>
          <cell r="E2585" t="str">
            <v>Siurb (Edif)-Jan/21</v>
          </cell>
        </row>
        <row r="2586">
          <cell r="A2586">
            <v>200123</v>
          </cell>
          <cell r="B2586" t="str">
            <v>ACRÉSCIMO FACE AO GRAU DE DIFICULDADE - TERRENO PANTANOSO</v>
          </cell>
          <cell r="C2586" t="str">
            <v>%</v>
          </cell>
          <cell r="D2586">
            <v>100</v>
          </cell>
          <cell r="E2586" t="str">
            <v>Siurb (Edif)-Jan/21</v>
          </cell>
        </row>
        <row r="2587">
          <cell r="A2587">
            <v>200124</v>
          </cell>
          <cell r="B2587" t="str">
            <v>ACRÉSCIMO FACE AO GRAU DE DIFICULDADE - TERRENO COM CADASTRO</v>
          </cell>
          <cell r="C2587" t="str">
            <v>%</v>
          </cell>
          <cell r="D2587">
            <v>30</v>
          </cell>
          <cell r="E2587" t="str">
            <v>Siurb (Edif)-Jan/21</v>
          </cell>
        </row>
        <row r="2588">
          <cell r="A2588">
            <v>200131</v>
          </cell>
          <cell r="B2588" t="str">
            <v>ACRÉSCIMO PARA ELABORAÇÃO DE CÁLCULOS - ÁREAS, DISTÂNCIAS E AZIMUTES</v>
          </cell>
          <cell r="C2588" t="str">
            <v>%</v>
          </cell>
          <cell r="D2588">
            <v>10</v>
          </cell>
          <cell r="E2588" t="str">
            <v>Siurb (Edif)-Jan/21</v>
          </cell>
        </row>
        <row r="2589">
          <cell r="A2589">
            <v>200132</v>
          </cell>
          <cell r="B2589" t="str">
            <v>ACRÉSCIMO PARA ELABORAÇÃO DE CÁLCULOS - NIVELAMENTO DE SECÇÕES TRANSVERSAIS</v>
          </cell>
          <cell r="C2589" t="str">
            <v>%</v>
          </cell>
          <cell r="D2589">
            <v>50</v>
          </cell>
          <cell r="E2589" t="str">
            <v>Siurb (Edif)-Jan/21</v>
          </cell>
        </row>
        <row r="2590">
          <cell r="A2590">
            <v>200133</v>
          </cell>
          <cell r="B2590" t="str">
            <v>ACRÉSCIMO PARA ELABORAÇÃO DE CÁLCULOS - MOVIMENTO DE TERRA</v>
          </cell>
          <cell r="C2590" t="str">
            <v>%</v>
          </cell>
          <cell r="D2590">
            <v>10</v>
          </cell>
          <cell r="E2590" t="str">
            <v>Siurb (Edif)-Jan/21</v>
          </cell>
        </row>
        <row r="2591">
          <cell r="A2591">
            <v>200200</v>
          </cell>
          <cell r="B2591" t="str">
            <v>SONDAGEM</v>
          </cell>
          <cell r="C2591" t="str">
            <v>.</v>
          </cell>
          <cell r="D2591" t="str">
            <v>.</v>
          </cell>
          <cell r="E2591" t="str">
            <v>Siurb (Edif)-Jan/21</v>
          </cell>
        </row>
        <row r="2592">
          <cell r="A2592">
            <v>200201</v>
          </cell>
          <cell r="B2592" t="str">
            <v>TRADO MANUAL</v>
          </cell>
          <cell r="C2592" t="str">
            <v>M</v>
          </cell>
          <cell r="D2592">
            <v>64.12</v>
          </cell>
          <cell r="E2592" t="str">
            <v>Siurb (Edif)-Jan/21</v>
          </cell>
        </row>
        <row r="2593">
          <cell r="A2593">
            <v>200202</v>
          </cell>
          <cell r="B2593" t="str">
            <v>MOBILIZAÇÃO E INSTALAÇÃO DE 1  EQUIPAMENTO PARA EXECUÇÃO DE SONDAGEM A PERCUSSÃO</v>
          </cell>
          <cell r="C2593" t="str">
            <v>UN</v>
          </cell>
          <cell r="D2593">
            <v>516.13</v>
          </cell>
          <cell r="E2593" t="str">
            <v>Siurb (Edif)-Jan/21</v>
          </cell>
        </row>
        <row r="2594">
          <cell r="A2594">
            <v>200203</v>
          </cell>
          <cell r="B2594" t="str">
            <v>DESLOCAMENTO DE EQUIPAMENTO ENTRE FUROS EM TERRENO PLANO, CONSIDERANDO A DISTÂNCIA ATÉ 100M, PARA SONDAGEM A PERCUSSÃO</v>
          </cell>
          <cell r="C2594" t="str">
            <v>UN</v>
          </cell>
          <cell r="D2594">
            <v>79.36</v>
          </cell>
          <cell r="E2594" t="str">
            <v>Siurb (Edif)-Jan/21</v>
          </cell>
        </row>
        <row r="2595">
          <cell r="A2595">
            <v>200204</v>
          </cell>
          <cell r="B2595" t="str">
            <v>DESLOCAMENTO DE EQUIPAMENTO ENTRE FUROS EM TERRENO PLANO, CONSIDERANDO A DISTÂNCIA DE 100 À 200M, PARA FUNDAÇÃO A PERCUSSÃO</v>
          </cell>
          <cell r="C2595" t="str">
            <v>UN</v>
          </cell>
          <cell r="D2595">
            <v>158.72</v>
          </cell>
          <cell r="E2595" t="str">
            <v>Siurb (Edif)-Jan/21</v>
          </cell>
        </row>
        <row r="2596">
          <cell r="A2596">
            <v>200205</v>
          </cell>
          <cell r="B2596" t="str">
            <v>DESLOCAMENTO DE EQUIPAMENTO ENTRE FUROS EM TERRENO PLANO, CONSIDERANDO A DISTÂNCIA ACIMA DE 200M, PARA SONDAGEM A PERCUSSÃO</v>
          </cell>
          <cell r="C2596" t="str">
            <v>UN</v>
          </cell>
          <cell r="D2596">
            <v>238.08</v>
          </cell>
          <cell r="E2596" t="str">
            <v>Siurb (Edif)-Jan/21</v>
          </cell>
        </row>
        <row r="2597">
          <cell r="A2597">
            <v>200206</v>
          </cell>
          <cell r="B2597" t="str">
            <v>DESLOCAMENTO DE EQUIPAMENTO ENTRE FUROS EM TERRENO ACIDENTADO, CONSIDERANDO A DISTÂNCIA ATÉ 50M, PARA SONDAGEM A PERCUSSÃO</v>
          </cell>
          <cell r="C2597" t="str">
            <v>UN</v>
          </cell>
          <cell r="D2597">
            <v>79.36</v>
          </cell>
          <cell r="E2597" t="str">
            <v>Siurb (Edif)-Jan/21</v>
          </cell>
        </row>
        <row r="2598">
          <cell r="A2598">
            <v>200207</v>
          </cell>
          <cell r="B2598" t="str">
            <v>DESLOCAMENTO DE EQUIPAMENTO ENTRE FUROS EM TERRENO ACIDENTADO, CONSIDERANDO A DISTÂNCIA ACIMA DE 50M, PARA SONDAGEM A PERCUSSÃO</v>
          </cell>
          <cell r="C2598" t="str">
            <v>UN</v>
          </cell>
          <cell r="D2598">
            <v>139.19</v>
          </cell>
          <cell r="E2598" t="str">
            <v>Siurb (Edif)-Jan/21</v>
          </cell>
        </row>
        <row r="2599">
          <cell r="A2599">
            <v>200208</v>
          </cell>
          <cell r="B2599" t="str">
            <v>EXECUÇÃO DE PLATAFORMA EM TERRENO ALAGADIÇO OU ACIDENTADO, PARA SONDAGEM A PERCUSSÃO</v>
          </cell>
          <cell r="C2599" t="str">
            <v>UN</v>
          </cell>
          <cell r="D2599">
            <v>163.91</v>
          </cell>
          <cell r="E2599" t="str">
            <v>Siurb (Edif)-Jan/21</v>
          </cell>
        </row>
        <row r="2600">
          <cell r="A2600">
            <v>200209</v>
          </cell>
          <cell r="B2600" t="str">
            <v>PERFURAÇÃO E EXECUÇÃO DE ENSAIO PENETROMÉTRICO OU DE LAVAGEM POR TEMPO</v>
          </cell>
          <cell r="C2600" t="str">
            <v>M</v>
          </cell>
          <cell r="D2600">
            <v>101.31</v>
          </cell>
          <cell r="E2600" t="str">
            <v>Siurb (Edif)-Jan/21</v>
          </cell>
        </row>
        <row r="2601">
          <cell r="A2601">
            <v>200300</v>
          </cell>
          <cell r="B2601" t="str">
            <v>SERVIÇOS TÉCNICOS</v>
          </cell>
          <cell r="C2601" t="str">
            <v>.</v>
          </cell>
          <cell r="D2601" t="str">
            <v>.</v>
          </cell>
          <cell r="E2601" t="str">
            <v>Siurb (Edif)-Jan/21</v>
          </cell>
        </row>
        <row r="2602">
          <cell r="A2602">
            <v>200301</v>
          </cell>
          <cell r="B2602" t="str">
            <v>COORDENADOR GERAL</v>
          </cell>
          <cell r="C2602" t="str">
            <v>H</v>
          </cell>
          <cell r="D2602">
            <v>400.38</v>
          </cell>
          <cell r="E2602" t="str">
            <v>Siurb (Edif)-Jan/21</v>
          </cell>
        </row>
        <row r="2603">
          <cell r="A2603">
            <v>200302</v>
          </cell>
          <cell r="B2603" t="str">
            <v>ENGENHEIRO/ ARQUITETO SÊNIOR</v>
          </cell>
          <cell r="C2603" t="str">
            <v>H</v>
          </cell>
          <cell r="D2603">
            <v>253.46</v>
          </cell>
          <cell r="E2603" t="str">
            <v>Siurb (Edif)-Jan/21</v>
          </cell>
        </row>
        <row r="2604">
          <cell r="A2604">
            <v>200303</v>
          </cell>
          <cell r="B2604" t="str">
            <v>ENGENHEIRO/ ARQUITETO JUNIOR</v>
          </cell>
          <cell r="C2604" t="str">
            <v>H</v>
          </cell>
          <cell r="D2604">
            <v>107.68</v>
          </cell>
          <cell r="E2604" t="str">
            <v>Siurb (Edif)-Jan/21</v>
          </cell>
        </row>
        <row r="2605">
          <cell r="A2605">
            <v>200304</v>
          </cell>
          <cell r="B2605" t="str">
            <v>ENGENHEIRO/ ARQUITETO PLENO</v>
          </cell>
          <cell r="C2605" t="str">
            <v>H</v>
          </cell>
          <cell r="D2605">
            <v>157.88</v>
          </cell>
          <cell r="E2605" t="str">
            <v>Siurb (Edif)-Jan/21</v>
          </cell>
        </row>
        <row r="2606">
          <cell r="A2606">
            <v>200305</v>
          </cell>
          <cell r="B2606" t="str">
            <v>PROJETISTA</v>
          </cell>
          <cell r="C2606" t="str">
            <v>H</v>
          </cell>
          <cell r="D2606">
            <v>94.24</v>
          </cell>
          <cell r="E2606" t="str">
            <v>Siurb (Edif)-Jan/21</v>
          </cell>
        </row>
        <row r="2607">
          <cell r="A2607">
            <v>200306</v>
          </cell>
          <cell r="B2607" t="str">
            <v>DESENHISTA PROJETISTA</v>
          </cell>
          <cell r="C2607" t="str">
            <v>H</v>
          </cell>
          <cell r="D2607">
            <v>57.51</v>
          </cell>
          <cell r="E2607" t="str">
            <v>Siurb (Edif)-Jan/21</v>
          </cell>
        </row>
        <row r="2608">
          <cell r="A2608">
            <v>200307</v>
          </cell>
          <cell r="B2608" t="str">
            <v>COORDENADOR SETORIAL</v>
          </cell>
          <cell r="C2608" t="str">
            <v>H</v>
          </cell>
          <cell r="D2608">
            <v>400.38</v>
          </cell>
          <cell r="E2608" t="str">
            <v>Siurb (Edif)-Jan/21</v>
          </cell>
        </row>
        <row r="2609">
          <cell r="A2609">
            <v>200308</v>
          </cell>
          <cell r="B2609" t="str">
            <v>CONSULTOR</v>
          </cell>
          <cell r="C2609" t="str">
            <v>H</v>
          </cell>
          <cell r="D2609">
            <v>400.38</v>
          </cell>
          <cell r="E2609" t="str">
            <v>Siurb (Edif)-Jan/21</v>
          </cell>
        </row>
        <row r="2610">
          <cell r="A2610">
            <v>200309</v>
          </cell>
          <cell r="B2610" t="str">
            <v>PROJETISTA CADISTA</v>
          </cell>
          <cell r="C2610" t="str">
            <v>H</v>
          </cell>
          <cell r="D2610">
            <v>57.51</v>
          </cell>
          <cell r="E2610" t="str">
            <v>Siurb (Edif)-Jan/21</v>
          </cell>
        </row>
        <row r="2611">
          <cell r="A2611">
            <v>200321</v>
          </cell>
          <cell r="B2611" t="str">
            <v>DESENVOLVIMENTO DE PRANCHA DE DESENHO TÉCNICO/ DETALHAMENTO FORMATO A1</v>
          </cell>
          <cell r="C2611" t="str">
            <v>H</v>
          </cell>
          <cell r="D2611">
            <v>1387</v>
          </cell>
          <cell r="E2611" t="str">
            <v>Siurb (Edif)-Jan/21</v>
          </cell>
        </row>
        <row r="2612">
          <cell r="A2612">
            <v>200324</v>
          </cell>
          <cell r="B2612" t="str">
            <v>DESENHISTA CADISTA</v>
          </cell>
          <cell r="C2612" t="str">
            <v>H</v>
          </cell>
          <cell r="D2612">
            <v>44.09</v>
          </cell>
          <cell r="E2612" t="str">
            <v>Siurb (Edif)-Jan/21</v>
          </cell>
        </row>
        <row r="2613">
          <cell r="A2613">
            <v>200350</v>
          </cell>
          <cell r="B2613" t="str">
            <v>SERVIÇO DE PLOTAGEM EM PAPEL SULFITE, TAMANHO A1, PRETO E BRANCO</v>
          </cell>
          <cell r="C2613" t="str">
            <v>UN</v>
          </cell>
          <cell r="D2613">
            <v>7.52</v>
          </cell>
          <cell r="E2613" t="str">
            <v>Siurb (Edif)-Jan/21</v>
          </cell>
        </row>
        <row r="2614">
          <cell r="A2614">
            <v>200351</v>
          </cell>
          <cell r="B2614" t="str">
            <v>SERVIÇO DE PLOTAGEM EM PAPEL SULFITE, TAMANHO A0, PRETO E BRANCO</v>
          </cell>
          <cell r="C2614" t="str">
            <v>UN</v>
          </cell>
          <cell r="D2614">
            <v>10.27</v>
          </cell>
          <cell r="E2614" t="str">
            <v>Siurb (Edif)-Jan/21</v>
          </cell>
        </row>
        <row r="2615">
          <cell r="A2615">
            <v>200352</v>
          </cell>
          <cell r="B2615" t="str">
            <v>SERVIÇO DE PLOTAGEM EM PAPEL SULFITE, TAMANHO A1, COLORIDA</v>
          </cell>
          <cell r="C2615" t="str">
            <v>UN</v>
          </cell>
          <cell r="D2615">
            <v>10.39</v>
          </cell>
          <cell r="E2615" t="str">
            <v>Siurb (Edif)-Jan/21</v>
          </cell>
        </row>
        <row r="2616">
          <cell r="A2616">
            <v>200353</v>
          </cell>
          <cell r="B2616" t="str">
            <v>SERVIÇO DE PLOTAGEM EM PAPEL SULFITE, TAMANHO A0, COLORIDA</v>
          </cell>
          <cell r="C2616" t="str">
            <v>UN</v>
          </cell>
          <cell r="D2616">
            <v>14.19</v>
          </cell>
          <cell r="E2616" t="str">
            <v>Siurb (Edif)-Jan/21</v>
          </cell>
        </row>
        <row r="2617">
          <cell r="A2617">
            <v>200354</v>
          </cell>
          <cell r="B2617" t="str">
            <v>CÓPIA XEROX EM TAMANHO OFÍCIO, UMA FACE, PRETO E BRANCO</v>
          </cell>
          <cell r="C2617" t="str">
            <v>UN</v>
          </cell>
          <cell r="D2617">
            <v>0.39</v>
          </cell>
          <cell r="E2617" t="str">
            <v>Siurb (Edif)-Jan/21</v>
          </cell>
        </row>
        <row r="2618">
          <cell r="A2618">
            <v>200355</v>
          </cell>
          <cell r="B2618" t="str">
            <v>CÓPIA XEROX EM TAMANHO OFÍCIO, UMA FACE, COLORIDA</v>
          </cell>
          <cell r="C2618" t="str">
            <v>UN</v>
          </cell>
          <cell r="D2618">
            <v>1.81</v>
          </cell>
          <cell r="E2618" t="str">
            <v>Siurb (Edif)-Jan/21</v>
          </cell>
        </row>
        <row r="2619">
          <cell r="A2619">
            <v>200356</v>
          </cell>
          <cell r="B2619" t="str">
            <v>CÓPIA XEROX EM TAMANHO A3, UMA FACE, PRETO E BRANCO</v>
          </cell>
          <cell r="C2619" t="str">
            <v>UN</v>
          </cell>
          <cell r="D2619">
            <v>0.77</v>
          </cell>
          <cell r="E2619" t="str">
            <v>Siurb (Edif)-Jan/21</v>
          </cell>
        </row>
        <row r="2620">
          <cell r="A2620">
            <v>200357</v>
          </cell>
          <cell r="B2620" t="str">
            <v>CÓPIA XEROX EM TAMANHO A3, UMA FACE, COLORIDA</v>
          </cell>
          <cell r="C2620" t="str">
            <v>UN</v>
          </cell>
          <cell r="D2620">
            <v>4.3</v>
          </cell>
          <cell r="E2620" t="str">
            <v>Siurb (Edif)-Jan/21</v>
          </cell>
        </row>
        <row r="2621">
          <cell r="A2621">
            <v>200358</v>
          </cell>
          <cell r="B2621" t="str">
            <v>CÓPIA XEROX - PRETO E BRANCO</v>
          </cell>
          <cell r="C2621" t="str">
            <v>M2</v>
          </cell>
          <cell r="D2621">
            <v>12.9</v>
          </cell>
          <cell r="E2621" t="str">
            <v>Siurb (Edif)-Jan/21</v>
          </cell>
        </row>
        <row r="2622">
          <cell r="A2622">
            <v>200359</v>
          </cell>
          <cell r="B2622" t="str">
            <v>ENGENHEIRO DA OBRA</v>
          </cell>
          <cell r="C2622" t="str">
            <v>H</v>
          </cell>
          <cell r="D2622">
            <v>154.58000000000001</v>
          </cell>
          <cell r="E2622" t="str">
            <v>Siurb (Edif)-Jan/21</v>
          </cell>
        </row>
        <row r="2623">
          <cell r="A2623">
            <v>200360</v>
          </cell>
          <cell r="B2623" t="str">
            <v>PROJETO BÁSICO (PRANCHA A1)</v>
          </cell>
          <cell r="C2623" t="str">
            <v>UN</v>
          </cell>
          <cell r="D2623">
            <v>3945.32</v>
          </cell>
          <cell r="E2623" t="str">
            <v>Siurb (Edif)-Jan/21</v>
          </cell>
        </row>
        <row r="2624">
          <cell r="A2624">
            <v>200361</v>
          </cell>
          <cell r="B2624" t="str">
            <v>PROJETO EXECUTIVO (PRANCHA A1)</v>
          </cell>
          <cell r="C2624" t="str">
            <v>UN</v>
          </cell>
          <cell r="D2624">
            <v>2985.09</v>
          </cell>
          <cell r="E2624" t="str">
            <v>Siurb (Edif)-Jan/21</v>
          </cell>
        </row>
        <row r="2625">
          <cell r="A2625">
            <v>200370</v>
          </cell>
          <cell r="B2625" t="str">
            <v>LEVANTAMENTO CADASTRAL DE EDIFICAÇÃO ATÉ 500M2</v>
          </cell>
          <cell r="C2625" t="str">
            <v>UN</v>
          </cell>
          <cell r="D2625">
            <v>3266.45</v>
          </cell>
          <cell r="E2625" t="str">
            <v>Siurb (Edif)-Jan/21</v>
          </cell>
        </row>
        <row r="2626">
          <cell r="A2626">
            <v>200371</v>
          </cell>
          <cell r="B2626" t="str">
            <v>LEVANTAMENTO CADASTRAL DE EDIFICAÇÃO EXCEDENTE ENTRE 501M2 À 2000M2</v>
          </cell>
          <cell r="C2626" t="str">
            <v>M2</v>
          </cell>
          <cell r="D2626">
            <v>5.55</v>
          </cell>
          <cell r="E2626" t="str">
            <v>Siurb (Edif)-Jan/21</v>
          </cell>
        </row>
        <row r="2627">
          <cell r="A2627">
            <v>200372</v>
          </cell>
          <cell r="B2627" t="str">
            <v>LEVANTAMENTO CADASTRAL DE EDIFICAÇÃO EXCEDENTE ENTRE 2001M2 À 5000M2</v>
          </cell>
          <cell r="C2627" t="str">
            <v>M2</v>
          </cell>
          <cell r="D2627">
            <v>4.9000000000000004</v>
          </cell>
          <cell r="E2627" t="str">
            <v>Siurb (Edif)-Jan/21</v>
          </cell>
        </row>
        <row r="2628">
          <cell r="A2628">
            <v>200373</v>
          </cell>
          <cell r="B2628" t="str">
            <v>LEVANTAMENTO CADASTRAL DE EDIFICAÇÃO EXCEDENTE ACIMA DE 5001M2</v>
          </cell>
          <cell r="C2628" t="str">
            <v>M2</v>
          </cell>
          <cell r="D2628">
            <v>2.94</v>
          </cell>
          <cell r="E2628" t="str">
            <v>Siurb (Edif)-Jan/21</v>
          </cell>
        </row>
        <row r="2629">
          <cell r="A2629">
            <v>200374</v>
          </cell>
          <cell r="B2629" t="str">
            <v>LEVANTAMENTO CADASTRAL INSTALAÇÕES ELÉTRICAS ATÉ 500M2</v>
          </cell>
          <cell r="C2629" t="str">
            <v>GL</v>
          </cell>
          <cell r="D2629">
            <v>1821.26</v>
          </cell>
          <cell r="E2629" t="str">
            <v>Siurb (Edif)-Jan/21</v>
          </cell>
        </row>
        <row r="2630">
          <cell r="A2630">
            <v>200375</v>
          </cell>
          <cell r="B2630" t="str">
            <v>LEVANT. CADASTRAL INSTALAÇÕES ELÉTRICAS EXCEDENTE ENTRE 501M2 À 2000M2</v>
          </cell>
          <cell r="C2630" t="str">
            <v>M2</v>
          </cell>
          <cell r="D2630">
            <v>3.1</v>
          </cell>
          <cell r="E2630" t="str">
            <v>Siurb (Edif)-Jan/21</v>
          </cell>
        </row>
        <row r="2631">
          <cell r="A2631">
            <v>200376</v>
          </cell>
          <cell r="B2631" t="str">
            <v>LEVANTAMENTO CADASTRAL INSTALAÇÕES ELÉTRICAS EXCEDENTE ENTRE 2001M2 À 5000M2</v>
          </cell>
          <cell r="C2631" t="str">
            <v>M2</v>
          </cell>
          <cell r="D2631">
            <v>2.73</v>
          </cell>
          <cell r="E2631" t="str">
            <v>Siurb (Edif)-Jan/21</v>
          </cell>
        </row>
        <row r="2632">
          <cell r="A2632">
            <v>200377</v>
          </cell>
          <cell r="B2632" t="str">
            <v>LEVANTAMENTO CADASTRAL INSTALAÇÕES ELÉTRICAS EXCEDENTE ACIMA DE  5000M2</v>
          </cell>
          <cell r="C2632" t="str">
            <v>M2</v>
          </cell>
          <cell r="D2632">
            <v>1.64</v>
          </cell>
          <cell r="E2632" t="str">
            <v>Siurb (Edif)-Jan/21</v>
          </cell>
        </row>
        <row r="2633">
          <cell r="A2633">
            <v>200378</v>
          </cell>
          <cell r="B2633" t="str">
            <v>LEVANTAMENTO CADASTRAL INSTALAÇÕES HIDRO-SANITÁRIAS ATÉ 500M2</v>
          </cell>
          <cell r="C2633" t="str">
            <v>UN</v>
          </cell>
          <cell r="D2633">
            <v>1390.55</v>
          </cell>
          <cell r="E2633" t="str">
            <v>Siurb (Edif)-Jan/21</v>
          </cell>
        </row>
        <row r="2634">
          <cell r="A2634">
            <v>200379</v>
          </cell>
          <cell r="B2634" t="str">
            <v>LEVANTAMENTO CADASTRAL INSTALAÇÕES HIDRO-SANITÁRIAS EXCEDENTE ENTRE 501M2 À 2000M2</v>
          </cell>
          <cell r="C2634" t="str">
            <v>M2</v>
          </cell>
          <cell r="D2634">
            <v>2.36</v>
          </cell>
          <cell r="E2634" t="str">
            <v>Siurb (Edif)-Jan/21</v>
          </cell>
        </row>
        <row r="2635">
          <cell r="A2635">
            <v>200380</v>
          </cell>
          <cell r="B2635" t="str">
            <v>LEVANTAMENTO CADASTRAL INSTALAÇÕES HIDRO-SANITÁRIAS EXCEDENTE ENTRE 2001 M2 À 5000M2</v>
          </cell>
          <cell r="C2635" t="str">
            <v>M2</v>
          </cell>
          <cell r="D2635">
            <v>2.09</v>
          </cell>
          <cell r="E2635" t="str">
            <v>Siurb (Edif)-Jan/21</v>
          </cell>
        </row>
        <row r="2636">
          <cell r="A2636">
            <v>200381</v>
          </cell>
          <cell r="B2636" t="str">
            <v>LEVANTAMENTO CADASTRAL INSTALAÇÕES HIDRO-SANITÁRIAS EXCEDENTE ACIMA DE 5000M2</v>
          </cell>
          <cell r="C2636" t="str">
            <v>M2</v>
          </cell>
          <cell r="D2636">
            <v>1.25</v>
          </cell>
          <cell r="E2636" t="str">
            <v>Siurb (Edif)-Jan/21</v>
          </cell>
        </row>
        <row r="2637">
          <cell r="A2637">
            <v>200441</v>
          </cell>
          <cell r="B2637" t="str">
            <v>CADASTRAMENTO DE VEGETAÇÃO ARBOREA ATÉ 30 EXEMPLARES</v>
          </cell>
          <cell r="C2637" t="str">
            <v>GL</v>
          </cell>
          <cell r="D2637">
            <v>3360.48</v>
          </cell>
          <cell r="E2637" t="str">
            <v>Siurb (Edif)-Jan/21</v>
          </cell>
        </row>
        <row r="2638">
          <cell r="A2638">
            <v>200442</v>
          </cell>
          <cell r="B2638" t="str">
            <v>CADASTRAMENTO/ INVENTÁRIO DE VEGETAÇÃO ARBOREA ACIMA DE 30 EXEMPLARES</v>
          </cell>
          <cell r="C2638" t="str">
            <v>UN</v>
          </cell>
          <cell r="D2638">
            <v>98.31</v>
          </cell>
          <cell r="E2638" t="str">
            <v>Siurb (Edif)-Jan/21</v>
          </cell>
        </row>
        <row r="2639">
          <cell r="A2639">
            <v>200530</v>
          </cell>
          <cell r="B2639" t="str">
            <v>PARECER TÉCNICO DE FUNDAÇÃO PARA ÁREA CONSTRUÍDA ATÉ 2000M2</v>
          </cell>
          <cell r="C2639" t="str">
            <v>GL</v>
          </cell>
          <cell r="D2639">
            <v>4003.79</v>
          </cell>
          <cell r="E2639" t="str">
            <v>Siurb (Edif)-Jan/21</v>
          </cell>
        </row>
        <row r="2640">
          <cell r="A2640">
            <v>200531</v>
          </cell>
          <cell r="B2640" t="str">
            <v>PARECER TÉCNICO DE FUNDAÇÃO PARA ÁREA CONSTRUÍDA DE 2001 À 5000M2</v>
          </cell>
          <cell r="C2640" t="str">
            <v>GL</v>
          </cell>
          <cell r="D2640">
            <v>6406.06</v>
          </cell>
          <cell r="E2640" t="str">
            <v>Siurb (Edif)-Jan/21</v>
          </cell>
        </row>
        <row r="2641">
          <cell r="A2641">
            <v>200532</v>
          </cell>
          <cell r="B2641" t="str">
            <v>PARECER TÉCNICO DE FUNDAÇÃO PARA ÁREA CONSTRUÍDA DE 5001 À 10000M2</v>
          </cell>
          <cell r="C2641" t="str">
            <v>GL</v>
          </cell>
          <cell r="D2641">
            <v>11210.6</v>
          </cell>
          <cell r="E2641" t="str">
            <v>Siurb (Edif)-Jan/21</v>
          </cell>
        </row>
        <row r="2642">
          <cell r="A2642">
            <v>200533</v>
          </cell>
          <cell r="B2642" t="str">
            <v>DESENVOLVIMENTO DE PROJETO TÉCNICO DE PREVENÇÃO E COMBATE A INCÊNDIO E APROVAÇÃO JUNTO AO CORPO DE BOMBEIROS PARA EDIFICAÇÕES ATÉ 2000 M2</v>
          </cell>
          <cell r="C2642" t="str">
            <v>GL</v>
          </cell>
          <cell r="D2642">
            <v>5974.88</v>
          </cell>
          <cell r="E2642" t="str">
            <v>Siurb (Edif)-Jan/21</v>
          </cell>
        </row>
        <row r="2643">
          <cell r="A2643">
            <v>200534</v>
          </cell>
          <cell r="B2643" t="str">
            <v>DESENVOLVIMENTO DE PROJETO TÉCNICO DE PREVENÇÃO E COMBATE A INCÊNDIO E APROVAÇÃO JUNTO AO CORPO DE BOMBEIROS PARA EDIFICAÇÕES DE 2001 M2 À 5000 M2</v>
          </cell>
          <cell r="C2643" t="str">
            <v>GL</v>
          </cell>
          <cell r="D2643">
            <v>7761.19</v>
          </cell>
          <cell r="E2643" t="str">
            <v>Siurb (Edif)-Jan/21</v>
          </cell>
        </row>
        <row r="2644">
          <cell r="A2644">
            <v>200535</v>
          </cell>
          <cell r="B2644" t="str">
            <v>DESENVOLVIMENTO DE PROJETO TÉCNICO DE PREVENÇÃO E COMBATE A INCÊNDIO E APROVAÇÃO JUNTO AO CORPO DE BOMBEIROS PARA EDIFICAÇÕES DE  5001 M2 À 10000 M2</v>
          </cell>
          <cell r="C2644" t="str">
            <v>GL</v>
          </cell>
          <cell r="D2644">
            <v>10540.75</v>
          </cell>
          <cell r="E2644" t="str">
            <v>Siurb (Edif)-Jan/21</v>
          </cell>
        </row>
        <row r="2645">
          <cell r="A2645">
            <v>200536</v>
          </cell>
          <cell r="B2645" t="str">
            <v>SERVIÇOS TÉCNICOS PROFISSIONAIS PARA OBTENÇÃO DO AVCB JUNTO AO CORPO DE BOMBEIROS PARA EDIFICAÇÕES ATÉ 2000 M2</v>
          </cell>
          <cell r="C2645" t="str">
            <v>GL</v>
          </cell>
          <cell r="D2645">
            <v>3048.34</v>
          </cell>
          <cell r="E2645" t="str">
            <v>Siurb (Edif)-Jan/21</v>
          </cell>
        </row>
        <row r="2646">
          <cell r="A2646">
            <v>200537</v>
          </cell>
          <cell r="B2646" t="str">
            <v>SERVIÇOS TÉCNICOS PROFISSIONAIS PARA OBTENÇÃO DO AVCB JUNTO AO CORPO DE BOMBEIROS PARA EDIFICAÇÕES DE 2001 À 5000 M2</v>
          </cell>
          <cell r="C2646" t="str">
            <v>GL</v>
          </cell>
          <cell r="D2646">
            <v>4572.51</v>
          </cell>
          <cell r="E2646" t="str">
            <v>Siurb (Edif)-Jan/21</v>
          </cell>
        </row>
        <row r="2647">
          <cell r="A2647">
            <v>200538</v>
          </cell>
          <cell r="B2647" t="str">
            <v>SERVIÇOS TÉCNICOS PROFISSIONAIS PARA OBTENÇÃO DO AVCB JUNTO AO CORPO DE BOMBEIROS PARA EDIFICAÇÕES DE 5001 À 10000 M2</v>
          </cell>
          <cell r="C2647" t="str">
            <v>GL</v>
          </cell>
          <cell r="D2647">
            <v>6858.77</v>
          </cell>
          <cell r="E2647" t="str">
            <v>Siurb (Edif)-Jan/21</v>
          </cell>
        </row>
        <row r="2648">
          <cell r="A2648">
            <v>200600</v>
          </cell>
          <cell r="B2648" t="str">
            <v>CONTROLE TECNOLÓGICO</v>
          </cell>
          <cell r="C2648" t="str">
            <v>.</v>
          </cell>
          <cell r="D2648" t="str">
            <v>.</v>
          </cell>
          <cell r="E2648" t="str">
            <v>Siurb (Edif)-Jan/21</v>
          </cell>
        </row>
        <row r="2649">
          <cell r="A2649">
            <v>200601</v>
          </cell>
          <cell r="B2649" t="str">
            <v>CONCRETO - ESTUDOS E ENSAIOS</v>
          </cell>
          <cell r="C2649" t="str">
            <v>UN</v>
          </cell>
          <cell r="D2649">
            <v>1754.74</v>
          </cell>
          <cell r="E2649" t="str">
            <v>Siurb (Edif)-Jan/21</v>
          </cell>
        </row>
        <row r="2650">
          <cell r="A2650">
            <v>200602</v>
          </cell>
          <cell r="B2650" t="str">
            <v>CONCRETO - ENSAIOS DE RUPTURA A COMPRESSÃO (CORPOS DE PROVA)</v>
          </cell>
          <cell r="C2650" t="str">
            <v>UN</v>
          </cell>
          <cell r="D2650">
            <v>17.46</v>
          </cell>
          <cell r="E2650" t="str">
            <v>Siurb (Edif)-Jan/21</v>
          </cell>
        </row>
        <row r="2651">
          <cell r="A2651">
            <v>200603</v>
          </cell>
          <cell r="B2651" t="str">
            <v>CONTROLE TECNOLÓGICO DE CONCRETO - MOBILIZAÇÃO PARA MOLDAGEM E/OU COLETA DOS CORPOS DE PROVA DE CONCRETO</v>
          </cell>
          <cell r="C2651" t="str">
            <v>VIAGEM</v>
          </cell>
          <cell r="D2651">
            <v>299.51</v>
          </cell>
          <cell r="E2651" t="str">
            <v>Siurb (Edif)-Jan/21</v>
          </cell>
        </row>
        <row r="2652">
          <cell r="A2652">
            <v>200604</v>
          </cell>
          <cell r="B2652" t="str">
            <v>CONTROLE TECNOLÓGICO DE CONCRETO MOLDAGEM DE CORPO DE PROVA</v>
          </cell>
          <cell r="C2652" t="str">
            <v>PERÍODO</v>
          </cell>
          <cell r="D2652">
            <v>282.95999999999998</v>
          </cell>
          <cell r="E2652" t="str">
            <v>Siurb (Edif)-Jan/21</v>
          </cell>
        </row>
        <row r="2653">
          <cell r="A2653">
            <v>200605</v>
          </cell>
          <cell r="B2653" t="str">
            <v>CONTROLE TECNOLÓGICO DE CONCRETO - ENSAIO DE ESCLEROMETRIA EM 10 PONTOS COM 16 TIROS POR PONTO</v>
          </cell>
          <cell r="C2653" t="str">
            <v>ENS.</v>
          </cell>
          <cell r="D2653">
            <v>1429.95</v>
          </cell>
          <cell r="E2653" t="str">
            <v>Siurb (Edif)-Jan/21</v>
          </cell>
        </row>
        <row r="2654">
          <cell r="A2654">
            <v>200611</v>
          </cell>
          <cell r="B2654" t="str">
            <v>AÇO - ENSAIOS DE TRAÇÃO EM BARRAS</v>
          </cell>
          <cell r="C2654" t="str">
            <v>UN</v>
          </cell>
          <cell r="D2654">
            <v>56.98</v>
          </cell>
          <cell r="E2654" t="str">
            <v>Siurb (Edif)-Jan/21</v>
          </cell>
        </row>
        <row r="2655">
          <cell r="A2655">
            <v>200612</v>
          </cell>
          <cell r="B2655" t="str">
            <v>AÇO - ENSAIOS DE DOBRAMENTO EM BARRAS</v>
          </cell>
          <cell r="C2655" t="str">
            <v>UN</v>
          </cell>
          <cell r="D2655">
            <v>16.149999999999999</v>
          </cell>
          <cell r="E2655" t="str">
            <v>Siurb (Edif)-Jan/21</v>
          </cell>
        </row>
        <row r="2656">
          <cell r="A2656">
            <v>200613</v>
          </cell>
          <cell r="B2656" t="str">
            <v>AÇO - ENSAIOS DE VERIFICAÇÃO DE BITOLA</v>
          </cell>
          <cell r="C2656" t="str">
            <v>UN</v>
          </cell>
          <cell r="D2656">
            <v>16.920000000000002</v>
          </cell>
          <cell r="E2656" t="str">
            <v>Siurb (Edif)-Jan/21</v>
          </cell>
        </row>
        <row r="2657">
          <cell r="A2657">
            <v>200614</v>
          </cell>
          <cell r="B2657" t="str">
            <v>ENSAIO DE ISOLAÇÃO DE CABO DE MÉDIA TENSÃO</v>
          </cell>
          <cell r="C2657" t="str">
            <v>Un</v>
          </cell>
          <cell r="D2657">
            <v>2090.52</v>
          </cell>
          <cell r="E2657" t="str">
            <v>Siurb (Edif)-Jan/21</v>
          </cell>
        </row>
        <row r="2658">
          <cell r="A2658">
            <v>200615</v>
          </cell>
          <cell r="B2658" t="str">
            <v>ENSAIO DE ISOLAÇÃO DE TRANFORMADOR DE POTÊNCIA</v>
          </cell>
          <cell r="C2658" t="str">
            <v>Un</v>
          </cell>
          <cell r="D2658">
            <v>2169.88</v>
          </cell>
          <cell r="E2658" t="str">
            <v>Siurb (Edif)-Jan/21</v>
          </cell>
        </row>
        <row r="2659">
          <cell r="A2659">
            <v>200616</v>
          </cell>
          <cell r="B2659" t="str">
            <v>ENSAIO DE RELAÇÃO DE TRANSFORMAÇÃO EM TRANSFORMADOR DE POTÊNCIA</v>
          </cell>
          <cell r="C2659" t="str">
            <v>Un</v>
          </cell>
          <cell r="D2659">
            <v>2267.15</v>
          </cell>
          <cell r="E2659" t="str">
            <v>Siurb (Edif)-Jan/21</v>
          </cell>
        </row>
        <row r="2660">
          <cell r="A2660">
            <v>200617</v>
          </cell>
          <cell r="B2660" t="str">
            <v>ENSAIO DE RESISTÊNCIA DE ISOLAÇÃO DE CHAVE SECCIONADORA CLASSE 15KV</v>
          </cell>
          <cell r="C2660" t="str">
            <v>Un</v>
          </cell>
          <cell r="D2660">
            <v>1711.48</v>
          </cell>
          <cell r="E2660" t="str">
            <v>Siurb (Edif)-Jan/21</v>
          </cell>
        </row>
        <row r="2661">
          <cell r="A2661">
            <v>200618</v>
          </cell>
          <cell r="B2661" t="str">
            <v>PARAMETRIZAÇÃO DO RELÊ DE PROTEÇÃO INDIRETA DE DISJUNTOR EM MÉDIA TENSÃO</v>
          </cell>
          <cell r="C2661" t="str">
            <v>Un</v>
          </cell>
          <cell r="D2661">
            <v>2197.33</v>
          </cell>
          <cell r="E2661" t="str">
            <v>Siurb (Edif)-Jan/21</v>
          </cell>
        </row>
      </sheetData>
      <sheetData sheetId="14"/>
      <sheetData sheetId="1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pageSetUpPr fitToPage="1"/>
  </sheetPr>
  <dimension ref="A1:EM734"/>
  <sheetViews>
    <sheetView showZeros="0" tabSelected="1" view="pageBreakPreview" topLeftCell="A25" zoomScaleNormal="100" zoomScaleSheetLayoutView="100" workbookViewId="0">
      <selection activeCell="G36" sqref="G36"/>
    </sheetView>
  </sheetViews>
  <sheetFormatPr defaultColWidth="9.140625" defaultRowHeight="12.75" outlineLevelRow="1" outlineLevelCol="1" x14ac:dyDescent="0.2"/>
  <cols>
    <col min="1" max="1" width="12" style="119" customWidth="1"/>
    <col min="2" max="2" width="13.85546875" style="119" customWidth="1"/>
    <col min="3" max="3" width="16.28515625" style="44" bestFit="1" customWidth="1"/>
    <col min="4" max="4" width="72.85546875" style="120" customWidth="1"/>
    <col min="5" max="5" width="10.140625" style="119" bestFit="1" customWidth="1"/>
    <col min="6" max="6" width="10.42578125" style="121" customWidth="1"/>
    <col min="7" max="7" width="12" style="110" customWidth="1"/>
    <col min="8" max="8" width="21.28515625" style="122" customWidth="1"/>
    <col min="9" max="9" width="13.140625" style="111" customWidth="1"/>
    <col min="10" max="10" width="12.42578125" style="1" hidden="1" customWidth="1"/>
    <col min="11" max="11" width="9.42578125" style="2" hidden="1" customWidth="1"/>
    <col min="12" max="16" width="13.7109375" style="2" hidden="1" customWidth="1" outlineLevel="1"/>
    <col min="17" max="17" width="15.85546875" style="2" hidden="1" customWidth="1" collapsed="1"/>
    <col min="18" max="18" width="9.42578125" style="2" hidden="1" customWidth="1"/>
    <col min="19" max="23" width="13.7109375" style="2" hidden="1" customWidth="1" outlineLevel="1"/>
    <col min="24" max="24" width="14.42578125" style="2" hidden="1" customWidth="1" collapsed="1"/>
    <col min="25" max="25" width="9.42578125" style="2" hidden="1" customWidth="1"/>
    <col min="26" max="30" width="13.7109375" style="2" hidden="1" customWidth="1" outlineLevel="1"/>
    <col min="31" max="31" width="14.7109375" style="2" hidden="1" customWidth="1" collapsed="1"/>
    <col min="32" max="32" width="9.42578125" style="2" hidden="1" customWidth="1"/>
    <col min="33" max="37" width="13.7109375" style="2" hidden="1" customWidth="1" outlineLevel="1"/>
    <col min="38" max="38" width="14.140625" style="2" hidden="1" customWidth="1" collapsed="1"/>
    <col min="39" max="39" width="9.42578125" style="2" hidden="1" customWidth="1"/>
    <col min="40" max="44" width="13.7109375" style="2" hidden="1" customWidth="1" outlineLevel="1"/>
    <col min="45" max="45" width="12.140625" style="2" hidden="1" customWidth="1" collapsed="1"/>
    <col min="46" max="46" width="9.42578125" style="2" hidden="1" customWidth="1"/>
    <col min="47" max="51" width="13.7109375" style="2" hidden="1" customWidth="1" outlineLevel="1"/>
    <col min="52" max="52" width="12.140625" style="2" hidden="1" customWidth="1" collapsed="1"/>
    <col min="53" max="53" width="9.42578125" style="2" hidden="1" customWidth="1"/>
    <col min="54" max="58" width="13.7109375" style="2" hidden="1" customWidth="1" outlineLevel="1"/>
    <col min="59" max="59" width="12.140625" style="2" hidden="1" customWidth="1" collapsed="1"/>
    <col min="60" max="60" width="9.42578125" style="2" hidden="1" customWidth="1"/>
    <col min="61" max="65" width="13.7109375" style="2" hidden="1" customWidth="1" outlineLevel="1"/>
    <col min="66" max="66" width="12.140625" style="2" hidden="1" customWidth="1" collapsed="1"/>
    <col min="67" max="67" width="9.42578125" style="2" hidden="1" customWidth="1"/>
    <col min="68" max="72" width="13.7109375" style="2" hidden="1" customWidth="1" outlineLevel="1"/>
    <col min="73" max="73" width="12.140625" style="2" hidden="1" customWidth="1" collapsed="1"/>
    <col min="74" max="74" width="9.42578125" style="2" hidden="1" customWidth="1"/>
    <col min="75" max="79" width="13.7109375" style="2" hidden="1" customWidth="1" outlineLevel="1"/>
    <col min="80" max="80" width="12.140625" style="2" hidden="1" customWidth="1" collapsed="1"/>
    <col min="81" max="81" width="9.42578125" style="2" hidden="1" customWidth="1"/>
    <col min="82" max="86" width="13.7109375" style="2" hidden="1" customWidth="1" outlineLevel="1"/>
    <col min="87" max="87" width="19.42578125" style="2" hidden="1" customWidth="1" collapsed="1"/>
    <col min="88" max="88" width="9.42578125" style="2" hidden="1" customWidth="1"/>
    <col min="89" max="89" width="13.7109375" style="2" hidden="1" customWidth="1" outlineLevel="1"/>
    <col min="90" max="93" width="15.28515625" style="2" hidden="1" customWidth="1" outlineLevel="1"/>
    <col min="94" max="94" width="21" style="2" hidden="1" customWidth="1" collapsed="1"/>
    <col min="95" max="95" width="9.42578125" style="2" hidden="1" customWidth="1"/>
    <col min="96" max="96" width="13.7109375" style="2" hidden="1" customWidth="1" outlineLevel="1"/>
    <col min="97" max="100" width="15.28515625" style="2" hidden="1" customWidth="1" outlineLevel="1"/>
    <col min="101" max="101" width="18" style="2" hidden="1" customWidth="1" collapsed="1"/>
    <col min="102" max="102" width="9.42578125" style="2" hidden="1" customWidth="1"/>
    <col min="103" max="103" width="13.7109375" style="2" hidden="1" customWidth="1" outlineLevel="1"/>
    <col min="104" max="107" width="15.28515625" style="2" hidden="1" customWidth="1" outlineLevel="1"/>
    <col min="108" max="108" width="18" style="2" hidden="1" customWidth="1" collapsed="1"/>
    <col min="109" max="109" width="9.42578125" style="2" hidden="1" customWidth="1"/>
    <col min="110" max="110" width="13.7109375" style="2" hidden="1" customWidth="1" outlineLevel="1"/>
    <col min="111" max="114" width="15.28515625" style="2" hidden="1" customWidth="1" outlineLevel="1"/>
    <col min="115" max="115" width="20.42578125" style="2" hidden="1" customWidth="1" collapsed="1"/>
    <col min="116" max="116" width="9.42578125" style="2" hidden="1" customWidth="1"/>
    <col min="117" max="117" width="13.7109375" style="2" hidden="1" customWidth="1" outlineLevel="1"/>
    <col min="118" max="121" width="15.28515625" style="2" hidden="1" customWidth="1" outlineLevel="1"/>
    <col min="122" max="122" width="18" style="2" hidden="1" customWidth="1" collapsed="1"/>
    <col min="123" max="123" width="9.42578125" style="2" hidden="1" customWidth="1"/>
    <col min="124" max="124" width="13.7109375" style="2" hidden="1" customWidth="1" outlineLevel="1"/>
    <col min="125" max="128" width="15.28515625" style="2" hidden="1" customWidth="1" outlineLevel="1"/>
    <col min="129" max="129" width="18.28515625" style="2" hidden="1" customWidth="1" collapsed="1"/>
    <col min="130" max="130" width="9.42578125" style="2" hidden="1" customWidth="1"/>
    <col min="131" max="131" width="13.7109375" style="2" hidden="1" customWidth="1" outlineLevel="1"/>
    <col min="132" max="135" width="15.28515625" style="2" hidden="1" customWidth="1" outlineLevel="1"/>
    <col min="136" max="136" width="18.28515625" style="2" hidden="1" customWidth="1" collapsed="1"/>
    <col min="137" max="137" width="13.85546875" style="2" hidden="1" customWidth="1"/>
    <col min="138" max="138" width="20.85546875" style="2" hidden="1" customWidth="1"/>
    <col min="139" max="139" width="11.42578125" style="2" hidden="1" customWidth="1"/>
    <col min="140" max="140" width="23.7109375" style="21" hidden="1" customWidth="1"/>
    <col min="141" max="141" width="14.28515625" style="14" hidden="1" customWidth="1"/>
    <col min="142" max="142" width="0" style="14" hidden="1" customWidth="1"/>
    <col min="143" max="143" width="14.28515625" style="14" hidden="1" customWidth="1"/>
    <col min="144" max="153" width="0" style="14" hidden="1" customWidth="1"/>
    <col min="154" max="154" width="9.140625" style="14"/>
    <col min="155" max="155" width="14.28515625" style="14" bestFit="1" customWidth="1"/>
    <col min="156" max="16384" width="9.140625" style="14"/>
  </cols>
  <sheetData>
    <row r="1" spans="1:143" ht="30" x14ac:dyDescent="0.2">
      <c r="A1" s="39"/>
      <c r="B1" s="40"/>
      <c r="C1" s="41"/>
      <c r="D1" s="315"/>
      <c r="E1" s="315"/>
      <c r="F1" s="315"/>
      <c r="G1" s="315"/>
      <c r="H1" s="315"/>
      <c r="I1" s="316"/>
      <c r="J1" s="31" t="s">
        <v>295</v>
      </c>
      <c r="K1" s="322" t="s">
        <v>312</v>
      </c>
      <c r="L1" s="323"/>
    </row>
    <row r="2" spans="1:143" ht="18" x14ac:dyDescent="0.2">
      <c r="A2" s="42"/>
      <c r="B2" s="43"/>
      <c r="D2" s="317"/>
      <c r="E2" s="317"/>
      <c r="F2" s="317"/>
      <c r="G2" s="317"/>
      <c r="H2" s="317"/>
      <c r="I2" s="318"/>
      <c r="J2" s="32">
        <v>1</v>
      </c>
      <c r="K2" s="324"/>
      <c r="L2" s="325"/>
    </row>
    <row r="3" spans="1:143" ht="18" x14ac:dyDescent="0.2">
      <c r="A3" s="42"/>
      <c r="B3" s="43"/>
      <c r="D3" s="319"/>
      <c r="E3" s="319"/>
      <c r="F3" s="319"/>
      <c r="G3" s="319"/>
      <c r="H3" s="319"/>
      <c r="I3" s="320"/>
      <c r="J3" s="45"/>
      <c r="K3" s="3"/>
    </row>
    <row r="4" spans="1:143" ht="15.75" x14ac:dyDescent="0.2">
      <c r="A4" s="42"/>
      <c r="B4" s="43"/>
      <c r="D4" s="46"/>
      <c r="E4" s="47"/>
      <c r="F4" s="48"/>
      <c r="G4" s="47"/>
      <c r="H4" s="47"/>
      <c r="I4" s="49"/>
      <c r="J4" s="45"/>
    </row>
    <row r="5" spans="1:143" s="15" customFormat="1" ht="15.75" x14ac:dyDescent="0.2">
      <c r="A5" s="127" t="s">
        <v>0</v>
      </c>
      <c r="B5" s="128"/>
      <c r="C5" s="129"/>
      <c r="D5" s="130" t="s">
        <v>797</v>
      </c>
      <c r="E5" s="128"/>
      <c r="F5" s="131"/>
      <c r="G5" s="131"/>
      <c r="H5" s="131"/>
      <c r="I5" s="132"/>
      <c r="J5" s="2"/>
      <c r="K5" s="2"/>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22"/>
    </row>
    <row r="6" spans="1:143" s="15" customFormat="1" ht="7.5" customHeight="1" x14ac:dyDescent="0.2">
      <c r="A6" s="133"/>
      <c r="B6" s="128"/>
      <c r="C6" s="134"/>
      <c r="D6" s="135"/>
      <c r="E6" s="128"/>
      <c r="F6" s="131"/>
      <c r="G6" s="131"/>
      <c r="H6" s="131"/>
      <c r="I6" s="136"/>
      <c r="J6" s="2"/>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22"/>
    </row>
    <row r="7" spans="1:143" s="15" customFormat="1" ht="15.75" x14ac:dyDescent="0.2">
      <c r="A7" s="137" t="s">
        <v>1</v>
      </c>
      <c r="B7" s="130"/>
      <c r="C7" s="129"/>
      <c r="D7" s="130" t="s">
        <v>349</v>
      </c>
      <c r="E7" s="128"/>
      <c r="F7" s="321"/>
      <c r="G7" s="321"/>
      <c r="H7" s="37"/>
      <c r="I7" s="138"/>
      <c r="J7" s="2"/>
      <c r="K7" s="4"/>
      <c r="L7" s="4"/>
      <c r="M7" s="4"/>
      <c r="N7" s="4"/>
      <c r="O7" s="4"/>
      <c r="P7" s="5"/>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22"/>
    </row>
    <row r="8" spans="1:143" s="15" customFormat="1" ht="7.5" customHeight="1" x14ac:dyDescent="0.2">
      <c r="A8" s="137"/>
      <c r="B8" s="130"/>
      <c r="C8" s="129"/>
      <c r="D8" s="130"/>
      <c r="E8" s="128"/>
      <c r="F8" s="139"/>
      <c r="G8" s="140"/>
      <c r="H8" s="140"/>
      <c r="I8" s="138"/>
      <c r="J8" s="2"/>
      <c r="K8" s="4"/>
      <c r="L8" s="4"/>
      <c r="M8" s="4"/>
      <c r="N8" s="4"/>
      <c r="O8" s="4"/>
      <c r="P8" s="5"/>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22"/>
    </row>
    <row r="9" spans="1:143" s="15" customFormat="1" ht="15.75" x14ac:dyDescent="0.2">
      <c r="A9" s="137" t="s">
        <v>2</v>
      </c>
      <c r="B9" s="130"/>
      <c r="C9" s="129"/>
      <c r="D9" s="141" t="s">
        <v>346</v>
      </c>
      <c r="E9" s="128"/>
      <c r="F9" s="321" t="s">
        <v>3</v>
      </c>
      <c r="G9" s="321"/>
      <c r="H9" s="142" t="e">
        <f>G688</f>
        <v>#VALUE!</v>
      </c>
      <c r="I9" s="30"/>
      <c r="J9" s="2"/>
      <c r="K9" s="4"/>
      <c r="L9" s="4"/>
      <c r="M9" s="4"/>
      <c r="N9" s="4"/>
      <c r="O9" s="4"/>
      <c r="P9" s="5"/>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22"/>
    </row>
    <row r="10" spans="1:143" s="15" customFormat="1" ht="7.5" customHeight="1" x14ac:dyDescent="0.2">
      <c r="A10" s="143"/>
      <c r="B10" s="128"/>
      <c r="C10" s="134"/>
      <c r="D10" s="135"/>
      <c r="E10" s="128"/>
      <c r="F10" s="144"/>
      <c r="G10" s="144"/>
      <c r="H10" s="145"/>
      <c r="I10" s="146"/>
      <c r="J10" s="2"/>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22"/>
    </row>
    <row r="11" spans="1:143" s="15" customFormat="1" ht="16.5" thickBot="1" x14ac:dyDescent="0.25">
      <c r="A11" s="147" t="s">
        <v>131</v>
      </c>
      <c r="B11" s="148"/>
      <c r="C11" s="148"/>
      <c r="D11" s="149" t="s">
        <v>609</v>
      </c>
      <c r="E11" s="148"/>
      <c r="F11" s="330"/>
      <c r="G11" s="330"/>
      <c r="H11" s="38"/>
      <c r="I11" s="150"/>
      <c r="J11" s="25"/>
      <c r="K11" s="327">
        <v>1</v>
      </c>
      <c r="L11" s="327"/>
      <c r="M11" s="327"/>
      <c r="N11" s="327"/>
      <c r="O11" s="327"/>
      <c r="P11" s="327"/>
      <c r="Q11" s="327"/>
      <c r="R11" s="327">
        <f>K11+1</f>
        <v>2</v>
      </c>
      <c r="S11" s="327"/>
      <c r="T11" s="327"/>
      <c r="U11" s="327"/>
      <c r="V11" s="327"/>
      <c r="W11" s="327"/>
      <c r="X11" s="327"/>
      <c r="Y11" s="327">
        <f>R11+1</f>
        <v>3</v>
      </c>
      <c r="Z11" s="327"/>
      <c r="AA11" s="327"/>
      <c r="AB11" s="327"/>
      <c r="AC11" s="327"/>
      <c r="AD11" s="327"/>
      <c r="AE11" s="327"/>
      <c r="AF11" s="327">
        <f>Y11+1</f>
        <v>4</v>
      </c>
      <c r="AG11" s="327"/>
      <c r="AH11" s="327"/>
      <c r="AI11" s="327"/>
      <c r="AJ11" s="327"/>
      <c r="AK11" s="327"/>
      <c r="AL11" s="327"/>
      <c r="AM11" s="327">
        <f>AF11+1</f>
        <v>5</v>
      </c>
      <c r="AN11" s="327"/>
      <c r="AO11" s="327"/>
      <c r="AP11" s="327"/>
      <c r="AQ11" s="327"/>
      <c r="AR11" s="327"/>
      <c r="AS11" s="327"/>
      <c r="AT11" s="327">
        <f>AM11+1</f>
        <v>6</v>
      </c>
      <c r="AU11" s="327"/>
      <c r="AV11" s="327"/>
      <c r="AW11" s="327"/>
      <c r="AX11" s="327"/>
      <c r="AY11" s="327"/>
      <c r="AZ11" s="327"/>
      <c r="BA11" s="327">
        <f>AT11+1</f>
        <v>7</v>
      </c>
      <c r="BB11" s="327"/>
      <c r="BC11" s="327"/>
      <c r="BD11" s="327"/>
      <c r="BE11" s="327"/>
      <c r="BF11" s="327"/>
      <c r="BG11" s="327"/>
      <c r="BH11" s="327">
        <f>BA11+1</f>
        <v>8</v>
      </c>
      <c r="BI11" s="327"/>
      <c r="BJ11" s="327"/>
      <c r="BK11" s="327"/>
      <c r="BL11" s="327"/>
      <c r="BM11" s="327"/>
      <c r="BN11" s="327"/>
      <c r="BO11" s="327">
        <f>BH11+1</f>
        <v>9</v>
      </c>
      <c r="BP11" s="327"/>
      <c r="BQ11" s="327"/>
      <c r="BR11" s="327"/>
      <c r="BS11" s="327"/>
      <c r="BT11" s="327"/>
      <c r="BU11" s="327"/>
      <c r="BV11" s="327">
        <f>BO11+1</f>
        <v>10</v>
      </c>
      <c r="BW11" s="327"/>
      <c r="BX11" s="327"/>
      <c r="BY11" s="327"/>
      <c r="BZ11" s="327"/>
      <c r="CA11" s="327"/>
      <c r="CB11" s="327"/>
      <c r="CC11" s="327">
        <f>BV11+1</f>
        <v>11</v>
      </c>
      <c r="CD11" s="327"/>
      <c r="CE11" s="327"/>
      <c r="CF11" s="327"/>
      <c r="CG11" s="327"/>
      <c r="CH11" s="327"/>
      <c r="CI11" s="327"/>
      <c r="CJ11" s="327">
        <f>CC11+1</f>
        <v>12</v>
      </c>
      <c r="CK11" s="327"/>
      <c r="CL11" s="327"/>
      <c r="CM11" s="327"/>
      <c r="CN11" s="327"/>
      <c r="CO11" s="327"/>
      <c r="CP11" s="327"/>
      <c r="CQ11" s="327">
        <f>CJ11+1</f>
        <v>13</v>
      </c>
      <c r="CR11" s="327"/>
      <c r="CS11" s="327"/>
      <c r="CT11" s="327"/>
      <c r="CU11" s="327"/>
      <c r="CV11" s="327"/>
      <c r="CW11" s="327"/>
      <c r="CX11" s="327">
        <f>CQ11+1</f>
        <v>14</v>
      </c>
      <c r="CY11" s="327"/>
      <c r="CZ11" s="327"/>
      <c r="DA11" s="327"/>
      <c r="DB11" s="327"/>
      <c r="DC11" s="327"/>
      <c r="DD11" s="327"/>
      <c r="DE11" s="327">
        <f>CX11+1</f>
        <v>15</v>
      </c>
      <c r="DF11" s="327"/>
      <c r="DG11" s="327"/>
      <c r="DH11" s="327"/>
      <c r="DI11" s="327"/>
      <c r="DJ11" s="327"/>
      <c r="DK11" s="327"/>
      <c r="DL11" s="327">
        <f>DE11+1</f>
        <v>16</v>
      </c>
      <c r="DM11" s="327"/>
      <c r="DN11" s="327"/>
      <c r="DO11" s="327"/>
      <c r="DP11" s="327"/>
      <c r="DQ11" s="327"/>
      <c r="DR11" s="327"/>
      <c r="DS11" s="327">
        <f>DL11+1</f>
        <v>17</v>
      </c>
      <c r="DT11" s="327"/>
      <c r="DU11" s="327"/>
      <c r="DV11" s="327"/>
      <c r="DW11" s="327"/>
      <c r="DX11" s="327"/>
      <c r="DY11" s="327"/>
      <c r="DZ11" s="327">
        <f>DS11+1</f>
        <v>18</v>
      </c>
      <c r="EA11" s="327"/>
      <c r="EB11" s="327"/>
      <c r="EC11" s="327"/>
      <c r="ED11" s="327"/>
      <c r="EE11" s="327"/>
      <c r="EF11" s="327"/>
      <c r="EG11" s="326" t="s">
        <v>5</v>
      </c>
      <c r="EH11" s="326"/>
      <c r="EI11" s="326" t="s">
        <v>6</v>
      </c>
      <c r="EJ11" s="326"/>
    </row>
    <row r="12" spans="1:143" ht="13.5" thickBot="1" x14ac:dyDescent="0.25">
      <c r="A12" s="151"/>
      <c r="B12" s="152"/>
      <c r="C12" s="153"/>
      <c r="D12" s="154"/>
      <c r="E12" s="155"/>
      <c r="F12" s="156"/>
      <c r="G12" s="155"/>
      <c r="H12" s="155"/>
      <c r="I12" s="157"/>
      <c r="J12" s="6" t="s">
        <v>5</v>
      </c>
    </row>
    <row r="13" spans="1:143" s="16" customFormat="1" ht="36.75" thickBot="1" x14ac:dyDescent="0.25">
      <c r="A13" s="158" t="s">
        <v>132</v>
      </c>
      <c r="B13" s="158" t="s">
        <v>138</v>
      </c>
      <c r="C13" s="159" t="s">
        <v>8</v>
      </c>
      <c r="D13" s="160" t="s">
        <v>306</v>
      </c>
      <c r="E13" s="161" t="s">
        <v>10</v>
      </c>
      <c r="F13" s="162" t="s">
        <v>11</v>
      </c>
      <c r="G13" s="163" t="s">
        <v>309</v>
      </c>
      <c r="H13" s="13" t="s">
        <v>175</v>
      </c>
      <c r="I13" s="164" t="s">
        <v>12</v>
      </c>
      <c r="J13" s="11"/>
      <c r="K13" s="52" t="s">
        <v>13</v>
      </c>
      <c r="L13" s="53" t="s">
        <v>14</v>
      </c>
      <c r="M13" s="53" t="s">
        <v>15</v>
      </c>
      <c r="N13" s="53" t="s">
        <v>16</v>
      </c>
      <c r="O13" s="53" t="s">
        <v>17</v>
      </c>
      <c r="P13" s="53" t="s">
        <v>18</v>
      </c>
      <c r="Q13" s="54" t="s">
        <v>19</v>
      </c>
      <c r="R13" s="55" t="s">
        <v>13</v>
      </c>
      <c r="S13" s="53" t="s">
        <v>14</v>
      </c>
      <c r="T13" s="53" t="s">
        <v>15</v>
      </c>
      <c r="U13" s="53" t="s">
        <v>16</v>
      </c>
      <c r="V13" s="53" t="s">
        <v>17</v>
      </c>
      <c r="W13" s="53" t="s">
        <v>18</v>
      </c>
      <c r="X13" s="54" t="s">
        <v>19</v>
      </c>
      <c r="Y13" s="55" t="s">
        <v>13</v>
      </c>
      <c r="Z13" s="53" t="s">
        <v>14</v>
      </c>
      <c r="AA13" s="53" t="s">
        <v>15</v>
      </c>
      <c r="AB13" s="53" t="s">
        <v>16</v>
      </c>
      <c r="AC13" s="53" t="s">
        <v>17</v>
      </c>
      <c r="AD13" s="53" t="s">
        <v>18</v>
      </c>
      <c r="AE13" s="54" t="s">
        <v>19</v>
      </c>
      <c r="AF13" s="55" t="s">
        <v>13</v>
      </c>
      <c r="AG13" s="53" t="s">
        <v>14</v>
      </c>
      <c r="AH13" s="53" t="s">
        <v>15</v>
      </c>
      <c r="AI13" s="53" t="s">
        <v>16</v>
      </c>
      <c r="AJ13" s="53" t="s">
        <v>17</v>
      </c>
      <c r="AK13" s="53" t="s">
        <v>18</v>
      </c>
      <c r="AL13" s="54" t="s">
        <v>19</v>
      </c>
      <c r="AM13" s="55" t="s">
        <v>13</v>
      </c>
      <c r="AN13" s="53" t="s">
        <v>14</v>
      </c>
      <c r="AO13" s="53" t="s">
        <v>15</v>
      </c>
      <c r="AP13" s="53" t="s">
        <v>16</v>
      </c>
      <c r="AQ13" s="53" t="s">
        <v>17</v>
      </c>
      <c r="AR13" s="53" t="s">
        <v>18</v>
      </c>
      <c r="AS13" s="54" t="s">
        <v>19</v>
      </c>
      <c r="AT13" s="55" t="s">
        <v>13</v>
      </c>
      <c r="AU13" s="53" t="s">
        <v>14</v>
      </c>
      <c r="AV13" s="53" t="s">
        <v>15</v>
      </c>
      <c r="AW13" s="53" t="s">
        <v>16</v>
      </c>
      <c r="AX13" s="53" t="s">
        <v>17</v>
      </c>
      <c r="AY13" s="53" t="s">
        <v>18</v>
      </c>
      <c r="AZ13" s="54" t="s">
        <v>19</v>
      </c>
      <c r="BA13" s="55" t="s">
        <v>13</v>
      </c>
      <c r="BB13" s="53" t="s">
        <v>14</v>
      </c>
      <c r="BC13" s="53" t="s">
        <v>15</v>
      </c>
      <c r="BD13" s="53" t="s">
        <v>16</v>
      </c>
      <c r="BE13" s="53" t="s">
        <v>17</v>
      </c>
      <c r="BF13" s="53" t="s">
        <v>18</v>
      </c>
      <c r="BG13" s="54" t="s">
        <v>19</v>
      </c>
      <c r="BH13" s="55" t="s">
        <v>13</v>
      </c>
      <c r="BI13" s="53" t="s">
        <v>14</v>
      </c>
      <c r="BJ13" s="53" t="s">
        <v>15</v>
      </c>
      <c r="BK13" s="53" t="s">
        <v>16</v>
      </c>
      <c r="BL13" s="53" t="s">
        <v>17</v>
      </c>
      <c r="BM13" s="53" t="s">
        <v>18</v>
      </c>
      <c r="BN13" s="54" t="s">
        <v>19</v>
      </c>
      <c r="BO13" s="55" t="s">
        <v>13</v>
      </c>
      <c r="BP13" s="53" t="s">
        <v>14</v>
      </c>
      <c r="BQ13" s="53" t="s">
        <v>15</v>
      </c>
      <c r="BR13" s="53" t="s">
        <v>16</v>
      </c>
      <c r="BS13" s="53" t="s">
        <v>17</v>
      </c>
      <c r="BT13" s="53" t="s">
        <v>18</v>
      </c>
      <c r="BU13" s="54" t="s">
        <v>19</v>
      </c>
      <c r="BV13" s="55" t="s">
        <v>13</v>
      </c>
      <c r="BW13" s="53" t="s">
        <v>14</v>
      </c>
      <c r="BX13" s="53" t="s">
        <v>15</v>
      </c>
      <c r="BY13" s="53" t="s">
        <v>16</v>
      </c>
      <c r="BZ13" s="53" t="s">
        <v>17</v>
      </c>
      <c r="CA13" s="53" t="s">
        <v>18</v>
      </c>
      <c r="CB13" s="54" t="s">
        <v>19</v>
      </c>
      <c r="CC13" s="55" t="s">
        <v>13</v>
      </c>
      <c r="CD13" s="53" t="s">
        <v>14</v>
      </c>
      <c r="CE13" s="53" t="s">
        <v>15</v>
      </c>
      <c r="CF13" s="53" t="s">
        <v>16</v>
      </c>
      <c r="CG13" s="53" t="s">
        <v>17</v>
      </c>
      <c r="CH13" s="53" t="s">
        <v>18</v>
      </c>
      <c r="CI13" s="54" t="s">
        <v>19</v>
      </c>
      <c r="CJ13" s="55" t="s">
        <v>13</v>
      </c>
      <c r="CK13" s="53" t="s">
        <v>14</v>
      </c>
      <c r="CL13" s="53" t="s">
        <v>15</v>
      </c>
      <c r="CM13" s="53" t="s">
        <v>16</v>
      </c>
      <c r="CN13" s="53" t="s">
        <v>17</v>
      </c>
      <c r="CO13" s="53" t="s">
        <v>18</v>
      </c>
      <c r="CP13" s="54" t="s">
        <v>19</v>
      </c>
      <c r="CQ13" s="55" t="s">
        <v>13</v>
      </c>
      <c r="CR13" s="53" t="s">
        <v>14</v>
      </c>
      <c r="CS13" s="53" t="s">
        <v>15</v>
      </c>
      <c r="CT13" s="53" t="s">
        <v>16</v>
      </c>
      <c r="CU13" s="53" t="s">
        <v>17</v>
      </c>
      <c r="CV13" s="53" t="s">
        <v>18</v>
      </c>
      <c r="CW13" s="54" t="s">
        <v>19</v>
      </c>
      <c r="CX13" s="55" t="s">
        <v>13</v>
      </c>
      <c r="CY13" s="53" t="s">
        <v>14</v>
      </c>
      <c r="CZ13" s="53" t="s">
        <v>15</v>
      </c>
      <c r="DA13" s="53" t="s">
        <v>16</v>
      </c>
      <c r="DB13" s="53" t="s">
        <v>17</v>
      </c>
      <c r="DC13" s="53" t="s">
        <v>18</v>
      </c>
      <c r="DD13" s="54" t="s">
        <v>19</v>
      </c>
      <c r="DE13" s="55" t="s">
        <v>13</v>
      </c>
      <c r="DF13" s="53" t="s">
        <v>14</v>
      </c>
      <c r="DG13" s="53" t="s">
        <v>15</v>
      </c>
      <c r="DH13" s="53" t="s">
        <v>16</v>
      </c>
      <c r="DI13" s="53" t="s">
        <v>17</v>
      </c>
      <c r="DJ13" s="53" t="s">
        <v>18</v>
      </c>
      <c r="DK13" s="54" t="s">
        <v>19</v>
      </c>
      <c r="DL13" s="55" t="s">
        <v>13</v>
      </c>
      <c r="DM13" s="53" t="s">
        <v>14</v>
      </c>
      <c r="DN13" s="53" t="s">
        <v>15</v>
      </c>
      <c r="DO13" s="53" t="s">
        <v>16</v>
      </c>
      <c r="DP13" s="53" t="s">
        <v>17</v>
      </c>
      <c r="DQ13" s="53" t="s">
        <v>18</v>
      </c>
      <c r="DR13" s="54" t="s">
        <v>19</v>
      </c>
      <c r="DS13" s="55" t="s">
        <v>13</v>
      </c>
      <c r="DT13" s="53" t="s">
        <v>14</v>
      </c>
      <c r="DU13" s="53" t="s">
        <v>15</v>
      </c>
      <c r="DV13" s="53" t="s">
        <v>16</v>
      </c>
      <c r="DW13" s="53" t="s">
        <v>17</v>
      </c>
      <c r="DX13" s="53" t="s">
        <v>18</v>
      </c>
      <c r="DY13" s="54" t="s">
        <v>19</v>
      </c>
      <c r="DZ13" s="55" t="s">
        <v>13</v>
      </c>
      <c r="EA13" s="53" t="s">
        <v>14</v>
      </c>
      <c r="EB13" s="53" t="s">
        <v>15</v>
      </c>
      <c r="EC13" s="53" t="s">
        <v>16</v>
      </c>
      <c r="ED13" s="53" t="s">
        <v>17</v>
      </c>
      <c r="EE13" s="53" t="s">
        <v>18</v>
      </c>
      <c r="EF13" s="54" t="s">
        <v>19</v>
      </c>
      <c r="EG13" s="56" t="s">
        <v>13</v>
      </c>
      <c r="EH13" s="54" t="s">
        <v>19</v>
      </c>
      <c r="EI13" s="53" t="s">
        <v>13</v>
      </c>
      <c r="EJ13" s="57" t="s">
        <v>19</v>
      </c>
    </row>
    <row r="14" spans="1:143" s="17" customFormat="1" ht="15.75" thickBot="1" x14ac:dyDescent="0.25">
      <c r="A14" s="331">
        <v>1</v>
      </c>
      <c r="B14" s="332"/>
      <c r="C14" s="165"/>
      <c r="D14" s="166" t="s">
        <v>359</v>
      </c>
      <c r="E14" s="167">
        <f>ROUND(SUM(E15,E18,E21,E26),2)</f>
        <v>0</v>
      </c>
      <c r="F14" s="167"/>
      <c r="G14" s="167"/>
      <c r="H14" s="29"/>
      <c r="I14" s="12" t="e">
        <f>E14/$G$686</f>
        <v>#DIV/0!</v>
      </c>
      <c r="J14" s="26" t="e">
        <f t="shared" ref="J14:J19" si="0">EG14</f>
        <v>#DIV/0!</v>
      </c>
      <c r="K14" s="58" t="e">
        <f>ROUND(Q14/$E14,4)</f>
        <v>#DIV/0!</v>
      </c>
      <c r="L14" s="59" t="e">
        <f>SUMPRODUCT(L15:L29,$H15:$H29)/$E14</f>
        <v>#DIV/0!</v>
      </c>
      <c r="M14" s="59" t="e">
        <f>SUMPRODUCT(M15:M29,$H15:$H29)/$E14</f>
        <v>#DIV/0!</v>
      </c>
      <c r="N14" s="59" t="e">
        <f>SUMPRODUCT(N15:N29,$H15:$H29)/$E14</f>
        <v>#DIV/0!</v>
      </c>
      <c r="O14" s="59" t="e">
        <f>SUMPRODUCT(O15:O29,$H15:$H29)/$E14</f>
        <v>#DIV/0!</v>
      </c>
      <c r="P14" s="59" t="e">
        <f>SUMPRODUCT(P15:P29,$H15:$H29)/$E14</f>
        <v>#DIV/0!</v>
      </c>
      <c r="Q14" s="60">
        <f>SUM(Q15:Q29)</f>
        <v>0</v>
      </c>
      <c r="R14" s="61" t="e">
        <f>ROUND(X14/$E14,4)</f>
        <v>#DIV/0!</v>
      </c>
      <c r="S14" s="59" t="e">
        <f>SUMPRODUCT(S15:S29,$H15:$H29)/$E14</f>
        <v>#DIV/0!</v>
      </c>
      <c r="T14" s="59" t="e">
        <f>SUMPRODUCT(T15:T29,$H15:$H29)/$E14</f>
        <v>#DIV/0!</v>
      </c>
      <c r="U14" s="59" t="e">
        <f>SUMPRODUCT(U15:U29,$H15:$H29)/$E14</f>
        <v>#DIV/0!</v>
      </c>
      <c r="V14" s="59" t="e">
        <f>SUMPRODUCT(V15:V29,$H15:$H29)/$E14</f>
        <v>#DIV/0!</v>
      </c>
      <c r="W14" s="59" t="e">
        <f>SUMPRODUCT(W15:W29,$H15:$H29)/$E14</f>
        <v>#DIV/0!</v>
      </c>
      <c r="X14" s="62">
        <f>SUM(X15:X29)</f>
        <v>0</v>
      </c>
      <c r="Y14" s="61" t="e">
        <f>ROUND(AE14/$E14,4)</f>
        <v>#DIV/0!</v>
      </c>
      <c r="Z14" s="59" t="e">
        <f>SUMPRODUCT(Z15:Z29,$H15:$H29)/$E14</f>
        <v>#DIV/0!</v>
      </c>
      <c r="AA14" s="59" t="e">
        <f>SUMPRODUCT(AA15:AA29,$H15:$H29)/$E14</f>
        <v>#DIV/0!</v>
      </c>
      <c r="AB14" s="59" t="e">
        <f>SUMPRODUCT(AB15:AB29,$H15:$H29)/$E14</f>
        <v>#DIV/0!</v>
      </c>
      <c r="AC14" s="59" t="e">
        <f>SUMPRODUCT(AC15:AC29,$H15:$H29)/$E14</f>
        <v>#DIV/0!</v>
      </c>
      <c r="AD14" s="59" t="e">
        <f>SUMPRODUCT(AD15:AD29,$H15:$H29)/$E14</f>
        <v>#DIV/0!</v>
      </c>
      <c r="AE14" s="62">
        <f>SUM(AE15:AE29)</f>
        <v>0</v>
      </c>
      <c r="AF14" s="61" t="e">
        <f>ROUND(AL14/$E14,4)</f>
        <v>#DIV/0!</v>
      </c>
      <c r="AG14" s="59" t="e">
        <f>SUMPRODUCT(AG15:AG29,$H15:$H29)/$E14</f>
        <v>#DIV/0!</v>
      </c>
      <c r="AH14" s="59" t="e">
        <f>SUMPRODUCT(AH15:AH29,$H15:$H29)/$E14</f>
        <v>#DIV/0!</v>
      </c>
      <c r="AI14" s="59" t="e">
        <f>SUMPRODUCT(AI15:AI29,$H15:$H29)/$E14</f>
        <v>#DIV/0!</v>
      </c>
      <c r="AJ14" s="59" t="e">
        <f>SUMPRODUCT(AJ15:AJ29,$H15:$H29)/$E14</f>
        <v>#DIV/0!</v>
      </c>
      <c r="AK14" s="59" t="e">
        <f>SUMPRODUCT(AK15:AK29,$H15:$H29)/$E14</f>
        <v>#DIV/0!</v>
      </c>
      <c r="AL14" s="62">
        <f>SUM(AL15:AL29)</f>
        <v>0</v>
      </c>
      <c r="AM14" s="61" t="e">
        <f>ROUND(AS14/$E14,4)</f>
        <v>#DIV/0!</v>
      </c>
      <c r="AN14" s="59" t="e">
        <f>SUMPRODUCT(AN15:AN29,$H15:$H29)/$E14</f>
        <v>#DIV/0!</v>
      </c>
      <c r="AO14" s="59" t="e">
        <f>SUMPRODUCT(AO15:AO29,$H15:$H29)/$E14</f>
        <v>#DIV/0!</v>
      </c>
      <c r="AP14" s="59" t="e">
        <f>SUMPRODUCT(AP15:AP29,$H15:$H29)/$E14</f>
        <v>#DIV/0!</v>
      </c>
      <c r="AQ14" s="59" t="e">
        <f>SUMPRODUCT(AQ15:AQ29,$H15:$H29)/$E14</f>
        <v>#DIV/0!</v>
      </c>
      <c r="AR14" s="59" t="e">
        <f>SUMPRODUCT(AR15:AR29,$H15:$H29)/$E14</f>
        <v>#DIV/0!</v>
      </c>
      <c r="AS14" s="62">
        <f>SUM(AS15:AS29)</f>
        <v>0</v>
      </c>
      <c r="AT14" s="61" t="e">
        <f>ROUND(AZ14/$E14,4)</f>
        <v>#DIV/0!</v>
      </c>
      <c r="AU14" s="59" t="e">
        <f>SUMPRODUCT(AU15:AU29,$H15:$H29)/$E14</f>
        <v>#DIV/0!</v>
      </c>
      <c r="AV14" s="59" t="e">
        <f>SUMPRODUCT(AV15:AV29,$H15:$H29)/$E14</f>
        <v>#DIV/0!</v>
      </c>
      <c r="AW14" s="59" t="e">
        <f>SUMPRODUCT(AW15:AW29,$H15:$H29)/$E14</f>
        <v>#DIV/0!</v>
      </c>
      <c r="AX14" s="59" t="e">
        <f>SUMPRODUCT(AX15:AX29,$H15:$H29)/$E14</f>
        <v>#DIV/0!</v>
      </c>
      <c r="AY14" s="59" t="e">
        <f>SUMPRODUCT(AY15:AY29,$H15:$H29)/$E14</f>
        <v>#DIV/0!</v>
      </c>
      <c r="AZ14" s="62">
        <f>SUM(AZ15:AZ29)</f>
        <v>0</v>
      </c>
      <c r="BA14" s="61" t="e">
        <f>ROUND(BG14/$E14,4)</f>
        <v>#DIV/0!</v>
      </c>
      <c r="BB14" s="59" t="e">
        <f>SUMPRODUCT(BB15:BB29,$H15:$H29)/$E14</f>
        <v>#DIV/0!</v>
      </c>
      <c r="BC14" s="59" t="e">
        <f>SUMPRODUCT(BC15:BC29,$H15:$H29)/$E14</f>
        <v>#DIV/0!</v>
      </c>
      <c r="BD14" s="59" t="e">
        <f>SUMPRODUCT(BD15:BD29,$H15:$H29)/$E14</f>
        <v>#DIV/0!</v>
      </c>
      <c r="BE14" s="59" t="e">
        <f>SUMPRODUCT(BE15:BE29,$H15:$H29)/$E14</f>
        <v>#DIV/0!</v>
      </c>
      <c r="BF14" s="59" t="e">
        <f>SUMPRODUCT(BF15:BF29,$H15:$H29)/$E14</f>
        <v>#DIV/0!</v>
      </c>
      <c r="BG14" s="62">
        <f>SUM(BG15:BG29)</f>
        <v>0</v>
      </c>
      <c r="BH14" s="61" t="e">
        <f>ROUND(BN14/$E14,4)</f>
        <v>#DIV/0!</v>
      </c>
      <c r="BI14" s="59" t="e">
        <f>SUMPRODUCT(BI15:BI29,$H15:$H29)/$E14</f>
        <v>#DIV/0!</v>
      </c>
      <c r="BJ14" s="59" t="e">
        <f>SUMPRODUCT(BJ15:BJ29,$H15:$H29)/$E14</f>
        <v>#DIV/0!</v>
      </c>
      <c r="BK14" s="59" t="e">
        <f>SUMPRODUCT(BK15:BK29,$H15:$H29)/$E14</f>
        <v>#DIV/0!</v>
      </c>
      <c r="BL14" s="59" t="e">
        <f>SUMPRODUCT(BL15:BL29,$H15:$H29)/$E14</f>
        <v>#DIV/0!</v>
      </c>
      <c r="BM14" s="59" t="e">
        <f>SUMPRODUCT(BM15:BM29,$H15:$H29)/$E14</f>
        <v>#DIV/0!</v>
      </c>
      <c r="BN14" s="62">
        <f>SUM(BN15:BN29)</f>
        <v>0</v>
      </c>
      <c r="BO14" s="61" t="e">
        <f>ROUND(BU14/$E14,4)</f>
        <v>#DIV/0!</v>
      </c>
      <c r="BP14" s="59" t="e">
        <f>SUMPRODUCT(BP15:BP29,$H15:$H29)/$E14</f>
        <v>#DIV/0!</v>
      </c>
      <c r="BQ14" s="59" t="e">
        <f>SUMPRODUCT(BQ15:BQ29,$H15:$H29)/$E14</f>
        <v>#DIV/0!</v>
      </c>
      <c r="BR14" s="59" t="e">
        <f>SUMPRODUCT(BR15:BR29,$H15:$H29)/$E14</f>
        <v>#DIV/0!</v>
      </c>
      <c r="BS14" s="59" t="e">
        <f>SUMPRODUCT(BS15:BS29,$H15:$H29)/$E14</f>
        <v>#DIV/0!</v>
      </c>
      <c r="BT14" s="59" t="e">
        <f>SUMPRODUCT(BT15:BT29,$H15:$H29)/$E14</f>
        <v>#DIV/0!</v>
      </c>
      <c r="BU14" s="62">
        <f>SUM(BU15:BU29)</f>
        <v>0</v>
      </c>
      <c r="BV14" s="61" t="e">
        <f>ROUND(CB14/$E14,4)</f>
        <v>#DIV/0!</v>
      </c>
      <c r="BW14" s="59" t="e">
        <f>SUMPRODUCT(BW15:BW29,$H15:$H29)/$E14</f>
        <v>#DIV/0!</v>
      </c>
      <c r="BX14" s="59" t="e">
        <f>SUMPRODUCT(BX15:BX29,$H15:$H29)/$E14</f>
        <v>#DIV/0!</v>
      </c>
      <c r="BY14" s="59" t="e">
        <f>SUMPRODUCT(BY15:BY29,$H15:$H29)/$E14</f>
        <v>#DIV/0!</v>
      </c>
      <c r="BZ14" s="59" t="e">
        <f>SUMPRODUCT(BZ15:BZ29,$H15:$H29)/$E14</f>
        <v>#DIV/0!</v>
      </c>
      <c r="CA14" s="59" t="e">
        <f>SUMPRODUCT(CA15:CA29,$H15:$H29)/$E14</f>
        <v>#DIV/0!</v>
      </c>
      <c r="CB14" s="62">
        <f>SUM(CB15:CB29)</f>
        <v>0</v>
      </c>
      <c r="CC14" s="61" t="e">
        <f>ROUND(CI14/$E14,4)</f>
        <v>#DIV/0!</v>
      </c>
      <c r="CD14" s="59" t="e">
        <f>SUMPRODUCT(CD15:CD29,$H15:$H29)/$E14</f>
        <v>#DIV/0!</v>
      </c>
      <c r="CE14" s="59" t="e">
        <f>SUMPRODUCT(CE15:CE29,$H15:$H29)/$E14</f>
        <v>#DIV/0!</v>
      </c>
      <c r="CF14" s="59" t="e">
        <f>SUMPRODUCT(CF15:CF29,$H15:$H29)/$E14</f>
        <v>#DIV/0!</v>
      </c>
      <c r="CG14" s="59" t="e">
        <f>SUMPRODUCT(CG15:CG29,$H15:$H29)/$E14</f>
        <v>#DIV/0!</v>
      </c>
      <c r="CH14" s="59" t="e">
        <f>SUMPRODUCT(CH15:CH29,$H15:$H29)/$E14</f>
        <v>#DIV/0!</v>
      </c>
      <c r="CI14" s="62">
        <f>SUM(CI15:CI29)</f>
        <v>0</v>
      </c>
      <c r="CJ14" s="61" t="e">
        <f>ROUND(CP14/$E14,4)</f>
        <v>#DIV/0!</v>
      </c>
      <c r="CK14" s="59" t="e">
        <f>SUMPRODUCT(CK15:CK29,$H15:$H29)/$E14</f>
        <v>#DIV/0!</v>
      </c>
      <c r="CL14" s="59" t="e">
        <f>SUMPRODUCT(CL15:CL29,$H15:$H29)/$E14</f>
        <v>#DIV/0!</v>
      </c>
      <c r="CM14" s="59" t="e">
        <f>SUMPRODUCT(CM15:CM29,$H15:$H29)/$E14</f>
        <v>#DIV/0!</v>
      </c>
      <c r="CN14" s="59" t="e">
        <f>SUMPRODUCT(CN15:CN29,$H15:$H29)/$E14</f>
        <v>#DIV/0!</v>
      </c>
      <c r="CO14" s="59" t="e">
        <f>SUMPRODUCT(CO15:CO29,$H15:$H29)/$E14</f>
        <v>#DIV/0!</v>
      </c>
      <c r="CP14" s="62">
        <f>SUM(CP15:CP29)</f>
        <v>0</v>
      </c>
      <c r="CQ14" s="61" t="e">
        <f>ROUND(CW14/$E14,4)</f>
        <v>#DIV/0!</v>
      </c>
      <c r="CR14" s="59" t="e">
        <f>SUMPRODUCT(CR15:CR29,$H15:$H29)/$E14</f>
        <v>#DIV/0!</v>
      </c>
      <c r="CS14" s="59" t="e">
        <f>SUMPRODUCT(CS15:CS29,$H15:$H29)/$E14</f>
        <v>#DIV/0!</v>
      </c>
      <c r="CT14" s="59" t="e">
        <f>SUMPRODUCT(CT15:CT29,$H15:$H29)/$E14</f>
        <v>#DIV/0!</v>
      </c>
      <c r="CU14" s="59" t="e">
        <f>SUMPRODUCT(CU15:CU29,$H15:$H29)/$E14</f>
        <v>#DIV/0!</v>
      </c>
      <c r="CV14" s="59" t="e">
        <f>SUMPRODUCT(CV15:CV29,$H15:$H29)/$E14</f>
        <v>#DIV/0!</v>
      </c>
      <c r="CW14" s="62">
        <f>SUM(CW15:CW29)</f>
        <v>0</v>
      </c>
      <c r="CX14" s="61" t="e">
        <f>ROUND(DD14/$E14,4)</f>
        <v>#DIV/0!</v>
      </c>
      <c r="CY14" s="59" t="e">
        <f>SUMPRODUCT(CY15:CY29,$H15:$H29)/$E14</f>
        <v>#DIV/0!</v>
      </c>
      <c r="CZ14" s="59" t="e">
        <f>SUMPRODUCT(CZ15:CZ29,$H15:$H29)/$E14</f>
        <v>#DIV/0!</v>
      </c>
      <c r="DA14" s="59" t="e">
        <f>SUMPRODUCT(DA15:DA29,$H15:$H29)/$E14</f>
        <v>#DIV/0!</v>
      </c>
      <c r="DB14" s="59" t="e">
        <f>SUMPRODUCT(DB15:DB29,$H15:$H29)/$E14</f>
        <v>#DIV/0!</v>
      </c>
      <c r="DC14" s="59" t="e">
        <f>SUMPRODUCT(DC15:DC29,$H15:$H29)/$E14</f>
        <v>#DIV/0!</v>
      </c>
      <c r="DD14" s="62">
        <f>SUM(DD15:DD29)</f>
        <v>0</v>
      </c>
      <c r="DE14" s="61" t="e">
        <f>ROUND(DK14/$E14,4)</f>
        <v>#DIV/0!</v>
      </c>
      <c r="DF14" s="59" t="e">
        <f>SUMPRODUCT(DF15:DF29,$H15:$H29)/$E14</f>
        <v>#DIV/0!</v>
      </c>
      <c r="DG14" s="59" t="e">
        <f>SUMPRODUCT(DG15:DG29,$H15:$H29)/$E14</f>
        <v>#DIV/0!</v>
      </c>
      <c r="DH14" s="59" t="e">
        <f>SUMPRODUCT(DH15:DH29,$H15:$H29)/$E14</f>
        <v>#DIV/0!</v>
      </c>
      <c r="DI14" s="59" t="e">
        <f>SUMPRODUCT(DI15:DI29,$H15:$H29)/$E14</f>
        <v>#DIV/0!</v>
      </c>
      <c r="DJ14" s="59" t="e">
        <f>SUMPRODUCT(DJ15:DJ29,$H15:$H29)/$E14</f>
        <v>#DIV/0!</v>
      </c>
      <c r="DK14" s="62">
        <f>SUM(DK15:DK29)</f>
        <v>0</v>
      </c>
      <c r="DL14" s="61" t="e">
        <f>ROUND(DR14/$E14,4)</f>
        <v>#DIV/0!</v>
      </c>
      <c r="DM14" s="59" t="e">
        <f>SUMPRODUCT(DM15:DM29,$H15:$H29)/$E14</f>
        <v>#DIV/0!</v>
      </c>
      <c r="DN14" s="59" t="e">
        <f>SUMPRODUCT(DN15:DN29,$H15:$H29)/$E14</f>
        <v>#DIV/0!</v>
      </c>
      <c r="DO14" s="59" t="e">
        <f>SUMPRODUCT(DO15:DO29,$H15:$H29)/$E14</f>
        <v>#DIV/0!</v>
      </c>
      <c r="DP14" s="59" t="e">
        <f>SUMPRODUCT(DP15:DP29,$H15:$H29)/$E14</f>
        <v>#DIV/0!</v>
      </c>
      <c r="DQ14" s="59" t="e">
        <f>SUMPRODUCT(DQ15:DQ29,$H15:$H29)/$E14</f>
        <v>#DIV/0!</v>
      </c>
      <c r="DR14" s="62">
        <f>SUM(DR15:DR29)</f>
        <v>0</v>
      </c>
      <c r="DS14" s="61" t="e">
        <f>ROUND(DY14/$E14,4)</f>
        <v>#DIV/0!</v>
      </c>
      <c r="DT14" s="59" t="e">
        <f>SUMPRODUCT(DT15:DT29,$H15:$H29)/$E14</f>
        <v>#DIV/0!</v>
      </c>
      <c r="DU14" s="59" t="e">
        <f>SUMPRODUCT(DU15:DU29,$H15:$H29)/$E14</f>
        <v>#DIV/0!</v>
      </c>
      <c r="DV14" s="59" t="e">
        <f>SUMPRODUCT(DV15:DV29,$H15:$H29)/$E14</f>
        <v>#DIV/0!</v>
      </c>
      <c r="DW14" s="59" t="e">
        <f>SUMPRODUCT(DW15:DW29,$H15:$H29)/$E14</f>
        <v>#DIV/0!</v>
      </c>
      <c r="DX14" s="59" t="e">
        <f>SUMPRODUCT(DX15:DX29,$H15:$H29)/$E14</f>
        <v>#DIV/0!</v>
      </c>
      <c r="DY14" s="62">
        <f>SUM(DY15:DY29)</f>
        <v>0</v>
      </c>
      <c r="DZ14" s="61" t="e">
        <f>ROUND(EF14/$E14,4)</f>
        <v>#DIV/0!</v>
      </c>
      <c r="EA14" s="59" t="e">
        <f>SUMPRODUCT(EA15:EA29,$H15:$H29)/$E14</f>
        <v>#DIV/0!</v>
      </c>
      <c r="EB14" s="59" t="e">
        <f>SUMPRODUCT(EB15:EB29,$H15:$H29)/$E14</f>
        <v>#DIV/0!</v>
      </c>
      <c r="EC14" s="59" t="e">
        <f>SUMPRODUCT(EC15:EC29,$H15:$H29)/$E14</f>
        <v>#DIV/0!</v>
      </c>
      <c r="ED14" s="59" t="e">
        <f>SUMPRODUCT(ED15:ED29,$H15:$H29)/$E14</f>
        <v>#DIV/0!</v>
      </c>
      <c r="EE14" s="59" t="e">
        <f>SUMPRODUCT(EE15:EE29,$H15:$H29)/$E14</f>
        <v>#DIV/0!</v>
      </c>
      <c r="EF14" s="62">
        <f>SUM(EF15:EF29)</f>
        <v>0</v>
      </c>
      <c r="EG14" s="63" t="e">
        <f>ROUND(EH14/E14,4)</f>
        <v>#DIV/0!</v>
      </c>
      <c r="EH14" s="64">
        <f>E14-EJ14</f>
        <v>0</v>
      </c>
      <c r="EI14" s="65" t="e">
        <f>ROUND(EJ14/E14,4)</f>
        <v>#DIV/0!</v>
      </c>
      <c r="EJ14" s="66">
        <f t="shared" ref="EJ14:EJ19" si="1">SUM(CP14,CI14,CB14,BU14,BN14,BG14,AZ14,AS14,AL14,AE14,X14,Q14,CW14,DD14,DK14,DR14,DY14,EF14)</f>
        <v>0</v>
      </c>
      <c r="EM14" s="67"/>
    </row>
    <row r="15" spans="1:143" outlineLevel="1" x14ac:dyDescent="0.2">
      <c r="A15" s="313" t="s">
        <v>20</v>
      </c>
      <c r="B15" s="314"/>
      <c r="C15" s="168"/>
      <c r="D15" s="33" t="s">
        <v>354</v>
      </c>
      <c r="E15" s="28">
        <f>SUM(H16:H17)</f>
        <v>0</v>
      </c>
      <c r="F15" s="28"/>
      <c r="G15" s="28"/>
      <c r="H15" s="28"/>
      <c r="I15" s="27" t="e">
        <f>E15/$G$686</f>
        <v>#DIV/0!</v>
      </c>
      <c r="J15" s="19">
        <f t="shared" si="0"/>
        <v>0</v>
      </c>
      <c r="K15" s="68"/>
      <c r="L15" s="69"/>
      <c r="M15" s="70"/>
      <c r="N15" s="70"/>
      <c r="O15" s="70"/>
      <c r="P15" s="70"/>
      <c r="Q15" s="71"/>
      <c r="R15" s="72"/>
      <c r="S15" s="70"/>
      <c r="T15" s="70"/>
      <c r="U15" s="70"/>
      <c r="V15" s="70"/>
      <c r="W15" s="70"/>
      <c r="X15" s="73"/>
      <c r="Y15" s="72"/>
      <c r="Z15" s="70"/>
      <c r="AA15" s="70"/>
      <c r="AB15" s="70"/>
      <c r="AC15" s="70"/>
      <c r="AD15" s="70"/>
      <c r="AE15" s="73"/>
      <c r="AF15" s="72"/>
      <c r="AG15" s="70"/>
      <c r="AH15" s="70"/>
      <c r="AI15" s="70"/>
      <c r="AJ15" s="70"/>
      <c r="AK15" s="70"/>
      <c r="AL15" s="73"/>
      <c r="AM15" s="72"/>
      <c r="AN15" s="70"/>
      <c r="AO15" s="70"/>
      <c r="AP15" s="70"/>
      <c r="AQ15" s="70"/>
      <c r="AR15" s="70"/>
      <c r="AS15" s="73"/>
      <c r="AT15" s="72"/>
      <c r="AU15" s="70"/>
      <c r="AV15" s="70"/>
      <c r="AW15" s="70"/>
      <c r="AX15" s="70"/>
      <c r="AY15" s="70"/>
      <c r="AZ15" s="73"/>
      <c r="BA15" s="72"/>
      <c r="BB15" s="70"/>
      <c r="BC15" s="70"/>
      <c r="BD15" s="70"/>
      <c r="BE15" s="70"/>
      <c r="BF15" s="70"/>
      <c r="BG15" s="73"/>
      <c r="BH15" s="72"/>
      <c r="BI15" s="70"/>
      <c r="BJ15" s="70"/>
      <c r="BK15" s="70"/>
      <c r="BL15" s="70"/>
      <c r="BM15" s="70"/>
      <c r="BN15" s="73"/>
      <c r="BO15" s="72"/>
      <c r="BP15" s="70"/>
      <c r="BQ15" s="70"/>
      <c r="BR15" s="70"/>
      <c r="BS15" s="70"/>
      <c r="BT15" s="70"/>
      <c r="BU15" s="73"/>
      <c r="BV15" s="72"/>
      <c r="BW15" s="70"/>
      <c r="BX15" s="70"/>
      <c r="BY15" s="70"/>
      <c r="BZ15" s="70"/>
      <c r="CA15" s="70"/>
      <c r="CB15" s="73"/>
      <c r="CC15" s="72"/>
      <c r="CD15" s="70"/>
      <c r="CE15" s="70"/>
      <c r="CF15" s="70"/>
      <c r="CG15" s="70"/>
      <c r="CH15" s="70"/>
      <c r="CI15" s="73"/>
      <c r="CJ15" s="72"/>
      <c r="CK15" s="70"/>
      <c r="CL15" s="70"/>
      <c r="CM15" s="70"/>
      <c r="CN15" s="70"/>
      <c r="CO15" s="70"/>
      <c r="CP15" s="73"/>
      <c r="CQ15" s="72"/>
      <c r="CR15" s="70"/>
      <c r="CS15" s="70"/>
      <c r="CT15" s="70"/>
      <c r="CU15" s="70"/>
      <c r="CV15" s="70"/>
      <c r="CW15" s="73"/>
      <c r="CX15" s="72"/>
      <c r="CY15" s="70"/>
      <c r="CZ15" s="70"/>
      <c r="DA15" s="70"/>
      <c r="DB15" s="70"/>
      <c r="DC15" s="70"/>
      <c r="DD15" s="73"/>
      <c r="DE15" s="72"/>
      <c r="DF15" s="70"/>
      <c r="DG15" s="70"/>
      <c r="DH15" s="70"/>
      <c r="DI15" s="70"/>
      <c r="DJ15" s="70"/>
      <c r="DK15" s="73"/>
      <c r="DL15" s="72"/>
      <c r="DM15" s="70"/>
      <c r="DN15" s="70"/>
      <c r="DO15" s="70"/>
      <c r="DP15" s="70"/>
      <c r="DQ15" s="70"/>
      <c r="DR15" s="73"/>
      <c r="DS15" s="72"/>
      <c r="DT15" s="70"/>
      <c r="DU15" s="70"/>
      <c r="DV15" s="70"/>
      <c r="DW15" s="70"/>
      <c r="DX15" s="70"/>
      <c r="DY15" s="73"/>
      <c r="DZ15" s="72"/>
      <c r="EA15" s="70"/>
      <c r="EB15" s="70"/>
      <c r="EC15" s="70"/>
      <c r="ED15" s="70"/>
      <c r="EE15" s="70"/>
      <c r="EF15" s="73"/>
      <c r="EG15" s="70"/>
      <c r="EH15" s="73"/>
      <c r="EI15" s="70">
        <f>SUM(CJ15,CC15,BV15,BO15,BH15,BA15,AT15,AM15,AF15,Y15,R15,K15,CQ15,CX15,DE15,DL15,DS15,DZ15)</f>
        <v>0</v>
      </c>
      <c r="EJ15" s="66">
        <f t="shared" si="1"/>
        <v>0</v>
      </c>
      <c r="EM15" s="67"/>
    </row>
    <row r="16" spans="1:143" outlineLevel="1" x14ac:dyDescent="0.2">
      <c r="A16" s="302" t="s">
        <v>21</v>
      </c>
      <c r="B16" s="303">
        <v>100885</v>
      </c>
      <c r="C16" s="306" t="str">
        <f>IFERROR(IFERROR(IF(MATCH(B16,[1]SINAPI!$A$3:$A$7037,0),(PROPER(VLOOKUP(B16,[1]SINAPI!$A$3:$E$7037,5,0))),0),IFERROR(IF(MATCH(B16,'[1]CDHU-182'!$A$9:$A$4098,0),(UPPER(VLOOKUP(B16,'[1]CDHU-182'!$A$9:$H$4098,8,0))),0),IFERROR(IF(MATCH(B16,[1]FDE!$A$7:$A$3232,0),(VLOOKUP(B16,[1]FDE!$A$7:$E$3232,5,0)),0),IF(MATCH(B16,'[1]SIURB Edif'!$A$2:$A$2699,0),(PROPER(VLOOKUP(B16,'[1]SIURB Edif'!A$2:E$2699,5,0))),0))))," ")</f>
        <v>Siurb (Edif)-Jan/21</v>
      </c>
      <c r="D16" s="169" t="s">
        <v>804</v>
      </c>
      <c r="E16" s="170" t="s">
        <v>75</v>
      </c>
      <c r="F16" s="171">
        <v>2</v>
      </c>
      <c r="G16" s="74"/>
      <c r="H16" s="172">
        <f>ROUND(IFERROR(F16*G16," - "),2)</f>
        <v>0</v>
      </c>
      <c r="I16" s="173" t="e">
        <f>H16/$G$686</f>
        <v>#DIV/0!</v>
      </c>
      <c r="J16" s="19">
        <f t="shared" si="0"/>
        <v>1</v>
      </c>
      <c r="K16" s="68">
        <f>SUM(L16:P16)</f>
        <v>0</v>
      </c>
      <c r="L16" s="69"/>
      <c r="M16" s="69"/>
      <c r="N16" s="69"/>
      <c r="O16" s="69"/>
      <c r="P16" s="69"/>
      <c r="Q16" s="71">
        <f>K16*$H16</f>
        <v>0</v>
      </c>
      <c r="R16" s="72">
        <f>SUM(S16:W16)</f>
        <v>0</v>
      </c>
      <c r="S16" s="69"/>
      <c r="T16" s="69"/>
      <c r="U16" s="69"/>
      <c r="V16" s="69"/>
      <c r="W16" s="69"/>
      <c r="X16" s="73">
        <f>R16*$H16</f>
        <v>0</v>
      </c>
      <c r="Y16" s="72">
        <f>SUM(Z16:AD16)</f>
        <v>0</v>
      </c>
      <c r="Z16" s="69"/>
      <c r="AA16" s="69"/>
      <c r="AB16" s="69"/>
      <c r="AC16" s="69"/>
      <c r="AD16" s="69"/>
      <c r="AE16" s="73">
        <f>Y16*$H16</f>
        <v>0</v>
      </c>
      <c r="AF16" s="72">
        <f>SUM(AG16:AK16)</f>
        <v>0</v>
      </c>
      <c r="AG16" s="69"/>
      <c r="AH16" s="69"/>
      <c r="AI16" s="69"/>
      <c r="AJ16" s="69"/>
      <c r="AK16" s="69"/>
      <c r="AL16" s="73">
        <f>AF16*$H16</f>
        <v>0</v>
      </c>
      <c r="AM16" s="72">
        <f>SUM(AN16:AR16)</f>
        <v>0</v>
      </c>
      <c r="AN16" s="69"/>
      <c r="AO16" s="69"/>
      <c r="AP16" s="69"/>
      <c r="AQ16" s="69"/>
      <c r="AR16" s="69"/>
      <c r="AS16" s="73">
        <f>AM16*$H16</f>
        <v>0</v>
      </c>
      <c r="AT16" s="72">
        <f>SUM(AU16:AY16)</f>
        <v>0</v>
      </c>
      <c r="AU16" s="69"/>
      <c r="AV16" s="69"/>
      <c r="AW16" s="69"/>
      <c r="AX16" s="69"/>
      <c r="AY16" s="69"/>
      <c r="AZ16" s="73">
        <f>AT16*$H16</f>
        <v>0</v>
      </c>
      <c r="BA16" s="72">
        <f>SUM(BB16:BF16)</f>
        <v>0</v>
      </c>
      <c r="BB16" s="69"/>
      <c r="BC16" s="69"/>
      <c r="BD16" s="69"/>
      <c r="BE16" s="69"/>
      <c r="BF16" s="69"/>
      <c r="BG16" s="73">
        <f>BA16*$H16</f>
        <v>0</v>
      </c>
      <c r="BH16" s="72">
        <f>SUM(BI16:BM16)</f>
        <v>0</v>
      </c>
      <c r="BI16" s="69"/>
      <c r="BJ16" s="69"/>
      <c r="BK16" s="69"/>
      <c r="BL16" s="69"/>
      <c r="BM16" s="69"/>
      <c r="BN16" s="73">
        <f>BH16*$H16</f>
        <v>0</v>
      </c>
      <c r="BO16" s="72">
        <f>SUM(BP16:BT16)</f>
        <v>0</v>
      </c>
      <c r="BP16" s="69"/>
      <c r="BQ16" s="69"/>
      <c r="BR16" s="69"/>
      <c r="BS16" s="69"/>
      <c r="BT16" s="69"/>
      <c r="BU16" s="73">
        <f>BO16*$H16</f>
        <v>0</v>
      </c>
      <c r="BV16" s="72">
        <f>SUM(BW16:CA16)</f>
        <v>0</v>
      </c>
      <c r="BW16" s="69"/>
      <c r="BX16" s="69"/>
      <c r="BY16" s="69"/>
      <c r="BZ16" s="69"/>
      <c r="CA16" s="69"/>
      <c r="CB16" s="73">
        <f>BV16*$H16</f>
        <v>0</v>
      </c>
      <c r="CC16" s="72">
        <f>SUM(CD16:CH16)</f>
        <v>0</v>
      </c>
      <c r="CD16" s="69"/>
      <c r="CE16" s="69"/>
      <c r="CF16" s="69"/>
      <c r="CG16" s="69"/>
      <c r="CH16" s="69"/>
      <c r="CI16" s="73">
        <f>CC16*$H16</f>
        <v>0</v>
      </c>
      <c r="CJ16" s="72">
        <f>SUM(CK16:CO16)</f>
        <v>0</v>
      </c>
      <c r="CK16" s="69"/>
      <c r="CL16" s="69"/>
      <c r="CM16" s="69"/>
      <c r="CN16" s="69"/>
      <c r="CO16" s="69"/>
      <c r="CP16" s="73">
        <f>CJ16*$H16</f>
        <v>0</v>
      </c>
      <c r="CQ16" s="72">
        <f>SUM(CR16:CV16)</f>
        <v>0</v>
      </c>
      <c r="CR16" s="69"/>
      <c r="CS16" s="69"/>
      <c r="CT16" s="69"/>
      <c r="CU16" s="69"/>
      <c r="CV16" s="69"/>
      <c r="CW16" s="73">
        <f>CQ16*$H16</f>
        <v>0</v>
      </c>
      <c r="CX16" s="72">
        <f>SUM(CY16:DC16)</f>
        <v>0</v>
      </c>
      <c r="CY16" s="69"/>
      <c r="CZ16" s="69"/>
      <c r="DA16" s="69"/>
      <c r="DB16" s="69"/>
      <c r="DC16" s="69"/>
      <c r="DD16" s="73">
        <f>CX16*$H16</f>
        <v>0</v>
      </c>
      <c r="DE16" s="72">
        <f>SUM(DF16:DJ16)</f>
        <v>0</v>
      </c>
      <c r="DF16" s="69"/>
      <c r="DG16" s="69"/>
      <c r="DH16" s="69"/>
      <c r="DI16" s="69"/>
      <c r="DJ16" s="69"/>
      <c r="DK16" s="73">
        <f>DE16*$H16</f>
        <v>0</v>
      </c>
      <c r="DL16" s="72">
        <f>SUM(DM16:DQ16)</f>
        <v>0</v>
      </c>
      <c r="DM16" s="69"/>
      <c r="DN16" s="69"/>
      <c r="DO16" s="69"/>
      <c r="DP16" s="69"/>
      <c r="DQ16" s="69"/>
      <c r="DR16" s="73">
        <f>DL16*$H16</f>
        <v>0</v>
      </c>
      <c r="DS16" s="72">
        <f>SUM(DT16:DX16)</f>
        <v>0</v>
      </c>
      <c r="DT16" s="69"/>
      <c r="DU16" s="69"/>
      <c r="DV16" s="69"/>
      <c r="DW16" s="69"/>
      <c r="DX16" s="69"/>
      <c r="DY16" s="73">
        <f>DS16*$H16</f>
        <v>0</v>
      </c>
      <c r="DZ16" s="72">
        <f>SUM(EA16:EE16)</f>
        <v>0</v>
      </c>
      <c r="EA16" s="69"/>
      <c r="EB16" s="69"/>
      <c r="EC16" s="69"/>
      <c r="ED16" s="69"/>
      <c r="EE16" s="69"/>
      <c r="EF16" s="73">
        <f>DZ16*$H16</f>
        <v>0</v>
      </c>
      <c r="EG16" s="70">
        <f>1-EI16</f>
        <v>1</v>
      </c>
      <c r="EH16" s="73">
        <f>H16-EJ16</f>
        <v>0</v>
      </c>
      <c r="EI16" s="70">
        <f>SUM(CJ16,CC16,BV16,BO16,BH16,BA16,AT16,AM16,AF16,Y16,R16,K16,CQ16,CX16,DE16,DL16,DS16,DZ16)</f>
        <v>0</v>
      </c>
      <c r="EJ16" s="66">
        <f t="shared" si="1"/>
        <v>0</v>
      </c>
      <c r="EM16" s="67"/>
    </row>
    <row r="17" spans="1:143" outlineLevel="1" x14ac:dyDescent="0.2">
      <c r="A17" s="302" t="s">
        <v>347</v>
      </c>
      <c r="B17" s="303">
        <v>100890</v>
      </c>
      <c r="C17" s="306" t="s">
        <v>345</v>
      </c>
      <c r="D17" s="169" t="s">
        <v>353</v>
      </c>
      <c r="E17" s="170" t="s">
        <v>75</v>
      </c>
      <c r="F17" s="174">
        <v>5</v>
      </c>
      <c r="G17" s="74"/>
      <c r="H17" s="172">
        <f>ROUND(IFERROR(F17*G17," - "),2)</f>
        <v>0</v>
      </c>
      <c r="I17" s="175" t="e">
        <f>H17/$G$686</f>
        <v>#DIV/0!</v>
      </c>
      <c r="J17" s="19">
        <f t="shared" si="0"/>
        <v>1</v>
      </c>
      <c r="K17" s="68">
        <f>SUM(L17:P17)</f>
        <v>0</v>
      </c>
      <c r="L17" s="69"/>
      <c r="M17" s="69"/>
      <c r="N17" s="69"/>
      <c r="O17" s="69"/>
      <c r="P17" s="69"/>
      <c r="Q17" s="71">
        <f>K17*$H17</f>
        <v>0</v>
      </c>
      <c r="R17" s="72">
        <f>SUM(S17:W17)</f>
        <v>0</v>
      </c>
      <c r="S17" s="69"/>
      <c r="T17" s="69"/>
      <c r="U17" s="69"/>
      <c r="V17" s="69"/>
      <c r="W17" s="69"/>
      <c r="X17" s="73">
        <f>R17*$H17</f>
        <v>0</v>
      </c>
      <c r="Y17" s="72">
        <f>SUM(Z17:AD17)</f>
        <v>0</v>
      </c>
      <c r="Z17" s="69"/>
      <c r="AA17" s="69"/>
      <c r="AB17" s="69"/>
      <c r="AC17" s="69"/>
      <c r="AD17" s="69"/>
      <c r="AE17" s="73">
        <f>Y17*$H17</f>
        <v>0</v>
      </c>
      <c r="AF17" s="72">
        <f>SUM(AG17:AK17)</f>
        <v>0</v>
      </c>
      <c r="AG17" s="69"/>
      <c r="AH17" s="69"/>
      <c r="AI17" s="69"/>
      <c r="AJ17" s="69"/>
      <c r="AK17" s="69"/>
      <c r="AL17" s="73">
        <f>AF17*$H17</f>
        <v>0</v>
      </c>
      <c r="AM17" s="72">
        <f>SUM(AN17:AR17)</f>
        <v>0</v>
      </c>
      <c r="AN17" s="69"/>
      <c r="AO17" s="69"/>
      <c r="AP17" s="69"/>
      <c r="AQ17" s="69"/>
      <c r="AR17" s="69"/>
      <c r="AS17" s="73">
        <f>AM17*$H17</f>
        <v>0</v>
      </c>
      <c r="AT17" s="72">
        <f>SUM(AU17:AY17)</f>
        <v>0</v>
      </c>
      <c r="AU17" s="69"/>
      <c r="AV17" s="69"/>
      <c r="AW17" s="69"/>
      <c r="AX17" s="69"/>
      <c r="AY17" s="69"/>
      <c r="AZ17" s="73">
        <f>AT17*$H17</f>
        <v>0</v>
      </c>
      <c r="BA17" s="72">
        <f>SUM(BB17:BF17)</f>
        <v>0</v>
      </c>
      <c r="BB17" s="69"/>
      <c r="BC17" s="69"/>
      <c r="BD17" s="69"/>
      <c r="BE17" s="69"/>
      <c r="BF17" s="69"/>
      <c r="BG17" s="73">
        <f>BA17*$H17</f>
        <v>0</v>
      </c>
      <c r="BH17" s="72">
        <f>SUM(BI17:BM17)</f>
        <v>0</v>
      </c>
      <c r="BI17" s="69"/>
      <c r="BJ17" s="69"/>
      <c r="BK17" s="69"/>
      <c r="BL17" s="69"/>
      <c r="BM17" s="69"/>
      <c r="BN17" s="73">
        <f>BH17*$H17</f>
        <v>0</v>
      </c>
      <c r="BO17" s="72">
        <f>SUM(BP17:BT17)</f>
        <v>0</v>
      </c>
      <c r="BP17" s="69"/>
      <c r="BQ17" s="69"/>
      <c r="BR17" s="69"/>
      <c r="BS17" s="69"/>
      <c r="BT17" s="69"/>
      <c r="BU17" s="73">
        <f>BO17*$H17</f>
        <v>0</v>
      </c>
      <c r="BV17" s="72">
        <f>SUM(BW17:CA17)</f>
        <v>0</v>
      </c>
      <c r="BW17" s="69"/>
      <c r="BX17" s="69"/>
      <c r="BY17" s="69"/>
      <c r="BZ17" s="69"/>
      <c r="CA17" s="69"/>
      <c r="CB17" s="73">
        <f>BV17*$H17</f>
        <v>0</v>
      </c>
      <c r="CC17" s="72">
        <f>SUM(CD17:CH17)</f>
        <v>0</v>
      </c>
      <c r="CD17" s="69"/>
      <c r="CE17" s="69"/>
      <c r="CF17" s="69"/>
      <c r="CG17" s="69"/>
      <c r="CH17" s="69"/>
      <c r="CI17" s="73">
        <f>CC17*$H17</f>
        <v>0</v>
      </c>
      <c r="CJ17" s="72">
        <f>SUM(CK17:CO17)</f>
        <v>0</v>
      </c>
      <c r="CK17" s="69"/>
      <c r="CL17" s="69"/>
      <c r="CM17" s="69"/>
      <c r="CN17" s="69"/>
      <c r="CO17" s="69"/>
      <c r="CP17" s="73">
        <f>CJ17*$H17</f>
        <v>0</v>
      </c>
      <c r="CQ17" s="72">
        <f>SUM(CR17:CV17)</f>
        <v>0</v>
      </c>
      <c r="CR17" s="69"/>
      <c r="CS17" s="69"/>
      <c r="CT17" s="69"/>
      <c r="CU17" s="69"/>
      <c r="CV17" s="69"/>
      <c r="CW17" s="73">
        <f>CQ17*$H17</f>
        <v>0</v>
      </c>
      <c r="CX17" s="72">
        <f>SUM(CY17:DC17)</f>
        <v>0</v>
      </c>
      <c r="CY17" s="69"/>
      <c r="CZ17" s="69"/>
      <c r="DA17" s="69"/>
      <c r="DB17" s="69"/>
      <c r="DC17" s="69"/>
      <c r="DD17" s="73">
        <f>CX17*$H17</f>
        <v>0</v>
      </c>
      <c r="DE17" s="72">
        <f>SUM(DF17:DJ17)</f>
        <v>0</v>
      </c>
      <c r="DF17" s="69"/>
      <c r="DG17" s="69"/>
      <c r="DH17" s="69"/>
      <c r="DI17" s="69"/>
      <c r="DJ17" s="69"/>
      <c r="DK17" s="73">
        <f>DE17*$H17</f>
        <v>0</v>
      </c>
      <c r="DL17" s="72">
        <f>SUM(DM17:DQ17)</f>
        <v>0</v>
      </c>
      <c r="DM17" s="69"/>
      <c r="DN17" s="69"/>
      <c r="DO17" s="69"/>
      <c r="DP17" s="69"/>
      <c r="DQ17" s="69"/>
      <c r="DR17" s="73">
        <f>DL17*$H17</f>
        <v>0</v>
      </c>
      <c r="DS17" s="72">
        <f>SUM(DT17:DX17)</f>
        <v>0</v>
      </c>
      <c r="DT17" s="69"/>
      <c r="DU17" s="69"/>
      <c r="DV17" s="69"/>
      <c r="DW17" s="69"/>
      <c r="DX17" s="69"/>
      <c r="DY17" s="73">
        <f>DS17*$H17</f>
        <v>0</v>
      </c>
      <c r="DZ17" s="72">
        <f>SUM(EA17:EE17)</f>
        <v>0</v>
      </c>
      <c r="EA17" s="69"/>
      <c r="EB17" s="69"/>
      <c r="EC17" s="69"/>
      <c r="ED17" s="69"/>
      <c r="EE17" s="69"/>
      <c r="EF17" s="73">
        <f>DZ17*$H17</f>
        <v>0</v>
      </c>
      <c r="EG17" s="70">
        <f t="shared" ref="EG17:EG29" si="2">1-EI17</f>
        <v>1</v>
      </c>
      <c r="EH17" s="73">
        <f t="shared" ref="EH17:EH29" si="3">H17-EJ17</f>
        <v>0</v>
      </c>
      <c r="EI17" s="70">
        <f>SUM(CJ17,CC17,BV17,BO17,BH17,BA17,AT17,AM17,AF17,Y17,R17,K17,CQ17,CX17,DE17,DL17,DS17,DZ17)</f>
        <v>0</v>
      </c>
      <c r="EJ17" s="66">
        <f t="shared" si="1"/>
        <v>0</v>
      </c>
      <c r="EM17" s="67"/>
    </row>
    <row r="18" spans="1:143" outlineLevel="1" x14ac:dyDescent="0.2">
      <c r="A18" s="313" t="s">
        <v>23</v>
      </c>
      <c r="B18" s="314"/>
      <c r="C18" s="307"/>
      <c r="D18" s="176" t="s">
        <v>883</v>
      </c>
      <c r="E18" s="28">
        <f>SUM(H19:H20)</f>
        <v>0</v>
      </c>
      <c r="F18" s="28"/>
      <c r="G18" s="28"/>
      <c r="H18" s="28"/>
      <c r="I18" s="27" t="e">
        <f>E18/$G$686</f>
        <v>#DIV/0!</v>
      </c>
      <c r="J18" s="19">
        <f t="shared" si="0"/>
        <v>1</v>
      </c>
      <c r="K18" s="68"/>
      <c r="L18" s="69"/>
      <c r="M18" s="70"/>
      <c r="N18" s="70"/>
      <c r="O18" s="70"/>
      <c r="P18" s="70"/>
      <c r="Q18" s="71"/>
      <c r="R18" s="72"/>
      <c r="S18" s="70"/>
      <c r="T18" s="70"/>
      <c r="U18" s="70"/>
      <c r="V18" s="70"/>
      <c r="W18" s="70"/>
      <c r="X18" s="73"/>
      <c r="Y18" s="72"/>
      <c r="Z18" s="70"/>
      <c r="AA18" s="70"/>
      <c r="AB18" s="70"/>
      <c r="AC18" s="70"/>
      <c r="AD18" s="70"/>
      <c r="AE18" s="73"/>
      <c r="AF18" s="72"/>
      <c r="AG18" s="70"/>
      <c r="AH18" s="70"/>
      <c r="AI18" s="70"/>
      <c r="AJ18" s="70"/>
      <c r="AK18" s="70"/>
      <c r="AL18" s="73"/>
      <c r="AM18" s="72"/>
      <c r="AN18" s="70"/>
      <c r="AO18" s="70"/>
      <c r="AP18" s="70"/>
      <c r="AQ18" s="70"/>
      <c r="AR18" s="70"/>
      <c r="AS18" s="73"/>
      <c r="AT18" s="72"/>
      <c r="AU18" s="70"/>
      <c r="AV18" s="70"/>
      <c r="AW18" s="70"/>
      <c r="AX18" s="70"/>
      <c r="AY18" s="70"/>
      <c r="AZ18" s="73"/>
      <c r="BA18" s="72"/>
      <c r="BB18" s="70"/>
      <c r="BC18" s="70"/>
      <c r="BD18" s="70"/>
      <c r="BE18" s="70"/>
      <c r="BF18" s="70"/>
      <c r="BG18" s="73"/>
      <c r="BH18" s="72"/>
      <c r="BI18" s="70"/>
      <c r="BJ18" s="70"/>
      <c r="BK18" s="70"/>
      <c r="BL18" s="70"/>
      <c r="BM18" s="70"/>
      <c r="BN18" s="73"/>
      <c r="BO18" s="72"/>
      <c r="BP18" s="70"/>
      <c r="BQ18" s="70"/>
      <c r="BR18" s="70"/>
      <c r="BS18" s="70"/>
      <c r="BT18" s="70"/>
      <c r="BU18" s="73"/>
      <c r="BV18" s="72"/>
      <c r="BW18" s="70"/>
      <c r="BX18" s="70"/>
      <c r="BY18" s="70"/>
      <c r="BZ18" s="70"/>
      <c r="CA18" s="70"/>
      <c r="CB18" s="73"/>
      <c r="CC18" s="72"/>
      <c r="CD18" s="70"/>
      <c r="CE18" s="70"/>
      <c r="CF18" s="70"/>
      <c r="CG18" s="70"/>
      <c r="CH18" s="70"/>
      <c r="CI18" s="73"/>
      <c r="CJ18" s="72"/>
      <c r="CK18" s="70"/>
      <c r="CL18" s="70"/>
      <c r="CM18" s="70"/>
      <c r="CN18" s="70"/>
      <c r="CO18" s="70"/>
      <c r="CP18" s="73"/>
      <c r="CQ18" s="72"/>
      <c r="CR18" s="70"/>
      <c r="CS18" s="70"/>
      <c r="CT18" s="70"/>
      <c r="CU18" s="70"/>
      <c r="CV18" s="70"/>
      <c r="CW18" s="73"/>
      <c r="CX18" s="72"/>
      <c r="CY18" s="70"/>
      <c r="CZ18" s="70"/>
      <c r="DA18" s="70"/>
      <c r="DB18" s="70"/>
      <c r="DC18" s="70"/>
      <c r="DD18" s="73"/>
      <c r="DE18" s="72"/>
      <c r="DF18" s="70"/>
      <c r="DG18" s="70"/>
      <c r="DH18" s="70"/>
      <c r="DI18" s="70"/>
      <c r="DJ18" s="70"/>
      <c r="DK18" s="73"/>
      <c r="DL18" s="72"/>
      <c r="DM18" s="70"/>
      <c r="DN18" s="70"/>
      <c r="DO18" s="70"/>
      <c r="DP18" s="70"/>
      <c r="DQ18" s="70"/>
      <c r="DR18" s="73"/>
      <c r="DS18" s="72"/>
      <c r="DT18" s="70"/>
      <c r="DU18" s="70"/>
      <c r="DV18" s="70"/>
      <c r="DW18" s="70"/>
      <c r="DX18" s="70"/>
      <c r="DY18" s="73"/>
      <c r="DZ18" s="72"/>
      <c r="EA18" s="70"/>
      <c r="EB18" s="70"/>
      <c r="EC18" s="70"/>
      <c r="ED18" s="70"/>
      <c r="EE18" s="70"/>
      <c r="EF18" s="73"/>
      <c r="EG18" s="70">
        <f t="shared" si="2"/>
        <v>1</v>
      </c>
      <c r="EH18" s="73">
        <f t="shared" si="3"/>
        <v>0</v>
      </c>
      <c r="EI18" s="70">
        <f>SUM(CJ18,CC18,BV18,BO18,BH18,BA18,AT18,AM18,AF18,Y18,R18,K18,CQ18,CX18,DE18,DL18,DS18,DZ18)</f>
        <v>0</v>
      </c>
      <c r="EJ18" s="66">
        <f t="shared" si="1"/>
        <v>0</v>
      </c>
      <c r="EM18" s="67"/>
    </row>
    <row r="19" spans="1:143" outlineLevel="1" x14ac:dyDescent="0.2">
      <c r="A19" s="302" t="s">
        <v>24</v>
      </c>
      <c r="B19" s="303" t="s">
        <v>291</v>
      </c>
      <c r="C19" s="306" t="str">
        <f>IFERROR(IFERROR(IF(MATCH(B19,[1]SINAPI!$A$3:$A$7037,0),(PROPER(VLOOKUP(B19,[1]SINAPI!$A$3:$E$7037,5,0))),0),IFERROR(IF(MATCH(B19,'[1]CDHU-182'!$A$9:$A$4098,0),(UPPER(VLOOKUP(B19,'[1]CDHU-182'!$A$9:$H$4098,8,0))),0),IFERROR(IF(MATCH(B19,[1]FDE!$A$7:$A$3232,0),(VLOOKUP(B19,[1]FDE!$A$7:$E$3232,5,0)),0),IF(MATCH(B19,'[1]SIURB Edif'!$A$2:$A$2699,0),(PROPER(VLOOKUP(B19,'[1]SIURB Edif'!A$2:E$2699,5,0))),0))))," ")</f>
        <v>CDHU-182</v>
      </c>
      <c r="D19" s="169" t="s">
        <v>805</v>
      </c>
      <c r="E19" s="170" t="s">
        <v>879</v>
      </c>
      <c r="F19" s="174">
        <v>20</v>
      </c>
      <c r="G19" s="74"/>
      <c r="H19" s="177">
        <f>ROUND(IFERROR(F19*G19," - "),2)</f>
        <v>0</v>
      </c>
      <c r="I19" s="178" t="e">
        <f>H19/$G$686</f>
        <v>#DIV/0!</v>
      </c>
      <c r="J19" s="19">
        <f t="shared" si="0"/>
        <v>1</v>
      </c>
      <c r="K19" s="68">
        <f>SUM(L19:P19)</f>
        <v>0</v>
      </c>
      <c r="L19" s="69"/>
      <c r="M19" s="69"/>
      <c r="N19" s="69"/>
      <c r="O19" s="69"/>
      <c r="P19" s="69"/>
      <c r="Q19" s="71">
        <f>K19*$H19</f>
        <v>0</v>
      </c>
      <c r="R19" s="72">
        <f>SUM(S19:W19)</f>
        <v>0</v>
      </c>
      <c r="S19" s="69"/>
      <c r="T19" s="69"/>
      <c r="U19" s="69"/>
      <c r="V19" s="69"/>
      <c r="W19" s="69"/>
      <c r="X19" s="73">
        <f>R19*$H19</f>
        <v>0</v>
      </c>
      <c r="Y19" s="72">
        <f>SUM(Z19:AD19)</f>
        <v>0</v>
      </c>
      <c r="Z19" s="69"/>
      <c r="AA19" s="69"/>
      <c r="AB19" s="69"/>
      <c r="AC19" s="69"/>
      <c r="AD19" s="69"/>
      <c r="AE19" s="73">
        <f>Y19*$H19</f>
        <v>0</v>
      </c>
      <c r="AF19" s="72">
        <f>SUM(AG19:AK19)</f>
        <v>0</v>
      </c>
      <c r="AG19" s="69"/>
      <c r="AH19" s="69"/>
      <c r="AI19" s="69"/>
      <c r="AJ19" s="69"/>
      <c r="AK19" s="69"/>
      <c r="AL19" s="73">
        <f>AF19*$H19</f>
        <v>0</v>
      </c>
      <c r="AM19" s="72">
        <f>SUM(AN19:AR19)</f>
        <v>0</v>
      </c>
      <c r="AN19" s="69"/>
      <c r="AO19" s="69"/>
      <c r="AP19" s="69"/>
      <c r="AQ19" s="69"/>
      <c r="AR19" s="69"/>
      <c r="AS19" s="73">
        <f>AM19*$H19</f>
        <v>0</v>
      </c>
      <c r="AT19" s="72">
        <f>SUM(AU19:AY19)</f>
        <v>0</v>
      </c>
      <c r="AU19" s="69"/>
      <c r="AV19" s="69"/>
      <c r="AW19" s="69"/>
      <c r="AX19" s="69"/>
      <c r="AY19" s="69"/>
      <c r="AZ19" s="73">
        <f>AT19*$H19</f>
        <v>0</v>
      </c>
      <c r="BA19" s="72">
        <f>SUM(BB19:BF19)</f>
        <v>0</v>
      </c>
      <c r="BB19" s="69"/>
      <c r="BC19" s="69"/>
      <c r="BD19" s="69"/>
      <c r="BE19" s="69"/>
      <c r="BF19" s="69"/>
      <c r="BG19" s="73">
        <f>BA19*$H19</f>
        <v>0</v>
      </c>
      <c r="BH19" s="72">
        <f>SUM(BI19:BM19)</f>
        <v>0</v>
      </c>
      <c r="BI19" s="69"/>
      <c r="BJ19" s="69"/>
      <c r="BK19" s="69"/>
      <c r="BL19" s="69"/>
      <c r="BM19" s="69"/>
      <c r="BN19" s="73">
        <f>BH19*$H19</f>
        <v>0</v>
      </c>
      <c r="BO19" s="72">
        <f>SUM(BP19:BT19)</f>
        <v>0</v>
      </c>
      <c r="BP19" s="69"/>
      <c r="BQ19" s="69"/>
      <c r="BR19" s="69"/>
      <c r="BS19" s="69"/>
      <c r="BT19" s="69"/>
      <c r="BU19" s="73">
        <f>BO19*$H19</f>
        <v>0</v>
      </c>
      <c r="BV19" s="72">
        <f>SUM(BW19:CA19)</f>
        <v>0</v>
      </c>
      <c r="BW19" s="69"/>
      <c r="BX19" s="69"/>
      <c r="BY19" s="69"/>
      <c r="BZ19" s="69"/>
      <c r="CA19" s="69"/>
      <c r="CB19" s="73">
        <f>BV19*$H19</f>
        <v>0</v>
      </c>
      <c r="CC19" s="72">
        <f>SUM(CD19:CH19)</f>
        <v>0</v>
      </c>
      <c r="CD19" s="69"/>
      <c r="CE19" s="69"/>
      <c r="CF19" s="69"/>
      <c r="CG19" s="69"/>
      <c r="CH19" s="69"/>
      <c r="CI19" s="73">
        <f>CC19*$H19</f>
        <v>0</v>
      </c>
      <c r="CJ19" s="72">
        <f>SUM(CK19:CO19)</f>
        <v>0</v>
      </c>
      <c r="CK19" s="69"/>
      <c r="CL19" s="69"/>
      <c r="CM19" s="69"/>
      <c r="CN19" s="69"/>
      <c r="CO19" s="69"/>
      <c r="CP19" s="73">
        <f>CJ19*$H19</f>
        <v>0</v>
      </c>
      <c r="CQ19" s="72">
        <f>SUM(CR19:CV19)</f>
        <v>0</v>
      </c>
      <c r="CR19" s="69"/>
      <c r="CS19" s="69"/>
      <c r="CT19" s="69"/>
      <c r="CU19" s="69"/>
      <c r="CV19" s="69"/>
      <c r="CW19" s="73">
        <f>CQ19*$H19</f>
        <v>0</v>
      </c>
      <c r="CX19" s="72">
        <f>SUM(CY19:DC19)</f>
        <v>0</v>
      </c>
      <c r="CY19" s="69"/>
      <c r="CZ19" s="69"/>
      <c r="DA19" s="69"/>
      <c r="DB19" s="69"/>
      <c r="DC19" s="69"/>
      <c r="DD19" s="73">
        <f>CX19*$H19</f>
        <v>0</v>
      </c>
      <c r="DE19" s="72">
        <f>SUM(DF19:DJ19)</f>
        <v>0</v>
      </c>
      <c r="DF19" s="69"/>
      <c r="DG19" s="69"/>
      <c r="DH19" s="69"/>
      <c r="DI19" s="69"/>
      <c r="DJ19" s="69"/>
      <c r="DK19" s="73">
        <f>DE19*$H19</f>
        <v>0</v>
      </c>
      <c r="DL19" s="72">
        <f>SUM(DM19:DQ19)</f>
        <v>0</v>
      </c>
      <c r="DM19" s="69"/>
      <c r="DN19" s="69"/>
      <c r="DO19" s="69"/>
      <c r="DP19" s="69"/>
      <c r="DQ19" s="69"/>
      <c r="DR19" s="73">
        <f>DL19*$H19</f>
        <v>0</v>
      </c>
      <c r="DS19" s="72">
        <f>SUM(DT19:DX19)</f>
        <v>0</v>
      </c>
      <c r="DT19" s="69"/>
      <c r="DU19" s="69"/>
      <c r="DV19" s="69"/>
      <c r="DW19" s="69"/>
      <c r="DX19" s="69"/>
      <c r="DY19" s="73">
        <f>DS19*$H19</f>
        <v>0</v>
      </c>
      <c r="DZ19" s="72">
        <f>SUM(EA19:EE19)</f>
        <v>0</v>
      </c>
      <c r="EA19" s="69"/>
      <c r="EB19" s="69"/>
      <c r="EC19" s="69"/>
      <c r="ED19" s="69"/>
      <c r="EE19" s="69"/>
      <c r="EF19" s="73">
        <f>DZ19*$H19</f>
        <v>0</v>
      </c>
      <c r="EG19" s="70">
        <f t="shared" si="2"/>
        <v>1</v>
      </c>
      <c r="EH19" s="73">
        <f t="shared" si="3"/>
        <v>0</v>
      </c>
      <c r="EI19" s="70">
        <f>SUM(CJ19,CC19,BV19,BO19,BH19,BA19,AT19,AM19,AF19,Y19,R19,K19,CQ19,CX19,DE19,DL19,DS19,DZ19)</f>
        <v>0</v>
      </c>
      <c r="EJ19" s="66">
        <f t="shared" si="1"/>
        <v>0</v>
      </c>
      <c r="EM19" s="67"/>
    </row>
    <row r="20" spans="1:143" outlineLevel="1" x14ac:dyDescent="0.2">
      <c r="A20" s="302" t="s">
        <v>141</v>
      </c>
      <c r="B20" s="303" t="s">
        <v>293</v>
      </c>
      <c r="C20" s="306" t="str">
        <f>IFERROR(IFERROR(IF(MATCH(B20,[1]SINAPI!$A$3:$A$7037,0),(PROPER(VLOOKUP(B20,[1]SINAPI!$A$3:$E$7037,5,0))),0),IFERROR(IF(MATCH(B20,'[1]CDHU-182'!$A$9:$A$4098,0),(UPPER(VLOOKUP(B20,'[1]CDHU-182'!$A$9:$H$4098,8,0))),0),IFERROR(IF(MATCH(B20,[1]FDE!$A$7:$A$3232,0),(VLOOKUP(B20,[1]FDE!$A$7:$E$3232,5,0)),0),IF(MATCH(B20,'[1]SIURB Edif'!$A$2:$A$2699,0),(PROPER(VLOOKUP(B20,'[1]SIURB Edif'!A$2:E$2699,5,0))),0))))," ")</f>
        <v>CDHU-182</v>
      </c>
      <c r="D20" s="169" t="s">
        <v>806</v>
      </c>
      <c r="E20" s="170" t="s">
        <v>184</v>
      </c>
      <c r="F20" s="174">
        <v>12</v>
      </c>
      <c r="G20" s="74"/>
      <c r="H20" s="177">
        <f t="shared" ref="H20:H25" si="4">ROUND(IFERROR(F20*G20," - "),2)</f>
        <v>0</v>
      </c>
      <c r="I20" s="178" t="e">
        <f>H20/$G$686</f>
        <v>#DIV/0!</v>
      </c>
      <c r="J20" s="19">
        <f t="shared" ref="J20:J26" si="5">EG20</f>
        <v>1</v>
      </c>
      <c r="K20" s="68">
        <f t="shared" ref="K20:K25" si="6">SUM(L20:P20)</f>
        <v>0</v>
      </c>
      <c r="L20" s="69"/>
      <c r="M20" s="69"/>
      <c r="N20" s="69"/>
      <c r="O20" s="69"/>
      <c r="P20" s="69"/>
      <c r="Q20" s="71">
        <f t="shared" ref="Q20:Q25" si="7">K20*$H20</f>
        <v>0</v>
      </c>
      <c r="R20" s="72">
        <f t="shared" ref="R20:R25" si="8">SUM(S20:W20)</f>
        <v>0</v>
      </c>
      <c r="S20" s="69"/>
      <c r="T20" s="69"/>
      <c r="U20" s="69"/>
      <c r="V20" s="69"/>
      <c r="W20" s="69"/>
      <c r="X20" s="73">
        <f t="shared" ref="X20:X25" si="9">R20*$H20</f>
        <v>0</v>
      </c>
      <c r="Y20" s="72">
        <f>SUM(Z20:AD20)</f>
        <v>0</v>
      </c>
      <c r="Z20" s="69"/>
      <c r="AA20" s="69"/>
      <c r="AB20" s="69"/>
      <c r="AC20" s="69"/>
      <c r="AD20" s="69"/>
      <c r="AE20" s="73">
        <f>Y20*$H20</f>
        <v>0</v>
      </c>
      <c r="AF20" s="72">
        <f>SUM(AG20:AK20)</f>
        <v>0</v>
      </c>
      <c r="AG20" s="69"/>
      <c r="AH20" s="69"/>
      <c r="AI20" s="69"/>
      <c r="AJ20" s="69"/>
      <c r="AK20" s="69"/>
      <c r="AL20" s="73">
        <f>AF20*$H20</f>
        <v>0</v>
      </c>
      <c r="AM20" s="72">
        <f>SUM(AN20:AR20)</f>
        <v>0</v>
      </c>
      <c r="AN20" s="69"/>
      <c r="AO20" s="69"/>
      <c r="AP20" s="69"/>
      <c r="AQ20" s="69"/>
      <c r="AR20" s="69"/>
      <c r="AS20" s="73">
        <f>AM20*$H20</f>
        <v>0</v>
      </c>
      <c r="AT20" s="72">
        <f>SUM(AU20:AY20)</f>
        <v>0</v>
      </c>
      <c r="AU20" s="69"/>
      <c r="AV20" s="69"/>
      <c r="AW20" s="69"/>
      <c r="AX20" s="69"/>
      <c r="AY20" s="69"/>
      <c r="AZ20" s="73">
        <f>AT20*$H20</f>
        <v>0</v>
      </c>
      <c r="BA20" s="72">
        <f>SUM(BB20:BF20)</f>
        <v>0</v>
      </c>
      <c r="BB20" s="69"/>
      <c r="BC20" s="69"/>
      <c r="BD20" s="69"/>
      <c r="BE20" s="69"/>
      <c r="BF20" s="69"/>
      <c r="BG20" s="73">
        <f>BA20*$H20</f>
        <v>0</v>
      </c>
      <c r="BH20" s="72">
        <f>SUM(BI20:BM20)</f>
        <v>0</v>
      </c>
      <c r="BI20" s="69"/>
      <c r="BJ20" s="69"/>
      <c r="BK20" s="69"/>
      <c r="BL20" s="69"/>
      <c r="BM20" s="69"/>
      <c r="BN20" s="73">
        <f>BH20*$H20</f>
        <v>0</v>
      </c>
      <c r="BO20" s="72">
        <f>SUM(BP20:BT20)</f>
        <v>0</v>
      </c>
      <c r="BP20" s="69"/>
      <c r="BQ20" s="69"/>
      <c r="BR20" s="69"/>
      <c r="BS20" s="69"/>
      <c r="BT20" s="69"/>
      <c r="BU20" s="73">
        <f>BO20*$H20</f>
        <v>0</v>
      </c>
      <c r="BV20" s="72">
        <f>SUM(BW20:CA20)</f>
        <v>0</v>
      </c>
      <c r="BW20" s="69"/>
      <c r="BX20" s="69"/>
      <c r="BY20" s="69"/>
      <c r="BZ20" s="69"/>
      <c r="CA20" s="69"/>
      <c r="CB20" s="73">
        <f>BV20*$H20</f>
        <v>0</v>
      </c>
      <c r="CC20" s="72">
        <f>SUM(CD20:CH20)</f>
        <v>0</v>
      </c>
      <c r="CD20" s="69"/>
      <c r="CE20" s="69"/>
      <c r="CF20" s="69"/>
      <c r="CG20" s="69"/>
      <c r="CH20" s="69"/>
      <c r="CI20" s="73">
        <f>CC20*$H20</f>
        <v>0</v>
      </c>
      <c r="CJ20" s="72">
        <f>SUM(CK20:CO20)</f>
        <v>0</v>
      </c>
      <c r="CK20" s="69"/>
      <c r="CL20" s="69"/>
      <c r="CM20" s="69"/>
      <c r="CN20" s="69"/>
      <c r="CO20" s="69"/>
      <c r="CP20" s="73">
        <f>CJ20*$H20</f>
        <v>0</v>
      </c>
      <c r="CQ20" s="72">
        <f>SUM(CR20:CV20)</f>
        <v>0</v>
      </c>
      <c r="CR20" s="69"/>
      <c r="CS20" s="69"/>
      <c r="CT20" s="69"/>
      <c r="CU20" s="69"/>
      <c r="CV20" s="69"/>
      <c r="CW20" s="73">
        <f>CQ20*$H20</f>
        <v>0</v>
      </c>
      <c r="CX20" s="72">
        <f>SUM(CY20:DC20)</f>
        <v>0</v>
      </c>
      <c r="CY20" s="69"/>
      <c r="CZ20" s="69"/>
      <c r="DA20" s="69"/>
      <c r="DB20" s="69"/>
      <c r="DC20" s="69"/>
      <c r="DD20" s="73">
        <f>CX20*$H20</f>
        <v>0</v>
      </c>
      <c r="DE20" s="72">
        <f>SUM(DF20:DJ20)</f>
        <v>0</v>
      </c>
      <c r="DF20" s="69"/>
      <c r="DG20" s="69"/>
      <c r="DH20" s="69"/>
      <c r="DI20" s="69"/>
      <c r="DJ20" s="69"/>
      <c r="DK20" s="73">
        <f>DE20*$H20</f>
        <v>0</v>
      </c>
      <c r="DL20" s="72">
        <f>SUM(DM20:DQ20)</f>
        <v>0</v>
      </c>
      <c r="DM20" s="69"/>
      <c r="DN20" s="69"/>
      <c r="DO20" s="69"/>
      <c r="DP20" s="69"/>
      <c r="DQ20" s="69"/>
      <c r="DR20" s="73">
        <f>DL20*$H20</f>
        <v>0</v>
      </c>
      <c r="DS20" s="72">
        <f>SUM(DT20:DX20)</f>
        <v>0</v>
      </c>
      <c r="DT20" s="69"/>
      <c r="DU20" s="69"/>
      <c r="DV20" s="69"/>
      <c r="DW20" s="69"/>
      <c r="DX20" s="69"/>
      <c r="DY20" s="73">
        <f>DS20*$H20</f>
        <v>0</v>
      </c>
      <c r="DZ20" s="72">
        <f>SUM(EA20:EE20)</f>
        <v>0</v>
      </c>
      <c r="EA20" s="69"/>
      <c r="EB20" s="69"/>
      <c r="EC20" s="69"/>
      <c r="ED20" s="69"/>
      <c r="EE20" s="69"/>
      <c r="EF20" s="73">
        <f>DZ20*$H20</f>
        <v>0</v>
      </c>
      <c r="EG20" s="70">
        <f t="shared" si="2"/>
        <v>1</v>
      </c>
      <c r="EH20" s="73">
        <f t="shared" si="3"/>
        <v>0</v>
      </c>
      <c r="EI20" s="70">
        <f t="shared" ref="EI20:EI26" si="10">SUM(CJ20,CC20,BV20,BO20,BH20,BA20,AT20,AM20,AF20,Y20,R20,K20,CQ20,CX20,DE20,DL20,DS20,DZ20)</f>
        <v>0</v>
      </c>
      <c r="EJ20" s="66">
        <f t="shared" ref="EJ20:EJ26" si="11">SUM(CP20,CI20,CB20,BU20,BN20,BG20,AZ20,AS20,AL20,AE20,X20,Q20,CW20,DD20,DK20,DR20,DY20,EF20)</f>
        <v>0</v>
      </c>
      <c r="EM20" s="67"/>
    </row>
    <row r="21" spans="1:143" outlineLevel="1" x14ac:dyDescent="0.2">
      <c r="A21" s="313" t="s">
        <v>356</v>
      </c>
      <c r="B21" s="314"/>
      <c r="C21" s="307"/>
      <c r="D21" s="176" t="s">
        <v>884</v>
      </c>
      <c r="E21" s="28">
        <f>SUM(H22:H25)</f>
        <v>0</v>
      </c>
      <c r="F21" s="28"/>
      <c r="G21" s="28"/>
      <c r="H21" s="28"/>
      <c r="I21" s="27" t="e">
        <f>E21/$G$686</f>
        <v>#DIV/0!</v>
      </c>
      <c r="J21" s="19">
        <f>EG21</f>
        <v>1</v>
      </c>
      <c r="K21" s="68"/>
      <c r="L21" s="69"/>
      <c r="M21" s="70"/>
      <c r="N21" s="70"/>
      <c r="O21" s="70"/>
      <c r="P21" s="70"/>
      <c r="Q21" s="71"/>
      <c r="R21" s="72"/>
      <c r="S21" s="70"/>
      <c r="T21" s="70"/>
      <c r="U21" s="70"/>
      <c r="V21" s="70"/>
      <c r="W21" s="70"/>
      <c r="X21" s="73"/>
      <c r="Y21" s="72"/>
      <c r="Z21" s="70"/>
      <c r="AA21" s="70"/>
      <c r="AB21" s="70"/>
      <c r="AC21" s="70"/>
      <c r="AD21" s="70"/>
      <c r="AE21" s="73"/>
      <c r="AF21" s="72"/>
      <c r="AG21" s="70"/>
      <c r="AH21" s="70"/>
      <c r="AI21" s="70"/>
      <c r="AJ21" s="70"/>
      <c r="AK21" s="70"/>
      <c r="AL21" s="73"/>
      <c r="AM21" s="72"/>
      <c r="AN21" s="70"/>
      <c r="AO21" s="70"/>
      <c r="AP21" s="70"/>
      <c r="AQ21" s="70"/>
      <c r="AR21" s="70"/>
      <c r="AS21" s="73"/>
      <c r="AT21" s="72"/>
      <c r="AU21" s="70"/>
      <c r="AV21" s="70"/>
      <c r="AW21" s="70"/>
      <c r="AX21" s="70"/>
      <c r="AY21" s="70"/>
      <c r="AZ21" s="73"/>
      <c r="BA21" s="72"/>
      <c r="BB21" s="70"/>
      <c r="BC21" s="70"/>
      <c r="BD21" s="70"/>
      <c r="BE21" s="70"/>
      <c r="BF21" s="70"/>
      <c r="BG21" s="73"/>
      <c r="BH21" s="72"/>
      <c r="BI21" s="70"/>
      <c r="BJ21" s="70"/>
      <c r="BK21" s="70"/>
      <c r="BL21" s="70"/>
      <c r="BM21" s="70"/>
      <c r="BN21" s="73"/>
      <c r="BO21" s="72"/>
      <c r="BP21" s="70"/>
      <c r="BQ21" s="70"/>
      <c r="BR21" s="70"/>
      <c r="BS21" s="70"/>
      <c r="BT21" s="70"/>
      <c r="BU21" s="73"/>
      <c r="BV21" s="72"/>
      <c r="BW21" s="70"/>
      <c r="BX21" s="70"/>
      <c r="BY21" s="70"/>
      <c r="BZ21" s="70"/>
      <c r="CA21" s="70"/>
      <c r="CB21" s="73"/>
      <c r="CC21" s="72"/>
      <c r="CD21" s="70"/>
      <c r="CE21" s="70"/>
      <c r="CF21" s="70"/>
      <c r="CG21" s="70"/>
      <c r="CH21" s="70"/>
      <c r="CI21" s="73"/>
      <c r="CJ21" s="72"/>
      <c r="CK21" s="70"/>
      <c r="CL21" s="70"/>
      <c r="CM21" s="70"/>
      <c r="CN21" s="70"/>
      <c r="CO21" s="70"/>
      <c r="CP21" s="73"/>
      <c r="CQ21" s="72"/>
      <c r="CR21" s="70"/>
      <c r="CS21" s="70"/>
      <c r="CT21" s="70"/>
      <c r="CU21" s="70"/>
      <c r="CV21" s="70"/>
      <c r="CW21" s="73"/>
      <c r="CX21" s="72"/>
      <c r="CY21" s="70"/>
      <c r="CZ21" s="70"/>
      <c r="DA21" s="70"/>
      <c r="DB21" s="70"/>
      <c r="DC21" s="70"/>
      <c r="DD21" s="73"/>
      <c r="DE21" s="72"/>
      <c r="DF21" s="70"/>
      <c r="DG21" s="70"/>
      <c r="DH21" s="70"/>
      <c r="DI21" s="70"/>
      <c r="DJ21" s="70"/>
      <c r="DK21" s="73"/>
      <c r="DL21" s="72"/>
      <c r="DM21" s="70"/>
      <c r="DN21" s="70"/>
      <c r="DO21" s="70"/>
      <c r="DP21" s="70"/>
      <c r="DQ21" s="70"/>
      <c r="DR21" s="73"/>
      <c r="DS21" s="72"/>
      <c r="DT21" s="70"/>
      <c r="DU21" s="70"/>
      <c r="DV21" s="70"/>
      <c r="DW21" s="70"/>
      <c r="DX21" s="70"/>
      <c r="DY21" s="73"/>
      <c r="DZ21" s="72"/>
      <c r="EA21" s="70"/>
      <c r="EB21" s="70"/>
      <c r="EC21" s="70"/>
      <c r="ED21" s="70"/>
      <c r="EE21" s="70"/>
      <c r="EF21" s="73"/>
      <c r="EG21" s="70">
        <f t="shared" si="2"/>
        <v>1</v>
      </c>
      <c r="EH21" s="73">
        <f t="shared" si="3"/>
        <v>0</v>
      </c>
      <c r="EI21" s="70">
        <f>SUM(CJ21,CC21,BV21,BO21,BH21,BA21,AT21,AM21,AF21,Y21,R21,K21,CQ21,CX21,DE21,DL21,DS21,DZ21)</f>
        <v>0</v>
      </c>
      <c r="EJ21" s="66">
        <f>SUM(CP21,CI21,CB21,BU21,BN21,BG21,AZ21,AS21,AL21,AE21,X21,Q21,CW21,DD21,DK21,DR21,DY21,EF21)</f>
        <v>0</v>
      </c>
      <c r="EM21" s="67"/>
    </row>
    <row r="22" spans="1:143" ht="25.5" outlineLevel="1" x14ac:dyDescent="0.2">
      <c r="A22" s="302" t="s">
        <v>302</v>
      </c>
      <c r="B22" s="303" t="s">
        <v>298</v>
      </c>
      <c r="C22" s="306" t="str">
        <f>IFERROR(IFERROR(IF(MATCH(B22,[1]SINAPI!$A$3:$A$7037,0),(PROPER(VLOOKUP(B22,[1]SINAPI!$A$3:$E$7037,5,0))),0),IFERROR(IF(MATCH(B22,'[1]CDHU-182'!$A$9:$A$4098,0),(UPPER(VLOOKUP(B22,'[1]CDHU-182'!$A$9:$H$4098,8,0))),0),IFERROR(IF(MATCH(B22,[1]FDE!$A$7:$A$3232,0),(VLOOKUP(B22,[1]FDE!$A$7:$E$3232,5,0)),0),IF(MATCH(B22,'[1]SIURB Edif'!$A$2:$A$2699,0),(PROPER(VLOOKUP(B22,'[1]SIURB Edif'!A$2:E$2699,5,0))),0))))," ")</f>
        <v>CDHU-182</v>
      </c>
      <c r="D22" s="169" t="s">
        <v>807</v>
      </c>
      <c r="E22" s="170" t="s">
        <v>75</v>
      </c>
      <c r="F22" s="174">
        <v>11</v>
      </c>
      <c r="G22" s="74"/>
      <c r="H22" s="177">
        <f t="shared" si="4"/>
        <v>0</v>
      </c>
      <c r="I22" s="178" t="e">
        <f>H22/$G$686</f>
        <v>#DIV/0!</v>
      </c>
      <c r="J22" s="19">
        <f t="shared" si="5"/>
        <v>1</v>
      </c>
      <c r="K22" s="68">
        <f t="shared" si="6"/>
        <v>0</v>
      </c>
      <c r="L22" s="69"/>
      <c r="M22" s="69"/>
      <c r="N22" s="69"/>
      <c r="O22" s="69"/>
      <c r="P22" s="69"/>
      <c r="Q22" s="71">
        <f t="shared" si="7"/>
        <v>0</v>
      </c>
      <c r="R22" s="72">
        <f t="shared" si="8"/>
        <v>0</v>
      </c>
      <c r="S22" s="69"/>
      <c r="T22" s="69"/>
      <c r="U22" s="69"/>
      <c r="V22" s="69"/>
      <c r="W22" s="69"/>
      <c r="X22" s="73">
        <f t="shared" si="9"/>
        <v>0</v>
      </c>
      <c r="Y22" s="72">
        <f>SUM(Z22:AD22)</f>
        <v>0</v>
      </c>
      <c r="Z22" s="69"/>
      <c r="AA22" s="69"/>
      <c r="AB22" s="69"/>
      <c r="AC22" s="69"/>
      <c r="AD22" s="69"/>
      <c r="AE22" s="73">
        <f>Y22*$H22</f>
        <v>0</v>
      </c>
      <c r="AF22" s="72">
        <f>SUM(AG22:AK22)</f>
        <v>0</v>
      </c>
      <c r="AG22" s="69"/>
      <c r="AH22" s="69"/>
      <c r="AI22" s="69"/>
      <c r="AJ22" s="69"/>
      <c r="AK22" s="69"/>
      <c r="AL22" s="73">
        <f>AF22*$H22</f>
        <v>0</v>
      </c>
      <c r="AM22" s="72">
        <f>SUM(AN22:AR22)</f>
        <v>0</v>
      </c>
      <c r="AN22" s="69"/>
      <c r="AO22" s="69"/>
      <c r="AP22" s="69"/>
      <c r="AQ22" s="69"/>
      <c r="AR22" s="69"/>
      <c r="AS22" s="73">
        <f>AM22*$H22</f>
        <v>0</v>
      </c>
      <c r="AT22" s="72">
        <f>SUM(AU22:AY22)</f>
        <v>0</v>
      </c>
      <c r="AU22" s="69"/>
      <c r="AV22" s="69"/>
      <c r="AW22" s="69"/>
      <c r="AX22" s="69"/>
      <c r="AY22" s="69"/>
      <c r="AZ22" s="73">
        <f>AT22*$H22</f>
        <v>0</v>
      </c>
      <c r="BA22" s="72">
        <f>SUM(BB22:BF22)</f>
        <v>0</v>
      </c>
      <c r="BB22" s="69"/>
      <c r="BC22" s="69"/>
      <c r="BD22" s="69"/>
      <c r="BE22" s="69"/>
      <c r="BF22" s="69"/>
      <c r="BG22" s="73">
        <f>BA22*$H22</f>
        <v>0</v>
      </c>
      <c r="BH22" s="72">
        <f>SUM(BI22:BM22)</f>
        <v>0</v>
      </c>
      <c r="BI22" s="69"/>
      <c r="BJ22" s="69"/>
      <c r="BK22" s="69"/>
      <c r="BL22" s="69"/>
      <c r="BM22" s="69"/>
      <c r="BN22" s="73">
        <f>BH22*$H22</f>
        <v>0</v>
      </c>
      <c r="BO22" s="72">
        <f>SUM(BP22:BT22)</f>
        <v>0</v>
      </c>
      <c r="BP22" s="69"/>
      <c r="BQ22" s="69"/>
      <c r="BR22" s="69"/>
      <c r="BS22" s="69"/>
      <c r="BT22" s="69"/>
      <c r="BU22" s="73">
        <f>BO22*$H22</f>
        <v>0</v>
      </c>
      <c r="BV22" s="72">
        <f>SUM(BW22:CA22)</f>
        <v>0</v>
      </c>
      <c r="BW22" s="69"/>
      <c r="BX22" s="69"/>
      <c r="BY22" s="69"/>
      <c r="BZ22" s="69"/>
      <c r="CA22" s="69"/>
      <c r="CB22" s="73">
        <f>BV22*$H22</f>
        <v>0</v>
      </c>
      <c r="CC22" s="72">
        <f>SUM(CD22:CH22)</f>
        <v>0</v>
      </c>
      <c r="CD22" s="69"/>
      <c r="CE22" s="69"/>
      <c r="CF22" s="69"/>
      <c r="CG22" s="69"/>
      <c r="CH22" s="69"/>
      <c r="CI22" s="73">
        <f>CC22*$H22</f>
        <v>0</v>
      </c>
      <c r="CJ22" s="72">
        <f>SUM(CK22:CO22)</f>
        <v>0</v>
      </c>
      <c r="CK22" s="69"/>
      <c r="CL22" s="69"/>
      <c r="CM22" s="69"/>
      <c r="CN22" s="69"/>
      <c r="CO22" s="69"/>
      <c r="CP22" s="73">
        <f>CJ22*$H22</f>
        <v>0</v>
      </c>
      <c r="CQ22" s="72">
        <f>SUM(CR22:CV22)</f>
        <v>0</v>
      </c>
      <c r="CR22" s="69"/>
      <c r="CS22" s="69"/>
      <c r="CT22" s="69"/>
      <c r="CU22" s="69"/>
      <c r="CV22" s="69"/>
      <c r="CW22" s="73">
        <f>CQ22*$H22</f>
        <v>0</v>
      </c>
      <c r="CX22" s="72">
        <f>SUM(CY22:DC22)</f>
        <v>0</v>
      </c>
      <c r="CY22" s="69"/>
      <c r="CZ22" s="69"/>
      <c r="DA22" s="69"/>
      <c r="DB22" s="69"/>
      <c r="DC22" s="69"/>
      <c r="DD22" s="73">
        <f>CX22*$H22</f>
        <v>0</v>
      </c>
      <c r="DE22" s="72">
        <f>SUM(DF22:DJ22)</f>
        <v>0</v>
      </c>
      <c r="DF22" s="69"/>
      <c r="DG22" s="69"/>
      <c r="DH22" s="69"/>
      <c r="DI22" s="69"/>
      <c r="DJ22" s="69"/>
      <c r="DK22" s="73">
        <f>DE22*$H22</f>
        <v>0</v>
      </c>
      <c r="DL22" s="72">
        <f>SUM(DM22:DQ22)</f>
        <v>0</v>
      </c>
      <c r="DM22" s="69"/>
      <c r="DN22" s="69"/>
      <c r="DO22" s="69"/>
      <c r="DP22" s="69"/>
      <c r="DQ22" s="69"/>
      <c r="DR22" s="73">
        <f>DL22*$H22</f>
        <v>0</v>
      </c>
      <c r="DS22" s="72">
        <f>SUM(DT22:DX22)</f>
        <v>0</v>
      </c>
      <c r="DT22" s="69"/>
      <c r="DU22" s="69"/>
      <c r="DV22" s="69"/>
      <c r="DW22" s="69"/>
      <c r="DX22" s="69"/>
      <c r="DY22" s="73">
        <f>DS22*$H22</f>
        <v>0</v>
      </c>
      <c r="DZ22" s="72">
        <f>SUM(EA22:EE22)</f>
        <v>0</v>
      </c>
      <c r="EA22" s="69"/>
      <c r="EB22" s="69"/>
      <c r="EC22" s="69"/>
      <c r="ED22" s="69"/>
      <c r="EE22" s="69"/>
      <c r="EF22" s="73">
        <f>DZ22*$H22</f>
        <v>0</v>
      </c>
      <c r="EG22" s="70">
        <f t="shared" si="2"/>
        <v>1</v>
      </c>
      <c r="EH22" s="73">
        <f t="shared" si="3"/>
        <v>0</v>
      </c>
      <c r="EI22" s="70">
        <f t="shared" si="10"/>
        <v>0</v>
      </c>
      <c r="EJ22" s="66">
        <f t="shared" si="11"/>
        <v>0</v>
      </c>
      <c r="EM22" s="67"/>
    </row>
    <row r="23" spans="1:143" ht="25.5" outlineLevel="1" x14ac:dyDescent="0.2">
      <c r="A23" s="302" t="s">
        <v>303</v>
      </c>
      <c r="B23" s="303" t="s">
        <v>299</v>
      </c>
      <c r="C23" s="306" t="str">
        <f>IFERROR(IFERROR(IF(MATCH(B23,[1]SINAPI!$A$3:$A$7037,0),(PROPER(VLOOKUP(B23,[1]SINAPI!$A$3:$E$7037,5,0))),0),IFERROR(IF(MATCH(B23,'[1]CDHU-182'!$A$9:$A$4098,0),(UPPER(VLOOKUP(B23,'[1]CDHU-182'!$A$9:$H$4098,8,0))),0),IFERROR(IF(MATCH(B23,[1]FDE!$A$7:$A$3232,0),(VLOOKUP(B23,[1]FDE!$A$7:$E$3232,5,0)),0),IF(MATCH(B23,'[1]SIURB Edif'!$A$2:$A$2699,0),(PROPER(VLOOKUP(B23,'[1]SIURB Edif'!A$2:E$2699,5,0))),0))))," ")</f>
        <v>CDHU-182</v>
      </c>
      <c r="D23" s="169" t="s">
        <v>808</v>
      </c>
      <c r="E23" s="170" t="s">
        <v>75</v>
      </c>
      <c r="F23" s="174">
        <v>10</v>
      </c>
      <c r="G23" s="74"/>
      <c r="H23" s="177">
        <f t="shared" si="4"/>
        <v>0</v>
      </c>
      <c r="I23" s="178" t="e">
        <f>H23/$G$686</f>
        <v>#DIV/0!</v>
      </c>
      <c r="J23" s="19">
        <f t="shared" si="5"/>
        <v>1</v>
      </c>
      <c r="K23" s="68">
        <f t="shared" si="6"/>
        <v>0</v>
      </c>
      <c r="L23" s="69"/>
      <c r="M23" s="69"/>
      <c r="N23" s="69"/>
      <c r="O23" s="69"/>
      <c r="P23" s="69"/>
      <c r="Q23" s="71">
        <f t="shared" si="7"/>
        <v>0</v>
      </c>
      <c r="R23" s="72">
        <f t="shared" si="8"/>
        <v>0</v>
      </c>
      <c r="S23" s="69"/>
      <c r="T23" s="69"/>
      <c r="U23" s="69"/>
      <c r="V23" s="69"/>
      <c r="W23" s="69"/>
      <c r="X23" s="73">
        <f t="shared" si="9"/>
        <v>0</v>
      </c>
      <c r="Y23" s="72">
        <f>SUM(Z23:AD23)</f>
        <v>0</v>
      </c>
      <c r="Z23" s="69"/>
      <c r="AA23" s="69"/>
      <c r="AB23" s="69"/>
      <c r="AC23" s="69"/>
      <c r="AD23" s="69"/>
      <c r="AE23" s="73">
        <f>Y23*$H23</f>
        <v>0</v>
      </c>
      <c r="AF23" s="72">
        <f>SUM(AG23:AK23)</f>
        <v>0</v>
      </c>
      <c r="AG23" s="69"/>
      <c r="AH23" s="69"/>
      <c r="AI23" s="69"/>
      <c r="AJ23" s="69"/>
      <c r="AK23" s="69"/>
      <c r="AL23" s="73">
        <f>AF23*$H23</f>
        <v>0</v>
      </c>
      <c r="AM23" s="72">
        <f>SUM(AN23:AR23)</f>
        <v>0</v>
      </c>
      <c r="AN23" s="69"/>
      <c r="AO23" s="69"/>
      <c r="AP23" s="69"/>
      <c r="AQ23" s="69"/>
      <c r="AR23" s="69"/>
      <c r="AS23" s="73">
        <f>AM23*$H23</f>
        <v>0</v>
      </c>
      <c r="AT23" s="72">
        <f>SUM(AU23:AY23)</f>
        <v>0</v>
      </c>
      <c r="AU23" s="69"/>
      <c r="AV23" s="69"/>
      <c r="AW23" s="69"/>
      <c r="AX23" s="69"/>
      <c r="AY23" s="69"/>
      <c r="AZ23" s="73">
        <f>AT23*$H23</f>
        <v>0</v>
      </c>
      <c r="BA23" s="72">
        <f>SUM(BB23:BF23)</f>
        <v>0</v>
      </c>
      <c r="BB23" s="69"/>
      <c r="BC23" s="69"/>
      <c r="BD23" s="69"/>
      <c r="BE23" s="69"/>
      <c r="BF23" s="69"/>
      <c r="BG23" s="73">
        <f>BA23*$H23</f>
        <v>0</v>
      </c>
      <c r="BH23" s="72">
        <f>SUM(BI23:BM23)</f>
        <v>0</v>
      </c>
      <c r="BI23" s="69"/>
      <c r="BJ23" s="69"/>
      <c r="BK23" s="69"/>
      <c r="BL23" s="69"/>
      <c r="BM23" s="69"/>
      <c r="BN23" s="73">
        <f>BH23*$H23</f>
        <v>0</v>
      </c>
      <c r="BO23" s="72">
        <f>SUM(BP23:BT23)</f>
        <v>0</v>
      </c>
      <c r="BP23" s="69"/>
      <c r="BQ23" s="69"/>
      <c r="BR23" s="69"/>
      <c r="BS23" s="69"/>
      <c r="BT23" s="69"/>
      <c r="BU23" s="73">
        <f>BO23*$H23</f>
        <v>0</v>
      </c>
      <c r="BV23" s="72">
        <f>SUM(BW23:CA23)</f>
        <v>0</v>
      </c>
      <c r="BW23" s="69"/>
      <c r="BX23" s="69"/>
      <c r="BY23" s="69"/>
      <c r="BZ23" s="69"/>
      <c r="CA23" s="69"/>
      <c r="CB23" s="73">
        <f>BV23*$H23</f>
        <v>0</v>
      </c>
      <c r="CC23" s="72">
        <f>SUM(CD23:CH23)</f>
        <v>0</v>
      </c>
      <c r="CD23" s="69"/>
      <c r="CE23" s="69"/>
      <c r="CF23" s="69"/>
      <c r="CG23" s="69"/>
      <c r="CH23" s="69"/>
      <c r="CI23" s="73">
        <f>CC23*$H23</f>
        <v>0</v>
      </c>
      <c r="CJ23" s="72">
        <f>SUM(CK23:CO23)</f>
        <v>0</v>
      </c>
      <c r="CK23" s="69"/>
      <c r="CL23" s="69"/>
      <c r="CM23" s="69"/>
      <c r="CN23" s="69"/>
      <c r="CO23" s="69"/>
      <c r="CP23" s="73">
        <f>CJ23*$H23</f>
        <v>0</v>
      </c>
      <c r="CQ23" s="72">
        <f>SUM(CR23:CV23)</f>
        <v>0</v>
      </c>
      <c r="CR23" s="69"/>
      <c r="CS23" s="69"/>
      <c r="CT23" s="69"/>
      <c r="CU23" s="69"/>
      <c r="CV23" s="69"/>
      <c r="CW23" s="73">
        <f>CQ23*$H23</f>
        <v>0</v>
      </c>
      <c r="CX23" s="72">
        <f>SUM(CY23:DC23)</f>
        <v>0</v>
      </c>
      <c r="CY23" s="69"/>
      <c r="CZ23" s="69"/>
      <c r="DA23" s="69"/>
      <c r="DB23" s="69"/>
      <c r="DC23" s="69"/>
      <c r="DD23" s="73">
        <f>CX23*$H23</f>
        <v>0</v>
      </c>
      <c r="DE23" s="72">
        <f>SUM(DF23:DJ23)</f>
        <v>0</v>
      </c>
      <c r="DF23" s="69"/>
      <c r="DG23" s="69"/>
      <c r="DH23" s="69"/>
      <c r="DI23" s="69"/>
      <c r="DJ23" s="69"/>
      <c r="DK23" s="73">
        <f>DE23*$H23</f>
        <v>0</v>
      </c>
      <c r="DL23" s="72">
        <f>SUM(DM23:DQ23)</f>
        <v>0</v>
      </c>
      <c r="DM23" s="69"/>
      <c r="DN23" s="69"/>
      <c r="DO23" s="69"/>
      <c r="DP23" s="69"/>
      <c r="DQ23" s="69"/>
      <c r="DR23" s="73">
        <f>DL23*$H23</f>
        <v>0</v>
      </c>
      <c r="DS23" s="72">
        <f>SUM(DT23:DX23)</f>
        <v>0</v>
      </c>
      <c r="DT23" s="69"/>
      <c r="DU23" s="69"/>
      <c r="DV23" s="69"/>
      <c r="DW23" s="69"/>
      <c r="DX23" s="69"/>
      <c r="DY23" s="73">
        <f>DS23*$H23</f>
        <v>0</v>
      </c>
      <c r="DZ23" s="72">
        <f>SUM(EA23:EE23)</f>
        <v>0</v>
      </c>
      <c r="EA23" s="69"/>
      <c r="EB23" s="69"/>
      <c r="EC23" s="69"/>
      <c r="ED23" s="69"/>
      <c r="EE23" s="69"/>
      <c r="EF23" s="73">
        <f>DZ23*$H23</f>
        <v>0</v>
      </c>
      <c r="EG23" s="70">
        <f t="shared" si="2"/>
        <v>1</v>
      </c>
      <c r="EH23" s="73">
        <f t="shared" si="3"/>
        <v>0</v>
      </c>
      <c r="EI23" s="70">
        <f t="shared" si="10"/>
        <v>0</v>
      </c>
      <c r="EJ23" s="66">
        <f t="shared" si="11"/>
        <v>0</v>
      </c>
      <c r="EM23" s="67"/>
    </row>
    <row r="24" spans="1:143" outlineLevel="1" x14ac:dyDescent="0.2">
      <c r="A24" s="302" t="s">
        <v>304</v>
      </c>
      <c r="B24" s="303" t="s">
        <v>301</v>
      </c>
      <c r="C24" s="306" t="str">
        <f>IFERROR(IFERROR(IF(MATCH(B24,[1]SINAPI!$A$3:$A$7037,0),(PROPER(VLOOKUP(B24,[1]SINAPI!$A$3:$E$7037,5,0))),0),IFERROR(IF(MATCH(B24,'[1]CDHU-182'!$A$9:$A$4098,0),(UPPER(VLOOKUP(B24,'[1]CDHU-182'!$A$9:$H$4098,8,0))),0),IFERROR(IF(MATCH(B24,[1]FDE!$A$7:$A$3232,0),(VLOOKUP(B24,[1]FDE!$A$7:$E$3232,5,0)),0),IF(MATCH(B24,'[1]SIURB Edif'!$A$2:$A$2699,0),(PROPER(VLOOKUP(B24,'[1]SIURB Edif'!A$2:E$2699,5,0))),0))))," ")</f>
        <v>CDHU-182</v>
      </c>
      <c r="D24" s="169" t="s">
        <v>809</v>
      </c>
      <c r="E24" s="170" t="s">
        <v>75</v>
      </c>
      <c r="F24" s="174">
        <v>1</v>
      </c>
      <c r="G24" s="74"/>
      <c r="H24" s="177">
        <f t="shared" si="4"/>
        <v>0</v>
      </c>
      <c r="I24" s="178" t="e">
        <f>H24/$G$686</f>
        <v>#DIV/0!</v>
      </c>
      <c r="J24" s="19">
        <f t="shared" si="5"/>
        <v>1</v>
      </c>
      <c r="K24" s="68">
        <f t="shared" si="6"/>
        <v>0</v>
      </c>
      <c r="L24" s="69"/>
      <c r="M24" s="69"/>
      <c r="N24" s="69"/>
      <c r="O24" s="69"/>
      <c r="P24" s="69"/>
      <c r="Q24" s="71">
        <f t="shared" si="7"/>
        <v>0</v>
      </c>
      <c r="R24" s="72">
        <f t="shared" si="8"/>
        <v>0</v>
      </c>
      <c r="S24" s="69"/>
      <c r="T24" s="69"/>
      <c r="U24" s="69"/>
      <c r="V24" s="69"/>
      <c r="W24" s="69"/>
      <c r="X24" s="73">
        <f t="shared" si="9"/>
        <v>0</v>
      </c>
      <c r="Y24" s="72">
        <f>SUM(Z24:AD24)</f>
        <v>0</v>
      </c>
      <c r="Z24" s="69"/>
      <c r="AA24" s="69"/>
      <c r="AB24" s="69"/>
      <c r="AC24" s="69"/>
      <c r="AD24" s="69"/>
      <c r="AE24" s="73">
        <f>Y24*$H24</f>
        <v>0</v>
      </c>
      <c r="AF24" s="72">
        <f>SUM(AG24:AK24)</f>
        <v>0</v>
      </c>
      <c r="AG24" s="69"/>
      <c r="AH24" s="69"/>
      <c r="AI24" s="69"/>
      <c r="AJ24" s="69"/>
      <c r="AK24" s="69"/>
      <c r="AL24" s="73">
        <f>AF24*$H24</f>
        <v>0</v>
      </c>
      <c r="AM24" s="72">
        <f>SUM(AN24:AR24)</f>
        <v>0</v>
      </c>
      <c r="AN24" s="69"/>
      <c r="AO24" s="69"/>
      <c r="AP24" s="69"/>
      <c r="AQ24" s="69"/>
      <c r="AR24" s="69"/>
      <c r="AS24" s="73">
        <f>AM24*$H24</f>
        <v>0</v>
      </c>
      <c r="AT24" s="72">
        <f>SUM(AU24:AY24)</f>
        <v>0</v>
      </c>
      <c r="AU24" s="69"/>
      <c r="AV24" s="69"/>
      <c r="AW24" s="69"/>
      <c r="AX24" s="69"/>
      <c r="AY24" s="69"/>
      <c r="AZ24" s="73">
        <f>AT24*$H24</f>
        <v>0</v>
      </c>
      <c r="BA24" s="72">
        <f>SUM(BB24:BF24)</f>
        <v>0</v>
      </c>
      <c r="BB24" s="69"/>
      <c r="BC24" s="69"/>
      <c r="BD24" s="69"/>
      <c r="BE24" s="69"/>
      <c r="BF24" s="69"/>
      <c r="BG24" s="73">
        <f>BA24*$H24</f>
        <v>0</v>
      </c>
      <c r="BH24" s="72">
        <f>SUM(BI24:BM24)</f>
        <v>0</v>
      </c>
      <c r="BI24" s="69"/>
      <c r="BJ24" s="69"/>
      <c r="BK24" s="69"/>
      <c r="BL24" s="69"/>
      <c r="BM24" s="69"/>
      <c r="BN24" s="73">
        <f>BH24*$H24</f>
        <v>0</v>
      </c>
      <c r="BO24" s="72">
        <f>SUM(BP24:BT24)</f>
        <v>0</v>
      </c>
      <c r="BP24" s="69"/>
      <c r="BQ24" s="69"/>
      <c r="BR24" s="69"/>
      <c r="BS24" s="69"/>
      <c r="BT24" s="69"/>
      <c r="BU24" s="73">
        <f>BO24*$H24</f>
        <v>0</v>
      </c>
      <c r="BV24" s="72">
        <f>SUM(BW24:CA24)</f>
        <v>0</v>
      </c>
      <c r="BW24" s="69"/>
      <c r="BX24" s="69"/>
      <c r="BY24" s="69"/>
      <c r="BZ24" s="69"/>
      <c r="CA24" s="69"/>
      <c r="CB24" s="73">
        <f>BV24*$H24</f>
        <v>0</v>
      </c>
      <c r="CC24" s="72">
        <f>SUM(CD24:CH24)</f>
        <v>0</v>
      </c>
      <c r="CD24" s="69"/>
      <c r="CE24" s="69"/>
      <c r="CF24" s="69"/>
      <c r="CG24" s="69"/>
      <c r="CH24" s="69"/>
      <c r="CI24" s="73">
        <f>CC24*$H24</f>
        <v>0</v>
      </c>
      <c r="CJ24" s="72">
        <f>SUM(CK24:CO24)</f>
        <v>0</v>
      </c>
      <c r="CK24" s="69"/>
      <c r="CL24" s="69"/>
      <c r="CM24" s="69"/>
      <c r="CN24" s="69"/>
      <c r="CO24" s="69"/>
      <c r="CP24" s="73">
        <f>CJ24*$H24</f>
        <v>0</v>
      </c>
      <c r="CQ24" s="72">
        <f>SUM(CR24:CV24)</f>
        <v>0</v>
      </c>
      <c r="CR24" s="69"/>
      <c r="CS24" s="69"/>
      <c r="CT24" s="69"/>
      <c r="CU24" s="69"/>
      <c r="CV24" s="69"/>
      <c r="CW24" s="73">
        <f>CQ24*$H24</f>
        <v>0</v>
      </c>
      <c r="CX24" s="72">
        <f>SUM(CY24:DC24)</f>
        <v>0</v>
      </c>
      <c r="CY24" s="69"/>
      <c r="CZ24" s="69"/>
      <c r="DA24" s="69"/>
      <c r="DB24" s="69"/>
      <c r="DC24" s="69"/>
      <c r="DD24" s="73">
        <f>CX24*$H24</f>
        <v>0</v>
      </c>
      <c r="DE24" s="72">
        <f>SUM(DF24:DJ24)</f>
        <v>0</v>
      </c>
      <c r="DF24" s="69"/>
      <c r="DG24" s="69"/>
      <c r="DH24" s="69"/>
      <c r="DI24" s="69"/>
      <c r="DJ24" s="69"/>
      <c r="DK24" s="73">
        <f>DE24*$H24</f>
        <v>0</v>
      </c>
      <c r="DL24" s="72">
        <f>SUM(DM24:DQ24)</f>
        <v>0</v>
      </c>
      <c r="DM24" s="69"/>
      <c r="DN24" s="69"/>
      <c r="DO24" s="69"/>
      <c r="DP24" s="69"/>
      <c r="DQ24" s="69"/>
      <c r="DR24" s="73">
        <f>DL24*$H24</f>
        <v>0</v>
      </c>
      <c r="DS24" s="72">
        <f>SUM(DT24:DX24)</f>
        <v>0</v>
      </c>
      <c r="DT24" s="69"/>
      <c r="DU24" s="69"/>
      <c r="DV24" s="69"/>
      <c r="DW24" s="69"/>
      <c r="DX24" s="69"/>
      <c r="DY24" s="73">
        <f>DS24*$H24</f>
        <v>0</v>
      </c>
      <c r="DZ24" s="72">
        <f>SUM(EA24:EE24)</f>
        <v>0</v>
      </c>
      <c r="EA24" s="69"/>
      <c r="EB24" s="69"/>
      <c r="EC24" s="69"/>
      <c r="ED24" s="69"/>
      <c r="EE24" s="69"/>
      <c r="EF24" s="73">
        <f>DZ24*$H24</f>
        <v>0</v>
      </c>
      <c r="EG24" s="70">
        <f t="shared" si="2"/>
        <v>1</v>
      </c>
      <c r="EH24" s="73">
        <f t="shared" si="3"/>
        <v>0</v>
      </c>
      <c r="EI24" s="70">
        <f t="shared" si="10"/>
        <v>0</v>
      </c>
      <c r="EJ24" s="66">
        <f t="shared" si="11"/>
        <v>0</v>
      </c>
      <c r="EM24" s="67"/>
    </row>
    <row r="25" spans="1:143" outlineLevel="1" x14ac:dyDescent="0.2">
      <c r="A25" s="302" t="s">
        <v>305</v>
      </c>
      <c r="B25" s="303" t="s">
        <v>300</v>
      </c>
      <c r="C25" s="306" t="str">
        <f>IFERROR(IFERROR(IF(MATCH(B25,[1]SINAPI!$A$3:$A$7037,0),(PROPER(VLOOKUP(B25,[1]SINAPI!$A$3:$E$7037,5,0))),0),IFERROR(IF(MATCH(B25,'[1]CDHU-182'!$A$9:$A$4098,0),(UPPER(VLOOKUP(B25,'[1]CDHU-182'!$A$9:$H$4098,8,0))),0),IFERROR(IF(MATCH(B25,[1]FDE!$A$7:$A$3232,0),(VLOOKUP(B25,[1]FDE!$A$7:$E$3232,5,0)),0),IF(MATCH(B25,'[1]SIURB Edif'!$A$2:$A$2699,0),(PROPER(VLOOKUP(B25,'[1]SIURB Edif'!A$2:E$2699,5,0))),0))))," ")</f>
        <v>CDHU-182</v>
      </c>
      <c r="D25" s="169" t="s">
        <v>810</v>
      </c>
      <c r="E25" s="170" t="s">
        <v>75</v>
      </c>
      <c r="F25" s="174">
        <v>1</v>
      </c>
      <c r="G25" s="74"/>
      <c r="H25" s="177">
        <f t="shared" si="4"/>
        <v>0</v>
      </c>
      <c r="I25" s="178" t="e">
        <f>H25/$G$686</f>
        <v>#DIV/0!</v>
      </c>
      <c r="J25" s="19">
        <f t="shared" si="5"/>
        <v>1</v>
      </c>
      <c r="K25" s="68">
        <f t="shared" si="6"/>
        <v>0</v>
      </c>
      <c r="L25" s="69"/>
      <c r="M25" s="69"/>
      <c r="N25" s="69"/>
      <c r="O25" s="69"/>
      <c r="P25" s="69"/>
      <c r="Q25" s="71">
        <f t="shared" si="7"/>
        <v>0</v>
      </c>
      <c r="R25" s="72">
        <f t="shared" si="8"/>
        <v>0</v>
      </c>
      <c r="S25" s="69"/>
      <c r="T25" s="69"/>
      <c r="U25" s="69"/>
      <c r="V25" s="69"/>
      <c r="W25" s="69"/>
      <c r="X25" s="73">
        <f t="shared" si="9"/>
        <v>0</v>
      </c>
      <c r="Y25" s="72">
        <f>SUM(Z25:AD25)</f>
        <v>0</v>
      </c>
      <c r="Z25" s="69"/>
      <c r="AA25" s="69"/>
      <c r="AB25" s="69"/>
      <c r="AC25" s="69"/>
      <c r="AD25" s="69"/>
      <c r="AE25" s="73">
        <f>Y25*$H25</f>
        <v>0</v>
      </c>
      <c r="AF25" s="72">
        <f>SUM(AG25:AK25)</f>
        <v>0</v>
      </c>
      <c r="AG25" s="69"/>
      <c r="AH25" s="69"/>
      <c r="AI25" s="69"/>
      <c r="AJ25" s="69"/>
      <c r="AK25" s="69"/>
      <c r="AL25" s="73">
        <f>AF25*$H25</f>
        <v>0</v>
      </c>
      <c r="AM25" s="72">
        <f>SUM(AN25:AR25)</f>
        <v>0</v>
      </c>
      <c r="AN25" s="69"/>
      <c r="AO25" s="69"/>
      <c r="AP25" s="69"/>
      <c r="AQ25" s="69"/>
      <c r="AR25" s="69"/>
      <c r="AS25" s="73">
        <f>AM25*$H25</f>
        <v>0</v>
      </c>
      <c r="AT25" s="72">
        <f>SUM(AU25:AY25)</f>
        <v>0</v>
      </c>
      <c r="AU25" s="69"/>
      <c r="AV25" s="69"/>
      <c r="AW25" s="69"/>
      <c r="AX25" s="69"/>
      <c r="AY25" s="69"/>
      <c r="AZ25" s="73">
        <f>AT25*$H25</f>
        <v>0</v>
      </c>
      <c r="BA25" s="72">
        <f>SUM(BB25:BF25)</f>
        <v>0</v>
      </c>
      <c r="BB25" s="69"/>
      <c r="BC25" s="69"/>
      <c r="BD25" s="69"/>
      <c r="BE25" s="69"/>
      <c r="BF25" s="69"/>
      <c r="BG25" s="73">
        <f>BA25*$H25</f>
        <v>0</v>
      </c>
      <c r="BH25" s="72">
        <f>SUM(BI25:BM25)</f>
        <v>0</v>
      </c>
      <c r="BI25" s="69"/>
      <c r="BJ25" s="69"/>
      <c r="BK25" s="69"/>
      <c r="BL25" s="69"/>
      <c r="BM25" s="69"/>
      <c r="BN25" s="73">
        <f>BH25*$H25</f>
        <v>0</v>
      </c>
      <c r="BO25" s="72">
        <f>SUM(BP25:BT25)</f>
        <v>0</v>
      </c>
      <c r="BP25" s="69"/>
      <c r="BQ25" s="69"/>
      <c r="BR25" s="69"/>
      <c r="BS25" s="69"/>
      <c r="BT25" s="69"/>
      <c r="BU25" s="73">
        <f>BO25*$H25</f>
        <v>0</v>
      </c>
      <c r="BV25" s="72">
        <f>SUM(BW25:CA25)</f>
        <v>0</v>
      </c>
      <c r="BW25" s="69"/>
      <c r="BX25" s="69"/>
      <c r="BY25" s="69"/>
      <c r="BZ25" s="69"/>
      <c r="CA25" s="69"/>
      <c r="CB25" s="73">
        <f>BV25*$H25</f>
        <v>0</v>
      </c>
      <c r="CC25" s="72">
        <f>SUM(CD25:CH25)</f>
        <v>0</v>
      </c>
      <c r="CD25" s="69"/>
      <c r="CE25" s="69"/>
      <c r="CF25" s="69"/>
      <c r="CG25" s="69"/>
      <c r="CH25" s="69"/>
      <c r="CI25" s="73">
        <f>CC25*$H25</f>
        <v>0</v>
      </c>
      <c r="CJ25" s="72">
        <f>SUM(CK25:CO25)</f>
        <v>0</v>
      </c>
      <c r="CK25" s="69"/>
      <c r="CL25" s="69"/>
      <c r="CM25" s="69"/>
      <c r="CN25" s="69"/>
      <c r="CO25" s="69"/>
      <c r="CP25" s="73">
        <f>CJ25*$H25</f>
        <v>0</v>
      </c>
      <c r="CQ25" s="72">
        <f>SUM(CR25:CV25)</f>
        <v>0</v>
      </c>
      <c r="CR25" s="69"/>
      <c r="CS25" s="69"/>
      <c r="CT25" s="69"/>
      <c r="CU25" s="69"/>
      <c r="CV25" s="69"/>
      <c r="CW25" s="73">
        <f>CQ25*$H25</f>
        <v>0</v>
      </c>
      <c r="CX25" s="72">
        <f>SUM(CY25:DC25)</f>
        <v>0</v>
      </c>
      <c r="CY25" s="69"/>
      <c r="CZ25" s="69"/>
      <c r="DA25" s="69"/>
      <c r="DB25" s="69"/>
      <c r="DC25" s="69"/>
      <c r="DD25" s="73">
        <f>CX25*$H25</f>
        <v>0</v>
      </c>
      <c r="DE25" s="72">
        <f>SUM(DF25:DJ25)</f>
        <v>0</v>
      </c>
      <c r="DF25" s="69"/>
      <c r="DG25" s="69"/>
      <c r="DH25" s="69"/>
      <c r="DI25" s="69"/>
      <c r="DJ25" s="69"/>
      <c r="DK25" s="73">
        <f>DE25*$H25</f>
        <v>0</v>
      </c>
      <c r="DL25" s="72">
        <f>SUM(DM25:DQ25)</f>
        <v>0</v>
      </c>
      <c r="DM25" s="69"/>
      <c r="DN25" s="69"/>
      <c r="DO25" s="69"/>
      <c r="DP25" s="69"/>
      <c r="DQ25" s="69"/>
      <c r="DR25" s="73">
        <f>DL25*$H25</f>
        <v>0</v>
      </c>
      <c r="DS25" s="72">
        <f>SUM(DT25:DX25)</f>
        <v>0</v>
      </c>
      <c r="DT25" s="69"/>
      <c r="DU25" s="69"/>
      <c r="DV25" s="69"/>
      <c r="DW25" s="69"/>
      <c r="DX25" s="69"/>
      <c r="DY25" s="73">
        <f>DS25*$H25</f>
        <v>0</v>
      </c>
      <c r="DZ25" s="72">
        <f>SUM(EA25:EE25)</f>
        <v>0</v>
      </c>
      <c r="EA25" s="69"/>
      <c r="EB25" s="69"/>
      <c r="EC25" s="69"/>
      <c r="ED25" s="69"/>
      <c r="EE25" s="69"/>
      <c r="EF25" s="73">
        <f>DZ25*$H25</f>
        <v>0</v>
      </c>
      <c r="EG25" s="70">
        <f t="shared" si="2"/>
        <v>1</v>
      </c>
      <c r="EH25" s="73">
        <f t="shared" si="3"/>
        <v>0</v>
      </c>
      <c r="EI25" s="70">
        <f t="shared" si="10"/>
        <v>0</v>
      </c>
      <c r="EJ25" s="66">
        <f t="shared" si="11"/>
        <v>0</v>
      </c>
      <c r="EM25" s="67"/>
    </row>
    <row r="26" spans="1:143" ht="25.5" outlineLevel="1" x14ac:dyDescent="0.2">
      <c r="A26" s="313" t="s">
        <v>357</v>
      </c>
      <c r="B26" s="314"/>
      <c r="C26" s="307"/>
      <c r="D26" s="176" t="s">
        <v>355</v>
      </c>
      <c r="E26" s="28">
        <f>SUM(H27:H29)</f>
        <v>0</v>
      </c>
      <c r="F26" s="28"/>
      <c r="G26" s="28"/>
      <c r="H26" s="28"/>
      <c r="I26" s="27" t="e">
        <f>E26/$G$686</f>
        <v>#DIV/0!</v>
      </c>
      <c r="J26" s="19">
        <f t="shared" si="5"/>
        <v>1</v>
      </c>
      <c r="K26" s="68"/>
      <c r="L26" s="69"/>
      <c r="M26" s="70"/>
      <c r="N26" s="70"/>
      <c r="O26" s="70"/>
      <c r="P26" s="70"/>
      <c r="Q26" s="71"/>
      <c r="R26" s="72"/>
      <c r="S26" s="70"/>
      <c r="T26" s="70"/>
      <c r="U26" s="70"/>
      <c r="V26" s="70"/>
      <c r="W26" s="70"/>
      <c r="X26" s="73"/>
      <c r="Y26" s="72"/>
      <c r="Z26" s="70"/>
      <c r="AA26" s="70"/>
      <c r="AB26" s="70"/>
      <c r="AC26" s="70"/>
      <c r="AD26" s="70"/>
      <c r="AE26" s="73"/>
      <c r="AF26" s="72"/>
      <c r="AG26" s="70"/>
      <c r="AH26" s="70"/>
      <c r="AI26" s="70"/>
      <c r="AJ26" s="70"/>
      <c r="AK26" s="70"/>
      <c r="AL26" s="73"/>
      <c r="AM26" s="72"/>
      <c r="AN26" s="70"/>
      <c r="AO26" s="70"/>
      <c r="AP26" s="70"/>
      <c r="AQ26" s="70"/>
      <c r="AR26" s="70"/>
      <c r="AS26" s="73"/>
      <c r="AT26" s="72"/>
      <c r="AU26" s="70"/>
      <c r="AV26" s="70"/>
      <c r="AW26" s="70"/>
      <c r="AX26" s="70"/>
      <c r="AY26" s="70"/>
      <c r="AZ26" s="73"/>
      <c r="BA26" s="72"/>
      <c r="BB26" s="70"/>
      <c r="BC26" s="70"/>
      <c r="BD26" s="70"/>
      <c r="BE26" s="70"/>
      <c r="BF26" s="70"/>
      <c r="BG26" s="73"/>
      <c r="BH26" s="72"/>
      <c r="BI26" s="70"/>
      <c r="BJ26" s="70"/>
      <c r="BK26" s="70"/>
      <c r="BL26" s="70"/>
      <c r="BM26" s="70"/>
      <c r="BN26" s="73"/>
      <c r="BO26" s="72"/>
      <c r="BP26" s="70"/>
      <c r="BQ26" s="70"/>
      <c r="BR26" s="70"/>
      <c r="BS26" s="70"/>
      <c r="BT26" s="70"/>
      <c r="BU26" s="73"/>
      <c r="BV26" s="72"/>
      <c r="BW26" s="70"/>
      <c r="BX26" s="70"/>
      <c r="BY26" s="70"/>
      <c r="BZ26" s="70"/>
      <c r="CA26" s="70"/>
      <c r="CB26" s="73"/>
      <c r="CC26" s="72"/>
      <c r="CD26" s="70"/>
      <c r="CE26" s="70"/>
      <c r="CF26" s="70"/>
      <c r="CG26" s="70"/>
      <c r="CH26" s="70"/>
      <c r="CI26" s="73"/>
      <c r="CJ26" s="72"/>
      <c r="CK26" s="70"/>
      <c r="CL26" s="70"/>
      <c r="CM26" s="70"/>
      <c r="CN26" s="70"/>
      <c r="CO26" s="70"/>
      <c r="CP26" s="73"/>
      <c r="CQ26" s="72"/>
      <c r="CR26" s="70"/>
      <c r="CS26" s="70"/>
      <c r="CT26" s="70"/>
      <c r="CU26" s="70"/>
      <c r="CV26" s="70"/>
      <c r="CW26" s="73"/>
      <c r="CX26" s="72"/>
      <c r="CY26" s="70"/>
      <c r="CZ26" s="70"/>
      <c r="DA26" s="70"/>
      <c r="DB26" s="70"/>
      <c r="DC26" s="70"/>
      <c r="DD26" s="73"/>
      <c r="DE26" s="72"/>
      <c r="DF26" s="70"/>
      <c r="DG26" s="70"/>
      <c r="DH26" s="70"/>
      <c r="DI26" s="70"/>
      <c r="DJ26" s="70"/>
      <c r="DK26" s="73"/>
      <c r="DL26" s="72"/>
      <c r="DM26" s="70"/>
      <c r="DN26" s="70"/>
      <c r="DO26" s="70"/>
      <c r="DP26" s="70"/>
      <c r="DQ26" s="70"/>
      <c r="DR26" s="73"/>
      <c r="DS26" s="72"/>
      <c r="DT26" s="70"/>
      <c r="DU26" s="70"/>
      <c r="DV26" s="70"/>
      <c r="DW26" s="70"/>
      <c r="DX26" s="70"/>
      <c r="DY26" s="73"/>
      <c r="DZ26" s="72"/>
      <c r="EA26" s="70"/>
      <c r="EB26" s="70"/>
      <c r="EC26" s="70"/>
      <c r="ED26" s="70"/>
      <c r="EE26" s="70"/>
      <c r="EF26" s="73"/>
      <c r="EG26" s="70">
        <f t="shared" si="2"/>
        <v>1</v>
      </c>
      <c r="EH26" s="73">
        <f t="shared" si="3"/>
        <v>0</v>
      </c>
      <c r="EI26" s="70">
        <f t="shared" si="10"/>
        <v>0</v>
      </c>
      <c r="EJ26" s="66">
        <f t="shared" si="11"/>
        <v>0</v>
      </c>
      <c r="EM26" s="67"/>
    </row>
    <row r="27" spans="1:143" ht="25.5" outlineLevel="1" x14ac:dyDescent="0.2">
      <c r="A27" s="302" t="s">
        <v>313</v>
      </c>
      <c r="B27" s="303">
        <v>200536</v>
      </c>
      <c r="C27" s="306" t="str">
        <f>IFERROR(IFERROR(IF(MATCH(B27,[1]SINAPI!$A$3:$A$7037,0),(PROPER(VLOOKUP(B27,[1]SINAPI!$A$3:$E$7037,5,0))),0),IFERROR(IF(MATCH(B27,'[1]CDHU-182'!$A$9:$A$4098,0),(UPPER(VLOOKUP(B27,'[1]CDHU-182'!$A$9:$H$4098,8,0))),0),IFERROR(IF(MATCH(B27,[1]FDE!$A$7:$A$3232,0),(VLOOKUP(B27,[1]FDE!$A$7:$E$3232,5,0)),0),IF(MATCH(B27,'[1]SIURB Edif'!$A$2:$A$2699,0),(PROPER(VLOOKUP(B27,'[1]SIURB Edif'!A$2:E$2699,5,0))),0))))," ")</f>
        <v>Siurb (Edif)-Jan/21</v>
      </c>
      <c r="D27" s="169" t="s">
        <v>811</v>
      </c>
      <c r="E27" s="170" t="s">
        <v>338</v>
      </c>
      <c r="F27" s="174">
        <v>1</v>
      </c>
      <c r="G27" s="74"/>
      <c r="H27" s="177">
        <f>ROUND(IFERROR(F27*G27," - "),2)</f>
        <v>0</v>
      </c>
      <c r="I27" s="178" t="e">
        <f>H27/$G$686</f>
        <v>#DIV/0!</v>
      </c>
      <c r="J27" s="19">
        <f t="shared" ref="J27:J49" si="12">EG27</f>
        <v>1</v>
      </c>
      <c r="K27" s="68">
        <f>SUM(L27:P27)</f>
        <v>0</v>
      </c>
      <c r="L27" s="69"/>
      <c r="M27" s="69"/>
      <c r="N27" s="69"/>
      <c r="O27" s="69"/>
      <c r="P27" s="69"/>
      <c r="Q27" s="71">
        <f>K27*$H27</f>
        <v>0</v>
      </c>
      <c r="R27" s="72">
        <f>SUM(S27:W27)</f>
        <v>0</v>
      </c>
      <c r="S27" s="69"/>
      <c r="T27" s="69"/>
      <c r="U27" s="69"/>
      <c r="V27" s="69"/>
      <c r="W27" s="69"/>
      <c r="X27" s="73">
        <f>R27*$H27</f>
        <v>0</v>
      </c>
      <c r="Y27" s="72">
        <f>SUM(Z27:AD27)</f>
        <v>0</v>
      </c>
      <c r="Z27" s="69"/>
      <c r="AA27" s="69"/>
      <c r="AB27" s="69"/>
      <c r="AC27" s="69"/>
      <c r="AD27" s="69"/>
      <c r="AE27" s="73">
        <f>Y27*$H27</f>
        <v>0</v>
      </c>
      <c r="AF27" s="72">
        <f>SUM(AG27:AK27)</f>
        <v>0</v>
      </c>
      <c r="AG27" s="69"/>
      <c r="AH27" s="69"/>
      <c r="AI27" s="69"/>
      <c r="AJ27" s="69"/>
      <c r="AK27" s="69"/>
      <c r="AL27" s="73">
        <f>AF27*$H27</f>
        <v>0</v>
      </c>
      <c r="AM27" s="72">
        <f>SUM(AN27:AR27)</f>
        <v>0</v>
      </c>
      <c r="AN27" s="69"/>
      <c r="AO27" s="69"/>
      <c r="AP27" s="69"/>
      <c r="AQ27" s="69"/>
      <c r="AR27" s="69"/>
      <c r="AS27" s="73">
        <f>AM27*$H27</f>
        <v>0</v>
      </c>
      <c r="AT27" s="72">
        <f>SUM(AU27:AY27)</f>
        <v>0</v>
      </c>
      <c r="AU27" s="69"/>
      <c r="AV27" s="69"/>
      <c r="AW27" s="69"/>
      <c r="AX27" s="69"/>
      <c r="AY27" s="69"/>
      <c r="AZ27" s="73">
        <f>AT27*$H27</f>
        <v>0</v>
      </c>
      <c r="BA27" s="72">
        <f>SUM(BB27:BF27)</f>
        <v>0</v>
      </c>
      <c r="BB27" s="69"/>
      <c r="BC27" s="69"/>
      <c r="BD27" s="69"/>
      <c r="BE27" s="69"/>
      <c r="BF27" s="69"/>
      <c r="BG27" s="73">
        <f>BA27*$H27</f>
        <v>0</v>
      </c>
      <c r="BH27" s="72">
        <f>SUM(BI27:BM27)</f>
        <v>0</v>
      </c>
      <c r="BI27" s="69"/>
      <c r="BJ27" s="69"/>
      <c r="BK27" s="69"/>
      <c r="BL27" s="69"/>
      <c r="BM27" s="69"/>
      <c r="BN27" s="73">
        <f>BH27*$H27</f>
        <v>0</v>
      </c>
      <c r="BO27" s="72">
        <f>SUM(BP27:BT27)</f>
        <v>0</v>
      </c>
      <c r="BP27" s="69"/>
      <c r="BQ27" s="69"/>
      <c r="BR27" s="69"/>
      <c r="BS27" s="69"/>
      <c r="BT27" s="69"/>
      <c r="BU27" s="73">
        <f>BO27*$H27</f>
        <v>0</v>
      </c>
      <c r="BV27" s="72">
        <f>SUM(BW27:CA27)</f>
        <v>0</v>
      </c>
      <c r="BW27" s="69"/>
      <c r="BX27" s="69"/>
      <c r="BY27" s="69"/>
      <c r="BZ27" s="69"/>
      <c r="CA27" s="69"/>
      <c r="CB27" s="73">
        <f>BV27*$H27</f>
        <v>0</v>
      </c>
      <c r="CC27" s="72">
        <f>SUM(CD27:CH27)</f>
        <v>0</v>
      </c>
      <c r="CD27" s="69"/>
      <c r="CE27" s="69"/>
      <c r="CF27" s="69"/>
      <c r="CG27" s="69"/>
      <c r="CH27" s="69"/>
      <c r="CI27" s="73">
        <f>CC27*$H27</f>
        <v>0</v>
      </c>
      <c r="CJ27" s="72">
        <f>SUM(CK27:CO27)</f>
        <v>0</v>
      </c>
      <c r="CK27" s="69"/>
      <c r="CL27" s="69"/>
      <c r="CM27" s="69"/>
      <c r="CN27" s="69"/>
      <c r="CO27" s="69"/>
      <c r="CP27" s="73">
        <f>CJ27*$H27</f>
        <v>0</v>
      </c>
      <c r="CQ27" s="72">
        <f>SUM(CR27:CV27)</f>
        <v>0</v>
      </c>
      <c r="CR27" s="69"/>
      <c r="CS27" s="69"/>
      <c r="CT27" s="69"/>
      <c r="CU27" s="69"/>
      <c r="CV27" s="69"/>
      <c r="CW27" s="73">
        <f>CQ27*$H27</f>
        <v>0</v>
      </c>
      <c r="CX27" s="72">
        <f>SUM(CY27:DC27)</f>
        <v>0</v>
      </c>
      <c r="CY27" s="69"/>
      <c r="CZ27" s="69"/>
      <c r="DA27" s="69"/>
      <c r="DB27" s="69"/>
      <c r="DC27" s="69"/>
      <c r="DD27" s="73">
        <f>CX27*$H27</f>
        <v>0</v>
      </c>
      <c r="DE27" s="72">
        <f>SUM(DF27:DJ27)</f>
        <v>0</v>
      </c>
      <c r="DF27" s="69"/>
      <c r="DG27" s="69"/>
      <c r="DH27" s="69"/>
      <c r="DI27" s="69"/>
      <c r="DJ27" s="69"/>
      <c r="DK27" s="73">
        <f>DE27*$H27</f>
        <v>0</v>
      </c>
      <c r="DL27" s="72">
        <f>SUM(DM27:DQ27)</f>
        <v>0</v>
      </c>
      <c r="DM27" s="69"/>
      <c r="DN27" s="69"/>
      <c r="DO27" s="69"/>
      <c r="DP27" s="69"/>
      <c r="DQ27" s="69"/>
      <c r="DR27" s="73">
        <f>DL27*$H27</f>
        <v>0</v>
      </c>
      <c r="DS27" s="72">
        <f>SUM(DT27:DX27)</f>
        <v>0</v>
      </c>
      <c r="DT27" s="69"/>
      <c r="DU27" s="69"/>
      <c r="DV27" s="69"/>
      <c r="DW27" s="69"/>
      <c r="DX27" s="69"/>
      <c r="DY27" s="73">
        <f>DS27*$H27</f>
        <v>0</v>
      </c>
      <c r="DZ27" s="72">
        <f>SUM(EA27:EE27)</f>
        <v>0</v>
      </c>
      <c r="EA27" s="69"/>
      <c r="EB27" s="69"/>
      <c r="EC27" s="69"/>
      <c r="ED27" s="69"/>
      <c r="EE27" s="69"/>
      <c r="EF27" s="73">
        <f>DZ27*$H27</f>
        <v>0</v>
      </c>
      <c r="EG27" s="70">
        <f t="shared" si="2"/>
        <v>1</v>
      </c>
      <c r="EH27" s="73">
        <f t="shared" si="3"/>
        <v>0</v>
      </c>
      <c r="EI27" s="70">
        <f>SUM(CJ27,CC27,BV27,BO27,BH27,BA27,AT27,AM27,AF27,Y27,R27,K27,CQ27,CX27,DE27,DL27,DS27,DZ27)</f>
        <v>0</v>
      </c>
      <c r="EJ27" s="66">
        <f t="shared" ref="EJ27:EJ49" si="13">SUM(CP27,CI27,CB27,BU27,BN27,BG27,AZ27,AS27,AL27,AE27,X27,Q27,CW27,DD27,DK27,DR27,DY27,EF27)</f>
        <v>0</v>
      </c>
      <c r="EM27" s="67"/>
    </row>
    <row r="28" spans="1:143" ht="33" customHeight="1" outlineLevel="1" x14ac:dyDescent="0.2">
      <c r="A28" s="302" t="s">
        <v>314</v>
      </c>
      <c r="B28" s="303" t="s">
        <v>93</v>
      </c>
      <c r="C28" s="306" t="str">
        <f>IFERROR(IFERROR(IF(MATCH(B28,[1]SINAPI!$A$3:$A$7037,0),(PROPER(VLOOKUP(B28,[1]SINAPI!$A$3:$E$7037,5,0))),0),IFERROR(IF(MATCH(B28,'[1]CDHU-182'!$A$9:$A$4098,0),(UPPER(VLOOKUP(B28,'[1]CDHU-182'!$A$9:$H$4098,8,0))),0),IFERROR(IF(MATCH(B28,[1]FDE!$A$7:$A$3232,0),(VLOOKUP(B28,[1]FDE!$A$7:$E$3232,5,0)),0),IF(MATCH(B28,'[1]SIURB Edif'!$A$2:$A$2699,0),(PROPER(VLOOKUP(B28,'[1]SIURB Edif'!A$2:E$2699,5,0))),0))))," ")</f>
        <v>FDE-Julho/21</v>
      </c>
      <c r="D28" s="169" t="s">
        <v>812</v>
      </c>
      <c r="E28" s="170" t="s">
        <v>75</v>
      </c>
      <c r="F28" s="174">
        <v>1</v>
      </c>
      <c r="G28" s="74"/>
      <c r="H28" s="177">
        <f>ROUND(IFERROR(F28*G28," - "),2)</f>
        <v>0</v>
      </c>
      <c r="I28" s="178" t="e">
        <f>H28/$G$686</f>
        <v>#DIV/0!</v>
      </c>
      <c r="J28" s="19">
        <f t="shared" si="12"/>
        <v>1</v>
      </c>
      <c r="K28" s="68">
        <f>SUM(L28:P28)</f>
        <v>0</v>
      </c>
      <c r="L28" s="69"/>
      <c r="M28" s="69"/>
      <c r="N28" s="69"/>
      <c r="O28" s="69"/>
      <c r="P28" s="69"/>
      <c r="Q28" s="71">
        <f>K28*$H28</f>
        <v>0</v>
      </c>
      <c r="R28" s="72">
        <f>SUM(S28:W28)</f>
        <v>0</v>
      </c>
      <c r="S28" s="69"/>
      <c r="T28" s="69"/>
      <c r="U28" s="69"/>
      <c r="V28" s="69"/>
      <c r="W28" s="69"/>
      <c r="X28" s="73">
        <f>R28*$H28</f>
        <v>0</v>
      </c>
      <c r="Y28" s="72">
        <f>SUM(Z28:AD28)</f>
        <v>0</v>
      </c>
      <c r="Z28" s="69"/>
      <c r="AA28" s="69"/>
      <c r="AB28" s="69"/>
      <c r="AC28" s="69"/>
      <c r="AD28" s="69"/>
      <c r="AE28" s="73">
        <f>Y28*$H28</f>
        <v>0</v>
      </c>
      <c r="AF28" s="72">
        <f>SUM(AG28:AK28)</f>
        <v>0</v>
      </c>
      <c r="AG28" s="69"/>
      <c r="AH28" s="69"/>
      <c r="AI28" s="69"/>
      <c r="AJ28" s="69"/>
      <c r="AK28" s="69"/>
      <c r="AL28" s="73">
        <f>AF28*$H28</f>
        <v>0</v>
      </c>
      <c r="AM28" s="72">
        <f>SUM(AN28:AR28)</f>
        <v>0</v>
      </c>
      <c r="AN28" s="69"/>
      <c r="AO28" s="69"/>
      <c r="AP28" s="69"/>
      <c r="AQ28" s="69"/>
      <c r="AR28" s="69"/>
      <c r="AS28" s="73">
        <f>AM28*$H28</f>
        <v>0</v>
      </c>
      <c r="AT28" s="72">
        <f>SUM(AU28:AY28)</f>
        <v>0</v>
      </c>
      <c r="AU28" s="69"/>
      <c r="AV28" s="69"/>
      <c r="AW28" s="69"/>
      <c r="AX28" s="69"/>
      <c r="AY28" s="69"/>
      <c r="AZ28" s="73">
        <f>AT28*$H28</f>
        <v>0</v>
      </c>
      <c r="BA28" s="72">
        <f>SUM(BB28:BF28)</f>
        <v>0</v>
      </c>
      <c r="BB28" s="69"/>
      <c r="BC28" s="69"/>
      <c r="BD28" s="69"/>
      <c r="BE28" s="69"/>
      <c r="BF28" s="69"/>
      <c r="BG28" s="73">
        <f>BA28*$H28</f>
        <v>0</v>
      </c>
      <c r="BH28" s="72">
        <f>SUM(BI28:BM28)</f>
        <v>0</v>
      </c>
      <c r="BI28" s="69"/>
      <c r="BJ28" s="69"/>
      <c r="BK28" s="69"/>
      <c r="BL28" s="69"/>
      <c r="BM28" s="69"/>
      <c r="BN28" s="73">
        <f>BH28*$H28</f>
        <v>0</v>
      </c>
      <c r="BO28" s="72">
        <f>SUM(BP28:BT28)</f>
        <v>0</v>
      </c>
      <c r="BP28" s="69"/>
      <c r="BQ28" s="69"/>
      <c r="BR28" s="69"/>
      <c r="BS28" s="69"/>
      <c r="BT28" s="69"/>
      <c r="BU28" s="73">
        <f>BO28*$H28</f>
        <v>0</v>
      </c>
      <c r="BV28" s="72">
        <f>SUM(BW28:CA28)</f>
        <v>0</v>
      </c>
      <c r="BW28" s="69"/>
      <c r="BX28" s="69"/>
      <c r="BY28" s="69"/>
      <c r="BZ28" s="69"/>
      <c r="CA28" s="69"/>
      <c r="CB28" s="73">
        <f>BV28*$H28</f>
        <v>0</v>
      </c>
      <c r="CC28" s="72">
        <f>SUM(CD28:CH28)</f>
        <v>0</v>
      </c>
      <c r="CD28" s="69"/>
      <c r="CE28" s="69"/>
      <c r="CF28" s="69"/>
      <c r="CG28" s="69"/>
      <c r="CH28" s="69"/>
      <c r="CI28" s="73">
        <f>CC28*$H28</f>
        <v>0</v>
      </c>
      <c r="CJ28" s="72">
        <f>SUM(CK28:CO28)</f>
        <v>0</v>
      </c>
      <c r="CK28" s="69"/>
      <c r="CL28" s="69"/>
      <c r="CM28" s="69"/>
      <c r="CN28" s="69"/>
      <c r="CO28" s="69"/>
      <c r="CP28" s="73">
        <f>CJ28*$H28</f>
        <v>0</v>
      </c>
      <c r="CQ28" s="72">
        <f>SUM(CR28:CV28)</f>
        <v>0</v>
      </c>
      <c r="CR28" s="69"/>
      <c r="CS28" s="69"/>
      <c r="CT28" s="69"/>
      <c r="CU28" s="69"/>
      <c r="CV28" s="69"/>
      <c r="CW28" s="73">
        <f>CQ28*$H28</f>
        <v>0</v>
      </c>
      <c r="CX28" s="72">
        <f>SUM(CY28:DC28)</f>
        <v>0</v>
      </c>
      <c r="CY28" s="69"/>
      <c r="CZ28" s="69"/>
      <c r="DA28" s="69"/>
      <c r="DB28" s="69"/>
      <c r="DC28" s="69"/>
      <c r="DD28" s="73">
        <f>CX28*$H28</f>
        <v>0</v>
      </c>
      <c r="DE28" s="72">
        <f>SUM(DF28:DJ28)</f>
        <v>0</v>
      </c>
      <c r="DF28" s="69"/>
      <c r="DG28" s="69"/>
      <c r="DH28" s="69"/>
      <c r="DI28" s="69"/>
      <c r="DJ28" s="69"/>
      <c r="DK28" s="73">
        <f>DE28*$H28</f>
        <v>0</v>
      </c>
      <c r="DL28" s="72">
        <f>SUM(DM28:DQ28)</f>
        <v>0</v>
      </c>
      <c r="DM28" s="69"/>
      <c r="DN28" s="69"/>
      <c r="DO28" s="69"/>
      <c r="DP28" s="69"/>
      <c r="DQ28" s="69"/>
      <c r="DR28" s="73">
        <f>DL28*$H28</f>
        <v>0</v>
      </c>
      <c r="DS28" s="72">
        <f>SUM(DT28:DX28)</f>
        <v>0</v>
      </c>
      <c r="DT28" s="69"/>
      <c r="DU28" s="69"/>
      <c r="DV28" s="69"/>
      <c r="DW28" s="69"/>
      <c r="DX28" s="69"/>
      <c r="DY28" s="73">
        <f>DS28*$H28</f>
        <v>0</v>
      </c>
      <c r="DZ28" s="72">
        <f>SUM(EA28:EE28)</f>
        <v>0</v>
      </c>
      <c r="EA28" s="69"/>
      <c r="EB28" s="69"/>
      <c r="EC28" s="69"/>
      <c r="ED28" s="69"/>
      <c r="EE28" s="69"/>
      <c r="EF28" s="73">
        <f>DZ28*$H28</f>
        <v>0</v>
      </c>
      <c r="EG28" s="70">
        <f t="shared" si="2"/>
        <v>1</v>
      </c>
      <c r="EH28" s="73">
        <f t="shared" si="3"/>
        <v>0</v>
      </c>
      <c r="EI28" s="70">
        <f>SUM(CJ28,CC28,BV28,BO28,BH28,BA28,AT28,AM28,AF28,Y28,R28,K28,CQ28,CX28,DE28,DL28,DS28,DZ28)</f>
        <v>0</v>
      </c>
      <c r="EJ28" s="66">
        <f t="shared" si="13"/>
        <v>0</v>
      </c>
      <c r="EM28" s="67"/>
    </row>
    <row r="29" spans="1:143" ht="26.25" outlineLevel="1" thickBot="1" x14ac:dyDescent="0.25">
      <c r="A29" s="302" t="s">
        <v>342</v>
      </c>
      <c r="B29" s="303" t="s">
        <v>74</v>
      </c>
      <c r="C29" s="306" t="str">
        <f>IFERROR(IFERROR(IF(MATCH(B29,[1]SINAPI!$A$3:$A$7037,0),(PROPER(VLOOKUP(B29,[1]SINAPI!$A$3:$E$7037,5,0))),0),IFERROR(IF(MATCH(B29,'[1]CDHU-182'!$A$9:$A$4098,0),(UPPER(VLOOKUP(B29,'[1]CDHU-182'!$A$9:$H$4098,8,0))),0),IFERROR(IF(MATCH(B29,[1]FDE!$A$7:$A$3232,0),(VLOOKUP(B29,[1]FDE!$A$7:$E$3232,5,0)),0),IF(MATCH(B29,'[1]SIURB Edif'!$A$2:$A$2699,0),(PROPER(VLOOKUP(B29,'[1]SIURB Edif'!A$2:E$2699,5,0))),0))))," ")</f>
        <v>FDE-Julho/21</v>
      </c>
      <c r="D29" s="169" t="s">
        <v>813</v>
      </c>
      <c r="E29" s="170" t="s">
        <v>75</v>
      </c>
      <c r="F29" s="174">
        <v>1</v>
      </c>
      <c r="G29" s="74"/>
      <c r="H29" s="177">
        <f>ROUND(IFERROR(F29*G29," - "),2)</f>
        <v>0</v>
      </c>
      <c r="I29" s="178" t="e">
        <f>H29/$G$686</f>
        <v>#DIV/0!</v>
      </c>
      <c r="J29" s="19">
        <f t="shared" si="12"/>
        <v>1</v>
      </c>
      <c r="K29" s="68">
        <f>SUM(L29:P29)</f>
        <v>0</v>
      </c>
      <c r="L29" s="69"/>
      <c r="M29" s="69"/>
      <c r="N29" s="69"/>
      <c r="O29" s="69"/>
      <c r="P29" s="69"/>
      <c r="Q29" s="71">
        <f>K29*$H29</f>
        <v>0</v>
      </c>
      <c r="R29" s="72">
        <f>SUM(S29:W29)</f>
        <v>0</v>
      </c>
      <c r="S29" s="69"/>
      <c r="T29" s="69"/>
      <c r="U29" s="69"/>
      <c r="V29" s="69"/>
      <c r="W29" s="69"/>
      <c r="X29" s="73">
        <f>R29*$H29</f>
        <v>0</v>
      </c>
      <c r="Y29" s="72">
        <f>SUM(Z29:AD29)</f>
        <v>0</v>
      </c>
      <c r="Z29" s="69"/>
      <c r="AA29" s="69"/>
      <c r="AB29" s="69"/>
      <c r="AC29" s="69"/>
      <c r="AD29" s="69"/>
      <c r="AE29" s="73">
        <f>Y29*$H29</f>
        <v>0</v>
      </c>
      <c r="AF29" s="72">
        <f>SUM(AG29:AK29)</f>
        <v>0</v>
      </c>
      <c r="AG29" s="69"/>
      <c r="AH29" s="69"/>
      <c r="AI29" s="69"/>
      <c r="AJ29" s="69"/>
      <c r="AK29" s="69"/>
      <c r="AL29" s="73">
        <f>AF29*$H29</f>
        <v>0</v>
      </c>
      <c r="AM29" s="72">
        <f>SUM(AN29:AR29)</f>
        <v>0</v>
      </c>
      <c r="AN29" s="69"/>
      <c r="AO29" s="69"/>
      <c r="AP29" s="69"/>
      <c r="AQ29" s="69"/>
      <c r="AR29" s="69"/>
      <c r="AS29" s="73">
        <f>AM29*$H29</f>
        <v>0</v>
      </c>
      <c r="AT29" s="72">
        <f>SUM(AU29:AY29)</f>
        <v>0</v>
      </c>
      <c r="AU29" s="69"/>
      <c r="AV29" s="69"/>
      <c r="AW29" s="69"/>
      <c r="AX29" s="69"/>
      <c r="AY29" s="69"/>
      <c r="AZ29" s="73">
        <f>AT29*$H29</f>
        <v>0</v>
      </c>
      <c r="BA29" s="72">
        <f>SUM(BB29:BF29)</f>
        <v>0</v>
      </c>
      <c r="BB29" s="69"/>
      <c r="BC29" s="69"/>
      <c r="BD29" s="69"/>
      <c r="BE29" s="69"/>
      <c r="BF29" s="69"/>
      <c r="BG29" s="73">
        <f>BA29*$H29</f>
        <v>0</v>
      </c>
      <c r="BH29" s="72">
        <f>SUM(BI29:BM29)</f>
        <v>0</v>
      </c>
      <c r="BI29" s="69"/>
      <c r="BJ29" s="69"/>
      <c r="BK29" s="69"/>
      <c r="BL29" s="69"/>
      <c r="BM29" s="69"/>
      <c r="BN29" s="73">
        <f>BH29*$H29</f>
        <v>0</v>
      </c>
      <c r="BO29" s="72">
        <f>SUM(BP29:BT29)</f>
        <v>0</v>
      </c>
      <c r="BP29" s="69"/>
      <c r="BQ29" s="69"/>
      <c r="BR29" s="69"/>
      <c r="BS29" s="69"/>
      <c r="BT29" s="69"/>
      <c r="BU29" s="73">
        <f>BO29*$H29</f>
        <v>0</v>
      </c>
      <c r="BV29" s="72">
        <f>SUM(BW29:CA29)</f>
        <v>0</v>
      </c>
      <c r="BW29" s="69"/>
      <c r="BX29" s="69"/>
      <c r="BY29" s="69"/>
      <c r="BZ29" s="69"/>
      <c r="CA29" s="69"/>
      <c r="CB29" s="73">
        <f>BV29*$H29</f>
        <v>0</v>
      </c>
      <c r="CC29" s="72">
        <f>SUM(CD29:CH29)</f>
        <v>0</v>
      </c>
      <c r="CD29" s="69"/>
      <c r="CE29" s="69"/>
      <c r="CF29" s="69"/>
      <c r="CG29" s="69"/>
      <c r="CH29" s="69"/>
      <c r="CI29" s="73">
        <f>CC29*$H29</f>
        <v>0</v>
      </c>
      <c r="CJ29" s="72">
        <f>SUM(CK29:CO29)</f>
        <v>0</v>
      </c>
      <c r="CK29" s="69"/>
      <c r="CL29" s="69"/>
      <c r="CM29" s="69"/>
      <c r="CN29" s="69"/>
      <c r="CO29" s="69"/>
      <c r="CP29" s="73">
        <f>CJ29*$H29</f>
        <v>0</v>
      </c>
      <c r="CQ29" s="72">
        <f>SUM(CR29:CV29)</f>
        <v>0</v>
      </c>
      <c r="CR29" s="69"/>
      <c r="CS29" s="69"/>
      <c r="CT29" s="69"/>
      <c r="CU29" s="69"/>
      <c r="CV29" s="69"/>
      <c r="CW29" s="73">
        <f>CQ29*$H29</f>
        <v>0</v>
      </c>
      <c r="CX29" s="72">
        <f>SUM(CY29:DC29)</f>
        <v>0</v>
      </c>
      <c r="CY29" s="69"/>
      <c r="CZ29" s="69"/>
      <c r="DA29" s="69"/>
      <c r="DB29" s="69"/>
      <c r="DC29" s="69"/>
      <c r="DD29" s="73">
        <f>CX29*$H29</f>
        <v>0</v>
      </c>
      <c r="DE29" s="72">
        <f>SUM(DF29:DJ29)</f>
        <v>0</v>
      </c>
      <c r="DF29" s="69"/>
      <c r="DG29" s="69"/>
      <c r="DH29" s="69"/>
      <c r="DI29" s="69"/>
      <c r="DJ29" s="69"/>
      <c r="DK29" s="73">
        <f>DE29*$H29</f>
        <v>0</v>
      </c>
      <c r="DL29" s="72">
        <f>SUM(DM29:DQ29)</f>
        <v>0</v>
      </c>
      <c r="DM29" s="69"/>
      <c r="DN29" s="69"/>
      <c r="DO29" s="69"/>
      <c r="DP29" s="69"/>
      <c r="DQ29" s="69"/>
      <c r="DR29" s="73">
        <f>DL29*$H29</f>
        <v>0</v>
      </c>
      <c r="DS29" s="72">
        <f>SUM(DT29:DX29)</f>
        <v>0</v>
      </c>
      <c r="DT29" s="69"/>
      <c r="DU29" s="69"/>
      <c r="DV29" s="69"/>
      <c r="DW29" s="69"/>
      <c r="DX29" s="69"/>
      <c r="DY29" s="73">
        <f>DS29*$H29</f>
        <v>0</v>
      </c>
      <c r="DZ29" s="72">
        <f>SUM(EA29:EE29)</f>
        <v>0</v>
      </c>
      <c r="EA29" s="69"/>
      <c r="EB29" s="69"/>
      <c r="EC29" s="69"/>
      <c r="ED29" s="69"/>
      <c r="EE29" s="69"/>
      <c r="EF29" s="73">
        <f>DZ29*$H29</f>
        <v>0</v>
      </c>
      <c r="EG29" s="70">
        <f t="shared" si="2"/>
        <v>1</v>
      </c>
      <c r="EH29" s="73">
        <f t="shared" si="3"/>
        <v>0</v>
      </c>
      <c r="EI29" s="70">
        <f>SUM(CJ29,CC29,BV29,BO29,BH29,BA29,AT29,AM29,AF29,Y29,R29,K29,CQ29,CX29,DE29,DL29,DS29,DZ29)</f>
        <v>0</v>
      </c>
      <c r="EJ29" s="66">
        <f t="shared" si="13"/>
        <v>0</v>
      </c>
      <c r="EM29" s="67"/>
    </row>
    <row r="30" spans="1:143" s="17" customFormat="1" ht="15.75" thickBot="1" x14ac:dyDescent="0.25">
      <c r="A30" s="309">
        <v>2</v>
      </c>
      <c r="B30" s="310"/>
      <c r="C30" s="308"/>
      <c r="D30" s="179" t="s">
        <v>885</v>
      </c>
      <c r="E30" s="167">
        <f>ROUND(SUM(E31,E34,E37,E42,E46),2)</f>
        <v>0</v>
      </c>
      <c r="F30" s="167"/>
      <c r="G30" s="167"/>
      <c r="H30" s="29"/>
      <c r="I30" s="12" t="e">
        <f>E30/$G$686</f>
        <v>#DIV/0!</v>
      </c>
      <c r="J30" s="26" t="e">
        <f t="shared" si="12"/>
        <v>#DIV/0!</v>
      </c>
      <c r="K30" s="75" t="e">
        <f>ROUND(Q30/$E30,4)</f>
        <v>#DIV/0!</v>
      </c>
      <c r="L30" s="76" t="e">
        <f>SUMPRODUCT(L31:L49,$H31:$H49)/$E30</f>
        <v>#DIV/0!</v>
      </c>
      <c r="M30" s="76" t="e">
        <f>SUMPRODUCT(M31:M49,$H31:$H49)/$E30</f>
        <v>#DIV/0!</v>
      </c>
      <c r="N30" s="76" t="e">
        <f>SUMPRODUCT(N31:N49,$H31:$H49)/$E30</f>
        <v>#DIV/0!</v>
      </c>
      <c r="O30" s="76" t="e">
        <f>SUMPRODUCT(O31:O49,$H31:$H49)/$E30</f>
        <v>#DIV/0!</v>
      </c>
      <c r="P30" s="76" t="e">
        <f>SUMPRODUCT(P31:P49,$H31:$H49)/$E30</f>
        <v>#DIV/0!</v>
      </c>
      <c r="Q30" s="77">
        <f>SUM(Q31:Q49)</f>
        <v>0</v>
      </c>
      <c r="R30" s="78" t="e">
        <f>ROUND(X30/$E30,4)</f>
        <v>#DIV/0!</v>
      </c>
      <c r="S30" s="76" t="e">
        <f>SUMPRODUCT(S31:S49,$H31:$H49)/$E30</f>
        <v>#DIV/0!</v>
      </c>
      <c r="T30" s="76" t="e">
        <f>SUMPRODUCT(T31:T49,$H31:$H49)/$E30</f>
        <v>#DIV/0!</v>
      </c>
      <c r="U30" s="76" t="e">
        <f>SUMPRODUCT(U31:U49,$H31:$H49)/$E30</f>
        <v>#DIV/0!</v>
      </c>
      <c r="V30" s="76" t="e">
        <f>SUMPRODUCT(V31:V49,$H31:$H49)/$E30</f>
        <v>#DIV/0!</v>
      </c>
      <c r="W30" s="76" t="e">
        <f>SUMPRODUCT(W31:W49,$H31:$H49)/$E30</f>
        <v>#DIV/0!</v>
      </c>
      <c r="X30" s="79">
        <f>SUM(X31:X49)</f>
        <v>0</v>
      </c>
      <c r="Y30" s="78" t="e">
        <f>ROUND(AE30/$E30,4)</f>
        <v>#DIV/0!</v>
      </c>
      <c r="Z30" s="76" t="e">
        <f>SUMPRODUCT(Z31:Z49,$H31:$H49)/$E30</f>
        <v>#DIV/0!</v>
      </c>
      <c r="AA30" s="76" t="e">
        <f>SUMPRODUCT(AA31:AA49,$H31:$H49)/$E30</f>
        <v>#DIV/0!</v>
      </c>
      <c r="AB30" s="76" t="e">
        <f>SUMPRODUCT(AB31:AB49,$H31:$H49)/$E30</f>
        <v>#DIV/0!</v>
      </c>
      <c r="AC30" s="76" t="e">
        <f>SUMPRODUCT(AC31:AC49,$H31:$H49)/$E30</f>
        <v>#DIV/0!</v>
      </c>
      <c r="AD30" s="76" t="e">
        <f>SUMPRODUCT(AD31:AD49,$H31:$H49)/$E30</f>
        <v>#DIV/0!</v>
      </c>
      <c r="AE30" s="79">
        <f>SUM(AE31:AE49)</f>
        <v>0</v>
      </c>
      <c r="AF30" s="78" t="e">
        <f>ROUND(AL30/$E30,4)</f>
        <v>#DIV/0!</v>
      </c>
      <c r="AG30" s="76" t="e">
        <f>SUMPRODUCT(AG31:AG49,$H31:$H49)/$E30</f>
        <v>#DIV/0!</v>
      </c>
      <c r="AH30" s="76" t="e">
        <f>SUMPRODUCT(AH31:AH49,$H31:$H49)/$E30</f>
        <v>#DIV/0!</v>
      </c>
      <c r="AI30" s="76" t="e">
        <f>SUMPRODUCT(AI31:AI49,$H31:$H49)/$E30</f>
        <v>#DIV/0!</v>
      </c>
      <c r="AJ30" s="76" t="e">
        <f>SUMPRODUCT(AJ31:AJ49,$H31:$H49)/$E30</f>
        <v>#DIV/0!</v>
      </c>
      <c r="AK30" s="76" t="e">
        <f>SUMPRODUCT(AK31:AK49,$H31:$H49)/$E30</f>
        <v>#DIV/0!</v>
      </c>
      <c r="AL30" s="79">
        <f>SUM(AL31:AL49)</f>
        <v>0</v>
      </c>
      <c r="AM30" s="78" t="e">
        <f>ROUND(AS30/$E30,4)</f>
        <v>#DIV/0!</v>
      </c>
      <c r="AN30" s="76" t="e">
        <f>SUMPRODUCT(AN31:AN49,$H31:$H49)/$E30</f>
        <v>#DIV/0!</v>
      </c>
      <c r="AO30" s="76" t="e">
        <f>SUMPRODUCT(AO31:AO49,$H31:$H49)/$E30</f>
        <v>#DIV/0!</v>
      </c>
      <c r="AP30" s="76" t="e">
        <f>SUMPRODUCT(AP31:AP49,$H31:$H49)/$E30</f>
        <v>#DIV/0!</v>
      </c>
      <c r="AQ30" s="76" t="e">
        <f>SUMPRODUCT(AQ31:AQ49,$H31:$H49)/$E30</f>
        <v>#DIV/0!</v>
      </c>
      <c r="AR30" s="76" t="e">
        <f>SUMPRODUCT(AR31:AR49,$H31:$H49)/$E30</f>
        <v>#DIV/0!</v>
      </c>
      <c r="AS30" s="79">
        <f>SUM(AS31:AS49)</f>
        <v>0</v>
      </c>
      <c r="AT30" s="78" t="e">
        <f>ROUND(AZ30/$E30,4)</f>
        <v>#DIV/0!</v>
      </c>
      <c r="AU30" s="76" t="e">
        <f>SUMPRODUCT(AU31:AU49,$H31:$H49)/$E30</f>
        <v>#DIV/0!</v>
      </c>
      <c r="AV30" s="76" t="e">
        <f>SUMPRODUCT(AV31:AV49,$H31:$H49)/$E30</f>
        <v>#DIV/0!</v>
      </c>
      <c r="AW30" s="76" t="e">
        <f>SUMPRODUCT(AW31:AW49,$H31:$H49)/$E30</f>
        <v>#DIV/0!</v>
      </c>
      <c r="AX30" s="76" t="e">
        <f>SUMPRODUCT(AX31:AX49,$H31:$H49)/$E30</f>
        <v>#DIV/0!</v>
      </c>
      <c r="AY30" s="76" t="e">
        <f>SUMPRODUCT(AY31:AY49,$H31:$H49)/$E30</f>
        <v>#DIV/0!</v>
      </c>
      <c r="AZ30" s="79">
        <f>SUM(AZ31:AZ49)</f>
        <v>0</v>
      </c>
      <c r="BA30" s="78" t="e">
        <f>ROUND(BG30/$E30,4)</f>
        <v>#DIV/0!</v>
      </c>
      <c r="BB30" s="76" t="e">
        <f>SUMPRODUCT(BB31:BB49,$H31:$H49)/$E30</f>
        <v>#DIV/0!</v>
      </c>
      <c r="BC30" s="76" t="e">
        <f>SUMPRODUCT(BC31:BC49,$H31:$H49)/$E30</f>
        <v>#DIV/0!</v>
      </c>
      <c r="BD30" s="76" t="e">
        <f>SUMPRODUCT(BD31:BD49,$H31:$H49)/$E30</f>
        <v>#DIV/0!</v>
      </c>
      <c r="BE30" s="76" t="e">
        <f>SUMPRODUCT(BE31:BE49,$H31:$H49)/$E30</f>
        <v>#DIV/0!</v>
      </c>
      <c r="BF30" s="76" t="e">
        <f>SUMPRODUCT(BF31:BF49,$H31:$H49)/$E30</f>
        <v>#DIV/0!</v>
      </c>
      <c r="BG30" s="79">
        <f>SUM(BG31:BG49)</f>
        <v>0</v>
      </c>
      <c r="BH30" s="78" t="e">
        <f>ROUND(BN30/$E30,4)</f>
        <v>#DIV/0!</v>
      </c>
      <c r="BI30" s="76" t="e">
        <f>SUMPRODUCT(BI31:BI49,$H31:$H49)/$E30</f>
        <v>#DIV/0!</v>
      </c>
      <c r="BJ30" s="76" t="e">
        <f>SUMPRODUCT(BJ31:BJ49,$H31:$H49)/$E30</f>
        <v>#DIV/0!</v>
      </c>
      <c r="BK30" s="76" t="e">
        <f>SUMPRODUCT(BK31:BK49,$H31:$H49)/$E30</f>
        <v>#DIV/0!</v>
      </c>
      <c r="BL30" s="76" t="e">
        <f>SUMPRODUCT(BL31:BL49,$H31:$H49)/$E30</f>
        <v>#DIV/0!</v>
      </c>
      <c r="BM30" s="76" t="e">
        <f>SUMPRODUCT(BM31:BM49,$H31:$H49)/$E30</f>
        <v>#DIV/0!</v>
      </c>
      <c r="BN30" s="79">
        <f>SUM(BN31:BN49)</f>
        <v>0</v>
      </c>
      <c r="BO30" s="78" t="e">
        <f>ROUND(BU30/$E30,4)</f>
        <v>#DIV/0!</v>
      </c>
      <c r="BP30" s="76" t="e">
        <f>SUMPRODUCT(BP31:BP49,$H31:$H49)/$E30</f>
        <v>#DIV/0!</v>
      </c>
      <c r="BQ30" s="76" t="e">
        <f>SUMPRODUCT(BQ31:BQ49,$H31:$H49)/$E30</f>
        <v>#DIV/0!</v>
      </c>
      <c r="BR30" s="76" t="e">
        <f>SUMPRODUCT(BR31:BR49,$H31:$H49)/$E30</f>
        <v>#DIV/0!</v>
      </c>
      <c r="BS30" s="76" t="e">
        <f>SUMPRODUCT(BS31:BS49,$H31:$H49)/$E30</f>
        <v>#DIV/0!</v>
      </c>
      <c r="BT30" s="76" t="e">
        <f>SUMPRODUCT(BT31:BT49,$H31:$H49)/$E30</f>
        <v>#DIV/0!</v>
      </c>
      <c r="BU30" s="79">
        <f>SUM(BU31:BU49)</f>
        <v>0</v>
      </c>
      <c r="BV30" s="78" t="e">
        <f>ROUND(CB30/$E30,4)</f>
        <v>#DIV/0!</v>
      </c>
      <c r="BW30" s="76" t="e">
        <f>SUMPRODUCT(BW31:BW49,$H31:$H49)/$E30</f>
        <v>#DIV/0!</v>
      </c>
      <c r="BX30" s="76" t="e">
        <f>SUMPRODUCT(BX31:BX49,$H31:$H49)/$E30</f>
        <v>#DIV/0!</v>
      </c>
      <c r="BY30" s="76" t="e">
        <f>SUMPRODUCT(BY31:BY49,$H31:$H49)/$E30</f>
        <v>#DIV/0!</v>
      </c>
      <c r="BZ30" s="76" t="e">
        <f>SUMPRODUCT(BZ31:BZ49,$H31:$H49)/$E30</f>
        <v>#DIV/0!</v>
      </c>
      <c r="CA30" s="76" t="e">
        <f>SUMPRODUCT(CA31:CA49,$H31:$H49)/$E30</f>
        <v>#DIV/0!</v>
      </c>
      <c r="CB30" s="79">
        <f>SUM(CB31:CB49)</f>
        <v>0</v>
      </c>
      <c r="CC30" s="78" t="e">
        <f>ROUND(CI30/$E30,4)</f>
        <v>#DIV/0!</v>
      </c>
      <c r="CD30" s="76" t="e">
        <f>SUMPRODUCT(CD31:CD49,$H31:$H49)/$E30</f>
        <v>#DIV/0!</v>
      </c>
      <c r="CE30" s="76" t="e">
        <f>SUMPRODUCT(CE31:CE49,$H31:$H49)/$E30</f>
        <v>#DIV/0!</v>
      </c>
      <c r="CF30" s="76" t="e">
        <f>SUMPRODUCT(CF31:CF49,$H31:$H49)/$E30</f>
        <v>#DIV/0!</v>
      </c>
      <c r="CG30" s="76" t="e">
        <f>SUMPRODUCT(CG31:CG49,$H31:$H49)/$E30</f>
        <v>#DIV/0!</v>
      </c>
      <c r="CH30" s="76" t="e">
        <f>SUMPRODUCT(CH31:CH49,$H31:$H49)/$E30</f>
        <v>#DIV/0!</v>
      </c>
      <c r="CI30" s="79">
        <f>SUM(CI31:CI49)</f>
        <v>0</v>
      </c>
      <c r="CJ30" s="78" t="e">
        <f>ROUND(CP30/$E30,4)</f>
        <v>#DIV/0!</v>
      </c>
      <c r="CK30" s="76" t="e">
        <f>SUMPRODUCT(CK31:CK49,$H31:$H49)/$E30</f>
        <v>#DIV/0!</v>
      </c>
      <c r="CL30" s="76" t="e">
        <f>SUMPRODUCT(CL31:CL49,$H31:$H49)/$E30</f>
        <v>#DIV/0!</v>
      </c>
      <c r="CM30" s="76" t="e">
        <f>SUMPRODUCT(CM31:CM49,$H31:$H49)/$E30</f>
        <v>#DIV/0!</v>
      </c>
      <c r="CN30" s="76" t="e">
        <f>SUMPRODUCT(CN31:CN49,$H31:$H49)/$E30</f>
        <v>#DIV/0!</v>
      </c>
      <c r="CO30" s="76" t="e">
        <f>SUMPRODUCT(CO31:CO49,$H31:$H49)/$E30</f>
        <v>#DIV/0!</v>
      </c>
      <c r="CP30" s="79">
        <f>SUM(CP31:CP49)</f>
        <v>0</v>
      </c>
      <c r="CQ30" s="78" t="e">
        <f>ROUND(CW30/$E30,4)</f>
        <v>#DIV/0!</v>
      </c>
      <c r="CR30" s="76" t="e">
        <f>SUMPRODUCT(CR31:CR49,$H31:$H49)/$E30</f>
        <v>#DIV/0!</v>
      </c>
      <c r="CS30" s="76" t="e">
        <f>SUMPRODUCT(CS31:CS49,$H31:$H49)/$E30</f>
        <v>#DIV/0!</v>
      </c>
      <c r="CT30" s="76" t="e">
        <f>SUMPRODUCT(CT31:CT49,$H31:$H49)/$E30</f>
        <v>#DIV/0!</v>
      </c>
      <c r="CU30" s="76" t="e">
        <f>SUMPRODUCT(CU31:CU49,$H31:$H49)/$E30</f>
        <v>#DIV/0!</v>
      </c>
      <c r="CV30" s="76" t="e">
        <f>SUMPRODUCT(CV31:CV49,$H31:$H49)/$E30</f>
        <v>#DIV/0!</v>
      </c>
      <c r="CW30" s="79">
        <f>SUM(CW31:CW49)</f>
        <v>0</v>
      </c>
      <c r="CX30" s="78" t="e">
        <f>ROUND(DD30/$E30,4)</f>
        <v>#DIV/0!</v>
      </c>
      <c r="CY30" s="76" t="e">
        <f>SUMPRODUCT(CY31:CY49,$H31:$H49)/$E30</f>
        <v>#DIV/0!</v>
      </c>
      <c r="CZ30" s="76" t="e">
        <f>SUMPRODUCT(CZ31:CZ49,$H31:$H49)/$E30</f>
        <v>#DIV/0!</v>
      </c>
      <c r="DA30" s="76" t="e">
        <f>SUMPRODUCT(DA31:DA49,$H31:$H49)/$E30</f>
        <v>#DIV/0!</v>
      </c>
      <c r="DB30" s="76" t="e">
        <f>SUMPRODUCT(DB31:DB49,$H31:$H49)/$E30</f>
        <v>#DIV/0!</v>
      </c>
      <c r="DC30" s="76" t="e">
        <f>SUMPRODUCT(DC31:DC49,$H31:$H49)/$E30</f>
        <v>#DIV/0!</v>
      </c>
      <c r="DD30" s="79">
        <f>SUM(DD31:DD49)</f>
        <v>0</v>
      </c>
      <c r="DE30" s="78" t="e">
        <f>ROUND(DK30/$E30,4)</f>
        <v>#DIV/0!</v>
      </c>
      <c r="DF30" s="76" t="e">
        <f>SUMPRODUCT(DF31:DF49,$H31:$H49)/$E30</f>
        <v>#DIV/0!</v>
      </c>
      <c r="DG30" s="76" t="e">
        <f>SUMPRODUCT(DG31:DG49,$H31:$H49)/$E30</f>
        <v>#DIV/0!</v>
      </c>
      <c r="DH30" s="76" t="e">
        <f>SUMPRODUCT(DH31:DH49,$H31:$H49)/$E30</f>
        <v>#DIV/0!</v>
      </c>
      <c r="DI30" s="76" t="e">
        <f>SUMPRODUCT(DI31:DI49,$H31:$H49)/$E30</f>
        <v>#DIV/0!</v>
      </c>
      <c r="DJ30" s="76" t="e">
        <f>SUMPRODUCT(DJ31:DJ49,$H31:$H49)/$E30</f>
        <v>#DIV/0!</v>
      </c>
      <c r="DK30" s="79">
        <f>SUM(DK31:DK49)</f>
        <v>0</v>
      </c>
      <c r="DL30" s="78" t="e">
        <f>ROUND(DR30/$E30,4)</f>
        <v>#DIV/0!</v>
      </c>
      <c r="DM30" s="76" t="e">
        <f>SUMPRODUCT(DM31:DM49,$H31:$H49)/$E30</f>
        <v>#DIV/0!</v>
      </c>
      <c r="DN30" s="76" t="e">
        <f>SUMPRODUCT(DN31:DN49,$H31:$H49)/$E30</f>
        <v>#DIV/0!</v>
      </c>
      <c r="DO30" s="76" t="e">
        <f>SUMPRODUCT(DO31:DO49,$H31:$H49)/$E30</f>
        <v>#DIV/0!</v>
      </c>
      <c r="DP30" s="76" t="e">
        <f>SUMPRODUCT(DP31:DP49,$H31:$H49)/$E30</f>
        <v>#DIV/0!</v>
      </c>
      <c r="DQ30" s="76" t="e">
        <f>SUMPRODUCT(DQ31:DQ49,$H31:$H49)/$E30</f>
        <v>#DIV/0!</v>
      </c>
      <c r="DR30" s="79">
        <f>SUM(DR31:DR49)</f>
        <v>0</v>
      </c>
      <c r="DS30" s="78" t="e">
        <f>ROUND(DY30/$E30,4)</f>
        <v>#DIV/0!</v>
      </c>
      <c r="DT30" s="76" t="e">
        <f>SUMPRODUCT(DT31:DT49,$H31:$H49)/$E30</f>
        <v>#DIV/0!</v>
      </c>
      <c r="DU30" s="76" t="e">
        <f>SUMPRODUCT(DU31:DU49,$H31:$H49)/$E30</f>
        <v>#DIV/0!</v>
      </c>
      <c r="DV30" s="76" t="e">
        <f>SUMPRODUCT(DV31:DV49,$H31:$H49)/$E30</f>
        <v>#DIV/0!</v>
      </c>
      <c r="DW30" s="76" t="e">
        <f>SUMPRODUCT(DW31:DW49,$H31:$H49)/$E30</f>
        <v>#DIV/0!</v>
      </c>
      <c r="DX30" s="76" t="e">
        <f>SUMPRODUCT(DX31:DX49,$H31:$H49)/$E30</f>
        <v>#DIV/0!</v>
      </c>
      <c r="DY30" s="79">
        <f>SUM(DY31:DY49)</f>
        <v>0</v>
      </c>
      <c r="DZ30" s="78" t="e">
        <f>ROUND(EF30/$E30,4)</f>
        <v>#DIV/0!</v>
      </c>
      <c r="EA30" s="76" t="e">
        <f>SUMPRODUCT(EA31:EA49,$H31:$H49)/$E30</f>
        <v>#DIV/0!</v>
      </c>
      <c r="EB30" s="76" t="e">
        <f>SUMPRODUCT(EB31:EB49,$H31:$H49)/$E30</f>
        <v>#DIV/0!</v>
      </c>
      <c r="EC30" s="76" t="e">
        <f>SUMPRODUCT(EC31:EC49,$H31:$H49)/$E30</f>
        <v>#DIV/0!</v>
      </c>
      <c r="ED30" s="76" t="e">
        <f>SUMPRODUCT(ED31:ED49,$H31:$H49)/$E30</f>
        <v>#DIV/0!</v>
      </c>
      <c r="EE30" s="76" t="e">
        <f>SUMPRODUCT(EE31:EE49,$H31:$H49)/$E30</f>
        <v>#DIV/0!</v>
      </c>
      <c r="EF30" s="79">
        <f>SUM(EF31:EF49)</f>
        <v>0</v>
      </c>
      <c r="EG30" s="63" t="e">
        <f>ROUND(EH30/E30,4)</f>
        <v>#DIV/0!</v>
      </c>
      <c r="EH30" s="80">
        <f>E30-EJ30</f>
        <v>0</v>
      </c>
      <c r="EI30" s="63" t="e">
        <f>ROUND(EJ30/E30,4)</f>
        <v>#DIV/0!</v>
      </c>
      <c r="EJ30" s="66">
        <f t="shared" si="13"/>
        <v>0</v>
      </c>
      <c r="EM30" s="67"/>
    </row>
    <row r="31" spans="1:143" outlineLevel="1" x14ac:dyDescent="0.2">
      <c r="A31" s="313" t="s">
        <v>25</v>
      </c>
      <c r="B31" s="314"/>
      <c r="C31" s="307"/>
      <c r="D31" s="33" t="s">
        <v>354</v>
      </c>
      <c r="E31" s="28">
        <f>SUM(H32:H33)</f>
        <v>0</v>
      </c>
      <c r="F31" s="28"/>
      <c r="G31" s="28"/>
      <c r="H31" s="28"/>
      <c r="I31" s="27" t="e">
        <f>E31/$G$686</f>
        <v>#DIV/0!</v>
      </c>
      <c r="J31" s="19">
        <f t="shared" si="12"/>
        <v>0</v>
      </c>
      <c r="K31" s="68"/>
      <c r="L31" s="69"/>
      <c r="M31" s="69"/>
      <c r="N31" s="69"/>
      <c r="O31" s="69"/>
      <c r="P31" s="70"/>
      <c r="Q31" s="73"/>
      <c r="R31" s="78"/>
      <c r="S31" s="69"/>
      <c r="T31" s="69"/>
      <c r="U31" s="69"/>
      <c r="V31" s="69"/>
      <c r="W31" s="70"/>
      <c r="X31" s="71"/>
      <c r="Y31" s="78"/>
      <c r="Z31" s="69"/>
      <c r="AA31" s="69"/>
      <c r="AB31" s="69"/>
      <c r="AC31" s="69"/>
      <c r="AD31" s="70"/>
      <c r="AE31" s="71"/>
      <c r="AF31" s="78"/>
      <c r="AG31" s="69"/>
      <c r="AH31" s="69"/>
      <c r="AI31" s="69"/>
      <c r="AJ31" s="69"/>
      <c r="AK31" s="70"/>
      <c r="AL31" s="71"/>
      <c r="AM31" s="78"/>
      <c r="AN31" s="69"/>
      <c r="AO31" s="69"/>
      <c r="AP31" s="69"/>
      <c r="AQ31" s="69"/>
      <c r="AR31" s="70"/>
      <c r="AS31" s="71"/>
      <c r="AT31" s="78"/>
      <c r="AU31" s="69"/>
      <c r="AV31" s="69"/>
      <c r="AW31" s="69"/>
      <c r="AX31" s="69"/>
      <c r="AY31" s="70"/>
      <c r="AZ31" s="71"/>
      <c r="BA31" s="78"/>
      <c r="BB31" s="69"/>
      <c r="BC31" s="69"/>
      <c r="BD31" s="69"/>
      <c r="BE31" s="69"/>
      <c r="BF31" s="70"/>
      <c r="BG31" s="71"/>
      <c r="BH31" s="78"/>
      <c r="BI31" s="69"/>
      <c r="BJ31" s="69"/>
      <c r="BK31" s="69"/>
      <c r="BL31" s="69"/>
      <c r="BM31" s="70"/>
      <c r="BN31" s="71"/>
      <c r="BO31" s="78"/>
      <c r="BP31" s="69"/>
      <c r="BQ31" s="69"/>
      <c r="BR31" s="69"/>
      <c r="BS31" s="69"/>
      <c r="BT31" s="70"/>
      <c r="BU31" s="71"/>
      <c r="BV31" s="78"/>
      <c r="BW31" s="69"/>
      <c r="BX31" s="69"/>
      <c r="BY31" s="69"/>
      <c r="BZ31" s="69"/>
      <c r="CA31" s="70"/>
      <c r="CB31" s="71"/>
      <c r="CC31" s="78"/>
      <c r="CD31" s="69"/>
      <c r="CE31" s="69"/>
      <c r="CF31" s="69"/>
      <c r="CG31" s="69"/>
      <c r="CH31" s="70"/>
      <c r="CI31" s="71"/>
      <c r="CJ31" s="78"/>
      <c r="CK31" s="69"/>
      <c r="CL31" s="69"/>
      <c r="CM31" s="69"/>
      <c r="CN31" s="69"/>
      <c r="CO31" s="70"/>
      <c r="CP31" s="71"/>
      <c r="CQ31" s="78"/>
      <c r="CR31" s="69"/>
      <c r="CS31" s="69"/>
      <c r="CT31" s="69"/>
      <c r="CU31" s="69"/>
      <c r="CV31" s="70"/>
      <c r="CW31" s="71"/>
      <c r="CX31" s="78"/>
      <c r="CY31" s="69"/>
      <c r="CZ31" s="69"/>
      <c r="DA31" s="69"/>
      <c r="DB31" s="69"/>
      <c r="DC31" s="70"/>
      <c r="DD31" s="71"/>
      <c r="DE31" s="78"/>
      <c r="DF31" s="69"/>
      <c r="DG31" s="69"/>
      <c r="DH31" s="69"/>
      <c r="DI31" s="69"/>
      <c r="DJ31" s="70"/>
      <c r="DK31" s="71"/>
      <c r="DL31" s="78"/>
      <c r="DM31" s="69"/>
      <c r="DN31" s="69"/>
      <c r="DO31" s="69"/>
      <c r="DP31" s="69"/>
      <c r="DQ31" s="70"/>
      <c r="DR31" s="71"/>
      <c r="DS31" s="78"/>
      <c r="DT31" s="69"/>
      <c r="DU31" s="69"/>
      <c r="DV31" s="69"/>
      <c r="DW31" s="69"/>
      <c r="DX31" s="70"/>
      <c r="DY31" s="71"/>
      <c r="DZ31" s="78"/>
      <c r="EA31" s="69"/>
      <c r="EB31" s="69"/>
      <c r="EC31" s="69"/>
      <c r="ED31" s="69"/>
      <c r="EE31" s="70"/>
      <c r="EF31" s="71"/>
      <c r="EG31" s="70"/>
      <c r="EH31" s="73"/>
      <c r="EI31" s="70">
        <f t="shared" ref="EI31:EI42" si="14">SUM(CJ31,CC31,BV31,BO31,BH31,BA31,AT31,AM31,AF31,Y31,R31,K31,CQ31,CX31,DE31,DL31,DS31,DZ31)</f>
        <v>0</v>
      </c>
      <c r="EJ31" s="66">
        <f t="shared" si="13"/>
        <v>0</v>
      </c>
      <c r="EM31" s="67"/>
    </row>
    <row r="32" spans="1:143" outlineLevel="1" x14ac:dyDescent="0.2">
      <c r="A32" s="302" t="s">
        <v>26</v>
      </c>
      <c r="B32" s="303">
        <v>100885</v>
      </c>
      <c r="C32" s="306" t="str">
        <f>IFERROR(IFERROR(IF(MATCH(B32,[1]SINAPI!$A$3:$A$7037,0),(PROPER(VLOOKUP(B32,[1]SINAPI!$A$3:$E$7037,5,0))),0),IFERROR(IF(MATCH(B32,'[1]CDHU-182'!$A$9:$A$4098,0),(UPPER(VLOOKUP(B32,'[1]CDHU-182'!$A$9:$H$4098,8,0))),0),IFERROR(IF(MATCH(B32,[1]FDE!$A$7:$A$3232,0),(VLOOKUP(B32,[1]FDE!$A$7:$E$3232,5,0)),0),IF(MATCH(B32,'[1]SIURB Edif'!$A$2:$A$2699,0),(PROPER(VLOOKUP(B32,'[1]SIURB Edif'!A$2:E$2699,5,0))),0))))," ")</f>
        <v>Siurb (Edif)-Jan/21</v>
      </c>
      <c r="D32" s="169" t="s">
        <v>804</v>
      </c>
      <c r="E32" s="170" t="s">
        <v>75</v>
      </c>
      <c r="F32" s="171">
        <v>1</v>
      </c>
      <c r="G32" s="74"/>
      <c r="H32" s="172">
        <f>ROUND(IFERROR(F32*G32," - "),2)</f>
        <v>0</v>
      </c>
      <c r="I32" s="173" t="e">
        <f>H32/$G$686</f>
        <v>#DIV/0!</v>
      </c>
      <c r="J32" s="19">
        <f t="shared" si="12"/>
        <v>1</v>
      </c>
      <c r="K32" s="68">
        <f>SUM(L32:P32)</f>
        <v>0</v>
      </c>
      <c r="L32" s="69"/>
      <c r="M32" s="69"/>
      <c r="N32" s="69"/>
      <c r="O32" s="69"/>
      <c r="P32" s="69"/>
      <c r="Q32" s="73">
        <f>K32*$H32</f>
        <v>0</v>
      </c>
      <c r="R32" s="68">
        <f>SUM(S32:W32)</f>
        <v>0</v>
      </c>
      <c r="S32" s="69"/>
      <c r="T32" s="69"/>
      <c r="U32" s="69"/>
      <c r="V32" s="69"/>
      <c r="W32" s="69"/>
      <c r="X32" s="71">
        <f>R32*$H32</f>
        <v>0</v>
      </c>
      <c r="Y32" s="68">
        <f>SUM(Z32:AD32)</f>
        <v>0</v>
      </c>
      <c r="Z32" s="69"/>
      <c r="AA32" s="69"/>
      <c r="AB32" s="69"/>
      <c r="AC32" s="69"/>
      <c r="AD32" s="69"/>
      <c r="AE32" s="71">
        <f>Y32*$H32</f>
        <v>0</v>
      </c>
      <c r="AF32" s="68">
        <f>SUM(AG32:AK32)</f>
        <v>0</v>
      </c>
      <c r="AG32" s="69"/>
      <c r="AH32" s="69"/>
      <c r="AI32" s="69"/>
      <c r="AJ32" s="69"/>
      <c r="AK32" s="69"/>
      <c r="AL32" s="71">
        <f>AF32*$H32</f>
        <v>0</v>
      </c>
      <c r="AM32" s="68">
        <f>SUM(AN32:AR32)</f>
        <v>0</v>
      </c>
      <c r="AN32" s="69"/>
      <c r="AO32" s="69"/>
      <c r="AP32" s="69"/>
      <c r="AQ32" s="69"/>
      <c r="AR32" s="69"/>
      <c r="AS32" s="71">
        <f>AM32*$H32</f>
        <v>0</v>
      </c>
      <c r="AT32" s="68">
        <f>SUM(AU32:AY32)</f>
        <v>0</v>
      </c>
      <c r="AU32" s="69"/>
      <c r="AV32" s="69"/>
      <c r="AW32" s="69"/>
      <c r="AX32" s="69"/>
      <c r="AY32" s="69"/>
      <c r="AZ32" s="71">
        <f>AT32*$H32</f>
        <v>0</v>
      </c>
      <c r="BA32" s="68">
        <f>SUM(BB32:BF32)</f>
        <v>0</v>
      </c>
      <c r="BB32" s="69"/>
      <c r="BC32" s="69"/>
      <c r="BD32" s="69"/>
      <c r="BE32" s="69"/>
      <c r="BF32" s="69"/>
      <c r="BG32" s="71">
        <f>BA32*$H32</f>
        <v>0</v>
      </c>
      <c r="BH32" s="68">
        <f>SUM(BI32:BM32)</f>
        <v>0</v>
      </c>
      <c r="BI32" s="69"/>
      <c r="BJ32" s="69"/>
      <c r="BK32" s="69"/>
      <c r="BL32" s="69"/>
      <c r="BM32" s="69"/>
      <c r="BN32" s="71">
        <f>BH32*$H32</f>
        <v>0</v>
      </c>
      <c r="BO32" s="68">
        <f>SUM(BP32:BT32)</f>
        <v>0</v>
      </c>
      <c r="BP32" s="69"/>
      <c r="BQ32" s="69"/>
      <c r="BR32" s="69"/>
      <c r="BS32" s="69"/>
      <c r="BT32" s="69"/>
      <c r="BU32" s="71">
        <f>BO32*$H32</f>
        <v>0</v>
      </c>
      <c r="BV32" s="68">
        <f>SUM(BW32:CA32)</f>
        <v>0</v>
      </c>
      <c r="BW32" s="69"/>
      <c r="BX32" s="69"/>
      <c r="BY32" s="69"/>
      <c r="BZ32" s="69"/>
      <c r="CA32" s="69"/>
      <c r="CB32" s="71">
        <f>BV32*$H32</f>
        <v>0</v>
      </c>
      <c r="CC32" s="68">
        <f>SUM(CD32:CH32)</f>
        <v>0</v>
      </c>
      <c r="CD32" s="69"/>
      <c r="CE32" s="69"/>
      <c r="CF32" s="69"/>
      <c r="CG32" s="69"/>
      <c r="CH32" s="69"/>
      <c r="CI32" s="71">
        <f>CC32*$H32</f>
        <v>0</v>
      </c>
      <c r="CJ32" s="68">
        <f>SUM(CK32:CO32)</f>
        <v>0</v>
      </c>
      <c r="CK32" s="69"/>
      <c r="CL32" s="69"/>
      <c r="CM32" s="69"/>
      <c r="CN32" s="69"/>
      <c r="CO32" s="69"/>
      <c r="CP32" s="71">
        <f>CJ32*$H32</f>
        <v>0</v>
      </c>
      <c r="CQ32" s="68">
        <f>SUM(CR32:CV32)</f>
        <v>0</v>
      </c>
      <c r="CR32" s="69"/>
      <c r="CS32" s="69"/>
      <c r="CT32" s="69"/>
      <c r="CU32" s="69"/>
      <c r="CV32" s="69"/>
      <c r="CW32" s="71">
        <f>CQ32*$H32</f>
        <v>0</v>
      </c>
      <c r="CX32" s="68">
        <f>SUM(CY32:DC32)</f>
        <v>0</v>
      </c>
      <c r="CY32" s="69"/>
      <c r="CZ32" s="69"/>
      <c r="DA32" s="69"/>
      <c r="DB32" s="69"/>
      <c r="DC32" s="69"/>
      <c r="DD32" s="71">
        <f>CX32*$H32</f>
        <v>0</v>
      </c>
      <c r="DE32" s="68">
        <f>SUM(DF32:DJ32)</f>
        <v>0</v>
      </c>
      <c r="DF32" s="69"/>
      <c r="DG32" s="69"/>
      <c r="DH32" s="69"/>
      <c r="DI32" s="69"/>
      <c r="DJ32" s="69"/>
      <c r="DK32" s="71">
        <f>DE32*$H32</f>
        <v>0</v>
      </c>
      <c r="DL32" s="68">
        <f>SUM(DM32:DQ32)</f>
        <v>0</v>
      </c>
      <c r="DM32" s="69"/>
      <c r="DN32" s="69"/>
      <c r="DO32" s="69"/>
      <c r="DP32" s="69"/>
      <c r="DQ32" s="69"/>
      <c r="DR32" s="71">
        <f>DL32*$H32</f>
        <v>0</v>
      </c>
      <c r="DS32" s="68">
        <f>SUM(DT32:DX32)</f>
        <v>0</v>
      </c>
      <c r="DT32" s="69"/>
      <c r="DU32" s="69"/>
      <c r="DV32" s="69"/>
      <c r="DW32" s="69"/>
      <c r="DX32" s="69"/>
      <c r="DY32" s="71">
        <f>DS32*$H32</f>
        <v>0</v>
      </c>
      <c r="DZ32" s="68">
        <f>SUM(EA32:EE32)</f>
        <v>0</v>
      </c>
      <c r="EA32" s="69"/>
      <c r="EB32" s="69"/>
      <c r="EC32" s="69"/>
      <c r="ED32" s="69"/>
      <c r="EE32" s="69"/>
      <c r="EF32" s="71">
        <f>DZ32*$H32</f>
        <v>0</v>
      </c>
      <c r="EG32" s="70">
        <f>1-EI32</f>
        <v>1</v>
      </c>
      <c r="EH32" s="73">
        <f>H32-EJ32</f>
        <v>0</v>
      </c>
      <c r="EI32" s="70">
        <f t="shared" si="14"/>
        <v>0</v>
      </c>
      <c r="EJ32" s="66">
        <f t="shared" si="13"/>
        <v>0</v>
      </c>
      <c r="EM32" s="67"/>
    </row>
    <row r="33" spans="1:143" outlineLevel="1" x14ac:dyDescent="0.2">
      <c r="A33" s="302" t="s">
        <v>27</v>
      </c>
      <c r="B33" s="303">
        <v>100890</v>
      </c>
      <c r="C33" s="306" t="s">
        <v>345</v>
      </c>
      <c r="D33" s="169" t="s">
        <v>353</v>
      </c>
      <c r="E33" s="170" t="s">
        <v>75</v>
      </c>
      <c r="F33" s="174">
        <v>2</v>
      </c>
      <c r="G33" s="74"/>
      <c r="H33" s="172">
        <f>ROUND(IFERROR(F33*G33," - "),2)</f>
        <v>0</v>
      </c>
      <c r="I33" s="175" t="e">
        <f>H33/$G$686</f>
        <v>#DIV/0!</v>
      </c>
      <c r="J33" s="19">
        <f t="shared" si="12"/>
        <v>1</v>
      </c>
      <c r="K33" s="68">
        <f>SUM(L33:P33)</f>
        <v>0</v>
      </c>
      <c r="L33" s="69"/>
      <c r="M33" s="69"/>
      <c r="N33" s="69"/>
      <c r="O33" s="69"/>
      <c r="P33" s="69"/>
      <c r="Q33" s="73">
        <f>K33*$H33</f>
        <v>0</v>
      </c>
      <c r="R33" s="68">
        <f>SUM(S33:W33)</f>
        <v>0</v>
      </c>
      <c r="S33" s="69"/>
      <c r="T33" s="69"/>
      <c r="U33" s="69"/>
      <c r="V33" s="69"/>
      <c r="W33" s="69"/>
      <c r="X33" s="71">
        <f>R33*$H33</f>
        <v>0</v>
      </c>
      <c r="Y33" s="68">
        <f>SUM(Z33:AD33)</f>
        <v>0</v>
      </c>
      <c r="Z33" s="69"/>
      <c r="AA33" s="69"/>
      <c r="AB33" s="69"/>
      <c r="AC33" s="69"/>
      <c r="AD33" s="69"/>
      <c r="AE33" s="71">
        <f>Y33*$H33</f>
        <v>0</v>
      </c>
      <c r="AF33" s="68">
        <f>SUM(AG33:AK33)</f>
        <v>0</v>
      </c>
      <c r="AG33" s="69"/>
      <c r="AH33" s="69"/>
      <c r="AI33" s="69"/>
      <c r="AJ33" s="69"/>
      <c r="AK33" s="69"/>
      <c r="AL33" s="71">
        <f>AF33*$H33</f>
        <v>0</v>
      </c>
      <c r="AM33" s="68">
        <f>SUM(AN33:AR33)</f>
        <v>0</v>
      </c>
      <c r="AN33" s="69"/>
      <c r="AO33" s="69"/>
      <c r="AP33" s="69"/>
      <c r="AQ33" s="69"/>
      <c r="AR33" s="69"/>
      <c r="AS33" s="71">
        <f>AM33*$H33</f>
        <v>0</v>
      </c>
      <c r="AT33" s="68">
        <f>SUM(AU33:AY33)</f>
        <v>0</v>
      </c>
      <c r="AU33" s="69"/>
      <c r="AV33" s="69"/>
      <c r="AW33" s="69"/>
      <c r="AX33" s="69"/>
      <c r="AY33" s="69"/>
      <c r="AZ33" s="71">
        <f>AT33*$H33</f>
        <v>0</v>
      </c>
      <c r="BA33" s="68">
        <f>SUM(BB33:BF33)</f>
        <v>0</v>
      </c>
      <c r="BB33" s="69"/>
      <c r="BC33" s="69"/>
      <c r="BD33" s="69"/>
      <c r="BE33" s="69"/>
      <c r="BF33" s="69"/>
      <c r="BG33" s="71">
        <f>BA33*$H33</f>
        <v>0</v>
      </c>
      <c r="BH33" s="68">
        <f>SUM(BI33:BM33)</f>
        <v>0</v>
      </c>
      <c r="BI33" s="69"/>
      <c r="BJ33" s="69"/>
      <c r="BK33" s="69"/>
      <c r="BL33" s="69"/>
      <c r="BM33" s="69"/>
      <c r="BN33" s="71">
        <f>BH33*$H33</f>
        <v>0</v>
      </c>
      <c r="BO33" s="68">
        <f>SUM(BP33:BT33)</f>
        <v>0</v>
      </c>
      <c r="BP33" s="69"/>
      <c r="BQ33" s="69"/>
      <c r="BR33" s="69"/>
      <c r="BS33" s="69"/>
      <c r="BT33" s="69"/>
      <c r="BU33" s="71">
        <f>BO33*$H33</f>
        <v>0</v>
      </c>
      <c r="BV33" s="68">
        <f>SUM(BW33:CA33)</f>
        <v>0</v>
      </c>
      <c r="BW33" s="69"/>
      <c r="BX33" s="69"/>
      <c r="BY33" s="69"/>
      <c r="BZ33" s="69"/>
      <c r="CA33" s="69"/>
      <c r="CB33" s="71">
        <f>BV33*$H33</f>
        <v>0</v>
      </c>
      <c r="CC33" s="68">
        <f>SUM(CD33:CH33)</f>
        <v>0</v>
      </c>
      <c r="CD33" s="69"/>
      <c r="CE33" s="69"/>
      <c r="CF33" s="69"/>
      <c r="CG33" s="69"/>
      <c r="CH33" s="69"/>
      <c r="CI33" s="71">
        <f>CC33*$H33</f>
        <v>0</v>
      </c>
      <c r="CJ33" s="68">
        <f>SUM(CK33:CO33)</f>
        <v>0</v>
      </c>
      <c r="CK33" s="69"/>
      <c r="CL33" s="69"/>
      <c r="CM33" s="69"/>
      <c r="CN33" s="69"/>
      <c r="CO33" s="69"/>
      <c r="CP33" s="71">
        <f>CJ33*$H33</f>
        <v>0</v>
      </c>
      <c r="CQ33" s="68">
        <f>SUM(CR33:CV33)</f>
        <v>0</v>
      </c>
      <c r="CR33" s="69"/>
      <c r="CS33" s="69"/>
      <c r="CT33" s="69"/>
      <c r="CU33" s="69"/>
      <c r="CV33" s="69"/>
      <c r="CW33" s="71">
        <f>CQ33*$H33</f>
        <v>0</v>
      </c>
      <c r="CX33" s="68">
        <f>SUM(CY33:DC33)</f>
        <v>0</v>
      </c>
      <c r="CY33" s="69"/>
      <c r="CZ33" s="69"/>
      <c r="DA33" s="69"/>
      <c r="DB33" s="69"/>
      <c r="DC33" s="69"/>
      <c r="DD33" s="71">
        <f>CX33*$H33</f>
        <v>0</v>
      </c>
      <c r="DE33" s="68">
        <f>SUM(DF33:DJ33)</f>
        <v>0</v>
      </c>
      <c r="DF33" s="69"/>
      <c r="DG33" s="69"/>
      <c r="DH33" s="69"/>
      <c r="DI33" s="69"/>
      <c r="DJ33" s="69"/>
      <c r="DK33" s="71">
        <f>DE33*$H33</f>
        <v>0</v>
      </c>
      <c r="DL33" s="68">
        <f>SUM(DM33:DQ33)</f>
        <v>0</v>
      </c>
      <c r="DM33" s="69"/>
      <c r="DN33" s="69"/>
      <c r="DO33" s="69"/>
      <c r="DP33" s="69"/>
      <c r="DQ33" s="69"/>
      <c r="DR33" s="71">
        <f>DL33*$H33</f>
        <v>0</v>
      </c>
      <c r="DS33" s="68">
        <f>SUM(DT33:DX33)</f>
        <v>0</v>
      </c>
      <c r="DT33" s="69"/>
      <c r="DU33" s="69"/>
      <c r="DV33" s="69"/>
      <c r="DW33" s="69"/>
      <c r="DX33" s="69"/>
      <c r="DY33" s="71">
        <f>DS33*$H33</f>
        <v>0</v>
      </c>
      <c r="DZ33" s="68">
        <f>SUM(EA33:EE33)</f>
        <v>0</v>
      </c>
      <c r="EA33" s="69"/>
      <c r="EB33" s="69"/>
      <c r="EC33" s="69"/>
      <c r="ED33" s="69"/>
      <c r="EE33" s="69"/>
      <c r="EF33" s="71">
        <f>DZ33*$H33</f>
        <v>0</v>
      </c>
      <c r="EG33" s="70">
        <f t="shared" ref="EG33:EG49" si="15">1-EI33</f>
        <v>1</v>
      </c>
      <c r="EH33" s="73">
        <f t="shared" ref="EH33:EH49" si="16">H33-EJ33</f>
        <v>0</v>
      </c>
      <c r="EI33" s="70">
        <f t="shared" si="14"/>
        <v>0</v>
      </c>
      <c r="EJ33" s="66">
        <f t="shared" si="13"/>
        <v>0</v>
      </c>
      <c r="EM33" s="67"/>
    </row>
    <row r="34" spans="1:143" outlineLevel="1" x14ac:dyDescent="0.2">
      <c r="A34" s="313" t="s">
        <v>28</v>
      </c>
      <c r="B34" s="314"/>
      <c r="C34" s="307"/>
      <c r="D34" s="176" t="s">
        <v>883</v>
      </c>
      <c r="E34" s="28">
        <f>SUM(H35:H36)</f>
        <v>0</v>
      </c>
      <c r="F34" s="28"/>
      <c r="G34" s="28"/>
      <c r="H34" s="28"/>
      <c r="I34" s="27" t="e">
        <f>E34/$G$686</f>
        <v>#DIV/0!</v>
      </c>
      <c r="J34" s="19">
        <f t="shared" si="12"/>
        <v>1</v>
      </c>
      <c r="K34" s="68"/>
      <c r="L34" s="69"/>
      <c r="M34" s="69"/>
      <c r="N34" s="69"/>
      <c r="O34" s="69"/>
      <c r="P34" s="70"/>
      <c r="Q34" s="73"/>
      <c r="R34" s="68"/>
      <c r="S34" s="69"/>
      <c r="T34" s="69"/>
      <c r="U34" s="69"/>
      <c r="V34" s="69"/>
      <c r="W34" s="70"/>
      <c r="X34" s="71"/>
      <c r="Y34" s="68"/>
      <c r="Z34" s="69"/>
      <c r="AA34" s="69"/>
      <c r="AB34" s="69"/>
      <c r="AC34" s="69"/>
      <c r="AD34" s="70"/>
      <c r="AE34" s="71"/>
      <c r="AF34" s="68"/>
      <c r="AG34" s="69"/>
      <c r="AH34" s="69"/>
      <c r="AI34" s="69"/>
      <c r="AJ34" s="69"/>
      <c r="AK34" s="70"/>
      <c r="AL34" s="71"/>
      <c r="AM34" s="68"/>
      <c r="AN34" s="69"/>
      <c r="AO34" s="69"/>
      <c r="AP34" s="69"/>
      <c r="AQ34" s="69"/>
      <c r="AR34" s="70"/>
      <c r="AS34" s="71"/>
      <c r="AT34" s="68"/>
      <c r="AU34" s="69"/>
      <c r="AV34" s="69"/>
      <c r="AW34" s="69"/>
      <c r="AX34" s="69"/>
      <c r="AY34" s="70"/>
      <c r="AZ34" s="71"/>
      <c r="BA34" s="68"/>
      <c r="BB34" s="69"/>
      <c r="BC34" s="69"/>
      <c r="BD34" s="69"/>
      <c r="BE34" s="69"/>
      <c r="BF34" s="70"/>
      <c r="BG34" s="71"/>
      <c r="BH34" s="68"/>
      <c r="BI34" s="69"/>
      <c r="BJ34" s="69"/>
      <c r="BK34" s="69"/>
      <c r="BL34" s="69"/>
      <c r="BM34" s="70"/>
      <c r="BN34" s="71"/>
      <c r="BO34" s="68"/>
      <c r="BP34" s="69"/>
      <c r="BQ34" s="69"/>
      <c r="BR34" s="69"/>
      <c r="BS34" s="69"/>
      <c r="BT34" s="70"/>
      <c r="BU34" s="71"/>
      <c r="BV34" s="68"/>
      <c r="BW34" s="69"/>
      <c r="BX34" s="69"/>
      <c r="BY34" s="69"/>
      <c r="BZ34" s="69"/>
      <c r="CA34" s="70"/>
      <c r="CB34" s="71"/>
      <c r="CC34" s="68"/>
      <c r="CD34" s="69"/>
      <c r="CE34" s="69"/>
      <c r="CF34" s="69"/>
      <c r="CG34" s="69"/>
      <c r="CH34" s="70"/>
      <c r="CI34" s="71"/>
      <c r="CJ34" s="68"/>
      <c r="CK34" s="69"/>
      <c r="CL34" s="69"/>
      <c r="CM34" s="69"/>
      <c r="CN34" s="69"/>
      <c r="CO34" s="70"/>
      <c r="CP34" s="71"/>
      <c r="CQ34" s="68"/>
      <c r="CR34" s="69"/>
      <c r="CS34" s="69"/>
      <c r="CT34" s="69"/>
      <c r="CU34" s="69"/>
      <c r="CV34" s="70"/>
      <c r="CW34" s="71"/>
      <c r="CX34" s="68"/>
      <c r="CY34" s="69"/>
      <c r="CZ34" s="69"/>
      <c r="DA34" s="69"/>
      <c r="DB34" s="69"/>
      <c r="DC34" s="70"/>
      <c r="DD34" s="71"/>
      <c r="DE34" s="68"/>
      <c r="DF34" s="69"/>
      <c r="DG34" s="69"/>
      <c r="DH34" s="69"/>
      <c r="DI34" s="69"/>
      <c r="DJ34" s="70"/>
      <c r="DK34" s="71"/>
      <c r="DL34" s="68"/>
      <c r="DM34" s="69"/>
      <c r="DN34" s="69"/>
      <c r="DO34" s="69"/>
      <c r="DP34" s="69"/>
      <c r="DQ34" s="70"/>
      <c r="DR34" s="71"/>
      <c r="DS34" s="68"/>
      <c r="DT34" s="69"/>
      <c r="DU34" s="69"/>
      <c r="DV34" s="69"/>
      <c r="DW34" s="69"/>
      <c r="DX34" s="70"/>
      <c r="DY34" s="71"/>
      <c r="DZ34" s="68"/>
      <c r="EA34" s="69"/>
      <c r="EB34" s="69"/>
      <c r="EC34" s="69"/>
      <c r="ED34" s="69"/>
      <c r="EE34" s="70"/>
      <c r="EF34" s="71"/>
      <c r="EG34" s="70">
        <f t="shared" si="15"/>
        <v>1</v>
      </c>
      <c r="EH34" s="73">
        <f t="shared" si="16"/>
        <v>0</v>
      </c>
      <c r="EI34" s="70">
        <f t="shared" si="14"/>
        <v>0</v>
      </c>
      <c r="EJ34" s="66">
        <f t="shared" si="13"/>
        <v>0</v>
      </c>
      <c r="EM34" s="67"/>
    </row>
    <row r="35" spans="1:143" outlineLevel="1" x14ac:dyDescent="0.2">
      <c r="A35" s="302" t="s">
        <v>29</v>
      </c>
      <c r="B35" s="303" t="s">
        <v>291</v>
      </c>
      <c r="C35" s="306" t="str">
        <f>IFERROR(IFERROR(IF(MATCH(B35,[1]SINAPI!$A$3:$A$7037,0),(PROPER(VLOOKUP(B35,[1]SINAPI!$A$3:$E$7037,5,0))),0),IFERROR(IF(MATCH(B35,'[1]CDHU-182'!$A$9:$A$4098,0),(UPPER(VLOOKUP(B35,'[1]CDHU-182'!$A$9:$H$4098,8,0))),0),IFERROR(IF(MATCH(B35,[1]FDE!$A$7:$A$3232,0),(VLOOKUP(B35,[1]FDE!$A$7:$E$3232,5,0)),0),IF(MATCH(B35,'[1]SIURB Edif'!$A$2:$A$2699,0),(PROPER(VLOOKUP(B35,'[1]SIURB Edif'!A$2:E$2699,5,0))),0))))," ")</f>
        <v>CDHU-182</v>
      </c>
      <c r="D35" s="169" t="s">
        <v>805</v>
      </c>
      <c r="E35" s="170" t="s">
        <v>879</v>
      </c>
      <c r="F35" s="174">
        <v>40</v>
      </c>
      <c r="G35" s="74"/>
      <c r="H35" s="177">
        <f>ROUND(IFERROR(F35*G35," - "),2)</f>
        <v>0</v>
      </c>
      <c r="I35" s="178" t="e">
        <f>H35/$G$686</f>
        <v>#DIV/0!</v>
      </c>
      <c r="J35" s="19">
        <f t="shared" si="12"/>
        <v>1</v>
      </c>
      <c r="K35" s="68">
        <f>SUM(L35:P35)</f>
        <v>0</v>
      </c>
      <c r="L35" s="69"/>
      <c r="M35" s="69"/>
      <c r="N35" s="69"/>
      <c r="O35" s="69"/>
      <c r="P35" s="69"/>
      <c r="Q35" s="73">
        <f>K35*$H35</f>
        <v>0</v>
      </c>
      <c r="R35" s="68">
        <f>SUM(S35:W35)</f>
        <v>0</v>
      </c>
      <c r="S35" s="69"/>
      <c r="T35" s="69"/>
      <c r="U35" s="69"/>
      <c r="V35" s="69"/>
      <c r="W35" s="69"/>
      <c r="X35" s="71">
        <f>R35*$H35</f>
        <v>0</v>
      </c>
      <c r="Y35" s="68">
        <f>SUM(Z35:AD35)</f>
        <v>0</v>
      </c>
      <c r="Z35" s="69"/>
      <c r="AA35" s="69"/>
      <c r="AB35" s="69"/>
      <c r="AC35" s="69"/>
      <c r="AD35" s="69"/>
      <c r="AE35" s="71">
        <f>Y35*$H35</f>
        <v>0</v>
      </c>
      <c r="AF35" s="68">
        <f>SUM(AG35:AK35)</f>
        <v>0</v>
      </c>
      <c r="AG35" s="69"/>
      <c r="AH35" s="69"/>
      <c r="AI35" s="69"/>
      <c r="AJ35" s="69"/>
      <c r="AK35" s="69"/>
      <c r="AL35" s="71">
        <f>AF35*$H35</f>
        <v>0</v>
      </c>
      <c r="AM35" s="68">
        <f>SUM(AN35:AR35)</f>
        <v>0</v>
      </c>
      <c r="AN35" s="69"/>
      <c r="AO35" s="69"/>
      <c r="AP35" s="69"/>
      <c r="AQ35" s="69"/>
      <c r="AR35" s="69"/>
      <c r="AS35" s="71">
        <f>AM35*$H35</f>
        <v>0</v>
      </c>
      <c r="AT35" s="68">
        <f>SUM(AU35:AY35)</f>
        <v>0</v>
      </c>
      <c r="AU35" s="69"/>
      <c r="AV35" s="69"/>
      <c r="AW35" s="69"/>
      <c r="AX35" s="69"/>
      <c r="AY35" s="69"/>
      <c r="AZ35" s="71">
        <f>AT35*$H35</f>
        <v>0</v>
      </c>
      <c r="BA35" s="68">
        <f>SUM(BB35:BF35)</f>
        <v>0</v>
      </c>
      <c r="BB35" s="69"/>
      <c r="BC35" s="69"/>
      <c r="BD35" s="69"/>
      <c r="BE35" s="69"/>
      <c r="BF35" s="69"/>
      <c r="BG35" s="71">
        <f>BA35*$H35</f>
        <v>0</v>
      </c>
      <c r="BH35" s="68">
        <f>SUM(BI35:BM35)</f>
        <v>0</v>
      </c>
      <c r="BI35" s="69"/>
      <c r="BJ35" s="69"/>
      <c r="BK35" s="69"/>
      <c r="BL35" s="69"/>
      <c r="BM35" s="69"/>
      <c r="BN35" s="71">
        <f>BH35*$H35</f>
        <v>0</v>
      </c>
      <c r="BO35" s="68">
        <f>SUM(BP35:BT35)</f>
        <v>0</v>
      </c>
      <c r="BP35" s="69"/>
      <c r="BQ35" s="69"/>
      <c r="BR35" s="69"/>
      <c r="BS35" s="69"/>
      <c r="BT35" s="69"/>
      <c r="BU35" s="71">
        <f>BO35*$H35</f>
        <v>0</v>
      </c>
      <c r="BV35" s="68">
        <f>SUM(BW35:CA35)</f>
        <v>0</v>
      </c>
      <c r="BW35" s="69"/>
      <c r="BX35" s="69"/>
      <c r="BY35" s="69"/>
      <c r="BZ35" s="69"/>
      <c r="CA35" s="69"/>
      <c r="CB35" s="71">
        <f>BV35*$H35</f>
        <v>0</v>
      </c>
      <c r="CC35" s="68">
        <f>SUM(CD35:CH35)</f>
        <v>0</v>
      </c>
      <c r="CD35" s="69"/>
      <c r="CE35" s="69"/>
      <c r="CF35" s="69"/>
      <c r="CG35" s="69"/>
      <c r="CH35" s="69"/>
      <c r="CI35" s="71">
        <f>CC35*$H35</f>
        <v>0</v>
      </c>
      <c r="CJ35" s="68">
        <f>SUM(CK35:CO35)</f>
        <v>0</v>
      </c>
      <c r="CK35" s="69"/>
      <c r="CL35" s="69"/>
      <c r="CM35" s="69"/>
      <c r="CN35" s="69"/>
      <c r="CO35" s="69"/>
      <c r="CP35" s="71">
        <f>CJ35*$H35</f>
        <v>0</v>
      </c>
      <c r="CQ35" s="68">
        <f>SUM(CR35:CV35)</f>
        <v>0</v>
      </c>
      <c r="CR35" s="69"/>
      <c r="CS35" s="69"/>
      <c r="CT35" s="69"/>
      <c r="CU35" s="69"/>
      <c r="CV35" s="69"/>
      <c r="CW35" s="71">
        <f>CQ35*$H35</f>
        <v>0</v>
      </c>
      <c r="CX35" s="68">
        <f>SUM(CY35:DC35)</f>
        <v>0</v>
      </c>
      <c r="CY35" s="69"/>
      <c r="CZ35" s="69"/>
      <c r="DA35" s="69"/>
      <c r="DB35" s="69"/>
      <c r="DC35" s="69"/>
      <c r="DD35" s="71">
        <f>CX35*$H35</f>
        <v>0</v>
      </c>
      <c r="DE35" s="68">
        <f>SUM(DF35:DJ35)</f>
        <v>0</v>
      </c>
      <c r="DF35" s="69"/>
      <c r="DG35" s="69"/>
      <c r="DH35" s="69"/>
      <c r="DI35" s="69"/>
      <c r="DJ35" s="69"/>
      <c r="DK35" s="71">
        <f>DE35*$H35</f>
        <v>0</v>
      </c>
      <c r="DL35" s="68">
        <f>SUM(DM35:DQ35)</f>
        <v>0</v>
      </c>
      <c r="DM35" s="69"/>
      <c r="DN35" s="69"/>
      <c r="DO35" s="69"/>
      <c r="DP35" s="69"/>
      <c r="DQ35" s="69"/>
      <c r="DR35" s="71">
        <f>DL35*$H35</f>
        <v>0</v>
      </c>
      <c r="DS35" s="68">
        <f>SUM(DT35:DX35)</f>
        <v>0</v>
      </c>
      <c r="DT35" s="69"/>
      <c r="DU35" s="69"/>
      <c r="DV35" s="69"/>
      <c r="DW35" s="69"/>
      <c r="DX35" s="69"/>
      <c r="DY35" s="71">
        <f>DS35*$H35</f>
        <v>0</v>
      </c>
      <c r="DZ35" s="68">
        <f>SUM(EA35:EE35)</f>
        <v>0</v>
      </c>
      <c r="EA35" s="69"/>
      <c r="EB35" s="69"/>
      <c r="EC35" s="69"/>
      <c r="ED35" s="69"/>
      <c r="EE35" s="69"/>
      <c r="EF35" s="71">
        <f>DZ35*$H35</f>
        <v>0</v>
      </c>
      <c r="EG35" s="70">
        <f t="shared" si="15"/>
        <v>1</v>
      </c>
      <c r="EH35" s="73">
        <f t="shared" si="16"/>
        <v>0</v>
      </c>
      <c r="EI35" s="70">
        <f t="shared" si="14"/>
        <v>0</v>
      </c>
      <c r="EJ35" s="66">
        <f t="shared" si="13"/>
        <v>0</v>
      </c>
      <c r="EM35" s="67"/>
    </row>
    <row r="36" spans="1:143" outlineLevel="1" x14ac:dyDescent="0.2">
      <c r="A36" s="302" t="s">
        <v>30</v>
      </c>
      <c r="B36" s="303" t="s">
        <v>293</v>
      </c>
      <c r="C36" s="306" t="str">
        <f>IFERROR(IFERROR(IF(MATCH(B36,[1]SINAPI!$A$3:$A$7037,0),(PROPER(VLOOKUP(B36,[1]SINAPI!$A$3:$E$7037,5,0))),0),IFERROR(IF(MATCH(B36,'[1]CDHU-182'!$A$9:$A$4098,0),(UPPER(VLOOKUP(B36,'[1]CDHU-182'!$A$9:$H$4098,8,0))),0),IFERROR(IF(MATCH(B36,[1]FDE!$A$7:$A$3232,0),(VLOOKUP(B36,[1]FDE!$A$7:$E$3232,5,0)),0),IF(MATCH(B36,'[1]SIURB Edif'!$A$2:$A$2699,0),(PROPER(VLOOKUP(B36,'[1]SIURB Edif'!A$2:E$2699,5,0))),0))))," ")</f>
        <v>CDHU-182</v>
      </c>
      <c r="D36" s="169" t="s">
        <v>806</v>
      </c>
      <c r="E36" s="170" t="s">
        <v>184</v>
      </c>
      <c r="F36" s="174">
        <v>30</v>
      </c>
      <c r="G36" s="74"/>
      <c r="H36" s="177">
        <f>ROUND(IFERROR(F36*G36," - "),2)</f>
        <v>0</v>
      </c>
      <c r="I36" s="178" t="e">
        <f>H36/$G$686</f>
        <v>#DIV/0!</v>
      </c>
      <c r="J36" s="19">
        <f t="shared" si="12"/>
        <v>1</v>
      </c>
      <c r="K36" s="68">
        <f>SUM(L36:P36)</f>
        <v>0</v>
      </c>
      <c r="L36" s="69"/>
      <c r="M36" s="69"/>
      <c r="N36" s="69"/>
      <c r="O36" s="69"/>
      <c r="P36" s="69"/>
      <c r="Q36" s="73">
        <f>K36*$H36</f>
        <v>0</v>
      </c>
      <c r="R36" s="68">
        <f>SUM(S36:W36)</f>
        <v>0</v>
      </c>
      <c r="S36" s="69"/>
      <c r="T36" s="69"/>
      <c r="U36" s="69"/>
      <c r="V36" s="69"/>
      <c r="W36" s="69"/>
      <c r="X36" s="71">
        <f>R36*$H36</f>
        <v>0</v>
      </c>
      <c r="Y36" s="68">
        <f>SUM(Z36:AD36)</f>
        <v>0</v>
      </c>
      <c r="Z36" s="69"/>
      <c r="AA36" s="69"/>
      <c r="AB36" s="69"/>
      <c r="AC36" s="69"/>
      <c r="AD36" s="69"/>
      <c r="AE36" s="71">
        <f>Y36*$H36</f>
        <v>0</v>
      </c>
      <c r="AF36" s="68">
        <f>SUM(AG36:AK36)</f>
        <v>0</v>
      </c>
      <c r="AG36" s="69"/>
      <c r="AH36" s="69"/>
      <c r="AI36" s="69"/>
      <c r="AJ36" s="69"/>
      <c r="AK36" s="69"/>
      <c r="AL36" s="71">
        <f>AF36*$H36</f>
        <v>0</v>
      </c>
      <c r="AM36" s="68">
        <f>SUM(AN36:AR36)</f>
        <v>0</v>
      </c>
      <c r="AN36" s="69"/>
      <c r="AO36" s="69"/>
      <c r="AP36" s="69"/>
      <c r="AQ36" s="69"/>
      <c r="AR36" s="69"/>
      <c r="AS36" s="71">
        <f>AM36*$H36</f>
        <v>0</v>
      </c>
      <c r="AT36" s="68">
        <f>SUM(AU36:AY36)</f>
        <v>0</v>
      </c>
      <c r="AU36" s="69"/>
      <c r="AV36" s="69"/>
      <c r="AW36" s="69"/>
      <c r="AX36" s="69"/>
      <c r="AY36" s="69"/>
      <c r="AZ36" s="71">
        <f>AT36*$H36</f>
        <v>0</v>
      </c>
      <c r="BA36" s="68">
        <f>SUM(BB36:BF36)</f>
        <v>0</v>
      </c>
      <c r="BB36" s="69"/>
      <c r="BC36" s="69"/>
      <c r="BD36" s="69"/>
      <c r="BE36" s="69"/>
      <c r="BF36" s="69"/>
      <c r="BG36" s="71">
        <f>BA36*$H36</f>
        <v>0</v>
      </c>
      <c r="BH36" s="68">
        <f>SUM(BI36:BM36)</f>
        <v>0</v>
      </c>
      <c r="BI36" s="69"/>
      <c r="BJ36" s="69"/>
      <c r="BK36" s="69"/>
      <c r="BL36" s="69"/>
      <c r="BM36" s="69"/>
      <c r="BN36" s="71">
        <f>BH36*$H36</f>
        <v>0</v>
      </c>
      <c r="BO36" s="68">
        <f>SUM(BP36:BT36)</f>
        <v>0</v>
      </c>
      <c r="BP36" s="69"/>
      <c r="BQ36" s="69"/>
      <c r="BR36" s="69"/>
      <c r="BS36" s="69"/>
      <c r="BT36" s="69"/>
      <c r="BU36" s="71">
        <f>BO36*$H36</f>
        <v>0</v>
      </c>
      <c r="BV36" s="68">
        <f>SUM(BW36:CA36)</f>
        <v>0</v>
      </c>
      <c r="BW36" s="69"/>
      <c r="BX36" s="69"/>
      <c r="BY36" s="69"/>
      <c r="BZ36" s="69"/>
      <c r="CA36" s="69"/>
      <c r="CB36" s="71">
        <f>BV36*$H36</f>
        <v>0</v>
      </c>
      <c r="CC36" s="68">
        <f>SUM(CD36:CH36)</f>
        <v>0</v>
      </c>
      <c r="CD36" s="69"/>
      <c r="CE36" s="69"/>
      <c r="CF36" s="69"/>
      <c r="CG36" s="69"/>
      <c r="CH36" s="69"/>
      <c r="CI36" s="71">
        <f>CC36*$H36</f>
        <v>0</v>
      </c>
      <c r="CJ36" s="68">
        <f>SUM(CK36:CO36)</f>
        <v>0</v>
      </c>
      <c r="CK36" s="69"/>
      <c r="CL36" s="69"/>
      <c r="CM36" s="69"/>
      <c r="CN36" s="69"/>
      <c r="CO36" s="69"/>
      <c r="CP36" s="71">
        <f>CJ36*$H36</f>
        <v>0</v>
      </c>
      <c r="CQ36" s="68">
        <f>SUM(CR36:CV36)</f>
        <v>0</v>
      </c>
      <c r="CR36" s="69"/>
      <c r="CS36" s="69"/>
      <c r="CT36" s="69"/>
      <c r="CU36" s="69"/>
      <c r="CV36" s="69"/>
      <c r="CW36" s="71">
        <f>CQ36*$H36</f>
        <v>0</v>
      </c>
      <c r="CX36" s="68">
        <f>SUM(CY36:DC36)</f>
        <v>0</v>
      </c>
      <c r="CY36" s="69"/>
      <c r="CZ36" s="69"/>
      <c r="DA36" s="69"/>
      <c r="DB36" s="69"/>
      <c r="DC36" s="69"/>
      <c r="DD36" s="71">
        <f>CX36*$H36</f>
        <v>0</v>
      </c>
      <c r="DE36" s="68">
        <f>SUM(DF36:DJ36)</f>
        <v>0</v>
      </c>
      <c r="DF36" s="69"/>
      <c r="DG36" s="69"/>
      <c r="DH36" s="69"/>
      <c r="DI36" s="69"/>
      <c r="DJ36" s="69"/>
      <c r="DK36" s="71">
        <f>DE36*$H36</f>
        <v>0</v>
      </c>
      <c r="DL36" s="68">
        <f>SUM(DM36:DQ36)</f>
        <v>0</v>
      </c>
      <c r="DM36" s="69"/>
      <c r="DN36" s="69"/>
      <c r="DO36" s="69"/>
      <c r="DP36" s="69"/>
      <c r="DQ36" s="69"/>
      <c r="DR36" s="71">
        <f>DL36*$H36</f>
        <v>0</v>
      </c>
      <c r="DS36" s="68">
        <f>SUM(DT36:DX36)</f>
        <v>0</v>
      </c>
      <c r="DT36" s="69"/>
      <c r="DU36" s="69"/>
      <c r="DV36" s="69"/>
      <c r="DW36" s="69"/>
      <c r="DX36" s="69"/>
      <c r="DY36" s="71">
        <f>DS36*$H36</f>
        <v>0</v>
      </c>
      <c r="DZ36" s="68">
        <f>SUM(EA36:EE36)</f>
        <v>0</v>
      </c>
      <c r="EA36" s="69"/>
      <c r="EB36" s="69"/>
      <c r="EC36" s="69"/>
      <c r="ED36" s="69"/>
      <c r="EE36" s="69"/>
      <c r="EF36" s="71">
        <f>DZ36*$H36</f>
        <v>0</v>
      </c>
      <c r="EG36" s="70">
        <f t="shared" si="15"/>
        <v>1</v>
      </c>
      <c r="EH36" s="73">
        <f t="shared" si="16"/>
        <v>0</v>
      </c>
      <c r="EI36" s="70">
        <f t="shared" si="14"/>
        <v>0</v>
      </c>
      <c r="EJ36" s="66">
        <f t="shared" si="13"/>
        <v>0</v>
      </c>
      <c r="EM36" s="67"/>
    </row>
    <row r="37" spans="1:143" outlineLevel="1" x14ac:dyDescent="0.2">
      <c r="A37" s="313" t="s">
        <v>31</v>
      </c>
      <c r="B37" s="314"/>
      <c r="C37" s="307"/>
      <c r="D37" s="176" t="s">
        <v>884</v>
      </c>
      <c r="E37" s="28">
        <f>SUM(H38:H41)</f>
        <v>0</v>
      </c>
      <c r="F37" s="28"/>
      <c r="G37" s="28"/>
      <c r="H37" s="28"/>
      <c r="I37" s="27" t="e">
        <f>E37/$G$686</f>
        <v>#DIV/0!</v>
      </c>
      <c r="J37" s="19">
        <f t="shared" ref="J37:J42" si="17">EG37</f>
        <v>1</v>
      </c>
      <c r="K37" s="68"/>
      <c r="L37" s="69"/>
      <c r="M37" s="69"/>
      <c r="N37" s="69"/>
      <c r="O37" s="69"/>
      <c r="P37" s="70"/>
      <c r="Q37" s="73"/>
      <c r="R37" s="68"/>
      <c r="S37" s="69"/>
      <c r="T37" s="69"/>
      <c r="U37" s="69"/>
      <c r="V37" s="69"/>
      <c r="W37" s="70"/>
      <c r="X37" s="71"/>
      <c r="Y37" s="68"/>
      <c r="Z37" s="69"/>
      <c r="AA37" s="69"/>
      <c r="AB37" s="69"/>
      <c r="AC37" s="69"/>
      <c r="AD37" s="70"/>
      <c r="AE37" s="71"/>
      <c r="AF37" s="68"/>
      <c r="AG37" s="69"/>
      <c r="AH37" s="69"/>
      <c r="AI37" s="69"/>
      <c r="AJ37" s="69"/>
      <c r="AK37" s="70"/>
      <c r="AL37" s="71"/>
      <c r="AM37" s="68"/>
      <c r="AN37" s="69"/>
      <c r="AO37" s="69"/>
      <c r="AP37" s="69"/>
      <c r="AQ37" s="69"/>
      <c r="AR37" s="70"/>
      <c r="AS37" s="71"/>
      <c r="AT37" s="68"/>
      <c r="AU37" s="69"/>
      <c r="AV37" s="69"/>
      <c r="AW37" s="69"/>
      <c r="AX37" s="69"/>
      <c r="AY37" s="70"/>
      <c r="AZ37" s="71"/>
      <c r="BA37" s="68"/>
      <c r="BB37" s="69"/>
      <c r="BC37" s="69"/>
      <c r="BD37" s="69"/>
      <c r="BE37" s="69"/>
      <c r="BF37" s="70"/>
      <c r="BG37" s="71"/>
      <c r="BH37" s="68"/>
      <c r="BI37" s="69"/>
      <c r="BJ37" s="69"/>
      <c r="BK37" s="69"/>
      <c r="BL37" s="69"/>
      <c r="BM37" s="70"/>
      <c r="BN37" s="71"/>
      <c r="BO37" s="68"/>
      <c r="BP37" s="69"/>
      <c r="BQ37" s="69"/>
      <c r="BR37" s="69"/>
      <c r="BS37" s="69"/>
      <c r="BT37" s="70"/>
      <c r="BU37" s="71"/>
      <c r="BV37" s="68"/>
      <c r="BW37" s="69"/>
      <c r="BX37" s="69"/>
      <c r="BY37" s="69"/>
      <c r="BZ37" s="69"/>
      <c r="CA37" s="70"/>
      <c r="CB37" s="71"/>
      <c r="CC37" s="68"/>
      <c r="CD37" s="69"/>
      <c r="CE37" s="69"/>
      <c r="CF37" s="69"/>
      <c r="CG37" s="69"/>
      <c r="CH37" s="70"/>
      <c r="CI37" s="71"/>
      <c r="CJ37" s="68"/>
      <c r="CK37" s="69"/>
      <c r="CL37" s="69"/>
      <c r="CM37" s="69"/>
      <c r="CN37" s="69"/>
      <c r="CO37" s="70"/>
      <c r="CP37" s="71"/>
      <c r="CQ37" s="68"/>
      <c r="CR37" s="69"/>
      <c r="CS37" s="69"/>
      <c r="CT37" s="69"/>
      <c r="CU37" s="69"/>
      <c r="CV37" s="70"/>
      <c r="CW37" s="71"/>
      <c r="CX37" s="68"/>
      <c r="CY37" s="69"/>
      <c r="CZ37" s="69"/>
      <c r="DA37" s="69"/>
      <c r="DB37" s="69"/>
      <c r="DC37" s="70"/>
      <c r="DD37" s="71"/>
      <c r="DE37" s="68"/>
      <c r="DF37" s="69"/>
      <c r="DG37" s="69"/>
      <c r="DH37" s="69"/>
      <c r="DI37" s="69"/>
      <c r="DJ37" s="70"/>
      <c r="DK37" s="71"/>
      <c r="DL37" s="68"/>
      <c r="DM37" s="69"/>
      <c r="DN37" s="69"/>
      <c r="DO37" s="69"/>
      <c r="DP37" s="69"/>
      <c r="DQ37" s="70"/>
      <c r="DR37" s="71"/>
      <c r="DS37" s="68"/>
      <c r="DT37" s="69"/>
      <c r="DU37" s="69"/>
      <c r="DV37" s="69"/>
      <c r="DW37" s="69"/>
      <c r="DX37" s="70"/>
      <c r="DY37" s="71"/>
      <c r="DZ37" s="68"/>
      <c r="EA37" s="69"/>
      <c r="EB37" s="69"/>
      <c r="EC37" s="69"/>
      <c r="ED37" s="69"/>
      <c r="EE37" s="70"/>
      <c r="EF37" s="71"/>
      <c r="EG37" s="70">
        <f t="shared" si="15"/>
        <v>1</v>
      </c>
      <c r="EH37" s="73">
        <f t="shared" si="16"/>
        <v>0</v>
      </c>
      <c r="EI37" s="70">
        <f t="shared" si="14"/>
        <v>0</v>
      </c>
      <c r="EJ37" s="66">
        <f t="shared" ref="EJ37:EJ42" si="18">SUM(CP37,CI37,CB37,BU37,BN37,BG37,AZ37,AS37,AL37,AE37,X37,Q37,CW37,DD37,DK37,DR37,DY37,EF37)</f>
        <v>0</v>
      </c>
      <c r="EM37" s="67"/>
    </row>
    <row r="38" spans="1:143" ht="25.5" outlineLevel="1" x14ac:dyDescent="0.2">
      <c r="A38" s="302" t="s">
        <v>32</v>
      </c>
      <c r="B38" s="303" t="s">
        <v>298</v>
      </c>
      <c r="C38" s="306" t="str">
        <f>IFERROR(IFERROR(IF(MATCH(B38,[1]SINAPI!$A$3:$A$7037,0),(PROPER(VLOOKUP(B38,[1]SINAPI!$A$3:$E$7037,5,0))),0),IFERROR(IF(MATCH(B38,'[1]CDHU-182'!$A$9:$A$4098,0),(UPPER(VLOOKUP(B38,'[1]CDHU-182'!$A$9:$H$4098,8,0))),0),IFERROR(IF(MATCH(B38,[1]FDE!$A$7:$A$3232,0),(VLOOKUP(B38,[1]FDE!$A$7:$E$3232,5,0)),0),IF(MATCH(B38,'[1]SIURB Edif'!$A$2:$A$2699,0),(PROPER(VLOOKUP(B38,'[1]SIURB Edif'!A$2:E$2699,5,0))),0))))," ")</f>
        <v>CDHU-182</v>
      </c>
      <c r="D38" s="169" t="s">
        <v>807</v>
      </c>
      <c r="E38" s="170" t="s">
        <v>75</v>
      </c>
      <c r="F38" s="174">
        <v>12</v>
      </c>
      <c r="G38" s="74"/>
      <c r="H38" s="177">
        <f>ROUND(IFERROR(F38*G38," - "),2)</f>
        <v>0</v>
      </c>
      <c r="I38" s="178" t="e">
        <f>H38/$G$686</f>
        <v>#DIV/0!</v>
      </c>
      <c r="J38" s="19">
        <f t="shared" si="17"/>
        <v>1</v>
      </c>
      <c r="K38" s="68">
        <f>SUM(L38:P38)</f>
        <v>0</v>
      </c>
      <c r="L38" s="69"/>
      <c r="M38" s="69"/>
      <c r="N38" s="69"/>
      <c r="O38" s="69"/>
      <c r="P38" s="69"/>
      <c r="Q38" s="73">
        <f>K38*$H38</f>
        <v>0</v>
      </c>
      <c r="R38" s="68">
        <f>SUM(S38:W38)</f>
        <v>0</v>
      </c>
      <c r="S38" s="69"/>
      <c r="T38" s="69"/>
      <c r="U38" s="69"/>
      <c r="V38" s="69"/>
      <c r="W38" s="69"/>
      <c r="X38" s="71">
        <f>R38*$H38</f>
        <v>0</v>
      </c>
      <c r="Y38" s="68">
        <f>SUM(Z38:AD38)</f>
        <v>0</v>
      </c>
      <c r="Z38" s="69"/>
      <c r="AA38" s="69"/>
      <c r="AB38" s="69"/>
      <c r="AC38" s="69"/>
      <c r="AD38" s="69"/>
      <c r="AE38" s="71">
        <f>Y38*$H38</f>
        <v>0</v>
      </c>
      <c r="AF38" s="68">
        <f>SUM(AG38:AK38)</f>
        <v>0</v>
      </c>
      <c r="AG38" s="69"/>
      <c r="AH38" s="69"/>
      <c r="AI38" s="69"/>
      <c r="AJ38" s="69"/>
      <c r="AK38" s="69"/>
      <c r="AL38" s="71">
        <f>AF38*$H38</f>
        <v>0</v>
      </c>
      <c r="AM38" s="68">
        <f>SUM(AN38:AR38)</f>
        <v>0</v>
      </c>
      <c r="AN38" s="69"/>
      <c r="AO38" s="69"/>
      <c r="AP38" s="69"/>
      <c r="AQ38" s="69"/>
      <c r="AR38" s="69"/>
      <c r="AS38" s="71">
        <f>AM38*$H38</f>
        <v>0</v>
      </c>
      <c r="AT38" s="68">
        <f>SUM(AU38:AY38)</f>
        <v>0</v>
      </c>
      <c r="AU38" s="69"/>
      <c r="AV38" s="69"/>
      <c r="AW38" s="69"/>
      <c r="AX38" s="69"/>
      <c r="AY38" s="69"/>
      <c r="AZ38" s="71">
        <f>AT38*$H38</f>
        <v>0</v>
      </c>
      <c r="BA38" s="68">
        <f>SUM(BB38:BF38)</f>
        <v>0</v>
      </c>
      <c r="BB38" s="69"/>
      <c r="BC38" s="69"/>
      <c r="BD38" s="69"/>
      <c r="BE38" s="69"/>
      <c r="BF38" s="69"/>
      <c r="BG38" s="71">
        <f>BA38*$H38</f>
        <v>0</v>
      </c>
      <c r="BH38" s="68">
        <f>SUM(BI38:BM38)</f>
        <v>0</v>
      </c>
      <c r="BI38" s="69"/>
      <c r="BJ38" s="69"/>
      <c r="BK38" s="69"/>
      <c r="BL38" s="69"/>
      <c r="BM38" s="69"/>
      <c r="BN38" s="71">
        <f>BH38*$H38</f>
        <v>0</v>
      </c>
      <c r="BO38" s="68">
        <f>SUM(BP38:BT38)</f>
        <v>0</v>
      </c>
      <c r="BP38" s="69"/>
      <c r="BQ38" s="69"/>
      <c r="BR38" s="69"/>
      <c r="BS38" s="69"/>
      <c r="BT38" s="69"/>
      <c r="BU38" s="71">
        <f>BO38*$H38</f>
        <v>0</v>
      </c>
      <c r="BV38" s="68">
        <f>SUM(BW38:CA38)</f>
        <v>0</v>
      </c>
      <c r="BW38" s="69"/>
      <c r="BX38" s="69"/>
      <c r="BY38" s="69"/>
      <c r="BZ38" s="69"/>
      <c r="CA38" s="69"/>
      <c r="CB38" s="71">
        <f>BV38*$H38</f>
        <v>0</v>
      </c>
      <c r="CC38" s="68">
        <f>SUM(CD38:CH38)</f>
        <v>0</v>
      </c>
      <c r="CD38" s="69"/>
      <c r="CE38" s="69"/>
      <c r="CF38" s="69"/>
      <c r="CG38" s="69"/>
      <c r="CH38" s="69"/>
      <c r="CI38" s="71">
        <f>CC38*$H38</f>
        <v>0</v>
      </c>
      <c r="CJ38" s="68">
        <f>SUM(CK38:CO38)</f>
        <v>0</v>
      </c>
      <c r="CK38" s="69"/>
      <c r="CL38" s="69"/>
      <c r="CM38" s="69"/>
      <c r="CN38" s="69"/>
      <c r="CO38" s="69"/>
      <c r="CP38" s="71">
        <f>CJ38*$H38</f>
        <v>0</v>
      </c>
      <c r="CQ38" s="68">
        <f>SUM(CR38:CV38)</f>
        <v>0</v>
      </c>
      <c r="CR38" s="69"/>
      <c r="CS38" s="69"/>
      <c r="CT38" s="69"/>
      <c r="CU38" s="69"/>
      <c r="CV38" s="69"/>
      <c r="CW38" s="71">
        <f>CQ38*$H38</f>
        <v>0</v>
      </c>
      <c r="CX38" s="68">
        <f>SUM(CY38:DC38)</f>
        <v>0</v>
      </c>
      <c r="CY38" s="69"/>
      <c r="CZ38" s="69"/>
      <c r="DA38" s="69"/>
      <c r="DB38" s="69"/>
      <c r="DC38" s="69"/>
      <c r="DD38" s="71">
        <f>CX38*$H38</f>
        <v>0</v>
      </c>
      <c r="DE38" s="68">
        <f>SUM(DF38:DJ38)</f>
        <v>0</v>
      </c>
      <c r="DF38" s="69"/>
      <c r="DG38" s="69"/>
      <c r="DH38" s="69"/>
      <c r="DI38" s="69"/>
      <c r="DJ38" s="69"/>
      <c r="DK38" s="71">
        <f>DE38*$H38</f>
        <v>0</v>
      </c>
      <c r="DL38" s="68">
        <f>SUM(DM38:DQ38)</f>
        <v>0</v>
      </c>
      <c r="DM38" s="69"/>
      <c r="DN38" s="69"/>
      <c r="DO38" s="69"/>
      <c r="DP38" s="69"/>
      <c r="DQ38" s="69"/>
      <c r="DR38" s="71">
        <f>DL38*$H38</f>
        <v>0</v>
      </c>
      <c r="DS38" s="68">
        <f>SUM(DT38:DX38)</f>
        <v>0</v>
      </c>
      <c r="DT38" s="69"/>
      <c r="DU38" s="69"/>
      <c r="DV38" s="69"/>
      <c r="DW38" s="69"/>
      <c r="DX38" s="69"/>
      <c r="DY38" s="71">
        <f>DS38*$H38</f>
        <v>0</v>
      </c>
      <c r="DZ38" s="68">
        <f>SUM(EA38:EE38)</f>
        <v>0</v>
      </c>
      <c r="EA38" s="69"/>
      <c r="EB38" s="69"/>
      <c r="EC38" s="69"/>
      <c r="ED38" s="69"/>
      <c r="EE38" s="69"/>
      <c r="EF38" s="71">
        <f>DZ38*$H38</f>
        <v>0</v>
      </c>
      <c r="EG38" s="70">
        <f t="shared" si="15"/>
        <v>1</v>
      </c>
      <c r="EH38" s="73">
        <f t="shared" si="16"/>
        <v>0</v>
      </c>
      <c r="EI38" s="70">
        <f t="shared" si="14"/>
        <v>0</v>
      </c>
      <c r="EJ38" s="66">
        <f t="shared" si="18"/>
        <v>0</v>
      </c>
      <c r="EM38" s="67"/>
    </row>
    <row r="39" spans="1:143" ht="25.5" outlineLevel="1" x14ac:dyDescent="0.2">
      <c r="A39" s="302" t="s">
        <v>33</v>
      </c>
      <c r="B39" s="303" t="s">
        <v>299</v>
      </c>
      <c r="C39" s="306" t="str">
        <f>IFERROR(IFERROR(IF(MATCH(B39,[1]SINAPI!$A$3:$A$7037,0),(PROPER(VLOOKUP(B39,[1]SINAPI!$A$3:$E$7037,5,0))),0),IFERROR(IF(MATCH(B39,'[1]CDHU-182'!$A$9:$A$4098,0),(UPPER(VLOOKUP(B39,'[1]CDHU-182'!$A$9:$H$4098,8,0))),0),IFERROR(IF(MATCH(B39,[1]FDE!$A$7:$A$3232,0),(VLOOKUP(B39,[1]FDE!$A$7:$E$3232,5,0)),0),IF(MATCH(B39,'[1]SIURB Edif'!$A$2:$A$2699,0),(PROPER(VLOOKUP(B39,'[1]SIURB Edif'!A$2:E$2699,5,0))),0))))," ")</f>
        <v>CDHU-182</v>
      </c>
      <c r="D39" s="169" t="s">
        <v>808</v>
      </c>
      <c r="E39" s="170" t="s">
        <v>75</v>
      </c>
      <c r="F39" s="174">
        <v>17</v>
      </c>
      <c r="G39" s="74"/>
      <c r="H39" s="177">
        <f>ROUND(IFERROR(F39*G39," - "),2)</f>
        <v>0</v>
      </c>
      <c r="I39" s="178" t="e">
        <f>H39/$G$686</f>
        <v>#DIV/0!</v>
      </c>
      <c r="J39" s="19">
        <f t="shared" si="17"/>
        <v>1</v>
      </c>
      <c r="K39" s="68">
        <f>SUM(L39:P39)</f>
        <v>0</v>
      </c>
      <c r="L39" s="69"/>
      <c r="M39" s="69"/>
      <c r="N39" s="69"/>
      <c r="O39" s="69"/>
      <c r="P39" s="69"/>
      <c r="Q39" s="73">
        <f>K39*$H39</f>
        <v>0</v>
      </c>
      <c r="R39" s="68">
        <f>SUM(S39:W39)</f>
        <v>0</v>
      </c>
      <c r="S39" s="69"/>
      <c r="T39" s="69"/>
      <c r="U39" s="69"/>
      <c r="V39" s="69"/>
      <c r="W39" s="69"/>
      <c r="X39" s="71">
        <f>R39*$H39</f>
        <v>0</v>
      </c>
      <c r="Y39" s="68">
        <f>SUM(Z39:AD39)</f>
        <v>0</v>
      </c>
      <c r="Z39" s="69"/>
      <c r="AA39" s="69"/>
      <c r="AB39" s="69"/>
      <c r="AC39" s="69"/>
      <c r="AD39" s="69"/>
      <c r="AE39" s="71">
        <f>Y39*$H39</f>
        <v>0</v>
      </c>
      <c r="AF39" s="68">
        <f>SUM(AG39:AK39)</f>
        <v>0</v>
      </c>
      <c r="AG39" s="69"/>
      <c r="AH39" s="69"/>
      <c r="AI39" s="69"/>
      <c r="AJ39" s="69"/>
      <c r="AK39" s="69"/>
      <c r="AL39" s="71">
        <f>AF39*$H39</f>
        <v>0</v>
      </c>
      <c r="AM39" s="68">
        <f>SUM(AN39:AR39)</f>
        <v>0</v>
      </c>
      <c r="AN39" s="69"/>
      <c r="AO39" s="69"/>
      <c r="AP39" s="69"/>
      <c r="AQ39" s="69"/>
      <c r="AR39" s="69"/>
      <c r="AS39" s="71">
        <f>AM39*$H39</f>
        <v>0</v>
      </c>
      <c r="AT39" s="68">
        <f>SUM(AU39:AY39)</f>
        <v>0</v>
      </c>
      <c r="AU39" s="69"/>
      <c r="AV39" s="69"/>
      <c r="AW39" s="69"/>
      <c r="AX39" s="69"/>
      <c r="AY39" s="69"/>
      <c r="AZ39" s="71">
        <f>AT39*$H39</f>
        <v>0</v>
      </c>
      <c r="BA39" s="68">
        <f>SUM(BB39:BF39)</f>
        <v>0</v>
      </c>
      <c r="BB39" s="69"/>
      <c r="BC39" s="69"/>
      <c r="BD39" s="69"/>
      <c r="BE39" s="69"/>
      <c r="BF39" s="69"/>
      <c r="BG39" s="71">
        <f>BA39*$H39</f>
        <v>0</v>
      </c>
      <c r="BH39" s="68">
        <f>SUM(BI39:BM39)</f>
        <v>0</v>
      </c>
      <c r="BI39" s="69"/>
      <c r="BJ39" s="69"/>
      <c r="BK39" s="69"/>
      <c r="BL39" s="69"/>
      <c r="BM39" s="69"/>
      <c r="BN39" s="71">
        <f>BH39*$H39</f>
        <v>0</v>
      </c>
      <c r="BO39" s="68">
        <f>SUM(BP39:BT39)</f>
        <v>0</v>
      </c>
      <c r="BP39" s="69"/>
      <c r="BQ39" s="69"/>
      <c r="BR39" s="69"/>
      <c r="BS39" s="69"/>
      <c r="BT39" s="69"/>
      <c r="BU39" s="71">
        <f>BO39*$H39</f>
        <v>0</v>
      </c>
      <c r="BV39" s="68">
        <f>SUM(BW39:CA39)</f>
        <v>0</v>
      </c>
      <c r="BW39" s="69"/>
      <c r="BX39" s="69"/>
      <c r="BY39" s="69"/>
      <c r="BZ39" s="69"/>
      <c r="CA39" s="69"/>
      <c r="CB39" s="71">
        <f>BV39*$H39</f>
        <v>0</v>
      </c>
      <c r="CC39" s="68">
        <f>SUM(CD39:CH39)</f>
        <v>0</v>
      </c>
      <c r="CD39" s="69"/>
      <c r="CE39" s="69"/>
      <c r="CF39" s="69"/>
      <c r="CG39" s="69"/>
      <c r="CH39" s="69"/>
      <c r="CI39" s="71">
        <f>CC39*$H39</f>
        <v>0</v>
      </c>
      <c r="CJ39" s="68">
        <f>SUM(CK39:CO39)</f>
        <v>0</v>
      </c>
      <c r="CK39" s="69"/>
      <c r="CL39" s="69"/>
      <c r="CM39" s="69"/>
      <c r="CN39" s="69"/>
      <c r="CO39" s="69"/>
      <c r="CP39" s="71">
        <f>CJ39*$H39</f>
        <v>0</v>
      </c>
      <c r="CQ39" s="68">
        <f>SUM(CR39:CV39)</f>
        <v>0</v>
      </c>
      <c r="CR39" s="69"/>
      <c r="CS39" s="69"/>
      <c r="CT39" s="69"/>
      <c r="CU39" s="69"/>
      <c r="CV39" s="69"/>
      <c r="CW39" s="71">
        <f>CQ39*$H39</f>
        <v>0</v>
      </c>
      <c r="CX39" s="68">
        <f>SUM(CY39:DC39)</f>
        <v>0</v>
      </c>
      <c r="CY39" s="69"/>
      <c r="CZ39" s="69"/>
      <c r="DA39" s="69"/>
      <c r="DB39" s="69"/>
      <c r="DC39" s="69"/>
      <c r="DD39" s="71">
        <f>CX39*$H39</f>
        <v>0</v>
      </c>
      <c r="DE39" s="68">
        <f>SUM(DF39:DJ39)</f>
        <v>0</v>
      </c>
      <c r="DF39" s="69"/>
      <c r="DG39" s="69"/>
      <c r="DH39" s="69"/>
      <c r="DI39" s="69"/>
      <c r="DJ39" s="69"/>
      <c r="DK39" s="71">
        <f>DE39*$H39</f>
        <v>0</v>
      </c>
      <c r="DL39" s="68">
        <f>SUM(DM39:DQ39)</f>
        <v>0</v>
      </c>
      <c r="DM39" s="69"/>
      <c r="DN39" s="69"/>
      <c r="DO39" s="69"/>
      <c r="DP39" s="69"/>
      <c r="DQ39" s="69"/>
      <c r="DR39" s="71">
        <f>DL39*$H39</f>
        <v>0</v>
      </c>
      <c r="DS39" s="68">
        <f>SUM(DT39:DX39)</f>
        <v>0</v>
      </c>
      <c r="DT39" s="69"/>
      <c r="DU39" s="69"/>
      <c r="DV39" s="69"/>
      <c r="DW39" s="69"/>
      <c r="DX39" s="69"/>
      <c r="DY39" s="71">
        <f>DS39*$H39</f>
        <v>0</v>
      </c>
      <c r="DZ39" s="68">
        <f>SUM(EA39:EE39)</f>
        <v>0</v>
      </c>
      <c r="EA39" s="69"/>
      <c r="EB39" s="69"/>
      <c r="EC39" s="69"/>
      <c r="ED39" s="69"/>
      <c r="EE39" s="69"/>
      <c r="EF39" s="71">
        <f>DZ39*$H39</f>
        <v>0</v>
      </c>
      <c r="EG39" s="70">
        <f t="shared" si="15"/>
        <v>1</v>
      </c>
      <c r="EH39" s="73">
        <f t="shared" si="16"/>
        <v>0</v>
      </c>
      <c r="EI39" s="70">
        <f t="shared" si="14"/>
        <v>0</v>
      </c>
      <c r="EJ39" s="66">
        <f t="shared" si="18"/>
        <v>0</v>
      </c>
      <c r="EM39" s="67"/>
    </row>
    <row r="40" spans="1:143" outlineLevel="1" x14ac:dyDescent="0.2">
      <c r="A40" s="302" t="s">
        <v>34</v>
      </c>
      <c r="B40" s="303" t="s">
        <v>301</v>
      </c>
      <c r="C40" s="306" t="str">
        <f>IFERROR(IFERROR(IF(MATCH(B40,[1]SINAPI!$A$3:$A$7037,0),(PROPER(VLOOKUP(B40,[1]SINAPI!$A$3:$E$7037,5,0))),0),IFERROR(IF(MATCH(B40,'[1]CDHU-182'!$A$9:$A$4098,0),(UPPER(VLOOKUP(B40,'[1]CDHU-182'!$A$9:$H$4098,8,0))),0),IFERROR(IF(MATCH(B40,[1]FDE!$A$7:$A$3232,0),(VLOOKUP(B40,[1]FDE!$A$7:$E$3232,5,0)),0),IF(MATCH(B40,'[1]SIURB Edif'!$A$2:$A$2699,0),(PROPER(VLOOKUP(B40,'[1]SIURB Edif'!A$2:E$2699,5,0))),0))))," ")</f>
        <v>CDHU-182</v>
      </c>
      <c r="D40" s="169" t="s">
        <v>809</v>
      </c>
      <c r="E40" s="170" t="s">
        <v>75</v>
      </c>
      <c r="F40" s="174">
        <v>1</v>
      </c>
      <c r="G40" s="74"/>
      <c r="H40" s="177">
        <f>ROUND(IFERROR(F40*G40," - "),2)</f>
        <v>0</v>
      </c>
      <c r="I40" s="178" t="e">
        <f>H40/$G$686</f>
        <v>#DIV/0!</v>
      </c>
      <c r="J40" s="19">
        <f t="shared" si="17"/>
        <v>1</v>
      </c>
      <c r="K40" s="68">
        <f>SUM(L40:P40)</f>
        <v>0</v>
      </c>
      <c r="L40" s="69"/>
      <c r="M40" s="69"/>
      <c r="N40" s="69"/>
      <c r="O40" s="69"/>
      <c r="P40" s="69"/>
      <c r="Q40" s="73">
        <f>K40*$H40</f>
        <v>0</v>
      </c>
      <c r="R40" s="68">
        <f>SUM(S40:W40)</f>
        <v>0</v>
      </c>
      <c r="S40" s="69"/>
      <c r="T40" s="69"/>
      <c r="U40" s="69"/>
      <c r="V40" s="69"/>
      <c r="W40" s="69"/>
      <c r="X40" s="71">
        <f>R40*$H40</f>
        <v>0</v>
      </c>
      <c r="Y40" s="68">
        <f>SUM(Z40:AD40)</f>
        <v>0</v>
      </c>
      <c r="Z40" s="69"/>
      <c r="AA40" s="69"/>
      <c r="AB40" s="69"/>
      <c r="AC40" s="69"/>
      <c r="AD40" s="69"/>
      <c r="AE40" s="71">
        <f>Y40*$H40</f>
        <v>0</v>
      </c>
      <c r="AF40" s="68">
        <f>SUM(AG40:AK40)</f>
        <v>0</v>
      </c>
      <c r="AG40" s="69"/>
      <c r="AH40" s="69"/>
      <c r="AI40" s="69"/>
      <c r="AJ40" s="69"/>
      <c r="AK40" s="69"/>
      <c r="AL40" s="71">
        <f>AF40*$H40</f>
        <v>0</v>
      </c>
      <c r="AM40" s="68">
        <f>SUM(AN40:AR40)</f>
        <v>0</v>
      </c>
      <c r="AN40" s="69"/>
      <c r="AO40" s="69"/>
      <c r="AP40" s="69"/>
      <c r="AQ40" s="69"/>
      <c r="AR40" s="69"/>
      <c r="AS40" s="71">
        <f>AM40*$H40</f>
        <v>0</v>
      </c>
      <c r="AT40" s="68">
        <f>SUM(AU40:AY40)</f>
        <v>0</v>
      </c>
      <c r="AU40" s="69"/>
      <c r="AV40" s="69"/>
      <c r="AW40" s="69"/>
      <c r="AX40" s="69"/>
      <c r="AY40" s="69"/>
      <c r="AZ40" s="71">
        <f>AT40*$H40</f>
        <v>0</v>
      </c>
      <c r="BA40" s="68">
        <f>SUM(BB40:BF40)</f>
        <v>0</v>
      </c>
      <c r="BB40" s="69"/>
      <c r="BC40" s="69"/>
      <c r="BD40" s="69"/>
      <c r="BE40" s="69"/>
      <c r="BF40" s="69"/>
      <c r="BG40" s="71">
        <f>BA40*$H40</f>
        <v>0</v>
      </c>
      <c r="BH40" s="68">
        <f>SUM(BI40:BM40)</f>
        <v>0</v>
      </c>
      <c r="BI40" s="69"/>
      <c r="BJ40" s="69"/>
      <c r="BK40" s="69"/>
      <c r="BL40" s="69"/>
      <c r="BM40" s="69"/>
      <c r="BN40" s="71">
        <f>BH40*$H40</f>
        <v>0</v>
      </c>
      <c r="BO40" s="68">
        <f>SUM(BP40:BT40)</f>
        <v>0</v>
      </c>
      <c r="BP40" s="69"/>
      <c r="BQ40" s="69"/>
      <c r="BR40" s="69"/>
      <c r="BS40" s="69"/>
      <c r="BT40" s="69"/>
      <c r="BU40" s="71">
        <f>BO40*$H40</f>
        <v>0</v>
      </c>
      <c r="BV40" s="68">
        <f>SUM(BW40:CA40)</f>
        <v>0</v>
      </c>
      <c r="BW40" s="69"/>
      <c r="BX40" s="69"/>
      <c r="BY40" s="69"/>
      <c r="BZ40" s="69"/>
      <c r="CA40" s="69"/>
      <c r="CB40" s="71">
        <f>BV40*$H40</f>
        <v>0</v>
      </c>
      <c r="CC40" s="68">
        <f>SUM(CD40:CH40)</f>
        <v>0</v>
      </c>
      <c r="CD40" s="69"/>
      <c r="CE40" s="69"/>
      <c r="CF40" s="69"/>
      <c r="CG40" s="69"/>
      <c r="CH40" s="69"/>
      <c r="CI40" s="71">
        <f>CC40*$H40</f>
        <v>0</v>
      </c>
      <c r="CJ40" s="68">
        <f>SUM(CK40:CO40)</f>
        <v>0</v>
      </c>
      <c r="CK40" s="69"/>
      <c r="CL40" s="69"/>
      <c r="CM40" s="69"/>
      <c r="CN40" s="69"/>
      <c r="CO40" s="69"/>
      <c r="CP40" s="71">
        <f>CJ40*$H40</f>
        <v>0</v>
      </c>
      <c r="CQ40" s="68">
        <f>SUM(CR40:CV40)</f>
        <v>0</v>
      </c>
      <c r="CR40" s="69"/>
      <c r="CS40" s="69"/>
      <c r="CT40" s="69"/>
      <c r="CU40" s="69"/>
      <c r="CV40" s="69"/>
      <c r="CW40" s="71">
        <f>CQ40*$H40</f>
        <v>0</v>
      </c>
      <c r="CX40" s="68">
        <f>SUM(CY40:DC40)</f>
        <v>0</v>
      </c>
      <c r="CY40" s="69"/>
      <c r="CZ40" s="69"/>
      <c r="DA40" s="69"/>
      <c r="DB40" s="69"/>
      <c r="DC40" s="69"/>
      <c r="DD40" s="71">
        <f>CX40*$H40</f>
        <v>0</v>
      </c>
      <c r="DE40" s="68">
        <f>SUM(DF40:DJ40)</f>
        <v>0</v>
      </c>
      <c r="DF40" s="69"/>
      <c r="DG40" s="69"/>
      <c r="DH40" s="69"/>
      <c r="DI40" s="69"/>
      <c r="DJ40" s="69"/>
      <c r="DK40" s="71">
        <f>DE40*$H40</f>
        <v>0</v>
      </c>
      <c r="DL40" s="68">
        <f>SUM(DM40:DQ40)</f>
        <v>0</v>
      </c>
      <c r="DM40" s="69"/>
      <c r="DN40" s="69"/>
      <c r="DO40" s="69"/>
      <c r="DP40" s="69"/>
      <c r="DQ40" s="69"/>
      <c r="DR40" s="71">
        <f>DL40*$H40</f>
        <v>0</v>
      </c>
      <c r="DS40" s="68">
        <f>SUM(DT40:DX40)</f>
        <v>0</v>
      </c>
      <c r="DT40" s="69"/>
      <c r="DU40" s="69"/>
      <c r="DV40" s="69"/>
      <c r="DW40" s="69"/>
      <c r="DX40" s="69"/>
      <c r="DY40" s="71">
        <f>DS40*$H40</f>
        <v>0</v>
      </c>
      <c r="DZ40" s="68">
        <f>SUM(EA40:EE40)</f>
        <v>0</v>
      </c>
      <c r="EA40" s="69"/>
      <c r="EB40" s="69"/>
      <c r="EC40" s="69"/>
      <c r="ED40" s="69"/>
      <c r="EE40" s="69"/>
      <c r="EF40" s="71">
        <f>DZ40*$H40</f>
        <v>0</v>
      </c>
      <c r="EG40" s="70">
        <f t="shared" si="15"/>
        <v>1</v>
      </c>
      <c r="EH40" s="73">
        <f t="shared" si="16"/>
        <v>0</v>
      </c>
      <c r="EI40" s="70">
        <f t="shared" si="14"/>
        <v>0</v>
      </c>
      <c r="EJ40" s="66">
        <f t="shared" si="18"/>
        <v>0</v>
      </c>
      <c r="EM40" s="67"/>
    </row>
    <row r="41" spans="1:143" outlineLevel="1" x14ac:dyDescent="0.2">
      <c r="A41" s="302" t="s">
        <v>35</v>
      </c>
      <c r="B41" s="303" t="s">
        <v>300</v>
      </c>
      <c r="C41" s="306" t="str">
        <f>IFERROR(IFERROR(IF(MATCH(B41,[1]SINAPI!$A$3:$A$7037,0),(PROPER(VLOOKUP(B41,[1]SINAPI!$A$3:$E$7037,5,0))),0),IFERROR(IF(MATCH(B41,'[1]CDHU-182'!$A$9:$A$4098,0),(UPPER(VLOOKUP(B41,'[1]CDHU-182'!$A$9:$H$4098,8,0))),0),IFERROR(IF(MATCH(B41,[1]FDE!$A$7:$A$3232,0),(VLOOKUP(B41,[1]FDE!$A$7:$E$3232,5,0)),0),IF(MATCH(B41,'[1]SIURB Edif'!$A$2:$A$2699,0),(PROPER(VLOOKUP(B41,'[1]SIURB Edif'!A$2:E$2699,5,0))),0))))," ")</f>
        <v>CDHU-182</v>
      </c>
      <c r="D41" s="169" t="s">
        <v>810</v>
      </c>
      <c r="E41" s="170" t="s">
        <v>75</v>
      </c>
      <c r="F41" s="174">
        <v>1</v>
      </c>
      <c r="G41" s="74"/>
      <c r="H41" s="177">
        <f>ROUND(IFERROR(F41*G41," - "),2)</f>
        <v>0</v>
      </c>
      <c r="I41" s="178" t="e">
        <f>H41/$G$686</f>
        <v>#DIV/0!</v>
      </c>
      <c r="J41" s="19">
        <f t="shared" si="17"/>
        <v>1</v>
      </c>
      <c r="K41" s="68">
        <f>SUM(L41:P41)</f>
        <v>0</v>
      </c>
      <c r="L41" s="69"/>
      <c r="M41" s="69"/>
      <c r="N41" s="69"/>
      <c r="O41" s="69"/>
      <c r="P41" s="69"/>
      <c r="Q41" s="73">
        <f>K41*$H41</f>
        <v>0</v>
      </c>
      <c r="R41" s="68">
        <f>SUM(S41:W41)</f>
        <v>0</v>
      </c>
      <c r="S41" s="69"/>
      <c r="T41" s="69"/>
      <c r="U41" s="69"/>
      <c r="V41" s="69"/>
      <c r="W41" s="69"/>
      <c r="X41" s="71">
        <f>R41*$H41</f>
        <v>0</v>
      </c>
      <c r="Y41" s="68">
        <f>SUM(Z41:AD41)</f>
        <v>0</v>
      </c>
      <c r="Z41" s="69"/>
      <c r="AA41" s="69"/>
      <c r="AB41" s="69"/>
      <c r="AC41" s="69"/>
      <c r="AD41" s="69"/>
      <c r="AE41" s="71">
        <f>Y41*$H41</f>
        <v>0</v>
      </c>
      <c r="AF41" s="68">
        <f>SUM(AG41:AK41)</f>
        <v>0</v>
      </c>
      <c r="AG41" s="69"/>
      <c r="AH41" s="69"/>
      <c r="AI41" s="69"/>
      <c r="AJ41" s="69"/>
      <c r="AK41" s="69"/>
      <c r="AL41" s="71">
        <f>AF41*$H41</f>
        <v>0</v>
      </c>
      <c r="AM41" s="68">
        <f>SUM(AN41:AR41)</f>
        <v>0</v>
      </c>
      <c r="AN41" s="69"/>
      <c r="AO41" s="69"/>
      <c r="AP41" s="69"/>
      <c r="AQ41" s="69"/>
      <c r="AR41" s="69"/>
      <c r="AS41" s="71">
        <f>AM41*$H41</f>
        <v>0</v>
      </c>
      <c r="AT41" s="68">
        <f>SUM(AU41:AY41)</f>
        <v>0</v>
      </c>
      <c r="AU41" s="69"/>
      <c r="AV41" s="69"/>
      <c r="AW41" s="69"/>
      <c r="AX41" s="69"/>
      <c r="AY41" s="69"/>
      <c r="AZ41" s="71">
        <f>AT41*$H41</f>
        <v>0</v>
      </c>
      <c r="BA41" s="68">
        <f>SUM(BB41:BF41)</f>
        <v>0</v>
      </c>
      <c r="BB41" s="69"/>
      <c r="BC41" s="69"/>
      <c r="BD41" s="69"/>
      <c r="BE41" s="69"/>
      <c r="BF41" s="69"/>
      <c r="BG41" s="71">
        <f>BA41*$H41</f>
        <v>0</v>
      </c>
      <c r="BH41" s="68">
        <f>SUM(BI41:BM41)</f>
        <v>0</v>
      </c>
      <c r="BI41" s="69"/>
      <c r="BJ41" s="69"/>
      <c r="BK41" s="69"/>
      <c r="BL41" s="69"/>
      <c r="BM41" s="69"/>
      <c r="BN41" s="71">
        <f>BH41*$H41</f>
        <v>0</v>
      </c>
      <c r="BO41" s="68">
        <f>SUM(BP41:BT41)</f>
        <v>0</v>
      </c>
      <c r="BP41" s="69"/>
      <c r="BQ41" s="69"/>
      <c r="BR41" s="69"/>
      <c r="BS41" s="69"/>
      <c r="BT41" s="69"/>
      <c r="BU41" s="71">
        <f>BO41*$H41</f>
        <v>0</v>
      </c>
      <c r="BV41" s="68">
        <f>SUM(BW41:CA41)</f>
        <v>0</v>
      </c>
      <c r="BW41" s="69"/>
      <c r="BX41" s="69"/>
      <c r="BY41" s="69"/>
      <c r="BZ41" s="69"/>
      <c r="CA41" s="69"/>
      <c r="CB41" s="71">
        <f>BV41*$H41</f>
        <v>0</v>
      </c>
      <c r="CC41" s="68">
        <f>SUM(CD41:CH41)</f>
        <v>0</v>
      </c>
      <c r="CD41" s="69"/>
      <c r="CE41" s="69"/>
      <c r="CF41" s="69"/>
      <c r="CG41" s="69"/>
      <c r="CH41" s="69"/>
      <c r="CI41" s="71">
        <f>CC41*$H41</f>
        <v>0</v>
      </c>
      <c r="CJ41" s="68">
        <f>SUM(CK41:CO41)</f>
        <v>0</v>
      </c>
      <c r="CK41" s="69"/>
      <c r="CL41" s="69"/>
      <c r="CM41" s="69"/>
      <c r="CN41" s="69"/>
      <c r="CO41" s="69"/>
      <c r="CP41" s="71">
        <f>CJ41*$H41</f>
        <v>0</v>
      </c>
      <c r="CQ41" s="68">
        <f>SUM(CR41:CV41)</f>
        <v>0</v>
      </c>
      <c r="CR41" s="69"/>
      <c r="CS41" s="69"/>
      <c r="CT41" s="69"/>
      <c r="CU41" s="69"/>
      <c r="CV41" s="69"/>
      <c r="CW41" s="71">
        <f>CQ41*$H41</f>
        <v>0</v>
      </c>
      <c r="CX41" s="68">
        <f>SUM(CY41:DC41)</f>
        <v>0</v>
      </c>
      <c r="CY41" s="69"/>
      <c r="CZ41" s="69"/>
      <c r="DA41" s="69"/>
      <c r="DB41" s="69"/>
      <c r="DC41" s="69"/>
      <c r="DD41" s="71">
        <f>CX41*$H41</f>
        <v>0</v>
      </c>
      <c r="DE41" s="68">
        <f>SUM(DF41:DJ41)</f>
        <v>0</v>
      </c>
      <c r="DF41" s="69"/>
      <c r="DG41" s="69"/>
      <c r="DH41" s="69"/>
      <c r="DI41" s="69"/>
      <c r="DJ41" s="69"/>
      <c r="DK41" s="71">
        <f>DE41*$H41</f>
        <v>0</v>
      </c>
      <c r="DL41" s="68">
        <f>SUM(DM41:DQ41)</f>
        <v>0</v>
      </c>
      <c r="DM41" s="69"/>
      <c r="DN41" s="69"/>
      <c r="DO41" s="69"/>
      <c r="DP41" s="69"/>
      <c r="DQ41" s="69"/>
      <c r="DR41" s="71">
        <f>DL41*$H41</f>
        <v>0</v>
      </c>
      <c r="DS41" s="68">
        <f>SUM(DT41:DX41)</f>
        <v>0</v>
      </c>
      <c r="DT41" s="69"/>
      <c r="DU41" s="69"/>
      <c r="DV41" s="69"/>
      <c r="DW41" s="69"/>
      <c r="DX41" s="69"/>
      <c r="DY41" s="71">
        <f>DS41*$H41</f>
        <v>0</v>
      </c>
      <c r="DZ41" s="68">
        <f>SUM(EA41:EE41)</f>
        <v>0</v>
      </c>
      <c r="EA41" s="69"/>
      <c r="EB41" s="69"/>
      <c r="EC41" s="69"/>
      <c r="ED41" s="69"/>
      <c r="EE41" s="69"/>
      <c r="EF41" s="71">
        <f>DZ41*$H41</f>
        <v>0</v>
      </c>
      <c r="EG41" s="70">
        <f t="shared" si="15"/>
        <v>1</v>
      </c>
      <c r="EH41" s="73">
        <f t="shared" si="16"/>
        <v>0</v>
      </c>
      <c r="EI41" s="70">
        <f t="shared" si="14"/>
        <v>0</v>
      </c>
      <c r="EJ41" s="66">
        <f t="shared" si="18"/>
        <v>0</v>
      </c>
      <c r="EM41" s="67"/>
    </row>
    <row r="42" spans="1:143" outlineLevel="1" x14ac:dyDescent="0.2">
      <c r="A42" s="313" t="s">
        <v>363</v>
      </c>
      <c r="B42" s="314"/>
      <c r="C42" s="307"/>
      <c r="D42" s="176" t="s">
        <v>358</v>
      </c>
      <c r="E42" s="28">
        <f>SUM(H43:H45)</f>
        <v>0</v>
      </c>
      <c r="F42" s="28"/>
      <c r="G42" s="28"/>
      <c r="H42" s="28"/>
      <c r="I42" s="27" t="e">
        <f>E42/$G$686</f>
        <v>#DIV/0!</v>
      </c>
      <c r="J42" s="19">
        <f t="shared" si="17"/>
        <v>1</v>
      </c>
      <c r="K42" s="68"/>
      <c r="L42" s="69"/>
      <c r="M42" s="69"/>
      <c r="N42" s="69"/>
      <c r="O42" s="69"/>
      <c r="P42" s="70"/>
      <c r="Q42" s="73"/>
      <c r="R42" s="68"/>
      <c r="S42" s="69"/>
      <c r="T42" s="69"/>
      <c r="U42" s="69"/>
      <c r="V42" s="69"/>
      <c r="W42" s="70"/>
      <c r="X42" s="71"/>
      <c r="Y42" s="68"/>
      <c r="Z42" s="69"/>
      <c r="AA42" s="69"/>
      <c r="AB42" s="69"/>
      <c r="AC42" s="69"/>
      <c r="AD42" s="70"/>
      <c r="AE42" s="71"/>
      <c r="AF42" s="68"/>
      <c r="AG42" s="69"/>
      <c r="AH42" s="69"/>
      <c r="AI42" s="69"/>
      <c r="AJ42" s="69"/>
      <c r="AK42" s="70"/>
      <c r="AL42" s="71"/>
      <c r="AM42" s="68"/>
      <c r="AN42" s="69"/>
      <c r="AO42" s="69"/>
      <c r="AP42" s="69"/>
      <c r="AQ42" s="69"/>
      <c r="AR42" s="70"/>
      <c r="AS42" s="71"/>
      <c r="AT42" s="68"/>
      <c r="AU42" s="69"/>
      <c r="AV42" s="69"/>
      <c r="AW42" s="69"/>
      <c r="AX42" s="69"/>
      <c r="AY42" s="70"/>
      <c r="AZ42" s="71"/>
      <c r="BA42" s="68"/>
      <c r="BB42" s="69"/>
      <c r="BC42" s="69"/>
      <c r="BD42" s="69"/>
      <c r="BE42" s="69"/>
      <c r="BF42" s="70"/>
      <c r="BG42" s="71"/>
      <c r="BH42" s="68"/>
      <c r="BI42" s="69"/>
      <c r="BJ42" s="69"/>
      <c r="BK42" s="69"/>
      <c r="BL42" s="69"/>
      <c r="BM42" s="70"/>
      <c r="BN42" s="71"/>
      <c r="BO42" s="68"/>
      <c r="BP42" s="69"/>
      <c r="BQ42" s="69"/>
      <c r="BR42" s="69"/>
      <c r="BS42" s="69"/>
      <c r="BT42" s="70"/>
      <c r="BU42" s="71"/>
      <c r="BV42" s="68"/>
      <c r="BW42" s="69"/>
      <c r="BX42" s="69"/>
      <c r="BY42" s="69"/>
      <c r="BZ42" s="69"/>
      <c r="CA42" s="70"/>
      <c r="CB42" s="71"/>
      <c r="CC42" s="68"/>
      <c r="CD42" s="69"/>
      <c r="CE42" s="69"/>
      <c r="CF42" s="69"/>
      <c r="CG42" s="69"/>
      <c r="CH42" s="70"/>
      <c r="CI42" s="71"/>
      <c r="CJ42" s="68"/>
      <c r="CK42" s="69"/>
      <c r="CL42" s="69"/>
      <c r="CM42" s="69"/>
      <c r="CN42" s="69"/>
      <c r="CO42" s="70"/>
      <c r="CP42" s="71"/>
      <c r="CQ42" s="68"/>
      <c r="CR42" s="69"/>
      <c r="CS42" s="69"/>
      <c r="CT42" s="69"/>
      <c r="CU42" s="69"/>
      <c r="CV42" s="70"/>
      <c r="CW42" s="71"/>
      <c r="CX42" s="68"/>
      <c r="CY42" s="69"/>
      <c r="CZ42" s="69"/>
      <c r="DA42" s="69"/>
      <c r="DB42" s="69"/>
      <c r="DC42" s="70"/>
      <c r="DD42" s="71"/>
      <c r="DE42" s="68"/>
      <c r="DF42" s="69"/>
      <c r="DG42" s="69"/>
      <c r="DH42" s="69"/>
      <c r="DI42" s="69"/>
      <c r="DJ42" s="70"/>
      <c r="DK42" s="71"/>
      <c r="DL42" s="68"/>
      <c r="DM42" s="69"/>
      <c r="DN42" s="69"/>
      <c r="DO42" s="69"/>
      <c r="DP42" s="69"/>
      <c r="DQ42" s="70"/>
      <c r="DR42" s="71"/>
      <c r="DS42" s="68"/>
      <c r="DT42" s="69"/>
      <c r="DU42" s="69"/>
      <c r="DV42" s="69"/>
      <c r="DW42" s="69"/>
      <c r="DX42" s="70"/>
      <c r="DY42" s="71"/>
      <c r="DZ42" s="68"/>
      <c r="EA42" s="69"/>
      <c r="EB42" s="69"/>
      <c r="EC42" s="69"/>
      <c r="ED42" s="69"/>
      <c r="EE42" s="70"/>
      <c r="EF42" s="71"/>
      <c r="EG42" s="70">
        <f t="shared" si="15"/>
        <v>1</v>
      </c>
      <c r="EH42" s="73">
        <f t="shared" si="16"/>
        <v>0</v>
      </c>
      <c r="EI42" s="70">
        <f t="shared" si="14"/>
        <v>0</v>
      </c>
      <c r="EJ42" s="66">
        <f t="shared" si="18"/>
        <v>0</v>
      </c>
      <c r="EM42" s="67"/>
    </row>
    <row r="43" spans="1:143" outlineLevel="1" x14ac:dyDescent="0.2">
      <c r="A43" s="302" t="s">
        <v>360</v>
      </c>
      <c r="B43" s="304" t="s">
        <v>236</v>
      </c>
      <c r="C43" s="306" t="str">
        <f>IFERROR(IFERROR(IF(MATCH(B43,[1]SINAPI!$A$3:$A$7037,0),(PROPER(VLOOKUP(B43,[1]SINAPI!$A$3:$E$7037,5,0))),0),IFERROR(IF(MATCH(B43,'[1]CDHU-182'!$A$9:$A$4098,0),(UPPER(VLOOKUP(B43,'[1]CDHU-182'!$A$9:$H$4098,8,0))),0),IFERROR(IF(MATCH(B43,[1]FDE!$A$7:$A$3232,0),(VLOOKUP(B43,[1]FDE!$A$7:$E$3232,5,0)),0),IF(MATCH(B43,'[1]SIURB Edif'!$A$2:$A$2699,0),(PROPER(VLOOKUP(B43,'[1]SIURB Edif'!A$2:E$2699,5,0))),0))))," ")</f>
        <v>CDHU-182</v>
      </c>
      <c r="D43" s="169" t="s">
        <v>798</v>
      </c>
      <c r="E43" s="170" t="s">
        <v>22</v>
      </c>
      <c r="F43" s="174">
        <v>6.32</v>
      </c>
      <c r="G43" s="74"/>
      <c r="H43" s="172">
        <f>ROUND(IFERROR(F43*G43," - "),2)</f>
        <v>0</v>
      </c>
      <c r="I43" s="175" t="e">
        <f>H43/$G$686</f>
        <v>#DIV/0!</v>
      </c>
      <c r="J43" s="19">
        <f t="shared" si="12"/>
        <v>1</v>
      </c>
      <c r="K43" s="68">
        <f>SUM(L43:P43)</f>
        <v>0</v>
      </c>
      <c r="L43" s="69"/>
      <c r="M43" s="69"/>
      <c r="N43" s="69"/>
      <c r="O43" s="69"/>
      <c r="P43" s="69"/>
      <c r="Q43" s="73">
        <f>K43*$H43</f>
        <v>0</v>
      </c>
      <c r="R43" s="68">
        <f>SUM(S43:W43)</f>
        <v>0</v>
      </c>
      <c r="S43" s="69"/>
      <c r="T43" s="69"/>
      <c r="U43" s="69"/>
      <c r="V43" s="69"/>
      <c r="W43" s="69"/>
      <c r="X43" s="71">
        <f>R43*$H43</f>
        <v>0</v>
      </c>
      <c r="Y43" s="68">
        <f>SUM(Z43:AD43)</f>
        <v>0</v>
      </c>
      <c r="Z43" s="69"/>
      <c r="AA43" s="69"/>
      <c r="AB43" s="69"/>
      <c r="AC43" s="69"/>
      <c r="AD43" s="69"/>
      <c r="AE43" s="71">
        <f>Y43*$H43</f>
        <v>0</v>
      </c>
      <c r="AF43" s="68">
        <f>SUM(AG43:AK43)</f>
        <v>0</v>
      </c>
      <c r="AG43" s="69"/>
      <c r="AH43" s="69"/>
      <c r="AI43" s="69"/>
      <c r="AJ43" s="69"/>
      <c r="AK43" s="69"/>
      <c r="AL43" s="71">
        <f>AF43*$H43</f>
        <v>0</v>
      </c>
      <c r="AM43" s="68">
        <f>SUM(AN43:AR43)</f>
        <v>0</v>
      </c>
      <c r="AN43" s="69"/>
      <c r="AO43" s="69"/>
      <c r="AP43" s="69"/>
      <c r="AQ43" s="69"/>
      <c r="AR43" s="69"/>
      <c r="AS43" s="71">
        <f>AM43*$H43</f>
        <v>0</v>
      </c>
      <c r="AT43" s="68">
        <f>SUM(AU43:AY43)</f>
        <v>0</v>
      </c>
      <c r="AU43" s="69"/>
      <c r="AV43" s="69"/>
      <c r="AW43" s="69"/>
      <c r="AX43" s="69"/>
      <c r="AY43" s="69"/>
      <c r="AZ43" s="71">
        <f>AT43*$H43</f>
        <v>0</v>
      </c>
      <c r="BA43" s="68">
        <f>SUM(BB43:BF43)</f>
        <v>0</v>
      </c>
      <c r="BB43" s="69"/>
      <c r="BC43" s="69"/>
      <c r="BD43" s="69"/>
      <c r="BE43" s="69"/>
      <c r="BF43" s="69"/>
      <c r="BG43" s="71">
        <f>BA43*$H43</f>
        <v>0</v>
      </c>
      <c r="BH43" s="68">
        <f>SUM(BI43:BM43)</f>
        <v>0</v>
      </c>
      <c r="BI43" s="69"/>
      <c r="BJ43" s="69"/>
      <c r="BK43" s="69"/>
      <c r="BL43" s="69"/>
      <c r="BM43" s="69"/>
      <c r="BN43" s="71">
        <f>BH43*$H43</f>
        <v>0</v>
      </c>
      <c r="BO43" s="68">
        <f>SUM(BP43:BT43)</f>
        <v>0</v>
      </c>
      <c r="BP43" s="69"/>
      <c r="BQ43" s="69"/>
      <c r="BR43" s="69"/>
      <c r="BS43" s="69"/>
      <c r="BT43" s="69"/>
      <c r="BU43" s="71">
        <f>BO43*$H43</f>
        <v>0</v>
      </c>
      <c r="BV43" s="68">
        <f>SUM(BW43:CA43)</f>
        <v>0</v>
      </c>
      <c r="BW43" s="69"/>
      <c r="BX43" s="69"/>
      <c r="BY43" s="69"/>
      <c r="BZ43" s="69"/>
      <c r="CA43" s="69"/>
      <c r="CB43" s="71">
        <f>BV43*$H43</f>
        <v>0</v>
      </c>
      <c r="CC43" s="68">
        <f>SUM(CD43:CH43)</f>
        <v>0</v>
      </c>
      <c r="CD43" s="69"/>
      <c r="CE43" s="69"/>
      <c r="CF43" s="69"/>
      <c r="CG43" s="69"/>
      <c r="CH43" s="69"/>
      <c r="CI43" s="71">
        <f>CC43*$H43</f>
        <v>0</v>
      </c>
      <c r="CJ43" s="68">
        <f>SUM(CK43:CO43)</f>
        <v>0</v>
      </c>
      <c r="CK43" s="69"/>
      <c r="CL43" s="69"/>
      <c r="CM43" s="69"/>
      <c r="CN43" s="69"/>
      <c r="CO43" s="69"/>
      <c r="CP43" s="71">
        <f>CJ43*$H43</f>
        <v>0</v>
      </c>
      <c r="CQ43" s="68">
        <f>SUM(CR43:CV43)</f>
        <v>0</v>
      </c>
      <c r="CR43" s="69"/>
      <c r="CS43" s="69"/>
      <c r="CT43" s="69"/>
      <c r="CU43" s="69"/>
      <c r="CV43" s="69"/>
      <c r="CW43" s="71">
        <f>CQ43*$H43</f>
        <v>0</v>
      </c>
      <c r="CX43" s="68">
        <f>SUM(CY43:DC43)</f>
        <v>0</v>
      </c>
      <c r="CY43" s="69"/>
      <c r="CZ43" s="69"/>
      <c r="DA43" s="69"/>
      <c r="DB43" s="69"/>
      <c r="DC43" s="69"/>
      <c r="DD43" s="71">
        <f>CX43*$H43</f>
        <v>0</v>
      </c>
      <c r="DE43" s="68">
        <f>SUM(DF43:DJ43)</f>
        <v>0</v>
      </c>
      <c r="DF43" s="69"/>
      <c r="DG43" s="69"/>
      <c r="DH43" s="69"/>
      <c r="DI43" s="69"/>
      <c r="DJ43" s="69"/>
      <c r="DK43" s="71">
        <f>DE43*$H43</f>
        <v>0</v>
      </c>
      <c r="DL43" s="68">
        <f>SUM(DM43:DQ43)</f>
        <v>0</v>
      </c>
      <c r="DM43" s="69"/>
      <c r="DN43" s="69"/>
      <c r="DO43" s="69"/>
      <c r="DP43" s="69"/>
      <c r="DQ43" s="69"/>
      <c r="DR43" s="71">
        <f>DL43*$H43</f>
        <v>0</v>
      </c>
      <c r="DS43" s="68">
        <f>SUM(DT43:DX43)</f>
        <v>0</v>
      </c>
      <c r="DT43" s="69"/>
      <c r="DU43" s="69"/>
      <c r="DV43" s="69"/>
      <c r="DW43" s="69"/>
      <c r="DX43" s="69"/>
      <c r="DY43" s="71">
        <f>DS43*$H43</f>
        <v>0</v>
      </c>
      <c r="DZ43" s="68">
        <f>SUM(EA43:EE43)</f>
        <v>0</v>
      </c>
      <c r="EA43" s="69"/>
      <c r="EB43" s="69"/>
      <c r="EC43" s="69"/>
      <c r="ED43" s="69"/>
      <c r="EE43" s="69"/>
      <c r="EF43" s="71">
        <f>DZ43*$H43</f>
        <v>0</v>
      </c>
      <c r="EG43" s="70">
        <f t="shared" si="15"/>
        <v>1</v>
      </c>
      <c r="EH43" s="73">
        <f t="shared" si="16"/>
        <v>0</v>
      </c>
      <c r="EI43" s="70">
        <f t="shared" ref="EI43:EI49" si="19">SUM(CJ43,CC43,BV43,BO43,BH43,BA43,AT43,AM43,AF43,Y43,R43,K43,CQ43,CX43,DE43,DL43,DS43,DZ43)</f>
        <v>0</v>
      </c>
      <c r="EJ43" s="66">
        <f t="shared" si="13"/>
        <v>0</v>
      </c>
      <c r="EM43" s="67"/>
    </row>
    <row r="44" spans="1:143" outlineLevel="1" x14ac:dyDescent="0.2">
      <c r="A44" s="302" t="s">
        <v>361</v>
      </c>
      <c r="B44" s="304" t="s">
        <v>237</v>
      </c>
      <c r="C44" s="306" t="str">
        <f>IFERROR(IFERROR(IF(MATCH(B44,[1]SINAPI!$A$3:$A$7037,0),(PROPER(VLOOKUP(B44,[1]SINAPI!$A$3:$E$7037,5,0))),0),IFERROR(IF(MATCH(B44,'[1]CDHU-182'!$A$9:$A$4098,0),(UPPER(VLOOKUP(B44,'[1]CDHU-182'!$A$9:$H$4098,8,0))),0),IFERROR(IF(MATCH(B44,[1]FDE!$A$7:$A$3232,0),(VLOOKUP(B44,[1]FDE!$A$7:$E$3232,5,0)),0),IF(MATCH(B44,'[1]SIURB Edif'!$A$2:$A$2699,0),(PROPER(VLOOKUP(B44,'[1]SIURB Edif'!A$2:E$2699,5,0))),0))))," ")</f>
        <v>CDHU-182</v>
      </c>
      <c r="D44" s="169" t="s">
        <v>814</v>
      </c>
      <c r="E44" s="170" t="s">
        <v>22</v>
      </c>
      <c r="F44" s="174">
        <v>8.2799999999999994</v>
      </c>
      <c r="G44" s="74"/>
      <c r="H44" s="172">
        <f>ROUND(IFERROR(F44*G44," - "),2)</f>
        <v>0</v>
      </c>
      <c r="I44" s="175" t="e">
        <f>H44/$G$686</f>
        <v>#DIV/0!</v>
      </c>
      <c r="J44" s="19">
        <f>EG44</f>
        <v>1</v>
      </c>
      <c r="K44" s="68">
        <f>SUM(L44:P44)</f>
        <v>0</v>
      </c>
      <c r="L44" s="69"/>
      <c r="M44" s="69"/>
      <c r="N44" s="69"/>
      <c r="O44" s="69"/>
      <c r="P44" s="69"/>
      <c r="Q44" s="73">
        <f>K44*$H44</f>
        <v>0</v>
      </c>
      <c r="R44" s="68">
        <f>SUM(S44:W44)</f>
        <v>0</v>
      </c>
      <c r="S44" s="69"/>
      <c r="T44" s="69"/>
      <c r="U44" s="69"/>
      <c r="V44" s="69"/>
      <c r="W44" s="69"/>
      <c r="X44" s="71">
        <f>R44*$H44</f>
        <v>0</v>
      </c>
      <c r="Y44" s="68">
        <f>SUM(Z44:AD44)</f>
        <v>0</v>
      </c>
      <c r="Z44" s="69"/>
      <c r="AA44" s="69"/>
      <c r="AB44" s="69"/>
      <c r="AC44" s="69"/>
      <c r="AD44" s="69"/>
      <c r="AE44" s="71">
        <f>Y44*$H44</f>
        <v>0</v>
      </c>
      <c r="AF44" s="68">
        <f>SUM(AG44:AK44)</f>
        <v>0</v>
      </c>
      <c r="AG44" s="69"/>
      <c r="AH44" s="69"/>
      <c r="AI44" s="69"/>
      <c r="AJ44" s="69"/>
      <c r="AK44" s="69"/>
      <c r="AL44" s="71">
        <f>AF44*$H44</f>
        <v>0</v>
      </c>
      <c r="AM44" s="68">
        <f>SUM(AN44:AR44)</f>
        <v>0</v>
      </c>
      <c r="AN44" s="69"/>
      <c r="AO44" s="69"/>
      <c r="AP44" s="69"/>
      <c r="AQ44" s="69"/>
      <c r="AR44" s="69"/>
      <c r="AS44" s="71">
        <f>AM44*$H44</f>
        <v>0</v>
      </c>
      <c r="AT44" s="68">
        <f>SUM(AU44:AY44)</f>
        <v>0</v>
      </c>
      <c r="AU44" s="69"/>
      <c r="AV44" s="69"/>
      <c r="AW44" s="69"/>
      <c r="AX44" s="69"/>
      <c r="AY44" s="69"/>
      <c r="AZ44" s="71">
        <f>AT44*$H44</f>
        <v>0</v>
      </c>
      <c r="BA44" s="68">
        <f>SUM(BB44:BF44)</f>
        <v>0</v>
      </c>
      <c r="BB44" s="69"/>
      <c r="BC44" s="69"/>
      <c r="BD44" s="69"/>
      <c r="BE44" s="69"/>
      <c r="BF44" s="69"/>
      <c r="BG44" s="71">
        <f>BA44*$H44</f>
        <v>0</v>
      </c>
      <c r="BH44" s="68">
        <f>SUM(BI44:BM44)</f>
        <v>0</v>
      </c>
      <c r="BI44" s="69"/>
      <c r="BJ44" s="69"/>
      <c r="BK44" s="69"/>
      <c r="BL44" s="69"/>
      <c r="BM44" s="69"/>
      <c r="BN44" s="71">
        <f>BH44*$H44</f>
        <v>0</v>
      </c>
      <c r="BO44" s="68">
        <f>SUM(BP44:BT44)</f>
        <v>0</v>
      </c>
      <c r="BP44" s="69"/>
      <c r="BQ44" s="69"/>
      <c r="BR44" s="69"/>
      <c r="BS44" s="69"/>
      <c r="BT44" s="69"/>
      <c r="BU44" s="71">
        <f>BO44*$H44</f>
        <v>0</v>
      </c>
      <c r="BV44" s="68">
        <f>SUM(BW44:CA44)</f>
        <v>0</v>
      </c>
      <c r="BW44" s="69"/>
      <c r="BX44" s="69"/>
      <c r="BY44" s="69"/>
      <c r="BZ44" s="69"/>
      <c r="CA44" s="69"/>
      <c r="CB44" s="71">
        <f>BV44*$H44</f>
        <v>0</v>
      </c>
      <c r="CC44" s="68">
        <f>SUM(CD44:CH44)</f>
        <v>0</v>
      </c>
      <c r="CD44" s="69"/>
      <c r="CE44" s="69"/>
      <c r="CF44" s="69"/>
      <c r="CG44" s="69"/>
      <c r="CH44" s="69"/>
      <c r="CI44" s="71">
        <f>CC44*$H44</f>
        <v>0</v>
      </c>
      <c r="CJ44" s="68">
        <f>SUM(CK44:CO44)</f>
        <v>0</v>
      </c>
      <c r="CK44" s="69"/>
      <c r="CL44" s="69"/>
      <c r="CM44" s="69"/>
      <c r="CN44" s="69"/>
      <c r="CO44" s="69"/>
      <c r="CP44" s="71">
        <f>CJ44*$H44</f>
        <v>0</v>
      </c>
      <c r="CQ44" s="68">
        <f>SUM(CR44:CV44)</f>
        <v>0</v>
      </c>
      <c r="CR44" s="69"/>
      <c r="CS44" s="69"/>
      <c r="CT44" s="69"/>
      <c r="CU44" s="69"/>
      <c r="CV44" s="69"/>
      <c r="CW44" s="71">
        <f>CQ44*$H44</f>
        <v>0</v>
      </c>
      <c r="CX44" s="68">
        <f>SUM(CY44:DC44)</f>
        <v>0</v>
      </c>
      <c r="CY44" s="69"/>
      <c r="CZ44" s="69"/>
      <c r="DA44" s="69"/>
      <c r="DB44" s="69"/>
      <c r="DC44" s="69"/>
      <c r="DD44" s="71">
        <f>CX44*$H44</f>
        <v>0</v>
      </c>
      <c r="DE44" s="68">
        <f>SUM(DF44:DJ44)</f>
        <v>0</v>
      </c>
      <c r="DF44" s="69"/>
      <c r="DG44" s="69"/>
      <c r="DH44" s="69"/>
      <c r="DI44" s="69"/>
      <c r="DJ44" s="69"/>
      <c r="DK44" s="71">
        <f>DE44*$H44</f>
        <v>0</v>
      </c>
      <c r="DL44" s="68">
        <f>SUM(DM44:DQ44)</f>
        <v>0</v>
      </c>
      <c r="DM44" s="69"/>
      <c r="DN44" s="69"/>
      <c r="DO44" s="69"/>
      <c r="DP44" s="69"/>
      <c r="DQ44" s="69"/>
      <c r="DR44" s="71">
        <f>DL44*$H44</f>
        <v>0</v>
      </c>
      <c r="DS44" s="68">
        <f>SUM(DT44:DX44)</f>
        <v>0</v>
      </c>
      <c r="DT44" s="69"/>
      <c r="DU44" s="69"/>
      <c r="DV44" s="69"/>
      <c r="DW44" s="69"/>
      <c r="DX44" s="69"/>
      <c r="DY44" s="71">
        <f>DS44*$H44</f>
        <v>0</v>
      </c>
      <c r="DZ44" s="68">
        <f>SUM(EA44:EE44)</f>
        <v>0</v>
      </c>
      <c r="EA44" s="69"/>
      <c r="EB44" s="69"/>
      <c r="EC44" s="69"/>
      <c r="ED44" s="69"/>
      <c r="EE44" s="69"/>
      <c r="EF44" s="71">
        <f>DZ44*$H44</f>
        <v>0</v>
      </c>
      <c r="EG44" s="70">
        <f t="shared" si="15"/>
        <v>1</v>
      </c>
      <c r="EH44" s="73">
        <f t="shared" si="16"/>
        <v>0</v>
      </c>
      <c r="EI44" s="70">
        <f>SUM(CJ44,CC44,BV44,BO44,BH44,BA44,AT44,AM44,AF44,Y44,R44,K44,CQ44,CX44,DE44,DL44,DS44,DZ44)</f>
        <v>0</v>
      </c>
      <c r="EJ44" s="66">
        <f>SUM(CP44,CI44,CB44,BU44,BN44,BG44,AZ44,AS44,AL44,AE44,X44,Q44,CW44,DD44,DK44,DR44,DY44,EF44)</f>
        <v>0</v>
      </c>
      <c r="EM44" s="67"/>
    </row>
    <row r="45" spans="1:143" outlineLevel="1" x14ac:dyDescent="0.2">
      <c r="A45" s="302" t="s">
        <v>362</v>
      </c>
      <c r="B45" s="305" t="s">
        <v>251</v>
      </c>
      <c r="C45" s="306" t="str">
        <f>IFERROR(IFERROR(IF(MATCH(B45,[1]SINAPI!$A$3:$A$7037,0),(PROPER(VLOOKUP(B45,[1]SINAPI!$A$3:$E$7037,5,0))),0),IFERROR(IF(MATCH(B45,'[1]CDHU-182'!$A$9:$A$4098,0),(UPPER(VLOOKUP(B45,'[1]CDHU-182'!$A$9:$H$4098,8,0))),0),IFERROR(IF(MATCH(B45,[1]FDE!$A$7:$A$3232,0),(VLOOKUP(B45,[1]FDE!$A$7:$E$3232,5,0)),0),IF(MATCH(B45,'[1]SIURB Edif'!$A$2:$A$2699,0),(PROPER(VLOOKUP(B45,'[1]SIURB Edif'!A$2:E$2699,5,0))),0))))," ")</f>
        <v>CDHU-182</v>
      </c>
      <c r="D45" s="180" t="s">
        <v>815</v>
      </c>
      <c r="E45" s="170" t="s">
        <v>184</v>
      </c>
      <c r="F45" s="174">
        <v>5</v>
      </c>
      <c r="G45" s="74"/>
      <c r="H45" s="177">
        <f>ROUND(IFERROR(F45*G45," - "),2)</f>
        <v>0</v>
      </c>
      <c r="I45" s="178" t="e">
        <f>H45/$G$686</f>
        <v>#DIV/0!</v>
      </c>
      <c r="J45" s="19">
        <f t="shared" si="12"/>
        <v>1</v>
      </c>
      <c r="K45" s="68">
        <f>SUM(L45:P45)</f>
        <v>0</v>
      </c>
      <c r="L45" s="69"/>
      <c r="M45" s="69"/>
      <c r="N45" s="69"/>
      <c r="O45" s="69"/>
      <c r="P45" s="69"/>
      <c r="Q45" s="73">
        <f>K45*$H45</f>
        <v>0</v>
      </c>
      <c r="R45" s="68">
        <f>SUM(S45:W45)</f>
        <v>0</v>
      </c>
      <c r="S45" s="69"/>
      <c r="T45" s="69"/>
      <c r="U45" s="69"/>
      <c r="V45" s="69"/>
      <c r="W45" s="69"/>
      <c r="X45" s="71">
        <f>R45*$H45</f>
        <v>0</v>
      </c>
      <c r="Y45" s="68">
        <f>SUM(Z45:AD45)</f>
        <v>0</v>
      </c>
      <c r="Z45" s="69"/>
      <c r="AA45" s="69"/>
      <c r="AB45" s="69"/>
      <c r="AC45" s="69"/>
      <c r="AD45" s="69"/>
      <c r="AE45" s="71">
        <f>Y45*$H45</f>
        <v>0</v>
      </c>
      <c r="AF45" s="68">
        <f>SUM(AG45:AK45)</f>
        <v>0</v>
      </c>
      <c r="AG45" s="69"/>
      <c r="AH45" s="69"/>
      <c r="AI45" s="69"/>
      <c r="AJ45" s="69"/>
      <c r="AK45" s="69"/>
      <c r="AL45" s="71">
        <f>AF45*$H45</f>
        <v>0</v>
      </c>
      <c r="AM45" s="68">
        <f>SUM(AN45:AR45)</f>
        <v>0</v>
      </c>
      <c r="AN45" s="69"/>
      <c r="AO45" s="69"/>
      <c r="AP45" s="69"/>
      <c r="AQ45" s="69"/>
      <c r="AR45" s="69"/>
      <c r="AS45" s="71">
        <f>AM45*$H45</f>
        <v>0</v>
      </c>
      <c r="AT45" s="68">
        <f>SUM(AU45:AY45)</f>
        <v>0</v>
      </c>
      <c r="AU45" s="69"/>
      <c r="AV45" s="69"/>
      <c r="AW45" s="69"/>
      <c r="AX45" s="69"/>
      <c r="AY45" s="69"/>
      <c r="AZ45" s="71">
        <f>AT45*$H45</f>
        <v>0</v>
      </c>
      <c r="BA45" s="68">
        <f>SUM(BB45:BF45)</f>
        <v>0</v>
      </c>
      <c r="BB45" s="69"/>
      <c r="BC45" s="69"/>
      <c r="BD45" s="69"/>
      <c r="BE45" s="69"/>
      <c r="BF45" s="69"/>
      <c r="BG45" s="71">
        <f>BA45*$H45</f>
        <v>0</v>
      </c>
      <c r="BH45" s="68">
        <f>SUM(BI45:BM45)</f>
        <v>0</v>
      </c>
      <c r="BI45" s="69"/>
      <c r="BJ45" s="69"/>
      <c r="BK45" s="69"/>
      <c r="BL45" s="69"/>
      <c r="BM45" s="69"/>
      <c r="BN45" s="71">
        <f>BH45*$H45</f>
        <v>0</v>
      </c>
      <c r="BO45" s="68">
        <f>SUM(BP45:BT45)</f>
        <v>0</v>
      </c>
      <c r="BP45" s="69"/>
      <c r="BQ45" s="69"/>
      <c r="BR45" s="69"/>
      <c r="BS45" s="69"/>
      <c r="BT45" s="69"/>
      <c r="BU45" s="71">
        <f>BO45*$H45</f>
        <v>0</v>
      </c>
      <c r="BV45" s="68">
        <f>SUM(BW45:CA45)</f>
        <v>0</v>
      </c>
      <c r="BW45" s="69"/>
      <c r="BX45" s="69"/>
      <c r="BY45" s="69"/>
      <c r="BZ45" s="69"/>
      <c r="CA45" s="69"/>
      <c r="CB45" s="71">
        <f>BV45*$H45</f>
        <v>0</v>
      </c>
      <c r="CC45" s="68">
        <f>SUM(CD45:CH45)</f>
        <v>0</v>
      </c>
      <c r="CD45" s="69"/>
      <c r="CE45" s="69"/>
      <c r="CF45" s="69"/>
      <c r="CG45" s="69"/>
      <c r="CH45" s="69"/>
      <c r="CI45" s="71">
        <f>CC45*$H45</f>
        <v>0</v>
      </c>
      <c r="CJ45" s="68">
        <f>SUM(CK45:CO45)</f>
        <v>0</v>
      </c>
      <c r="CK45" s="69"/>
      <c r="CL45" s="69"/>
      <c r="CM45" s="69"/>
      <c r="CN45" s="69"/>
      <c r="CO45" s="69"/>
      <c r="CP45" s="71">
        <f>CJ45*$H45</f>
        <v>0</v>
      </c>
      <c r="CQ45" s="68">
        <f>SUM(CR45:CV45)</f>
        <v>0</v>
      </c>
      <c r="CR45" s="69"/>
      <c r="CS45" s="69"/>
      <c r="CT45" s="69"/>
      <c r="CU45" s="69"/>
      <c r="CV45" s="69"/>
      <c r="CW45" s="71">
        <f>CQ45*$H45</f>
        <v>0</v>
      </c>
      <c r="CX45" s="68">
        <f>SUM(CY45:DC45)</f>
        <v>0</v>
      </c>
      <c r="CY45" s="69"/>
      <c r="CZ45" s="69"/>
      <c r="DA45" s="69"/>
      <c r="DB45" s="69"/>
      <c r="DC45" s="69"/>
      <c r="DD45" s="71">
        <f>CX45*$H45</f>
        <v>0</v>
      </c>
      <c r="DE45" s="68">
        <f>SUM(DF45:DJ45)</f>
        <v>0</v>
      </c>
      <c r="DF45" s="69"/>
      <c r="DG45" s="69"/>
      <c r="DH45" s="69"/>
      <c r="DI45" s="69"/>
      <c r="DJ45" s="69"/>
      <c r="DK45" s="71">
        <f>DE45*$H45</f>
        <v>0</v>
      </c>
      <c r="DL45" s="68">
        <f>SUM(DM45:DQ45)</f>
        <v>0</v>
      </c>
      <c r="DM45" s="69"/>
      <c r="DN45" s="69"/>
      <c r="DO45" s="69"/>
      <c r="DP45" s="69"/>
      <c r="DQ45" s="69"/>
      <c r="DR45" s="71">
        <f>DL45*$H45</f>
        <v>0</v>
      </c>
      <c r="DS45" s="68">
        <f>SUM(DT45:DX45)</f>
        <v>0</v>
      </c>
      <c r="DT45" s="69"/>
      <c r="DU45" s="69"/>
      <c r="DV45" s="69"/>
      <c r="DW45" s="69"/>
      <c r="DX45" s="69"/>
      <c r="DY45" s="71">
        <f>DS45*$H45</f>
        <v>0</v>
      </c>
      <c r="DZ45" s="68">
        <f>SUM(EA45:EE45)</f>
        <v>0</v>
      </c>
      <c r="EA45" s="69"/>
      <c r="EB45" s="69"/>
      <c r="EC45" s="69"/>
      <c r="ED45" s="69"/>
      <c r="EE45" s="69"/>
      <c r="EF45" s="71">
        <f>DZ45*$H45</f>
        <v>0</v>
      </c>
      <c r="EG45" s="70">
        <f t="shared" si="15"/>
        <v>1</v>
      </c>
      <c r="EH45" s="73">
        <f t="shared" si="16"/>
        <v>0</v>
      </c>
      <c r="EI45" s="70">
        <f t="shared" si="19"/>
        <v>0</v>
      </c>
      <c r="EJ45" s="66">
        <f t="shared" si="13"/>
        <v>0</v>
      </c>
      <c r="EM45" s="67"/>
    </row>
    <row r="46" spans="1:143" ht="25.5" outlineLevel="1" x14ac:dyDescent="0.2">
      <c r="A46" s="313" t="s">
        <v>178</v>
      </c>
      <c r="B46" s="314"/>
      <c r="C46" s="307"/>
      <c r="D46" s="176" t="s">
        <v>355</v>
      </c>
      <c r="E46" s="28">
        <f>SUM(H47:H49)</f>
        <v>0</v>
      </c>
      <c r="F46" s="28"/>
      <c r="G46" s="28"/>
      <c r="H46" s="28"/>
      <c r="I46" s="27" t="e">
        <f>E46/$G$686</f>
        <v>#DIV/0!</v>
      </c>
      <c r="J46" s="19">
        <f t="shared" si="12"/>
        <v>1</v>
      </c>
      <c r="K46" s="68"/>
      <c r="L46" s="69"/>
      <c r="M46" s="69"/>
      <c r="N46" s="69"/>
      <c r="O46" s="69"/>
      <c r="P46" s="70"/>
      <c r="Q46" s="73"/>
      <c r="R46" s="68"/>
      <c r="S46" s="69"/>
      <c r="T46" s="69"/>
      <c r="U46" s="69"/>
      <c r="V46" s="69"/>
      <c r="W46" s="70"/>
      <c r="X46" s="71"/>
      <c r="Y46" s="68"/>
      <c r="Z46" s="69"/>
      <c r="AA46" s="69"/>
      <c r="AB46" s="69"/>
      <c r="AC46" s="69"/>
      <c r="AD46" s="70"/>
      <c r="AE46" s="71"/>
      <c r="AF46" s="68"/>
      <c r="AG46" s="69"/>
      <c r="AH46" s="69"/>
      <c r="AI46" s="69"/>
      <c r="AJ46" s="69"/>
      <c r="AK46" s="70"/>
      <c r="AL46" s="71"/>
      <c r="AM46" s="68"/>
      <c r="AN46" s="69"/>
      <c r="AO46" s="69"/>
      <c r="AP46" s="69"/>
      <c r="AQ46" s="69"/>
      <c r="AR46" s="70"/>
      <c r="AS46" s="71"/>
      <c r="AT46" s="68"/>
      <c r="AU46" s="69"/>
      <c r="AV46" s="69"/>
      <c r="AW46" s="69"/>
      <c r="AX46" s="69"/>
      <c r="AY46" s="70"/>
      <c r="AZ46" s="71"/>
      <c r="BA46" s="68"/>
      <c r="BB46" s="69"/>
      <c r="BC46" s="69"/>
      <c r="BD46" s="69"/>
      <c r="BE46" s="69"/>
      <c r="BF46" s="70"/>
      <c r="BG46" s="71"/>
      <c r="BH46" s="68"/>
      <c r="BI46" s="69"/>
      <c r="BJ46" s="69"/>
      <c r="BK46" s="69"/>
      <c r="BL46" s="69"/>
      <c r="BM46" s="70"/>
      <c r="BN46" s="71"/>
      <c r="BO46" s="68"/>
      <c r="BP46" s="69"/>
      <c r="BQ46" s="69"/>
      <c r="BR46" s="69"/>
      <c r="BS46" s="69"/>
      <c r="BT46" s="70"/>
      <c r="BU46" s="71"/>
      <c r="BV46" s="68"/>
      <c r="BW46" s="69"/>
      <c r="BX46" s="69"/>
      <c r="BY46" s="69"/>
      <c r="BZ46" s="69"/>
      <c r="CA46" s="70"/>
      <c r="CB46" s="71"/>
      <c r="CC46" s="68"/>
      <c r="CD46" s="69"/>
      <c r="CE46" s="69"/>
      <c r="CF46" s="69"/>
      <c r="CG46" s="69"/>
      <c r="CH46" s="70"/>
      <c r="CI46" s="71"/>
      <c r="CJ46" s="68"/>
      <c r="CK46" s="69"/>
      <c r="CL46" s="69"/>
      <c r="CM46" s="69"/>
      <c r="CN46" s="69"/>
      <c r="CO46" s="70"/>
      <c r="CP46" s="71"/>
      <c r="CQ46" s="68"/>
      <c r="CR46" s="69"/>
      <c r="CS46" s="69"/>
      <c r="CT46" s="69"/>
      <c r="CU46" s="69"/>
      <c r="CV46" s="70"/>
      <c r="CW46" s="71"/>
      <c r="CX46" s="68"/>
      <c r="CY46" s="69"/>
      <c r="CZ46" s="69"/>
      <c r="DA46" s="69"/>
      <c r="DB46" s="69"/>
      <c r="DC46" s="70"/>
      <c r="DD46" s="71"/>
      <c r="DE46" s="68"/>
      <c r="DF46" s="69"/>
      <c r="DG46" s="69"/>
      <c r="DH46" s="69"/>
      <c r="DI46" s="69"/>
      <c r="DJ46" s="70"/>
      <c r="DK46" s="71"/>
      <c r="DL46" s="68"/>
      <c r="DM46" s="69"/>
      <c r="DN46" s="69"/>
      <c r="DO46" s="69"/>
      <c r="DP46" s="69"/>
      <c r="DQ46" s="70"/>
      <c r="DR46" s="71"/>
      <c r="DS46" s="68"/>
      <c r="DT46" s="69"/>
      <c r="DU46" s="69"/>
      <c r="DV46" s="69"/>
      <c r="DW46" s="69"/>
      <c r="DX46" s="70"/>
      <c r="DY46" s="71"/>
      <c r="DZ46" s="68"/>
      <c r="EA46" s="69"/>
      <c r="EB46" s="69"/>
      <c r="EC46" s="69"/>
      <c r="ED46" s="69"/>
      <c r="EE46" s="70"/>
      <c r="EF46" s="71"/>
      <c r="EG46" s="70">
        <f t="shared" si="15"/>
        <v>1</v>
      </c>
      <c r="EH46" s="73">
        <f t="shared" si="16"/>
        <v>0</v>
      </c>
      <c r="EI46" s="70">
        <f t="shared" si="19"/>
        <v>0</v>
      </c>
      <c r="EJ46" s="66">
        <f t="shared" si="13"/>
        <v>0</v>
      </c>
      <c r="EM46" s="67"/>
    </row>
    <row r="47" spans="1:143" ht="25.5" outlineLevel="1" x14ac:dyDescent="0.2">
      <c r="A47" s="302" t="s">
        <v>364</v>
      </c>
      <c r="B47" s="303">
        <v>200536</v>
      </c>
      <c r="C47" s="306" t="str">
        <f>IFERROR(IFERROR(IF(MATCH(B47,[1]SINAPI!$A$3:$A$7037,0),(PROPER(VLOOKUP(B47,[1]SINAPI!$A$3:$E$7037,5,0))),0),IFERROR(IF(MATCH(B47,'[1]CDHU-182'!$A$9:$A$4098,0),(UPPER(VLOOKUP(B47,'[1]CDHU-182'!$A$9:$H$4098,8,0))),0),IFERROR(IF(MATCH(B47,[1]FDE!$A$7:$A$3232,0),(VLOOKUP(B47,[1]FDE!$A$7:$E$3232,5,0)),0),IF(MATCH(B47,'[1]SIURB Edif'!$A$2:$A$2699,0),(PROPER(VLOOKUP(B47,'[1]SIURB Edif'!A$2:E$2699,5,0))),0))))," ")</f>
        <v>Siurb (Edif)-Jan/21</v>
      </c>
      <c r="D47" s="169" t="s">
        <v>811</v>
      </c>
      <c r="E47" s="170" t="s">
        <v>338</v>
      </c>
      <c r="F47" s="171">
        <v>1</v>
      </c>
      <c r="G47" s="74"/>
      <c r="H47" s="172">
        <f>ROUND(IFERROR(F47*G47," - "),2)</f>
        <v>0</v>
      </c>
      <c r="I47" s="173" t="e">
        <f>H47/$G$686</f>
        <v>#DIV/0!</v>
      </c>
      <c r="J47" s="19">
        <f t="shared" si="12"/>
        <v>1</v>
      </c>
      <c r="K47" s="68">
        <f>SUM(L47:P47)</f>
        <v>0</v>
      </c>
      <c r="L47" s="69"/>
      <c r="M47" s="69"/>
      <c r="N47" s="69"/>
      <c r="O47" s="69"/>
      <c r="P47" s="69"/>
      <c r="Q47" s="73">
        <f>K47*$H47</f>
        <v>0</v>
      </c>
      <c r="R47" s="68">
        <f>SUM(S47:W47)</f>
        <v>0</v>
      </c>
      <c r="S47" s="69"/>
      <c r="T47" s="69"/>
      <c r="U47" s="69"/>
      <c r="V47" s="69"/>
      <c r="W47" s="69"/>
      <c r="X47" s="71">
        <f>R47*$H47</f>
        <v>0</v>
      </c>
      <c r="Y47" s="68">
        <f>SUM(Z47:AD47)</f>
        <v>0</v>
      </c>
      <c r="Z47" s="69"/>
      <c r="AA47" s="69"/>
      <c r="AB47" s="69"/>
      <c r="AC47" s="69"/>
      <c r="AD47" s="69"/>
      <c r="AE47" s="71">
        <f>Y47*$H47</f>
        <v>0</v>
      </c>
      <c r="AF47" s="68">
        <f>SUM(AG47:AK47)</f>
        <v>0</v>
      </c>
      <c r="AG47" s="69"/>
      <c r="AH47" s="69"/>
      <c r="AI47" s="69"/>
      <c r="AJ47" s="69"/>
      <c r="AK47" s="69"/>
      <c r="AL47" s="71">
        <f>AF47*$H47</f>
        <v>0</v>
      </c>
      <c r="AM47" s="68">
        <f>SUM(AN47:AR47)</f>
        <v>0</v>
      </c>
      <c r="AN47" s="69"/>
      <c r="AO47" s="69"/>
      <c r="AP47" s="69"/>
      <c r="AQ47" s="69"/>
      <c r="AR47" s="69"/>
      <c r="AS47" s="71">
        <f>AM47*$H47</f>
        <v>0</v>
      </c>
      <c r="AT47" s="68">
        <f>SUM(AU47:AY47)</f>
        <v>0</v>
      </c>
      <c r="AU47" s="69"/>
      <c r="AV47" s="69"/>
      <c r="AW47" s="69"/>
      <c r="AX47" s="69"/>
      <c r="AY47" s="69"/>
      <c r="AZ47" s="71">
        <f>AT47*$H47</f>
        <v>0</v>
      </c>
      <c r="BA47" s="68">
        <f>SUM(BB47:BF47)</f>
        <v>0</v>
      </c>
      <c r="BB47" s="69"/>
      <c r="BC47" s="69"/>
      <c r="BD47" s="69"/>
      <c r="BE47" s="69"/>
      <c r="BF47" s="69"/>
      <c r="BG47" s="71">
        <f>BA47*$H47</f>
        <v>0</v>
      </c>
      <c r="BH47" s="68">
        <f>SUM(BI47:BM47)</f>
        <v>0</v>
      </c>
      <c r="BI47" s="69"/>
      <c r="BJ47" s="69"/>
      <c r="BK47" s="69"/>
      <c r="BL47" s="69"/>
      <c r="BM47" s="69"/>
      <c r="BN47" s="71">
        <f>BH47*$H47</f>
        <v>0</v>
      </c>
      <c r="BO47" s="68">
        <f>SUM(BP47:BT47)</f>
        <v>0</v>
      </c>
      <c r="BP47" s="69"/>
      <c r="BQ47" s="69"/>
      <c r="BR47" s="69"/>
      <c r="BS47" s="69"/>
      <c r="BT47" s="69"/>
      <c r="BU47" s="71">
        <f>BO47*$H47</f>
        <v>0</v>
      </c>
      <c r="BV47" s="68">
        <f>SUM(BW47:CA47)</f>
        <v>0</v>
      </c>
      <c r="BW47" s="69"/>
      <c r="BX47" s="69"/>
      <c r="BY47" s="69"/>
      <c r="BZ47" s="69"/>
      <c r="CA47" s="69"/>
      <c r="CB47" s="71">
        <f>BV47*$H47</f>
        <v>0</v>
      </c>
      <c r="CC47" s="68">
        <f>SUM(CD47:CH47)</f>
        <v>0</v>
      </c>
      <c r="CD47" s="69"/>
      <c r="CE47" s="69"/>
      <c r="CF47" s="69"/>
      <c r="CG47" s="69"/>
      <c r="CH47" s="69"/>
      <c r="CI47" s="71">
        <f>CC47*$H47</f>
        <v>0</v>
      </c>
      <c r="CJ47" s="68">
        <f>SUM(CK47:CO47)</f>
        <v>0</v>
      </c>
      <c r="CK47" s="69"/>
      <c r="CL47" s="69"/>
      <c r="CM47" s="69"/>
      <c r="CN47" s="69"/>
      <c r="CO47" s="69"/>
      <c r="CP47" s="71">
        <f>CJ47*$H47</f>
        <v>0</v>
      </c>
      <c r="CQ47" s="68">
        <f>SUM(CR47:CV47)</f>
        <v>0</v>
      </c>
      <c r="CR47" s="69"/>
      <c r="CS47" s="69"/>
      <c r="CT47" s="69"/>
      <c r="CU47" s="69"/>
      <c r="CV47" s="69"/>
      <c r="CW47" s="71">
        <f>CQ47*$H47</f>
        <v>0</v>
      </c>
      <c r="CX47" s="68">
        <f>SUM(CY47:DC47)</f>
        <v>0</v>
      </c>
      <c r="CY47" s="69"/>
      <c r="CZ47" s="69"/>
      <c r="DA47" s="69"/>
      <c r="DB47" s="69"/>
      <c r="DC47" s="69"/>
      <c r="DD47" s="71">
        <f>CX47*$H47</f>
        <v>0</v>
      </c>
      <c r="DE47" s="68">
        <f>SUM(DF47:DJ47)</f>
        <v>0</v>
      </c>
      <c r="DF47" s="69"/>
      <c r="DG47" s="69"/>
      <c r="DH47" s="69"/>
      <c r="DI47" s="69"/>
      <c r="DJ47" s="69"/>
      <c r="DK47" s="71">
        <f>DE47*$H47</f>
        <v>0</v>
      </c>
      <c r="DL47" s="68">
        <f>SUM(DM47:DQ47)</f>
        <v>0</v>
      </c>
      <c r="DM47" s="69"/>
      <c r="DN47" s="69"/>
      <c r="DO47" s="69"/>
      <c r="DP47" s="69"/>
      <c r="DQ47" s="69"/>
      <c r="DR47" s="71">
        <f>DL47*$H47</f>
        <v>0</v>
      </c>
      <c r="DS47" s="68">
        <f>SUM(DT47:DX47)</f>
        <v>0</v>
      </c>
      <c r="DT47" s="69"/>
      <c r="DU47" s="69"/>
      <c r="DV47" s="69"/>
      <c r="DW47" s="69"/>
      <c r="DX47" s="69"/>
      <c r="DY47" s="71">
        <f>DS47*$H47</f>
        <v>0</v>
      </c>
      <c r="DZ47" s="68">
        <f>SUM(EA47:EE47)</f>
        <v>0</v>
      </c>
      <c r="EA47" s="69"/>
      <c r="EB47" s="69"/>
      <c r="EC47" s="69"/>
      <c r="ED47" s="69"/>
      <c r="EE47" s="69"/>
      <c r="EF47" s="71">
        <f>DZ47*$H47</f>
        <v>0</v>
      </c>
      <c r="EG47" s="70">
        <f t="shared" si="15"/>
        <v>1</v>
      </c>
      <c r="EH47" s="73">
        <f t="shared" si="16"/>
        <v>0</v>
      </c>
      <c r="EI47" s="70">
        <f t="shared" si="19"/>
        <v>0</v>
      </c>
      <c r="EJ47" s="66">
        <f t="shared" si="13"/>
        <v>0</v>
      </c>
      <c r="EM47" s="67"/>
    </row>
    <row r="48" spans="1:143" ht="25.5" outlineLevel="1" x14ac:dyDescent="0.2">
      <c r="A48" s="302" t="s">
        <v>365</v>
      </c>
      <c r="B48" s="303" t="s">
        <v>93</v>
      </c>
      <c r="C48" s="306" t="str">
        <f>IFERROR(IFERROR(IF(MATCH(B48,[1]SINAPI!$A$3:$A$7037,0),(PROPER(VLOOKUP(B48,[1]SINAPI!$A$3:$E$7037,5,0))),0),IFERROR(IF(MATCH(B48,'[1]CDHU-182'!$A$9:$A$4098,0),(UPPER(VLOOKUP(B48,'[1]CDHU-182'!$A$9:$H$4098,8,0))),0),IFERROR(IF(MATCH(B48,[1]FDE!$A$7:$A$3232,0),(VLOOKUP(B48,[1]FDE!$A$7:$E$3232,5,0)),0),IF(MATCH(B48,'[1]SIURB Edif'!$A$2:$A$2699,0),(PROPER(VLOOKUP(B48,'[1]SIURB Edif'!A$2:E$2699,5,0))),0))))," ")</f>
        <v>FDE-Julho/21</v>
      </c>
      <c r="D48" s="169" t="s">
        <v>812</v>
      </c>
      <c r="E48" s="170" t="s">
        <v>75</v>
      </c>
      <c r="F48" s="171">
        <v>1</v>
      </c>
      <c r="G48" s="74"/>
      <c r="H48" s="172">
        <f>ROUND(IFERROR(F48*G48," - "),2)</f>
        <v>0</v>
      </c>
      <c r="I48" s="173" t="e">
        <f>H48/$G$686</f>
        <v>#DIV/0!</v>
      </c>
      <c r="J48" s="19">
        <f>EG48</f>
        <v>1</v>
      </c>
      <c r="K48" s="68">
        <f>SUM(L48:P48)</f>
        <v>0</v>
      </c>
      <c r="L48" s="69"/>
      <c r="M48" s="69"/>
      <c r="N48" s="69"/>
      <c r="O48" s="69"/>
      <c r="P48" s="69"/>
      <c r="Q48" s="73">
        <f>K48*$H48</f>
        <v>0</v>
      </c>
      <c r="R48" s="68">
        <f>SUM(S48:W48)</f>
        <v>0</v>
      </c>
      <c r="S48" s="69"/>
      <c r="T48" s="69"/>
      <c r="U48" s="69"/>
      <c r="V48" s="69"/>
      <c r="W48" s="69"/>
      <c r="X48" s="71">
        <f>R48*$H48</f>
        <v>0</v>
      </c>
      <c r="Y48" s="68">
        <f>SUM(Z48:AD48)</f>
        <v>0</v>
      </c>
      <c r="Z48" s="69"/>
      <c r="AA48" s="69"/>
      <c r="AB48" s="69"/>
      <c r="AC48" s="69"/>
      <c r="AD48" s="69"/>
      <c r="AE48" s="71">
        <f>Y48*$H48</f>
        <v>0</v>
      </c>
      <c r="AF48" s="68">
        <f>SUM(AG48:AK48)</f>
        <v>0</v>
      </c>
      <c r="AG48" s="69"/>
      <c r="AH48" s="69"/>
      <c r="AI48" s="69"/>
      <c r="AJ48" s="69"/>
      <c r="AK48" s="69"/>
      <c r="AL48" s="71">
        <f>AF48*$H48</f>
        <v>0</v>
      </c>
      <c r="AM48" s="68">
        <f>SUM(AN48:AR48)</f>
        <v>0</v>
      </c>
      <c r="AN48" s="69"/>
      <c r="AO48" s="69"/>
      <c r="AP48" s="69"/>
      <c r="AQ48" s="69"/>
      <c r="AR48" s="69"/>
      <c r="AS48" s="71">
        <f>AM48*$H48</f>
        <v>0</v>
      </c>
      <c r="AT48" s="68">
        <f>SUM(AU48:AY48)</f>
        <v>0</v>
      </c>
      <c r="AU48" s="69"/>
      <c r="AV48" s="69"/>
      <c r="AW48" s="69"/>
      <c r="AX48" s="69"/>
      <c r="AY48" s="69"/>
      <c r="AZ48" s="71">
        <f>AT48*$H48</f>
        <v>0</v>
      </c>
      <c r="BA48" s="68">
        <f>SUM(BB48:BF48)</f>
        <v>0</v>
      </c>
      <c r="BB48" s="69"/>
      <c r="BC48" s="69"/>
      <c r="BD48" s="69"/>
      <c r="BE48" s="69"/>
      <c r="BF48" s="69"/>
      <c r="BG48" s="71">
        <f>BA48*$H48</f>
        <v>0</v>
      </c>
      <c r="BH48" s="68">
        <f>SUM(BI48:BM48)</f>
        <v>0</v>
      </c>
      <c r="BI48" s="69"/>
      <c r="BJ48" s="69"/>
      <c r="BK48" s="69"/>
      <c r="BL48" s="69"/>
      <c r="BM48" s="69"/>
      <c r="BN48" s="71">
        <f>BH48*$H48</f>
        <v>0</v>
      </c>
      <c r="BO48" s="68">
        <f>SUM(BP48:BT48)</f>
        <v>0</v>
      </c>
      <c r="BP48" s="69"/>
      <c r="BQ48" s="69"/>
      <c r="BR48" s="69"/>
      <c r="BS48" s="69"/>
      <c r="BT48" s="69"/>
      <c r="BU48" s="71">
        <f>BO48*$H48</f>
        <v>0</v>
      </c>
      <c r="BV48" s="68">
        <f>SUM(BW48:CA48)</f>
        <v>0</v>
      </c>
      <c r="BW48" s="69"/>
      <c r="BX48" s="69"/>
      <c r="BY48" s="69"/>
      <c r="BZ48" s="69"/>
      <c r="CA48" s="69"/>
      <c r="CB48" s="71">
        <f>BV48*$H48</f>
        <v>0</v>
      </c>
      <c r="CC48" s="68">
        <f>SUM(CD48:CH48)</f>
        <v>0</v>
      </c>
      <c r="CD48" s="69"/>
      <c r="CE48" s="69"/>
      <c r="CF48" s="69"/>
      <c r="CG48" s="69"/>
      <c r="CH48" s="69"/>
      <c r="CI48" s="71">
        <f>CC48*$H48</f>
        <v>0</v>
      </c>
      <c r="CJ48" s="68">
        <f>SUM(CK48:CO48)</f>
        <v>0</v>
      </c>
      <c r="CK48" s="69"/>
      <c r="CL48" s="69"/>
      <c r="CM48" s="69"/>
      <c r="CN48" s="69"/>
      <c r="CO48" s="69"/>
      <c r="CP48" s="71">
        <f>CJ48*$H48</f>
        <v>0</v>
      </c>
      <c r="CQ48" s="68">
        <f>SUM(CR48:CV48)</f>
        <v>0</v>
      </c>
      <c r="CR48" s="69"/>
      <c r="CS48" s="69"/>
      <c r="CT48" s="69"/>
      <c r="CU48" s="69"/>
      <c r="CV48" s="69"/>
      <c r="CW48" s="71">
        <f>CQ48*$H48</f>
        <v>0</v>
      </c>
      <c r="CX48" s="68">
        <f>SUM(CY48:DC48)</f>
        <v>0</v>
      </c>
      <c r="CY48" s="69"/>
      <c r="CZ48" s="69"/>
      <c r="DA48" s="69"/>
      <c r="DB48" s="69"/>
      <c r="DC48" s="69"/>
      <c r="DD48" s="71">
        <f>CX48*$H48</f>
        <v>0</v>
      </c>
      <c r="DE48" s="68">
        <f>SUM(DF48:DJ48)</f>
        <v>0</v>
      </c>
      <c r="DF48" s="69"/>
      <c r="DG48" s="69"/>
      <c r="DH48" s="69"/>
      <c r="DI48" s="69"/>
      <c r="DJ48" s="69"/>
      <c r="DK48" s="71">
        <f>DE48*$H48</f>
        <v>0</v>
      </c>
      <c r="DL48" s="68">
        <f>SUM(DM48:DQ48)</f>
        <v>0</v>
      </c>
      <c r="DM48" s="69"/>
      <c r="DN48" s="69"/>
      <c r="DO48" s="69"/>
      <c r="DP48" s="69"/>
      <c r="DQ48" s="69"/>
      <c r="DR48" s="71">
        <f>DL48*$H48</f>
        <v>0</v>
      </c>
      <c r="DS48" s="68">
        <f>SUM(DT48:DX48)</f>
        <v>0</v>
      </c>
      <c r="DT48" s="69"/>
      <c r="DU48" s="69"/>
      <c r="DV48" s="69"/>
      <c r="DW48" s="69"/>
      <c r="DX48" s="69"/>
      <c r="DY48" s="71">
        <f>DS48*$H48</f>
        <v>0</v>
      </c>
      <c r="DZ48" s="68">
        <f>SUM(EA48:EE48)</f>
        <v>0</v>
      </c>
      <c r="EA48" s="69"/>
      <c r="EB48" s="69"/>
      <c r="EC48" s="69"/>
      <c r="ED48" s="69"/>
      <c r="EE48" s="69"/>
      <c r="EF48" s="71">
        <f>DZ48*$H48</f>
        <v>0</v>
      </c>
      <c r="EG48" s="70">
        <f t="shared" si="15"/>
        <v>1</v>
      </c>
      <c r="EH48" s="73">
        <f t="shared" si="16"/>
        <v>0</v>
      </c>
      <c r="EI48" s="70">
        <f>SUM(CJ48,CC48,BV48,BO48,BH48,BA48,AT48,AM48,AF48,Y48,R48,K48,CQ48,CX48,DE48,DL48,DS48,DZ48)</f>
        <v>0</v>
      </c>
      <c r="EJ48" s="66">
        <f>SUM(CP48,CI48,CB48,BU48,BN48,BG48,AZ48,AS48,AL48,AE48,X48,Q48,CW48,DD48,DK48,DR48,DY48,EF48)</f>
        <v>0</v>
      </c>
      <c r="EM48" s="67"/>
    </row>
    <row r="49" spans="1:143" ht="26.25" outlineLevel="1" thickBot="1" x14ac:dyDescent="0.25">
      <c r="A49" s="302" t="s">
        <v>366</v>
      </c>
      <c r="B49" s="303" t="s">
        <v>74</v>
      </c>
      <c r="C49" s="306" t="str">
        <f>IFERROR(IFERROR(IF(MATCH(B49,[1]SINAPI!$A$3:$A$7037,0),(PROPER(VLOOKUP(B49,[1]SINAPI!$A$3:$E$7037,5,0))),0),IFERROR(IF(MATCH(B49,'[1]CDHU-182'!$A$9:$A$4098,0),(UPPER(VLOOKUP(B49,'[1]CDHU-182'!$A$9:$H$4098,8,0))),0),IFERROR(IF(MATCH(B49,[1]FDE!$A$7:$A$3232,0),(VLOOKUP(B49,[1]FDE!$A$7:$E$3232,5,0)),0),IF(MATCH(B49,'[1]SIURB Edif'!$A$2:$A$2699,0),(PROPER(VLOOKUP(B49,'[1]SIURB Edif'!A$2:E$2699,5,0))),0))))," ")</f>
        <v>FDE-Julho/21</v>
      </c>
      <c r="D49" s="169" t="s">
        <v>813</v>
      </c>
      <c r="E49" s="170" t="s">
        <v>75</v>
      </c>
      <c r="F49" s="171">
        <v>1</v>
      </c>
      <c r="G49" s="74"/>
      <c r="H49" s="172">
        <f>ROUND(IFERROR(F49*G49," - "),2)</f>
        <v>0</v>
      </c>
      <c r="I49" s="173" t="e">
        <f>H49/$G$686</f>
        <v>#DIV/0!</v>
      </c>
      <c r="J49" s="19">
        <f t="shared" si="12"/>
        <v>1</v>
      </c>
      <c r="K49" s="68">
        <f>SUM(L49:P49)</f>
        <v>0</v>
      </c>
      <c r="L49" s="69"/>
      <c r="M49" s="69"/>
      <c r="N49" s="69"/>
      <c r="O49" s="69"/>
      <c r="P49" s="69"/>
      <c r="Q49" s="73">
        <f>K49*$H49</f>
        <v>0</v>
      </c>
      <c r="R49" s="68">
        <f>SUM(S49:W49)</f>
        <v>0</v>
      </c>
      <c r="S49" s="69"/>
      <c r="T49" s="69"/>
      <c r="U49" s="69"/>
      <c r="V49" s="69"/>
      <c r="W49" s="69"/>
      <c r="X49" s="71">
        <f>R49*$H49</f>
        <v>0</v>
      </c>
      <c r="Y49" s="68">
        <f>SUM(Z49:AD49)</f>
        <v>0</v>
      </c>
      <c r="Z49" s="69"/>
      <c r="AA49" s="69"/>
      <c r="AB49" s="69"/>
      <c r="AC49" s="69"/>
      <c r="AD49" s="69"/>
      <c r="AE49" s="71">
        <f>Y49*$H49</f>
        <v>0</v>
      </c>
      <c r="AF49" s="68">
        <f>SUM(AG49:AK49)</f>
        <v>0</v>
      </c>
      <c r="AG49" s="69"/>
      <c r="AH49" s="69"/>
      <c r="AI49" s="69"/>
      <c r="AJ49" s="69"/>
      <c r="AK49" s="69"/>
      <c r="AL49" s="71">
        <f>AF49*$H49</f>
        <v>0</v>
      </c>
      <c r="AM49" s="68">
        <f>SUM(AN49:AR49)</f>
        <v>0</v>
      </c>
      <c r="AN49" s="69"/>
      <c r="AO49" s="69"/>
      <c r="AP49" s="69"/>
      <c r="AQ49" s="69"/>
      <c r="AR49" s="69"/>
      <c r="AS49" s="71">
        <f>AM49*$H49</f>
        <v>0</v>
      </c>
      <c r="AT49" s="68">
        <f>SUM(AU49:AY49)</f>
        <v>0</v>
      </c>
      <c r="AU49" s="69"/>
      <c r="AV49" s="69"/>
      <c r="AW49" s="69"/>
      <c r="AX49" s="69"/>
      <c r="AY49" s="69"/>
      <c r="AZ49" s="71">
        <f>AT49*$H49</f>
        <v>0</v>
      </c>
      <c r="BA49" s="68">
        <f>SUM(BB49:BF49)</f>
        <v>0</v>
      </c>
      <c r="BB49" s="69"/>
      <c r="BC49" s="69"/>
      <c r="BD49" s="69"/>
      <c r="BE49" s="69"/>
      <c r="BF49" s="69"/>
      <c r="BG49" s="71">
        <f>BA49*$H49</f>
        <v>0</v>
      </c>
      <c r="BH49" s="68">
        <f>SUM(BI49:BM49)</f>
        <v>0</v>
      </c>
      <c r="BI49" s="69"/>
      <c r="BJ49" s="69"/>
      <c r="BK49" s="69"/>
      <c r="BL49" s="69"/>
      <c r="BM49" s="69"/>
      <c r="BN49" s="71">
        <f>BH49*$H49</f>
        <v>0</v>
      </c>
      <c r="BO49" s="68">
        <f>SUM(BP49:BT49)</f>
        <v>0</v>
      </c>
      <c r="BP49" s="69"/>
      <c r="BQ49" s="69"/>
      <c r="BR49" s="69"/>
      <c r="BS49" s="69"/>
      <c r="BT49" s="69"/>
      <c r="BU49" s="71">
        <f>BO49*$H49</f>
        <v>0</v>
      </c>
      <c r="BV49" s="68">
        <f>SUM(BW49:CA49)</f>
        <v>0</v>
      </c>
      <c r="BW49" s="69"/>
      <c r="BX49" s="69"/>
      <c r="BY49" s="69"/>
      <c r="BZ49" s="69"/>
      <c r="CA49" s="69"/>
      <c r="CB49" s="71">
        <f>BV49*$H49</f>
        <v>0</v>
      </c>
      <c r="CC49" s="68">
        <f>SUM(CD49:CH49)</f>
        <v>0</v>
      </c>
      <c r="CD49" s="69"/>
      <c r="CE49" s="69"/>
      <c r="CF49" s="69"/>
      <c r="CG49" s="69"/>
      <c r="CH49" s="69"/>
      <c r="CI49" s="71">
        <f>CC49*$H49</f>
        <v>0</v>
      </c>
      <c r="CJ49" s="68">
        <f>SUM(CK49:CO49)</f>
        <v>0</v>
      </c>
      <c r="CK49" s="69"/>
      <c r="CL49" s="69"/>
      <c r="CM49" s="69"/>
      <c r="CN49" s="69"/>
      <c r="CO49" s="69"/>
      <c r="CP49" s="71">
        <f>CJ49*$H49</f>
        <v>0</v>
      </c>
      <c r="CQ49" s="68">
        <f>SUM(CR49:CV49)</f>
        <v>0</v>
      </c>
      <c r="CR49" s="69"/>
      <c r="CS49" s="69"/>
      <c r="CT49" s="69"/>
      <c r="CU49" s="69"/>
      <c r="CV49" s="69"/>
      <c r="CW49" s="71">
        <f>CQ49*$H49</f>
        <v>0</v>
      </c>
      <c r="CX49" s="68">
        <f>SUM(CY49:DC49)</f>
        <v>0</v>
      </c>
      <c r="CY49" s="69"/>
      <c r="CZ49" s="69"/>
      <c r="DA49" s="69"/>
      <c r="DB49" s="69"/>
      <c r="DC49" s="69"/>
      <c r="DD49" s="71">
        <f>CX49*$H49</f>
        <v>0</v>
      </c>
      <c r="DE49" s="68">
        <f>SUM(DF49:DJ49)</f>
        <v>0</v>
      </c>
      <c r="DF49" s="69"/>
      <c r="DG49" s="69"/>
      <c r="DH49" s="69"/>
      <c r="DI49" s="69"/>
      <c r="DJ49" s="69"/>
      <c r="DK49" s="71">
        <f>DE49*$H49</f>
        <v>0</v>
      </c>
      <c r="DL49" s="68">
        <f>SUM(DM49:DQ49)</f>
        <v>0</v>
      </c>
      <c r="DM49" s="69"/>
      <c r="DN49" s="69"/>
      <c r="DO49" s="69"/>
      <c r="DP49" s="69"/>
      <c r="DQ49" s="69"/>
      <c r="DR49" s="71">
        <f>DL49*$H49</f>
        <v>0</v>
      </c>
      <c r="DS49" s="68">
        <f>SUM(DT49:DX49)</f>
        <v>0</v>
      </c>
      <c r="DT49" s="69"/>
      <c r="DU49" s="69"/>
      <c r="DV49" s="69"/>
      <c r="DW49" s="69"/>
      <c r="DX49" s="69"/>
      <c r="DY49" s="71">
        <f>DS49*$H49</f>
        <v>0</v>
      </c>
      <c r="DZ49" s="68">
        <f>SUM(EA49:EE49)</f>
        <v>0</v>
      </c>
      <c r="EA49" s="69"/>
      <c r="EB49" s="69"/>
      <c r="EC49" s="69"/>
      <c r="ED49" s="69"/>
      <c r="EE49" s="69"/>
      <c r="EF49" s="71">
        <f>DZ49*$H49</f>
        <v>0</v>
      </c>
      <c r="EG49" s="70">
        <f t="shared" si="15"/>
        <v>1</v>
      </c>
      <c r="EH49" s="73">
        <f t="shared" si="16"/>
        <v>0</v>
      </c>
      <c r="EI49" s="70">
        <f t="shared" si="19"/>
        <v>0</v>
      </c>
      <c r="EJ49" s="66">
        <f t="shared" si="13"/>
        <v>0</v>
      </c>
      <c r="EM49" s="67"/>
    </row>
    <row r="50" spans="1:143" ht="15.75" thickBot="1" x14ac:dyDescent="0.25">
      <c r="A50" s="309">
        <v>3</v>
      </c>
      <c r="B50" s="310"/>
      <c r="C50" s="308"/>
      <c r="D50" s="179" t="s">
        <v>886</v>
      </c>
      <c r="E50" s="167">
        <f>ROUND(SUM(E51,E53,E56,E61,E66),2)</f>
        <v>0</v>
      </c>
      <c r="F50" s="167"/>
      <c r="G50" s="167"/>
      <c r="H50" s="29"/>
      <c r="I50" s="12" t="e">
        <f>E50/$G$686</f>
        <v>#DIV/0!</v>
      </c>
      <c r="J50" s="26" t="e">
        <f t="shared" ref="J50:J55" si="20">EG50</f>
        <v>#DIV/0!</v>
      </c>
      <c r="K50" s="75" t="e">
        <f>ROUND(Q50/$E50,4)</f>
        <v>#DIV/0!</v>
      </c>
      <c r="L50" s="76" t="e">
        <f>SUMPRODUCT(L51:L69,$H51:$H69)/$E50</f>
        <v>#DIV/0!</v>
      </c>
      <c r="M50" s="76" t="e">
        <f>SUMPRODUCT(M51:M69,$H51:$H69)/$E50</f>
        <v>#DIV/0!</v>
      </c>
      <c r="N50" s="76" t="e">
        <f>SUMPRODUCT(N51:N69,$H51:$H69)/$E50</f>
        <v>#DIV/0!</v>
      </c>
      <c r="O50" s="76" t="e">
        <f>SUMPRODUCT(O51:O69,$H51:$H69)/$E50</f>
        <v>#DIV/0!</v>
      </c>
      <c r="P50" s="76" t="e">
        <f>SUMPRODUCT(P51:P69,$H51:$H69)/$E50</f>
        <v>#DIV/0!</v>
      </c>
      <c r="Q50" s="77">
        <f>SUM(Q51:Q69)</f>
        <v>0</v>
      </c>
      <c r="R50" s="78" t="e">
        <f>ROUND(X50/$E50,4)</f>
        <v>#DIV/0!</v>
      </c>
      <c r="S50" s="76" t="e">
        <f>SUMPRODUCT(S51:S69,$H51:$H69)/$E50</f>
        <v>#DIV/0!</v>
      </c>
      <c r="T50" s="76" t="e">
        <f>SUMPRODUCT(T51:T69,$H51:$H69)/$E50</f>
        <v>#DIV/0!</v>
      </c>
      <c r="U50" s="76" t="e">
        <f>SUMPRODUCT(U51:U69,$H51:$H69)/$E50</f>
        <v>#DIV/0!</v>
      </c>
      <c r="V50" s="76" t="e">
        <f>SUMPRODUCT(V51:V69,$H51:$H69)/$E50</f>
        <v>#DIV/0!</v>
      </c>
      <c r="W50" s="76" t="e">
        <f>SUMPRODUCT(W51:W69,$H51:$H69)/$E50</f>
        <v>#DIV/0!</v>
      </c>
      <c r="X50" s="79">
        <f>SUM(X51:X69)</f>
        <v>0</v>
      </c>
      <c r="Y50" s="78" t="e">
        <f>ROUND(AE50/$E50,4)</f>
        <v>#DIV/0!</v>
      </c>
      <c r="Z50" s="76" t="e">
        <f>SUMPRODUCT(Z51:Z69,$H51:$H69)/$E50</f>
        <v>#DIV/0!</v>
      </c>
      <c r="AA50" s="76" t="e">
        <f>SUMPRODUCT(AA51:AA69,$H51:$H69)/$E50</f>
        <v>#DIV/0!</v>
      </c>
      <c r="AB50" s="76" t="e">
        <f>SUMPRODUCT(AB51:AB69,$H51:$H69)/$E50</f>
        <v>#DIV/0!</v>
      </c>
      <c r="AC50" s="76" t="e">
        <f>SUMPRODUCT(AC51:AC69,$H51:$H69)/$E50</f>
        <v>#DIV/0!</v>
      </c>
      <c r="AD50" s="76" t="e">
        <f>SUMPRODUCT(AD51:AD69,$H51:$H69)/$E50</f>
        <v>#DIV/0!</v>
      </c>
      <c r="AE50" s="79">
        <f>SUM(AE51:AE69)</f>
        <v>0</v>
      </c>
      <c r="AF50" s="78" t="e">
        <f>ROUND(AL50/$E50,4)</f>
        <v>#DIV/0!</v>
      </c>
      <c r="AG50" s="76" t="e">
        <f>SUMPRODUCT(AG51:AG69,$H51:$H69)/$E50</f>
        <v>#DIV/0!</v>
      </c>
      <c r="AH50" s="76" t="e">
        <f>SUMPRODUCT(AH51:AH69,$H51:$H69)/$E50</f>
        <v>#DIV/0!</v>
      </c>
      <c r="AI50" s="76" t="e">
        <f>SUMPRODUCT(AI51:AI69,$H51:$H69)/$E50</f>
        <v>#DIV/0!</v>
      </c>
      <c r="AJ50" s="76" t="e">
        <f>SUMPRODUCT(AJ51:AJ69,$H51:$H69)/$E50</f>
        <v>#DIV/0!</v>
      </c>
      <c r="AK50" s="76" t="e">
        <f>SUMPRODUCT(AK51:AK69,$H51:$H69)/$E50</f>
        <v>#DIV/0!</v>
      </c>
      <c r="AL50" s="79">
        <f>SUM(AL51:AL69)</f>
        <v>0</v>
      </c>
      <c r="AM50" s="78" t="e">
        <f>ROUND(AS50/$E50,4)</f>
        <v>#DIV/0!</v>
      </c>
      <c r="AN50" s="76" t="e">
        <f>SUMPRODUCT(AN51:AN69,$H51:$H69)/$E50</f>
        <v>#DIV/0!</v>
      </c>
      <c r="AO50" s="76" t="e">
        <f>SUMPRODUCT(AO51:AO69,$H51:$H69)/$E50</f>
        <v>#DIV/0!</v>
      </c>
      <c r="AP50" s="76" t="e">
        <f>SUMPRODUCT(AP51:AP69,$H51:$H69)/$E50</f>
        <v>#DIV/0!</v>
      </c>
      <c r="AQ50" s="76" t="e">
        <f>SUMPRODUCT(AQ51:AQ69,$H51:$H69)/$E50</f>
        <v>#DIV/0!</v>
      </c>
      <c r="AR50" s="76" t="e">
        <f>SUMPRODUCT(AR51:AR69,$H51:$H69)/$E50</f>
        <v>#DIV/0!</v>
      </c>
      <c r="AS50" s="79">
        <f>SUM(AS51:AS69)</f>
        <v>0</v>
      </c>
      <c r="AT50" s="78" t="e">
        <f>ROUND(AZ50/$E50,4)</f>
        <v>#DIV/0!</v>
      </c>
      <c r="AU50" s="76" t="e">
        <f>SUMPRODUCT(AU51:AU69,$H51:$H69)/$E50</f>
        <v>#DIV/0!</v>
      </c>
      <c r="AV50" s="76" t="e">
        <f>SUMPRODUCT(AV51:AV69,$H51:$H69)/$E50</f>
        <v>#DIV/0!</v>
      </c>
      <c r="AW50" s="76" t="e">
        <f>SUMPRODUCT(AW51:AW69,$H51:$H69)/$E50</f>
        <v>#DIV/0!</v>
      </c>
      <c r="AX50" s="76" t="e">
        <f>SUMPRODUCT(AX51:AX69,$H51:$H69)/$E50</f>
        <v>#DIV/0!</v>
      </c>
      <c r="AY50" s="76" t="e">
        <f>SUMPRODUCT(AY51:AY69,$H51:$H69)/$E50</f>
        <v>#DIV/0!</v>
      </c>
      <c r="AZ50" s="79">
        <f>SUM(AZ51:AZ69)</f>
        <v>0</v>
      </c>
      <c r="BA50" s="78" t="e">
        <f>ROUND(BG50/$E50,4)</f>
        <v>#DIV/0!</v>
      </c>
      <c r="BB50" s="76" t="e">
        <f>SUMPRODUCT(BB51:BB69,$H51:$H69)/$E50</f>
        <v>#DIV/0!</v>
      </c>
      <c r="BC50" s="76" t="e">
        <f>SUMPRODUCT(BC51:BC69,$H51:$H69)/$E50</f>
        <v>#DIV/0!</v>
      </c>
      <c r="BD50" s="76" t="e">
        <f>SUMPRODUCT(BD51:BD69,$H51:$H69)/$E50</f>
        <v>#DIV/0!</v>
      </c>
      <c r="BE50" s="76" t="e">
        <f>SUMPRODUCT(BE51:BE69,$H51:$H69)/$E50</f>
        <v>#DIV/0!</v>
      </c>
      <c r="BF50" s="76" t="e">
        <f>SUMPRODUCT(BF51:BF69,$H51:$H69)/$E50</f>
        <v>#DIV/0!</v>
      </c>
      <c r="BG50" s="79">
        <f>SUM(BG51:BG69)</f>
        <v>0</v>
      </c>
      <c r="BH50" s="78" t="e">
        <f>ROUND(BN50/$E50,4)</f>
        <v>#DIV/0!</v>
      </c>
      <c r="BI50" s="76" t="e">
        <f>SUMPRODUCT(BI51:BI69,$H51:$H69)/$E50</f>
        <v>#DIV/0!</v>
      </c>
      <c r="BJ50" s="76" t="e">
        <f>SUMPRODUCT(BJ51:BJ69,$H51:$H69)/$E50</f>
        <v>#DIV/0!</v>
      </c>
      <c r="BK50" s="76" t="e">
        <f>SUMPRODUCT(BK51:BK69,$H51:$H69)/$E50</f>
        <v>#DIV/0!</v>
      </c>
      <c r="BL50" s="76" t="e">
        <f>SUMPRODUCT(BL51:BL69,$H51:$H69)/$E50</f>
        <v>#DIV/0!</v>
      </c>
      <c r="BM50" s="76" t="e">
        <f>SUMPRODUCT(BM51:BM69,$H51:$H69)/$E50</f>
        <v>#DIV/0!</v>
      </c>
      <c r="BN50" s="79">
        <f>SUM(BN51:BN69)</f>
        <v>0</v>
      </c>
      <c r="BO50" s="78" t="e">
        <f>ROUND(BU50/$E50,4)</f>
        <v>#DIV/0!</v>
      </c>
      <c r="BP50" s="76" t="e">
        <f>SUMPRODUCT(BP51:BP69,$H51:$H69)/$E50</f>
        <v>#DIV/0!</v>
      </c>
      <c r="BQ50" s="76" t="e">
        <f>SUMPRODUCT(BQ51:BQ69,$H51:$H69)/$E50</f>
        <v>#DIV/0!</v>
      </c>
      <c r="BR50" s="76" t="e">
        <f>SUMPRODUCT(BR51:BR69,$H51:$H69)/$E50</f>
        <v>#DIV/0!</v>
      </c>
      <c r="BS50" s="76" t="e">
        <f>SUMPRODUCT(BS51:BS69,$H51:$H69)/$E50</f>
        <v>#DIV/0!</v>
      </c>
      <c r="BT50" s="76" t="e">
        <f>SUMPRODUCT(BT51:BT69,$H51:$H69)/$E50</f>
        <v>#DIV/0!</v>
      </c>
      <c r="BU50" s="79">
        <f>SUM(BU51:BU69)</f>
        <v>0</v>
      </c>
      <c r="BV50" s="78" t="e">
        <f>ROUND(CB50/$E50,4)</f>
        <v>#DIV/0!</v>
      </c>
      <c r="BW50" s="76" t="e">
        <f>SUMPRODUCT(BW51:BW69,$H51:$H69)/$E50</f>
        <v>#DIV/0!</v>
      </c>
      <c r="BX50" s="76" t="e">
        <f>SUMPRODUCT(BX51:BX69,$H51:$H69)/$E50</f>
        <v>#DIV/0!</v>
      </c>
      <c r="BY50" s="76" t="e">
        <f>SUMPRODUCT(BY51:BY69,$H51:$H69)/$E50</f>
        <v>#DIV/0!</v>
      </c>
      <c r="BZ50" s="76" t="e">
        <f>SUMPRODUCT(BZ51:BZ69,$H51:$H69)/$E50</f>
        <v>#DIV/0!</v>
      </c>
      <c r="CA50" s="76" t="e">
        <f>SUMPRODUCT(CA51:CA69,$H51:$H69)/$E50</f>
        <v>#DIV/0!</v>
      </c>
      <c r="CB50" s="79">
        <f>SUM(CB51:CB69)</f>
        <v>0</v>
      </c>
      <c r="CC50" s="78" t="e">
        <f>ROUND(CI50/$E50,4)</f>
        <v>#DIV/0!</v>
      </c>
      <c r="CD50" s="76" t="e">
        <f>SUMPRODUCT(CD51:CD69,$H51:$H69)/$E50</f>
        <v>#DIV/0!</v>
      </c>
      <c r="CE50" s="76" t="e">
        <f>SUMPRODUCT(CE51:CE69,$H51:$H69)/$E50</f>
        <v>#DIV/0!</v>
      </c>
      <c r="CF50" s="76" t="e">
        <f>SUMPRODUCT(CF51:CF69,$H51:$H69)/$E50</f>
        <v>#DIV/0!</v>
      </c>
      <c r="CG50" s="76" t="e">
        <f>SUMPRODUCT(CG51:CG69,$H51:$H69)/$E50</f>
        <v>#DIV/0!</v>
      </c>
      <c r="CH50" s="76" t="e">
        <f>SUMPRODUCT(CH51:CH69,$H51:$H69)/$E50</f>
        <v>#DIV/0!</v>
      </c>
      <c r="CI50" s="79">
        <f>SUM(CI51:CI69)</f>
        <v>0</v>
      </c>
      <c r="CJ50" s="78" t="e">
        <f>ROUND(CP50/$E50,4)</f>
        <v>#DIV/0!</v>
      </c>
      <c r="CK50" s="76" t="e">
        <f>SUMPRODUCT(CK51:CK69,$H51:$H69)/$E50</f>
        <v>#DIV/0!</v>
      </c>
      <c r="CL50" s="76" t="e">
        <f>SUMPRODUCT(CL51:CL69,$H51:$H69)/$E50</f>
        <v>#DIV/0!</v>
      </c>
      <c r="CM50" s="76" t="e">
        <f>SUMPRODUCT(CM51:CM69,$H51:$H69)/$E50</f>
        <v>#DIV/0!</v>
      </c>
      <c r="CN50" s="76" t="e">
        <f>SUMPRODUCT(CN51:CN69,$H51:$H69)/$E50</f>
        <v>#DIV/0!</v>
      </c>
      <c r="CO50" s="76" t="e">
        <f>SUMPRODUCT(CO51:CO69,$H51:$H69)/$E50</f>
        <v>#DIV/0!</v>
      </c>
      <c r="CP50" s="79">
        <f>SUM(CP51:CP69)</f>
        <v>0</v>
      </c>
      <c r="CQ50" s="78" t="e">
        <f>ROUND(CW50/$E50,4)</f>
        <v>#DIV/0!</v>
      </c>
      <c r="CR50" s="76" t="e">
        <f>SUMPRODUCT(CR51:CR69,$H51:$H69)/$E50</f>
        <v>#DIV/0!</v>
      </c>
      <c r="CS50" s="76" t="e">
        <f>SUMPRODUCT(CS51:CS69,$H51:$H69)/$E50</f>
        <v>#DIV/0!</v>
      </c>
      <c r="CT50" s="76" t="e">
        <f>SUMPRODUCT(CT51:CT69,$H51:$H69)/$E50</f>
        <v>#DIV/0!</v>
      </c>
      <c r="CU50" s="76" t="e">
        <f>SUMPRODUCT(CU51:CU69,$H51:$H69)/$E50</f>
        <v>#DIV/0!</v>
      </c>
      <c r="CV50" s="76" t="e">
        <f>SUMPRODUCT(CV51:CV69,$H51:$H69)/$E50</f>
        <v>#DIV/0!</v>
      </c>
      <c r="CW50" s="79">
        <f>SUM(CW51:CW69)</f>
        <v>0</v>
      </c>
      <c r="CX50" s="78" t="e">
        <f>ROUND(DD50/$E50,4)</f>
        <v>#DIV/0!</v>
      </c>
      <c r="CY50" s="76" t="e">
        <f>SUMPRODUCT(CY51:CY69,$H51:$H69)/$E50</f>
        <v>#DIV/0!</v>
      </c>
      <c r="CZ50" s="76" t="e">
        <f>SUMPRODUCT(CZ51:CZ69,$H51:$H69)/$E50</f>
        <v>#DIV/0!</v>
      </c>
      <c r="DA50" s="76" t="e">
        <f>SUMPRODUCT(DA51:DA69,$H51:$H69)/$E50</f>
        <v>#DIV/0!</v>
      </c>
      <c r="DB50" s="76" t="e">
        <f>SUMPRODUCT(DB51:DB69,$H51:$H69)/$E50</f>
        <v>#DIV/0!</v>
      </c>
      <c r="DC50" s="76" t="e">
        <f>SUMPRODUCT(DC51:DC69,$H51:$H69)/$E50</f>
        <v>#DIV/0!</v>
      </c>
      <c r="DD50" s="79">
        <f>SUM(DD51:DD69)</f>
        <v>0</v>
      </c>
      <c r="DE50" s="78" t="e">
        <f>ROUND(DK50/$E50,4)</f>
        <v>#DIV/0!</v>
      </c>
      <c r="DF50" s="76" t="e">
        <f>SUMPRODUCT(DF51:DF69,$H51:$H69)/$E50</f>
        <v>#DIV/0!</v>
      </c>
      <c r="DG50" s="76" t="e">
        <f>SUMPRODUCT(DG51:DG69,$H51:$H69)/$E50</f>
        <v>#DIV/0!</v>
      </c>
      <c r="DH50" s="76" t="e">
        <f>SUMPRODUCT(DH51:DH69,$H51:$H69)/$E50</f>
        <v>#DIV/0!</v>
      </c>
      <c r="DI50" s="76" t="e">
        <f>SUMPRODUCT(DI51:DI69,$H51:$H69)/$E50</f>
        <v>#DIV/0!</v>
      </c>
      <c r="DJ50" s="76" t="e">
        <f>SUMPRODUCT(DJ51:DJ69,$H51:$H69)/$E50</f>
        <v>#DIV/0!</v>
      </c>
      <c r="DK50" s="79">
        <f>SUM(DK51:DK69)</f>
        <v>0</v>
      </c>
      <c r="DL50" s="78" t="e">
        <f>ROUND(DR50/$E50,4)</f>
        <v>#DIV/0!</v>
      </c>
      <c r="DM50" s="76" t="e">
        <f>SUMPRODUCT(DM51:DM69,$H51:$H69)/$E50</f>
        <v>#DIV/0!</v>
      </c>
      <c r="DN50" s="76" t="e">
        <f>SUMPRODUCT(DN51:DN69,$H51:$H69)/$E50</f>
        <v>#DIV/0!</v>
      </c>
      <c r="DO50" s="76" t="e">
        <f>SUMPRODUCT(DO51:DO69,$H51:$H69)/$E50</f>
        <v>#DIV/0!</v>
      </c>
      <c r="DP50" s="76" t="e">
        <f>SUMPRODUCT(DP51:DP69,$H51:$H69)/$E50</f>
        <v>#DIV/0!</v>
      </c>
      <c r="DQ50" s="76" t="e">
        <f>SUMPRODUCT(DQ51:DQ69,$H51:$H69)/$E50</f>
        <v>#DIV/0!</v>
      </c>
      <c r="DR50" s="79">
        <f>SUM(DR51:DR69)</f>
        <v>0</v>
      </c>
      <c r="DS50" s="78" t="e">
        <f>ROUND(DY50/$E50,4)</f>
        <v>#DIV/0!</v>
      </c>
      <c r="DT50" s="76" t="e">
        <f>SUMPRODUCT(DT51:DT69,$H51:$H69)/$E50</f>
        <v>#DIV/0!</v>
      </c>
      <c r="DU50" s="76" t="e">
        <f>SUMPRODUCT(DU51:DU69,$H51:$H69)/$E50</f>
        <v>#DIV/0!</v>
      </c>
      <c r="DV50" s="76" t="e">
        <f>SUMPRODUCT(DV51:DV69,$H51:$H69)/$E50</f>
        <v>#DIV/0!</v>
      </c>
      <c r="DW50" s="76" t="e">
        <f>SUMPRODUCT(DW51:DW69,$H51:$H69)/$E50</f>
        <v>#DIV/0!</v>
      </c>
      <c r="DX50" s="76" t="e">
        <f>SUMPRODUCT(DX51:DX69,$H51:$H69)/$E50</f>
        <v>#DIV/0!</v>
      </c>
      <c r="DY50" s="79">
        <f>SUM(DY51:DY69)</f>
        <v>0</v>
      </c>
      <c r="DZ50" s="78" t="e">
        <f>ROUND(EF50/$E50,4)</f>
        <v>#DIV/0!</v>
      </c>
      <c r="EA50" s="76" t="e">
        <f>SUMPRODUCT(EA51:EA69,$H51:$H69)/$E50</f>
        <v>#DIV/0!</v>
      </c>
      <c r="EB50" s="76" t="e">
        <f>SUMPRODUCT(EB51:EB69,$H51:$H69)/$E50</f>
        <v>#DIV/0!</v>
      </c>
      <c r="EC50" s="76" t="e">
        <f>SUMPRODUCT(EC51:EC69,$H51:$H69)/$E50</f>
        <v>#DIV/0!</v>
      </c>
      <c r="ED50" s="76" t="e">
        <f>SUMPRODUCT(ED51:ED69,$H51:$H69)/$E50</f>
        <v>#DIV/0!</v>
      </c>
      <c r="EE50" s="76" t="e">
        <f>SUMPRODUCT(EE51:EE69,$H51:$H69)/$E50</f>
        <v>#DIV/0!</v>
      </c>
      <c r="EF50" s="79">
        <f>SUM(EF51:EF69)</f>
        <v>0</v>
      </c>
      <c r="EG50" s="63" t="e">
        <f>ROUND(EH50/E50,4)</f>
        <v>#DIV/0!</v>
      </c>
      <c r="EH50" s="80">
        <f>E50-EJ50</f>
        <v>0</v>
      </c>
      <c r="EI50" s="63" t="e">
        <f>ROUND(EJ50/E50,4)</f>
        <v>#DIV/0!</v>
      </c>
      <c r="EJ50" s="66">
        <f t="shared" ref="EJ50:EJ55" si="21">SUM(CP50,CI50,CB50,BU50,BN50,BG50,AZ50,AS50,AL50,AE50,X50,Q50,CW50,DD50,DK50,DR50,DY50,EF50)</f>
        <v>0</v>
      </c>
      <c r="EM50" s="67"/>
    </row>
    <row r="51" spans="1:143" outlineLevel="1" x14ac:dyDescent="0.2">
      <c r="A51" s="313" t="s">
        <v>36</v>
      </c>
      <c r="B51" s="314"/>
      <c r="C51" s="307"/>
      <c r="D51" s="33" t="s">
        <v>354</v>
      </c>
      <c r="E51" s="28">
        <f>SUM(H52:H52)</f>
        <v>0</v>
      </c>
      <c r="F51" s="28"/>
      <c r="G51" s="28"/>
      <c r="H51" s="28"/>
      <c r="I51" s="27" t="e">
        <f>E51/$G$686</f>
        <v>#DIV/0!</v>
      </c>
      <c r="J51" s="19">
        <f t="shared" si="20"/>
        <v>0</v>
      </c>
      <c r="K51" s="68"/>
      <c r="L51" s="69"/>
      <c r="M51" s="69"/>
      <c r="N51" s="69"/>
      <c r="O51" s="69"/>
      <c r="P51" s="70"/>
      <c r="Q51" s="73"/>
      <c r="R51" s="68"/>
      <c r="S51" s="69"/>
      <c r="T51" s="69"/>
      <c r="U51" s="69"/>
      <c r="V51" s="69"/>
      <c r="W51" s="70"/>
      <c r="X51" s="71"/>
      <c r="Y51" s="68"/>
      <c r="Z51" s="69"/>
      <c r="AA51" s="69"/>
      <c r="AB51" s="69"/>
      <c r="AC51" s="69"/>
      <c r="AD51" s="70"/>
      <c r="AE51" s="71"/>
      <c r="AF51" s="68"/>
      <c r="AG51" s="69"/>
      <c r="AH51" s="69"/>
      <c r="AI51" s="69"/>
      <c r="AJ51" s="69"/>
      <c r="AK51" s="70"/>
      <c r="AL51" s="71"/>
      <c r="AM51" s="68"/>
      <c r="AN51" s="69"/>
      <c r="AO51" s="69"/>
      <c r="AP51" s="69"/>
      <c r="AQ51" s="69"/>
      <c r="AR51" s="70"/>
      <c r="AS51" s="71"/>
      <c r="AT51" s="68"/>
      <c r="AU51" s="69"/>
      <c r="AV51" s="69"/>
      <c r="AW51" s="69"/>
      <c r="AX51" s="69"/>
      <c r="AY51" s="70"/>
      <c r="AZ51" s="71"/>
      <c r="BA51" s="68"/>
      <c r="BB51" s="69"/>
      <c r="BC51" s="69"/>
      <c r="BD51" s="69"/>
      <c r="BE51" s="69"/>
      <c r="BF51" s="70"/>
      <c r="BG51" s="71"/>
      <c r="BH51" s="68"/>
      <c r="BI51" s="69"/>
      <c r="BJ51" s="69"/>
      <c r="BK51" s="69"/>
      <c r="BL51" s="69"/>
      <c r="BM51" s="70"/>
      <c r="BN51" s="71"/>
      <c r="BO51" s="68"/>
      <c r="BP51" s="69"/>
      <c r="BQ51" s="69"/>
      <c r="BR51" s="69"/>
      <c r="BS51" s="69"/>
      <c r="BT51" s="70"/>
      <c r="BU51" s="71"/>
      <c r="BV51" s="68"/>
      <c r="BW51" s="69"/>
      <c r="BX51" s="69"/>
      <c r="BY51" s="69"/>
      <c r="BZ51" s="69"/>
      <c r="CA51" s="70"/>
      <c r="CB51" s="71"/>
      <c r="CC51" s="68"/>
      <c r="CD51" s="69"/>
      <c r="CE51" s="69"/>
      <c r="CF51" s="69"/>
      <c r="CG51" s="69"/>
      <c r="CH51" s="70"/>
      <c r="CI51" s="71"/>
      <c r="CJ51" s="68"/>
      <c r="CK51" s="69"/>
      <c r="CL51" s="69"/>
      <c r="CM51" s="69"/>
      <c r="CN51" s="69"/>
      <c r="CO51" s="70"/>
      <c r="CP51" s="71"/>
      <c r="CQ51" s="68"/>
      <c r="CR51" s="69"/>
      <c r="CS51" s="69"/>
      <c r="CT51" s="69"/>
      <c r="CU51" s="69"/>
      <c r="CV51" s="70"/>
      <c r="CW51" s="71"/>
      <c r="CX51" s="68"/>
      <c r="CY51" s="69"/>
      <c r="CZ51" s="69"/>
      <c r="DA51" s="69"/>
      <c r="DB51" s="69"/>
      <c r="DC51" s="70"/>
      <c r="DD51" s="71"/>
      <c r="DE51" s="68"/>
      <c r="DF51" s="69"/>
      <c r="DG51" s="69"/>
      <c r="DH51" s="69"/>
      <c r="DI51" s="69"/>
      <c r="DJ51" s="70"/>
      <c r="DK51" s="71"/>
      <c r="DL51" s="68"/>
      <c r="DM51" s="69"/>
      <c r="DN51" s="69"/>
      <c r="DO51" s="69"/>
      <c r="DP51" s="69"/>
      <c r="DQ51" s="70"/>
      <c r="DR51" s="71"/>
      <c r="DS51" s="68"/>
      <c r="DT51" s="69"/>
      <c r="DU51" s="69"/>
      <c r="DV51" s="69"/>
      <c r="DW51" s="69"/>
      <c r="DX51" s="70"/>
      <c r="DY51" s="71"/>
      <c r="DZ51" s="68"/>
      <c r="EA51" s="69"/>
      <c r="EB51" s="69"/>
      <c r="EC51" s="69"/>
      <c r="ED51" s="69"/>
      <c r="EE51" s="70"/>
      <c r="EF51" s="71"/>
      <c r="EG51" s="70"/>
      <c r="EH51" s="73"/>
      <c r="EI51" s="70">
        <f t="shared" ref="EI51:EI56" si="22">SUM(CJ51,CC51,BV51,BO51,BH51,BA51,AT51,AM51,AF51,Y51,R51,K51,CQ51,CX51,DE51,DL51,DS51,DZ51)</f>
        <v>0</v>
      </c>
      <c r="EJ51" s="66">
        <f t="shared" si="21"/>
        <v>0</v>
      </c>
      <c r="EM51" s="67"/>
    </row>
    <row r="52" spans="1:143" outlineLevel="1" x14ac:dyDescent="0.2">
      <c r="A52" s="302" t="s">
        <v>37</v>
      </c>
      <c r="B52" s="303">
        <v>100890</v>
      </c>
      <c r="C52" s="306" t="s">
        <v>345</v>
      </c>
      <c r="D52" s="169" t="s">
        <v>353</v>
      </c>
      <c r="E52" s="170" t="s">
        <v>75</v>
      </c>
      <c r="F52" s="174">
        <v>1</v>
      </c>
      <c r="G52" s="74"/>
      <c r="H52" s="172">
        <f>ROUND(IFERROR(F52*G52," - "),2)</f>
        <v>0</v>
      </c>
      <c r="I52" s="175" t="e">
        <f>H52/$G$686</f>
        <v>#DIV/0!</v>
      </c>
      <c r="J52" s="19">
        <f t="shared" si="20"/>
        <v>1</v>
      </c>
      <c r="K52" s="68">
        <f>SUM(L52:P52)</f>
        <v>0</v>
      </c>
      <c r="L52" s="69"/>
      <c r="M52" s="69"/>
      <c r="N52" s="69"/>
      <c r="O52" s="69"/>
      <c r="P52" s="69"/>
      <c r="Q52" s="73">
        <f>K52*$H52</f>
        <v>0</v>
      </c>
      <c r="R52" s="68">
        <f>SUM(S52:W52)</f>
        <v>0</v>
      </c>
      <c r="S52" s="69"/>
      <c r="T52" s="69"/>
      <c r="U52" s="69"/>
      <c r="V52" s="69"/>
      <c r="W52" s="69"/>
      <c r="X52" s="71">
        <f>R52*$H52</f>
        <v>0</v>
      </c>
      <c r="Y52" s="68">
        <f>SUM(Z52:AD52)</f>
        <v>0</v>
      </c>
      <c r="Z52" s="69"/>
      <c r="AA52" s="69"/>
      <c r="AB52" s="69"/>
      <c r="AC52" s="69"/>
      <c r="AD52" s="69"/>
      <c r="AE52" s="71">
        <f>Y52*$H52</f>
        <v>0</v>
      </c>
      <c r="AF52" s="68">
        <f>SUM(AG52:AK52)</f>
        <v>0</v>
      </c>
      <c r="AG52" s="69"/>
      <c r="AH52" s="69"/>
      <c r="AI52" s="69"/>
      <c r="AJ52" s="69"/>
      <c r="AK52" s="69"/>
      <c r="AL52" s="71">
        <f>AF52*$H52</f>
        <v>0</v>
      </c>
      <c r="AM52" s="68">
        <f>SUM(AN52:AR52)</f>
        <v>0</v>
      </c>
      <c r="AN52" s="69"/>
      <c r="AO52" s="69"/>
      <c r="AP52" s="69"/>
      <c r="AQ52" s="69"/>
      <c r="AR52" s="69"/>
      <c r="AS52" s="71">
        <f>AM52*$H52</f>
        <v>0</v>
      </c>
      <c r="AT52" s="68">
        <f>SUM(AU52:AY52)</f>
        <v>0</v>
      </c>
      <c r="AU52" s="69"/>
      <c r="AV52" s="69"/>
      <c r="AW52" s="69"/>
      <c r="AX52" s="69"/>
      <c r="AY52" s="69"/>
      <c r="AZ52" s="71">
        <f>AT52*$H52</f>
        <v>0</v>
      </c>
      <c r="BA52" s="68">
        <f>SUM(BB52:BF52)</f>
        <v>0</v>
      </c>
      <c r="BB52" s="69"/>
      <c r="BC52" s="69"/>
      <c r="BD52" s="69"/>
      <c r="BE52" s="69"/>
      <c r="BF52" s="69"/>
      <c r="BG52" s="71">
        <f>BA52*$H52</f>
        <v>0</v>
      </c>
      <c r="BH52" s="68">
        <f>SUM(BI52:BM52)</f>
        <v>0</v>
      </c>
      <c r="BI52" s="69"/>
      <c r="BJ52" s="69"/>
      <c r="BK52" s="69"/>
      <c r="BL52" s="69"/>
      <c r="BM52" s="69"/>
      <c r="BN52" s="71">
        <f>BH52*$H52</f>
        <v>0</v>
      </c>
      <c r="BO52" s="68">
        <f>SUM(BP52:BT52)</f>
        <v>0</v>
      </c>
      <c r="BP52" s="69"/>
      <c r="BQ52" s="69"/>
      <c r="BR52" s="69"/>
      <c r="BS52" s="69"/>
      <c r="BT52" s="69"/>
      <c r="BU52" s="71">
        <f>BO52*$H52</f>
        <v>0</v>
      </c>
      <c r="BV52" s="68">
        <f>SUM(BW52:CA52)</f>
        <v>0</v>
      </c>
      <c r="BW52" s="69"/>
      <c r="BX52" s="69"/>
      <c r="BY52" s="69"/>
      <c r="BZ52" s="69"/>
      <c r="CA52" s="69"/>
      <c r="CB52" s="71">
        <f>BV52*$H52</f>
        <v>0</v>
      </c>
      <c r="CC52" s="68">
        <f>SUM(CD52:CH52)</f>
        <v>0</v>
      </c>
      <c r="CD52" s="69"/>
      <c r="CE52" s="69"/>
      <c r="CF52" s="69"/>
      <c r="CG52" s="69"/>
      <c r="CH52" s="69"/>
      <c r="CI52" s="71">
        <f>CC52*$H52</f>
        <v>0</v>
      </c>
      <c r="CJ52" s="68">
        <f>SUM(CK52:CO52)</f>
        <v>0</v>
      </c>
      <c r="CK52" s="69"/>
      <c r="CL52" s="69"/>
      <c r="CM52" s="69"/>
      <c r="CN52" s="69"/>
      <c r="CO52" s="69"/>
      <c r="CP52" s="71">
        <f>CJ52*$H52</f>
        <v>0</v>
      </c>
      <c r="CQ52" s="68">
        <f>SUM(CR52:CV52)</f>
        <v>0</v>
      </c>
      <c r="CR52" s="69"/>
      <c r="CS52" s="69"/>
      <c r="CT52" s="69"/>
      <c r="CU52" s="69"/>
      <c r="CV52" s="69"/>
      <c r="CW52" s="71">
        <f>CQ52*$H52</f>
        <v>0</v>
      </c>
      <c r="CX52" s="68">
        <f>SUM(CY52:DC52)</f>
        <v>0</v>
      </c>
      <c r="CY52" s="69"/>
      <c r="CZ52" s="69"/>
      <c r="DA52" s="69"/>
      <c r="DB52" s="69"/>
      <c r="DC52" s="69"/>
      <c r="DD52" s="71">
        <f>CX52*$H52</f>
        <v>0</v>
      </c>
      <c r="DE52" s="68">
        <f>SUM(DF52:DJ52)</f>
        <v>0</v>
      </c>
      <c r="DF52" s="69"/>
      <c r="DG52" s="69"/>
      <c r="DH52" s="69"/>
      <c r="DI52" s="69"/>
      <c r="DJ52" s="69"/>
      <c r="DK52" s="71">
        <f>DE52*$H52</f>
        <v>0</v>
      </c>
      <c r="DL52" s="68">
        <f>SUM(DM52:DQ52)</f>
        <v>0</v>
      </c>
      <c r="DM52" s="69"/>
      <c r="DN52" s="69"/>
      <c r="DO52" s="69"/>
      <c r="DP52" s="69"/>
      <c r="DQ52" s="69"/>
      <c r="DR52" s="71">
        <f>DL52*$H52</f>
        <v>0</v>
      </c>
      <c r="DS52" s="68">
        <f>SUM(DT52:DX52)</f>
        <v>0</v>
      </c>
      <c r="DT52" s="69"/>
      <c r="DU52" s="69"/>
      <c r="DV52" s="69"/>
      <c r="DW52" s="69"/>
      <c r="DX52" s="69"/>
      <c r="DY52" s="71">
        <f>DS52*$H52</f>
        <v>0</v>
      </c>
      <c r="DZ52" s="68">
        <f>SUM(EA52:EE52)</f>
        <v>0</v>
      </c>
      <c r="EA52" s="69"/>
      <c r="EB52" s="69"/>
      <c r="EC52" s="69"/>
      <c r="ED52" s="69"/>
      <c r="EE52" s="69"/>
      <c r="EF52" s="71">
        <f>DZ52*$H52</f>
        <v>0</v>
      </c>
      <c r="EG52" s="70">
        <f>1-EI52</f>
        <v>1</v>
      </c>
      <c r="EH52" s="73">
        <f>H52-EJ52</f>
        <v>0</v>
      </c>
      <c r="EI52" s="70">
        <f t="shared" si="22"/>
        <v>0</v>
      </c>
      <c r="EJ52" s="66">
        <f t="shared" si="21"/>
        <v>0</v>
      </c>
      <c r="EM52" s="67"/>
    </row>
    <row r="53" spans="1:143" outlineLevel="1" x14ac:dyDescent="0.2">
      <c r="A53" s="313" t="s">
        <v>38</v>
      </c>
      <c r="B53" s="314"/>
      <c r="C53" s="307"/>
      <c r="D53" s="176" t="s">
        <v>883</v>
      </c>
      <c r="E53" s="28">
        <f>SUM(H54:H55)</f>
        <v>0</v>
      </c>
      <c r="F53" s="28"/>
      <c r="G53" s="28"/>
      <c r="H53" s="28"/>
      <c r="I53" s="27" t="e">
        <f>E53/$G$686</f>
        <v>#DIV/0!</v>
      </c>
      <c r="J53" s="19">
        <f t="shared" si="20"/>
        <v>1</v>
      </c>
      <c r="K53" s="68"/>
      <c r="L53" s="69"/>
      <c r="M53" s="69"/>
      <c r="N53" s="69"/>
      <c r="O53" s="69"/>
      <c r="P53" s="70"/>
      <c r="Q53" s="73"/>
      <c r="R53" s="68"/>
      <c r="S53" s="69"/>
      <c r="T53" s="69"/>
      <c r="U53" s="69"/>
      <c r="V53" s="69"/>
      <c r="W53" s="70"/>
      <c r="X53" s="71"/>
      <c r="Y53" s="68"/>
      <c r="Z53" s="69"/>
      <c r="AA53" s="69"/>
      <c r="AB53" s="69"/>
      <c r="AC53" s="69"/>
      <c r="AD53" s="70"/>
      <c r="AE53" s="71"/>
      <c r="AF53" s="68"/>
      <c r="AG53" s="69"/>
      <c r="AH53" s="69"/>
      <c r="AI53" s="69"/>
      <c r="AJ53" s="69"/>
      <c r="AK53" s="70"/>
      <c r="AL53" s="71"/>
      <c r="AM53" s="68"/>
      <c r="AN53" s="69"/>
      <c r="AO53" s="69"/>
      <c r="AP53" s="69"/>
      <c r="AQ53" s="69"/>
      <c r="AR53" s="70"/>
      <c r="AS53" s="71"/>
      <c r="AT53" s="68"/>
      <c r="AU53" s="69"/>
      <c r="AV53" s="69"/>
      <c r="AW53" s="69"/>
      <c r="AX53" s="69"/>
      <c r="AY53" s="70"/>
      <c r="AZ53" s="71"/>
      <c r="BA53" s="68"/>
      <c r="BB53" s="69"/>
      <c r="BC53" s="69"/>
      <c r="BD53" s="69"/>
      <c r="BE53" s="69"/>
      <c r="BF53" s="70"/>
      <c r="BG53" s="71"/>
      <c r="BH53" s="68"/>
      <c r="BI53" s="69"/>
      <c r="BJ53" s="69"/>
      <c r="BK53" s="69"/>
      <c r="BL53" s="69"/>
      <c r="BM53" s="70"/>
      <c r="BN53" s="71"/>
      <c r="BO53" s="68"/>
      <c r="BP53" s="69"/>
      <c r="BQ53" s="69"/>
      <c r="BR53" s="69"/>
      <c r="BS53" s="69"/>
      <c r="BT53" s="70"/>
      <c r="BU53" s="71"/>
      <c r="BV53" s="68"/>
      <c r="BW53" s="69"/>
      <c r="BX53" s="69"/>
      <c r="BY53" s="69"/>
      <c r="BZ53" s="69"/>
      <c r="CA53" s="70"/>
      <c r="CB53" s="71"/>
      <c r="CC53" s="68"/>
      <c r="CD53" s="69"/>
      <c r="CE53" s="69"/>
      <c r="CF53" s="69"/>
      <c r="CG53" s="69"/>
      <c r="CH53" s="70"/>
      <c r="CI53" s="71"/>
      <c r="CJ53" s="68"/>
      <c r="CK53" s="69"/>
      <c r="CL53" s="69"/>
      <c r="CM53" s="69"/>
      <c r="CN53" s="69"/>
      <c r="CO53" s="70"/>
      <c r="CP53" s="71"/>
      <c r="CQ53" s="68"/>
      <c r="CR53" s="69"/>
      <c r="CS53" s="69"/>
      <c r="CT53" s="69"/>
      <c r="CU53" s="69"/>
      <c r="CV53" s="70"/>
      <c r="CW53" s="71"/>
      <c r="CX53" s="68"/>
      <c r="CY53" s="69"/>
      <c r="CZ53" s="69"/>
      <c r="DA53" s="69"/>
      <c r="DB53" s="69"/>
      <c r="DC53" s="70"/>
      <c r="DD53" s="71"/>
      <c r="DE53" s="68"/>
      <c r="DF53" s="69"/>
      <c r="DG53" s="69"/>
      <c r="DH53" s="69"/>
      <c r="DI53" s="69"/>
      <c r="DJ53" s="70"/>
      <c r="DK53" s="71"/>
      <c r="DL53" s="68"/>
      <c r="DM53" s="69"/>
      <c r="DN53" s="69"/>
      <c r="DO53" s="69"/>
      <c r="DP53" s="69"/>
      <c r="DQ53" s="70"/>
      <c r="DR53" s="71"/>
      <c r="DS53" s="68"/>
      <c r="DT53" s="69"/>
      <c r="DU53" s="69"/>
      <c r="DV53" s="69"/>
      <c r="DW53" s="69"/>
      <c r="DX53" s="70"/>
      <c r="DY53" s="71"/>
      <c r="DZ53" s="68"/>
      <c r="EA53" s="69"/>
      <c r="EB53" s="69"/>
      <c r="EC53" s="69"/>
      <c r="ED53" s="69"/>
      <c r="EE53" s="70"/>
      <c r="EF53" s="71"/>
      <c r="EG53" s="70">
        <f t="shared" ref="EG53:EG69" si="23">1-EI53</f>
        <v>1</v>
      </c>
      <c r="EH53" s="73">
        <f t="shared" ref="EH53:EH69" si="24">H53-EJ53</f>
        <v>0</v>
      </c>
      <c r="EI53" s="70">
        <f t="shared" si="22"/>
        <v>0</v>
      </c>
      <c r="EJ53" s="66">
        <f t="shared" si="21"/>
        <v>0</v>
      </c>
      <c r="EM53" s="67"/>
    </row>
    <row r="54" spans="1:143" outlineLevel="1" x14ac:dyDescent="0.2">
      <c r="A54" s="302" t="s">
        <v>39</v>
      </c>
      <c r="B54" s="303" t="s">
        <v>291</v>
      </c>
      <c r="C54" s="306" t="str">
        <f>IFERROR(IFERROR(IF(MATCH(B54,[1]SINAPI!$A$3:$A$7037,0),(PROPER(VLOOKUP(B54,[1]SINAPI!$A$3:$E$7037,5,0))),0),IFERROR(IF(MATCH(B54,'[1]CDHU-182'!$A$9:$A$4098,0),(UPPER(VLOOKUP(B54,'[1]CDHU-182'!$A$9:$H$4098,8,0))),0),IFERROR(IF(MATCH(B54,[1]FDE!$A$7:$A$3232,0),(VLOOKUP(B54,[1]FDE!$A$7:$E$3232,5,0)),0),IF(MATCH(B54,'[1]SIURB Edif'!$A$2:$A$2699,0),(PROPER(VLOOKUP(B54,'[1]SIURB Edif'!A$2:E$2699,5,0))),0))))," ")</f>
        <v>CDHU-182</v>
      </c>
      <c r="D54" s="169" t="s">
        <v>805</v>
      </c>
      <c r="E54" s="170" t="s">
        <v>879</v>
      </c>
      <c r="F54" s="174">
        <v>30</v>
      </c>
      <c r="G54" s="74"/>
      <c r="H54" s="177">
        <f>ROUND(IFERROR(F54*G54," - "),2)</f>
        <v>0</v>
      </c>
      <c r="I54" s="178" t="e">
        <f>H54/$G$686</f>
        <v>#DIV/0!</v>
      </c>
      <c r="J54" s="19">
        <f t="shared" si="20"/>
        <v>1</v>
      </c>
      <c r="K54" s="68">
        <f>SUM(L54:P54)</f>
        <v>0</v>
      </c>
      <c r="L54" s="69"/>
      <c r="M54" s="69"/>
      <c r="N54" s="69"/>
      <c r="O54" s="69"/>
      <c r="P54" s="69"/>
      <c r="Q54" s="73">
        <f>K54*$H54</f>
        <v>0</v>
      </c>
      <c r="R54" s="68">
        <f>SUM(S54:W54)</f>
        <v>0</v>
      </c>
      <c r="S54" s="69"/>
      <c r="T54" s="69"/>
      <c r="U54" s="69"/>
      <c r="V54" s="69"/>
      <c r="W54" s="69"/>
      <c r="X54" s="71">
        <f>R54*$H54</f>
        <v>0</v>
      </c>
      <c r="Y54" s="68">
        <f>SUM(Z54:AD54)</f>
        <v>0</v>
      </c>
      <c r="Z54" s="69"/>
      <c r="AA54" s="69"/>
      <c r="AB54" s="69"/>
      <c r="AC54" s="69"/>
      <c r="AD54" s="69"/>
      <c r="AE54" s="71">
        <f>Y54*$H54</f>
        <v>0</v>
      </c>
      <c r="AF54" s="68">
        <f>SUM(AG54:AK54)</f>
        <v>0</v>
      </c>
      <c r="AG54" s="69"/>
      <c r="AH54" s="69"/>
      <c r="AI54" s="69"/>
      <c r="AJ54" s="69"/>
      <c r="AK54" s="69"/>
      <c r="AL54" s="71">
        <f>AF54*$H54</f>
        <v>0</v>
      </c>
      <c r="AM54" s="68">
        <f>SUM(AN54:AR54)</f>
        <v>0</v>
      </c>
      <c r="AN54" s="69"/>
      <c r="AO54" s="69"/>
      <c r="AP54" s="69"/>
      <c r="AQ54" s="69"/>
      <c r="AR54" s="69"/>
      <c r="AS54" s="71">
        <f>AM54*$H54</f>
        <v>0</v>
      </c>
      <c r="AT54" s="68">
        <f>SUM(AU54:AY54)</f>
        <v>0</v>
      </c>
      <c r="AU54" s="69"/>
      <c r="AV54" s="69"/>
      <c r="AW54" s="69"/>
      <c r="AX54" s="69"/>
      <c r="AY54" s="69"/>
      <c r="AZ54" s="71">
        <f>AT54*$H54</f>
        <v>0</v>
      </c>
      <c r="BA54" s="68">
        <f>SUM(BB54:BF54)</f>
        <v>0</v>
      </c>
      <c r="BB54" s="69"/>
      <c r="BC54" s="69"/>
      <c r="BD54" s="69"/>
      <c r="BE54" s="69"/>
      <c r="BF54" s="69"/>
      <c r="BG54" s="71">
        <f>BA54*$H54</f>
        <v>0</v>
      </c>
      <c r="BH54" s="68">
        <f>SUM(BI54:BM54)</f>
        <v>0</v>
      </c>
      <c r="BI54" s="69"/>
      <c r="BJ54" s="69"/>
      <c r="BK54" s="69"/>
      <c r="BL54" s="69"/>
      <c r="BM54" s="69"/>
      <c r="BN54" s="71">
        <f>BH54*$H54</f>
        <v>0</v>
      </c>
      <c r="BO54" s="68">
        <f>SUM(BP54:BT54)</f>
        <v>0</v>
      </c>
      <c r="BP54" s="69"/>
      <c r="BQ54" s="69"/>
      <c r="BR54" s="69"/>
      <c r="BS54" s="69"/>
      <c r="BT54" s="69"/>
      <c r="BU54" s="71">
        <f>BO54*$H54</f>
        <v>0</v>
      </c>
      <c r="BV54" s="68">
        <f>SUM(BW54:CA54)</f>
        <v>0</v>
      </c>
      <c r="BW54" s="69"/>
      <c r="BX54" s="69"/>
      <c r="BY54" s="69"/>
      <c r="BZ54" s="69"/>
      <c r="CA54" s="69"/>
      <c r="CB54" s="71">
        <f>BV54*$H54</f>
        <v>0</v>
      </c>
      <c r="CC54" s="68">
        <f>SUM(CD54:CH54)</f>
        <v>0</v>
      </c>
      <c r="CD54" s="69"/>
      <c r="CE54" s="69"/>
      <c r="CF54" s="69"/>
      <c r="CG54" s="69"/>
      <c r="CH54" s="69"/>
      <c r="CI54" s="71">
        <f>CC54*$H54</f>
        <v>0</v>
      </c>
      <c r="CJ54" s="68">
        <f>SUM(CK54:CO54)</f>
        <v>0</v>
      </c>
      <c r="CK54" s="69"/>
      <c r="CL54" s="69"/>
      <c r="CM54" s="69"/>
      <c r="CN54" s="69"/>
      <c r="CO54" s="69"/>
      <c r="CP54" s="71">
        <f>CJ54*$H54</f>
        <v>0</v>
      </c>
      <c r="CQ54" s="68">
        <f>SUM(CR54:CV54)</f>
        <v>0</v>
      </c>
      <c r="CR54" s="69"/>
      <c r="CS54" s="69"/>
      <c r="CT54" s="69"/>
      <c r="CU54" s="69"/>
      <c r="CV54" s="69"/>
      <c r="CW54" s="71">
        <f>CQ54*$H54</f>
        <v>0</v>
      </c>
      <c r="CX54" s="68">
        <f>SUM(CY54:DC54)</f>
        <v>0</v>
      </c>
      <c r="CY54" s="69"/>
      <c r="CZ54" s="69"/>
      <c r="DA54" s="69"/>
      <c r="DB54" s="69"/>
      <c r="DC54" s="69"/>
      <c r="DD54" s="71">
        <f>CX54*$H54</f>
        <v>0</v>
      </c>
      <c r="DE54" s="68">
        <f>SUM(DF54:DJ54)</f>
        <v>0</v>
      </c>
      <c r="DF54" s="69"/>
      <c r="DG54" s="69"/>
      <c r="DH54" s="69"/>
      <c r="DI54" s="69"/>
      <c r="DJ54" s="69"/>
      <c r="DK54" s="71">
        <f>DE54*$H54</f>
        <v>0</v>
      </c>
      <c r="DL54" s="68">
        <f>SUM(DM54:DQ54)</f>
        <v>0</v>
      </c>
      <c r="DM54" s="69"/>
      <c r="DN54" s="69"/>
      <c r="DO54" s="69"/>
      <c r="DP54" s="69"/>
      <c r="DQ54" s="69"/>
      <c r="DR54" s="71">
        <f>DL54*$H54</f>
        <v>0</v>
      </c>
      <c r="DS54" s="68">
        <f>SUM(DT54:DX54)</f>
        <v>0</v>
      </c>
      <c r="DT54" s="69"/>
      <c r="DU54" s="69"/>
      <c r="DV54" s="69"/>
      <c r="DW54" s="69"/>
      <c r="DX54" s="69"/>
      <c r="DY54" s="71">
        <f>DS54*$H54</f>
        <v>0</v>
      </c>
      <c r="DZ54" s="68">
        <f>SUM(EA54:EE54)</f>
        <v>0</v>
      </c>
      <c r="EA54" s="69"/>
      <c r="EB54" s="69"/>
      <c r="EC54" s="69"/>
      <c r="ED54" s="69"/>
      <c r="EE54" s="69"/>
      <c r="EF54" s="71">
        <f>DZ54*$H54</f>
        <v>0</v>
      </c>
      <c r="EG54" s="70">
        <f t="shared" si="23"/>
        <v>1</v>
      </c>
      <c r="EH54" s="73">
        <f t="shared" si="24"/>
        <v>0</v>
      </c>
      <c r="EI54" s="70">
        <f t="shared" si="22"/>
        <v>0</v>
      </c>
      <c r="EJ54" s="66">
        <f t="shared" si="21"/>
        <v>0</v>
      </c>
      <c r="EM54" s="67"/>
    </row>
    <row r="55" spans="1:143" outlineLevel="1" x14ac:dyDescent="0.2">
      <c r="A55" s="302" t="s">
        <v>40</v>
      </c>
      <c r="B55" s="303" t="s">
        <v>293</v>
      </c>
      <c r="C55" s="306" t="str">
        <f>IFERROR(IFERROR(IF(MATCH(B55,[1]SINAPI!$A$3:$A$7037,0),(PROPER(VLOOKUP(B55,[1]SINAPI!$A$3:$E$7037,5,0))),0),IFERROR(IF(MATCH(B55,'[1]CDHU-182'!$A$9:$A$4098,0),(UPPER(VLOOKUP(B55,'[1]CDHU-182'!$A$9:$H$4098,8,0))),0),IFERROR(IF(MATCH(B55,[1]FDE!$A$7:$A$3232,0),(VLOOKUP(B55,[1]FDE!$A$7:$E$3232,5,0)),0),IF(MATCH(B55,'[1]SIURB Edif'!$A$2:$A$2699,0),(PROPER(VLOOKUP(B55,'[1]SIURB Edif'!A$2:E$2699,5,0))),0))))," ")</f>
        <v>CDHU-182</v>
      </c>
      <c r="D55" s="169" t="s">
        <v>806</v>
      </c>
      <c r="E55" s="170" t="s">
        <v>184</v>
      </c>
      <c r="F55" s="174">
        <v>24</v>
      </c>
      <c r="G55" s="74"/>
      <c r="H55" s="177">
        <f>ROUND(IFERROR(F55*G55," - "),2)</f>
        <v>0</v>
      </c>
      <c r="I55" s="178" t="e">
        <f>H55/$G$686</f>
        <v>#DIV/0!</v>
      </c>
      <c r="J55" s="19">
        <f t="shared" si="20"/>
        <v>1</v>
      </c>
      <c r="K55" s="68">
        <f>SUM(L55:P55)</f>
        <v>0</v>
      </c>
      <c r="L55" s="69"/>
      <c r="M55" s="69"/>
      <c r="N55" s="69"/>
      <c r="O55" s="69"/>
      <c r="P55" s="69"/>
      <c r="Q55" s="73">
        <f>K55*$H55</f>
        <v>0</v>
      </c>
      <c r="R55" s="68">
        <f>SUM(S55:W55)</f>
        <v>0</v>
      </c>
      <c r="S55" s="69"/>
      <c r="T55" s="69"/>
      <c r="U55" s="69"/>
      <c r="V55" s="69"/>
      <c r="W55" s="69"/>
      <c r="X55" s="71">
        <f>R55*$H55</f>
        <v>0</v>
      </c>
      <c r="Y55" s="68">
        <f>SUM(Z55:AD55)</f>
        <v>0</v>
      </c>
      <c r="Z55" s="69"/>
      <c r="AA55" s="69"/>
      <c r="AB55" s="69"/>
      <c r="AC55" s="69"/>
      <c r="AD55" s="69"/>
      <c r="AE55" s="71">
        <f>Y55*$H55</f>
        <v>0</v>
      </c>
      <c r="AF55" s="68">
        <f>SUM(AG55:AK55)</f>
        <v>0</v>
      </c>
      <c r="AG55" s="69"/>
      <c r="AH55" s="69"/>
      <c r="AI55" s="69"/>
      <c r="AJ55" s="69"/>
      <c r="AK55" s="69"/>
      <c r="AL55" s="71">
        <f>AF55*$H55</f>
        <v>0</v>
      </c>
      <c r="AM55" s="68">
        <f>SUM(AN55:AR55)</f>
        <v>0</v>
      </c>
      <c r="AN55" s="69"/>
      <c r="AO55" s="69"/>
      <c r="AP55" s="69"/>
      <c r="AQ55" s="69"/>
      <c r="AR55" s="69"/>
      <c r="AS55" s="71">
        <f>AM55*$H55</f>
        <v>0</v>
      </c>
      <c r="AT55" s="68">
        <f>SUM(AU55:AY55)</f>
        <v>0</v>
      </c>
      <c r="AU55" s="69"/>
      <c r="AV55" s="69"/>
      <c r="AW55" s="69"/>
      <c r="AX55" s="69"/>
      <c r="AY55" s="69"/>
      <c r="AZ55" s="71">
        <f>AT55*$H55</f>
        <v>0</v>
      </c>
      <c r="BA55" s="68">
        <f>SUM(BB55:BF55)</f>
        <v>0</v>
      </c>
      <c r="BB55" s="69"/>
      <c r="BC55" s="69"/>
      <c r="BD55" s="69"/>
      <c r="BE55" s="69"/>
      <c r="BF55" s="69"/>
      <c r="BG55" s="71">
        <f>BA55*$H55</f>
        <v>0</v>
      </c>
      <c r="BH55" s="68">
        <f>SUM(BI55:BM55)</f>
        <v>0</v>
      </c>
      <c r="BI55" s="69"/>
      <c r="BJ55" s="69"/>
      <c r="BK55" s="69"/>
      <c r="BL55" s="69"/>
      <c r="BM55" s="69"/>
      <c r="BN55" s="71">
        <f>BH55*$H55</f>
        <v>0</v>
      </c>
      <c r="BO55" s="68">
        <f>SUM(BP55:BT55)</f>
        <v>0</v>
      </c>
      <c r="BP55" s="69"/>
      <c r="BQ55" s="69"/>
      <c r="BR55" s="69"/>
      <c r="BS55" s="69"/>
      <c r="BT55" s="69"/>
      <c r="BU55" s="71">
        <f>BO55*$H55</f>
        <v>0</v>
      </c>
      <c r="BV55" s="68">
        <f>SUM(BW55:CA55)</f>
        <v>0</v>
      </c>
      <c r="BW55" s="69"/>
      <c r="BX55" s="69"/>
      <c r="BY55" s="69"/>
      <c r="BZ55" s="69"/>
      <c r="CA55" s="69"/>
      <c r="CB55" s="71">
        <f>BV55*$H55</f>
        <v>0</v>
      </c>
      <c r="CC55" s="68">
        <f>SUM(CD55:CH55)</f>
        <v>0</v>
      </c>
      <c r="CD55" s="69"/>
      <c r="CE55" s="69"/>
      <c r="CF55" s="69"/>
      <c r="CG55" s="69"/>
      <c r="CH55" s="69"/>
      <c r="CI55" s="71">
        <f>CC55*$H55</f>
        <v>0</v>
      </c>
      <c r="CJ55" s="68">
        <f>SUM(CK55:CO55)</f>
        <v>0</v>
      </c>
      <c r="CK55" s="69"/>
      <c r="CL55" s="69"/>
      <c r="CM55" s="69"/>
      <c r="CN55" s="69"/>
      <c r="CO55" s="69"/>
      <c r="CP55" s="71">
        <f>CJ55*$H55</f>
        <v>0</v>
      </c>
      <c r="CQ55" s="68">
        <f>SUM(CR55:CV55)</f>
        <v>0</v>
      </c>
      <c r="CR55" s="69"/>
      <c r="CS55" s="69"/>
      <c r="CT55" s="69"/>
      <c r="CU55" s="69"/>
      <c r="CV55" s="69"/>
      <c r="CW55" s="71">
        <f>CQ55*$H55</f>
        <v>0</v>
      </c>
      <c r="CX55" s="68">
        <f>SUM(CY55:DC55)</f>
        <v>0</v>
      </c>
      <c r="CY55" s="69"/>
      <c r="CZ55" s="69"/>
      <c r="DA55" s="69"/>
      <c r="DB55" s="69"/>
      <c r="DC55" s="69"/>
      <c r="DD55" s="71">
        <f>CX55*$H55</f>
        <v>0</v>
      </c>
      <c r="DE55" s="68">
        <f>SUM(DF55:DJ55)</f>
        <v>0</v>
      </c>
      <c r="DF55" s="69"/>
      <c r="DG55" s="69"/>
      <c r="DH55" s="69"/>
      <c r="DI55" s="69"/>
      <c r="DJ55" s="69"/>
      <c r="DK55" s="71">
        <f>DE55*$H55</f>
        <v>0</v>
      </c>
      <c r="DL55" s="68">
        <f>SUM(DM55:DQ55)</f>
        <v>0</v>
      </c>
      <c r="DM55" s="69"/>
      <c r="DN55" s="69"/>
      <c r="DO55" s="69"/>
      <c r="DP55" s="69"/>
      <c r="DQ55" s="69"/>
      <c r="DR55" s="71">
        <f>DL55*$H55</f>
        <v>0</v>
      </c>
      <c r="DS55" s="68">
        <f>SUM(DT55:DX55)</f>
        <v>0</v>
      </c>
      <c r="DT55" s="69"/>
      <c r="DU55" s="69"/>
      <c r="DV55" s="69"/>
      <c r="DW55" s="69"/>
      <c r="DX55" s="69"/>
      <c r="DY55" s="71">
        <f>DS55*$H55</f>
        <v>0</v>
      </c>
      <c r="DZ55" s="68">
        <f>SUM(EA55:EE55)</f>
        <v>0</v>
      </c>
      <c r="EA55" s="69"/>
      <c r="EB55" s="69"/>
      <c r="EC55" s="69"/>
      <c r="ED55" s="69"/>
      <c r="EE55" s="69"/>
      <c r="EF55" s="71">
        <f>DZ55*$H55</f>
        <v>0</v>
      </c>
      <c r="EG55" s="70">
        <f t="shared" si="23"/>
        <v>1</v>
      </c>
      <c r="EH55" s="73">
        <f t="shared" si="24"/>
        <v>0</v>
      </c>
      <c r="EI55" s="70">
        <f t="shared" si="22"/>
        <v>0</v>
      </c>
      <c r="EJ55" s="66">
        <f t="shared" si="21"/>
        <v>0</v>
      </c>
      <c r="EM55" s="67"/>
    </row>
    <row r="56" spans="1:143" outlineLevel="1" x14ac:dyDescent="0.2">
      <c r="A56" s="313" t="s">
        <v>41</v>
      </c>
      <c r="B56" s="314"/>
      <c r="C56" s="307"/>
      <c r="D56" s="176" t="s">
        <v>884</v>
      </c>
      <c r="E56" s="28">
        <f>SUM(H57:H60)</f>
        <v>0</v>
      </c>
      <c r="F56" s="28"/>
      <c r="G56" s="28"/>
      <c r="H56" s="28"/>
      <c r="I56" s="27" t="e">
        <f>E56/$G$686</f>
        <v>#DIV/0!</v>
      </c>
      <c r="J56" s="19">
        <f>EG56</f>
        <v>1</v>
      </c>
      <c r="K56" s="68"/>
      <c r="L56" s="69"/>
      <c r="M56" s="69"/>
      <c r="N56" s="69"/>
      <c r="O56" s="69"/>
      <c r="P56" s="70"/>
      <c r="Q56" s="73"/>
      <c r="R56" s="68"/>
      <c r="S56" s="69"/>
      <c r="T56" s="69"/>
      <c r="U56" s="69"/>
      <c r="V56" s="69"/>
      <c r="W56" s="70"/>
      <c r="X56" s="71"/>
      <c r="Y56" s="68"/>
      <c r="Z56" s="69"/>
      <c r="AA56" s="69"/>
      <c r="AB56" s="69"/>
      <c r="AC56" s="69"/>
      <c r="AD56" s="70"/>
      <c r="AE56" s="71"/>
      <c r="AF56" s="68"/>
      <c r="AG56" s="69"/>
      <c r="AH56" s="69"/>
      <c r="AI56" s="69"/>
      <c r="AJ56" s="69"/>
      <c r="AK56" s="70"/>
      <c r="AL56" s="71"/>
      <c r="AM56" s="68"/>
      <c r="AN56" s="69"/>
      <c r="AO56" s="69"/>
      <c r="AP56" s="69"/>
      <c r="AQ56" s="69"/>
      <c r="AR56" s="70"/>
      <c r="AS56" s="71"/>
      <c r="AT56" s="68"/>
      <c r="AU56" s="69"/>
      <c r="AV56" s="69"/>
      <c r="AW56" s="69"/>
      <c r="AX56" s="69"/>
      <c r="AY56" s="70"/>
      <c r="AZ56" s="71"/>
      <c r="BA56" s="68"/>
      <c r="BB56" s="69"/>
      <c r="BC56" s="69"/>
      <c r="BD56" s="69"/>
      <c r="BE56" s="69"/>
      <c r="BF56" s="70"/>
      <c r="BG56" s="71"/>
      <c r="BH56" s="68"/>
      <c r="BI56" s="69"/>
      <c r="BJ56" s="69"/>
      <c r="BK56" s="69"/>
      <c r="BL56" s="69"/>
      <c r="BM56" s="70"/>
      <c r="BN56" s="71"/>
      <c r="BO56" s="68"/>
      <c r="BP56" s="69"/>
      <c r="BQ56" s="69"/>
      <c r="BR56" s="69"/>
      <c r="BS56" s="69"/>
      <c r="BT56" s="70"/>
      <c r="BU56" s="71"/>
      <c r="BV56" s="68"/>
      <c r="BW56" s="69"/>
      <c r="BX56" s="69"/>
      <c r="BY56" s="69"/>
      <c r="BZ56" s="69"/>
      <c r="CA56" s="70"/>
      <c r="CB56" s="71"/>
      <c r="CC56" s="68"/>
      <c r="CD56" s="69"/>
      <c r="CE56" s="69"/>
      <c r="CF56" s="69"/>
      <c r="CG56" s="69"/>
      <c r="CH56" s="70"/>
      <c r="CI56" s="71"/>
      <c r="CJ56" s="68"/>
      <c r="CK56" s="69"/>
      <c r="CL56" s="69"/>
      <c r="CM56" s="69"/>
      <c r="CN56" s="69"/>
      <c r="CO56" s="70"/>
      <c r="CP56" s="71"/>
      <c r="CQ56" s="68"/>
      <c r="CR56" s="69"/>
      <c r="CS56" s="69"/>
      <c r="CT56" s="69"/>
      <c r="CU56" s="69"/>
      <c r="CV56" s="70"/>
      <c r="CW56" s="71"/>
      <c r="CX56" s="68"/>
      <c r="CY56" s="69"/>
      <c r="CZ56" s="69"/>
      <c r="DA56" s="69"/>
      <c r="DB56" s="69"/>
      <c r="DC56" s="70"/>
      <c r="DD56" s="71"/>
      <c r="DE56" s="68"/>
      <c r="DF56" s="69"/>
      <c r="DG56" s="69"/>
      <c r="DH56" s="69"/>
      <c r="DI56" s="69"/>
      <c r="DJ56" s="70"/>
      <c r="DK56" s="71"/>
      <c r="DL56" s="68"/>
      <c r="DM56" s="69"/>
      <c r="DN56" s="69"/>
      <c r="DO56" s="69"/>
      <c r="DP56" s="69"/>
      <c r="DQ56" s="70"/>
      <c r="DR56" s="71"/>
      <c r="DS56" s="68"/>
      <c r="DT56" s="69"/>
      <c r="DU56" s="69"/>
      <c r="DV56" s="69"/>
      <c r="DW56" s="69"/>
      <c r="DX56" s="70"/>
      <c r="DY56" s="71"/>
      <c r="DZ56" s="68"/>
      <c r="EA56" s="69"/>
      <c r="EB56" s="69"/>
      <c r="EC56" s="69"/>
      <c r="ED56" s="69"/>
      <c r="EE56" s="70"/>
      <c r="EF56" s="71"/>
      <c r="EG56" s="70">
        <f t="shared" si="23"/>
        <v>1</v>
      </c>
      <c r="EH56" s="73">
        <f t="shared" si="24"/>
        <v>0</v>
      </c>
      <c r="EI56" s="70">
        <f t="shared" si="22"/>
        <v>0</v>
      </c>
      <c r="EJ56" s="66">
        <f>SUM(CP56,CI56,CB56,BU56,BN56,BG56,AZ56,AS56,AL56,AE56,X56,Q56,CW56,DD56,DK56,DR56,DY56,EF56)</f>
        <v>0</v>
      </c>
      <c r="EM56" s="67"/>
    </row>
    <row r="57" spans="1:143" ht="25.5" outlineLevel="1" x14ac:dyDescent="0.2">
      <c r="A57" s="302" t="s">
        <v>42</v>
      </c>
      <c r="B57" s="303" t="s">
        <v>298</v>
      </c>
      <c r="C57" s="306" t="str">
        <f>IFERROR(IFERROR(IF(MATCH(B57,[1]SINAPI!$A$3:$A$7037,0),(PROPER(VLOOKUP(B57,[1]SINAPI!$A$3:$E$7037,5,0))),0),IFERROR(IF(MATCH(B57,'[1]CDHU-182'!$A$9:$A$4098,0),(UPPER(VLOOKUP(B57,'[1]CDHU-182'!$A$9:$H$4098,8,0))),0),IFERROR(IF(MATCH(B57,[1]FDE!$A$7:$A$3232,0),(VLOOKUP(B57,[1]FDE!$A$7:$E$3232,5,0)),0),IF(MATCH(B57,'[1]SIURB Edif'!$A$2:$A$2699,0),(PROPER(VLOOKUP(B57,'[1]SIURB Edif'!A$2:E$2699,5,0))),0))))," ")</f>
        <v>CDHU-182</v>
      </c>
      <c r="D57" s="169" t="s">
        <v>807</v>
      </c>
      <c r="E57" s="170" t="s">
        <v>75</v>
      </c>
      <c r="F57" s="174">
        <v>8</v>
      </c>
      <c r="G57" s="74"/>
      <c r="H57" s="177">
        <f>ROUND(IFERROR(F57*G57," - "),2)</f>
        <v>0</v>
      </c>
      <c r="I57" s="178" t="e">
        <f>H57/$G$686</f>
        <v>#DIV/0!</v>
      </c>
      <c r="J57" s="19">
        <f t="shared" ref="J57:J69" si="25">EG57</f>
        <v>1</v>
      </c>
      <c r="K57" s="68">
        <f>SUM(L57:P57)</f>
        <v>0</v>
      </c>
      <c r="L57" s="69"/>
      <c r="M57" s="69"/>
      <c r="N57" s="69"/>
      <c r="O57" s="69"/>
      <c r="P57" s="69"/>
      <c r="Q57" s="73">
        <f>K57*$H57</f>
        <v>0</v>
      </c>
      <c r="R57" s="68">
        <f>SUM(S57:W57)</f>
        <v>0</v>
      </c>
      <c r="S57" s="69"/>
      <c r="T57" s="69"/>
      <c r="U57" s="69"/>
      <c r="V57" s="69"/>
      <c r="W57" s="69"/>
      <c r="X57" s="71">
        <f>R57*$H57</f>
        <v>0</v>
      </c>
      <c r="Y57" s="68">
        <f>SUM(Z57:AD57)</f>
        <v>0</v>
      </c>
      <c r="Z57" s="69"/>
      <c r="AA57" s="69"/>
      <c r="AB57" s="69"/>
      <c r="AC57" s="69"/>
      <c r="AD57" s="69"/>
      <c r="AE57" s="71">
        <f>Y57*$H57</f>
        <v>0</v>
      </c>
      <c r="AF57" s="68">
        <f>SUM(AG57:AK57)</f>
        <v>0</v>
      </c>
      <c r="AG57" s="69"/>
      <c r="AH57" s="69"/>
      <c r="AI57" s="69"/>
      <c r="AJ57" s="69"/>
      <c r="AK57" s="69"/>
      <c r="AL57" s="71">
        <f>AF57*$H57</f>
        <v>0</v>
      </c>
      <c r="AM57" s="68">
        <f>SUM(AN57:AR57)</f>
        <v>0</v>
      </c>
      <c r="AN57" s="69"/>
      <c r="AO57" s="69"/>
      <c r="AP57" s="69"/>
      <c r="AQ57" s="69"/>
      <c r="AR57" s="69"/>
      <c r="AS57" s="71">
        <f>AM57*$H57</f>
        <v>0</v>
      </c>
      <c r="AT57" s="68">
        <f>SUM(AU57:AY57)</f>
        <v>0</v>
      </c>
      <c r="AU57" s="69"/>
      <c r="AV57" s="69"/>
      <c r="AW57" s="69"/>
      <c r="AX57" s="69"/>
      <c r="AY57" s="69"/>
      <c r="AZ57" s="71">
        <f>AT57*$H57</f>
        <v>0</v>
      </c>
      <c r="BA57" s="68">
        <f>SUM(BB57:BF57)</f>
        <v>0</v>
      </c>
      <c r="BB57" s="69"/>
      <c r="BC57" s="69"/>
      <c r="BD57" s="69"/>
      <c r="BE57" s="69"/>
      <c r="BF57" s="69"/>
      <c r="BG57" s="71">
        <f>BA57*$H57</f>
        <v>0</v>
      </c>
      <c r="BH57" s="68">
        <f>SUM(BI57:BM57)</f>
        <v>0</v>
      </c>
      <c r="BI57" s="69"/>
      <c r="BJ57" s="69"/>
      <c r="BK57" s="69"/>
      <c r="BL57" s="69"/>
      <c r="BM57" s="69"/>
      <c r="BN57" s="71">
        <f>BH57*$H57</f>
        <v>0</v>
      </c>
      <c r="BO57" s="68">
        <f>SUM(BP57:BT57)</f>
        <v>0</v>
      </c>
      <c r="BP57" s="69"/>
      <c r="BQ57" s="69"/>
      <c r="BR57" s="69"/>
      <c r="BS57" s="69"/>
      <c r="BT57" s="69"/>
      <c r="BU57" s="71">
        <f>BO57*$H57</f>
        <v>0</v>
      </c>
      <c r="BV57" s="68">
        <f>SUM(BW57:CA57)</f>
        <v>0</v>
      </c>
      <c r="BW57" s="69"/>
      <c r="BX57" s="69"/>
      <c r="BY57" s="69"/>
      <c r="BZ57" s="69"/>
      <c r="CA57" s="69"/>
      <c r="CB57" s="71">
        <f>BV57*$H57</f>
        <v>0</v>
      </c>
      <c r="CC57" s="68">
        <f>SUM(CD57:CH57)</f>
        <v>0</v>
      </c>
      <c r="CD57" s="69"/>
      <c r="CE57" s="69"/>
      <c r="CF57" s="69"/>
      <c r="CG57" s="69"/>
      <c r="CH57" s="69"/>
      <c r="CI57" s="71">
        <f>CC57*$H57</f>
        <v>0</v>
      </c>
      <c r="CJ57" s="68">
        <f>SUM(CK57:CO57)</f>
        <v>0</v>
      </c>
      <c r="CK57" s="69"/>
      <c r="CL57" s="69"/>
      <c r="CM57" s="69"/>
      <c r="CN57" s="69"/>
      <c r="CO57" s="69"/>
      <c r="CP57" s="71">
        <f>CJ57*$H57</f>
        <v>0</v>
      </c>
      <c r="CQ57" s="68">
        <f>SUM(CR57:CV57)</f>
        <v>0</v>
      </c>
      <c r="CR57" s="69"/>
      <c r="CS57" s="69"/>
      <c r="CT57" s="69"/>
      <c r="CU57" s="69"/>
      <c r="CV57" s="69"/>
      <c r="CW57" s="71">
        <f>CQ57*$H57</f>
        <v>0</v>
      </c>
      <c r="CX57" s="68">
        <f>SUM(CY57:DC57)</f>
        <v>0</v>
      </c>
      <c r="CY57" s="69"/>
      <c r="CZ57" s="69"/>
      <c r="DA57" s="69"/>
      <c r="DB57" s="69"/>
      <c r="DC57" s="69"/>
      <c r="DD57" s="71">
        <f>CX57*$H57</f>
        <v>0</v>
      </c>
      <c r="DE57" s="68">
        <f>SUM(DF57:DJ57)</f>
        <v>0</v>
      </c>
      <c r="DF57" s="69"/>
      <c r="DG57" s="69"/>
      <c r="DH57" s="69"/>
      <c r="DI57" s="69"/>
      <c r="DJ57" s="69"/>
      <c r="DK57" s="71">
        <f>DE57*$H57</f>
        <v>0</v>
      </c>
      <c r="DL57" s="68">
        <f>SUM(DM57:DQ57)</f>
        <v>0</v>
      </c>
      <c r="DM57" s="69"/>
      <c r="DN57" s="69"/>
      <c r="DO57" s="69"/>
      <c r="DP57" s="69"/>
      <c r="DQ57" s="69"/>
      <c r="DR57" s="71">
        <f>DL57*$H57</f>
        <v>0</v>
      </c>
      <c r="DS57" s="68">
        <f>SUM(DT57:DX57)</f>
        <v>0</v>
      </c>
      <c r="DT57" s="69"/>
      <c r="DU57" s="69"/>
      <c r="DV57" s="69"/>
      <c r="DW57" s="69"/>
      <c r="DX57" s="69"/>
      <c r="DY57" s="71">
        <f>DS57*$H57</f>
        <v>0</v>
      </c>
      <c r="DZ57" s="68">
        <f>SUM(EA57:EE57)</f>
        <v>0</v>
      </c>
      <c r="EA57" s="69"/>
      <c r="EB57" s="69"/>
      <c r="EC57" s="69"/>
      <c r="ED57" s="69"/>
      <c r="EE57" s="69"/>
      <c r="EF57" s="71">
        <f>DZ57*$H57</f>
        <v>0</v>
      </c>
      <c r="EG57" s="70">
        <f t="shared" si="23"/>
        <v>1</v>
      </c>
      <c r="EH57" s="73">
        <f t="shared" si="24"/>
        <v>0</v>
      </c>
      <c r="EI57" s="70">
        <f t="shared" ref="EI57:EI69" si="26">SUM(CJ57,CC57,BV57,BO57,BH57,BA57,AT57,AM57,AF57,Y57,R57,K57,CQ57,CX57,DE57,DL57,DS57,DZ57)</f>
        <v>0</v>
      </c>
      <c r="EJ57" s="66">
        <f t="shared" ref="EJ57:EJ69" si="27">SUM(CP57,CI57,CB57,BU57,BN57,BG57,AZ57,AS57,AL57,AE57,X57,Q57,CW57,DD57,DK57,DR57,DY57,EF57)</f>
        <v>0</v>
      </c>
      <c r="EM57" s="67"/>
    </row>
    <row r="58" spans="1:143" ht="25.5" outlineLevel="1" x14ac:dyDescent="0.2">
      <c r="A58" s="302" t="s">
        <v>43</v>
      </c>
      <c r="B58" s="303" t="s">
        <v>299</v>
      </c>
      <c r="C58" s="306" t="str">
        <f>IFERROR(IFERROR(IF(MATCH(B58,[1]SINAPI!$A$3:$A$7037,0),(PROPER(VLOOKUP(B58,[1]SINAPI!$A$3:$E$7037,5,0))),0),IFERROR(IF(MATCH(B58,'[1]CDHU-182'!$A$9:$A$4098,0),(UPPER(VLOOKUP(B58,'[1]CDHU-182'!$A$9:$H$4098,8,0))),0),IFERROR(IF(MATCH(B58,[1]FDE!$A$7:$A$3232,0),(VLOOKUP(B58,[1]FDE!$A$7:$E$3232,5,0)),0),IF(MATCH(B58,'[1]SIURB Edif'!$A$2:$A$2699,0),(PROPER(VLOOKUP(B58,'[1]SIURB Edif'!A$2:E$2699,5,0))),0))))," ")</f>
        <v>CDHU-182</v>
      </c>
      <c r="D58" s="169" t="s">
        <v>808</v>
      </c>
      <c r="E58" s="170" t="s">
        <v>75</v>
      </c>
      <c r="F58" s="174">
        <v>13</v>
      </c>
      <c r="G58" s="74"/>
      <c r="H58" s="177">
        <f>ROUND(IFERROR(F58*G58," - "),2)</f>
        <v>0</v>
      </c>
      <c r="I58" s="178" t="e">
        <f>H58/$G$686</f>
        <v>#DIV/0!</v>
      </c>
      <c r="J58" s="19">
        <f t="shared" si="25"/>
        <v>1</v>
      </c>
      <c r="K58" s="68">
        <f>SUM(L58:P58)</f>
        <v>0</v>
      </c>
      <c r="L58" s="69"/>
      <c r="M58" s="69"/>
      <c r="N58" s="69"/>
      <c r="O58" s="69"/>
      <c r="P58" s="69"/>
      <c r="Q58" s="73">
        <f>K58*$H58</f>
        <v>0</v>
      </c>
      <c r="R58" s="68">
        <f>SUM(S58:W58)</f>
        <v>0</v>
      </c>
      <c r="S58" s="69"/>
      <c r="T58" s="69"/>
      <c r="U58" s="69"/>
      <c r="V58" s="69"/>
      <c r="W58" s="69"/>
      <c r="X58" s="71">
        <f>R58*$H58</f>
        <v>0</v>
      </c>
      <c r="Y58" s="68">
        <f>SUM(Z58:AD58)</f>
        <v>0</v>
      </c>
      <c r="Z58" s="69"/>
      <c r="AA58" s="69"/>
      <c r="AB58" s="69"/>
      <c r="AC58" s="69"/>
      <c r="AD58" s="69"/>
      <c r="AE58" s="71">
        <f>Y58*$H58</f>
        <v>0</v>
      </c>
      <c r="AF58" s="68">
        <f>SUM(AG58:AK58)</f>
        <v>0</v>
      </c>
      <c r="AG58" s="69"/>
      <c r="AH58" s="69"/>
      <c r="AI58" s="69"/>
      <c r="AJ58" s="69"/>
      <c r="AK58" s="69"/>
      <c r="AL58" s="71">
        <f>AF58*$H58</f>
        <v>0</v>
      </c>
      <c r="AM58" s="68">
        <f>SUM(AN58:AR58)</f>
        <v>0</v>
      </c>
      <c r="AN58" s="69"/>
      <c r="AO58" s="69"/>
      <c r="AP58" s="69"/>
      <c r="AQ58" s="69"/>
      <c r="AR58" s="69"/>
      <c r="AS58" s="71">
        <f>AM58*$H58</f>
        <v>0</v>
      </c>
      <c r="AT58" s="68">
        <f>SUM(AU58:AY58)</f>
        <v>0</v>
      </c>
      <c r="AU58" s="69"/>
      <c r="AV58" s="69"/>
      <c r="AW58" s="69"/>
      <c r="AX58" s="69"/>
      <c r="AY58" s="69"/>
      <c r="AZ58" s="71">
        <f>AT58*$H58</f>
        <v>0</v>
      </c>
      <c r="BA58" s="68">
        <f>SUM(BB58:BF58)</f>
        <v>0</v>
      </c>
      <c r="BB58" s="69"/>
      <c r="BC58" s="69"/>
      <c r="BD58" s="69"/>
      <c r="BE58" s="69"/>
      <c r="BF58" s="69"/>
      <c r="BG58" s="71">
        <f>BA58*$H58</f>
        <v>0</v>
      </c>
      <c r="BH58" s="68">
        <f>SUM(BI58:BM58)</f>
        <v>0</v>
      </c>
      <c r="BI58" s="69"/>
      <c r="BJ58" s="69"/>
      <c r="BK58" s="69"/>
      <c r="BL58" s="69"/>
      <c r="BM58" s="69"/>
      <c r="BN58" s="71">
        <f>BH58*$H58</f>
        <v>0</v>
      </c>
      <c r="BO58" s="68">
        <f>SUM(BP58:BT58)</f>
        <v>0</v>
      </c>
      <c r="BP58" s="69"/>
      <c r="BQ58" s="69"/>
      <c r="BR58" s="69"/>
      <c r="BS58" s="69"/>
      <c r="BT58" s="69"/>
      <c r="BU58" s="71">
        <f>BO58*$H58</f>
        <v>0</v>
      </c>
      <c r="BV58" s="68">
        <f>SUM(BW58:CA58)</f>
        <v>0</v>
      </c>
      <c r="BW58" s="69"/>
      <c r="BX58" s="69"/>
      <c r="BY58" s="69"/>
      <c r="BZ58" s="69"/>
      <c r="CA58" s="69"/>
      <c r="CB58" s="71">
        <f>BV58*$H58</f>
        <v>0</v>
      </c>
      <c r="CC58" s="68">
        <f>SUM(CD58:CH58)</f>
        <v>0</v>
      </c>
      <c r="CD58" s="69"/>
      <c r="CE58" s="69"/>
      <c r="CF58" s="69"/>
      <c r="CG58" s="69"/>
      <c r="CH58" s="69"/>
      <c r="CI58" s="71">
        <f>CC58*$H58</f>
        <v>0</v>
      </c>
      <c r="CJ58" s="68">
        <f>SUM(CK58:CO58)</f>
        <v>0</v>
      </c>
      <c r="CK58" s="69"/>
      <c r="CL58" s="69"/>
      <c r="CM58" s="69"/>
      <c r="CN58" s="69"/>
      <c r="CO58" s="69"/>
      <c r="CP58" s="71">
        <f>CJ58*$H58</f>
        <v>0</v>
      </c>
      <c r="CQ58" s="68">
        <f>SUM(CR58:CV58)</f>
        <v>0</v>
      </c>
      <c r="CR58" s="69"/>
      <c r="CS58" s="69"/>
      <c r="CT58" s="69"/>
      <c r="CU58" s="69"/>
      <c r="CV58" s="69"/>
      <c r="CW58" s="71">
        <f>CQ58*$H58</f>
        <v>0</v>
      </c>
      <c r="CX58" s="68">
        <f>SUM(CY58:DC58)</f>
        <v>0</v>
      </c>
      <c r="CY58" s="69"/>
      <c r="CZ58" s="69"/>
      <c r="DA58" s="69"/>
      <c r="DB58" s="69"/>
      <c r="DC58" s="69"/>
      <c r="DD58" s="71">
        <f>CX58*$H58</f>
        <v>0</v>
      </c>
      <c r="DE58" s="68">
        <f>SUM(DF58:DJ58)</f>
        <v>0</v>
      </c>
      <c r="DF58" s="69"/>
      <c r="DG58" s="69"/>
      <c r="DH58" s="69"/>
      <c r="DI58" s="69"/>
      <c r="DJ58" s="69"/>
      <c r="DK58" s="71">
        <f>DE58*$H58</f>
        <v>0</v>
      </c>
      <c r="DL58" s="68">
        <f>SUM(DM58:DQ58)</f>
        <v>0</v>
      </c>
      <c r="DM58" s="69"/>
      <c r="DN58" s="69"/>
      <c r="DO58" s="69"/>
      <c r="DP58" s="69"/>
      <c r="DQ58" s="69"/>
      <c r="DR58" s="71">
        <f>DL58*$H58</f>
        <v>0</v>
      </c>
      <c r="DS58" s="68">
        <f>SUM(DT58:DX58)</f>
        <v>0</v>
      </c>
      <c r="DT58" s="69"/>
      <c r="DU58" s="69"/>
      <c r="DV58" s="69"/>
      <c r="DW58" s="69"/>
      <c r="DX58" s="69"/>
      <c r="DY58" s="71">
        <f>DS58*$H58</f>
        <v>0</v>
      </c>
      <c r="DZ58" s="68">
        <f>SUM(EA58:EE58)</f>
        <v>0</v>
      </c>
      <c r="EA58" s="69"/>
      <c r="EB58" s="69"/>
      <c r="EC58" s="69"/>
      <c r="ED58" s="69"/>
      <c r="EE58" s="69"/>
      <c r="EF58" s="71">
        <f>DZ58*$H58</f>
        <v>0</v>
      </c>
      <c r="EG58" s="70">
        <f t="shared" si="23"/>
        <v>1</v>
      </c>
      <c r="EH58" s="73">
        <f t="shared" si="24"/>
        <v>0</v>
      </c>
      <c r="EI58" s="70">
        <f t="shared" si="26"/>
        <v>0</v>
      </c>
      <c r="EJ58" s="66">
        <f t="shared" si="27"/>
        <v>0</v>
      </c>
      <c r="EM58" s="67"/>
    </row>
    <row r="59" spans="1:143" outlineLevel="1" x14ac:dyDescent="0.2">
      <c r="A59" s="302" t="s">
        <v>167</v>
      </c>
      <c r="B59" s="303" t="s">
        <v>301</v>
      </c>
      <c r="C59" s="306" t="str">
        <f>IFERROR(IFERROR(IF(MATCH(B59,[1]SINAPI!$A$3:$A$7037,0),(PROPER(VLOOKUP(B59,[1]SINAPI!$A$3:$E$7037,5,0))),0),IFERROR(IF(MATCH(B59,'[1]CDHU-182'!$A$9:$A$4098,0),(UPPER(VLOOKUP(B59,'[1]CDHU-182'!$A$9:$H$4098,8,0))),0),IFERROR(IF(MATCH(B59,[1]FDE!$A$7:$A$3232,0),(VLOOKUP(B59,[1]FDE!$A$7:$E$3232,5,0)),0),IF(MATCH(B59,'[1]SIURB Edif'!$A$2:$A$2699,0),(PROPER(VLOOKUP(B59,'[1]SIURB Edif'!A$2:E$2699,5,0))),0))))," ")</f>
        <v>CDHU-182</v>
      </c>
      <c r="D59" s="169" t="s">
        <v>809</v>
      </c>
      <c r="E59" s="170" t="s">
        <v>75</v>
      </c>
      <c r="F59" s="174">
        <v>1</v>
      </c>
      <c r="G59" s="74"/>
      <c r="H59" s="177">
        <f>ROUND(IFERROR(F59*G59," - "),2)</f>
        <v>0</v>
      </c>
      <c r="I59" s="178" t="e">
        <f>H59/$G$686</f>
        <v>#DIV/0!</v>
      </c>
      <c r="J59" s="19">
        <f t="shared" si="25"/>
        <v>1</v>
      </c>
      <c r="K59" s="68">
        <f>SUM(L59:P59)</f>
        <v>0</v>
      </c>
      <c r="L59" s="69"/>
      <c r="M59" s="69"/>
      <c r="N59" s="69"/>
      <c r="O59" s="69"/>
      <c r="P59" s="69"/>
      <c r="Q59" s="73">
        <f>K59*$H59</f>
        <v>0</v>
      </c>
      <c r="R59" s="68">
        <f>SUM(S59:W59)</f>
        <v>0</v>
      </c>
      <c r="S59" s="69"/>
      <c r="T59" s="69"/>
      <c r="U59" s="69"/>
      <c r="V59" s="69"/>
      <c r="W59" s="69"/>
      <c r="X59" s="71">
        <f>R59*$H59</f>
        <v>0</v>
      </c>
      <c r="Y59" s="68">
        <f>SUM(Z59:AD59)</f>
        <v>0</v>
      </c>
      <c r="Z59" s="69"/>
      <c r="AA59" s="69"/>
      <c r="AB59" s="69"/>
      <c r="AC59" s="69"/>
      <c r="AD59" s="69"/>
      <c r="AE59" s="71">
        <f>Y59*$H59</f>
        <v>0</v>
      </c>
      <c r="AF59" s="68">
        <f>SUM(AG59:AK59)</f>
        <v>0</v>
      </c>
      <c r="AG59" s="69"/>
      <c r="AH59" s="69"/>
      <c r="AI59" s="69"/>
      <c r="AJ59" s="69"/>
      <c r="AK59" s="69"/>
      <c r="AL59" s="71">
        <f>AF59*$H59</f>
        <v>0</v>
      </c>
      <c r="AM59" s="68">
        <f>SUM(AN59:AR59)</f>
        <v>0</v>
      </c>
      <c r="AN59" s="69"/>
      <c r="AO59" s="69"/>
      <c r="AP59" s="69"/>
      <c r="AQ59" s="69"/>
      <c r="AR59" s="69"/>
      <c r="AS59" s="71">
        <f>AM59*$H59</f>
        <v>0</v>
      </c>
      <c r="AT59" s="68">
        <f>SUM(AU59:AY59)</f>
        <v>0</v>
      </c>
      <c r="AU59" s="69"/>
      <c r="AV59" s="69"/>
      <c r="AW59" s="69"/>
      <c r="AX59" s="69"/>
      <c r="AY59" s="69"/>
      <c r="AZ59" s="71">
        <f>AT59*$H59</f>
        <v>0</v>
      </c>
      <c r="BA59" s="68">
        <f>SUM(BB59:BF59)</f>
        <v>0</v>
      </c>
      <c r="BB59" s="69"/>
      <c r="BC59" s="69"/>
      <c r="BD59" s="69"/>
      <c r="BE59" s="69"/>
      <c r="BF59" s="69"/>
      <c r="BG59" s="71">
        <f>BA59*$H59</f>
        <v>0</v>
      </c>
      <c r="BH59" s="68">
        <f>SUM(BI59:BM59)</f>
        <v>0</v>
      </c>
      <c r="BI59" s="69"/>
      <c r="BJ59" s="69"/>
      <c r="BK59" s="69"/>
      <c r="BL59" s="69"/>
      <c r="BM59" s="69"/>
      <c r="BN59" s="71">
        <f>BH59*$H59</f>
        <v>0</v>
      </c>
      <c r="BO59" s="68">
        <f>SUM(BP59:BT59)</f>
        <v>0</v>
      </c>
      <c r="BP59" s="69"/>
      <c r="BQ59" s="69"/>
      <c r="BR59" s="69"/>
      <c r="BS59" s="69"/>
      <c r="BT59" s="69"/>
      <c r="BU59" s="71">
        <f>BO59*$H59</f>
        <v>0</v>
      </c>
      <c r="BV59" s="68">
        <f>SUM(BW59:CA59)</f>
        <v>0</v>
      </c>
      <c r="BW59" s="69"/>
      <c r="BX59" s="69"/>
      <c r="BY59" s="69"/>
      <c r="BZ59" s="69"/>
      <c r="CA59" s="69"/>
      <c r="CB59" s="71">
        <f>BV59*$H59</f>
        <v>0</v>
      </c>
      <c r="CC59" s="68">
        <f>SUM(CD59:CH59)</f>
        <v>0</v>
      </c>
      <c r="CD59" s="69"/>
      <c r="CE59" s="69"/>
      <c r="CF59" s="69"/>
      <c r="CG59" s="69"/>
      <c r="CH59" s="69"/>
      <c r="CI59" s="71">
        <f>CC59*$H59</f>
        <v>0</v>
      </c>
      <c r="CJ59" s="68">
        <f>SUM(CK59:CO59)</f>
        <v>0</v>
      </c>
      <c r="CK59" s="69"/>
      <c r="CL59" s="69"/>
      <c r="CM59" s="69"/>
      <c r="CN59" s="69"/>
      <c r="CO59" s="69"/>
      <c r="CP59" s="71">
        <f>CJ59*$H59</f>
        <v>0</v>
      </c>
      <c r="CQ59" s="68">
        <f>SUM(CR59:CV59)</f>
        <v>0</v>
      </c>
      <c r="CR59" s="69"/>
      <c r="CS59" s="69"/>
      <c r="CT59" s="69"/>
      <c r="CU59" s="69"/>
      <c r="CV59" s="69"/>
      <c r="CW59" s="71">
        <f>CQ59*$H59</f>
        <v>0</v>
      </c>
      <c r="CX59" s="68">
        <f>SUM(CY59:DC59)</f>
        <v>0</v>
      </c>
      <c r="CY59" s="69"/>
      <c r="CZ59" s="69"/>
      <c r="DA59" s="69"/>
      <c r="DB59" s="69"/>
      <c r="DC59" s="69"/>
      <c r="DD59" s="71">
        <f>CX59*$H59</f>
        <v>0</v>
      </c>
      <c r="DE59" s="68">
        <f>SUM(DF59:DJ59)</f>
        <v>0</v>
      </c>
      <c r="DF59" s="69"/>
      <c r="DG59" s="69"/>
      <c r="DH59" s="69"/>
      <c r="DI59" s="69"/>
      <c r="DJ59" s="69"/>
      <c r="DK59" s="71">
        <f>DE59*$H59</f>
        <v>0</v>
      </c>
      <c r="DL59" s="68">
        <f>SUM(DM59:DQ59)</f>
        <v>0</v>
      </c>
      <c r="DM59" s="69"/>
      <c r="DN59" s="69"/>
      <c r="DO59" s="69"/>
      <c r="DP59" s="69"/>
      <c r="DQ59" s="69"/>
      <c r="DR59" s="71">
        <f>DL59*$H59</f>
        <v>0</v>
      </c>
      <c r="DS59" s="68">
        <f>SUM(DT59:DX59)</f>
        <v>0</v>
      </c>
      <c r="DT59" s="69"/>
      <c r="DU59" s="69"/>
      <c r="DV59" s="69"/>
      <c r="DW59" s="69"/>
      <c r="DX59" s="69"/>
      <c r="DY59" s="71">
        <f>DS59*$H59</f>
        <v>0</v>
      </c>
      <c r="DZ59" s="68">
        <f>SUM(EA59:EE59)</f>
        <v>0</v>
      </c>
      <c r="EA59" s="69"/>
      <c r="EB59" s="69"/>
      <c r="EC59" s="69"/>
      <c r="ED59" s="69"/>
      <c r="EE59" s="69"/>
      <c r="EF59" s="71">
        <f>DZ59*$H59</f>
        <v>0</v>
      </c>
      <c r="EG59" s="70">
        <f t="shared" si="23"/>
        <v>1</v>
      </c>
      <c r="EH59" s="73">
        <f t="shared" si="24"/>
        <v>0</v>
      </c>
      <c r="EI59" s="70">
        <f t="shared" si="26"/>
        <v>0</v>
      </c>
      <c r="EJ59" s="66">
        <f t="shared" si="27"/>
        <v>0</v>
      </c>
      <c r="EM59" s="67"/>
    </row>
    <row r="60" spans="1:143" outlineLevel="1" x14ac:dyDescent="0.2">
      <c r="A60" s="302" t="s">
        <v>168</v>
      </c>
      <c r="B60" s="303" t="s">
        <v>300</v>
      </c>
      <c r="C60" s="306" t="str">
        <f>IFERROR(IFERROR(IF(MATCH(B60,[1]SINAPI!$A$3:$A$7037,0),(PROPER(VLOOKUP(B60,[1]SINAPI!$A$3:$E$7037,5,0))),0),IFERROR(IF(MATCH(B60,'[1]CDHU-182'!$A$9:$A$4098,0),(UPPER(VLOOKUP(B60,'[1]CDHU-182'!$A$9:$H$4098,8,0))),0),IFERROR(IF(MATCH(B60,[1]FDE!$A$7:$A$3232,0),(VLOOKUP(B60,[1]FDE!$A$7:$E$3232,5,0)),0),IF(MATCH(B60,'[1]SIURB Edif'!$A$2:$A$2699,0),(PROPER(VLOOKUP(B60,'[1]SIURB Edif'!A$2:E$2699,5,0))),0))))," ")</f>
        <v>CDHU-182</v>
      </c>
      <c r="D60" s="169" t="s">
        <v>810</v>
      </c>
      <c r="E60" s="170" t="s">
        <v>75</v>
      </c>
      <c r="F60" s="174">
        <v>1</v>
      </c>
      <c r="G60" s="74"/>
      <c r="H60" s="177">
        <f>ROUND(IFERROR(F60*G60," - "),2)</f>
        <v>0</v>
      </c>
      <c r="I60" s="178" t="e">
        <f>H60/$G$686</f>
        <v>#DIV/0!</v>
      </c>
      <c r="J60" s="19">
        <f t="shared" si="25"/>
        <v>1</v>
      </c>
      <c r="K60" s="68">
        <f>SUM(L60:P60)</f>
        <v>0</v>
      </c>
      <c r="L60" s="69"/>
      <c r="M60" s="69"/>
      <c r="N60" s="69"/>
      <c r="O60" s="69"/>
      <c r="P60" s="69"/>
      <c r="Q60" s="73">
        <f>K60*$H60</f>
        <v>0</v>
      </c>
      <c r="R60" s="68">
        <f>SUM(S60:W60)</f>
        <v>0</v>
      </c>
      <c r="S60" s="69"/>
      <c r="T60" s="69"/>
      <c r="U60" s="69"/>
      <c r="V60" s="69"/>
      <c r="W60" s="69"/>
      <c r="X60" s="71">
        <f>R60*$H60</f>
        <v>0</v>
      </c>
      <c r="Y60" s="68">
        <f>SUM(Z60:AD60)</f>
        <v>0</v>
      </c>
      <c r="Z60" s="69"/>
      <c r="AA60" s="69"/>
      <c r="AB60" s="69"/>
      <c r="AC60" s="69"/>
      <c r="AD60" s="69"/>
      <c r="AE60" s="71">
        <f>Y60*$H60</f>
        <v>0</v>
      </c>
      <c r="AF60" s="68">
        <f>SUM(AG60:AK60)</f>
        <v>0</v>
      </c>
      <c r="AG60" s="69"/>
      <c r="AH60" s="69"/>
      <c r="AI60" s="69"/>
      <c r="AJ60" s="69"/>
      <c r="AK60" s="69"/>
      <c r="AL60" s="71">
        <f>AF60*$H60</f>
        <v>0</v>
      </c>
      <c r="AM60" s="68">
        <f>SUM(AN60:AR60)</f>
        <v>0</v>
      </c>
      <c r="AN60" s="69"/>
      <c r="AO60" s="69"/>
      <c r="AP60" s="69"/>
      <c r="AQ60" s="69"/>
      <c r="AR60" s="69"/>
      <c r="AS60" s="71">
        <f>AM60*$H60</f>
        <v>0</v>
      </c>
      <c r="AT60" s="68">
        <f>SUM(AU60:AY60)</f>
        <v>0</v>
      </c>
      <c r="AU60" s="69"/>
      <c r="AV60" s="69"/>
      <c r="AW60" s="69"/>
      <c r="AX60" s="69"/>
      <c r="AY60" s="69"/>
      <c r="AZ60" s="71">
        <f>AT60*$H60</f>
        <v>0</v>
      </c>
      <c r="BA60" s="68">
        <f>SUM(BB60:BF60)</f>
        <v>0</v>
      </c>
      <c r="BB60" s="69"/>
      <c r="BC60" s="69"/>
      <c r="BD60" s="69"/>
      <c r="BE60" s="69"/>
      <c r="BF60" s="69"/>
      <c r="BG60" s="71">
        <f>BA60*$H60</f>
        <v>0</v>
      </c>
      <c r="BH60" s="68">
        <f>SUM(BI60:BM60)</f>
        <v>0</v>
      </c>
      <c r="BI60" s="69"/>
      <c r="BJ60" s="69"/>
      <c r="BK60" s="69"/>
      <c r="BL60" s="69"/>
      <c r="BM60" s="69"/>
      <c r="BN60" s="71">
        <f>BH60*$H60</f>
        <v>0</v>
      </c>
      <c r="BO60" s="68">
        <f>SUM(BP60:BT60)</f>
        <v>0</v>
      </c>
      <c r="BP60" s="69"/>
      <c r="BQ60" s="69"/>
      <c r="BR60" s="69"/>
      <c r="BS60" s="69"/>
      <c r="BT60" s="69"/>
      <c r="BU60" s="71">
        <f>BO60*$H60</f>
        <v>0</v>
      </c>
      <c r="BV60" s="68">
        <f>SUM(BW60:CA60)</f>
        <v>0</v>
      </c>
      <c r="BW60" s="69"/>
      <c r="BX60" s="69"/>
      <c r="BY60" s="69"/>
      <c r="BZ60" s="69"/>
      <c r="CA60" s="69"/>
      <c r="CB60" s="71">
        <f>BV60*$H60</f>
        <v>0</v>
      </c>
      <c r="CC60" s="68">
        <f>SUM(CD60:CH60)</f>
        <v>0</v>
      </c>
      <c r="CD60" s="69"/>
      <c r="CE60" s="69"/>
      <c r="CF60" s="69"/>
      <c r="CG60" s="69"/>
      <c r="CH60" s="69"/>
      <c r="CI60" s="71">
        <f>CC60*$H60</f>
        <v>0</v>
      </c>
      <c r="CJ60" s="68">
        <f>SUM(CK60:CO60)</f>
        <v>0</v>
      </c>
      <c r="CK60" s="69"/>
      <c r="CL60" s="69"/>
      <c r="CM60" s="69"/>
      <c r="CN60" s="69"/>
      <c r="CO60" s="69"/>
      <c r="CP60" s="71">
        <f>CJ60*$H60</f>
        <v>0</v>
      </c>
      <c r="CQ60" s="68">
        <f>SUM(CR60:CV60)</f>
        <v>0</v>
      </c>
      <c r="CR60" s="69"/>
      <c r="CS60" s="69"/>
      <c r="CT60" s="69"/>
      <c r="CU60" s="69"/>
      <c r="CV60" s="69"/>
      <c r="CW60" s="71">
        <f>CQ60*$H60</f>
        <v>0</v>
      </c>
      <c r="CX60" s="68">
        <f>SUM(CY60:DC60)</f>
        <v>0</v>
      </c>
      <c r="CY60" s="69"/>
      <c r="CZ60" s="69"/>
      <c r="DA60" s="69"/>
      <c r="DB60" s="69"/>
      <c r="DC60" s="69"/>
      <c r="DD60" s="71">
        <f>CX60*$H60</f>
        <v>0</v>
      </c>
      <c r="DE60" s="68">
        <f>SUM(DF60:DJ60)</f>
        <v>0</v>
      </c>
      <c r="DF60" s="69"/>
      <c r="DG60" s="69"/>
      <c r="DH60" s="69"/>
      <c r="DI60" s="69"/>
      <c r="DJ60" s="69"/>
      <c r="DK60" s="71">
        <f>DE60*$H60</f>
        <v>0</v>
      </c>
      <c r="DL60" s="68">
        <f>SUM(DM60:DQ60)</f>
        <v>0</v>
      </c>
      <c r="DM60" s="69"/>
      <c r="DN60" s="69"/>
      <c r="DO60" s="69"/>
      <c r="DP60" s="69"/>
      <c r="DQ60" s="69"/>
      <c r="DR60" s="71">
        <f>DL60*$H60</f>
        <v>0</v>
      </c>
      <c r="DS60" s="68">
        <f>SUM(DT60:DX60)</f>
        <v>0</v>
      </c>
      <c r="DT60" s="69"/>
      <c r="DU60" s="69"/>
      <c r="DV60" s="69"/>
      <c r="DW60" s="69"/>
      <c r="DX60" s="69"/>
      <c r="DY60" s="71">
        <f>DS60*$H60</f>
        <v>0</v>
      </c>
      <c r="DZ60" s="68">
        <f>SUM(EA60:EE60)</f>
        <v>0</v>
      </c>
      <c r="EA60" s="69"/>
      <c r="EB60" s="69"/>
      <c r="EC60" s="69"/>
      <c r="ED60" s="69"/>
      <c r="EE60" s="69"/>
      <c r="EF60" s="71">
        <f>DZ60*$H60</f>
        <v>0</v>
      </c>
      <c r="EG60" s="70">
        <f t="shared" si="23"/>
        <v>1</v>
      </c>
      <c r="EH60" s="73">
        <f t="shared" si="24"/>
        <v>0</v>
      </c>
      <c r="EI60" s="70">
        <f t="shared" si="26"/>
        <v>0</v>
      </c>
      <c r="EJ60" s="66">
        <f t="shared" si="27"/>
        <v>0</v>
      </c>
      <c r="EM60" s="67"/>
    </row>
    <row r="61" spans="1:143" outlineLevel="1" x14ac:dyDescent="0.2">
      <c r="A61" s="313" t="s">
        <v>182</v>
      </c>
      <c r="B61" s="314"/>
      <c r="C61" s="307"/>
      <c r="D61" s="176" t="s">
        <v>887</v>
      </c>
      <c r="E61" s="28">
        <f>SUM(H62:H65)</f>
        <v>0</v>
      </c>
      <c r="F61" s="28"/>
      <c r="G61" s="28"/>
      <c r="H61" s="28"/>
      <c r="I61" s="27" t="e">
        <f>E61/$G$686</f>
        <v>#DIV/0!</v>
      </c>
      <c r="J61" s="19">
        <f t="shared" si="25"/>
        <v>1</v>
      </c>
      <c r="K61" s="68"/>
      <c r="L61" s="69"/>
      <c r="M61" s="69"/>
      <c r="N61" s="69"/>
      <c r="O61" s="69"/>
      <c r="P61" s="70"/>
      <c r="Q61" s="73"/>
      <c r="R61" s="68"/>
      <c r="S61" s="69"/>
      <c r="T61" s="69"/>
      <c r="U61" s="69"/>
      <c r="V61" s="69"/>
      <c r="W61" s="70"/>
      <c r="X61" s="71"/>
      <c r="Y61" s="68"/>
      <c r="Z61" s="69"/>
      <c r="AA61" s="69"/>
      <c r="AB61" s="69"/>
      <c r="AC61" s="69"/>
      <c r="AD61" s="70"/>
      <c r="AE61" s="71"/>
      <c r="AF61" s="68"/>
      <c r="AG61" s="69"/>
      <c r="AH61" s="69"/>
      <c r="AI61" s="69"/>
      <c r="AJ61" s="69"/>
      <c r="AK61" s="70"/>
      <c r="AL61" s="71"/>
      <c r="AM61" s="68"/>
      <c r="AN61" s="69"/>
      <c r="AO61" s="69"/>
      <c r="AP61" s="69"/>
      <c r="AQ61" s="69"/>
      <c r="AR61" s="70"/>
      <c r="AS61" s="71"/>
      <c r="AT61" s="68"/>
      <c r="AU61" s="69"/>
      <c r="AV61" s="69"/>
      <c r="AW61" s="69"/>
      <c r="AX61" s="69"/>
      <c r="AY61" s="70"/>
      <c r="AZ61" s="71"/>
      <c r="BA61" s="68"/>
      <c r="BB61" s="69"/>
      <c r="BC61" s="69"/>
      <c r="BD61" s="69"/>
      <c r="BE61" s="69"/>
      <c r="BF61" s="70"/>
      <c r="BG61" s="71"/>
      <c r="BH61" s="68"/>
      <c r="BI61" s="69"/>
      <c r="BJ61" s="69"/>
      <c r="BK61" s="69"/>
      <c r="BL61" s="69"/>
      <c r="BM61" s="70"/>
      <c r="BN61" s="71"/>
      <c r="BO61" s="68"/>
      <c r="BP61" s="69"/>
      <c r="BQ61" s="69"/>
      <c r="BR61" s="69"/>
      <c r="BS61" s="69"/>
      <c r="BT61" s="70"/>
      <c r="BU61" s="71"/>
      <c r="BV61" s="68"/>
      <c r="BW61" s="69"/>
      <c r="BX61" s="69"/>
      <c r="BY61" s="69"/>
      <c r="BZ61" s="69"/>
      <c r="CA61" s="70"/>
      <c r="CB61" s="71"/>
      <c r="CC61" s="68"/>
      <c r="CD61" s="69"/>
      <c r="CE61" s="69"/>
      <c r="CF61" s="69"/>
      <c r="CG61" s="69"/>
      <c r="CH61" s="70"/>
      <c r="CI61" s="71"/>
      <c r="CJ61" s="68"/>
      <c r="CK61" s="69"/>
      <c r="CL61" s="69"/>
      <c r="CM61" s="69"/>
      <c r="CN61" s="69"/>
      <c r="CO61" s="70"/>
      <c r="CP61" s="71"/>
      <c r="CQ61" s="68"/>
      <c r="CR61" s="69"/>
      <c r="CS61" s="69"/>
      <c r="CT61" s="69"/>
      <c r="CU61" s="69"/>
      <c r="CV61" s="70"/>
      <c r="CW61" s="71"/>
      <c r="CX61" s="68"/>
      <c r="CY61" s="69"/>
      <c r="CZ61" s="69"/>
      <c r="DA61" s="69"/>
      <c r="DB61" s="69"/>
      <c r="DC61" s="70"/>
      <c r="DD61" s="71"/>
      <c r="DE61" s="68"/>
      <c r="DF61" s="69"/>
      <c r="DG61" s="69"/>
      <c r="DH61" s="69"/>
      <c r="DI61" s="69"/>
      <c r="DJ61" s="70"/>
      <c r="DK61" s="71"/>
      <c r="DL61" s="68"/>
      <c r="DM61" s="69"/>
      <c r="DN61" s="69"/>
      <c r="DO61" s="69"/>
      <c r="DP61" s="69"/>
      <c r="DQ61" s="70"/>
      <c r="DR61" s="71"/>
      <c r="DS61" s="68"/>
      <c r="DT61" s="69"/>
      <c r="DU61" s="69"/>
      <c r="DV61" s="69"/>
      <c r="DW61" s="69"/>
      <c r="DX61" s="70"/>
      <c r="DY61" s="71"/>
      <c r="DZ61" s="68"/>
      <c r="EA61" s="69"/>
      <c r="EB61" s="69"/>
      <c r="EC61" s="69"/>
      <c r="ED61" s="69"/>
      <c r="EE61" s="70"/>
      <c r="EF61" s="71"/>
      <c r="EG61" s="70">
        <f t="shared" si="23"/>
        <v>1</v>
      </c>
      <c r="EH61" s="73">
        <f t="shared" si="24"/>
        <v>0</v>
      </c>
      <c r="EI61" s="70">
        <f t="shared" si="26"/>
        <v>0</v>
      </c>
      <c r="EJ61" s="66">
        <f t="shared" si="27"/>
        <v>0</v>
      </c>
      <c r="EM61" s="67"/>
    </row>
    <row r="62" spans="1:143" outlineLevel="1" x14ac:dyDescent="0.2">
      <c r="A62" s="302" t="s">
        <v>315</v>
      </c>
      <c r="B62" s="304" t="s">
        <v>273</v>
      </c>
      <c r="C62" s="306" t="str">
        <f>IFERROR(IFERROR(IF(MATCH(B62,[1]SINAPI!$A$3:$A$7037,0),(PROPER(VLOOKUP(B62,[1]SINAPI!$A$3:$E$7037,5,0))),0),IFERROR(IF(MATCH(B62,'[1]CDHU-182'!$A$9:$A$4098,0),(UPPER(VLOOKUP(B62,'[1]CDHU-182'!$A$9:$H$4098,8,0))),0),IFERROR(IF(MATCH(B62,[1]FDE!$A$7:$A$3232,0),(VLOOKUP(B62,[1]FDE!$A$7:$E$3232,5,0)),0),IF(MATCH(B62,'[1]SIURB Edif'!$A$2:$A$2699,0),(PROPER(VLOOKUP(B62,'[1]SIURB Edif'!A$2:E$2699,5,0))),0))))," ")</f>
        <v>CDHU-182</v>
      </c>
      <c r="D62" s="169" t="s">
        <v>816</v>
      </c>
      <c r="E62" s="170" t="s">
        <v>75</v>
      </c>
      <c r="F62" s="174">
        <v>1</v>
      </c>
      <c r="G62" s="74"/>
      <c r="H62" s="172">
        <f>ROUND(IFERROR(F62*G62," - "),2)</f>
        <v>0</v>
      </c>
      <c r="I62" s="175" t="e">
        <f>H62/$G$686</f>
        <v>#DIV/0!</v>
      </c>
      <c r="J62" s="19">
        <f t="shared" si="25"/>
        <v>1</v>
      </c>
      <c r="K62" s="68">
        <f>SUM(L62:P62)</f>
        <v>0</v>
      </c>
      <c r="L62" s="69"/>
      <c r="M62" s="69"/>
      <c r="N62" s="69"/>
      <c r="O62" s="69"/>
      <c r="P62" s="69"/>
      <c r="Q62" s="73">
        <f>K62*$H62</f>
        <v>0</v>
      </c>
      <c r="R62" s="68">
        <f>SUM(S62:W62)</f>
        <v>0</v>
      </c>
      <c r="S62" s="69"/>
      <c r="T62" s="69"/>
      <c r="U62" s="69"/>
      <c r="V62" s="69"/>
      <c r="W62" s="69"/>
      <c r="X62" s="71">
        <f>R62*$H62</f>
        <v>0</v>
      </c>
      <c r="Y62" s="68">
        <f>SUM(Z62:AD62)</f>
        <v>0</v>
      </c>
      <c r="Z62" s="69"/>
      <c r="AA62" s="69"/>
      <c r="AB62" s="69"/>
      <c r="AC62" s="69"/>
      <c r="AD62" s="69"/>
      <c r="AE62" s="71">
        <f>Y62*$H62</f>
        <v>0</v>
      </c>
      <c r="AF62" s="68">
        <f>SUM(AG62:AK62)</f>
        <v>0</v>
      </c>
      <c r="AG62" s="69"/>
      <c r="AH62" s="69"/>
      <c r="AI62" s="69"/>
      <c r="AJ62" s="69"/>
      <c r="AK62" s="69"/>
      <c r="AL62" s="71">
        <f>AF62*$H62</f>
        <v>0</v>
      </c>
      <c r="AM62" s="68">
        <f>SUM(AN62:AR62)</f>
        <v>0</v>
      </c>
      <c r="AN62" s="69"/>
      <c r="AO62" s="69"/>
      <c r="AP62" s="69"/>
      <c r="AQ62" s="69"/>
      <c r="AR62" s="69"/>
      <c r="AS62" s="71">
        <f>AM62*$H62</f>
        <v>0</v>
      </c>
      <c r="AT62" s="68">
        <f>SUM(AU62:AY62)</f>
        <v>0</v>
      </c>
      <c r="AU62" s="69"/>
      <c r="AV62" s="69"/>
      <c r="AW62" s="69"/>
      <c r="AX62" s="69"/>
      <c r="AY62" s="69"/>
      <c r="AZ62" s="71">
        <f>AT62*$H62</f>
        <v>0</v>
      </c>
      <c r="BA62" s="68">
        <f>SUM(BB62:BF62)</f>
        <v>0</v>
      </c>
      <c r="BB62" s="69"/>
      <c r="BC62" s="69"/>
      <c r="BD62" s="69"/>
      <c r="BE62" s="69"/>
      <c r="BF62" s="69"/>
      <c r="BG62" s="71">
        <f>BA62*$H62</f>
        <v>0</v>
      </c>
      <c r="BH62" s="68">
        <f>SUM(BI62:BM62)</f>
        <v>0</v>
      </c>
      <c r="BI62" s="69"/>
      <c r="BJ62" s="69"/>
      <c r="BK62" s="69"/>
      <c r="BL62" s="69"/>
      <c r="BM62" s="69"/>
      <c r="BN62" s="71">
        <f>BH62*$H62</f>
        <v>0</v>
      </c>
      <c r="BO62" s="68">
        <f>SUM(BP62:BT62)</f>
        <v>0</v>
      </c>
      <c r="BP62" s="69"/>
      <c r="BQ62" s="69"/>
      <c r="BR62" s="69"/>
      <c r="BS62" s="69"/>
      <c r="BT62" s="69"/>
      <c r="BU62" s="71">
        <f>BO62*$H62</f>
        <v>0</v>
      </c>
      <c r="BV62" s="68">
        <f>SUM(BW62:CA62)</f>
        <v>0</v>
      </c>
      <c r="BW62" s="69"/>
      <c r="BX62" s="69"/>
      <c r="BY62" s="69"/>
      <c r="BZ62" s="69"/>
      <c r="CA62" s="69"/>
      <c r="CB62" s="71">
        <f>BV62*$H62</f>
        <v>0</v>
      </c>
      <c r="CC62" s="68">
        <f>SUM(CD62:CH62)</f>
        <v>0</v>
      </c>
      <c r="CD62" s="69"/>
      <c r="CE62" s="69"/>
      <c r="CF62" s="69"/>
      <c r="CG62" s="69"/>
      <c r="CH62" s="69"/>
      <c r="CI62" s="71">
        <f>CC62*$H62</f>
        <v>0</v>
      </c>
      <c r="CJ62" s="68">
        <f>SUM(CK62:CO62)</f>
        <v>0</v>
      </c>
      <c r="CK62" s="69"/>
      <c r="CL62" s="69"/>
      <c r="CM62" s="69"/>
      <c r="CN62" s="69"/>
      <c r="CO62" s="69"/>
      <c r="CP62" s="71">
        <f>CJ62*$H62</f>
        <v>0</v>
      </c>
      <c r="CQ62" s="68">
        <f>SUM(CR62:CV62)</f>
        <v>0</v>
      </c>
      <c r="CR62" s="69"/>
      <c r="CS62" s="69"/>
      <c r="CT62" s="69"/>
      <c r="CU62" s="69"/>
      <c r="CV62" s="69"/>
      <c r="CW62" s="71">
        <f>CQ62*$H62</f>
        <v>0</v>
      </c>
      <c r="CX62" s="68">
        <f>SUM(CY62:DC62)</f>
        <v>0</v>
      </c>
      <c r="CY62" s="69"/>
      <c r="CZ62" s="69"/>
      <c r="DA62" s="69"/>
      <c r="DB62" s="69"/>
      <c r="DC62" s="69"/>
      <c r="DD62" s="71">
        <f>CX62*$H62</f>
        <v>0</v>
      </c>
      <c r="DE62" s="68">
        <f>SUM(DF62:DJ62)</f>
        <v>0</v>
      </c>
      <c r="DF62" s="69"/>
      <c r="DG62" s="69"/>
      <c r="DH62" s="69"/>
      <c r="DI62" s="69"/>
      <c r="DJ62" s="69"/>
      <c r="DK62" s="71">
        <f>DE62*$H62</f>
        <v>0</v>
      </c>
      <c r="DL62" s="68">
        <f>SUM(DM62:DQ62)</f>
        <v>0</v>
      </c>
      <c r="DM62" s="69"/>
      <c r="DN62" s="69"/>
      <c r="DO62" s="69"/>
      <c r="DP62" s="69"/>
      <c r="DQ62" s="69"/>
      <c r="DR62" s="71">
        <f>DL62*$H62</f>
        <v>0</v>
      </c>
      <c r="DS62" s="68">
        <f>SUM(DT62:DX62)</f>
        <v>0</v>
      </c>
      <c r="DT62" s="69"/>
      <c r="DU62" s="69"/>
      <c r="DV62" s="69"/>
      <c r="DW62" s="69"/>
      <c r="DX62" s="69"/>
      <c r="DY62" s="71">
        <f>DS62*$H62</f>
        <v>0</v>
      </c>
      <c r="DZ62" s="68">
        <f>SUM(EA62:EE62)</f>
        <v>0</v>
      </c>
      <c r="EA62" s="69"/>
      <c r="EB62" s="69"/>
      <c r="EC62" s="69"/>
      <c r="ED62" s="69"/>
      <c r="EE62" s="69"/>
      <c r="EF62" s="71">
        <f>DZ62*$H62</f>
        <v>0</v>
      </c>
      <c r="EG62" s="70">
        <f t="shared" si="23"/>
        <v>1</v>
      </c>
      <c r="EH62" s="73">
        <f t="shared" si="24"/>
        <v>0</v>
      </c>
      <c r="EI62" s="70">
        <f t="shared" si="26"/>
        <v>0</v>
      </c>
      <c r="EJ62" s="66">
        <f t="shared" si="27"/>
        <v>0</v>
      </c>
      <c r="EM62" s="67"/>
    </row>
    <row r="63" spans="1:143" outlineLevel="1" x14ac:dyDescent="0.2">
      <c r="A63" s="302" t="s">
        <v>316</v>
      </c>
      <c r="B63" s="304" t="s">
        <v>274</v>
      </c>
      <c r="C63" s="306" t="str">
        <f>IFERROR(IFERROR(IF(MATCH(B63,[1]SINAPI!$A$3:$A$7037,0),(PROPER(VLOOKUP(B63,[1]SINAPI!$A$3:$E$7037,5,0))),0),IFERROR(IF(MATCH(B63,'[1]CDHU-182'!$A$9:$A$4098,0),(UPPER(VLOOKUP(B63,'[1]CDHU-182'!$A$9:$H$4098,8,0))),0),IFERROR(IF(MATCH(B63,[1]FDE!$A$7:$A$3232,0),(VLOOKUP(B63,[1]FDE!$A$7:$E$3232,5,0)),0),IF(MATCH(B63,'[1]SIURB Edif'!$A$2:$A$2699,0),(PROPER(VLOOKUP(B63,'[1]SIURB Edif'!A$2:E$2699,5,0))),0))))," ")</f>
        <v>CDHU-182</v>
      </c>
      <c r="D63" s="169" t="s">
        <v>817</v>
      </c>
      <c r="E63" s="170" t="s">
        <v>75</v>
      </c>
      <c r="F63" s="174">
        <v>2</v>
      </c>
      <c r="G63" s="74"/>
      <c r="H63" s="172">
        <f>ROUND(IFERROR(F63*G63," - "),2)</f>
        <v>0</v>
      </c>
      <c r="I63" s="175" t="e">
        <f>H63/$G$686</f>
        <v>#DIV/0!</v>
      </c>
      <c r="J63" s="19">
        <f t="shared" si="25"/>
        <v>1</v>
      </c>
      <c r="K63" s="68">
        <f>SUM(L63:P63)</f>
        <v>0</v>
      </c>
      <c r="L63" s="69"/>
      <c r="M63" s="69"/>
      <c r="N63" s="69"/>
      <c r="O63" s="69"/>
      <c r="P63" s="69"/>
      <c r="Q63" s="73">
        <f>K63*$H63</f>
        <v>0</v>
      </c>
      <c r="R63" s="68">
        <f>SUM(S63:W63)</f>
        <v>0</v>
      </c>
      <c r="S63" s="69"/>
      <c r="T63" s="69"/>
      <c r="U63" s="69"/>
      <c r="V63" s="69"/>
      <c r="W63" s="69"/>
      <c r="X63" s="71">
        <f>R63*$H63</f>
        <v>0</v>
      </c>
      <c r="Y63" s="68">
        <f>SUM(Z63:AD63)</f>
        <v>0</v>
      </c>
      <c r="Z63" s="69"/>
      <c r="AA63" s="69"/>
      <c r="AB63" s="69"/>
      <c r="AC63" s="69"/>
      <c r="AD63" s="69"/>
      <c r="AE63" s="71">
        <f>Y63*$H63</f>
        <v>0</v>
      </c>
      <c r="AF63" s="68">
        <f>SUM(AG63:AK63)</f>
        <v>0</v>
      </c>
      <c r="AG63" s="69"/>
      <c r="AH63" s="69"/>
      <c r="AI63" s="69"/>
      <c r="AJ63" s="69"/>
      <c r="AK63" s="69"/>
      <c r="AL63" s="71">
        <f>AF63*$H63</f>
        <v>0</v>
      </c>
      <c r="AM63" s="68">
        <f>SUM(AN63:AR63)</f>
        <v>0</v>
      </c>
      <c r="AN63" s="69"/>
      <c r="AO63" s="69"/>
      <c r="AP63" s="69"/>
      <c r="AQ63" s="69"/>
      <c r="AR63" s="69"/>
      <c r="AS63" s="71">
        <f>AM63*$H63</f>
        <v>0</v>
      </c>
      <c r="AT63" s="68">
        <f>SUM(AU63:AY63)</f>
        <v>0</v>
      </c>
      <c r="AU63" s="69"/>
      <c r="AV63" s="69"/>
      <c r="AW63" s="69"/>
      <c r="AX63" s="69"/>
      <c r="AY63" s="69"/>
      <c r="AZ63" s="71">
        <f>AT63*$H63</f>
        <v>0</v>
      </c>
      <c r="BA63" s="68">
        <f>SUM(BB63:BF63)</f>
        <v>0</v>
      </c>
      <c r="BB63" s="69"/>
      <c r="BC63" s="69"/>
      <c r="BD63" s="69"/>
      <c r="BE63" s="69"/>
      <c r="BF63" s="69"/>
      <c r="BG63" s="71">
        <f>BA63*$H63</f>
        <v>0</v>
      </c>
      <c r="BH63" s="68">
        <f>SUM(BI63:BM63)</f>
        <v>0</v>
      </c>
      <c r="BI63" s="69"/>
      <c r="BJ63" s="69"/>
      <c r="BK63" s="69"/>
      <c r="BL63" s="69"/>
      <c r="BM63" s="69"/>
      <c r="BN63" s="71">
        <f>BH63*$H63</f>
        <v>0</v>
      </c>
      <c r="BO63" s="68">
        <f>SUM(BP63:BT63)</f>
        <v>0</v>
      </c>
      <c r="BP63" s="69"/>
      <c r="BQ63" s="69"/>
      <c r="BR63" s="69"/>
      <c r="BS63" s="69"/>
      <c r="BT63" s="69"/>
      <c r="BU63" s="71">
        <f>BO63*$H63</f>
        <v>0</v>
      </c>
      <c r="BV63" s="68">
        <f>SUM(BW63:CA63)</f>
        <v>0</v>
      </c>
      <c r="BW63" s="69"/>
      <c r="BX63" s="69"/>
      <c r="BY63" s="69"/>
      <c r="BZ63" s="69"/>
      <c r="CA63" s="69"/>
      <c r="CB63" s="71">
        <f>BV63*$H63</f>
        <v>0</v>
      </c>
      <c r="CC63" s="68">
        <f>SUM(CD63:CH63)</f>
        <v>0</v>
      </c>
      <c r="CD63" s="69"/>
      <c r="CE63" s="69"/>
      <c r="CF63" s="69"/>
      <c r="CG63" s="69"/>
      <c r="CH63" s="69"/>
      <c r="CI63" s="71">
        <f>CC63*$H63</f>
        <v>0</v>
      </c>
      <c r="CJ63" s="68">
        <f>SUM(CK63:CO63)</f>
        <v>0</v>
      </c>
      <c r="CK63" s="69"/>
      <c r="CL63" s="69"/>
      <c r="CM63" s="69"/>
      <c r="CN63" s="69"/>
      <c r="CO63" s="69"/>
      <c r="CP63" s="71">
        <f>CJ63*$H63</f>
        <v>0</v>
      </c>
      <c r="CQ63" s="68">
        <f>SUM(CR63:CV63)</f>
        <v>0</v>
      </c>
      <c r="CR63" s="69"/>
      <c r="CS63" s="69"/>
      <c r="CT63" s="69"/>
      <c r="CU63" s="69"/>
      <c r="CV63" s="69"/>
      <c r="CW63" s="71">
        <f>CQ63*$H63</f>
        <v>0</v>
      </c>
      <c r="CX63" s="68">
        <f>SUM(CY63:DC63)</f>
        <v>0</v>
      </c>
      <c r="CY63" s="69"/>
      <c r="CZ63" s="69"/>
      <c r="DA63" s="69"/>
      <c r="DB63" s="69"/>
      <c r="DC63" s="69"/>
      <c r="DD63" s="71">
        <f>CX63*$H63</f>
        <v>0</v>
      </c>
      <c r="DE63" s="68">
        <f>SUM(DF63:DJ63)</f>
        <v>0</v>
      </c>
      <c r="DF63" s="69"/>
      <c r="DG63" s="69"/>
      <c r="DH63" s="69"/>
      <c r="DI63" s="69"/>
      <c r="DJ63" s="69"/>
      <c r="DK63" s="71">
        <f>DE63*$H63</f>
        <v>0</v>
      </c>
      <c r="DL63" s="68">
        <f>SUM(DM63:DQ63)</f>
        <v>0</v>
      </c>
      <c r="DM63" s="69"/>
      <c r="DN63" s="69"/>
      <c r="DO63" s="69"/>
      <c r="DP63" s="69"/>
      <c r="DQ63" s="69"/>
      <c r="DR63" s="71">
        <f>DL63*$H63</f>
        <v>0</v>
      </c>
      <c r="DS63" s="68">
        <f>SUM(DT63:DX63)</f>
        <v>0</v>
      </c>
      <c r="DT63" s="69"/>
      <c r="DU63" s="69"/>
      <c r="DV63" s="69"/>
      <c r="DW63" s="69"/>
      <c r="DX63" s="69"/>
      <c r="DY63" s="71">
        <f>DS63*$H63</f>
        <v>0</v>
      </c>
      <c r="DZ63" s="68">
        <f>SUM(EA63:EE63)</f>
        <v>0</v>
      </c>
      <c r="EA63" s="69"/>
      <c r="EB63" s="69"/>
      <c r="EC63" s="69"/>
      <c r="ED63" s="69"/>
      <c r="EE63" s="69"/>
      <c r="EF63" s="71">
        <f>DZ63*$H63</f>
        <v>0</v>
      </c>
      <c r="EG63" s="70">
        <f t="shared" si="23"/>
        <v>1</v>
      </c>
      <c r="EH63" s="73">
        <f t="shared" si="24"/>
        <v>0</v>
      </c>
      <c r="EI63" s="70">
        <f t="shared" si="26"/>
        <v>0</v>
      </c>
      <c r="EJ63" s="66">
        <f t="shared" si="27"/>
        <v>0</v>
      </c>
      <c r="EM63" s="67"/>
    </row>
    <row r="64" spans="1:143" outlineLevel="1" x14ac:dyDescent="0.2">
      <c r="A64" s="302" t="s">
        <v>317</v>
      </c>
      <c r="B64" s="304" t="s">
        <v>276</v>
      </c>
      <c r="C64" s="306" t="str">
        <f>IFERROR(IFERROR(IF(MATCH(B64,[1]SINAPI!$A$3:$A$7037,0),(PROPER(VLOOKUP(B64,[1]SINAPI!$A$3:$E$7037,5,0))),0),IFERROR(IF(MATCH(B64,'[1]CDHU-182'!$A$9:$A$4098,0),(UPPER(VLOOKUP(B64,'[1]CDHU-182'!$A$9:$H$4098,8,0))),0),IFERROR(IF(MATCH(B64,[1]FDE!$A$7:$A$3232,0),(VLOOKUP(B64,[1]FDE!$A$7:$E$3232,5,0)),0),IF(MATCH(B64,'[1]SIURB Edif'!$A$2:$A$2699,0),(PROPER(VLOOKUP(B64,'[1]SIURB Edif'!A$2:E$2699,5,0))),0))))," ")</f>
        <v>CDHU-182</v>
      </c>
      <c r="D64" s="169" t="s">
        <v>818</v>
      </c>
      <c r="E64" s="170" t="s">
        <v>22</v>
      </c>
      <c r="F64" s="174">
        <v>20</v>
      </c>
      <c r="G64" s="74"/>
      <c r="H64" s="172">
        <f>ROUND(IFERROR(F64*G64," - "),2)</f>
        <v>0</v>
      </c>
      <c r="I64" s="175" t="e">
        <f>H64/$G$686</f>
        <v>#DIV/0!</v>
      </c>
      <c r="J64" s="19">
        <f>EG64</f>
        <v>1</v>
      </c>
      <c r="K64" s="68">
        <f>SUM(L64:P64)</f>
        <v>0</v>
      </c>
      <c r="L64" s="69"/>
      <c r="M64" s="69"/>
      <c r="N64" s="69"/>
      <c r="O64" s="69"/>
      <c r="P64" s="69"/>
      <c r="Q64" s="73">
        <f>K64*$H64</f>
        <v>0</v>
      </c>
      <c r="R64" s="68">
        <f>SUM(S64:W64)</f>
        <v>0</v>
      </c>
      <c r="S64" s="69"/>
      <c r="T64" s="69"/>
      <c r="U64" s="69"/>
      <c r="V64" s="69"/>
      <c r="W64" s="69"/>
      <c r="X64" s="71">
        <f>R64*$H64</f>
        <v>0</v>
      </c>
      <c r="Y64" s="68">
        <f>SUM(Z64:AD64)</f>
        <v>0</v>
      </c>
      <c r="Z64" s="69"/>
      <c r="AA64" s="69"/>
      <c r="AB64" s="69"/>
      <c r="AC64" s="69"/>
      <c r="AD64" s="69"/>
      <c r="AE64" s="71">
        <f>Y64*$H64</f>
        <v>0</v>
      </c>
      <c r="AF64" s="68">
        <f>SUM(AG64:AK64)</f>
        <v>0</v>
      </c>
      <c r="AG64" s="69"/>
      <c r="AH64" s="69"/>
      <c r="AI64" s="69"/>
      <c r="AJ64" s="69"/>
      <c r="AK64" s="69"/>
      <c r="AL64" s="71">
        <f>AF64*$H64</f>
        <v>0</v>
      </c>
      <c r="AM64" s="68">
        <f>SUM(AN64:AR64)</f>
        <v>0</v>
      </c>
      <c r="AN64" s="69"/>
      <c r="AO64" s="69"/>
      <c r="AP64" s="69"/>
      <c r="AQ64" s="69"/>
      <c r="AR64" s="69"/>
      <c r="AS64" s="71">
        <f>AM64*$H64</f>
        <v>0</v>
      </c>
      <c r="AT64" s="68">
        <f>SUM(AU64:AY64)</f>
        <v>0</v>
      </c>
      <c r="AU64" s="69"/>
      <c r="AV64" s="69"/>
      <c r="AW64" s="69"/>
      <c r="AX64" s="69"/>
      <c r="AY64" s="69"/>
      <c r="AZ64" s="71">
        <f>AT64*$H64</f>
        <v>0</v>
      </c>
      <c r="BA64" s="68">
        <f>SUM(BB64:BF64)</f>
        <v>0</v>
      </c>
      <c r="BB64" s="69"/>
      <c r="BC64" s="69"/>
      <c r="BD64" s="69"/>
      <c r="BE64" s="69"/>
      <c r="BF64" s="69"/>
      <c r="BG64" s="71">
        <f>BA64*$H64</f>
        <v>0</v>
      </c>
      <c r="BH64" s="68">
        <f>SUM(BI64:BM64)</f>
        <v>0</v>
      </c>
      <c r="BI64" s="69"/>
      <c r="BJ64" s="69"/>
      <c r="BK64" s="69"/>
      <c r="BL64" s="69"/>
      <c r="BM64" s="69"/>
      <c r="BN64" s="71">
        <f>BH64*$H64</f>
        <v>0</v>
      </c>
      <c r="BO64" s="68">
        <f>SUM(BP64:BT64)</f>
        <v>0</v>
      </c>
      <c r="BP64" s="69"/>
      <c r="BQ64" s="69"/>
      <c r="BR64" s="69"/>
      <c r="BS64" s="69"/>
      <c r="BT64" s="69"/>
      <c r="BU64" s="71">
        <f>BO64*$H64</f>
        <v>0</v>
      </c>
      <c r="BV64" s="68">
        <f>SUM(BW64:CA64)</f>
        <v>0</v>
      </c>
      <c r="BW64" s="69"/>
      <c r="BX64" s="69"/>
      <c r="BY64" s="69"/>
      <c r="BZ64" s="69"/>
      <c r="CA64" s="69"/>
      <c r="CB64" s="71">
        <f>BV64*$H64</f>
        <v>0</v>
      </c>
      <c r="CC64" s="68">
        <f>SUM(CD64:CH64)</f>
        <v>0</v>
      </c>
      <c r="CD64" s="69"/>
      <c r="CE64" s="69"/>
      <c r="CF64" s="69"/>
      <c r="CG64" s="69"/>
      <c r="CH64" s="69"/>
      <c r="CI64" s="71">
        <f>CC64*$H64</f>
        <v>0</v>
      </c>
      <c r="CJ64" s="68">
        <f>SUM(CK64:CO64)</f>
        <v>0</v>
      </c>
      <c r="CK64" s="69"/>
      <c r="CL64" s="69"/>
      <c r="CM64" s="69"/>
      <c r="CN64" s="69"/>
      <c r="CO64" s="69"/>
      <c r="CP64" s="71">
        <f>CJ64*$H64</f>
        <v>0</v>
      </c>
      <c r="CQ64" s="68">
        <f>SUM(CR64:CV64)</f>
        <v>0</v>
      </c>
      <c r="CR64" s="69"/>
      <c r="CS64" s="69"/>
      <c r="CT64" s="69"/>
      <c r="CU64" s="69"/>
      <c r="CV64" s="69"/>
      <c r="CW64" s="71">
        <f>CQ64*$H64</f>
        <v>0</v>
      </c>
      <c r="CX64" s="68">
        <f>SUM(CY64:DC64)</f>
        <v>0</v>
      </c>
      <c r="CY64" s="69"/>
      <c r="CZ64" s="69"/>
      <c r="DA64" s="69"/>
      <c r="DB64" s="69"/>
      <c r="DC64" s="69"/>
      <c r="DD64" s="71">
        <f>CX64*$H64</f>
        <v>0</v>
      </c>
      <c r="DE64" s="68">
        <f>SUM(DF64:DJ64)</f>
        <v>0</v>
      </c>
      <c r="DF64" s="69"/>
      <c r="DG64" s="69"/>
      <c r="DH64" s="69"/>
      <c r="DI64" s="69"/>
      <c r="DJ64" s="69"/>
      <c r="DK64" s="71">
        <f>DE64*$H64</f>
        <v>0</v>
      </c>
      <c r="DL64" s="68">
        <f>SUM(DM64:DQ64)</f>
        <v>0</v>
      </c>
      <c r="DM64" s="69"/>
      <c r="DN64" s="69"/>
      <c r="DO64" s="69"/>
      <c r="DP64" s="69"/>
      <c r="DQ64" s="69"/>
      <c r="DR64" s="71">
        <f>DL64*$H64</f>
        <v>0</v>
      </c>
      <c r="DS64" s="68">
        <f>SUM(DT64:DX64)</f>
        <v>0</v>
      </c>
      <c r="DT64" s="69"/>
      <c r="DU64" s="69"/>
      <c r="DV64" s="69"/>
      <c r="DW64" s="69"/>
      <c r="DX64" s="69"/>
      <c r="DY64" s="71">
        <f>DS64*$H64</f>
        <v>0</v>
      </c>
      <c r="DZ64" s="68">
        <f>SUM(EA64:EE64)</f>
        <v>0</v>
      </c>
      <c r="EA64" s="69"/>
      <c r="EB64" s="69"/>
      <c r="EC64" s="69"/>
      <c r="ED64" s="69"/>
      <c r="EE64" s="69"/>
      <c r="EF64" s="71">
        <f>DZ64*$H64</f>
        <v>0</v>
      </c>
      <c r="EG64" s="70">
        <f t="shared" si="23"/>
        <v>1</v>
      </c>
      <c r="EH64" s="73">
        <f t="shared" si="24"/>
        <v>0</v>
      </c>
      <c r="EI64" s="70">
        <f>SUM(CJ64,CC64,BV64,BO64,BH64,BA64,AT64,AM64,AF64,Y64,R64,K64,CQ64,CX64,DE64,DL64,DS64,DZ64)</f>
        <v>0</v>
      </c>
      <c r="EJ64" s="66">
        <f>SUM(CP64,CI64,CB64,BU64,BN64,BG64,AZ64,AS64,AL64,AE64,X64,Q64,CW64,DD64,DK64,DR64,DY64,EF64)</f>
        <v>0</v>
      </c>
      <c r="EM64" s="67"/>
    </row>
    <row r="65" spans="1:143" ht="25.5" outlineLevel="1" x14ac:dyDescent="0.2">
      <c r="A65" s="302" t="s">
        <v>318</v>
      </c>
      <c r="B65" s="305" t="s">
        <v>279</v>
      </c>
      <c r="C65" s="306" t="str">
        <f>IFERROR(IFERROR(IF(MATCH(B65,[1]SINAPI!$A$3:$A$7037,0),(PROPER(VLOOKUP(B65,[1]SINAPI!$A$3:$E$7037,5,0))),0),IFERROR(IF(MATCH(B65,'[1]CDHU-182'!$A$9:$A$4098,0),(UPPER(VLOOKUP(B65,'[1]CDHU-182'!$A$9:$H$4098,8,0))),0),IFERROR(IF(MATCH(B65,[1]FDE!$A$7:$A$3232,0),(VLOOKUP(B65,[1]FDE!$A$7:$E$3232,5,0)),0),IF(MATCH(B65,'[1]SIURB Edif'!$A$2:$A$2699,0),(PROPER(VLOOKUP(B65,'[1]SIURB Edif'!A$2:E$2699,5,0))),0))))," ")</f>
        <v>CDHU-182</v>
      </c>
      <c r="D65" s="180" t="s">
        <v>819</v>
      </c>
      <c r="E65" s="170" t="s">
        <v>75</v>
      </c>
      <c r="F65" s="174">
        <v>1</v>
      </c>
      <c r="G65" s="74"/>
      <c r="H65" s="177">
        <f>ROUND(IFERROR(F65*G65," - "),2)</f>
        <v>0</v>
      </c>
      <c r="I65" s="178" t="e">
        <f>H65/$G$686</f>
        <v>#DIV/0!</v>
      </c>
      <c r="J65" s="19">
        <f t="shared" si="25"/>
        <v>1</v>
      </c>
      <c r="K65" s="68">
        <f>SUM(L65:P65)</f>
        <v>0</v>
      </c>
      <c r="L65" s="69"/>
      <c r="M65" s="69"/>
      <c r="N65" s="69"/>
      <c r="O65" s="69"/>
      <c r="P65" s="69"/>
      <c r="Q65" s="73">
        <f>K65*$H65</f>
        <v>0</v>
      </c>
      <c r="R65" s="68">
        <f>SUM(S65:W65)</f>
        <v>0</v>
      </c>
      <c r="S65" s="69"/>
      <c r="T65" s="69"/>
      <c r="U65" s="69"/>
      <c r="V65" s="69"/>
      <c r="W65" s="69"/>
      <c r="X65" s="71">
        <f>R65*$H65</f>
        <v>0</v>
      </c>
      <c r="Y65" s="68">
        <f>SUM(Z65:AD65)</f>
        <v>0</v>
      </c>
      <c r="Z65" s="69"/>
      <c r="AA65" s="69"/>
      <c r="AB65" s="69"/>
      <c r="AC65" s="69"/>
      <c r="AD65" s="69"/>
      <c r="AE65" s="71">
        <f>Y65*$H65</f>
        <v>0</v>
      </c>
      <c r="AF65" s="68">
        <f>SUM(AG65:AK65)</f>
        <v>0</v>
      </c>
      <c r="AG65" s="69"/>
      <c r="AH65" s="69"/>
      <c r="AI65" s="69"/>
      <c r="AJ65" s="69"/>
      <c r="AK65" s="69"/>
      <c r="AL65" s="71">
        <f>AF65*$H65</f>
        <v>0</v>
      </c>
      <c r="AM65" s="68">
        <f>SUM(AN65:AR65)</f>
        <v>0</v>
      </c>
      <c r="AN65" s="69"/>
      <c r="AO65" s="69"/>
      <c r="AP65" s="69"/>
      <c r="AQ65" s="69"/>
      <c r="AR65" s="69"/>
      <c r="AS65" s="71">
        <f>AM65*$H65</f>
        <v>0</v>
      </c>
      <c r="AT65" s="68">
        <f>SUM(AU65:AY65)</f>
        <v>0</v>
      </c>
      <c r="AU65" s="69"/>
      <c r="AV65" s="69"/>
      <c r="AW65" s="69"/>
      <c r="AX65" s="69"/>
      <c r="AY65" s="69"/>
      <c r="AZ65" s="71">
        <f>AT65*$H65</f>
        <v>0</v>
      </c>
      <c r="BA65" s="68">
        <f>SUM(BB65:BF65)</f>
        <v>0</v>
      </c>
      <c r="BB65" s="69"/>
      <c r="BC65" s="69"/>
      <c r="BD65" s="69"/>
      <c r="BE65" s="69"/>
      <c r="BF65" s="69"/>
      <c r="BG65" s="71">
        <f>BA65*$H65</f>
        <v>0</v>
      </c>
      <c r="BH65" s="68">
        <f>SUM(BI65:BM65)</f>
        <v>0</v>
      </c>
      <c r="BI65" s="69"/>
      <c r="BJ65" s="69"/>
      <c r="BK65" s="69"/>
      <c r="BL65" s="69"/>
      <c r="BM65" s="69"/>
      <c r="BN65" s="71">
        <f>BH65*$H65</f>
        <v>0</v>
      </c>
      <c r="BO65" s="68">
        <f>SUM(BP65:BT65)</f>
        <v>0</v>
      </c>
      <c r="BP65" s="69"/>
      <c r="BQ65" s="69"/>
      <c r="BR65" s="69"/>
      <c r="BS65" s="69"/>
      <c r="BT65" s="69"/>
      <c r="BU65" s="71">
        <f>BO65*$H65</f>
        <v>0</v>
      </c>
      <c r="BV65" s="68">
        <f>SUM(BW65:CA65)</f>
        <v>0</v>
      </c>
      <c r="BW65" s="69"/>
      <c r="BX65" s="69"/>
      <c r="BY65" s="69"/>
      <c r="BZ65" s="69"/>
      <c r="CA65" s="69"/>
      <c r="CB65" s="71">
        <f>BV65*$H65</f>
        <v>0</v>
      </c>
      <c r="CC65" s="68">
        <f>SUM(CD65:CH65)</f>
        <v>0</v>
      </c>
      <c r="CD65" s="69"/>
      <c r="CE65" s="69"/>
      <c r="CF65" s="69"/>
      <c r="CG65" s="69"/>
      <c r="CH65" s="69"/>
      <c r="CI65" s="71">
        <f>CC65*$H65</f>
        <v>0</v>
      </c>
      <c r="CJ65" s="68">
        <f>SUM(CK65:CO65)</f>
        <v>0</v>
      </c>
      <c r="CK65" s="69"/>
      <c r="CL65" s="69"/>
      <c r="CM65" s="69"/>
      <c r="CN65" s="69"/>
      <c r="CO65" s="69"/>
      <c r="CP65" s="71">
        <f>CJ65*$H65</f>
        <v>0</v>
      </c>
      <c r="CQ65" s="68">
        <f>SUM(CR65:CV65)</f>
        <v>0</v>
      </c>
      <c r="CR65" s="69"/>
      <c r="CS65" s="69"/>
      <c r="CT65" s="69"/>
      <c r="CU65" s="69"/>
      <c r="CV65" s="69"/>
      <c r="CW65" s="71">
        <f>CQ65*$H65</f>
        <v>0</v>
      </c>
      <c r="CX65" s="68">
        <f>SUM(CY65:DC65)</f>
        <v>0</v>
      </c>
      <c r="CY65" s="69"/>
      <c r="CZ65" s="69"/>
      <c r="DA65" s="69"/>
      <c r="DB65" s="69"/>
      <c r="DC65" s="69"/>
      <c r="DD65" s="71">
        <f>CX65*$H65</f>
        <v>0</v>
      </c>
      <c r="DE65" s="68">
        <f>SUM(DF65:DJ65)</f>
        <v>0</v>
      </c>
      <c r="DF65" s="69"/>
      <c r="DG65" s="69"/>
      <c r="DH65" s="69"/>
      <c r="DI65" s="69"/>
      <c r="DJ65" s="69"/>
      <c r="DK65" s="71">
        <f>DE65*$H65</f>
        <v>0</v>
      </c>
      <c r="DL65" s="68">
        <f>SUM(DM65:DQ65)</f>
        <v>0</v>
      </c>
      <c r="DM65" s="69"/>
      <c r="DN65" s="69"/>
      <c r="DO65" s="69"/>
      <c r="DP65" s="69"/>
      <c r="DQ65" s="69"/>
      <c r="DR65" s="71">
        <f>DL65*$H65</f>
        <v>0</v>
      </c>
      <c r="DS65" s="68">
        <f>SUM(DT65:DX65)</f>
        <v>0</v>
      </c>
      <c r="DT65" s="69"/>
      <c r="DU65" s="69"/>
      <c r="DV65" s="69"/>
      <c r="DW65" s="69"/>
      <c r="DX65" s="69"/>
      <c r="DY65" s="71">
        <f>DS65*$H65</f>
        <v>0</v>
      </c>
      <c r="DZ65" s="68">
        <f>SUM(EA65:EE65)</f>
        <v>0</v>
      </c>
      <c r="EA65" s="69"/>
      <c r="EB65" s="69"/>
      <c r="EC65" s="69"/>
      <c r="ED65" s="69"/>
      <c r="EE65" s="69"/>
      <c r="EF65" s="71">
        <f>DZ65*$H65</f>
        <v>0</v>
      </c>
      <c r="EG65" s="70">
        <f t="shared" si="23"/>
        <v>1</v>
      </c>
      <c r="EH65" s="73">
        <f t="shared" si="24"/>
        <v>0</v>
      </c>
      <c r="EI65" s="70">
        <f t="shared" si="26"/>
        <v>0</v>
      </c>
      <c r="EJ65" s="66">
        <f t="shared" si="27"/>
        <v>0</v>
      </c>
      <c r="EM65" s="67"/>
    </row>
    <row r="66" spans="1:143" ht="25.5" outlineLevel="1" x14ac:dyDescent="0.2">
      <c r="A66" s="313" t="s">
        <v>183</v>
      </c>
      <c r="B66" s="314"/>
      <c r="C66" s="307"/>
      <c r="D66" s="176" t="s">
        <v>355</v>
      </c>
      <c r="E66" s="28">
        <f>SUM(H67:H69)</f>
        <v>0</v>
      </c>
      <c r="F66" s="28"/>
      <c r="G66" s="28"/>
      <c r="H66" s="28"/>
      <c r="I66" s="27" t="e">
        <f>E66/$G$686</f>
        <v>#DIV/0!</v>
      </c>
      <c r="J66" s="19">
        <f t="shared" si="25"/>
        <v>1</v>
      </c>
      <c r="K66" s="68"/>
      <c r="L66" s="69"/>
      <c r="M66" s="69"/>
      <c r="N66" s="69"/>
      <c r="O66" s="69"/>
      <c r="P66" s="70"/>
      <c r="Q66" s="73"/>
      <c r="R66" s="68"/>
      <c r="S66" s="69"/>
      <c r="T66" s="69"/>
      <c r="U66" s="69"/>
      <c r="V66" s="69"/>
      <c r="W66" s="70"/>
      <c r="X66" s="71"/>
      <c r="Y66" s="68"/>
      <c r="Z66" s="69"/>
      <c r="AA66" s="69"/>
      <c r="AB66" s="69"/>
      <c r="AC66" s="69"/>
      <c r="AD66" s="70"/>
      <c r="AE66" s="71"/>
      <c r="AF66" s="68"/>
      <c r="AG66" s="69"/>
      <c r="AH66" s="69"/>
      <c r="AI66" s="69"/>
      <c r="AJ66" s="69"/>
      <c r="AK66" s="70"/>
      <c r="AL66" s="71"/>
      <c r="AM66" s="68"/>
      <c r="AN66" s="69"/>
      <c r="AO66" s="69"/>
      <c r="AP66" s="69"/>
      <c r="AQ66" s="69"/>
      <c r="AR66" s="70"/>
      <c r="AS66" s="71"/>
      <c r="AT66" s="68"/>
      <c r="AU66" s="69"/>
      <c r="AV66" s="69"/>
      <c r="AW66" s="69"/>
      <c r="AX66" s="69"/>
      <c r="AY66" s="70"/>
      <c r="AZ66" s="71"/>
      <c r="BA66" s="68"/>
      <c r="BB66" s="69"/>
      <c r="BC66" s="69"/>
      <c r="BD66" s="69"/>
      <c r="BE66" s="69"/>
      <c r="BF66" s="70"/>
      <c r="BG66" s="71"/>
      <c r="BH66" s="68"/>
      <c r="BI66" s="69"/>
      <c r="BJ66" s="69"/>
      <c r="BK66" s="69"/>
      <c r="BL66" s="69"/>
      <c r="BM66" s="70"/>
      <c r="BN66" s="71"/>
      <c r="BO66" s="68"/>
      <c r="BP66" s="69"/>
      <c r="BQ66" s="69"/>
      <c r="BR66" s="69"/>
      <c r="BS66" s="69"/>
      <c r="BT66" s="70"/>
      <c r="BU66" s="71"/>
      <c r="BV66" s="68"/>
      <c r="BW66" s="69"/>
      <c r="BX66" s="69"/>
      <c r="BY66" s="69"/>
      <c r="BZ66" s="69"/>
      <c r="CA66" s="70"/>
      <c r="CB66" s="71"/>
      <c r="CC66" s="68"/>
      <c r="CD66" s="69"/>
      <c r="CE66" s="69"/>
      <c r="CF66" s="69"/>
      <c r="CG66" s="69"/>
      <c r="CH66" s="70"/>
      <c r="CI66" s="71"/>
      <c r="CJ66" s="68"/>
      <c r="CK66" s="69"/>
      <c r="CL66" s="69"/>
      <c r="CM66" s="69"/>
      <c r="CN66" s="69"/>
      <c r="CO66" s="70"/>
      <c r="CP66" s="71"/>
      <c r="CQ66" s="68"/>
      <c r="CR66" s="69"/>
      <c r="CS66" s="69"/>
      <c r="CT66" s="69"/>
      <c r="CU66" s="69"/>
      <c r="CV66" s="70"/>
      <c r="CW66" s="71"/>
      <c r="CX66" s="68"/>
      <c r="CY66" s="69"/>
      <c r="CZ66" s="69"/>
      <c r="DA66" s="69"/>
      <c r="DB66" s="69"/>
      <c r="DC66" s="70"/>
      <c r="DD66" s="71"/>
      <c r="DE66" s="68"/>
      <c r="DF66" s="69"/>
      <c r="DG66" s="69"/>
      <c r="DH66" s="69"/>
      <c r="DI66" s="69"/>
      <c r="DJ66" s="70"/>
      <c r="DK66" s="71"/>
      <c r="DL66" s="68"/>
      <c r="DM66" s="69"/>
      <c r="DN66" s="69"/>
      <c r="DO66" s="69"/>
      <c r="DP66" s="69"/>
      <c r="DQ66" s="70"/>
      <c r="DR66" s="71"/>
      <c r="DS66" s="68"/>
      <c r="DT66" s="69"/>
      <c r="DU66" s="69"/>
      <c r="DV66" s="69"/>
      <c r="DW66" s="69"/>
      <c r="DX66" s="70"/>
      <c r="DY66" s="71"/>
      <c r="DZ66" s="68"/>
      <c r="EA66" s="69"/>
      <c r="EB66" s="69"/>
      <c r="EC66" s="69"/>
      <c r="ED66" s="69"/>
      <c r="EE66" s="70"/>
      <c r="EF66" s="71"/>
      <c r="EG66" s="70">
        <f t="shared" si="23"/>
        <v>1</v>
      </c>
      <c r="EH66" s="73">
        <f t="shared" si="24"/>
        <v>0</v>
      </c>
      <c r="EI66" s="70">
        <f t="shared" si="26"/>
        <v>0</v>
      </c>
      <c r="EJ66" s="66">
        <f t="shared" si="27"/>
        <v>0</v>
      </c>
      <c r="EM66" s="67"/>
    </row>
    <row r="67" spans="1:143" ht="25.5" outlineLevel="1" x14ac:dyDescent="0.2">
      <c r="A67" s="302" t="s">
        <v>367</v>
      </c>
      <c r="B67" s="303" t="s">
        <v>93</v>
      </c>
      <c r="C67" s="306" t="str">
        <f>IFERROR(IFERROR(IF(MATCH(B67,[1]SINAPI!$A$3:$A$7037,0),(PROPER(VLOOKUP(B67,[1]SINAPI!$A$3:$E$7037,5,0))),0),IFERROR(IF(MATCH(B67,'[1]CDHU-182'!$A$9:$A$4098,0),(UPPER(VLOOKUP(B67,'[1]CDHU-182'!$A$9:$H$4098,8,0))),0),IFERROR(IF(MATCH(B67,[1]FDE!$A$7:$A$3232,0),(VLOOKUP(B67,[1]FDE!$A$7:$E$3232,5,0)),0),IF(MATCH(B67,'[1]SIURB Edif'!$A$2:$A$2699,0),(PROPER(VLOOKUP(B67,'[1]SIURB Edif'!A$2:E$2699,5,0))),0))))," ")</f>
        <v>FDE-Julho/21</v>
      </c>
      <c r="D67" s="169" t="s">
        <v>812</v>
      </c>
      <c r="E67" s="170" t="s">
        <v>75</v>
      </c>
      <c r="F67" s="171">
        <v>1</v>
      </c>
      <c r="G67" s="74"/>
      <c r="H67" s="172">
        <f>ROUND(IFERROR(F67*G67," - "),2)</f>
        <v>0</v>
      </c>
      <c r="I67" s="173" t="e">
        <f>H67/$G$686</f>
        <v>#DIV/0!</v>
      </c>
      <c r="J67" s="19">
        <f t="shared" si="25"/>
        <v>1</v>
      </c>
      <c r="K67" s="68">
        <f>SUM(L67:P67)</f>
        <v>0</v>
      </c>
      <c r="L67" s="69"/>
      <c r="M67" s="69"/>
      <c r="N67" s="69"/>
      <c r="O67" s="69"/>
      <c r="P67" s="69"/>
      <c r="Q67" s="73">
        <f>K67*$H67</f>
        <v>0</v>
      </c>
      <c r="R67" s="68">
        <f>SUM(S67:W67)</f>
        <v>0</v>
      </c>
      <c r="S67" s="69"/>
      <c r="T67" s="69"/>
      <c r="U67" s="69"/>
      <c r="V67" s="69"/>
      <c r="W67" s="69"/>
      <c r="X67" s="71">
        <f>R67*$H67</f>
        <v>0</v>
      </c>
      <c r="Y67" s="68">
        <f>SUM(Z67:AD67)</f>
        <v>0</v>
      </c>
      <c r="Z67" s="69"/>
      <c r="AA67" s="69"/>
      <c r="AB67" s="69"/>
      <c r="AC67" s="69"/>
      <c r="AD67" s="69"/>
      <c r="AE67" s="71">
        <f>Y67*$H67</f>
        <v>0</v>
      </c>
      <c r="AF67" s="68">
        <f>SUM(AG67:AK67)</f>
        <v>0</v>
      </c>
      <c r="AG67" s="69"/>
      <c r="AH67" s="69"/>
      <c r="AI67" s="69"/>
      <c r="AJ67" s="69"/>
      <c r="AK67" s="69"/>
      <c r="AL67" s="71">
        <f>AF67*$H67</f>
        <v>0</v>
      </c>
      <c r="AM67" s="68">
        <f>SUM(AN67:AR67)</f>
        <v>0</v>
      </c>
      <c r="AN67" s="69"/>
      <c r="AO67" s="69"/>
      <c r="AP67" s="69"/>
      <c r="AQ67" s="69"/>
      <c r="AR67" s="69"/>
      <c r="AS67" s="71">
        <f>AM67*$H67</f>
        <v>0</v>
      </c>
      <c r="AT67" s="68">
        <f>SUM(AU67:AY67)</f>
        <v>0</v>
      </c>
      <c r="AU67" s="69"/>
      <c r="AV67" s="69"/>
      <c r="AW67" s="69"/>
      <c r="AX67" s="69"/>
      <c r="AY67" s="69"/>
      <c r="AZ67" s="71">
        <f>AT67*$H67</f>
        <v>0</v>
      </c>
      <c r="BA67" s="68">
        <f>SUM(BB67:BF67)</f>
        <v>0</v>
      </c>
      <c r="BB67" s="69"/>
      <c r="BC67" s="69"/>
      <c r="BD67" s="69"/>
      <c r="BE67" s="69"/>
      <c r="BF67" s="69"/>
      <c r="BG67" s="71">
        <f>BA67*$H67</f>
        <v>0</v>
      </c>
      <c r="BH67" s="68">
        <f>SUM(BI67:BM67)</f>
        <v>0</v>
      </c>
      <c r="BI67" s="69"/>
      <c r="BJ67" s="69"/>
      <c r="BK67" s="69"/>
      <c r="BL67" s="69"/>
      <c r="BM67" s="69"/>
      <c r="BN67" s="71">
        <f>BH67*$H67</f>
        <v>0</v>
      </c>
      <c r="BO67" s="68">
        <f>SUM(BP67:BT67)</f>
        <v>0</v>
      </c>
      <c r="BP67" s="69"/>
      <c r="BQ67" s="69"/>
      <c r="BR67" s="69"/>
      <c r="BS67" s="69"/>
      <c r="BT67" s="69"/>
      <c r="BU67" s="71">
        <f>BO67*$H67</f>
        <v>0</v>
      </c>
      <c r="BV67" s="68">
        <f>SUM(BW67:CA67)</f>
        <v>0</v>
      </c>
      <c r="BW67" s="69"/>
      <c r="BX67" s="69"/>
      <c r="BY67" s="69"/>
      <c r="BZ67" s="69"/>
      <c r="CA67" s="69"/>
      <c r="CB67" s="71">
        <f>BV67*$H67</f>
        <v>0</v>
      </c>
      <c r="CC67" s="68">
        <f>SUM(CD67:CH67)</f>
        <v>0</v>
      </c>
      <c r="CD67" s="69"/>
      <c r="CE67" s="69"/>
      <c r="CF67" s="69"/>
      <c r="CG67" s="69"/>
      <c r="CH67" s="69"/>
      <c r="CI67" s="71">
        <f>CC67*$H67</f>
        <v>0</v>
      </c>
      <c r="CJ67" s="68">
        <f>SUM(CK67:CO67)</f>
        <v>0</v>
      </c>
      <c r="CK67" s="69"/>
      <c r="CL67" s="69"/>
      <c r="CM67" s="69"/>
      <c r="CN67" s="69"/>
      <c r="CO67" s="69"/>
      <c r="CP67" s="71">
        <f>CJ67*$H67</f>
        <v>0</v>
      </c>
      <c r="CQ67" s="68">
        <f>SUM(CR67:CV67)</f>
        <v>0</v>
      </c>
      <c r="CR67" s="69"/>
      <c r="CS67" s="69"/>
      <c r="CT67" s="69"/>
      <c r="CU67" s="69"/>
      <c r="CV67" s="69"/>
      <c r="CW67" s="71">
        <f>CQ67*$H67</f>
        <v>0</v>
      </c>
      <c r="CX67" s="68">
        <f>SUM(CY67:DC67)</f>
        <v>0</v>
      </c>
      <c r="CY67" s="69"/>
      <c r="CZ67" s="69"/>
      <c r="DA67" s="69"/>
      <c r="DB67" s="69"/>
      <c r="DC67" s="69"/>
      <c r="DD67" s="71">
        <f>CX67*$H67</f>
        <v>0</v>
      </c>
      <c r="DE67" s="68">
        <f>SUM(DF67:DJ67)</f>
        <v>0</v>
      </c>
      <c r="DF67" s="69"/>
      <c r="DG67" s="69"/>
      <c r="DH67" s="69"/>
      <c r="DI67" s="69"/>
      <c r="DJ67" s="69"/>
      <c r="DK67" s="71">
        <f>DE67*$H67</f>
        <v>0</v>
      </c>
      <c r="DL67" s="68">
        <f>SUM(DM67:DQ67)</f>
        <v>0</v>
      </c>
      <c r="DM67" s="69"/>
      <c r="DN67" s="69"/>
      <c r="DO67" s="69"/>
      <c r="DP67" s="69"/>
      <c r="DQ67" s="69"/>
      <c r="DR67" s="71">
        <f>DL67*$H67</f>
        <v>0</v>
      </c>
      <c r="DS67" s="68">
        <f>SUM(DT67:DX67)</f>
        <v>0</v>
      </c>
      <c r="DT67" s="69"/>
      <c r="DU67" s="69"/>
      <c r="DV67" s="69"/>
      <c r="DW67" s="69"/>
      <c r="DX67" s="69"/>
      <c r="DY67" s="71">
        <f>DS67*$H67</f>
        <v>0</v>
      </c>
      <c r="DZ67" s="68">
        <f>SUM(EA67:EE67)</f>
        <v>0</v>
      </c>
      <c r="EA67" s="69"/>
      <c r="EB67" s="69"/>
      <c r="EC67" s="69"/>
      <c r="ED67" s="69"/>
      <c r="EE67" s="69"/>
      <c r="EF67" s="71">
        <f>DZ67*$H67</f>
        <v>0</v>
      </c>
      <c r="EG67" s="70">
        <f t="shared" si="23"/>
        <v>1</v>
      </c>
      <c r="EH67" s="73">
        <f t="shared" si="24"/>
        <v>0</v>
      </c>
      <c r="EI67" s="70">
        <f t="shared" si="26"/>
        <v>0</v>
      </c>
      <c r="EJ67" s="66">
        <f t="shared" si="27"/>
        <v>0</v>
      </c>
      <c r="EM67" s="67"/>
    </row>
    <row r="68" spans="1:143" ht="25.5" outlineLevel="1" x14ac:dyDescent="0.2">
      <c r="A68" s="302" t="s">
        <v>368</v>
      </c>
      <c r="B68" s="303" t="s">
        <v>74</v>
      </c>
      <c r="C68" s="306" t="str">
        <f>IFERROR(IFERROR(IF(MATCH(B68,[1]SINAPI!$A$3:$A$7037,0),(PROPER(VLOOKUP(B68,[1]SINAPI!$A$3:$E$7037,5,0))),0),IFERROR(IF(MATCH(B68,'[1]CDHU-182'!$A$9:$A$4098,0),(UPPER(VLOOKUP(B68,'[1]CDHU-182'!$A$9:$H$4098,8,0))),0),IFERROR(IF(MATCH(B68,[1]FDE!$A$7:$A$3232,0),(VLOOKUP(B68,[1]FDE!$A$7:$E$3232,5,0)),0),IF(MATCH(B68,'[1]SIURB Edif'!$A$2:$A$2699,0),(PROPER(VLOOKUP(B68,'[1]SIURB Edif'!A$2:E$2699,5,0))),0))))," ")</f>
        <v>FDE-Julho/21</v>
      </c>
      <c r="D68" s="169" t="s">
        <v>813</v>
      </c>
      <c r="E68" s="170" t="s">
        <v>75</v>
      </c>
      <c r="F68" s="171">
        <v>1</v>
      </c>
      <c r="G68" s="74"/>
      <c r="H68" s="172">
        <f>ROUND(IFERROR(F68*G68," - "),2)</f>
        <v>0</v>
      </c>
      <c r="I68" s="173" t="e">
        <f>H68/$G$686</f>
        <v>#DIV/0!</v>
      </c>
      <c r="J68" s="19">
        <f t="shared" si="25"/>
        <v>1</v>
      </c>
      <c r="K68" s="68">
        <f>SUM(L68:P68)</f>
        <v>0</v>
      </c>
      <c r="L68" s="69"/>
      <c r="M68" s="69"/>
      <c r="N68" s="69"/>
      <c r="O68" s="69"/>
      <c r="P68" s="69"/>
      <c r="Q68" s="73">
        <f>K68*$H68</f>
        <v>0</v>
      </c>
      <c r="R68" s="68">
        <f>SUM(S68:W68)</f>
        <v>0</v>
      </c>
      <c r="S68" s="69"/>
      <c r="T68" s="69"/>
      <c r="U68" s="69"/>
      <c r="V68" s="69"/>
      <c r="W68" s="69"/>
      <c r="X68" s="71">
        <f>R68*$H68</f>
        <v>0</v>
      </c>
      <c r="Y68" s="68">
        <f>SUM(Z68:AD68)</f>
        <v>0</v>
      </c>
      <c r="Z68" s="69"/>
      <c r="AA68" s="69"/>
      <c r="AB68" s="69"/>
      <c r="AC68" s="69"/>
      <c r="AD68" s="69"/>
      <c r="AE68" s="71">
        <f>Y68*$H68</f>
        <v>0</v>
      </c>
      <c r="AF68" s="68">
        <f>SUM(AG68:AK68)</f>
        <v>0</v>
      </c>
      <c r="AG68" s="69"/>
      <c r="AH68" s="69"/>
      <c r="AI68" s="69"/>
      <c r="AJ68" s="69"/>
      <c r="AK68" s="69"/>
      <c r="AL68" s="71">
        <f>AF68*$H68</f>
        <v>0</v>
      </c>
      <c r="AM68" s="68">
        <f>SUM(AN68:AR68)</f>
        <v>0</v>
      </c>
      <c r="AN68" s="69"/>
      <c r="AO68" s="69"/>
      <c r="AP68" s="69"/>
      <c r="AQ68" s="69"/>
      <c r="AR68" s="69"/>
      <c r="AS68" s="71">
        <f>AM68*$H68</f>
        <v>0</v>
      </c>
      <c r="AT68" s="68">
        <f>SUM(AU68:AY68)</f>
        <v>0</v>
      </c>
      <c r="AU68" s="69"/>
      <c r="AV68" s="69"/>
      <c r="AW68" s="69"/>
      <c r="AX68" s="69"/>
      <c r="AY68" s="69"/>
      <c r="AZ68" s="71">
        <f>AT68*$H68</f>
        <v>0</v>
      </c>
      <c r="BA68" s="68">
        <f>SUM(BB68:BF68)</f>
        <v>0</v>
      </c>
      <c r="BB68" s="69"/>
      <c r="BC68" s="69"/>
      <c r="BD68" s="69"/>
      <c r="BE68" s="69"/>
      <c r="BF68" s="69"/>
      <c r="BG68" s="71">
        <f>BA68*$H68</f>
        <v>0</v>
      </c>
      <c r="BH68" s="68">
        <f>SUM(BI68:BM68)</f>
        <v>0</v>
      </c>
      <c r="BI68" s="69"/>
      <c r="BJ68" s="69"/>
      <c r="BK68" s="69"/>
      <c r="BL68" s="69"/>
      <c r="BM68" s="69"/>
      <c r="BN68" s="71">
        <f>BH68*$H68</f>
        <v>0</v>
      </c>
      <c r="BO68" s="68">
        <f>SUM(BP68:BT68)</f>
        <v>0</v>
      </c>
      <c r="BP68" s="69"/>
      <c r="BQ68" s="69"/>
      <c r="BR68" s="69"/>
      <c r="BS68" s="69"/>
      <c r="BT68" s="69"/>
      <c r="BU68" s="71">
        <f>BO68*$H68</f>
        <v>0</v>
      </c>
      <c r="BV68" s="68">
        <f>SUM(BW68:CA68)</f>
        <v>0</v>
      </c>
      <c r="BW68" s="69"/>
      <c r="BX68" s="69"/>
      <c r="BY68" s="69"/>
      <c r="BZ68" s="69"/>
      <c r="CA68" s="69"/>
      <c r="CB68" s="71">
        <f>BV68*$H68</f>
        <v>0</v>
      </c>
      <c r="CC68" s="68">
        <f>SUM(CD68:CH68)</f>
        <v>0</v>
      </c>
      <c r="CD68" s="69"/>
      <c r="CE68" s="69"/>
      <c r="CF68" s="69"/>
      <c r="CG68" s="69"/>
      <c r="CH68" s="69"/>
      <c r="CI68" s="71">
        <f>CC68*$H68</f>
        <v>0</v>
      </c>
      <c r="CJ68" s="68">
        <f>SUM(CK68:CO68)</f>
        <v>0</v>
      </c>
      <c r="CK68" s="69"/>
      <c r="CL68" s="69"/>
      <c r="CM68" s="69"/>
      <c r="CN68" s="69"/>
      <c r="CO68" s="69"/>
      <c r="CP68" s="71">
        <f>CJ68*$H68</f>
        <v>0</v>
      </c>
      <c r="CQ68" s="68">
        <f>SUM(CR68:CV68)</f>
        <v>0</v>
      </c>
      <c r="CR68" s="69"/>
      <c r="CS68" s="69"/>
      <c r="CT68" s="69"/>
      <c r="CU68" s="69"/>
      <c r="CV68" s="69"/>
      <c r="CW68" s="71">
        <f>CQ68*$H68</f>
        <v>0</v>
      </c>
      <c r="CX68" s="68">
        <f>SUM(CY68:DC68)</f>
        <v>0</v>
      </c>
      <c r="CY68" s="69"/>
      <c r="CZ68" s="69"/>
      <c r="DA68" s="69"/>
      <c r="DB68" s="69"/>
      <c r="DC68" s="69"/>
      <c r="DD68" s="71">
        <f>CX68*$H68</f>
        <v>0</v>
      </c>
      <c r="DE68" s="68">
        <f>SUM(DF68:DJ68)</f>
        <v>0</v>
      </c>
      <c r="DF68" s="69"/>
      <c r="DG68" s="69"/>
      <c r="DH68" s="69"/>
      <c r="DI68" s="69"/>
      <c r="DJ68" s="69"/>
      <c r="DK68" s="71">
        <f>DE68*$H68</f>
        <v>0</v>
      </c>
      <c r="DL68" s="68">
        <f>SUM(DM68:DQ68)</f>
        <v>0</v>
      </c>
      <c r="DM68" s="69"/>
      <c r="DN68" s="69"/>
      <c r="DO68" s="69"/>
      <c r="DP68" s="69"/>
      <c r="DQ68" s="69"/>
      <c r="DR68" s="71">
        <f>DL68*$H68</f>
        <v>0</v>
      </c>
      <c r="DS68" s="68">
        <f>SUM(DT68:DX68)</f>
        <v>0</v>
      </c>
      <c r="DT68" s="69"/>
      <c r="DU68" s="69"/>
      <c r="DV68" s="69"/>
      <c r="DW68" s="69"/>
      <c r="DX68" s="69"/>
      <c r="DY68" s="71">
        <f>DS68*$H68</f>
        <v>0</v>
      </c>
      <c r="DZ68" s="68">
        <f>SUM(EA68:EE68)</f>
        <v>0</v>
      </c>
      <c r="EA68" s="69"/>
      <c r="EB68" s="69"/>
      <c r="EC68" s="69"/>
      <c r="ED68" s="69"/>
      <c r="EE68" s="69"/>
      <c r="EF68" s="71">
        <f>DZ68*$H68</f>
        <v>0</v>
      </c>
      <c r="EG68" s="70">
        <f t="shared" si="23"/>
        <v>1</v>
      </c>
      <c r="EH68" s="73">
        <f t="shared" si="24"/>
        <v>0</v>
      </c>
      <c r="EI68" s="70">
        <f t="shared" si="26"/>
        <v>0</v>
      </c>
      <c r="EJ68" s="66">
        <f t="shared" si="27"/>
        <v>0</v>
      </c>
      <c r="EM68" s="67"/>
    </row>
    <row r="69" spans="1:143" ht="26.25" outlineLevel="1" thickBot="1" x14ac:dyDescent="0.25">
      <c r="A69" s="302" t="s">
        <v>369</v>
      </c>
      <c r="B69" s="303" t="s">
        <v>85</v>
      </c>
      <c r="C69" s="306" t="str">
        <f>IFERROR(IFERROR(IF(MATCH(B69,[1]SINAPI!$A$3:$A$7037,0),(PROPER(VLOOKUP(B69,[1]SINAPI!$A$3:$E$7037,5,0))),0),IFERROR(IF(MATCH(B69,'[1]CDHU-182'!$A$9:$A$4098,0),(UPPER(VLOOKUP(B69,'[1]CDHU-182'!$A$9:$H$4098,8,0))),0),IFERROR(IF(MATCH(B69,[1]FDE!$A$7:$A$3232,0),(VLOOKUP(B69,[1]FDE!$A$7:$E$3232,5,0)),0),IF(MATCH(B69,'[1]SIURB Edif'!$A$2:$A$2699,0),(PROPER(VLOOKUP(B69,'[1]SIURB Edif'!A$2:E$2699,5,0))),0))))," ")</f>
        <v>FDE-Julho/21</v>
      </c>
      <c r="D69" s="169" t="s">
        <v>340</v>
      </c>
      <c r="E69" s="170" t="s">
        <v>75</v>
      </c>
      <c r="F69" s="171">
        <v>10</v>
      </c>
      <c r="G69" s="74"/>
      <c r="H69" s="172">
        <f>ROUND(IFERROR(F69*G69," - "),2)</f>
        <v>0</v>
      </c>
      <c r="I69" s="173" t="e">
        <f>H69/$G$686</f>
        <v>#DIV/0!</v>
      </c>
      <c r="J69" s="19">
        <f t="shared" si="25"/>
        <v>1</v>
      </c>
      <c r="K69" s="68">
        <f>SUM(L69:P69)</f>
        <v>0</v>
      </c>
      <c r="L69" s="69"/>
      <c r="M69" s="69"/>
      <c r="N69" s="69"/>
      <c r="O69" s="69"/>
      <c r="P69" s="69"/>
      <c r="Q69" s="73">
        <f>K69*$H69</f>
        <v>0</v>
      </c>
      <c r="R69" s="68">
        <f>SUM(S69:W69)</f>
        <v>0</v>
      </c>
      <c r="S69" s="69"/>
      <c r="T69" s="69"/>
      <c r="U69" s="69"/>
      <c r="V69" s="69"/>
      <c r="W69" s="69"/>
      <c r="X69" s="71">
        <f>R69*$H69</f>
        <v>0</v>
      </c>
      <c r="Y69" s="68">
        <f>SUM(Z69:AD69)</f>
        <v>0</v>
      </c>
      <c r="Z69" s="69"/>
      <c r="AA69" s="69"/>
      <c r="AB69" s="69"/>
      <c r="AC69" s="69"/>
      <c r="AD69" s="69"/>
      <c r="AE69" s="71">
        <f>Y69*$H69</f>
        <v>0</v>
      </c>
      <c r="AF69" s="68">
        <f>SUM(AG69:AK69)</f>
        <v>0</v>
      </c>
      <c r="AG69" s="69"/>
      <c r="AH69" s="69"/>
      <c r="AI69" s="69"/>
      <c r="AJ69" s="69"/>
      <c r="AK69" s="69"/>
      <c r="AL69" s="71">
        <f>AF69*$H69</f>
        <v>0</v>
      </c>
      <c r="AM69" s="68">
        <f>SUM(AN69:AR69)</f>
        <v>0</v>
      </c>
      <c r="AN69" s="69"/>
      <c r="AO69" s="69"/>
      <c r="AP69" s="69"/>
      <c r="AQ69" s="69"/>
      <c r="AR69" s="69"/>
      <c r="AS69" s="71">
        <f>AM69*$H69</f>
        <v>0</v>
      </c>
      <c r="AT69" s="68">
        <f>SUM(AU69:AY69)</f>
        <v>0</v>
      </c>
      <c r="AU69" s="69"/>
      <c r="AV69" s="69"/>
      <c r="AW69" s="69"/>
      <c r="AX69" s="69"/>
      <c r="AY69" s="69"/>
      <c r="AZ69" s="71">
        <f>AT69*$H69</f>
        <v>0</v>
      </c>
      <c r="BA69" s="68">
        <f>SUM(BB69:BF69)</f>
        <v>0</v>
      </c>
      <c r="BB69" s="69"/>
      <c r="BC69" s="69"/>
      <c r="BD69" s="69"/>
      <c r="BE69" s="69"/>
      <c r="BF69" s="69"/>
      <c r="BG69" s="71">
        <f>BA69*$H69</f>
        <v>0</v>
      </c>
      <c r="BH69" s="68">
        <f>SUM(BI69:BM69)</f>
        <v>0</v>
      </c>
      <c r="BI69" s="69"/>
      <c r="BJ69" s="69"/>
      <c r="BK69" s="69"/>
      <c r="BL69" s="69"/>
      <c r="BM69" s="69"/>
      <c r="BN69" s="71">
        <f>BH69*$H69</f>
        <v>0</v>
      </c>
      <c r="BO69" s="68">
        <f>SUM(BP69:BT69)</f>
        <v>0</v>
      </c>
      <c r="BP69" s="69"/>
      <c r="BQ69" s="69"/>
      <c r="BR69" s="69"/>
      <c r="BS69" s="69"/>
      <c r="BT69" s="69"/>
      <c r="BU69" s="71">
        <f>BO69*$H69</f>
        <v>0</v>
      </c>
      <c r="BV69" s="68">
        <f>SUM(BW69:CA69)</f>
        <v>0</v>
      </c>
      <c r="BW69" s="69"/>
      <c r="BX69" s="69"/>
      <c r="BY69" s="69"/>
      <c r="BZ69" s="69"/>
      <c r="CA69" s="69"/>
      <c r="CB69" s="71">
        <f>BV69*$H69</f>
        <v>0</v>
      </c>
      <c r="CC69" s="68">
        <f>SUM(CD69:CH69)</f>
        <v>0</v>
      </c>
      <c r="CD69" s="69"/>
      <c r="CE69" s="69"/>
      <c r="CF69" s="69"/>
      <c r="CG69" s="69"/>
      <c r="CH69" s="69"/>
      <c r="CI69" s="71">
        <f>CC69*$H69</f>
        <v>0</v>
      </c>
      <c r="CJ69" s="68">
        <f>SUM(CK69:CO69)</f>
        <v>0</v>
      </c>
      <c r="CK69" s="69"/>
      <c r="CL69" s="69"/>
      <c r="CM69" s="69"/>
      <c r="CN69" s="69"/>
      <c r="CO69" s="69"/>
      <c r="CP69" s="71">
        <f>CJ69*$H69</f>
        <v>0</v>
      </c>
      <c r="CQ69" s="68">
        <f>SUM(CR69:CV69)</f>
        <v>0</v>
      </c>
      <c r="CR69" s="69"/>
      <c r="CS69" s="69"/>
      <c r="CT69" s="69"/>
      <c r="CU69" s="69"/>
      <c r="CV69" s="69"/>
      <c r="CW69" s="71">
        <f>CQ69*$H69</f>
        <v>0</v>
      </c>
      <c r="CX69" s="68">
        <f>SUM(CY69:DC69)</f>
        <v>0</v>
      </c>
      <c r="CY69" s="69"/>
      <c r="CZ69" s="69"/>
      <c r="DA69" s="69"/>
      <c r="DB69" s="69"/>
      <c r="DC69" s="69"/>
      <c r="DD69" s="71">
        <f>CX69*$H69</f>
        <v>0</v>
      </c>
      <c r="DE69" s="68">
        <f>SUM(DF69:DJ69)</f>
        <v>0</v>
      </c>
      <c r="DF69" s="69"/>
      <c r="DG69" s="69"/>
      <c r="DH69" s="69"/>
      <c r="DI69" s="69"/>
      <c r="DJ69" s="69"/>
      <c r="DK69" s="71">
        <f>DE69*$H69</f>
        <v>0</v>
      </c>
      <c r="DL69" s="68">
        <f>SUM(DM69:DQ69)</f>
        <v>0</v>
      </c>
      <c r="DM69" s="69"/>
      <c r="DN69" s="69"/>
      <c r="DO69" s="69"/>
      <c r="DP69" s="69"/>
      <c r="DQ69" s="69"/>
      <c r="DR69" s="71">
        <f>DL69*$H69</f>
        <v>0</v>
      </c>
      <c r="DS69" s="68">
        <f>SUM(DT69:DX69)</f>
        <v>0</v>
      </c>
      <c r="DT69" s="69"/>
      <c r="DU69" s="69"/>
      <c r="DV69" s="69"/>
      <c r="DW69" s="69"/>
      <c r="DX69" s="69"/>
      <c r="DY69" s="71">
        <f>DS69*$H69</f>
        <v>0</v>
      </c>
      <c r="DZ69" s="68">
        <f>SUM(EA69:EE69)</f>
        <v>0</v>
      </c>
      <c r="EA69" s="69"/>
      <c r="EB69" s="69"/>
      <c r="EC69" s="69"/>
      <c r="ED69" s="69"/>
      <c r="EE69" s="69"/>
      <c r="EF69" s="71">
        <f>DZ69*$H69</f>
        <v>0</v>
      </c>
      <c r="EG69" s="70">
        <f t="shared" si="23"/>
        <v>1</v>
      </c>
      <c r="EH69" s="73">
        <f t="shared" si="24"/>
        <v>0</v>
      </c>
      <c r="EI69" s="70">
        <f t="shared" si="26"/>
        <v>0</v>
      </c>
      <c r="EJ69" s="66">
        <f t="shared" si="27"/>
        <v>0</v>
      </c>
      <c r="EM69" s="67"/>
    </row>
    <row r="70" spans="1:143" ht="15.75" thickBot="1" x14ac:dyDescent="0.25">
      <c r="A70" s="309">
        <v>4</v>
      </c>
      <c r="B70" s="310"/>
      <c r="C70" s="308"/>
      <c r="D70" s="179" t="s">
        <v>888</v>
      </c>
      <c r="E70" s="167">
        <f>ROUND(SUM(E71,E75,E80),2)</f>
        <v>0</v>
      </c>
      <c r="F70" s="167"/>
      <c r="G70" s="167"/>
      <c r="H70" s="29"/>
      <c r="I70" s="12" t="e">
        <f>E70/$G$686</f>
        <v>#DIV/0!</v>
      </c>
      <c r="J70" s="26" t="e">
        <f t="shared" ref="J70:J75" si="28">EG70</f>
        <v>#DIV/0!</v>
      </c>
      <c r="K70" s="75" t="e">
        <f>ROUND(Q70/$E70,4)</f>
        <v>#DIV/0!</v>
      </c>
      <c r="L70" s="76" t="e">
        <f>SUMPRODUCT(L71:L83,$H71:$H83)/$E70</f>
        <v>#DIV/0!</v>
      </c>
      <c r="M70" s="76" t="e">
        <f>SUMPRODUCT(M71:M83,$H71:$H83)/$E70</f>
        <v>#DIV/0!</v>
      </c>
      <c r="N70" s="76" t="e">
        <f>SUMPRODUCT(N71:N83,$H71:$H83)/$E70</f>
        <v>#DIV/0!</v>
      </c>
      <c r="O70" s="76" t="e">
        <f>SUMPRODUCT(O71:O83,$H71:$H83)/$E70</f>
        <v>#DIV/0!</v>
      </c>
      <c r="P70" s="76" t="e">
        <f>SUMPRODUCT(P71:P83,$H71:$H83)/$E70</f>
        <v>#DIV/0!</v>
      </c>
      <c r="Q70" s="77">
        <f>SUM(Q71:Q83)</f>
        <v>0</v>
      </c>
      <c r="R70" s="78" t="e">
        <f>ROUND(X70/$E70,4)</f>
        <v>#DIV/0!</v>
      </c>
      <c r="S70" s="76" t="e">
        <f>SUMPRODUCT(S71:S83,$H71:$H83)/$E70</f>
        <v>#DIV/0!</v>
      </c>
      <c r="T70" s="76" t="e">
        <f>SUMPRODUCT(T71:T83,$H71:$H83)/$E70</f>
        <v>#DIV/0!</v>
      </c>
      <c r="U70" s="76" t="e">
        <f>SUMPRODUCT(U71:U83,$H71:$H83)/$E70</f>
        <v>#DIV/0!</v>
      </c>
      <c r="V70" s="76" t="e">
        <f>SUMPRODUCT(V71:V83,$H71:$H83)/$E70</f>
        <v>#DIV/0!</v>
      </c>
      <c r="W70" s="76" t="e">
        <f>SUMPRODUCT(W71:W83,$H71:$H83)/$E70</f>
        <v>#DIV/0!</v>
      </c>
      <c r="X70" s="77">
        <f>SUM(X71:X83)</f>
        <v>0</v>
      </c>
      <c r="Y70" s="78" t="e">
        <f>ROUND(AE70/$E70,4)</f>
        <v>#DIV/0!</v>
      </c>
      <c r="Z70" s="76" t="e">
        <f>SUMPRODUCT(Z71:Z83,$H71:$H83)/$E70</f>
        <v>#DIV/0!</v>
      </c>
      <c r="AA70" s="76" t="e">
        <f>SUMPRODUCT(AA71:AA83,$H71:$H83)/$E70</f>
        <v>#DIV/0!</v>
      </c>
      <c r="AB70" s="76" t="e">
        <f>SUMPRODUCT(AB71:AB83,$H71:$H83)/$E70</f>
        <v>#DIV/0!</v>
      </c>
      <c r="AC70" s="76" t="e">
        <f>SUMPRODUCT(AC71:AC83,$H71:$H83)/$E70</f>
        <v>#DIV/0!</v>
      </c>
      <c r="AD70" s="76" t="e">
        <f>SUMPRODUCT(AD71:AD83,$H71:$H83)/$E70</f>
        <v>#DIV/0!</v>
      </c>
      <c r="AE70" s="77">
        <f>SUM(AE71:AE83)</f>
        <v>0</v>
      </c>
      <c r="AF70" s="81" t="e">
        <f>ROUND(AL70/$E70,4)</f>
        <v>#DIV/0!</v>
      </c>
      <c r="AG70" s="76" t="e">
        <f>SUMPRODUCT(AG71:AG83,$H71:$H83)/$E70</f>
        <v>#DIV/0!</v>
      </c>
      <c r="AH70" s="76" t="e">
        <f>SUMPRODUCT(AH71:AH83,$H71:$H83)/$E70</f>
        <v>#DIV/0!</v>
      </c>
      <c r="AI70" s="76" t="e">
        <f>SUMPRODUCT(AI71:AI83,$H71:$H83)/$E70</f>
        <v>#DIV/0!</v>
      </c>
      <c r="AJ70" s="76" t="e">
        <f>SUMPRODUCT(AJ71:AJ83,$H71:$H83)/$E70</f>
        <v>#DIV/0!</v>
      </c>
      <c r="AK70" s="76" t="e">
        <f>SUMPRODUCT(AK71:AK83,$H71:$H83)/$E70</f>
        <v>#DIV/0!</v>
      </c>
      <c r="AL70" s="77">
        <f>SUM(AL71:AL83)</f>
        <v>0</v>
      </c>
      <c r="AM70" s="81" t="e">
        <f>ROUND(AS70/$E70,4)</f>
        <v>#DIV/0!</v>
      </c>
      <c r="AN70" s="76" t="e">
        <f>SUMPRODUCT(AN71:AN83,$H71:$H83)/$E70</f>
        <v>#DIV/0!</v>
      </c>
      <c r="AO70" s="76" t="e">
        <f>SUMPRODUCT(AO71:AO83,$H71:$H83)/$E70</f>
        <v>#DIV/0!</v>
      </c>
      <c r="AP70" s="76" t="e">
        <f>SUMPRODUCT(AP71:AP83,$H71:$H83)/$E70</f>
        <v>#DIV/0!</v>
      </c>
      <c r="AQ70" s="76" t="e">
        <f>SUMPRODUCT(AQ71:AQ83,$H71:$H83)/$E70</f>
        <v>#DIV/0!</v>
      </c>
      <c r="AR70" s="76" t="e">
        <f>SUMPRODUCT(AR71:AR83,$H71:$H83)/$E70</f>
        <v>#DIV/0!</v>
      </c>
      <c r="AS70" s="77">
        <f>SUM(AS71:AS83)</f>
        <v>0</v>
      </c>
      <c r="AT70" s="81" t="e">
        <f>ROUND(AZ70/$E70,4)</f>
        <v>#DIV/0!</v>
      </c>
      <c r="AU70" s="76" t="e">
        <f>SUMPRODUCT(AU71:AU83,$H71:$H83)/$E70</f>
        <v>#DIV/0!</v>
      </c>
      <c r="AV70" s="76" t="e">
        <f>SUMPRODUCT(AV71:AV83,$H71:$H83)/$E70</f>
        <v>#DIV/0!</v>
      </c>
      <c r="AW70" s="76" t="e">
        <f>SUMPRODUCT(AW71:AW83,$H71:$H83)/$E70</f>
        <v>#DIV/0!</v>
      </c>
      <c r="AX70" s="76" t="e">
        <f>SUMPRODUCT(AX71:AX83,$H71:$H83)/$E70</f>
        <v>#DIV/0!</v>
      </c>
      <c r="AY70" s="76" t="e">
        <f>SUMPRODUCT(AY71:AY83,$H71:$H83)/$E70</f>
        <v>#DIV/0!</v>
      </c>
      <c r="AZ70" s="77">
        <f>SUM(AZ71:AZ83)</f>
        <v>0</v>
      </c>
      <c r="BA70" s="81" t="e">
        <f>ROUND(BG70/$E70,4)</f>
        <v>#DIV/0!</v>
      </c>
      <c r="BB70" s="76" t="e">
        <f>SUMPRODUCT(BB71:BB83,$H71:$H83)/$E70</f>
        <v>#DIV/0!</v>
      </c>
      <c r="BC70" s="76" t="e">
        <f>SUMPRODUCT(BC71:BC83,$H71:$H83)/$E70</f>
        <v>#DIV/0!</v>
      </c>
      <c r="BD70" s="76" t="e">
        <f>SUMPRODUCT(BD71:BD83,$H71:$H83)/$E70</f>
        <v>#DIV/0!</v>
      </c>
      <c r="BE70" s="76" t="e">
        <f>SUMPRODUCT(BE71:BE83,$H71:$H83)/$E70</f>
        <v>#DIV/0!</v>
      </c>
      <c r="BF70" s="76" t="e">
        <f>SUMPRODUCT(BF71:BF83,$H71:$H83)/$E70</f>
        <v>#DIV/0!</v>
      </c>
      <c r="BG70" s="77">
        <f>SUM(BG71:BG83)</f>
        <v>0</v>
      </c>
      <c r="BH70" s="81" t="e">
        <f>ROUND(BN70/$E70,4)</f>
        <v>#DIV/0!</v>
      </c>
      <c r="BI70" s="76" t="e">
        <f>SUMPRODUCT(BI71:BI83,$H71:$H83)/$E70</f>
        <v>#DIV/0!</v>
      </c>
      <c r="BJ70" s="76" t="e">
        <f>SUMPRODUCT(BJ71:BJ83,$H71:$H83)/$E70</f>
        <v>#DIV/0!</v>
      </c>
      <c r="BK70" s="76" t="e">
        <f>SUMPRODUCT(BK71:BK83,$H71:$H83)/$E70</f>
        <v>#DIV/0!</v>
      </c>
      <c r="BL70" s="76" t="e">
        <f>SUMPRODUCT(BL71:BL83,$H71:$H83)/$E70</f>
        <v>#DIV/0!</v>
      </c>
      <c r="BM70" s="76" t="e">
        <f>SUMPRODUCT(BM71:BM83,$H71:$H83)/$E70</f>
        <v>#DIV/0!</v>
      </c>
      <c r="BN70" s="77">
        <f>SUM(BN71:BN83)</f>
        <v>0</v>
      </c>
      <c r="BO70" s="81" t="e">
        <f>ROUND(BU70/$E70,4)</f>
        <v>#DIV/0!</v>
      </c>
      <c r="BP70" s="76" t="e">
        <f>SUMPRODUCT(BP71:BP83,$H71:$H83)/$E70</f>
        <v>#DIV/0!</v>
      </c>
      <c r="BQ70" s="76" t="e">
        <f>SUMPRODUCT(BQ71:BQ83,$H71:$H83)/$E70</f>
        <v>#DIV/0!</v>
      </c>
      <c r="BR70" s="76" t="e">
        <f>SUMPRODUCT(BR71:BR83,$H71:$H83)/$E70</f>
        <v>#DIV/0!</v>
      </c>
      <c r="BS70" s="76" t="e">
        <f>SUMPRODUCT(BS71:BS83,$H71:$H83)/$E70</f>
        <v>#DIV/0!</v>
      </c>
      <c r="BT70" s="76" t="e">
        <f>SUMPRODUCT(BT71:BT83,$H71:$H83)/$E70</f>
        <v>#DIV/0!</v>
      </c>
      <c r="BU70" s="77">
        <f>SUM(BU71:BU83)</f>
        <v>0</v>
      </c>
      <c r="BV70" s="81" t="e">
        <f>ROUND(CB70/$E70,4)</f>
        <v>#DIV/0!</v>
      </c>
      <c r="BW70" s="76" t="e">
        <f>SUMPRODUCT(BW71:BW83,$H71:$H83)/$E70</f>
        <v>#DIV/0!</v>
      </c>
      <c r="BX70" s="76" t="e">
        <f>SUMPRODUCT(BX71:BX83,$H71:$H83)/$E70</f>
        <v>#DIV/0!</v>
      </c>
      <c r="BY70" s="76" t="e">
        <f>SUMPRODUCT(BY71:BY83,$H71:$H83)/$E70</f>
        <v>#DIV/0!</v>
      </c>
      <c r="BZ70" s="76" t="e">
        <f>SUMPRODUCT(BZ71:BZ83,$H71:$H83)/$E70</f>
        <v>#DIV/0!</v>
      </c>
      <c r="CA70" s="76" t="e">
        <f>SUMPRODUCT(CA71:CA83,$H71:$H83)/$E70</f>
        <v>#DIV/0!</v>
      </c>
      <c r="CB70" s="77">
        <f>SUM(CB71:CB83)</f>
        <v>0</v>
      </c>
      <c r="CC70" s="81" t="e">
        <f>ROUND(CI70/$E70,4)</f>
        <v>#DIV/0!</v>
      </c>
      <c r="CD70" s="76" t="e">
        <f>SUMPRODUCT(CD71:CD83,$H71:$H83)/$E70</f>
        <v>#DIV/0!</v>
      </c>
      <c r="CE70" s="76" t="e">
        <f>SUMPRODUCT(CE71:CE83,$H71:$H83)/$E70</f>
        <v>#DIV/0!</v>
      </c>
      <c r="CF70" s="76" t="e">
        <f>SUMPRODUCT(CF71:CF83,$H71:$H83)/$E70</f>
        <v>#DIV/0!</v>
      </c>
      <c r="CG70" s="76" t="e">
        <f>SUMPRODUCT(CG71:CG83,$H71:$H83)/$E70</f>
        <v>#DIV/0!</v>
      </c>
      <c r="CH70" s="76" t="e">
        <f>SUMPRODUCT(CH71:CH83,$H71:$H83)/$E70</f>
        <v>#DIV/0!</v>
      </c>
      <c r="CI70" s="77">
        <f>SUM(CI71:CI83)</f>
        <v>0</v>
      </c>
      <c r="CJ70" s="81" t="e">
        <f>ROUND(CP70/$E70,4)</f>
        <v>#DIV/0!</v>
      </c>
      <c r="CK70" s="76" t="e">
        <f>SUMPRODUCT(CK71:CK83,$H71:$H83)/$E70</f>
        <v>#DIV/0!</v>
      </c>
      <c r="CL70" s="76" t="e">
        <f>SUMPRODUCT(CL71:CL83,$H71:$H83)/$E70</f>
        <v>#DIV/0!</v>
      </c>
      <c r="CM70" s="76" t="e">
        <f>SUMPRODUCT(CM71:CM83,$H71:$H83)/$E70</f>
        <v>#DIV/0!</v>
      </c>
      <c r="CN70" s="76" t="e">
        <f>SUMPRODUCT(CN71:CN83,$H71:$H83)/$E70</f>
        <v>#DIV/0!</v>
      </c>
      <c r="CO70" s="76" t="e">
        <f>SUMPRODUCT(CO71:CO83,$H71:$H83)/$E70</f>
        <v>#DIV/0!</v>
      </c>
      <c r="CP70" s="77">
        <f>SUM(CP71:CP83)</f>
        <v>0</v>
      </c>
      <c r="CQ70" s="81" t="e">
        <f>ROUND(CW70/$E70,4)</f>
        <v>#DIV/0!</v>
      </c>
      <c r="CR70" s="76" t="e">
        <f>SUMPRODUCT(CR71:CR83,$H71:$H83)/$E70</f>
        <v>#DIV/0!</v>
      </c>
      <c r="CS70" s="76" t="e">
        <f>SUMPRODUCT(CS71:CS83,$H71:$H83)/$E70</f>
        <v>#DIV/0!</v>
      </c>
      <c r="CT70" s="76" t="e">
        <f>SUMPRODUCT(CT71:CT83,$H71:$H83)/$E70</f>
        <v>#DIV/0!</v>
      </c>
      <c r="CU70" s="76" t="e">
        <f>SUMPRODUCT(CU71:CU83,$H71:$H83)/$E70</f>
        <v>#DIV/0!</v>
      </c>
      <c r="CV70" s="76" t="e">
        <f>SUMPRODUCT(CV71:CV83,$H71:$H83)/$E70</f>
        <v>#DIV/0!</v>
      </c>
      <c r="CW70" s="77">
        <f>SUM(CW71:CW83)</f>
        <v>0</v>
      </c>
      <c r="CX70" s="81" t="e">
        <f>ROUND(DD70/$E70,4)</f>
        <v>#DIV/0!</v>
      </c>
      <c r="CY70" s="76" t="e">
        <f>SUMPRODUCT(CY71:CY83,$H71:$H83)/$E70</f>
        <v>#DIV/0!</v>
      </c>
      <c r="CZ70" s="76" t="e">
        <f>SUMPRODUCT(CZ71:CZ83,$H71:$H83)/$E70</f>
        <v>#DIV/0!</v>
      </c>
      <c r="DA70" s="76" t="e">
        <f>SUMPRODUCT(DA71:DA83,$H71:$H83)/$E70</f>
        <v>#DIV/0!</v>
      </c>
      <c r="DB70" s="76" t="e">
        <f>SUMPRODUCT(DB71:DB83,$H71:$H83)/$E70</f>
        <v>#DIV/0!</v>
      </c>
      <c r="DC70" s="76" t="e">
        <f>SUMPRODUCT(DC71:DC83,$H71:$H83)/$E70</f>
        <v>#DIV/0!</v>
      </c>
      <c r="DD70" s="77">
        <f>SUM(DD71:DD83)</f>
        <v>0</v>
      </c>
      <c r="DE70" s="81" t="e">
        <f>ROUND(DK70/$E70,4)</f>
        <v>#DIV/0!</v>
      </c>
      <c r="DF70" s="76" t="e">
        <f>SUMPRODUCT(DF71:DF83,$H71:$H83)/$E70</f>
        <v>#DIV/0!</v>
      </c>
      <c r="DG70" s="76" t="e">
        <f>SUMPRODUCT(DG71:DG83,$H71:$H83)/$E70</f>
        <v>#DIV/0!</v>
      </c>
      <c r="DH70" s="76" t="e">
        <f>SUMPRODUCT(DH71:DH83,$H71:$H83)/$E70</f>
        <v>#DIV/0!</v>
      </c>
      <c r="DI70" s="76" t="e">
        <f>SUMPRODUCT(DI71:DI83,$H71:$H83)/$E70</f>
        <v>#DIV/0!</v>
      </c>
      <c r="DJ70" s="76" t="e">
        <f>SUMPRODUCT(DJ71:DJ83,$H71:$H83)/$E70</f>
        <v>#DIV/0!</v>
      </c>
      <c r="DK70" s="77">
        <f>SUM(DK71:DK83)</f>
        <v>0</v>
      </c>
      <c r="DL70" s="81" t="e">
        <f>ROUND(DR70/$E70,4)</f>
        <v>#DIV/0!</v>
      </c>
      <c r="DM70" s="76" t="e">
        <f>SUMPRODUCT(DM71:DM83,$H71:$H83)/$E70</f>
        <v>#DIV/0!</v>
      </c>
      <c r="DN70" s="76" t="e">
        <f>SUMPRODUCT(DN71:DN83,$H71:$H83)/$E70</f>
        <v>#DIV/0!</v>
      </c>
      <c r="DO70" s="76" t="e">
        <f>SUMPRODUCT(DO71:DO83,$H71:$H83)/$E70</f>
        <v>#DIV/0!</v>
      </c>
      <c r="DP70" s="76" t="e">
        <f>SUMPRODUCT(DP71:DP83,$H71:$H83)/$E70</f>
        <v>#DIV/0!</v>
      </c>
      <c r="DQ70" s="76" t="e">
        <f>SUMPRODUCT(DQ71:DQ83,$H71:$H83)/$E70</f>
        <v>#DIV/0!</v>
      </c>
      <c r="DR70" s="77">
        <f>SUM(DR71:DR83)</f>
        <v>0</v>
      </c>
      <c r="DS70" s="81" t="e">
        <f>ROUND(DY70/$E70,4)</f>
        <v>#DIV/0!</v>
      </c>
      <c r="DT70" s="76" t="e">
        <f>SUMPRODUCT(DT71:DT83,$H71:$H83)/$E70</f>
        <v>#DIV/0!</v>
      </c>
      <c r="DU70" s="76" t="e">
        <f>SUMPRODUCT(DU71:DU83,$H71:$H83)/$E70</f>
        <v>#DIV/0!</v>
      </c>
      <c r="DV70" s="76" t="e">
        <f>SUMPRODUCT(DV71:DV83,$H71:$H83)/$E70</f>
        <v>#DIV/0!</v>
      </c>
      <c r="DW70" s="76" t="e">
        <f>SUMPRODUCT(DW71:DW83,$H71:$H83)/$E70</f>
        <v>#DIV/0!</v>
      </c>
      <c r="DX70" s="76" t="e">
        <f>SUMPRODUCT(DX71:DX83,$H71:$H83)/$E70</f>
        <v>#DIV/0!</v>
      </c>
      <c r="DY70" s="77">
        <f>SUM(DY71:DY83)</f>
        <v>0</v>
      </c>
      <c r="DZ70" s="81" t="e">
        <f>ROUND(EF70/$E70,4)</f>
        <v>#DIV/0!</v>
      </c>
      <c r="EA70" s="76" t="e">
        <f>SUMPRODUCT(EA71:EA83,$H71:$H83)/$E70</f>
        <v>#DIV/0!</v>
      </c>
      <c r="EB70" s="76" t="e">
        <f>SUMPRODUCT(EB71:EB83,$H71:$H83)/$E70</f>
        <v>#DIV/0!</v>
      </c>
      <c r="EC70" s="76" t="e">
        <f>SUMPRODUCT(EC71:EC83,$H71:$H83)/$E70</f>
        <v>#DIV/0!</v>
      </c>
      <c r="ED70" s="76" t="e">
        <f>SUMPRODUCT(ED71:ED83,$H71:$H83)/$E70</f>
        <v>#DIV/0!</v>
      </c>
      <c r="EE70" s="76" t="e">
        <f>SUMPRODUCT(EE71:EE83,$H71:$H83)/$E70</f>
        <v>#DIV/0!</v>
      </c>
      <c r="EF70" s="77">
        <f>SUM(EF71:EF83)</f>
        <v>0</v>
      </c>
      <c r="EG70" s="63" t="e">
        <f>ROUND(EH70/E70,4)</f>
        <v>#DIV/0!</v>
      </c>
      <c r="EH70" s="80">
        <f>E70-EJ70</f>
        <v>0</v>
      </c>
      <c r="EI70" s="63" t="e">
        <f>ROUND(EJ70/E70,4)</f>
        <v>#DIV/0!</v>
      </c>
      <c r="EJ70" s="66">
        <f t="shared" ref="EJ70:EJ75" si="29">SUM(CP70,CI70,CB70,BU70,BN70,BG70,AZ70,AS70,AL70,AE70,X70,Q70,CW70,DD70,DK70,DR70,DY70,EF70)</f>
        <v>0</v>
      </c>
      <c r="EM70" s="67"/>
    </row>
    <row r="71" spans="1:143" outlineLevel="1" x14ac:dyDescent="0.2">
      <c r="A71" s="313" t="s">
        <v>44</v>
      </c>
      <c r="B71" s="314"/>
      <c r="C71" s="307"/>
      <c r="D71" s="33" t="s">
        <v>354</v>
      </c>
      <c r="E71" s="28">
        <f>SUM(H72:H74)</f>
        <v>0</v>
      </c>
      <c r="F71" s="28"/>
      <c r="G71" s="28"/>
      <c r="H71" s="28"/>
      <c r="I71" s="27" t="e">
        <f>E71/$G$686</f>
        <v>#DIV/0!</v>
      </c>
      <c r="J71" s="19">
        <f t="shared" si="28"/>
        <v>0</v>
      </c>
      <c r="K71" s="68"/>
      <c r="L71" s="69"/>
      <c r="M71" s="69"/>
      <c r="N71" s="69"/>
      <c r="O71" s="69"/>
      <c r="P71" s="70"/>
      <c r="Q71" s="73"/>
      <c r="R71" s="68"/>
      <c r="S71" s="69"/>
      <c r="T71" s="69"/>
      <c r="U71" s="69"/>
      <c r="V71" s="69"/>
      <c r="W71" s="70"/>
      <c r="X71" s="71"/>
      <c r="Y71" s="68"/>
      <c r="Z71" s="69"/>
      <c r="AA71" s="69"/>
      <c r="AB71" s="69"/>
      <c r="AC71" s="69"/>
      <c r="AD71" s="70"/>
      <c r="AE71" s="71"/>
      <c r="AF71" s="68"/>
      <c r="AG71" s="69"/>
      <c r="AH71" s="69"/>
      <c r="AI71" s="69"/>
      <c r="AJ71" s="69"/>
      <c r="AK71" s="70"/>
      <c r="AL71" s="71"/>
      <c r="AM71" s="68"/>
      <c r="AN71" s="69"/>
      <c r="AO71" s="69"/>
      <c r="AP71" s="69"/>
      <c r="AQ71" s="69"/>
      <c r="AR71" s="70"/>
      <c r="AS71" s="71"/>
      <c r="AT71" s="68"/>
      <c r="AU71" s="69"/>
      <c r="AV71" s="69"/>
      <c r="AW71" s="69"/>
      <c r="AX71" s="69"/>
      <c r="AY71" s="70"/>
      <c r="AZ71" s="71"/>
      <c r="BA71" s="68"/>
      <c r="BB71" s="69"/>
      <c r="BC71" s="69"/>
      <c r="BD71" s="69"/>
      <c r="BE71" s="69"/>
      <c r="BF71" s="70"/>
      <c r="BG71" s="71"/>
      <c r="BH71" s="68"/>
      <c r="BI71" s="69"/>
      <c r="BJ71" s="69"/>
      <c r="BK71" s="69"/>
      <c r="BL71" s="69"/>
      <c r="BM71" s="70"/>
      <c r="BN71" s="71"/>
      <c r="BO71" s="68"/>
      <c r="BP71" s="69"/>
      <c r="BQ71" s="69"/>
      <c r="BR71" s="69"/>
      <c r="BS71" s="69"/>
      <c r="BT71" s="70"/>
      <c r="BU71" s="71"/>
      <c r="BV71" s="68"/>
      <c r="BW71" s="69"/>
      <c r="BX71" s="69"/>
      <c r="BY71" s="69"/>
      <c r="BZ71" s="69"/>
      <c r="CA71" s="70"/>
      <c r="CB71" s="71"/>
      <c r="CC71" s="68"/>
      <c r="CD71" s="69"/>
      <c r="CE71" s="69"/>
      <c r="CF71" s="69"/>
      <c r="CG71" s="69"/>
      <c r="CH71" s="70"/>
      <c r="CI71" s="71"/>
      <c r="CJ71" s="68"/>
      <c r="CK71" s="69"/>
      <c r="CL71" s="69"/>
      <c r="CM71" s="69"/>
      <c r="CN71" s="69"/>
      <c r="CO71" s="70"/>
      <c r="CP71" s="71"/>
      <c r="CQ71" s="68"/>
      <c r="CR71" s="69"/>
      <c r="CS71" s="69"/>
      <c r="CT71" s="69"/>
      <c r="CU71" s="69"/>
      <c r="CV71" s="70"/>
      <c r="CW71" s="71"/>
      <c r="CX71" s="68"/>
      <c r="CY71" s="69"/>
      <c r="CZ71" s="69"/>
      <c r="DA71" s="69"/>
      <c r="DB71" s="69"/>
      <c r="DC71" s="70"/>
      <c r="DD71" s="71"/>
      <c r="DE71" s="68"/>
      <c r="DF71" s="69"/>
      <c r="DG71" s="69"/>
      <c r="DH71" s="69"/>
      <c r="DI71" s="69"/>
      <c r="DJ71" s="70"/>
      <c r="DK71" s="71"/>
      <c r="DL71" s="68"/>
      <c r="DM71" s="69"/>
      <c r="DN71" s="69"/>
      <c r="DO71" s="69"/>
      <c r="DP71" s="69"/>
      <c r="DQ71" s="70"/>
      <c r="DR71" s="71"/>
      <c r="DS71" s="68"/>
      <c r="DT71" s="69"/>
      <c r="DU71" s="69"/>
      <c r="DV71" s="69"/>
      <c r="DW71" s="69"/>
      <c r="DX71" s="70"/>
      <c r="DY71" s="71"/>
      <c r="DZ71" s="68"/>
      <c r="EA71" s="69"/>
      <c r="EB71" s="69"/>
      <c r="EC71" s="69"/>
      <c r="ED71" s="69"/>
      <c r="EE71" s="70"/>
      <c r="EF71" s="71"/>
      <c r="EG71" s="70"/>
      <c r="EH71" s="73"/>
      <c r="EI71" s="70">
        <f>SUM(CJ71,CC71,BV71,BO71,BH71,BA71,AT71,AM71,AF71,Y71,R71,K71,CQ71,CX71,DE71,DL71,DS71,DZ71)</f>
        <v>0</v>
      </c>
      <c r="EJ71" s="66">
        <f t="shared" si="29"/>
        <v>0</v>
      </c>
      <c r="EM71" s="67"/>
    </row>
    <row r="72" spans="1:143" outlineLevel="1" x14ac:dyDescent="0.2">
      <c r="A72" s="302" t="s">
        <v>45</v>
      </c>
      <c r="B72" s="303">
        <v>100885</v>
      </c>
      <c r="C72" s="306" t="str">
        <f>IFERROR(IFERROR(IF(MATCH(B72,[1]SINAPI!$A$3:$A$7037,0),(PROPER(VLOOKUP(B72,[1]SINAPI!$A$3:$E$7037,5,0))),0),IFERROR(IF(MATCH(B72,'[1]CDHU-182'!$A$9:$A$4098,0),(UPPER(VLOOKUP(B72,'[1]CDHU-182'!$A$9:$H$4098,8,0))),0),IFERROR(IF(MATCH(B72,[1]FDE!$A$7:$A$3232,0),(VLOOKUP(B72,[1]FDE!$A$7:$E$3232,5,0)),0),IF(MATCH(B72,'[1]SIURB Edif'!$A$2:$A$2699,0),(PROPER(VLOOKUP(B72,'[1]SIURB Edif'!A$2:E$2699,5,0))),0))))," ")</f>
        <v>Siurb (Edif)-Jan/21</v>
      </c>
      <c r="D72" s="169" t="s">
        <v>804</v>
      </c>
      <c r="E72" s="170" t="s">
        <v>75</v>
      </c>
      <c r="F72" s="174">
        <v>4</v>
      </c>
      <c r="G72" s="74"/>
      <c r="H72" s="172">
        <f>ROUND(IFERROR(F72*G72," - "),2)</f>
        <v>0</v>
      </c>
      <c r="I72" s="175" t="e">
        <f>H72/$G$686</f>
        <v>#DIV/0!</v>
      </c>
      <c r="J72" s="19">
        <f t="shared" si="28"/>
        <v>1</v>
      </c>
      <c r="K72" s="68">
        <f>SUM(L72:P72)</f>
        <v>0</v>
      </c>
      <c r="L72" s="69"/>
      <c r="M72" s="69"/>
      <c r="N72" s="69"/>
      <c r="O72" s="69"/>
      <c r="P72" s="69"/>
      <c r="Q72" s="73">
        <f>K72*$H72</f>
        <v>0</v>
      </c>
      <c r="R72" s="68">
        <f>SUM(S72:W72)</f>
        <v>0</v>
      </c>
      <c r="S72" s="69"/>
      <c r="T72" s="69"/>
      <c r="U72" s="69"/>
      <c r="V72" s="69"/>
      <c r="W72" s="69"/>
      <c r="X72" s="71">
        <f>R72*$H72</f>
        <v>0</v>
      </c>
      <c r="Y72" s="68">
        <f>SUM(Z72:AD72)</f>
        <v>0</v>
      </c>
      <c r="Z72" s="69"/>
      <c r="AA72" s="69"/>
      <c r="AB72" s="69"/>
      <c r="AC72" s="69"/>
      <c r="AD72" s="69"/>
      <c r="AE72" s="71">
        <f>Y72*$H72</f>
        <v>0</v>
      </c>
      <c r="AF72" s="68">
        <f>SUM(AG72:AK72)</f>
        <v>0</v>
      </c>
      <c r="AG72" s="69"/>
      <c r="AH72" s="69"/>
      <c r="AI72" s="69"/>
      <c r="AJ72" s="69"/>
      <c r="AK72" s="69"/>
      <c r="AL72" s="71">
        <f>AF72*$H72</f>
        <v>0</v>
      </c>
      <c r="AM72" s="68">
        <f>SUM(AN72:AR72)</f>
        <v>0</v>
      </c>
      <c r="AN72" s="69"/>
      <c r="AO72" s="69"/>
      <c r="AP72" s="69"/>
      <c r="AQ72" s="69"/>
      <c r="AR72" s="69"/>
      <c r="AS72" s="71">
        <f>AM72*$H72</f>
        <v>0</v>
      </c>
      <c r="AT72" s="68">
        <f>SUM(AU72:AY72)</f>
        <v>0</v>
      </c>
      <c r="AU72" s="69"/>
      <c r="AV72" s="69"/>
      <c r="AW72" s="69"/>
      <c r="AX72" s="69"/>
      <c r="AY72" s="69"/>
      <c r="AZ72" s="71">
        <f>AT72*$H72</f>
        <v>0</v>
      </c>
      <c r="BA72" s="68">
        <f>SUM(BB72:BF72)</f>
        <v>0</v>
      </c>
      <c r="BB72" s="69"/>
      <c r="BC72" s="69"/>
      <c r="BD72" s="69"/>
      <c r="BE72" s="69"/>
      <c r="BF72" s="69"/>
      <c r="BG72" s="71">
        <f>BA72*$H72</f>
        <v>0</v>
      </c>
      <c r="BH72" s="68">
        <f>SUM(BI72:BM72)</f>
        <v>0</v>
      </c>
      <c r="BI72" s="69"/>
      <c r="BJ72" s="69"/>
      <c r="BK72" s="69"/>
      <c r="BL72" s="69"/>
      <c r="BM72" s="69"/>
      <c r="BN72" s="71">
        <f>BH72*$H72</f>
        <v>0</v>
      </c>
      <c r="BO72" s="68">
        <f>SUM(BP72:BT72)</f>
        <v>0</v>
      </c>
      <c r="BP72" s="69"/>
      <c r="BQ72" s="69"/>
      <c r="BR72" s="69"/>
      <c r="BS72" s="69"/>
      <c r="BT72" s="69"/>
      <c r="BU72" s="71">
        <f>BO72*$H72</f>
        <v>0</v>
      </c>
      <c r="BV72" s="68">
        <f>SUM(BW72:CA72)</f>
        <v>0</v>
      </c>
      <c r="BW72" s="69"/>
      <c r="BX72" s="69"/>
      <c r="BY72" s="69"/>
      <c r="BZ72" s="69"/>
      <c r="CA72" s="69"/>
      <c r="CB72" s="71">
        <f>BV72*$H72</f>
        <v>0</v>
      </c>
      <c r="CC72" s="68">
        <f>SUM(CD72:CH72)</f>
        <v>0</v>
      </c>
      <c r="CD72" s="69"/>
      <c r="CE72" s="69"/>
      <c r="CF72" s="69"/>
      <c r="CG72" s="69"/>
      <c r="CH72" s="69"/>
      <c r="CI72" s="71">
        <f>CC72*$H72</f>
        <v>0</v>
      </c>
      <c r="CJ72" s="68">
        <f>SUM(CK72:CO72)</f>
        <v>0</v>
      </c>
      <c r="CK72" s="69"/>
      <c r="CL72" s="69"/>
      <c r="CM72" s="69"/>
      <c r="CN72" s="69"/>
      <c r="CO72" s="69"/>
      <c r="CP72" s="71">
        <f>CJ72*$H72</f>
        <v>0</v>
      </c>
      <c r="CQ72" s="68">
        <f>SUM(CR72:CV72)</f>
        <v>0</v>
      </c>
      <c r="CR72" s="69"/>
      <c r="CS72" s="69"/>
      <c r="CT72" s="69"/>
      <c r="CU72" s="69"/>
      <c r="CV72" s="69"/>
      <c r="CW72" s="71">
        <f>CQ72*$H72</f>
        <v>0</v>
      </c>
      <c r="CX72" s="68">
        <f>SUM(CY72:DC72)</f>
        <v>0</v>
      </c>
      <c r="CY72" s="69"/>
      <c r="CZ72" s="69"/>
      <c r="DA72" s="69"/>
      <c r="DB72" s="69"/>
      <c r="DC72" s="69"/>
      <c r="DD72" s="71">
        <f>CX72*$H72</f>
        <v>0</v>
      </c>
      <c r="DE72" s="68">
        <f>SUM(DF72:DJ72)</f>
        <v>0</v>
      </c>
      <c r="DF72" s="69"/>
      <c r="DG72" s="69"/>
      <c r="DH72" s="69"/>
      <c r="DI72" s="69"/>
      <c r="DJ72" s="69"/>
      <c r="DK72" s="71">
        <f>DE72*$H72</f>
        <v>0</v>
      </c>
      <c r="DL72" s="68">
        <f>SUM(DM72:DQ72)</f>
        <v>0</v>
      </c>
      <c r="DM72" s="69"/>
      <c r="DN72" s="69"/>
      <c r="DO72" s="69"/>
      <c r="DP72" s="69"/>
      <c r="DQ72" s="69"/>
      <c r="DR72" s="71">
        <f>DL72*$H72</f>
        <v>0</v>
      </c>
      <c r="DS72" s="68">
        <f>SUM(DT72:DX72)</f>
        <v>0</v>
      </c>
      <c r="DT72" s="69"/>
      <c r="DU72" s="69"/>
      <c r="DV72" s="69"/>
      <c r="DW72" s="69"/>
      <c r="DX72" s="69"/>
      <c r="DY72" s="71">
        <f>DS72*$H72</f>
        <v>0</v>
      </c>
      <c r="DZ72" s="68">
        <f>SUM(EA72:EE72)</f>
        <v>0</v>
      </c>
      <c r="EA72" s="69"/>
      <c r="EB72" s="69"/>
      <c r="EC72" s="69"/>
      <c r="ED72" s="69"/>
      <c r="EE72" s="69"/>
      <c r="EF72" s="71">
        <f>DZ72*$H72</f>
        <v>0</v>
      </c>
      <c r="EG72" s="70">
        <f>1-EI72</f>
        <v>1</v>
      </c>
      <c r="EH72" s="73">
        <f>H72-EJ72</f>
        <v>0</v>
      </c>
      <c r="EI72" s="70">
        <f>SUM(CJ72,CC72,BV72,BO72,BH72,BA72,AT72,AM72,AF72,Y72,R72,K72,CQ72,CX72,DE72,DL72,DS72,DZ72)</f>
        <v>0</v>
      </c>
      <c r="EJ72" s="66">
        <f t="shared" si="29"/>
        <v>0</v>
      </c>
      <c r="EM72" s="67"/>
    </row>
    <row r="73" spans="1:143" outlineLevel="1" x14ac:dyDescent="0.2">
      <c r="A73" s="302" t="s">
        <v>46</v>
      </c>
      <c r="B73" s="303">
        <v>100890</v>
      </c>
      <c r="C73" s="306" t="s">
        <v>345</v>
      </c>
      <c r="D73" s="169" t="s">
        <v>353</v>
      </c>
      <c r="E73" s="170" t="s">
        <v>75</v>
      </c>
      <c r="F73" s="174">
        <v>5</v>
      </c>
      <c r="G73" s="74"/>
      <c r="H73" s="172">
        <f>ROUND(IFERROR(F73*G73," - "),2)</f>
        <v>0</v>
      </c>
      <c r="I73" s="175" t="e">
        <f>H73/$G$686</f>
        <v>#DIV/0!</v>
      </c>
      <c r="J73" s="19">
        <f t="shared" si="28"/>
        <v>1</v>
      </c>
      <c r="K73" s="68">
        <f>SUM(L73:P73)</f>
        <v>0</v>
      </c>
      <c r="L73" s="69"/>
      <c r="M73" s="69"/>
      <c r="N73" s="69"/>
      <c r="O73" s="69"/>
      <c r="P73" s="69"/>
      <c r="Q73" s="73">
        <f>K73*$H73</f>
        <v>0</v>
      </c>
      <c r="R73" s="68">
        <f>SUM(S73:W73)</f>
        <v>0</v>
      </c>
      <c r="S73" s="69"/>
      <c r="T73" s="69"/>
      <c r="U73" s="69"/>
      <c r="V73" s="69"/>
      <c r="W73" s="69"/>
      <c r="X73" s="71">
        <f>R73*$H73</f>
        <v>0</v>
      </c>
      <c r="Y73" s="68">
        <f>SUM(Z73:AD73)</f>
        <v>0</v>
      </c>
      <c r="Z73" s="69"/>
      <c r="AA73" s="69"/>
      <c r="AB73" s="69"/>
      <c r="AC73" s="69"/>
      <c r="AD73" s="69"/>
      <c r="AE73" s="71">
        <f>Y73*$H73</f>
        <v>0</v>
      </c>
      <c r="AF73" s="68">
        <f>SUM(AG73:AK73)</f>
        <v>0</v>
      </c>
      <c r="AG73" s="69"/>
      <c r="AH73" s="69"/>
      <c r="AI73" s="69"/>
      <c r="AJ73" s="69"/>
      <c r="AK73" s="69"/>
      <c r="AL73" s="71">
        <f>AF73*$H73</f>
        <v>0</v>
      </c>
      <c r="AM73" s="68">
        <f>SUM(AN73:AR73)</f>
        <v>0</v>
      </c>
      <c r="AN73" s="69"/>
      <c r="AO73" s="69"/>
      <c r="AP73" s="69"/>
      <c r="AQ73" s="69"/>
      <c r="AR73" s="69"/>
      <c r="AS73" s="71">
        <f>AM73*$H73</f>
        <v>0</v>
      </c>
      <c r="AT73" s="68">
        <f>SUM(AU73:AY73)</f>
        <v>0</v>
      </c>
      <c r="AU73" s="69"/>
      <c r="AV73" s="69"/>
      <c r="AW73" s="69"/>
      <c r="AX73" s="69"/>
      <c r="AY73" s="69"/>
      <c r="AZ73" s="71">
        <f>AT73*$H73</f>
        <v>0</v>
      </c>
      <c r="BA73" s="68">
        <f>SUM(BB73:BF73)</f>
        <v>0</v>
      </c>
      <c r="BB73" s="69"/>
      <c r="BC73" s="69"/>
      <c r="BD73" s="69"/>
      <c r="BE73" s="69"/>
      <c r="BF73" s="69"/>
      <c r="BG73" s="71">
        <f>BA73*$H73</f>
        <v>0</v>
      </c>
      <c r="BH73" s="68">
        <f>SUM(BI73:BM73)</f>
        <v>0</v>
      </c>
      <c r="BI73" s="69"/>
      <c r="BJ73" s="69"/>
      <c r="BK73" s="69"/>
      <c r="BL73" s="69"/>
      <c r="BM73" s="69"/>
      <c r="BN73" s="71">
        <f>BH73*$H73</f>
        <v>0</v>
      </c>
      <c r="BO73" s="68">
        <f>SUM(BP73:BT73)</f>
        <v>0</v>
      </c>
      <c r="BP73" s="69"/>
      <c r="BQ73" s="69"/>
      <c r="BR73" s="69"/>
      <c r="BS73" s="69"/>
      <c r="BT73" s="69"/>
      <c r="BU73" s="71">
        <f>BO73*$H73</f>
        <v>0</v>
      </c>
      <c r="BV73" s="68">
        <f>SUM(BW73:CA73)</f>
        <v>0</v>
      </c>
      <c r="BW73" s="69"/>
      <c r="BX73" s="69"/>
      <c r="BY73" s="69"/>
      <c r="BZ73" s="69"/>
      <c r="CA73" s="69"/>
      <c r="CB73" s="71">
        <f>BV73*$H73</f>
        <v>0</v>
      </c>
      <c r="CC73" s="68">
        <f>SUM(CD73:CH73)</f>
        <v>0</v>
      </c>
      <c r="CD73" s="69"/>
      <c r="CE73" s="69"/>
      <c r="CF73" s="69"/>
      <c r="CG73" s="69"/>
      <c r="CH73" s="69"/>
      <c r="CI73" s="71">
        <f>CC73*$H73</f>
        <v>0</v>
      </c>
      <c r="CJ73" s="68">
        <f>SUM(CK73:CO73)</f>
        <v>0</v>
      </c>
      <c r="CK73" s="69"/>
      <c r="CL73" s="69"/>
      <c r="CM73" s="69"/>
      <c r="CN73" s="69"/>
      <c r="CO73" s="69"/>
      <c r="CP73" s="71">
        <f>CJ73*$H73</f>
        <v>0</v>
      </c>
      <c r="CQ73" s="68">
        <f>SUM(CR73:CV73)</f>
        <v>0</v>
      </c>
      <c r="CR73" s="69"/>
      <c r="CS73" s="69"/>
      <c r="CT73" s="69"/>
      <c r="CU73" s="69"/>
      <c r="CV73" s="69"/>
      <c r="CW73" s="71">
        <f>CQ73*$H73</f>
        <v>0</v>
      </c>
      <c r="CX73" s="68">
        <f>SUM(CY73:DC73)</f>
        <v>0</v>
      </c>
      <c r="CY73" s="69"/>
      <c r="CZ73" s="69"/>
      <c r="DA73" s="69"/>
      <c r="DB73" s="69"/>
      <c r="DC73" s="69"/>
      <c r="DD73" s="71">
        <f>CX73*$H73</f>
        <v>0</v>
      </c>
      <c r="DE73" s="68">
        <f>SUM(DF73:DJ73)</f>
        <v>0</v>
      </c>
      <c r="DF73" s="69"/>
      <c r="DG73" s="69"/>
      <c r="DH73" s="69"/>
      <c r="DI73" s="69"/>
      <c r="DJ73" s="69"/>
      <c r="DK73" s="71">
        <f>DE73*$H73</f>
        <v>0</v>
      </c>
      <c r="DL73" s="68">
        <f>SUM(DM73:DQ73)</f>
        <v>0</v>
      </c>
      <c r="DM73" s="69"/>
      <c r="DN73" s="69"/>
      <c r="DO73" s="69"/>
      <c r="DP73" s="69"/>
      <c r="DQ73" s="69"/>
      <c r="DR73" s="71">
        <f>DL73*$H73</f>
        <v>0</v>
      </c>
      <c r="DS73" s="68">
        <f>SUM(DT73:DX73)</f>
        <v>0</v>
      </c>
      <c r="DT73" s="69"/>
      <c r="DU73" s="69"/>
      <c r="DV73" s="69"/>
      <c r="DW73" s="69"/>
      <c r="DX73" s="69"/>
      <c r="DY73" s="71">
        <f>DS73*$H73</f>
        <v>0</v>
      </c>
      <c r="DZ73" s="68">
        <f>SUM(EA73:EE73)</f>
        <v>0</v>
      </c>
      <c r="EA73" s="69"/>
      <c r="EB73" s="69"/>
      <c r="EC73" s="69"/>
      <c r="ED73" s="69"/>
      <c r="EE73" s="69"/>
      <c r="EF73" s="71">
        <f>DZ73*$H73</f>
        <v>0</v>
      </c>
      <c r="EG73" s="70">
        <f>1-EI73</f>
        <v>1</v>
      </c>
      <c r="EH73" s="73">
        <f>H73-EJ73</f>
        <v>0</v>
      </c>
      <c r="EI73" s="70">
        <f>SUM(CJ73,CC73,BV73,BO73,BH73,BA73,AT73,AM73,AF73,Y73,R73,K73,CQ73,CX73,DE73,DL73,DS73,DZ73)</f>
        <v>0</v>
      </c>
      <c r="EJ73" s="66">
        <f t="shared" si="29"/>
        <v>0</v>
      </c>
      <c r="EM73" s="67"/>
    </row>
    <row r="74" spans="1:143" outlineLevel="1" x14ac:dyDescent="0.2">
      <c r="A74" s="302" t="s">
        <v>47</v>
      </c>
      <c r="B74" s="303">
        <v>100881</v>
      </c>
      <c r="C74" s="306" t="str">
        <f>IFERROR(IFERROR(IF(MATCH(B74,[1]SINAPI!$A$3:$A$7037,0),(PROPER(VLOOKUP(B74,[1]SINAPI!$A$3:$E$7037,5,0))),0),IFERROR(IF(MATCH(B74,'[1]CDHU-182'!$A$9:$A$4098,0),(UPPER(VLOOKUP(B74,'[1]CDHU-182'!$A$9:$H$4098,8,0))),0),IFERROR(IF(MATCH(B74,[1]FDE!$A$7:$A$3232,0),(VLOOKUP(B74,[1]FDE!$A$7:$E$3232,5,0)),0),IF(MATCH(B74,'[1]SIURB Edif'!$A$2:$A$2699,0),(PROPER(VLOOKUP(B74,'[1]SIURB Edif'!A$2:E$2699,5,0))),0))))," ")</f>
        <v>Siurb (Edif)-Jan/21</v>
      </c>
      <c r="D74" s="169" t="s">
        <v>820</v>
      </c>
      <c r="E74" s="170" t="s">
        <v>75</v>
      </c>
      <c r="F74" s="174">
        <v>1</v>
      </c>
      <c r="G74" s="74"/>
      <c r="H74" s="172">
        <f>ROUND(IFERROR(F74*G74," - "),2)</f>
        <v>0</v>
      </c>
      <c r="I74" s="175" t="e">
        <f>H74/$G$686</f>
        <v>#DIV/0!</v>
      </c>
      <c r="J74" s="19">
        <f t="shared" si="28"/>
        <v>1</v>
      </c>
      <c r="K74" s="68">
        <f>SUM(L74:P74)</f>
        <v>0</v>
      </c>
      <c r="L74" s="69"/>
      <c r="M74" s="69"/>
      <c r="N74" s="69"/>
      <c r="O74" s="69"/>
      <c r="P74" s="69"/>
      <c r="Q74" s="73">
        <f>K74*$H74</f>
        <v>0</v>
      </c>
      <c r="R74" s="68">
        <f>SUM(S74:W74)</f>
        <v>0</v>
      </c>
      <c r="S74" s="69"/>
      <c r="T74" s="69"/>
      <c r="U74" s="69"/>
      <c r="V74" s="69"/>
      <c r="W74" s="69"/>
      <c r="X74" s="71">
        <f>R74*$H74</f>
        <v>0</v>
      </c>
      <c r="Y74" s="68">
        <f>SUM(Z74:AD74)</f>
        <v>0</v>
      </c>
      <c r="Z74" s="69"/>
      <c r="AA74" s="69"/>
      <c r="AB74" s="69"/>
      <c r="AC74" s="69"/>
      <c r="AD74" s="69"/>
      <c r="AE74" s="71">
        <f>Y74*$H74</f>
        <v>0</v>
      </c>
      <c r="AF74" s="68">
        <f>SUM(AG74:AK74)</f>
        <v>0</v>
      </c>
      <c r="AG74" s="69"/>
      <c r="AH74" s="69"/>
      <c r="AI74" s="69"/>
      <c r="AJ74" s="69"/>
      <c r="AK74" s="69"/>
      <c r="AL74" s="71">
        <f>AF74*$H74</f>
        <v>0</v>
      </c>
      <c r="AM74" s="68">
        <f>SUM(AN74:AR74)</f>
        <v>0</v>
      </c>
      <c r="AN74" s="69"/>
      <c r="AO74" s="69"/>
      <c r="AP74" s="69"/>
      <c r="AQ74" s="69"/>
      <c r="AR74" s="69"/>
      <c r="AS74" s="71">
        <f>AM74*$H74</f>
        <v>0</v>
      </c>
      <c r="AT74" s="68">
        <f>SUM(AU74:AY74)</f>
        <v>0</v>
      </c>
      <c r="AU74" s="69"/>
      <c r="AV74" s="69"/>
      <c r="AW74" s="69"/>
      <c r="AX74" s="69"/>
      <c r="AY74" s="69"/>
      <c r="AZ74" s="71">
        <f>AT74*$H74</f>
        <v>0</v>
      </c>
      <c r="BA74" s="68">
        <f>SUM(BB74:BF74)</f>
        <v>0</v>
      </c>
      <c r="BB74" s="69"/>
      <c r="BC74" s="69"/>
      <c r="BD74" s="69"/>
      <c r="BE74" s="69"/>
      <c r="BF74" s="69"/>
      <c r="BG74" s="71">
        <f>BA74*$H74</f>
        <v>0</v>
      </c>
      <c r="BH74" s="68">
        <f>SUM(BI74:BM74)</f>
        <v>0</v>
      </c>
      <c r="BI74" s="69"/>
      <c r="BJ74" s="69"/>
      <c r="BK74" s="69"/>
      <c r="BL74" s="69"/>
      <c r="BM74" s="69"/>
      <c r="BN74" s="71">
        <f>BH74*$H74</f>
        <v>0</v>
      </c>
      <c r="BO74" s="68">
        <f>SUM(BP74:BT74)</f>
        <v>0</v>
      </c>
      <c r="BP74" s="69"/>
      <c r="BQ74" s="69"/>
      <c r="BR74" s="69"/>
      <c r="BS74" s="69"/>
      <c r="BT74" s="69"/>
      <c r="BU74" s="71">
        <f>BO74*$H74</f>
        <v>0</v>
      </c>
      <c r="BV74" s="68">
        <f>SUM(BW74:CA74)</f>
        <v>0</v>
      </c>
      <c r="BW74" s="69"/>
      <c r="BX74" s="69"/>
      <c r="BY74" s="69"/>
      <c r="BZ74" s="69"/>
      <c r="CA74" s="69"/>
      <c r="CB74" s="71">
        <f>BV74*$H74</f>
        <v>0</v>
      </c>
      <c r="CC74" s="68">
        <f>SUM(CD74:CH74)</f>
        <v>0</v>
      </c>
      <c r="CD74" s="69"/>
      <c r="CE74" s="69"/>
      <c r="CF74" s="69"/>
      <c r="CG74" s="69"/>
      <c r="CH74" s="69"/>
      <c r="CI74" s="71">
        <f>CC74*$H74</f>
        <v>0</v>
      </c>
      <c r="CJ74" s="68">
        <f>SUM(CK74:CO74)</f>
        <v>0</v>
      </c>
      <c r="CK74" s="69"/>
      <c r="CL74" s="69"/>
      <c r="CM74" s="69"/>
      <c r="CN74" s="69"/>
      <c r="CO74" s="69"/>
      <c r="CP74" s="71">
        <f>CJ74*$H74</f>
        <v>0</v>
      </c>
      <c r="CQ74" s="68">
        <f>SUM(CR74:CV74)</f>
        <v>0</v>
      </c>
      <c r="CR74" s="69"/>
      <c r="CS74" s="69"/>
      <c r="CT74" s="69"/>
      <c r="CU74" s="69"/>
      <c r="CV74" s="69"/>
      <c r="CW74" s="71">
        <f>CQ74*$H74</f>
        <v>0</v>
      </c>
      <c r="CX74" s="68">
        <f>SUM(CY74:DC74)</f>
        <v>0</v>
      </c>
      <c r="CY74" s="69"/>
      <c r="CZ74" s="69"/>
      <c r="DA74" s="69"/>
      <c r="DB74" s="69"/>
      <c r="DC74" s="69"/>
      <c r="DD74" s="71">
        <f>CX74*$H74</f>
        <v>0</v>
      </c>
      <c r="DE74" s="68">
        <f>SUM(DF74:DJ74)</f>
        <v>0</v>
      </c>
      <c r="DF74" s="69"/>
      <c r="DG74" s="69"/>
      <c r="DH74" s="69"/>
      <c r="DI74" s="69"/>
      <c r="DJ74" s="69"/>
      <c r="DK74" s="71">
        <f>DE74*$H74</f>
        <v>0</v>
      </c>
      <c r="DL74" s="68">
        <f>SUM(DM74:DQ74)</f>
        <v>0</v>
      </c>
      <c r="DM74" s="69"/>
      <c r="DN74" s="69"/>
      <c r="DO74" s="69"/>
      <c r="DP74" s="69"/>
      <c r="DQ74" s="69"/>
      <c r="DR74" s="71">
        <f>DL74*$H74</f>
        <v>0</v>
      </c>
      <c r="DS74" s="68">
        <f>SUM(DT74:DX74)</f>
        <v>0</v>
      </c>
      <c r="DT74" s="69"/>
      <c r="DU74" s="69"/>
      <c r="DV74" s="69"/>
      <c r="DW74" s="69"/>
      <c r="DX74" s="69"/>
      <c r="DY74" s="71">
        <f>DS74*$H74</f>
        <v>0</v>
      </c>
      <c r="DZ74" s="68">
        <f>SUM(EA74:EE74)</f>
        <v>0</v>
      </c>
      <c r="EA74" s="69"/>
      <c r="EB74" s="69"/>
      <c r="EC74" s="69"/>
      <c r="ED74" s="69"/>
      <c r="EE74" s="69"/>
      <c r="EF74" s="71">
        <f>DZ74*$H74</f>
        <v>0</v>
      </c>
      <c r="EG74" s="70">
        <f>1-EI74</f>
        <v>1</v>
      </c>
      <c r="EH74" s="73">
        <f>H74-EJ74</f>
        <v>0</v>
      </c>
      <c r="EI74" s="70">
        <f>SUM(CJ74,CC74,BV74,BO74,BH74,BA74,AT74,AM74,AF74,Y74,R74,K74,CQ74,CX74,DE74,DL74,DS74,DZ74)</f>
        <v>0</v>
      </c>
      <c r="EJ74" s="66">
        <f t="shared" si="29"/>
        <v>0</v>
      </c>
      <c r="EM74" s="67"/>
    </row>
    <row r="75" spans="1:143" outlineLevel="1" x14ac:dyDescent="0.2">
      <c r="A75" s="313" t="s">
        <v>48</v>
      </c>
      <c r="B75" s="314"/>
      <c r="C75" s="307"/>
      <c r="D75" s="176" t="s">
        <v>884</v>
      </c>
      <c r="E75" s="28">
        <f>SUM(H76:H79)</f>
        <v>0</v>
      </c>
      <c r="F75" s="28"/>
      <c r="G75" s="28"/>
      <c r="H75" s="28"/>
      <c r="I75" s="27" t="e">
        <f>E75/$G$686</f>
        <v>#DIV/0!</v>
      </c>
      <c r="J75" s="19">
        <f t="shared" si="28"/>
        <v>1</v>
      </c>
      <c r="K75" s="68"/>
      <c r="L75" s="69"/>
      <c r="M75" s="69"/>
      <c r="N75" s="69"/>
      <c r="O75" s="69"/>
      <c r="P75" s="70"/>
      <c r="Q75" s="73"/>
      <c r="R75" s="68"/>
      <c r="S75" s="69"/>
      <c r="T75" s="69"/>
      <c r="U75" s="69"/>
      <c r="V75" s="69"/>
      <c r="W75" s="70"/>
      <c r="X75" s="71"/>
      <c r="Y75" s="68"/>
      <c r="Z75" s="69"/>
      <c r="AA75" s="69"/>
      <c r="AB75" s="69"/>
      <c r="AC75" s="69"/>
      <c r="AD75" s="70"/>
      <c r="AE75" s="71"/>
      <c r="AF75" s="68"/>
      <c r="AG75" s="69"/>
      <c r="AH75" s="69"/>
      <c r="AI75" s="69"/>
      <c r="AJ75" s="69"/>
      <c r="AK75" s="70"/>
      <c r="AL75" s="71"/>
      <c r="AM75" s="68"/>
      <c r="AN75" s="69"/>
      <c r="AO75" s="69"/>
      <c r="AP75" s="69"/>
      <c r="AQ75" s="69"/>
      <c r="AR75" s="70"/>
      <c r="AS75" s="71"/>
      <c r="AT75" s="68"/>
      <c r="AU75" s="69"/>
      <c r="AV75" s="69"/>
      <c r="AW75" s="69"/>
      <c r="AX75" s="69"/>
      <c r="AY75" s="70"/>
      <c r="AZ75" s="71"/>
      <c r="BA75" s="68"/>
      <c r="BB75" s="69"/>
      <c r="BC75" s="69"/>
      <c r="BD75" s="69"/>
      <c r="BE75" s="69"/>
      <c r="BF75" s="70"/>
      <c r="BG75" s="71"/>
      <c r="BH75" s="68"/>
      <c r="BI75" s="69"/>
      <c r="BJ75" s="69"/>
      <c r="BK75" s="69"/>
      <c r="BL75" s="69"/>
      <c r="BM75" s="70"/>
      <c r="BN75" s="71"/>
      <c r="BO75" s="68"/>
      <c r="BP75" s="69"/>
      <c r="BQ75" s="69"/>
      <c r="BR75" s="69"/>
      <c r="BS75" s="69"/>
      <c r="BT75" s="70"/>
      <c r="BU75" s="71"/>
      <c r="BV75" s="68"/>
      <c r="BW75" s="69"/>
      <c r="BX75" s="69"/>
      <c r="BY75" s="69"/>
      <c r="BZ75" s="69"/>
      <c r="CA75" s="70"/>
      <c r="CB75" s="71"/>
      <c r="CC75" s="68"/>
      <c r="CD75" s="69"/>
      <c r="CE75" s="69"/>
      <c r="CF75" s="69"/>
      <c r="CG75" s="69"/>
      <c r="CH75" s="70"/>
      <c r="CI75" s="71"/>
      <c r="CJ75" s="68"/>
      <c r="CK75" s="69"/>
      <c r="CL75" s="69"/>
      <c r="CM75" s="69"/>
      <c r="CN75" s="69"/>
      <c r="CO75" s="70"/>
      <c r="CP75" s="71"/>
      <c r="CQ75" s="68"/>
      <c r="CR75" s="69"/>
      <c r="CS75" s="69"/>
      <c r="CT75" s="69"/>
      <c r="CU75" s="69"/>
      <c r="CV75" s="70"/>
      <c r="CW75" s="71"/>
      <c r="CX75" s="68"/>
      <c r="CY75" s="69"/>
      <c r="CZ75" s="69"/>
      <c r="DA75" s="69"/>
      <c r="DB75" s="69"/>
      <c r="DC75" s="70"/>
      <c r="DD75" s="71"/>
      <c r="DE75" s="68"/>
      <c r="DF75" s="69"/>
      <c r="DG75" s="69"/>
      <c r="DH75" s="69"/>
      <c r="DI75" s="69"/>
      <c r="DJ75" s="70"/>
      <c r="DK75" s="71"/>
      <c r="DL75" s="68"/>
      <c r="DM75" s="69"/>
      <c r="DN75" s="69"/>
      <c r="DO75" s="69"/>
      <c r="DP75" s="69"/>
      <c r="DQ75" s="70"/>
      <c r="DR75" s="71"/>
      <c r="DS75" s="68"/>
      <c r="DT75" s="69"/>
      <c r="DU75" s="69"/>
      <c r="DV75" s="69"/>
      <c r="DW75" s="69"/>
      <c r="DX75" s="70"/>
      <c r="DY75" s="71"/>
      <c r="DZ75" s="68"/>
      <c r="EA75" s="69"/>
      <c r="EB75" s="69"/>
      <c r="EC75" s="69"/>
      <c r="ED75" s="69"/>
      <c r="EE75" s="70"/>
      <c r="EF75" s="71"/>
      <c r="EG75" s="70">
        <f t="shared" ref="EG75:EG82" si="30">1-EI75</f>
        <v>1</v>
      </c>
      <c r="EH75" s="73">
        <f t="shared" ref="EH75:EH82" si="31">H75-EJ75</f>
        <v>0</v>
      </c>
      <c r="EI75" s="70">
        <f>SUM(CJ75,CC75,BV75,BO75,BH75,BA75,AT75,AM75,AF75,Y75,R75,K75,CQ75,CX75,DE75,DL75,DS75,DZ75)</f>
        <v>0</v>
      </c>
      <c r="EJ75" s="66">
        <f t="shared" si="29"/>
        <v>0</v>
      </c>
      <c r="EM75" s="67"/>
    </row>
    <row r="76" spans="1:143" ht="25.5" outlineLevel="1" x14ac:dyDescent="0.2">
      <c r="A76" s="302" t="s">
        <v>49</v>
      </c>
      <c r="B76" s="303" t="s">
        <v>298</v>
      </c>
      <c r="C76" s="306" t="str">
        <f>IFERROR(IFERROR(IF(MATCH(B76,[1]SINAPI!$A$3:$A$7037,0),(PROPER(VLOOKUP(B76,[1]SINAPI!$A$3:$E$7037,5,0))),0),IFERROR(IF(MATCH(B76,'[1]CDHU-182'!$A$9:$A$4098,0),(UPPER(VLOOKUP(B76,'[1]CDHU-182'!$A$9:$H$4098,8,0))),0),IFERROR(IF(MATCH(B76,[1]FDE!$A$7:$A$3232,0),(VLOOKUP(B76,[1]FDE!$A$7:$E$3232,5,0)),0),IF(MATCH(B76,'[1]SIURB Edif'!$A$2:$A$2699,0),(PROPER(VLOOKUP(B76,'[1]SIURB Edif'!A$2:E$2699,5,0))),0))))," ")</f>
        <v>CDHU-182</v>
      </c>
      <c r="D76" s="169" t="s">
        <v>807</v>
      </c>
      <c r="E76" s="170" t="s">
        <v>75</v>
      </c>
      <c r="F76" s="174">
        <v>10</v>
      </c>
      <c r="G76" s="74"/>
      <c r="H76" s="177">
        <f>ROUND(IFERROR(F76*G76," - "),2)</f>
        <v>0</v>
      </c>
      <c r="I76" s="178" t="e">
        <f>H76/$G$686</f>
        <v>#DIV/0!</v>
      </c>
      <c r="J76" s="19">
        <f t="shared" ref="J76:J82" si="32">EG76</f>
        <v>1</v>
      </c>
      <c r="K76" s="68">
        <f>SUM(L76:P76)</f>
        <v>0</v>
      </c>
      <c r="L76" s="69"/>
      <c r="M76" s="69"/>
      <c r="N76" s="69"/>
      <c r="O76" s="69"/>
      <c r="P76" s="69"/>
      <c r="Q76" s="73">
        <f>K76*$H76</f>
        <v>0</v>
      </c>
      <c r="R76" s="68">
        <f>SUM(S76:W76)</f>
        <v>0</v>
      </c>
      <c r="S76" s="69"/>
      <c r="T76" s="69"/>
      <c r="U76" s="69"/>
      <c r="V76" s="69"/>
      <c r="W76" s="69"/>
      <c r="X76" s="71">
        <f>R76*$H76</f>
        <v>0</v>
      </c>
      <c r="Y76" s="68">
        <f>SUM(Z76:AD76)</f>
        <v>0</v>
      </c>
      <c r="Z76" s="69"/>
      <c r="AA76" s="69"/>
      <c r="AB76" s="69"/>
      <c r="AC76" s="69"/>
      <c r="AD76" s="69"/>
      <c r="AE76" s="71">
        <f>Y76*$H76</f>
        <v>0</v>
      </c>
      <c r="AF76" s="68">
        <f>SUM(AG76:AK76)</f>
        <v>0</v>
      </c>
      <c r="AG76" s="69"/>
      <c r="AH76" s="69"/>
      <c r="AI76" s="69"/>
      <c r="AJ76" s="69"/>
      <c r="AK76" s="69"/>
      <c r="AL76" s="71">
        <f>AF76*$H76</f>
        <v>0</v>
      </c>
      <c r="AM76" s="68">
        <f>SUM(AN76:AR76)</f>
        <v>0</v>
      </c>
      <c r="AN76" s="69"/>
      <c r="AO76" s="69"/>
      <c r="AP76" s="69"/>
      <c r="AQ76" s="69"/>
      <c r="AR76" s="69"/>
      <c r="AS76" s="71">
        <f>AM76*$H76</f>
        <v>0</v>
      </c>
      <c r="AT76" s="68">
        <f>SUM(AU76:AY76)</f>
        <v>0</v>
      </c>
      <c r="AU76" s="69"/>
      <c r="AV76" s="69"/>
      <c r="AW76" s="69"/>
      <c r="AX76" s="69"/>
      <c r="AY76" s="69"/>
      <c r="AZ76" s="71">
        <f>AT76*$H76</f>
        <v>0</v>
      </c>
      <c r="BA76" s="68">
        <f>SUM(BB76:BF76)</f>
        <v>0</v>
      </c>
      <c r="BB76" s="69"/>
      <c r="BC76" s="69"/>
      <c r="BD76" s="69"/>
      <c r="BE76" s="69"/>
      <c r="BF76" s="69"/>
      <c r="BG76" s="71">
        <f>BA76*$H76</f>
        <v>0</v>
      </c>
      <c r="BH76" s="68">
        <f>SUM(BI76:BM76)</f>
        <v>0</v>
      </c>
      <c r="BI76" s="69"/>
      <c r="BJ76" s="69"/>
      <c r="BK76" s="69"/>
      <c r="BL76" s="69"/>
      <c r="BM76" s="69"/>
      <c r="BN76" s="71">
        <f>BH76*$H76</f>
        <v>0</v>
      </c>
      <c r="BO76" s="68">
        <f>SUM(BP76:BT76)</f>
        <v>0</v>
      </c>
      <c r="BP76" s="69"/>
      <c r="BQ76" s="69"/>
      <c r="BR76" s="69"/>
      <c r="BS76" s="69"/>
      <c r="BT76" s="69"/>
      <c r="BU76" s="71">
        <f>BO76*$H76</f>
        <v>0</v>
      </c>
      <c r="BV76" s="68">
        <f>SUM(BW76:CA76)</f>
        <v>0</v>
      </c>
      <c r="BW76" s="69"/>
      <c r="BX76" s="69"/>
      <c r="BY76" s="69"/>
      <c r="BZ76" s="69"/>
      <c r="CA76" s="69"/>
      <c r="CB76" s="71">
        <f>BV76*$H76</f>
        <v>0</v>
      </c>
      <c r="CC76" s="68">
        <f>SUM(CD76:CH76)</f>
        <v>0</v>
      </c>
      <c r="CD76" s="69"/>
      <c r="CE76" s="69"/>
      <c r="CF76" s="69"/>
      <c r="CG76" s="69"/>
      <c r="CH76" s="69"/>
      <c r="CI76" s="71">
        <f>CC76*$H76</f>
        <v>0</v>
      </c>
      <c r="CJ76" s="68">
        <f>SUM(CK76:CO76)</f>
        <v>0</v>
      </c>
      <c r="CK76" s="69"/>
      <c r="CL76" s="69"/>
      <c r="CM76" s="69"/>
      <c r="CN76" s="69"/>
      <c r="CO76" s="69"/>
      <c r="CP76" s="71">
        <f>CJ76*$H76</f>
        <v>0</v>
      </c>
      <c r="CQ76" s="68">
        <f>SUM(CR76:CV76)</f>
        <v>0</v>
      </c>
      <c r="CR76" s="69"/>
      <c r="CS76" s="69"/>
      <c r="CT76" s="69"/>
      <c r="CU76" s="69"/>
      <c r="CV76" s="69"/>
      <c r="CW76" s="71">
        <f>CQ76*$H76</f>
        <v>0</v>
      </c>
      <c r="CX76" s="68">
        <f>SUM(CY76:DC76)</f>
        <v>0</v>
      </c>
      <c r="CY76" s="69"/>
      <c r="CZ76" s="69"/>
      <c r="DA76" s="69"/>
      <c r="DB76" s="69"/>
      <c r="DC76" s="69"/>
      <c r="DD76" s="71">
        <f>CX76*$H76</f>
        <v>0</v>
      </c>
      <c r="DE76" s="68">
        <f>SUM(DF76:DJ76)</f>
        <v>0</v>
      </c>
      <c r="DF76" s="69"/>
      <c r="DG76" s="69"/>
      <c r="DH76" s="69"/>
      <c r="DI76" s="69"/>
      <c r="DJ76" s="69"/>
      <c r="DK76" s="71">
        <f>DE76*$H76</f>
        <v>0</v>
      </c>
      <c r="DL76" s="68">
        <f>SUM(DM76:DQ76)</f>
        <v>0</v>
      </c>
      <c r="DM76" s="69"/>
      <c r="DN76" s="69"/>
      <c r="DO76" s="69"/>
      <c r="DP76" s="69"/>
      <c r="DQ76" s="69"/>
      <c r="DR76" s="71">
        <f>DL76*$H76</f>
        <v>0</v>
      </c>
      <c r="DS76" s="68">
        <f>SUM(DT76:DX76)</f>
        <v>0</v>
      </c>
      <c r="DT76" s="69"/>
      <c r="DU76" s="69"/>
      <c r="DV76" s="69"/>
      <c r="DW76" s="69"/>
      <c r="DX76" s="69"/>
      <c r="DY76" s="71">
        <f>DS76*$H76</f>
        <v>0</v>
      </c>
      <c r="DZ76" s="68">
        <f>SUM(EA76:EE76)</f>
        <v>0</v>
      </c>
      <c r="EA76" s="69"/>
      <c r="EB76" s="69"/>
      <c r="EC76" s="69"/>
      <c r="ED76" s="69"/>
      <c r="EE76" s="69"/>
      <c r="EF76" s="71">
        <f>DZ76*$H76</f>
        <v>0</v>
      </c>
      <c r="EG76" s="70">
        <f t="shared" si="30"/>
        <v>1</v>
      </c>
      <c r="EH76" s="73">
        <f t="shared" si="31"/>
        <v>0</v>
      </c>
      <c r="EI76" s="70">
        <f t="shared" ref="EI76:EI82" si="33">SUM(CJ76,CC76,BV76,BO76,BH76,BA76,AT76,AM76,AF76,Y76,R76,K76,CQ76,CX76,DE76,DL76,DS76,DZ76)</f>
        <v>0</v>
      </c>
      <c r="EJ76" s="66">
        <f t="shared" ref="EJ76:EJ82" si="34">SUM(CP76,CI76,CB76,BU76,BN76,BG76,AZ76,AS76,AL76,AE76,X76,Q76,CW76,DD76,DK76,DR76,DY76,EF76)</f>
        <v>0</v>
      </c>
      <c r="EM76" s="67"/>
    </row>
    <row r="77" spans="1:143" ht="25.5" outlineLevel="1" x14ac:dyDescent="0.2">
      <c r="A77" s="302" t="s">
        <v>319</v>
      </c>
      <c r="B77" s="303" t="s">
        <v>299</v>
      </c>
      <c r="C77" s="306" t="str">
        <f>IFERROR(IFERROR(IF(MATCH(B77,[1]SINAPI!$A$3:$A$7037,0),(PROPER(VLOOKUP(B77,[1]SINAPI!$A$3:$E$7037,5,0))),0),IFERROR(IF(MATCH(B77,'[1]CDHU-182'!$A$9:$A$4098,0),(UPPER(VLOOKUP(B77,'[1]CDHU-182'!$A$9:$H$4098,8,0))),0),IFERROR(IF(MATCH(B77,[1]FDE!$A$7:$A$3232,0),(VLOOKUP(B77,[1]FDE!$A$7:$E$3232,5,0)),0),IF(MATCH(B77,'[1]SIURB Edif'!$A$2:$A$2699,0),(PROPER(VLOOKUP(B77,'[1]SIURB Edif'!A$2:E$2699,5,0))),0))))," ")</f>
        <v>CDHU-182</v>
      </c>
      <c r="D77" s="169" t="s">
        <v>808</v>
      </c>
      <c r="E77" s="170" t="s">
        <v>75</v>
      </c>
      <c r="F77" s="174">
        <v>10</v>
      </c>
      <c r="G77" s="74"/>
      <c r="H77" s="177">
        <f>ROUND(IFERROR(F77*G77," - "),2)</f>
        <v>0</v>
      </c>
      <c r="I77" s="178" t="e">
        <f>H77/$G$686</f>
        <v>#DIV/0!</v>
      </c>
      <c r="J77" s="19">
        <f t="shared" si="32"/>
        <v>1</v>
      </c>
      <c r="K77" s="68">
        <f>SUM(L77:P77)</f>
        <v>0</v>
      </c>
      <c r="L77" s="69"/>
      <c r="M77" s="69"/>
      <c r="N77" s="69"/>
      <c r="O77" s="69"/>
      <c r="P77" s="69"/>
      <c r="Q77" s="73">
        <f>K77*$H77</f>
        <v>0</v>
      </c>
      <c r="R77" s="68">
        <f>SUM(S77:W77)</f>
        <v>0</v>
      </c>
      <c r="S77" s="69"/>
      <c r="T77" s="69"/>
      <c r="U77" s="69"/>
      <c r="V77" s="69"/>
      <c r="W77" s="69"/>
      <c r="X77" s="71">
        <f>R77*$H77</f>
        <v>0</v>
      </c>
      <c r="Y77" s="68">
        <f>SUM(Z77:AD77)</f>
        <v>0</v>
      </c>
      <c r="Z77" s="69"/>
      <c r="AA77" s="69"/>
      <c r="AB77" s="69"/>
      <c r="AC77" s="69"/>
      <c r="AD77" s="69"/>
      <c r="AE77" s="71">
        <f>Y77*$H77</f>
        <v>0</v>
      </c>
      <c r="AF77" s="68">
        <f>SUM(AG77:AK77)</f>
        <v>0</v>
      </c>
      <c r="AG77" s="69"/>
      <c r="AH77" s="69"/>
      <c r="AI77" s="69"/>
      <c r="AJ77" s="69"/>
      <c r="AK77" s="69"/>
      <c r="AL77" s="71">
        <f>AF77*$H77</f>
        <v>0</v>
      </c>
      <c r="AM77" s="68">
        <f>SUM(AN77:AR77)</f>
        <v>0</v>
      </c>
      <c r="AN77" s="69"/>
      <c r="AO77" s="69"/>
      <c r="AP77" s="69"/>
      <c r="AQ77" s="69"/>
      <c r="AR77" s="69"/>
      <c r="AS77" s="71">
        <f>AM77*$H77</f>
        <v>0</v>
      </c>
      <c r="AT77" s="68">
        <f>SUM(AU77:AY77)</f>
        <v>0</v>
      </c>
      <c r="AU77" s="69"/>
      <c r="AV77" s="69"/>
      <c r="AW77" s="69"/>
      <c r="AX77" s="69"/>
      <c r="AY77" s="69"/>
      <c r="AZ77" s="71">
        <f>AT77*$H77</f>
        <v>0</v>
      </c>
      <c r="BA77" s="68">
        <f>SUM(BB77:BF77)</f>
        <v>0</v>
      </c>
      <c r="BB77" s="69"/>
      <c r="BC77" s="69"/>
      <c r="BD77" s="69"/>
      <c r="BE77" s="69"/>
      <c r="BF77" s="69"/>
      <c r="BG77" s="71">
        <f>BA77*$H77</f>
        <v>0</v>
      </c>
      <c r="BH77" s="68">
        <f>SUM(BI77:BM77)</f>
        <v>0</v>
      </c>
      <c r="BI77" s="69"/>
      <c r="BJ77" s="69"/>
      <c r="BK77" s="69"/>
      <c r="BL77" s="69"/>
      <c r="BM77" s="69"/>
      <c r="BN77" s="71">
        <f>BH77*$H77</f>
        <v>0</v>
      </c>
      <c r="BO77" s="68">
        <f>SUM(BP77:BT77)</f>
        <v>0</v>
      </c>
      <c r="BP77" s="69"/>
      <c r="BQ77" s="69"/>
      <c r="BR77" s="69"/>
      <c r="BS77" s="69"/>
      <c r="BT77" s="69"/>
      <c r="BU77" s="71">
        <f>BO77*$H77</f>
        <v>0</v>
      </c>
      <c r="BV77" s="68">
        <f>SUM(BW77:CA77)</f>
        <v>0</v>
      </c>
      <c r="BW77" s="69"/>
      <c r="BX77" s="69"/>
      <c r="BY77" s="69"/>
      <c r="BZ77" s="69"/>
      <c r="CA77" s="69"/>
      <c r="CB77" s="71">
        <f>BV77*$H77</f>
        <v>0</v>
      </c>
      <c r="CC77" s="68">
        <f>SUM(CD77:CH77)</f>
        <v>0</v>
      </c>
      <c r="CD77" s="69"/>
      <c r="CE77" s="69"/>
      <c r="CF77" s="69"/>
      <c r="CG77" s="69"/>
      <c r="CH77" s="69"/>
      <c r="CI77" s="71">
        <f>CC77*$H77</f>
        <v>0</v>
      </c>
      <c r="CJ77" s="68">
        <f>SUM(CK77:CO77)</f>
        <v>0</v>
      </c>
      <c r="CK77" s="69"/>
      <c r="CL77" s="69"/>
      <c r="CM77" s="69"/>
      <c r="CN77" s="69"/>
      <c r="CO77" s="69"/>
      <c r="CP77" s="71">
        <f>CJ77*$H77</f>
        <v>0</v>
      </c>
      <c r="CQ77" s="68">
        <f>SUM(CR77:CV77)</f>
        <v>0</v>
      </c>
      <c r="CR77" s="69"/>
      <c r="CS77" s="69"/>
      <c r="CT77" s="69"/>
      <c r="CU77" s="69"/>
      <c r="CV77" s="69"/>
      <c r="CW77" s="71">
        <f>CQ77*$H77</f>
        <v>0</v>
      </c>
      <c r="CX77" s="68">
        <f>SUM(CY77:DC77)</f>
        <v>0</v>
      </c>
      <c r="CY77" s="69"/>
      <c r="CZ77" s="69"/>
      <c r="DA77" s="69"/>
      <c r="DB77" s="69"/>
      <c r="DC77" s="69"/>
      <c r="DD77" s="71">
        <f>CX77*$H77</f>
        <v>0</v>
      </c>
      <c r="DE77" s="68">
        <f>SUM(DF77:DJ77)</f>
        <v>0</v>
      </c>
      <c r="DF77" s="69"/>
      <c r="DG77" s="69"/>
      <c r="DH77" s="69"/>
      <c r="DI77" s="69"/>
      <c r="DJ77" s="69"/>
      <c r="DK77" s="71">
        <f>DE77*$H77</f>
        <v>0</v>
      </c>
      <c r="DL77" s="68">
        <f>SUM(DM77:DQ77)</f>
        <v>0</v>
      </c>
      <c r="DM77" s="69"/>
      <c r="DN77" s="69"/>
      <c r="DO77" s="69"/>
      <c r="DP77" s="69"/>
      <c r="DQ77" s="69"/>
      <c r="DR77" s="71">
        <f>DL77*$H77</f>
        <v>0</v>
      </c>
      <c r="DS77" s="68">
        <f>SUM(DT77:DX77)</f>
        <v>0</v>
      </c>
      <c r="DT77" s="69"/>
      <c r="DU77" s="69"/>
      <c r="DV77" s="69"/>
      <c r="DW77" s="69"/>
      <c r="DX77" s="69"/>
      <c r="DY77" s="71">
        <f>DS77*$H77</f>
        <v>0</v>
      </c>
      <c r="DZ77" s="68">
        <f>SUM(EA77:EE77)</f>
        <v>0</v>
      </c>
      <c r="EA77" s="69"/>
      <c r="EB77" s="69"/>
      <c r="EC77" s="69"/>
      <c r="ED77" s="69"/>
      <c r="EE77" s="69"/>
      <c r="EF77" s="71">
        <f>DZ77*$H77</f>
        <v>0</v>
      </c>
      <c r="EG77" s="70">
        <f t="shared" si="30"/>
        <v>1</v>
      </c>
      <c r="EH77" s="73">
        <f t="shared" si="31"/>
        <v>0</v>
      </c>
      <c r="EI77" s="70">
        <f t="shared" si="33"/>
        <v>0</v>
      </c>
      <c r="EJ77" s="66">
        <f t="shared" si="34"/>
        <v>0</v>
      </c>
      <c r="EM77" s="67"/>
    </row>
    <row r="78" spans="1:143" outlineLevel="1" x14ac:dyDescent="0.2">
      <c r="A78" s="302" t="s">
        <v>320</v>
      </c>
      <c r="B78" s="303" t="s">
        <v>301</v>
      </c>
      <c r="C78" s="306" t="str">
        <f>IFERROR(IFERROR(IF(MATCH(B78,[1]SINAPI!$A$3:$A$7037,0),(PROPER(VLOOKUP(B78,[1]SINAPI!$A$3:$E$7037,5,0))),0),IFERROR(IF(MATCH(B78,'[1]CDHU-182'!$A$9:$A$4098,0),(UPPER(VLOOKUP(B78,'[1]CDHU-182'!$A$9:$H$4098,8,0))),0),IFERROR(IF(MATCH(B78,[1]FDE!$A$7:$A$3232,0),(VLOOKUP(B78,[1]FDE!$A$7:$E$3232,5,0)),0),IF(MATCH(B78,'[1]SIURB Edif'!$A$2:$A$2699,0),(PROPER(VLOOKUP(B78,'[1]SIURB Edif'!A$2:E$2699,5,0))),0))))," ")</f>
        <v>CDHU-182</v>
      </c>
      <c r="D78" s="169" t="s">
        <v>809</v>
      </c>
      <c r="E78" s="170" t="s">
        <v>75</v>
      </c>
      <c r="F78" s="174">
        <v>1</v>
      </c>
      <c r="G78" s="74"/>
      <c r="H78" s="177">
        <f>ROUND(IFERROR(F78*G78," - "),2)</f>
        <v>0</v>
      </c>
      <c r="I78" s="178" t="e">
        <f>H78/$G$686</f>
        <v>#DIV/0!</v>
      </c>
      <c r="J78" s="19">
        <f t="shared" si="32"/>
        <v>1</v>
      </c>
      <c r="K78" s="68">
        <f>SUM(L78:P78)</f>
        <v>0</v>
      </c>
      <c r="L78" s="69"/>
      <c r="M78" s="69"/>
      <c r="N78" s="69"/>
      <c r="O78" s="69"/>
      <c r="P78" s="69"/>
      <c r="Q78" s="73">
        <f>K78*$H78</f>
        <v>0</v>
      </c>
      <c r="R78" s="68">
        <f>SUM(S78:W78)</f>
        <v>0</v>
      </c>
      <c r="S78" s="69"/>
      <c r="T78" s="69"/>
      <c r="U78" s="69"/>
      <c r="V78" s="69"/>
      <c r="W78" s="69"/>
      <c r="X78" s="71">
        <f>R78*$H78</f>
        <v>0</v>
      </c>
      <c r="Y78" s="68">
        <f>SUM(Z78:AD78)</f>
        <v>0</v>
      </c>
      <c r="Z78" s="69"/>
      <c r="AA78" s="69"/>
      <c r="AB78" s="69"/>
      <c r="AC78" s="69"/>
      <c r="AD78" s="69"/>
      <c r="AE78" s="71">
        <f>Y78*$H78</f>
        <v>0</v>
      </c>
      <c r="AF78" s="68">
        <f>SUM(AG78:AK78)</f>
        <v>0</v>
      </c>
      <c r="AG78" s="69"/>
      <c r="AH78" s="69"/>
      <c r="AI78" s="69"/>
      <c r="AJ78" s="69"/>
      <c r="AK78" s="69"/>
      <c r="AL78" s="71">
        <f>AF78*$H78</f>
        <v>0</v>
      </c>
      <c r="AM78" s="68">
        <f>SUM(AN78:AR78)</f>
        <v>0</v>
      </c>
      <c r="AN78" s="69"/>
      <c r="AO78" s="69"/>
      <c r="AP78" s="69"/>
      <c r="AQ78" s="69"/>
      <c r="AR78" s="69"/>
      <c r="AS78" s="71">
        <f>AM78*$H78</f>
        <v>0</v>
      </c>
      <c r="AT78" s="68">
        <f>SUM(AU78:AY78)</f>
        <v>0</v>
      </c>
      <c r="AU78" s="69"/>
      <c r="AV78" s="69"/>
      <c r="AW78" s="69"/>
      <c r="AX78" s="69"/>
      <c r="AY78" s="69"/>
      <c r="AZ78" s="71">
        <f>AT78*$H78</f>
        <v>0</v>
      </c>
      <c r="BA78" s="68">
        <f>SUM(BB78:BF78)</f>
        <v>0</v>
      </c>
      <c r="BB78" s="69"/>
      <c r="BC78" s="69"/>
      <c r="BD78" s="69"/>
      <c r="BE78" s="69"/>
      <c r="BF78" s="69"/>
      <c r="BG78" s="71">
        <f>BA78*$H78</f>
        <v>0</v>
      </c>
      <c r="BH78" s="68">
        <f>SUM(BI78:BM78)</f>
        <v>0</v>
      </c>
      <c r="BI78" s="69"/>
      <c r="BJ78" s="69"/>
      <c r="BK78" s="69"/>
      <c r="BL78" s="69"/>
      <c r="BM78" s="69"/>
      <c r="BN78" s="71">
        <f>BH78*$H78</f>
        <v>0</v>
      </c>
      <c r="BO78" s="68">
        <f>SUM(BP78:BT78)</f>
        <v>0</v>
      </c>
      <c r="BP78" s="69"/>
      <c r="BQ78" s="69"/>
      <c r="BR78" s="69"/>
      <c r="BS78" s="69"/>
      <c r="BT78" s="69"/>
      <c r="BU78" s="71">
        <f>BO78*$H78</f>
        <v>0</v>
      </c>
      <c r="BV78" s="68">
        <f>SUM(BW78:CA78)</f>
        <v>0</v>
      </c>
      <c r="BW78" s="69"/>
      <c r="BX78" s="69"/>
      <c r="BY78" s="69"/>
      <c r="BZ78" s="69"/>
      <c r="CA78" s="69"/>
      <c r="CB78" s="71">
        <f>BV78*$H78</f>
        <v>0</v>
      </c>
      <c r="CC78" s="68">
        <f>SUM(CD78:CH78)</f>
        <v>0</v>
      </c>
      <c r="CD78" s="69"/>
      <c r="CE78" s="69"/>
      <c r="CF78" s="69"/>
      <c r="CG78" s="69"/>
      <c r="CH78" s="69"/>
      <c r="CI78" s="71">
        <f>CC78*$H78</f>
        <v>0</v>
      </c>
      <c r="CJ78" s="68">
        <f>SUM(CK78:CO78)</f>
        <v>0</v>
      </c>
      <c r="CK78" s="69"/>
      <c r="CL78" s="69"/>
      <c r="CM78" s="69"/>
      <c r="CN78" s="69"/>
      <c r="CO78" s="69"/>
      <c r="CP78" s="71">
        <f>CJ78*$H78</f>
        <v>0</v>
      </c>
      <c r="CQ78" s="68">
        <f>SUM(CR78:CV78)</f>
        <v>0</v>
      </c>
      <c r="CR78" s="69"/>
      <c r="CS78" s="69"/>
      <c r="CT78" s="69"/>
      <c r="CU78" s="69"/>
      <c r="CV78" s="69"/>
      <c r="CW78" s="71">
        <f>CQ78*$H78</f>
        <v>0</v>
      </c>
      <c r="CX78" s="68">
        <f>SUM(CY78:DC78)</f>
        <v>0</v>
      </c>
      <c r="CY78" s="69"/>
      <c r="CZ78" s="69"/>
      <c r="DA78" s="69"/>
      <c r="DB78" s="69"/>
      <c r="DC78" s="69"/>
      <c r="DD78" s="71">
        <f>CX78*$H78</f>
        <v>0</v>
      </c>
      <c r="DE78" s="68">
        <f>SUM(DF78:DJ78)</f>
        <v>0</v>
      </c>
      <c r="DF78" s="69"/>
      <c r="DG78" s="69"/>
      <c r="DH78" s="69"/>
      <c r="DI78" s="69"/>
      <c r="DJ78" s="69"/>
      <c r="DK78" s="71">
        <f>DE78*$H78</f>
        <v>0</v>
      </c>
      <c r="DL78" s="68">
        <f>SUM(DM78:DQ78)</f>
        <v>0</v>
      </c>
      <c r="DM78" s="69"/>
      <c r="DN78" s="69"/>
      <c r="DO78" s="69"/>
      <c r="DP78" s="69"/>
      <c r="DQ78" s="69"/>
      <c r="DR78" s="71">
        <f>DL78*$H78</f>
        <v>0</v>
      </c>
      <c r="DS78" s="68">
        <f>SUM(DT78:DX78)</f>
        <v>0</v>
      </c>
      <c r="DT78" s="69"/>
      <c r="DU78" s="69"/>
      <c r="DV78" s="69"/>
      <c r="DW78" s="69"/>
      <c r="DX78" s="69"/>
      <c r="DY78" s="71">
        <f>DS78*$H78</f>
        <v>0</v>
      </c>
      <c r="DZ78" s="68">
        <f>SUM(EA78:EE78)</f>
        <v>0</v>
      </c>
      <c r="EA78" s="69"/>
      <c r="EB78" s="69"/>
      <c r="EC78" s="69"/>
      <c r="ED78" s="69"/>
      <c r="EE78" s="69"/>
      <c r="EF78" s="71">
        <f>DZ78*$H78</f>
        <v>0</v>
      </c>
      <c r="EG78" s="70">
        <f t="shared" si="30"/>
        <v>1</v>
      </c>
      <c r="EH78" s="73">
        <f t="shared" si="31"/>
        <v>0</v>
      </c>
      <c r="EI78" s="70">
        <f t="shared" si="33"/>
        <v>0</v>
      </c>
      <c r="EJ78" s="66">
        <f t="shared" si="34"/>
        <v>0</v>
      </c>
      <c r="EM78" s="67"/>
    </row>
    <row r="79" spans="1:143" outlineLevel="1" x14ac:dyDescent="0.2">
      <c r="A79" s="302" t="s">
        <v>321</v>
      </c>
      <c r="B79" s="303" t="s">
        <v>300</v>
      </c>
      <c r="C79" s="306" t="str">
        <f>IFERROR(IFERROR(IF(MATCH(B79,[1]SINAPI!$A$3:$A$7037,0),(PROPER(VLOOKUP(B79,[1]SINAPI!$A$3:$E$7037,5,0))),0),IFERROR(IF(MATCH(B79,'[1]CDHU-182'!$A$9:$A$4098,0),(UPPER(VLOOKUP(B79,'[1]CDHU-182'!$A$9:$H$4098,8,0))),0),IFERROR(IF(MATCH(B79,[1]FDE!$A$7:$A$3232,0),(VLOOKUP(B79,[1]FDE!$A$7:$E$3232,5,0)),0),IF(MATCH(B79,'[1]SIURB Edif'!$A$2:$A$2699,0),(PROPER(VLOOKUP(B79,'[1]SIURB Edif'!A$2:E$2699,5,0))),0))))," ")</f>
        <v>CDHU-182</v>
      </c>
      <c r="D79" s="169" t="s">
        <v>810</v>
      </c>
      <c r="E79" s="170" t="s">
        <v>75</v>
      </c>
      <c r="F79" s="174">
        <v>1</v>
      </c>
      <c r="G79" s="74"/>
      <c r="H79" s="177">
        <f>ROUND(IFERROR(F79*G79," - "),2)</f>
        <v>0</v>
      </c>
      <c r="I79" s="178" t="e">
        <f>H79/$G$686</f>
        <v>#DIV/0!</v>
      </c>
      <c r="J79" s="19">
        <f t="shared" si="32"/>
        <v>1</v>
      </c>
      <c r="K79" s="68">
        <f>SUM(L79:P79)</f>
        <v>0</v>
      </c>
      <c r="L79" s="69"/>
      <c r="M79" s="69"/>
      <c r="N79" s="69"/>
      <c r="O79" s="69"/>
      <c r="P79" s="69"/>
      <c r="Q79" s="73">
        <f>K79*$H79</f>
        <v>0</v>
      </c>
      <c r="R79" s="68">
        <f>SUM(S79:W79)</f>
        <v>0</v>
      </c>
      <c r="S79" s="69"/>
      <c r="T79" s="69"/>
      <c r="U79" s="69"/>
      <c r="V79" s="69"/>
      <c r="W79" s="69"/>
      <c r="X79" s="71">
        <f>R79*$H79</f>
        <v>0</v>
      </c>
      <c r="Y79" s="68">
        <f>SUM(Z79:AD79)</f>
        <v>0</v>
      </c>
      <c r="Z79" s="69"/>
      <c r="AA79" s="69"/>
      <c r="AB79" s="69"/>
      <c r="AC79" s="69"/>
      <c r="AD79" s="69"/>
      <c r="AE79" s="71">
        <f>Y79*$H79</f>
        <v>0</v>
      </c>
      <c r="AF79" s="68">
        <f>SUM(AG79:AK79)</f>
        <v>0</v>
      </c>
      <c r="AG79" s="69"/>
      <c r="AH79" s="69"/>
      <c r="AI79" s="69"/>
      <c r="AJ79" s="69"/>
      <c r="AK79" s="69"/>
      <c r="AL79" s="71">
        <f>AF79*$H79</f>
        <v>0</v>
      </c>
      <c r="AM79" s="68">
        <f>SUM(AN79:AR79)</f>
        <v>0</v>
      </c>
      <c r="AN79" s="69"/>
      <c r="AO79" s="69"/>
      <c r="AP79" s="69"/>
      <c r="AQ79" s="69"/>
      <c r="AR79" s="69"/>
      <c r="AS79" s="71">
        <f>AM79*$H79</f>
        <v>0</v>
      </c>
      <c r="AT79" s="68">
        <f>SUM(AU79:AY79)</f>
        <v>0</v>
      </c>
      <c r="AU79" s="69"/>
      <c r="AV79" s="69"/>
      <c r="AW79" s="69"/>
      <c r="AX79" s="69"/>
      <c r="AY79" s="69"/>
      <c r="AZ79" s="71">
        <f>AT79*$H79</f>
        <v>0</v>
      </c>
      <c r="BA79" s="68">
        <f>SUM(BB79:BF79)</f>
        <v>0</v>
      </c>
      <c r="BB79" s="69"/>
      <c r="BC79" s="69"/>
      <c r="BD79" s="69"/>
      <c r="BE79" s="69"/>
      <c r="BF79" s="69"/>
      <c r="BG79" s="71">
        <f>BA79*$H79</f>
        <v>0</v>
      </c>
      <c r="BH79" s="68">
        <f>SUM(BI79:BM79)</f>
        <v>0</v>
      </c>
      <c r="BI79" s="69"/>
      <c r="BJ79" s="69"/>
      <c r="BK79" s="69"/>
      <c r="BL79" s="69"/>
      <c r="BM79" s="69"/>
      <c r="BN79" s="71">
        <f>BH79*$H79</f>
        <v>0</v>
      </c>
      <c r="BO79" s="68">
        <f>SUM(BP79:BT79)</f>
        <v>0</v>
      </c>
      <c r="BP79" s="69"/>
      <c r="BQ79" s="69"/>
      <c r="BR79" s="69"/>
      <c r="BS79" s="69"/>
      <c r="BT79" s="69"/>
      <c r="BU79" s="71">
        <f>BO79*$H79</f>
        <v>0</v>
      </c>
      <c r="BV79" s="68">
        <f>SUM(BW79:CA79)</f>
        <v>0</v>
      </c>
      <c r="BW79" s="69"/>
      <c r="BX79" s="69"/>
      <c r="BY79" s="69"/>
      <c r="BZ79" s="69"/>
      <c r="CA79" s="69"/>
      <c r="CB79" s="71">
        <f>BV79*$H79</f>
        <v>0</v>
      </c>
      <c r="CC79" s="68">
        <f>SUM(CD79:CH79)</f>
        <v>0</v>
      </c>
      <c r="CD79" s="69"/>
      <c r="CE79" s="69"/>
      <c r="CF79" s="69"/>
      <c r="CG79" s="69"/>
      <c r="CH79" s="69"/>
      <c r="CI79" s="71">
        <f>CC79*$H79</f>
        <v>0</v>
      </c>
      <c r="CJ79" s="68">
        <f>SUM(CK79:CO79)</f>
        <v>0</v>
      </c>
      <c r="CK79" s="69"/>
      <c r="CL79" s="69"/>
      <c r="CM79" s="69"/>
      <c r="CN79" s="69"/>
      <c r="CO79" s="69"/>
      <c r="CP79" s="71">
        <f>CJ79*$H79</f>
        <v>0</v>
      </c>
      <c r="CQ79" s="68">
        <f>SUM(CR79:CV79)</f>
        <v>0</v>
      </c>
      <c r="CR79" s="69"/>
      <c r="CS79" s="69"/>
      <c r="CT79" s="69"/>
      <c r="CU79" s="69"/>
      <c r="CV79" s="69"/>
      <c r="CW79" s="71">
        <f>CQ79*$H79</f>
        <v>0</v>
      </c>
      <c r="CX79" s="68">
        <f>SUM(CY79:DC79)</f>
        <v>0</v>
      </c>
      <c r="CY79" s="69"/>
      <c r="CZ79" s="69"/>
      <c r="DA79" s="69"/>
      <c r="DB79" s="69"/>
      <c r="DC79" s="69"/>
      <c r="DD79" s="71">
        <f>CX79*$H79</f>
        <v>0</v>
      </c>
      <c r="DE79" s="68">
        <f>SUM(DF79:DJ79)</f>
        <v>0</v>
      </c>
      <c r="DF79" s="69"/>
      <c r="DG79" s="69"/>
      <c r="DH79" s="69"/>
      <c r="DI79" s="69"/>
      <c r="DJ79" s="69"/>
      <c r="DK79" s="71">
        <f>DE79*$H79</f>
        <v>0</v>
      </c>
      <c r="DL79" s="68">
        <f>SUM(DM79:DQ79)</f>
        <v>0</v>
      </c>
      <c r="DM79" s="69"/>
      <c r="DN79" s="69"/>
      <c r="DO79" s="69"/>
      <c r="DP79" s="69"/>
      <c r="DQ79" s="69"/>
      <c r="DR79" s="71">
        <f>DL79*$H79</f>
        <v>0</v>
      </c>
      <c r="DS79" s="68">
        <f>SUM(DT79:DX79)</f>
        <v>0</v>
      </c>
      <c r="DT79" s="69"/>
      <c r="DU79" s="69"/>
      <c r="DV79" s="69"/>
      <c r="DW79" s="69"/>
      <c r="DX79" s="69"/>
      <c r="DY79" s="71">
        <f>DS79*$H79</f>
        <v>0</v>
      </c>
      <c r="DZ79" s="68">
        <f>SUM(EA79:EE79)</f>
        <v>0</v>
      </c>
      <c r="EA79" s="69"/>
      <c r="EB79" s="69"/>
      <c r="EC79" s="69"/>
      <c r="ED79" s="69"/>
      <c r="EE79" s="69"/>
      <c r="EF79" s="71">
        <f>DZ79*$H79</f>
        <v>0</v>
      </c>
      <c r="EG79" s="70">
        <f t="shared" si="30"/>
        <v>1</v>
      </c>
      <c r="EH79" s="73">
        <f t="shared" si="31"/>
        <v>0</v>
      </c>
      <c r="EI79" s="70">
        <f t="shared" si="33"/>
        <v>0</v>
      </c>
      <c r="EJ79" s="66">
        <f t="shared" si="34"/>
        <v>0</v>
      </c>
      <c r="EM79" s="67"/>
    </row>
    <row r="80" spans="1:143" ht="25.5" outlineLevel="1" x14ac:dyDescent="0.2">
      <c r="A80" s="313" t="s">
        <v>50</v>
      </c>
      <c r="B80" s="314"/>
      <c r="C80" s="307"/>
      <c r="D80" s="176" t="s">
        <v>355</v>
      </c>
      <c r="E80" s="28">
        <f>SUM(H81:H83)</f>
        <v>0</v>
      </c>
      <c r="F80" s="28"/>
      <c r="G80" s="28"/>
      <c r="H80" s="28"/>
      <c r="I80" s="27" t="e">
        <f>E80/$G$686</f>
        <v>#DIV/0!</v>
      </c>
      <c r="J80" s="19">
        <f t="shared" si="32"/>
        <v>1</v>
      </c>
      <c r="K80" s="68"/>
      <c r="L80" s="69"/>
      <c r="M80" s="69"/>
      <c r="N80" s="69"/>
      <c r="O80" s="69"/>
      <c r="P80" s="70"/>
      <c r="Q80" s="73"/>
      <c r="R80" s="68"/>
      <c r="S80" s="69"/>
      <c r="T80" s="69"/>
      <c r="U80" s="69"/>
      <c r="V80" s="69"/>
      <c r="W80" s="70"/>
      <c r="X80" s="71"/>
      <c r="Y80" s="68"/>
      <c r="Z80" s="69"/>
      <c r="AA80" s="69"/>
      <c r="AB80" s="69"/>
      <c r="AC80" s="69"/>
      <c r="AD80" s="70"/>
      <c r="AE80" s="71"/>
      <c r="AF80" s="68"/>
      <c r="AG80" s="69"/>
      <c r="AH80" s="69"/>
      <c r="AI80" s="69"/>
      <c r="AJ80" s="69"/>
      <c r="AK80" s="70"/>
      <c r="AL80" s="71"/>
      <c r="AM80" s="68"/>
      <c r="AN80" s="69"/>
      <c r="AO80" s="69"/>
      <c r="AP80" s="69"/>
      <c r="AQ80" s="69"/>
      <c r="AR80" s="70"/>
      <c r="AS80" s="71"/>
      <c r="AT80" s="68"/>
      <c r="AU80" s="69"/>
      <c r="AV80" s="69"/>
      <c r="AW80" s="69"/>
      <c r="AX80" s="69"/>
      <c r="AY80" s="70"/>
      <c r="AZ80" s="71"/>
      <c r="BA80" s="68"/>
      <c r="BB80" s="69"/>
      <c r="BC80" s="69"/>
      <c r="BD80" s="69"/>
      <c r="BE80" s="69"/>
      <c r="BF80" s="70"/>
      <c r="BG80" s="71"/>
      <c r="BH80" s="68"/>
      <c r="BI80" s="69"/>
      <c r="BJ80" s="69"/>
      <c r="BK80" s="69"/>
      <c r="BL80" s="69"/>
      <c r="BM80" s="70"/>
      <c r="BN80" s="71"/>
      <c r="BO80" s="68"/>
      <c r="BP80" s="69"/>
      <c r="BQ80" s="69"/>
      <c r="BR80" s="69"/>
      <c r="BS80" s="69"/>
      <c r="BT80" s="70"/>
      <c r="BU80" s="71"/>
      <c r="BV80" s="68"/>
      <c r="BW80" s="69"/>
      <c r="BX80" s="69"/>
      <c r="BY80" s="69"/>
      <c r="BZ80" s="69"/>
      <c r="CA80" s="70"/>
      <c r="CB80" s="71"/>
      <c r="CC80" s="68"/>
      <c r="CD80" s="69"/>
      <c r="CE80" s="69"/>
      <c r="CF80" s="69"/>
      <c r="CG80" s="69"/>
      <c r="CH80" s="70"/>
      <c r="CI80" s="71"/>
      <c r="CJ80" s="68"/>
      <c r="CK80" s="69"/>
      <c r="CL80" s="69"/>
      <c r="CM80" s="69"/>
      <c r="CN80" s="69"/>
      <c r="CO80" s="70"/>
      <c r="CP80" s="71"/>
      <c r="CQ80" s="68"/>
      <c r="CR80" s="69"/>
      <c r="CS80" s="69"/>
      <c r="CT80" s="69"/>
      <c r="CU80" s="69"/>
      <c r="CV80" s="70"/>
      <c r="CW80" s="71"/>
      <c r="CX80" s="68"/>
      <c r="CY80" s="69"/>
      <c r="CZ80" s="69"/>
      <c r="DA80" s="69"/>
      <c r="DB80" s="69"/>
      <c r="DC80" s="70"/>
      <c r="DD80" s="71"/>
      <c r="DE80" s="68"/>
      <c r="DF80" s="69"/>
      <c r="DG80" s="69"/>
      <c r="DH80" s="69"/>
      <c r="DI80" s="69"/>
      <c r="DJ80" s="70"/>
      <c r="DK80" s="71"/>
      <c r="DL80" s="68"/>
      <c r="DM80" s="69"/>
      <c r="DN80" s="69"/>
      <c r="DO80" s="69"/>
      <c r="DP80" s="69"/>
      <c r="DQ80" s="70"/>
      <c r="DR80" s="71"/>
      <c r="DS80" s="68"/>
      <c r="DT80" s="69"/>
      <c r="DU80" s="69"/>
      <c r="DV80" s="69"/>
      <c r="DW80" s="69"/>
      <c r="DX80" s="70"/>
      <c r="DY80" s="71"/>
      <c r="DZ80" s="68"/>
      <c r="EA80" s="69"/>
      <c r="EB80" s="69"/>
      <c r="EC80" s="69"/>
      <c r="ED80" s="69"/>
      <c r="EE80" s="70"/>
      <c r="EF80" s="71"/>
      <c r="EG80" s="70">
        <f t="shared" si="30"/>
        <v>1</v>
      </c>
      <c r="EH80" s="73">
        <f t="shared" si="31"/>
        <v>0</v>
      </c>
      <c r="EI80" s="70">
        <f t="shared" si="33"/>
        <v>0</v>
      </c>
      <c r="EJ80" s="66">
        <f t="shared" si="34"/>
        <v>0</v>
      </c>
      <c r="EM80" s="67"/>
    </row>
    <row r="81" spans="1:143" ht="25.5" outlineLevel="1" x14ac:dyDescent="0.2">
      <c r="A81" s="302" t="s">
        <v>51</v>
      </c>
      <c r="B81" s="303">
        <v>200536</v>
      </c>
      <c r="C81" s="306" t="str">
        <f>IFERROR(IFERROR(IF(MATCH(B81,[1]SINAPI!$A$3:$A$7037,0),(PROPER(VLOOKUP(B81,[1]SINAPI!$A$3:$E$7037,5,0))),0),IFERROR(IF(MATCH(B81,'[1]CDHU-182'!$A$9:$A$4098,0),(UPPER(VLOOKUP(B81,'[1]CDHU-182'!$A$9:$H$4098,8,0))),0),IFERROR(IF(MATCH(B81,[1]FDE!$A$7:$A$3232,0),(VLOOKUP(B81,[1]FDE!$A$7:$E$3232,5,0)),0),IF(MATCH(B81,'[1]SIURB Edif'!$A$2:$A$2699,0),(PROPER(VLOOKUP(B81,'[1]SIURB Edif'!A$2:E$2699,5,0))),0))))," ")</f>
        <v>Siurb (Edif)-Jan/21</v>
      </c>
      <c r="D81" s="169" t="s">
        <v>811</v>
      </c>
      <c r="E81" s="170" t="s">
        <v>338</v>
      </c>
      <c r="F81" s="171">
        <v>1</v>
      </c>
      <c r="G81" s="74"/>
      <c r="H81" s="172">
        <f>ROUND(IFERROR(F81*G81," - "),2)</f>
        <v>0</v>
      </c>
      <c r="I81" s="173" t="e">
        <f>H81/$G$686</f>
        <v>#DIV/0!</v>
      </c>
      <c r="J81" s="19">
        <f t="shared" si="32"/>
        <v>1</v>
      </c>
      <c r="K81" s="68">
        <f>SUM(L81:P81)</f>
        <v>0</v>
      </c>
      <c r="L81" s="69"/>
      <c r="M81" s="69"/>
      <c r="N81" s="69"/>
      <c r="O81" s="69"/>
      <c r="P81" s="69"/>
      <c r="Q81" s="73">
        <f>K81*$H81</f>
        <v>0</v>
      </c>
      <c r="R81" s="68">
        <f>SUM(S81:W81)</f>
        <v>0</v>
      </c>
      <c r="S81" s="69"/>
      <c r="T81" s="69"/>
      <c r="U81" s="69"/>
      <c r="V81" s="69"/>
      <c r="W81" s="69"/>
      <c r="X81" s="71">
        <f>R81*$H81</f>
        <v>0</v>
      </c>
      <c r="Y81" s="68">
        <f>SUM(Z81:AD81)</f>
        <v>0</v>
      </c>
      <c r="Z81" s="69"/>
      <c r="AA81" s="69"/>
      <c r="AB81" s="69"/>
      <c r="AC81" s="69"/>
      <c r="AD81" s="69"/>
      <c r="AE81" s="71">
        <f>Y81*$H81</f>
        <v>0</v>
      </c>
      <c r="AF81" s="68">
        <f>SUM(AG81:AK81)</f>
        <v>0</v>
      </c>
      <c r="AG81" s="69"/>
      <c r="AH81" s="69"/>
      <c r="AI81" s="69"/>
      <c r="AJ81" s="69"/>
      <c r="AK81" s="69"/>
      <c r="AL81" s="71">
        <f>AF81*$H81</f>
        <v>0</v>
      </c>
      <c r="AM81" s="68">
        <f>SUM(AN81:AR81)</f>
        <v>0</v>
      </c>
      <c r="AN81" s="69"/>
      <c r="AO81" s="69"/>
      <c r="AP81" s="69"/>
      <c r="AQ81" s="69"/>
      <c r="AR81" s="69"/>
      <c r="AS81" s="71">
        <f>AM81*$H81</f>
        <v>0</v>
      </c>
      <c r="AT81" s="68">
        <f>SUM(AU81:AY81)</f>
        <v>0</v>
      </c>
      <c r="AU81" s="69"/>
      <c r="AV81" s="69"/>
      <c r="AW81" s="69"/>
      <c r="AX81" s="69"/>
      <c r="AY81" s="69"/>
      <c r="AZ81" s="71">
        <f>AT81*$H81</f>
        <v>0</v>
      </c>
      <c r="BA81" s="68">
        <f>SUM(BB81:BF81)</f>
        <v>0</v>
      </c>
      <c r="BB81" s="69"/>
      <c r="BC81" s="69"/>
      <c r="BD81" s="69"/>
      <c r="BE81" s="69"/>
      <c r="BF81" s="69"/>
      <c r="BG81" s="71">
        <f>BA81*$H81</f>
        <v>0</v>
      </c>
      <c r="BH81" s="68">
        <f>SUM(BI81:BM81)</f>
        <v>0</v>
      </c>
      <c r="BI81" s="69"/>
      <c r="BJ81" s="69"/>
      <c r="BK81" s="69"/>
      <c r="BL81" s="69"/>
      <c r="BM81" s="69"/>
      <c r="BN81" s="71">
        <f>BH81*$H81</f>
        <v>0</v>
      </c>
      <c r="BO81" s="68">
        <f>SUM(BP81:BT81)</f>
        <v>0</v>
      </c>
      <c r="BP81" s="69"/>
      <c r="BQ81" s="69"/>
      <c r="BR81" s="69"/>
      <c r="BS81" s="69"/>
      <c r="BT81" s="69"/>
      <c r="BU81" s="71">
        <f>BO81*$H81</f>
        <v>0</v>
      </c>
      <c r="BV81" s="68">
        <f>SUM(BW81:CA81)</f>
        <v>0</v>
      </c>
      <c r="BW81" s="69"/>
      <c r="BX81" s="69"/>
      <c r="BY81" s="69"/>
      <c r="BZ81" s="69"/>
      <c r="CA81" s="69"/>
      <c r="CB81" s="71">
        <f>BV81*$H81</f>
        <v>0</v>
      </c>
      <c r="CC81" s="68">
        <f>SUM(CD81:CH81)</f>
        <v>0</v>
      </c>
      <c r="CD81" s="69"/>
      <c r="CE81" s="69"/>
      <c r="CF81" s="69"/>
      <c r="CG81" s="69"/>
      <c r="CH81" s="69"/>
      <c r="CI81" s="71">
        <f>CC81*$H81</f>
        <v>0</v>
      </c>
      <c r="CJ81" s="68">
        <f>SUM(CK81:CO81)</f>
        <v>0</v>
      </c>
      <c r="CK81" s="69"/>
      <c r="CL81" s="69"/>
      <c r="CM81" s="69"/>
      <c r="CN81" s="69"/>
      <c r="CO81" s="69"/>
      <c r="CP81" s="71">
        <f>CJ81*$H81</f>
        <v>0</v>
      </c>
      <c r="CQ81" s="68">
        <f>SUM(CR81:CV81)</f>
        <v>0</v>
      </c>
      <c r="CR81" s="69"/>
      <c r="CS81" s="69"/>
      <c r="CT81" s="69"/>
      <c r="CU81" s="69"/>
      <c r="CV81" s="69"/>
      <c r="CW81" s="71">
        <f>CQ81*$H81</f>
        <v>0</v>
      </c>
      <c r="CX81" s="68">
        <f>SUM(CY81:DC81)</f>
        <v>0</v>
      </c>
      <c r="CY81" s="69"/>
      <c r="CZ81" s="69"/>
      <c r="DA81" s="69"/>
      <c r="DB81" s="69"/>
      <c r="DC81" s="69"/>
      <c r="DD81" s="71">
        <f>CX81*$H81</f>
        <v>0</v>
      </c>
      <c r="DE81" s="68">
        <f>SUM(DF81:DJ81)</f>
        <v>0</v>
      </c>
      <c r="DF81" s="69"/>
      <c r="DG81" s="69"/>
      <c r="DH81" s="69"/>
      <c r="DI81" s="69"/>
      <c r="DJ81" s="69"/>
      <c r="DK81" s="71">
        <f>DE81*$H81</f>
        <v>0</v>
      </c>
      <c r="DL81" s="68">
        <f>SUM(DM81:DQ81)</f>
        <v>0</v>
      </c>
      <c r="DM81" s="69"/>
      <c r="DN81" s="69"/>
      <c r="DO81" s="69"/>
      <c r="DP81" s="69"/>
      <c r="DQ81" s="69"/>
      <c r="DR81" s="71">
        <f>DL81*$H81</f>
        <v>0</v>
      </c>
      <c r="DS81" s="68">
        <f>SUM(DT81:DX81)</f>
        <v>0</v>
      </c>
      <c r="DT81" s="69"/>
      <c r="DU81" s="69"/>
      <c r="DV81" s="69"/>
      <c r="DW81" s="69"/>
      <c r="DX81" s="69"/>
      <c r="DY81" s="71">
        <f>DS81*$H81</f>
        <v>0</v>
      </c>
      <c r="DZ81" s="68">
        <f>SUM(EA81:EE81)</f>
        <v>0</v>
      </c>
      <c r="EA81" s="69"/>
      <c r="EB81" s="69"/>
      <c r="EC81" s="69"/>
      <c r="ED81" s="69"/>
      <c r="EE81" s="69"/>
      <c r="EF81" s="71">
        <f>DZ81*$H81</f>
        <v>0</v>
      </c>
      <c r="EG81" s="70">
        <f t="shared" si="30"/>
        <v>1</v>
      </c>
      <c r="EH81" s="73">
        <f t="shared" si="31"/>
        <v>0</v>
      </c>
      <c r="EI81" s="70">
        <f t="shared" si="33"/>
        <v>0</v>
      </c>
      <c r="EJ81" s="66">
        <f t="shared" si="34"/>
        <v>0</v>
      </c>
      <c r="EM81" s="67"/>
    </row>
    <row r="82" spans="1:143" ht="25.5" outlineLevel="1" x14ac:dyDescent="0.2">
      <c r="A82" s="302" t="s">
        <v>370</v>
      </c>
      <c r="B82" s="303" t="s">
        <v>93</v>
      </c>
      <c r="C82" s="306" t="str">
        <f>IFERROR(IFERROR(IF(MATCH(B82,[1]SINAPI!$A$3:$A$7037,0),(PROPER(VLOOKUP(B82,[1]SINAPI!$A$3:$E$7037,5,0))),0),IFERROR(IF(MATCH(B82,'[1]CDHU-182'!$A$9:$A$4098,0),(UPPER(VLOOKUP(B82,'[1]CDHU-182'!$A$9:$H$4098,8,0))),0),IFERROR(IF(MATCH(B82,[1]FDE!$A$7:$A$3232,0),(VLOOKUP(B82,[1]FDE!$A$7:$E$3232,5,0)),0),IF(MATCH(B82,'[1]SIURB Edif'!$A$2:$A$2699,0),(PROPER(VLOOKUP(B82,'[1]SIURB Edif'!A$2:E$2699,5,0))),0))))," ")</f>
        <v>FDE-Julho/21</v>
      </c>
      <c r="D82" s="169" t="s">
        <v>812</v>
      </c>
      <c r="E82" s="170" t="s">
        <v>75</v>
      </c>
      <c r="F82" s="171">
        <v>1</v>
      </c>
      <c r="G82" s="74"/>
      <c r="H82" s="172">
        <f>ROUND(IFERROR(F82*G82," - "),2)</f>
        <v>0</v>
      </c>
      <c r="I82" s="173" t="e">
        <f>H82/$G$686</f>
        <v>#DIV/0!</v>
      </c>
      <c r="J82" s="19">
        <f t="shared" si="32"/>
        <v>1</v>
      </c>
      <c r="K82" s="68">
        <f>SUM(L82:P82)</f>
        <v>0</v>
      </c>
      <c r="L82" s="69"/>
      <c r="M82" s="69"/>
      <c r="N82" s="69"/>
      <c r="O82" s="69"/>
      <c r="P82" s="69"/>
      <c r="Q82" s="73">
        <f>K82*$H82</f>
        <v>0</v>
      </c>
      <c r="R82" s="68">
        <f>SUM(S82:W82)</f>
        <v>0</v>
      </c>
      <c r="S82" s="69"/>
      <c r="T82" s="69"/>
      <c r="U82" s="69"/>
      <c r="V82" s="69"/>
      <c r="W82" s="69"/>
      <c r="X82" s="71">
        <f>R82*$H82</f>
        <v>0</v>
      </c>
      <c r="Y82" s="68">
        <f>SUM(Z82:AD82)</f>
        <v>0</v>
      </c>
      <c r="Z82" s="69"/>
      <c r="AA82" s="69"/>
      <c r="AB82" s="69"/>
      <c r="AC82" s="69"/>
      <c r="AD82" s="69"/>
      <c r="AE82" s="71">
        <f>Y82*$H82</f>
        <v>0</v>
      </c>
      <c r="AF82" s="68">
        <f>SUM(AG82:AK82)</f>
        <v>0</v>
      </c>
      <c r="AG82" s="69"/>
      <c r="AH82" s="69"/>
      <c r="AI82" s="69"/>
      <c r="AJ82" s="69"/>
      <c r="AK82" s="69"/>
      <c r="AL82" s="71">
        <f>AF82*$H82</f>
        <v>0</v>
      </c>
      <c r="AM82" s="68">
        <f>SUM(AN82:AR82)</f>
        <v>0</v>
      </c>
      <c r="AN82" s="69"/>
      <c r="AO82" s="69"/>
      <c r="AP82" s="69"/>
      <c r="AQ82" s="69"/>
      <c r="AR82" s="69"/>
      <c r="AS82" s="71">
        <f>AM82*$H82</f>
        <v>0</v>
      </c>
      <c r="AT82" s="68">
        <f>SUM(AU82:AY82)</f>
        <v>0</v>
      </c>
      <c r="AU82" s="69"/>
      <c r="AV82" s="69"/>
      <c r="AW82" s="69"/>
      <c r="AX82" s="69"/>
      <c r="AY82" s="69"/>
      <c r="AZ82" s="71">
        <f>AT82*$H82</f>
        <v>0</v>
      </c>
      <c r="BA82" s="68">
        <f>SUM(BB82:BF82)</f>
        <v>0</v>
      </c>
      <c r="BB82" s="69"/>
      <c r="BC82" s="69"/>
      <c r="BD82" s="69"/>
      <c r="BE82" s="69"/>
      <c r="BF82" s="69"/>
      <c r="BG82" s="71">
        <f>BA82*$H82</f>
        <v>0</v>
      </c>
      <c r="BH82" s="68">
        <f>SUM(BI82:BM82)</f>
        <v>0</v>
      </c>
      <c r="BI82" s="69"/>
      <c r="BJ82" s="69"/>
      <c r="BK82" s="69"/>
      <c r="BL82" s="69"/>
      <c r="BM82" s="69"/>
      <c r="BN82" s="71">
        <f>BH82*$H82</f>
        <v>0</v>
      </c>
      <c r="BO82" s="68">
        <f>SUM(BP82:BT82)</f>
        <v>0</v>
      </c>
      <c r="BP82" s="69"/>
      <c r="BQ82" s="69"/>
      <c r="BR82" s="69"/>
      <c r="BS82" s="69"/>
      <c r="BT82" s="69"/>
      <c r="BU82" s="71">
        <f>BO82*$H82</f>
        <v>0</v>
      </c>
      <c r="BV82" s="68">
        <f>SUM(BW82:CA82)</f>
        <v>0</v>
      </c>
      <c r="BW82" s="69"/>
      <c r="BX82" s="69"/>
      <c r="BY82" s="69"/>
      <c r="BZ82" s="69"/>
      <c r="CA82" s="69"/>
      <c r="CB82" s="71">
        <f>BV82*$H82</f>
        <v>0</v>
      </c>
      <c r="CC82" s="68">
        <f>SUM(CD82:CH82)</f>
        <v>0</v>
      </c>
      <c r="CD82" s="69"/>
      <c r="CE82" s="69"/>
      <c r="CF82" s="69"/>
      <c r="CG82" s="69"/>
      <c r="CH82" s="69"/>
      <c r="CI82" s="71">
        <f>CC82*$H82</f>
        <v>0</v>
      </c>
      <c r="CJ82" s="68">
        <f>SUM(CK82:CO82)</f>
        <v>0</v>
      </c>
      <c r="CK82" s="69"/>
      <c r="CL82" s="69"/>
      <c r="CM82" s="69"/>
      <c r="CN82" s="69"/>
      <c r="CO82" s="69"/>
      <c r="CP82" s="71">
        <f>CJ82*$H82</f>
        <v>0</v>
      </c>
      <c r="CQ82" s="68">
        <f>SUM(CR82:CV82)</f>
        <v>0</v>
      </c>
      <c r="CR82" s="69"/>
      <c r="CS82" s="69"/>
      <c r="CT82" s="69"/>
      <c r="CU82" s="69"/>
      <c r="CV82" s="69"/>
      <c r="CW82" s="71">
        <f>CQ82*$H82</f>
        <v>0</v>
      </c>
      <c r="CX82" s="68">
        <f>SUM(CY82:DC82)</f>
        <v>0</v>
      </c>
      <c r="CY82" s="69"/>
      <c r="CZ82" s="69"/>
      <c r="DA82" s="69"/>
      <c r="DB82" s="69"/>
      <c r="DC82" s="69"/>
      <c r="DD82" s="71">
        <f>CX82*$H82</f>
        <v>0</v>
      </c>
      <c r="DE82" s="68">
        <f>SUM(DF82:DJ82)</f>
        <v>0</v>
      </c>
      <c r="DF82" s="69"/>
      <c r="DG82" s="69"/>
      <c r="DH82" s="69"/>
      <c r="DI82" s="69"/>
      <c r="DJ82" s="69"/>
      <c r="DK82" s="71">
        <f>DE82*$H82</f>
        <v>0</v>
      </c>
      <c r="DL82" s="68">
        <f>SUM(DM82:DQ82)</f>
        <v>0</v>
      </c>
      <c r="DM82" s="69"/>
      <c r="DN82" s="69"/>
      <c r="DO82" s="69"/>
      <c r="DP82" s="69"/>
      <c r="DQ82" s="69"/>
      <c r="DR82" s="71">
        <f>DL82*$H82</f>
        <v>0</v>
      </c>
      <c r="DS82" s="68">
        <f>SUM(DT82:DX82)</f>
        <v>0</v>
      </c>
      <c r="DT82" s="69"/>
      <c r="DU82" s="69"/>
      <c r="DV82" s="69"/>
      <c r="DW82" s="69"/>
      <c r="DX82" s="69"/>
      <c r="DY82" s="71">
        <f>DS82*$H82</f>
        <v>0</v>
      </c>
      <c r="DZ82" s="68">
        <f>SUM(EA82:EE82)</f>
        <v>0</v>
      </c>
      <c r="EA82" s="69"/>
      <c r="EB82" s="69"/>
      <c r="EC82" s="69"/>
      <c r="ED82" s="69"/>
      <c r="EE82" s="69"/>
      <c r="EF82" s="71">
        <f>DZ82*$H82</f>
        <v>0</v>
      </c>
      <c r="EG82" s="70">
        <f t="shared" si="30"/>
        <v>1</v>
      </c>
      <c r="EH82" s="73">
        <f t="shared" si="31"/>
        <v>0</v>
      </c>
      <c r="EI82" s="70">
        <f t="shared" si="33"/>
        <v>0</v>
      </c>
      <c r="EJ82" s="66">
        <f t="shared" si="34"/>
        <v>0</v>
      </c>
      <c r="EM82" s="67"/>
    </row>
    <row r="83" spans="1:143" ht="26.25" outlineLevel="1" thickBot="1" x14ac:dyDescent="0.25">
      <c r="A83" s="302" t="s">
        <v>371</v>
      </c>
      <c r="B83" s="303" t="s">
        <v>74</v>
      </c>
      <c r="C83" s="306" t="str">
        <f>IFERROR(IFERROR(IF(MATCH(B83,[1]SINAPI!$A$3:$A$7037,0),(PROPER(VLOOKUP(B83,[1]SINAPI!$A$3:$E$7037,5,0))),0),IFERROR(IF(MATCH(B83,'[1]CDHU-182'!$A$9:$A$4098,0),(UPPER(VLOOKUP(B83,'[1]CDHU-182'!$A$9:$H$4098,8,0))),0),IFERROR(IF(MATCH(B83,[1]FDE!$A$7:$A$3232,0),(VLOOKUP(B83,[1]FDE!$A$7:$E$3232,5,0)),0),IF(MATCH(B83,'[1]SIURB Edif'!$A$2:$A$2699,0),(PROPER(VLOOKUP(B83,'[1]SIURB Edif'!A$2:E$2699,5,0))),0))))," ")</f>
        <v>FDE-Julho/21</v>
      </c>
      <c r="D83" s="169" t="s">
        <v>813</v>
      </c>
      <c r="E83" s="170" t="s">
        <v>75</v>
      </c>
      <c r="F83" s="171">
        <v>1</v>
      </c>
      <c r="G83" s="74"/>
      <c r="H83" s="172">
        <f>ROUND(IFERROR(F83*G83," - "),2)</f>
        <v>0</v>
      </c>
      <c r="I83" s="175" t="e">
        <f>H83/$G$686</f>
        <v>#DIV/0!</v>
      </c>
      <c r="J83" s="19">
        <f>EG83</f>
        <v>1</v>
      </c>
      <c r="K83" s="68">
        <f>SUM(L83:P83)</f>
        <v>0</v>
      </c>
      <c r="L83" s="82"/>
      <c r="M83" s="82"/>
      <c r="N83" s="82"/>
      <c r="O83" s="82"/>
      <c r="P83" s="82"/>
      <c r="Q83" s="73">
        <f>K83*$H83</f>
        <v>0</v>
      </c>
      <c r="R83" s="68">
        <f>SUM(S83:W83)</f>
        <v>0</v>
      </c>
      <c r="S83" s="82"/>
      <c r="T83" s="82"/>
      <c r="U83" s="82"/>
      <c r="V83" s="82"/>
      <c r="W83" s="82"/>
      <c r="X83" s="73">
        <f>R83*$H83</f>
        <v>0</v>
      </c>
      <c r="Y83" s="68">
        <f>SUM(Z83:AD83)</f>
        <v>0</v>
      </c>
      <c r="Z83" s="82"/>
      <c r="AA83" s="82"/>
      <c r="AB83" s="82"/>
      <c r="AC83" s="82"/>
      <c r="AD83" s="82"/>
      <c r="AE83" s="73">
        <f>Y83*$H83</f>
        <v>0</v>
      </c>
      <c r="AF83" s="68">
        <f>SUM(AG83:AK83)</f>
        <v>0</v>
      </c>
      <c r="AG83" s="82"/>
      <c r="AH83" s="82"/>
      <c r="AI83" s="82"/>
      <c r="AJ83" s="82"/>
      <c r="AK83" s="82"/>
      <c r="AL83" s="73">
        <f>AF83*$H83</f>
        <v>0</v>
      </c>
      <c r="AM83" s="68">
        <f>SUM(AN83:AR83)</f>
        <v>0</v>
      </c>
      <c r="AN83" s="82"/>
      <c r="AO83" s="82"/>
      <c r="AP83" s="82"/>
      <c r="AQ83" s="82"/>
      <c r="AR83" s="82"/>
      <c r="AS83" s="73">
        <f>AM83*$H83</f>
        <v>0</v>
      </c>
      <c r="AT83" s="68">
        <f>SUM(AU83:AY83)</f>
        <v>0</v>
      </c>
      <c r="AU83" s="82"/>
      <c r="AV83" s="82"/>
      <c r="AW83" s="82"/>
      <c r="AX83" s="82"/>
      <c r="AY83" s="82"/>
      <c r="AZ83" s="73">
        <f>AT83*$H83</f>
        <v>0</v>
      </c>
      <c r="BA83" s="68">
        <f>SUM(BB83:BF83)</f>
        <v>0</v>
      </c>
      <c r="BB83" s="82"/>
      <c r="BC83" s="82"/>
      <c r="BD83" s="82"/>
      <c r="BE83" s="82"/>
      <c r="BF83" s="82"/>
      <c r="BG83" s="73">
        <f>BA83*$H83</f>
        <v>0</v>
      </c>
      <c r="BH83" s="68">
        <f>SUM(BI83:BM83)</f>
        <v>0</v>
      </c>
      <c r="BI83" s="82"/>
      <c r="BJ83" s="82"/>
      <c r="BK83" s="82"/>
      <c r="BL83" s="82"/>
      <c r="BM83" s="82"/>
      <c r="BN83" s="73">
        <f>BH83*$H83</f>
        <v>0</v>
      </c>
      <c r="BO83" s="68">
        <f>SUM(BP83:BT83)</f>
        <v>0</v>
      </c>
      <c r="BP83" s="82"/>
      <c r="BQ83" s="82"/>
      <c r="BR83" s="82"/>
      <c r="BS83" s="82"/>
      <c r="BT83" s="82"/>
      <c r="BU83" s="73">
        <f>BO83*$H83</f>
        <v>0</v>
      </c>
      <c r="BV83" s="68">
        <f>SUM(BW83:CA83)</f>
        <v>0</v>
      </c>
      <c r="BW83" s="82"/>
      <c r="BX83" s="82"/>
      <c r="BY83" s="82"/>
      <c r="BZ83" s="82"/>
      <c r="CA83" s="82"/>
      <c r="CB83" s="73">
        <f>BV83*$H83</f>
        <v>0</v>
      </c>
      <c r="CC83" s="68">
        <f>SUM(CD83:CH83)</f>
        <v>0</v>
      </c>
      <c r="CD83" s="82"/>
      <c r="CE83" s="82"/>
      <c r="CF83" s="82"/>
      <c r="CG83" s="82"/>
      <c r="CH83" s="82"/>
      <c r="CI83" s="73">
        <f>CC83*$H83</f>
        <v>0</v>
      </c>
      <c r="CJ83" s="68">
        <f>SUM(CK83:CO83)</f>
        <v>0</v>
      </c>
      <c r="CK83" s="82"/>
      <c r="CL83" s="82"/>
      <c r="CM83" s="82"/>
      <c r="CN83" s="82"/>
      <c r="CO83" s="82"/>
      <c r="CP83" s="73">
        <f>CJ83*$H83</f>
        <v>0</v>
      </c>
      <c r="CQ83" s="68">
        <f>SUM(CR83:CV83)</f>
        <v>0</v>
      </c>
      <c r="CR83" s="82"/>
      <c r="CS83" s="82"/>
      <c r="CT83" s="82"/>
      <c r="CU83" s="82"/>
      <c r="CV83" s="82"/>
      <c r="CW83" s="73">
        <f>CQ83*$H83</f>
        <v>0</v>
      </c>
      <c r="CX83" s="68">
        <f>SUM(CY83:DC83)</f>
        <v>0</v>
      </c>
      <c r="CY83" s="82"/>
      <c r="CZ83" s="82"/>
      <c r="DA83" s="82"/>
      <c r="DB83" s="82"/>
      <c r="DC83" s="82"/>
      <c r="DD83" s="73">
        <f>CX83*$H83</f>
        <v>0</v>
      </c>
      <c r="DE83" s="68">
        <f>SUM(DF83:DJ83)</f>
        <v>0</v>
      </c>
      <c r="DF83" s="82"/>
      <c r="DG83" s="82"/>
      <c r="DH83" s="82"/>
      <c r="DI83" s="82"/>
      <c r="DJ83" s="82"/>
      <c r="DK83" s="73">
        <f>DE83*$H83</f>
        <v>0</v>
      </c>
      <c r="DL83" s="68">
        <f>SUM(DM83:DQ83)</f>
        <v>0</v>
      </c>
      <c r="DM83" s="82"/>
      <c r="DN83" s="82"/>
      <c r="DO83" s="82"/>
      <c r="DP83" s="82"/>
      <c r="DQ83" s="82"/>
      <c r="DR83" s="73">
        <f>DL83*$H83</f>
        <v>0</v>
      </c>
      <c r="DS83" s="68">
        <f>SUM(DT83:DX83)</f>
        <v>0</v>
      </c>
      <c r="DT83" s="82"/>
      <c r="DU83" s="82"/>
      <c r="DV83" s="82"/>
      <c r="DW83" s="82"/>
      <c r="DX83" s="82"/>
      <c r="DY83" s="73">
        <f>DS83*$H83</f>
        <v>0</v>
      </c>
      <c r="DZ83" s="68">
        <f>SUM(EA83:EE83)</f>
        <v>0</v>
      </c>
      <c r="EA83" s="82"/>
      <c r="EB83" s="82"/>
      <c r="EC83" s="82"/>
      <c r="ED83" s="82"/>
      <c r="EE83" s="82"/>
      <c r="EF83" s="73">
        <f>DZ83*$H83</f>
        <v>0</v>
      </c>
      <c r="EG83" s="70">
        <f>1-EI83</f>
        <v>1</v>
      </c>
      <c r="EH83" s="73">
        <f>H83-EJ83</f>
        <v>0</v>
      </c>
      <c r="EI83" s="70">
        <f>SUM(CJ83,CC83,BV83,BO83,BH83,BA83,AT83,AM83,AF83,Y83,R83,K83,CQ83,CX83,DE83,DL83,DS83,DZ83)</f>
        <v>0</v>
      </c>
      <c r="EJ83" s="66">
        <f>SUM(CP83,CI83,CB83,BU83,BN83,BG83,AZ83,AS83,AL83,AE83,X83,Q83,CW83,DD83,DK83,DR83,DY83,EF83)</f>
        <v>0</v>
      </c>
      <c r="EM83" s="67"/>
    </row>
    <row r="84" spans="1:143" ht="15.75" thickBot="1" x14ac:dyDescent="0.25">
      <c r="A84" s="309">
        <v>5</v>
      </c>
      <c r="B84" s="310"/>
      <c r="C84" s="308"/>
      <c r="D84" s="179" t="s">
        <v>889</v>
      </c>
      <c r="E84" s="167">
        <f>ROUND(SUM(E85,E88,E91,E96),2)</f>
        <v>0</v>
      </c>
      <c r="F84" s="167"/>
      <c r="G84" s="167"/>
      <c r="H84" s="29"/>
      <c r="I84" s="12" t="e">
        <f>E84/$G$686</f>
        <v>#DIV/0!</v>
      </c>
      <c r="J84" s="26" t="e">
        <f t="shared" ref="J84:J90" si="35">EG84</f>
        <v>#DIV/0!</v>
      </c>
      <c r="K84" s="75" t="e">
        <f>ROUND(Q84/$E84,4)</f>
        <v>#DIV/0!</v>
      </c>
      <c r="L84" s="76" t="e">
        <f>SUMPRODUCT(L85:L99,$H85:$H99)/$E84</f>
        <v>#DIV/0!</v>
      </c>
      <c r="M84" s="76" t="e">
        <f>SUMPRODUCT(M85:M99,$H85:$H99)/$E84</f>
        <v>#DIV/0!</v>
      </c>
      <c r="N84" s="76" t="e">
        <f>SUMPRODUCT(N85:N99,$H85:$H99)/$E84</f>
        <v>#DIV/0!</v>
      </c>
      <c r="O84" s="76" t="e">
        <f>SUMPRODUCT(O85:O99,$H85:$H99)/$E84</f>
        <v>#DIV/0!</v>
      </c>
      <c r="P84" s="76" t="e">
        <f>SUMPRODUCT(P85:P99,$H85:$H99)/$E84</f>
        <v>#DIV/0!</v>
      </c>
      <c r="Q84" s="77">
        <f>SUM(Q85:Q99)</f>
        <v>0</v>
      </c>
      <c r="R84" s="78" t="e">
        <f>ROUND(X84/$E84,4)</f>
        <v>#DIV/0!</v>
      </c>
      <c r="S84" s="76" t="e">
        <f>SUMPRODUCT(S85:S99,$H85:$H99)/$E84</f>
        <v>#DIV/0!</v>
      </c>
      <c r="T84" s="76" t="e">
        <f>SUMPRODUCT(T85:T99,$H85:$H99)/$E84</f>
        <v>#DIV/0!</v>
      </c>
      <c r="U84" s="76" t="e">
        <f>SUMPRODUCT(U85:U99,$H85:$H99)/$E84</f>
        <v>#DIV/0!</v>
      </c>
      <c r="V84" s="76" t="e">
        <f>SUMPRODUCT(V85:V99,$H85:$H99)/$E84</f>
        <v>#DIV/0!</v>
      </c>
      <c r="W84" s="76" t="e">
        <f>SUMPRODUCT(W85:W99,$H85:$H99)/$E84</f>
        <v>#DIV/0!</v>
      </c>
      <c r="X84" s="77">
        <f>SUM(X85:X99)</f>
        <v>0</v>
      </c>
      <c r="Y84" s="78" t="e">
        <f>ROUND(AE84/$E84,4)</f>
        <v>#DIV/0!</v>
      </c>
      <c r="Z84" s="76" t="e">
        <f>SUMPRODUCT(Z85:Z99,$H85:$H99)/$E84</f>
        <v>#DIV/0!</v>
      </c>
      <c r="AA84" s="76" t="e">
        <f>SUMPRODUCT(AA85:AA99,$H85:$H99)/$E84</f>
        <v>#DIV/0!</v>
      </c>
      <c r="AB84" s="76" t="e">
        <f>SUMPRODUCT(AB85:AB99,$H85:$H99)/$E84</f>
        <v>#DIV/0!</v>
      </c>
      <c r="AC84" s="76" t="e">
        <f>SUMPRODUCT(AC85:AC99,$H85:$H99)/$E84</f>
        <v>#DIV/0!</v>
      </c>
      <c r="AD84" s="76" t="e">
        <f>SUMPRODUCT(AD85:AD99,$H85:$H99)/$E84</f>
        <v>#DIV/0!</v>
      </c>
      <c r="AE84" s="77">
        <f>SUM(AE85:AE99)</f>
        <v>0</v>
      </c>
      <c r="AF84" s="81" t="e">
        <f>ROUND(AL84/$E84,4)</f>
        <v>#DIV/0!</v>
      </c>
      <c r="AG84" s="76" t="e">
        <f>SUMPRODUCT(AG85:AG99,$H85:$H99)/$E84</f>
        <v>#DIV/0!</v>
      </c>
      <c r="AH84" s="76" t="e">
        <f>SUMPRODUCT(AH85:AH99,$H85:$H99)/$E84</f>
        <v>#DIV/0!</v>
      </c>
      <c r="AI84" s="76" t="e">
        <f>SUMPRODUCT(AI85:AI99,$H85:$H99)/$E84</f>
        <v>#DIV/0!</v>
      </c>
      <c r="AJ84" s="76" t="e">
        <f>SUMPRODUCT(AJ85:AJ99,$H85:$H99)/$E84</f>
        <v>#DIV/0!</v>
      </c>
      <c r="AK84" s="76" t="e">
        <f>SUMPRODUCT(AK85:AK99,$H85:$H99)/$E84</f>
        <v>#DIV/0!</v>
      </c>
      <c r="AL84" s="77">
        <f>SUM(AL85:AL99)</f>
        <v>0</v>
      </c>
      <c r="AM84" s="81" t="e">
        <f>ROUND(AS84/$E84,4)</f>
        <v>#DIV/0!</v>
      </c>
      <c r="AN84" s="76" t="e">
        <f>SUMPRODUCT(AN85:AN99,$H85:$H99)/$E84</f>
        <v>#DIV/0!</v>
      </c>
      <c r="AO84" s="76" t="e">
        <f>SUMPRODUCT(AO85:AO99,$H85:$H99)/$E84</f>
        <v>#DIV/0!</v>
      </c>
      <c r="AP84" s="76" t="e">
        <f>SUMPRODUCT(AP85:AP99,$H85:$H99)/$E84</f>
        <v>#DIV/0!</v>
      </c>
      <c r="AQ84" s="76" t="e">
        <f>SUMPRODUCT(AQ85:AQ99,$H85:$H99)/$E84</f>
        <v>#DIV/0!</v>
      </c>
      <c r="AR84" s="76" t="e">
        <f>SUMPRODUCT(AR85:AR99,$H85:$H99)/$E84</f>
        <v>#DIV/0!</v>
      </c>
      <c r="AS84" s="77">
        <f>SUM(AS85:AS99)</f>
        <v>0</v>
      </c>
      <c r="AT84" s="81" t="e">
        <f>ROUND(AZ84/$E84,4)</f>
        <v>#DIV/0!</v>
      </c>
      <c r="AU84" s="76" t="e">
        <f>SUMPRODUCT(AU85:AU99,$H85:$H99)/$E84</f>
        <v>#DIV/0!</v>
      </c>
      <c r="AV84" s="76" t="e">
        <f>SUMPRODUCT(AV85:AV99,$H85:$H99)/$E84</f>
        <v>#DIV/0!</v>
      </c>
      <c r="AW84" s="76" t="e">
        <f>SUMPRODUCT(AW85:AW99,$H85:$H99)/$E84</f>
        <v>#DIV/0!</v>
      </c>
      <c r="AX84" s="76" t="e">
        <f>SUMPRODUCT(AX85:AX99,$H85:$H99)/$E84</f>
        <v>#DIV/0!</v>
      </c>
      <c r="AY84" s="76" t="e">
        <f>SUMPRODUCT(AY85:AY99,$H85:$H99)/$E84</f>
        <v>#DIV/0!</v>
      </c>
      <c r="AZ84" s="77">
        <f>SUM(AZ85:AZ99)</f>
        <v>0</v>
      </c>
      <c r="BA84" s="81" t="e">
        <f>ROUND(BG84/$E84,4)</f>
        <v>#DIV/0!</v>
      </c>
      <c r="BB84" s="76" t="e">
        <f>SUMPRODUCT(BB85:BB99,$H85:$H99)/$E84</f>
        <v>#DIV/0!</v>
      </c>
      <c r="BC84" s="76" t="e">
        <f>SUMPRODUCT(BC85:BC99,$H85:$H99)/$E84</f>
        <v>#DIV/0!</v>
      </c>
      <c r="BD84" s="76" t="e">
        <f>SUMPRODUCT(BD85:BD99,$H85:$H99)/$E84</f>
        <v>#DIV/0!</v>
      </c>
      <c r="BE84" s="76" t="e">
        <f>SUMPRODUCT(BE85:BE99,$H85:$H99)/$E84</f>
        <v>#DIV/0!</v>
      </c>
      <c r="BF84" s="76" t="e">
        <f>SUMPRODUCT(BF85:BF99,$H85:$H99)/$E84</f>
        <v>#DIV/0!</v>
      </c>
      <c r="BG84" s="77">
        <f>SUM(BG85:BG99)</f>
        <v>0</v>
      </c>
      <c r="BH84" s="81" t="e">
        <f>ROUND(BN84/$E84,4)</f>
        <v>#DIV/0!</v>
      </c>
      <c r="BI84" s="76" t="e">
        <f>SUMPRODUCT(BI85:BI99,$H85:$H99)/$E84</f>
        <v>#DIV/0!</v>
      </c>
      <c r="BJ84" s="76" t="e">
        <f>SUMPRODUCT(BJ85:BJ99,$H85:$H99)/$E84</f>
        <v>#DIV/0!</v>
      </c>
      <c r="BK84" s="76" t="e">
        <f>SUMPRODUCT(BK85:BK99,$H85:$H99)/$E84</f>
        <v>#DIV/0!</v>
      </c>
      <c r="BL84" s="76" t="e">
        <f>SUMPRODUCT(BL85:BL99,$H85:$H99)/$E84</f>
        <v>#DIV/0!</v>
      </c>
      <c r="BM84" s="76" t="e">
        <f>SUMPRODUCT(BM85:BM99,$H85:$H99)/$E84</f>
        <v>#DIV/0!</v>
      </c>
      <c r="BN84" s="77">
        <f>SUM(BN85:BN99)</f>
        <v>0</v>
      </c>
      <c r="BO84" s="81" t="e">
        <f>ROUND(BU84/$E84,4)</f>
        <v>#DIV/0!</v>
      </c>
      <c r="BP84" s="76" t="e">
        <f>SUMPRODUCT(BP85:BP99,$H85:$H99)/$E84</f>
        <v>#DIV/0!</v>
      </c>
      <c r="BQ84" s="76" t="e">
        <f>SUMPRODUCT(BQ85:BQ99,$H85:$H99)/$E84</f>
        <v>#DIV/0!</v>
      </c>
      <c r="BR84" s="76" t="e">
        <f>SUMPRODUCT(BR85:BR99,$H85:$H99)/$E84</f>
        <v>#DIV/0!</v>
      </c>
      <c r="BS84" s="76" t="e">
        <f>SUMPRODUCT(BS85:BS99,$H85:$H99)/$E84</f>
        <v>#DIV/0!</v>
      </c>
      <c r="BT84" s="76" t="e">
        <f>SUMPRODUCT(BT85:BT99,$H85:$H99)/$E84</f>
        <v>#DIV/0!</v>
      </c>
      <c r="BU84" s="77">
        <f>SUM(BU85:BU99)</f>
        <v>0</v>
      </c>
      <c r="BV84" s="81" t="e">
        <f>ROUND(CB84/$E84,4)</f>
        <v>#DIV/0!</v>
      </c>
      <c r="BW84" s="76" t="e">
        <f>SUMPRODUCT(BW85:BW99,$H85:$H99)/$E84</f>
        <v>#DIV/0!</v>
      </c>
      <c r="BX84" s="76" t="e">
        <f>SUMPRODUCT(BX85:BX99,$H85:$H99)/$E84</f>
        <v>#DIV/0!</v>
      </c>
      <c r="BY84" s="76" t="e">
        <f>SUMPRODUCT(BY85:BY99,$H85:$H99)/$E84</f>
        <v>#DIV/0!</v>
      </c>
      <c r="BZ84" s="76" t="e">
        <f>SUMPRODUCT(BZ85:BZ99,$H85:$H99)/$E84</f>
        <v>#DIV/0!</v>
      </c>
      <c r="CA84" s="76" t="e">
        <f>SUMPRODUCT(CA85:CA99,$H85:$H99)/$E84</f>
        <v>#DIV/0!</v>
      </c>
      <c r="CB84" s="77">
        <f>SUM(CB85:CB99)</f>
        <v>0</v>
      </c>
      <c r="CC84" s="81" t="e">
        <f>ROUND(CI84/$E84,4)</f>
        <v>#DIV/0!</v>
      </c>
      <c r="CD84" s="76" t="e">
        <f>SUMPRODUCT(CD85:CD99,$H85:$H99)/$E84</f>
        <v>#DIV/0!</v>
      </c>
      <c r="CE84" s="76" t="e">
        <f>SUMPRODUCT(CE85:CE99,$H85:$H99)/$E84</f>
        <v>#DIV/0!</v>
      </c>
      <c r="CF84" s="76" t="e">
        <f>SUMPRODUCT(CF85:CF99,$H85:$H99)/$E84</f>
        <v>#DIV/0!</v>
      </c>
      <c r="CG84" s="76" t="e">
        <f>SUMPRODUCT(CG85:CG99,$H85:$H99)/$E84</f>
        <v>#DIV/0!</v>
      </c>
      <c r="CH84" s="76" t="e">
        <f>SUMPRODUCT(CH85:CH99,$H85:$H99)/$E84</f>
        <v>#DIV/0!</v>
      </c>
      <c r="CI84" s="77">
        <f>SUM(CI85:CI99)</f>
        <v>0</v>
      </c>
      <c r="CJ84" s="81" t="e">
        <f>ROUND(CP84/$E84,4)</f>
        <v>#DIV/0!</v>
      </c>
      <c r="CK84" s="76" t="e">
        <f>SUMPRODUCT(CK85:CK99,$H85:$H99)/$E84</f>
        <v>#DIV/0!</v>
      </c>
      <c r="CL84" s="76" t="e">
        <f>SUMPRODUCT(CL85:CL99,$H85:$H99)/$E84</f>
        <v>#DIV/0!</v>
      </c>
      <c r="CM84" s="76" t="e">
        <f>SUMPRODUCT(CM85:CM99,$H85:$H99)/$E84</f>
        <v>#DIV/0!</v>
      </c>
      <c r="CN84" s="76" t="e">
        <f>SUMPRODUCT(CN85:CN99,$H85:$H99)/$E84</f>
        <v>#DIV/0!</v>
      </c>
      <c r="CO84" s="76" t="e">
        <f>SUMPRODUCT(CO85:CO99,$H85:$H99)/$E84</f>
        <v>#DIV/0!</v>
      </c>
      <c r="CP84" s="77">
        <f>SUM(CP85:CP99)</f>
        <v>0</v>
      </c>
      <c r="CQ84" s="81" t="e">
        <f>ROUND(CW84/$E84,4)</f>
        <v>#DIV/0!</v>
      </c>
      <c r="CR84" s="76" t="e">
        <f>SUMPRODUCT(CR85:CR99,$H85:$H99)/$E84</f>
        <v>#DIV/0!</v>
      </c>
      <c r="CS84" s="76" t="e">
        <f>SUMPRODUCT(CS85:CS99,$H85:$H99)/$E84</f>
        <v>#DIV/0!</v>
      </c>
      <c r="CT84" s="76" t="e">
        <f>SUMPRODUCT(CT85:CT99,$H85:$H99)/$E84</f>
        <v>#DIV/0!</v>
      </c>
      <c r="CU84" s="76" t="e">
        <f>SUMPRODUCT(CU85:CU99,$H85:$H99)/$E84</f>
        <v>#DIV/0!</v>
      </c>
      <c r="CV84" s="76" t="e">
        <f>SUMPRODUCT(CV85:CV99,$H85:$H99)/$E84</f>
        <v>#DIV/0!</v>
      </c>
      <c r="CW84" s="77">
        <f>SUM(CW85:CW99)</f>
        <v>0</v>
      </c>
      <c r="CX84" s="81" t="e">
        <f>ROUND(DD84/$E84,4)</f>
        <v>#DIV/0!</v>
      </c>
      <c r="CY84" s="76" t="e">
        <f>SUMPRODUCT(CY85:CY99,$H85:$H99)/$E84</f>
        <v>#DIV/0!</v>
      </c>
      <c r="CZ84" s="76" t="e">
        <f>SUMPRODUCT(CZ85:CZ99,$H85:$H99)/$E84</f>
        <v>#DIV/0!</v>
      </c>
      <c r="DA84" s="76" t="e">
        <f>SUMPRODUCT(DA85:DA99,$H85:$H99)/$E84</f>
        <v>#DIV/0!</v>
      </c>
      <c r="DB84" s="76" t="e">
        <f>SUMPRODUCT(DB85:DB99,$H85:$H99)/$E84</f>
        <v>#DIV/0!</v>
      </c>
      <c r="DC84" s="76" t="e">
        <f>SUMPRODUCT(DC85:DC99,$H85:$H99)/$E84</f>
        <v>#DIV/0!</v>
      </c>
      <c r="DD84" s="77">
        <f>SUM(DD85:DD99)</f>
        <v>0</v>
      </c>
      <c r="DE84" s="81" t="e">
        <f>ROUND(DK84/$E84,4)</f>
        <v>#DIV/0!</v>
      </c>
      <c r="DF84" s="76" t="e">
        <f>SUMPRODUCT(DF85:DF99,$H85:$H99)/$E84</f>
        <v>#DIV/0!</v>
      </c>
      <c r="DG84" s="76" t="e">
        <f>SUMPRODUCT(DG85:DG99,$H85:$H99)/$E84</f>
        <v>#DIV/0!</v>
      </c>
      <c r="DH84" s="76" t="e">
        <f>SUMPRODUCT(DH85:DH99,$H85:$H99)/$E84</f>
        <v>#DIV/0!</v>
      </c>
      <c r="DI84" s="76" t="e">
        <f>SUMPRODUCT(DI85:DI99,$H85:$H99)/$E84</f>
        <v>#DIV/0!</v>
      </c>
      <c r="DJ84" s="76" t="e">
        <f>SUMPRODUCT(DJ85:DJ99,$H85:$H99)/$E84</f>
        <v>#DIV/0!</v>
      </c>
      <c r="DK84" s="77">
        <f>SUM(DK85:DK99)</f>
        <v>0</v>
      </c>
      <c r="DL84" s="81" t="e">
        <f>ROUND(DR84/$E84,4)</f>
        <v>#DIV/0!</v>
      </c>
      <c r="DM84" s="76" t="e">
        <f>SUMPRODUCT(DM85:DM99,$H85:$H99)/$E84</f>
        <v>#DIV/0!</v>
      </c>
      <c r="DN84" s="76" t="e">
        <f>SUMPRODUCT(DN85:DN99,$H85:$H99)/$E84</f>
        <v>#DIV/0!</v>
      </c>
      <c r="DO84" s="76" t="e">
        <f>SUMPRODUCT(DO85:DO99,$H85:$H99)/$E84</f>
        <v>#DIV/0!</v>
      </c>
      <c r="DP84" s="76" t="e">
        <f>SUMPRODUCT(DP85:DP99,$H85:$H99)/$E84</f>
        <v>#DIV/0!</v>
      </c>
      <c r="DQ84" s="76" t="e">
        <f>SUMPRODUCT(DQ85:DQ99,$H85:$H99)/$E84</f>
        <v>#DIV/0!</v>
      </c>
      <c r="DR84" s="77">
        <f>SUM(DR85:DR99)</f>
        <v>0</v>
      </c>
      <c r="DS84" s="81" t="e">
        <f>ROUND(DY84/$E84,4)</f>
        <v>#DIV/0!</v>
      </c>
      <c r="DT84" s="76" t="e">
        <f>SUMPRODUCT(DT85:DT99,$H85:$H99)/$E84</f>
        <v>#DIV/0!</v>
      </c>
      <c r="DU84" s="76" t="e">
        <f>SUMPRODUCT(DU85:DU99,$H85:$H99)/$E84</f>
        <v>#DIV/0!</v>
      </c>
      <c r="DV84" s="76" t="e">
        <f>SUMPRODUCT(DV85:DV99,$H85:$H99)/$E84</f>
        <v>#DIV/0!</v>
      </c>
      <c r="DW84" s="76" t="e">
        <f>SUMPRODUCT(DW85:DW99,$H85:$H99)/$E84</f>
        <v>#DIV/0!</v>
      </c>
      <c r="DX84" s="76" t="e">
        <f>SUMPRODUCT(DX85:DX99,$H85:$H99)/$E84</f>
        <v>#DIV/0!</v>
      </c>
      <c r="DY84" s="77">
        <f>SUM(DY85:DY99)</f>
        <v>0</v>
      </c>
      <c r="DZ84" s="81" t="e">
        <f>ROUND(EF84/$E84,4)</f>
        <v>#DIV/0!</v>
      </c>
      <c r="EA84" s="76" t="e">
        <f>SUMPRODUCT(EA85:EA99,$H85:$H99)/$E84</f>
        <v>#DIV/0!</v>
      </c>
      <c r="EB84" s="76" t="e">
        <f>SUMPRODUCT(EB85:EB99,$H85:$H99)/$E84</f>
        <v>#DIV/0!</v>
      </c>
      <c r="EC84" s="76" t="e">
        <f>SUMPRODUCT(EC85:EC99,$H85:$H99)/$E84</f>
        <v>#DIV/0!</v>
      </c>
      <c r="ED84" s="76" t="e">
        <f>SUMPRODUCT(ED85:ED99,$H85:$H99)/$E84</f>
        <v>#DIV/0!</v>
      </c>
      <c r="EE84" s="76" t="e">
        <f>SUMPRODUCT(EE85:EE99,$H85:$H99)/$E84</f>
        <v>#DIV/0!</v>
      </c>
      <c r="EF84" s="77">
        <f>SUM(EF85:EF99)</f>
        <v>0</v>
      </c>
      <c r="EG84" s="63" t="e">
        <f>ROUND(EH84/E84,4)</f>
        <v>#DIV/0!</v>
      </c>
      <c r="EH84" s="80">
        <f>E84-EJ84</f>
        <v>0</v>
      </c>
      <c r="EI84" s="63" t="e">
        <f>ROUND(EJ84/E84,4)</f>
        <v>#DIV/0!</v>
      </c>
      <c r="EJ84" s="66">
        <f t="shared" ref="EJ84:EJ90" si="36">SUM(CP84,CI84,CB84,BU84,BN84,BG84,AZ84,AS84,AL84,AE84,X84,Q84,CW84,DD84,DK84,DR84,DY84,EF84)</f>
        <v>0</v>
      </c>
      <c r="EM84" s="67"/>
    </row>
    <row r="85" spans="1:143" outlineLevel="1" x14ac:dyDescent="0.2">
      <c r="A85" s="313" t="s">
        <v>350</v>
      </c>
      <c r="B85" s="314"/>
      <c r="C85" s="307"/>
      <c r="D85" s="33" t="s">
        <v>354</v>
      </c>
      <c r="E85" s="28">
        <f>SUM(H86:H87)</f>
        <v>0</v>
      </c>
      <c r="F85" s="28"/>
      <c r="G85" s="28"/>
      <c r="H85" s="28"/>
      <c r="I85" s="27" t="e">
        <f>E85/$G$686</f>
        <v>#DIV/0!</v>
      </c>
      <c r="J85" s="19">
        <f t="shared" si="35"/>
        <v>0</v>
      </c>
      <c r="K85" s="68"/>
      <c r="L85" s="69"/>
      <c r="M85" s="69"/>
      <c r="N85" s="69"/>
      <c r="O85" s="69"/>
      <c r="P85" s="70"/>
      <c r="Q85" s="73"/>
      <c r="R85" s="68"/>
      <c r="S85" s="69"/>
      <c r="T85" s="69"/>
      <c r="U85" s="69"/>
      <c r="V85" s="69"/>
      <c r="W85" s="70"/>
      <c r="X85" s="71"/>
      <c r="Y85" s="68"/>
      <c r="Z85" s="69"/>
      <c r="AA85" s="69"/>
      <c r="AB85" s="69"/>
      <c r="AC85" s="69"/>
      <c r="AD85" s="70"/>
      <c r="AE85" s="71"/>
      <c r="AF85" s="68"/>
      <c r="AG85" s="69"/>
      <c r="AH85" s="69"/>
      <c r="AI85" s="69"/>
      <c r="AJ85" s="69"/>
      <c r="AK85" s="70"/>
      <c r="AL85" s="71"/>
      <c r="AM85" s="68"/>
      <c r="AN85" s="69"/>
      <c r="AO85" s="69"/>
      <c r="AP85" s="69"/>
      <c r="AQ85" s="69"/>
      <c r="AR85" s="70"/>
      <c r="AS85" s="71"/>
      <c r="AT85" s="68"/>
      <c r="AU85" s="69"/>
      <c r="AV85" s="69"/>
      <c r="AW85" s="69"/>
      <c r="AX85" s="69"/>
      <c r="AY85" s="70"/>
      <c r="AZ85" s="71"/>
      <c r="BA85" s="68"/>
      <c r="BB85" s="69"/>
      <c r="BC85" s="69"/>
      <c r="BD85" s="69"/>
      <c r="BE85" s="69"/>
      <c r="BF85" s="70"/>
      <c r="BG85" s="71"/>
      <c r="BH85" s="68"/>
      <c r="BI85" s="69"/>
      <c r="BJ85" s="69"/>
      <c r="BK85" s="69"/>
      <c r="BL85" s="69"/>
      <c r="BM85" s="70"/>
      <c r="BN85" s="71"/>
      <c r="BO85" s="68"/>
      <c r="BP85" s="69"/>
      <c r="BQ85" s="69"/>
      <c r="BR85" s="69"/>
      <c r="BS85" s="69"/>
      <c r="BT85" s="70"/>
      <c r="BU85" s="71"/>
      <c r="BV85" s="68"/>
      <c r="BW85" s="69"/>
      <c r="BX85" s="69"/>
      <c r="BY85" s="69"/>
      <c r="BZ85" s="69"/>
      <c r="CA85" s="70"/>
      <c r="CB85" s="71"/>
      <c r="CC85" s="68"/>
      <c r="CD85" s="69"/>
      <c r="CE85" s="69"/>
      <c r="CF85" s="69"/>
      <c r="CG85" s="69"/>
      <c r="CH85" s="70"/>
      <c r="CI85" s="71"/>
      <c r="CJ85" s="68"/>
      <c r="CK85" s="69"/>
      <c r="CL85" s="69"/>
      <c r="CM85" s="69"/>
      <c r="CN85" s="69"/>
      <c r="CO85" s="70"/>
      <c r="CP85" s="71"/>
      <c r="CQ85" s="68"/>
      <c r="CR85" s="69"/>
      <c r="CS85" s="69"/>
      <c r="CT85" s="69"/>
      <c r="CU85" s="69"/>
      <c r="CV85" s="70"/>
      <c r="CW85" s="71"/>
      <c r="CX85" s="68"/>
      <c r="CY85" s="69"/>
      <c r="CZ85" s="69"/>
      <c r="DA85" s="69"/>
      <c r="DB85" s="69"/>
      <c r="DC85" s="70"/>
      <c r="DD85" s="71"/>
      <c r="DE85" s="68"/>
      <c r="DF85" s="69"/>
      <c r="DG85" s="69"/>
      <c r="DH85" s="69"/>
      <c r="DI85" s="69"/>
      <c r="DJ85" s="70"/>
      <c r="DK85" s="71"/>
      <c r="DL85" s="68"/>
      <c r="DM85" s="69"/>
      <c r="DN85" s="69"/>
      <c r="DO85" s="69"/>
      <c r="DP85" s="69"/>
      <c r="DQ85" s="70"/>
      <c r="DR85" s="71"/>
      <c r="DS85" s="68"/>
      <c r="DT85" s="69"/>
      <c r="DU85" s="69"/>
      <c r="DV85" s="69"/>
      <c r="DW85" s="69"/>
      <c r="DX85" s="70"/>
      <c r="DY85" s="71"/>
      <c r="DZ85" s="68"/>
      <c r="EA85" s="69"/>
      <c r="EB85" s="69"/>
      <c r="EC85" s="69"/>
      <c r="ED85" s="69"/>
      <c r="EE85" s="70"/>
      <c r="EF85" s="71"/>
      <c r="EG85" s="70"/>
      <c r="EH85" s="73"/>
      <c r="EI85" s="70">
        <f t="shared" ref="EI85:EI91" si="37">SUM(CJ85,CC85,BV85,BO85,BH85,BA85,AT85,AM85,AF85,Y85,R85,K85,CQ85,CX85,DE85,DL85,DS85,DZ85)</f>
        <v>0</v>
      </c>
      <c r="EJ85" s="66">
        <f t="shared" si="36"/>
        <v>0</v>
      </c>
      <c r="EM85" s="67"/>
    </row>
    <row r="86" spans="1:143" outlineLevel="1" x14ac:dyDescent="0.2">
      <c r="A86" s="302" t="s">
        <v>52</v>
      </c>
      <c r="B86" s="303">
        <v>100885</v>
      </c>
      <c r="C86" s="306" t="str">
        <f>IFERROR(IFERROR(IF(MATCH(B86,[1]SINAPI!$A$3:$A$7037,0),(PROPER(VLOOKUP(B86,[1]SINAPI!$A$3:$E$7037,5,0))),0),IFERROR(IF(MATCH(B86,'[1]CDHU-182'!$A$9:$A$4098,0),(UPPER(VLOOKUP(B86,'[1]CDHU-182'!$A$9:$H$4098,8,0))),0),IFERROR(IF(MATCH(B86,[1]FDE!$A$7:$A$3232,0),(VLOOKUP(B86,[1]FDE!$A$7:$E$3232,5,0)),0),IF(MATCH(B86,'[1]SIURB Edif'!$A$2:$A$2699,0),(PROPER(VLOOKUP(B86,'[1]SIURB Edif'!A$2:E$2699,5,0))),0))))," ")</f>
        <v>Siurb (Edif)-Jan/21</v>
      </c>
      <c r="D86" s="169" t="s">
        <v>804</v>
      </c>
      <c r="E86" s="170" t="s">
        <v>75</v>
      </c>
      <c r="F86" s="174">
        <v>2</v>
      </c>
      <c r="G86" s="74"/>
      <c r="H86" s="172">
        <f>ROUND(IFERROR(F86*G86," - "),2)</f>
        <v>0</v>
      </c>
      <c r="I86" s="175" t="e">
        <f>H86/$G$686</f>
        <v>#DIV/0!</v>
      </c>
      <c r="J86" s="19">
        <f t="shared" si="35"/>
        <v>1</v>
      </c>
      <c r="K86" s="68">
        <f>SUM(L86:P86)</f>
        <v>0</v>
      </c>
      <c r="L86" s="69"/>
      <c r="M86" s="69"/>
      <c r="N86" s="69"/>
      <c r="O86" s="69"/>
      <c r="P86" s="69"/>
      <c r="Q86" s="73">
        <f>K86*$H86</f>
        <v>0</v>
      </c>
      <c r="R86" s="68">
        <f>SUM(S86:W86)</f>
        <v>0</v>
      </c>
      <c r="S86" s="69"/>
      <c r="T86" s="69"/>
      <c r="U86" s="69"/>
      <c r="V86" s="69"/>
      <c r="W86" s="69"/>
      <c r="X86" s="71">
        <f>R86*$H86</f>
        <v>0</v>
      </c>
      <c r="Y86" s="68">
        <f>SUM(Z86:AD86)</f>
        <v>0</v>
      </c>
      <c r="Z86" s="69"/>
      <c r="AA86" s="69"/>
      <c r="AB86" s="69"/>
      <c r="AC86" s="69"/>
      <c r="AD86" s="69"/>
      <c r="AE86" s="71">
        <f>Y86*$H86</f>
        <v>0</v>
      </c>
      <c r="AF86" s="68">
        <f>SUM(AG86:AK86)</f>
        <v>0</v>
      </c>
      <c r="AG86" s="69"/>
      <c r="AH86" s="69"/>
      <c r="AI86" s="69"/>
      <c r="AJ86" s="69"/>
      <c r="AK86" s="69"/>
      <c r="AL86" s="71">
        <f>AF86*$H86</f>
        <v>0</v>
      </c>
      <c r="AM86" s="68">
        <f>SUM(AN86:AR86)</f>
        <v>0</v>
      </c>
      <c r="AN86" s="69"/>
      <c r="AO86" s="69"/>
      <c r="AP86" s="69"/>
      <c r="AQ86" s="69"/>
      <c r="AR86" s="69"/>
      <c r="AS86" s="71">
        <f>AM86*$H86</f>
        <v>0</v>
      </c>
      <c r="AT86" s="68">
        <f>SUM(AU86:AY86)</f>
        <v>0</v>
      </c>
      <c r="AU86" s="69"/>
      <c r="AV86" s="69"/>
      <c r="AW86" s="69"/>
      <c r="AX86" s="69"/>
      <c r="AY86" s="69"/>
      <c r="AZ86" s="71">
        <f>AT86*$H86</f>
        <v>0</v>
      </c>
      <c r="BA86" s="68">
        <f>SUM(BB86:BF86)</f>
        <v>0</v>
      </c>
      <c r="BB86" s="69"/>
      <c r="BC86" s="69"/>
      <c r="BD86" s="69"/>
      <c r="BE86" s="69"/>
      <c r="BF86" s="69"/>
      <c r="BG86" s="71">
        <f>BA86*$H86</f>
        <v>0</v>
      </c>
      <c r="BH86" s="68">
        <f>SUM(BI86:BM86)</f>
        <v>0</v>
      </c>
      <c r="BI86" s="69"/>
      <c r="BJ86" s="69"/>
      <c r="BK86" s="69"/>
      <c r="BL86" s="69"/>
      <c r="BM86" s="69"/>
      <c r="BN86" s="71">
        <f>BH86*$H86</f>
        <v>0</v>
      </c>
      <c r="BO86" s="68">
        <f>SUM(BP86:BT86)</f>
        <v>0</v>
      </c>
      <c r="BP86" s="69"/>
      <c r="BQ86" s="69"/>
      <c r="BR86" s="69"/>
      <c r="BS86" s="69"/>
      <c r="BT86" s="69"/>
      <c r="BU86" s="71">
        <f>BO86*$H86</f>
        <v>0</v>
      </c>
      <c r="BV86" s="68">
        <f>SUM(BW86:CA86)</f>
        <v>0</v>
      </c>
      <c r="BW86" s="69"/>
      <c r="BX86" s="69"/>
      <c r="BY86" s="69"/>
      <c r="BZ86" s="69"/>
      <c r="CA86" s="69"/>
      <c r="CB86" s="71">
        <f>BV86*$H86</f>
        <v>0</v>
      </c>
      <c r="CC86" s="68">
        <f>SUM(CD86:CH86)</f>
        <v>0</v>
      </c>
      <c r="CD86" s="69"/>
      <c r="CE86" s="69"/>
      <c r="CF86" s="69"/>
      <c r="CG86" s="69"/>
      <c r="CH86" s="69"/>
      <c r="CI86" s="71">
        <f>CC86*$H86</f>
        <v>0</v>
      </c>
      <c r="CJ86" s="68">
        <f>SUM(CK86:CO86)</f>
        <v>0</v>
      </c>
      <c r="CK86" s="69"/>
      <c r="CL86" s="69"/>
      <c r="CM86" s="69"/>
      <c r="CN86" s="69"/>
      <c r="CO86" s="69"/>
      <c r="CP86" s="71">
        <f>CJ86*$H86</f>
        <v>0</v>
      </c>
      <c r="CQ86" s="68">
        <f>SUM(CR86:CV86)</f>
        <v>0</v>
      </c>
      <c r="CR86" s="69"/>
      <c r="CS86" s="69"/>
      <c r="CT86" s="69"/>
      <c r="CU86" s="69"/>
      <c r="CV86" s="69"/>
      <c r="CW86" s="71">
        <f>CQ86*$H86</f>
        <v>0</v>
      </c>
      <c r="CX86" s="68">
        <f>SUM(CY86:DC86)</f>
        <v>0</v>
      </c>
      <c r="CY86" s="69"/>
      <c r="CZ86" s="69"/>
      <c r="DA86" s="69"/>
      <c r="DB86" s="69"/>
      <c r="DC86" s="69"/>
      <c r="DD86" s="71">
        <f>CX86*$H86</f>
        <v>0</v>
      </c>
      <c r="DE86" s="68">
        <f>SUM(DF86:DJ86)</f>
        <v>0</v>
      </c>
      <c r="DF86" s="69"/>
      <c r="DG86" s="69"/>
      <c r="DH86" s="69"/>
      <c r="DI86" s="69"/>
      <c r="DJ86" s="69"/>
      <c r="DK86" s="71">
        <f>DE86*$H86</f>
        <v>0</v>
      </c>
      <c r="DL86" s="68">
        <f>SUM(DM86:DQ86)</f>
        <v>0</v>
      </c>
      <c r="DM86" s="69"/>
      <c r="DN86" s="69"/>
      <c r="DO86" s="69"/>
      <c r="DP86" s="69"/>
      <c r="DQ86" s="69"/>
      <c r="DR86" s="71">
        <f>DL86*$H86</f>
        <v>0</v>
      </c>
      <c r="DS86" s="68">
        <f>SUM(DT86:DX86)</f>
        <v>0</v>
      </c>
      <c r="DT86" s="69"/>
      <c r="DU86" s="69"/>
      <c r="DV86" s="69"/>
      <c r="DW86" s="69"/>
      <c r="DX86" s="69"/>
      <c r="DY86" s="71">
        <f>DS86*$H86</f>
        <v>0</v>
      </c>
      <c r="DZ86" s="68">
        <f>SUM(EA86:EE86)</f>
        <v>0</v>
      </c>
      <c r="EA86" s="69"/>
      <c r="EB86" s="69"/>
      <c r="EC86" s="69"/>
      <c r="ED86" s="69"/>
      <c r="EE86" s="69"/>
      <c r="EF86" s="71">
        <f>DZ86*$H86</f>
        <v>0</v>
      </c>
      <c r="EG86" s="70">
        <f>1-EI86</f>
        <v>1</v>
      </c>
      <c r="EH86" s="73">
        <f>H86-EJ86</f>
        <v>0</v>
      </c>
      <c r="EI86" s="70">
        <f t="shared" si="37"/>
        <v>0</v>
      </c>
      <c r="EJ86" s="66">
        <f t="shared" si="36"/>
        <v>0</v>
      </c>
      <c r="EM86" s="67"/>
    </row>
    <row r="87" spans="1:143" outlineLevel="1" x14ac:dyDescent="0.2">
      <c r="A87" s="302" t="s">
        <v>53</v>
      </c>
      <c r="B87" s="303">
        <v>100890</v>
      </c>
      <c r="C87" s="306" t="s">
        <v>345</v>
      </c>
      <c r="D87" s="169" t="s">
        <v>353</v>
      </c>
      <c r="E87" s="170" t="s">
        <v>75</v>
      </c>
      <c r="F87" s="174">
        <v>3</v>
      </c>
      <c r="G87" s="74"/>
      <c r="H87" s="172">
        <f>ROUND(IFERROR(F87*G87," - "),2)</f>
        <v>0</v>
      </c>
      <c r="I87" s="175" t="e">
        <f>H87/$G$686</f>
        <v>#DIV/0!</v>
      </c>
      <c r="J87" s="19">
        <f t="shared" si="35"/>
        <v>1</v>
      </c>
      <c r="K87" s="68">
        <f>SUM(L87:P87)</f>
        <v>0</v>
      </c>
      <c r="L87" s="69"/>
      <c r="M87" s="69"/>
      <c r="N87" s="69"/>
      <c r="O87" s="69"/>
      <c r="P87" s="69"/>
      <c r="Q87" s="73">
        <f>K87*$H87</f>
        <v>0</v>
      </c>
      <c r="R87" s="68">
        <f>SUM(S87:W87)</f>
        <v>0</v>
      </c>
      <c r="S87" s="69"/>
      <c r="T87" s="69"/>
      <c r="U87" s="69"/>
      <c r="V87" s="69"/>
      <c r="W87" s="69"/>
      <c r="X87" s="71">
        <f>R87*$H87</f>
        <v>0</v>
      </c>
      <c r="Y87" s="68">
        <f>SUM(Z87:AD87)</f>
        <v>0</v>
      </c>
      <c r="Z87" s="69"/>
      <c r="AA87" s="69"/>
      <c r="AB87" s="69"/>
      <c r="AC87" s="69"/>
      <c r="AD87" s="69"/>
      <c r="AE87" s="71">
        <f>Y87*$H87</f>
        <v>0</v>
      </c>
      <c r="AF87" s="68">
        <f>SUM(AG87:AK87)</f>
        <v>0</v>
      </c>
      <c r="AG87" s="69"/>
      <c r="AH87" s="69"/>
      <c r="AI87" s="69"/>
      <c r="AJ87" s="69"/>
      <c r="AK87" s="69"/>
      <c r="AL87" s="71">
        <f>AF87*$H87</f>
        <v>0</v>
      </c>
      <c r="AM87" s="68">
        <f>SUM(AN87:AR87)</f>
        <v>0</v>
      </c>
      <c r="AN87" s="69"/>
      <c r="AO87" s="69"/>
      <c r="AP87" s="69"/>
      <c r="AQ87" s="69"/>
      <c r="AR87" s="69"/>
      <c r="AS87" s="71">
        <f>AM87*$H87</f>
        <v>0</v>
      </c>
      <c r="AT87" s="68">
        <f>SUM(AU87:AY87)</f>
        <v>0</v>
      </c>
      <c r="AU87" s="69"/>
      <c r="AV87" s="69"/>
      <c r="AW87" s="69"/>
      <c r="AX87" s="69"/>
      <c r="AY87" s="69"/>
      <c r="AZ87" s="71">
        <f>AT87*$H87</f>
        <v>0</v>
      </c>
      <c r="BA87" s="68">
        <f>SUM(BB87:BF87)</f>
        <v>0</v>
      </c>
      <c r="BB87" s="69"/>
      <c r="BC87" s="69"/>
      <c r="BD87" s="69"/>
      <c r="BE87" s="69"/>
      <c r="BF87" s="69"/>
      <c r="BG87" s="71">
        <f>BA87*$H87</f>
        <v>0</v>
      </c>
      <c r="BH87" s="68">
        <f>SUM(BI87:BM87)</f>
        <v>0</v>
      </c>
      <c r="BI87" s="69"/>
      <c r="BJ87" s="69"/>
      <c r="BK87" s="69"/>
      <c r="BL87" s="69"/>
      <c r="BM87" s="69"/>
      <c r="BN87" s="71">
        <f>BH87*$H87</f>
        <v>0</v>
      </c>
      <c r="BO87" s="68">
        <f>SUM(BP87:BT87)</f>
        <v>0</v>
      </c>
      <c r="BP87" s="69"/>
      <c r="BQ87" s="69"/>
      <c r="BR87" s="69"/>
      <c r="BS87" s="69"/>
      <c r="BT87" s="69"/>
      <c r="BU87" s="71">
        <f>BO87*$H87</f>
        <v>0</v>
      </c>
      <c r="BV87" s="68">
        <f>SUM(BW87:CA87)</f>
        <v>0</v>
      </c>
      <c r="BW87" s="69"/>
      <c r="BX87" s="69"/>
      <c r="BY87" s="69"/>
      <c r="BZ87" s="69"/>
      <c r="CA87" s="69"/>
      <c r="CB87" s="71">
        <f>BV87*$H87</f>
        <v>0</v>
      </c>
      <c r="CC87" s="68">
        <f>SUM(CD87:CH87)</f>
        <v>0</v>
      </c>
      <c r="CD87" s="69"/>
      <c r="CE87" s="69"/>
      <c r="CF87" s="69"/>
      <c r="CG87" s="69"/>
      <c r="CH87" s="69"/>
      <c r="CI87" s="71">
        <f>CC87*$H87</f>
        <v>0</v>
      </c>
      <c r="CJ87" s="68">
        <f>SUM(CK87:CO87)</f>
        <v>0</v>
      </c>
      <c r="CK87" s="69"/>
      <c r="CL87" s="69"/>
      <c r="CM87" s="69"/>
      <c r="CN87" s="69"/>
      <c r="CO87" s="69"/>
      <c r="CP87" s="71">
        <f>CJ87*$H87</f>
        <v>0</v>
      </c>
      <c r="CQ87" s="68">
        <f>SUM(CR87:CV87)</f>
        <v>0</v>
      </c>
      <c r="CR87" s="69"/>
      <c r="CS87" s="69"/>
      <c r="CT87" s="69"/>
      <c r="CU87" s="69"/>
      <c r="CV87" s="69"/>
      <c r="CW87" s="71">
        <f>CQ87*$H87</f>
        <v>0</v>
      </c>
      <c r="CX87" s="68">
        <f>SUM(CY87:DC87)</f>
        <v>0</v>
      </c>
      <c r="CY87" s="69"/>
      <c r="CZ87" s="69"/>
      <c r="DA87" s="69"/>
      <c r="DB87" s="69"/>
      <c r="DC87" s="69"/>
      <c r="DD87" s="71">
        <f>CX87*$H87</f>
        <v>0</v>
      </c>
      <c r="DE87" s="68">
        <f>SUM(DF87:DJ87)</f>
        <v>0</v>
      </c>
      <c r="DF87" s="69"/>
      <c r="DG87" s="69"/>
      <c r="DH87" s="69"/>
      <c r="DI87" s="69"/>
      <c r="DJ87" s="69"/>
      <c r="DK87" s="71">
        <f>DE87*$H87</f>
        <v>0</v>
      </c>
      <c r="DL87" s="68">
        <f>SUM(DM87:DQ87)</f>
        <v>0</v>
      </c>
      <c r="DM87" s="69"/>
      <c r="DN87" s="69"/>
      <c r="DO87" s="69"/>
      <c r="DP87" s="69"/>
      <c r="DQ87" s="69"/>
      <c r="DR87" s="71">
        <f>DL87*$H87</f>
        <v>0</v>
      </c>
      <c r="DS87" s="68">
        <f>SUM(DT87:DX87)</f>
        <v>0</v>
      </c>
      <c r="DT87" s="69"/>
      <c r="DU87" s="69"/>
      <c r="DV87" s="69"/>
      <c r="DW87" s="69"/>
      <c r="DX87" s="69"/>
      <c r="DY87" s="71">
        <f>DS87*$H87</f>
        <v>0</v>
      </c>
      <c r="DZ87" s="68">
        <f>SUM(EA87:EE87)</f>
        <v>0</v>
      </c>
      <c r="EA87" s="69"/>
      <c r="EB87" s="69"/>
      <c r="EC87" s="69"/>
      <c r="ED87" s="69"/>
      <c r="EE87" s="69"/>
      <c r="EF87" s="71">
        <f>DZ87*$H87</f>
        <v>0</v>
      </c>
      <c r="EG87" s="70">
        <f>1-EI87</f>
        <v>1</v>
      </c>
      <c r="EH87" s="73">
        <f>H87-EJ87</f>
        <v>0</v>
      </c>
      <c r="EI87" s="70">
        <f t="shared" si="37"/>
        <v>0</v>
      </c>
      <c r="EJ87" s="66">
        <f t="shared" si="36"/>
        <v>0</v>
      </c>
      <c r="EM87" s="67"/>
    </row>
    <row r="88" spans="1:143" outlineLevel="1" x14ac:dyDescent="0.2">
      <c r="A88" s="313" t="s">
        <v>351</v>
      </c>
      <c r="B88" s="314"/>
      <c r="C88" s="307"/>
      <c r="D88" s="176" t="s">
        <v>883</v>
      </c>
      <c r="E88" s="28">
        <f>SUM(H89:H90)</f>
        <v>0</v>
      </c>
      <c r="F88" s="28"/>
      <c r="G88" s="28"/>
      <c r="H88" s="28"/>
      <c r="I88" s="27" t="e">
        <f>E88/$G$686</f>
        <v>#DIV/0!</v>
      </c>
      <c r="J88" s="19">
        <f t="shared" si="35"/>
        <v>1</v>
      </c>
      <c r="K88" s="68"/>
      <c r="L88" s="69"/>
      <c r="M88" s="69"/>
      <c r="N88" s="69"/>
      <c r="O88" s="69"/>
      <c r="P88" s="70"/>
      <c r="Q88" s="73"/>
      <c r="R88" s="68"/>
      <c r="S88" s="69"/>
      <c r="T88" s="69"/>
      <c r="U88" s="69"/>
      <c r="V88" s="69"/>
      <c r="W88" s="70"/>
      <c r="X88" s="71"/>
      <c r="Y88" s="68"/>
      <c r="Z88" s="69"/>
      <c r="AA88" s="69"/>
      <c r="AB88" s="69"/>
      <c r="AC88" s="69"/>
      <c r="AD88" s="70"/>
      <c r="AE88" s="71"/>
      <c r="AF88" s="68"/>
      <c r="AG88" s="69"/>
      <c r="AH88" s="69"/>
      <c r="AI88" s="69"/>
      <c r="AJ88" s="69"/>
      <c r="AK88" s="70"/>
      <c r="AL88" s="71"/>
      <c r="AM88" s="68"/>
      <c r="AN88" s="69"/>
      <c r="AO88" s="69"/>
      <c r="AP88" s="69"/>
      <c r="AQ88" s="69"/>
      <c r="AR88" s="70"/>
      <c r="AS88" s="71"/>
      <c r="AT88" s="68"/>
      <c r="AU88" s="69"/>
      <c r="AV88" s="69"/>
      <c r="AW88" s="69"/>
      <c r="AX88" s="69"/>
      <c r="AY88" s="70"/>
      <c r="AZ88" s="71"/>
      <c r="BA88" s="68"/>
      <c r="BB88" s="69"/>
      <c r="BC88" s="69"/>
      <c r="BD88" s="69"/>
      <c r="BE88" s="69"/>
      <c r="BF88" s="70"/>
      <c r="BG88" s="71"/>
      <c r="BH88" s="68"/>
      <c r="BI88" s="69"/>
      <c r="BJ88" s="69"/>
      <c r="BK88" s="69"/>
      <c r="BL88" s="69"/>
      <c r="BM88" s="70"/>
      <c r="BN88" s="71"/>
      <c r="BO88" s="68"/>
      <c r="BP88" s="69"/>
      <c r="BQ88" s="69"/>
      <c r="BR88" s="69"/>
      <c r="BS88" s="69"/>
      <c r="BT88" s="70"/>
      <c r="BU88" s="71"/>
      <c r="BV88" s="68"/>
      <c r="BW88" s="69"/>
      <c r="BX88" s="69"/>
      <c r="BY88" s="69"/>
      <c r="BZ88" s="69"/>
      <c r="CA88" s="70"/>
      <c r="CB88" s="71"/>
      <c r="CC88" s="68"/>
      <c r="CD88" s="69"/>
      <c r="CE88" s="69"/>
      <c r="CF88" s="69"/>
      <c r="CG88" s="69"/>
      <c r="CH88" s="70"/>
      <c r="CI88" s="71"/>
      <c r="CJ88" s="68"/>
      <c r="CK88" s="69"/>
      <c r="CL88" s="69"/>
      <c r="CM88" s="69"/>
      <c r="CN88" s="69"/>
      <c r="CO88" s="70"/>
      <c r="CP88" s="71"/>
      <c r="CQ88" s="68"/>
      <c r="CR88" s="69"/>
      <c r="CS88" s="69"/>
      <c r="CT88" s="69"/>
      <c r="CU88" s="69"/>
      <c r="CV88" s="70"/>
      <c r="CW88" s="71"/>
      <c r="CX88" s="68"/>
      <c r="CY88" s="69"/>
      <c r="CZ88" s="69"/>
      <c r="DA88" s="69"/>
      <c r="DB88" s="69"/>
      <c r="DC88" s="70"/>
      <c r="DD88" s="71"/>
      <c r="DE88" s="68"/>
      <c r="DF88" s="69"/>
      <c r="DG88" s="69"/>
      <c r="DH88" s="69"/>
      <c r="DI88" s="69"/>
      <c r="DJ88" s="70"/>
      <c r="DK88" s="71"/>
      <c r="DL88" s="68"/>
      <c r="DM88" s="69"/>
      <c r="DN88" s="69"/>
      <c r="DO88" s="69"/>
      <c r="DP88" s="69"/>
      <c r="DQ88" s="70"/>
      <c r="DR88" s="71"/>
      <c r="DS88" s="68"/>
      <c r="DT88" s="69"/>
      <c r="DU88" s="69"/>
      <c r="DV88" s="69"/>
      <c r="DW88" s="69"/>
      <c r="DX88" s="70"/>
      <c r="DY88" s="71"/>
      <c r="DZ88" s="68"/>
      <c r="EA88" s="69"/>
      <c r="EB88" s="69"/>
      <c r="EC88" s="69"/>
      <c r="ED88" s="69"/>
      <c r="EE88" s="70"/>
      <c r="EF88" s="71"/>
      <c r="EG88" s="70">
        <f t="shared" ref="EG88:EG99" si="38">1-EI88</f>
        <v>1</v>
      </c>
      <c r="EH88" s="73">
        <f t="shared" ref="EH88:EH99" si="39">H88-EJ88</f>
        <v>0</v>
      </c>
      <c r="EI88" s="70">
        <f t="shared" si="37"/>
        <v>0</v>
      </c>
      <c r="EJ88" s="66">
        <f t="shared" si="36"/>
        <v>0</v>
      </c>
      <c r="EM88" s="67"/>
    </row>
    <row r="89" spans="1:143" outlineLevel="1" x14ac:dyDescent="0.2">
      <c r="A89" s="302" t="s">
        <v>54</v>
      </c>
      <c r="B89" s="303" t="s">
        <v>291</v>
      </c>
      <c r="C89" s="306" t="str">
        <f>IFERROR(IFERROR(IF(MATCH(B89,[1]SINAPI!$A$3:$A$7037,0),(PROPER(VLOOKUP(B89,[1]SINAPI!$A$3:$E$7037,5,0))),0),IFERROR(IF(MATCH(B89,'[1]CDHU-182'!$A$9:$A$4098,0),(UPPER(VLOOKUP(B89,'[1]CDHU-182'!$A$9:$H$4098,8,0))),0),IFERROR(IF(MATCH(B89,[1]FDE!$A$7:$A$3232,0),(VLOOKUP(B89,[1]FDE!$A$7:$E$3232,5,0)),0),IF(MATCH(B89,'[1]SIURB Edif'!$A$2:$A$2699,0),(PROPER(VLOOKUP(B89,'[1]SIURB Edif'!A$2:E$2699,5,0))),0))))," ")</f>
        <v>CDHU-182</v>
      </c>
      <c r="D89" s="169" t="s">
        <v>805</v>
      </c>
      <c r="E89" s="170" t="s">
        <v>879</v>
      </c>
      <c r="F89" s="174">
        <v>10</v>
      </c>
      <c r="G89" s="74"/>
      <c r="H89" s="177">
        <f>ROUND(IFERROR(F89*G89," - "),2)</f>
        <v>0</v>
      </c>
      <c r="I89" s="178" t="e">
        <f>H89/$G$686</f>
        <v>#DIV/0!</v>
      </c>
      <c r="J89" s="19">
        <f t="shared" si="35"/>
        <v>1</v>
      </c>
      <c r="K89" s="68">
        <f>SUM(L89:P89)</f>
        <v>0</v>
      </c>
      <c r="L89" s="69"/>
      <c r="M89" s="69"/>
      <c r="N89" s="69"/>
      <c r="O89" s="69"/>
      <c r="P89" s="69"/>
      <c r="Q89" s="73">
        <f>K89*$H89</f>
        <v>0</v>
      </c>
      <c r="R89" s="68">
        <f>SUM(S89:W89)</f>
        <v>0</v>
      </c>
      <c r="S89" s="69"/>
      <c r="T89" s="69"/>
      <c r="U89" s="69"/>
      <c r="V89" s="69"/>
      <c r="W89" s="69"/>
      <c r="X89" s="71">
        <f>R89*$H89</f>
        <v>0</v>
      </c>
      <c r="Y89" s="68">
        <f>SUM(Z89:AD89)</f>
        <v>0</v>
      </c>
      <c r="Z89" s="69"/>
      <c r="AA89" s="69"/>
      <c r="AB89" s="69"/>
      <c r="AC89" s="69"/>
      <c r="AD89" s="69"/>
      <c r="AE89" s="71">
        <f>Y89*$H89</f>
        <v>0</v>
      </c>
      <c r="AF89" s="68">
        <f>SUM(AG89:AK89)</f>
        <v>0</v>
      </c>
      <c r="AG89" s="69"/>
      <c r="AH89" s="69"/>
      <c r="AI89" s="69"/>
      <c r="AJ89" s="69"/>
      <c r="AK89" s="69"/>
      <c r="AL89" s="71">
        <f>AF89*$H89</f>
        <v>0</v>
      </c>
      <c r="AM89" s="68">
        <f>SUM(AN89:AR89)</f>
        <v>0</v>
      </c>
      <c r="AN89" s="69"/>
      <c r="AO89" s="69"/>
      <c r="AP89" s="69"/>
      <c r="AQ89" s="69"/>
      <c r="AR89" s="69"/>
      <c r="AS89" s="71">
        <f>AM89*$H89</f>
        <v>0</v>
      </c>
      <c r="AT89" s="68">
        <f>SUM(AU89:AY89)</f>
        <v>0</v>
      </c>
      <c r="AU89" s="69"/>
      <c r="AV89" s="69"/>
      <c r="AW89" s="69"/>
      <c r="AX89" s="69"/>
      <c r="AY89" s="69"/>
      <c r="AZ89" s="71">
        <f>AT89*$H89</f>
        <v>0</v>
      </c>
      <c r="BA89" s="68">
        <f>SUM(BB89:BF89)</f>
        <v>0</v>
      </c>
      <c r="BB89" s="69"/>
      <c r="BC89" s="69"/>
      <c r="BD89" s="69"/>
      <c r="BE89" s="69"/>
      <c r="BF89" s="69"/>
      <c r="BG89" s="71">
        <f>BA89*$H89</f>
        <v>0</v>
      </c>
      <c r="BH89" s="68">
        <f>SUM(BI89:BM89)</f>
        <v>0</v>
      </c>
      <c r="BI89" s="69"/>
      <c r="BJ89" s="69"/>
      <c r="BK89" s="69"/>
      <c r="BL89" s="69"/>
      <c r="BM89" s="69"/>
      <c r="BN89" s="71">
        <f>BH89*$H89</f>
        <v>0</v>
      </c>
      <c r="BO89" s="68">
        <f>SUM(BP89:BT89)</f>
        <v>0</v>
      </c>
      <c r="BP89" s="69"/>
      <c r="BQ89" s="69"/>
      <c r="BR89" s="69"/>
      <c r="BS89" s="69"/>
      <c r="BT89" s="69"/>
      <c r="BU89" s="71">
        <f>BO89*$H89</f>
        <v>0</v>
      </c>
      <c r="BV89" s="68">
        <f>SUM(BW89:CA89)</f>
        <v>0</v>
      </c>
      <c r="BW89" s="69"/>
      <c r="BX89" s="69"/>
      <c r="BY89" s="69"/>
      <c r="BZ89" s="69"/>
      <c r="CA89" s="69"/>
      <c r="CB89" s="71">
        <f>BV89*$H89</f>
        <v>0</v>
      </c>
      <c r="CC89" s="68">
        <f>SUM(CD89:CH89)</f>
        <v>0</v>
      </c>
      <c r="CD89" s="69"/>
      <c r="CE89" s="69"/>
      <c r="CF89" s="69"/>
      <c r="CG89" s="69"/>
      <c r="CH89" s="69"/>
      <c r="CI89" s="71">
        <f>CC89*$H89</f>
        <v>0</v>
      </c>
      <c r="CJ89" s="68">
        <f>SUM(CK89:CO89)</f>
        <v>0</v>
      </c>
      <c r="CK89" s="69"/>
      <c r="CL89" s="69"/>
      <c r="CM89" s="69"/>
      <c r="CN89" s="69"/>
      <c r="CO89" s="69"/>
      <c r="CP89" s="71">
        <f>CJ89*$H89</f>
        <v>0</v>
      </c>
      <c r="CQ89" s="68">
        <f>SUM(CR89:CV89)</f>
        <v>0</v>
      </c>
      <c r="CR89" s="69"/>
      <c r="CS89" s="69"/>
      <c r="CT89" s="69"/>
      <c r="CU89" s="69"/>
      <c r="CV89" s="69"/>
      <c r="CW89" s="71">
        <f>CQ89*$H89</f>
        <v>0</v>
      </c>
      <c r="CX89" s="68">
        <f>SUM(CY89:DC89)</f>
        <v>0</v>
      </c>
      <c r="CY89" s="69"/>
      <c r="CZ89" s="69"/>
      <c r="DA89" s="69"/>
      <c r="DB89" s="69"/>
      <c r="DC89" s="69"/>
      <c r="DD89" s="71">
        <f>CX89*$H89</f>
        <v>0</v>
      </c>
      <c r="DE89" s="68">
        <f>SUM(DF89:DJ89)</f>
        <v>0</v>
      </c>
      <c r="DF89" s="69"/>
      <c r="DG89" s="69"/>
      <c r="DH89" s="69"/>
      <c r="DI89" s="69"/>
      <c r="DJ89" s="69"/>
      <c r="DK89" s="71">
        <f>DE89*$H89</f>
        <v>0</v>
      </c>
      <c r="DL89" s="68">
        <f>SUM(DM89:DQ89)</f>
        <v>0</v>
      </c>
      <c r="DM89" s="69"/>
      <c r="DN89" s="69"/>
      <c r="DO89" s="69"/>
      <c r="DP89" s="69"/>
      <c r="DQ89" s="69"/>
      <c r="DR89" s="71">
        <f>DL89*$H89</f>
        <v>0</v>
      </c>
      <c r="DS89" s="68">
        <f>SUM(DT89:DX89)</f>
        <v>0</v>
      </c>
      <c r="DT89" s="69"/>
      <c r="DU89" s="69"/>
      <c r="DV89" s="69"/>
      <c r="DW89" s="69"/>
      <c r="DX89" s="69"/>
      <c r="DY89" s="71">
        <f>DS89*$H89</f>
        <v>0</v>
      </c>
      <c r="DZ89" s="68">
        <f>SUM(EA89:EE89)</f>
        <v>0</v>
      </c>
      <c r="EA89" s="69"/>
      <c r="EB89" s="69"/>
      <c r="EC89" s="69"/>
      <c r="ED89" s="69"/>
      <c r="EE89" s="69"/>
      <c r="EF89" s="71">
        <f>DZ89*$H89</f>
        <v>0</v>
      </c>
      <c r="EG89" s="70">
        <f t="shared" si="38"/>
        <v>1</v>
      </c>
      <c r="EH89" s="73">
        <f t="shared" si="39"/>
        <v>0</v>
      </c>
      <c r="EI89" s="70">
        <f t="shared" si="37"/>
        <v>0</v>
      </c>
      <c r="EJ89" s="66">
        <f t="shared" si="36"/>
        <v>0</v>
      </c>
      <c r="EM89" s="67"/>
    </row>
    <row r="90" spans="1:143" outlineLevel="1" x14ac:dyDescent="0.2">
      <c r="A90" s="302" t="s">
        <v>352</v>
      </c>
      <c r="B90" s="303" t="s">
        <v>293</v>
      </c>
      <c r="C90" s="306" t="str">
        <f>IFERROR(IFERROR(IF(MATCH(B90,[1]SINAPI!$A$3:$A$7037,0),(PROPER(VLOOKUP(B90,[1]SINAPI!$A$3:$E$7037,5,0))),0),IFERROR(IF(MATCH(B90,'[1]CDHU-182'!$A$9:$A$4098,0),(UPPER(VLOOKUP(B90,'[1]CDHU-182'!$A$9:$H$4098,8,0))),0),IFERROR(IF(MATCH(B90,[1]FDE!$A$7:$A$3232,0),(VLOOKUP(B90,[1]FDE!$A$7:$E$3232,5,0)),0),IF(MATCH(B90,'[1]SIURB Edif'!$A$2:$A$2699,0),(PROPER(VLOOKUP(B90,'[1]SIURB Edif'!A$2:E$2699,5,0))),0))))," ")</f>
        <v>CDHU-182</v>
      </c>
      <c r="D90" s="169" t="s">
        <v>806</v>
      </c>
      <c r="E90" s="170" t="s">
        <v>184</v>
      </c>
      <c r="F90" s="174">
        <v>12</v>
      </c>
      <c r="G90" s="74"/>
      <c r="H90" s="177">
        <f>ROUND(IFERROR(F90*G90," - "),2)</f>
        <v>0</v>
      </c>
      <c r="I90" s="178" t="e">
        <f>H90/$G$686</f>
        <v>#DIV/0!</v>
      </c>
      <c r="J90" s="19">
        <f t="shared" si="35"/>
        <v>1</v>
      </c>
      <c r="K90" s="68">
        <f>SUM(L90:P90)</f>
        <v>0</v>
      </c>
      <c r="L90" s="69"/>
      <c r="M90" s="69"/>
      <c r="N90" s="69"/>
      <c r="O90" s="69"/>
      <c r="P90" s="69"/>
      <c r="Q90" s="73">
        <f>K90*$H90</f>
        <v>0</v>
      </c>
      <c r="R90" s="68">
        <f>SUM(S90:W90)</f>
        <v>0</v>
      </c>
      <c r="S90" s="69"/>
      <c r="T90" s="69"/>
      <c r="U90" s="69"/>
      <c r="V90" s="69"/>
      <c r="W90" s="69"/>
      <c r="X90" s="71">
        <f>R90*$H90</f>
        <v>0</v>
      </c>
      <c r="Y90" s="68">
        <f>SUM(Z90:AD90)</f>
        <v>0</v>
      </c>
      <c r="Z90" s="69"/>
      <c r="AA90" s="69"/>
      <c r="AB90" s="69"/>
      <c r="AC90" s="69"/>
      <c r="AD90" s="69"/>
      <c r="AE90" s="71">
        <f>Y90*$H90</f>
        <v>0</v>
      </c>
      <c r="AF90" s="68">
        <f>SUM(AG90:AK90)</f>
        <v>0</v>
      </c>
      <c r="AG90" s="69"/>
      <c r="AH90" s="69"/>
      <c r="AI90" s="69"/>
      <c r="AJ90" s="69"/>
      <c r="AK90" s="69"/>
      <c r="AL90" s="71">
        <f>AF90*$H90</f>
        <v>0</v>
      </c>
      <c r="AM90" s="68">
        <f>SUM(AN90:AR90)</f>
        <v>0</v>
      </c>
      <c r="AN90" s="69"/>
      <c r="AO90" s="69"/>
      <c r="AP90" s="69"/>
      <c r="AQ90" s="69"/>
      <c r="AR90" s="69"/>
      <c r="AS90" s="71">
        <f>AM90*$H90</f>
        <v>0</v>
      </c>
      <c r="AT90" s="68">
        <f>SUM(AU90:AY90)</f>
        <v>0</v>
      </c>
      <c r="AU90" s="69"/>
      <c r="AV90" s="69"/>
      <c r="AW90" s="69"/>
      <c r="AX90" s="69"/>
      <c r="AY90" s="69"/>
      <c r="AZ90" s="71">
        <f>AT90*$H90</f>
        <v>0</v>
      </c>
      <c r="BA90" s="68">
        <f>SUM(BB90:BF90)</f>
        <v>0</v>
      </c>
      <c r="BB90" s="69"/>
      <c r="BC90" s="69"/>
      <c r="BD90" s="69"/>
      <c r="BE90" s="69"/>
      <c r="BF90" s="69"/>
      <c r="BG90" s="71">
        <f>BA90*$H90</f>
        <v>0</v>
      </c>
      <c r="BH90" s="68">
        <f>SUM(BI90:BM90)</f>
        <v>0</v>
      </c>
      <c r="BI90" s="69"/>
      <c r="BJ90" s="69"/>
      <c r="BK90" s="69"/>
      <c r="BL90" s="69"/>
      <c r="BM90" s="69"/>
      <c r="BN90" s="71">
        <f>BH90*$H90</f>
        <v>0</v>
      </c>
      <c r="BO90" s="68">
        <f>SUM(BP90:BT90)</f>
        <v>0</v>
      </c>
      <c r="BP90" s="69"/>
      <c r="BQ90" s="69"/>
      <c r="BR90" s="69"/>
      <c r="BS90" s="69"/>
      <c r="BT90" s="69"/>
      <c r="BU90" s="71">
        <f>BO90*$H90</f>
        <v>0</v>
      </c>
      <c r="BV90" s="68">
        <f>SUM(BW90:CA90)</f>
        <v>0</v>
      </c>
      <c r="BW90" s="69"/>
      <c r="BX90" s="69"/>
      <c r="BY90" s="69"/>
      <c r="BZ90" s="69"/>
      <c r="CA90" s="69"/>
      <c r="CB90" s="71">
        <f>BV90*$H90</f>
        <v>0</v>
      </c>
      <c r="CC90" s="68">
        <f>SUM(CD90:CH90)</f>
        <v>0</v>
      </c>
      <c r="CD90" s="69"/>
      <c r="CE90" s="69"/>
      <c r="CF90" s="69"/>
      <c r="CG90" s="69"/>
      <c r="CH90" s="69"/>
      <c r="CI90" s="71">
        <f>CC90*$H90</f>
        <v>0</v>
      </c>
      <c r="CJ90" s="68">
        <f>SUM(CK90:CO90)</f>
        <v>0</v>
      </c>
      <c r="CK90" s="69"/>
      <c r="CL90" s="69"/>
      <c r="CM90" s="69"/>
      <c r="CN90" s="69"/>
      <c r="CO90" s="69"/>
      <c r="CP90" s="71">
        <f>CJ90*$H90</f>
        <v>0</v>
      </c>
      <c r="CQ90" s="68">
        <f>SUM(CR90:CV90)</f>
        <v>0</v>
      </c>
      <c r="CR90" s="69"/>
      <c r="CS90" s="69"/>
      <c r="CT90" s="69"/>
      <c r="CU90" s="69"/>
      <c r="CV90" s="69"/>
      <c r="CW90" s="71">
        <f>CQ90*$H90</f>
        <v>0</v>
      </c>
      <c r="CX90" s="68">
        <f>SUM(CY90:DC90)</f>
        <v>0</v>
      </c>
      <c r="CY90" s="69"/>
      <c r="CZ90" s="69"/>
      <c r="DA90" s="69"/>
      <c r="DB90" s="69"/>
      <c r="DC90" s="69"/>
      <c r="DD90" s="71">
        <f>CX90*$H90</f>
        <v>0</v>
      </c>
      <c r="DE90" s="68">
        <f>SUM(DF90:DJ90)</f>
        <v>0</v>
      </c>
      <c r="DF90" s="69"/>
      <c r="DG90" s="69"/>
      <c r="DH90" s="69"/>
      <c r="DI90" s="69"/>
      <c r="DJ90" s="69"/>
      <c r="DK90" s="71">
        <f>DE90*$H90</f>
        <v>0</v>
      </c>
      <c r="DL90" s="68">
        <f>SUM(DM90:DQ90)</f>
        <v>0</v>
      </c>
      <c r="DM90" s="69"/>
      <c r="DN90" s="69"/>
      <c r="DO90" s="69"/>
      <c r="DP90" s="69"/>
      <c r="DQ90" s="69"/>
      <c r="DR90" s="71">
        <f>DL90*$H90</f>
        <v>0</v>
      </c>
      <c r="DS90" s="68">
        <f>SUM(DT90:DX90)</f>
        <v>0</v>
      </c>
      <c r="DT90" s="69"/>
      <c r="DU90" s="69"/>
      <c r="DV90" s="69"/>
      <c r="DW90" s="69"/>
      <c r="DX90" s="69"/>
      <c r="DY90" s="71">
        <f>DS90*$H90</f>
        <v>0</v>
      </c>
      <c r="DZ90" s="68">
        <f>SUM(EA90:EE90)</f>
        <v>0</v>
      </c>
      <c r="EA90" s="69"/>
      <c r="EB90" s="69"/>
      <c r="EC90" s="69"/>
      <c r="ED90" s="69"/>
      <c r="EE90" s="69"/>
      <c r="EF90" s="71">
        <f>DZ90*$H90</f>
        <v>0</v>
      </c>
      <c r="EG90" s="70">
        <f t="shared" si="38"/>
        <v>1</v>
      </c>
      <c r="EH90" s="73">
        <f t="shared" si="39"/>
        <v>0</v>
      </c>
      <c r="EI90" s="70">
        <f t="shared" si="37"/>
        <v>0</v>
      </c>
      <c r="EJ90" s="66">
        <f t="shared" si="36"/>
        <v>0</v>
      </c>
      <c r="EM90" s="67"/>
    </row>
    <row r="91" spans="1:143" outlineLevel="1" x14ac:dyDescent="0.2">
      <c r="A91" s="313" t="s">
        <v>372</v>
      </c>
      <c r="B91" s="314"/>
      <c r="C91" s="307"/>
      <c r="D91" s="176" t="s">
        <v>884</v>
      </c>
      <c r="E91" s="28">
        <f>SUM(H92:H95)</f>
        <v>0</v>
      </c>
      <c r="F91" s="28"/>
      <c r="G91" s="28"/>
      <c r="H91" s="28"/>
      <c r="I91" s="27" t="e">
        <f>E91/$G$686</f>
        <v>#DIV/0!</v>
      </c>
      <c r="J91" s="19">
        <f>EG91</f>
        <v>1</v>
      </c>
      <c r="K91" s="68"/>
      <c r="L91" s="69"/>
      <c r="M91" s="69"/>
      <c r="N91" s="69"/>
      <c r="O91" s="69"/>
      <c r="P91" s="70"/>
      <c r="Q91" s="73"/>
      <c r="R91" s="68"/>
      <c r="S91" s="69"/>
      <c r="T91" s="69"/>
      <c r="U91" s="69"/>
      <c r="V91" s="69"/>
      <c r="W91" s="70"/>
      <c r="X91" s="71"/>
      <c r="Y91" s="68"/>
      <c r="Z91" s="69"/>
      <c r="AA91" s="69"/>
      <c r="AB91" s="69"/>
      <c r="AC91" s="69"/>
      <c r="AD91" s="70"/>
      <c r="AE91" s="71"/>
      <c r="AF91" s="68"/>
      <c r="AG91" s="69"/>
      <c r="AH91" s="69"/>
      <c r="AI91" s="69"/>
      <c r="AJ91" s="69"/>
      <c r="AK91" s="70"/>
      <c r="AL91" s="71"/>
      <c r="AM91" s="68"/>
      <c r="AN91" s="69"/>
      <c r="AO91" s="69"/>
      <c r="AP91" s="69"/>
      <c r="AQ91" s="69"/>
      <c r="AR91" s="70"/>
      <c r="AS91" s="71"/>
      <c r="AT91" s="68"/>
      <c r="AU91" s="69"/>
      <c r="AV91" s="69"/>
      <c r="AW91" s="69"/>
      <c r="AX91" s="69"/>
      <c r="AY91" s="70"/>
      <c r="AZ91" s="71"/>
      <c r="BA91" s="68"/>
      <c r="BB91" s="69"/>
      <c r="BC91" s="69"/>
      <c r="BD91" s="69"/>
      <c r="BE91" s="69"/>
      <c r="BF91" s="70"/>
      <c r="BG91" s="71"/>
      <c r="BH91" s="68"/>
      <c r="BI91" s="69"/>
      <c r="BJ91" s="69"/>
      <c r="BK91" s="69"/>
      <c r="BL91" s="69"/>
      <c r="BM91" s="70"/>
      <c r="BN91" s="71"/>
      <c r="BO91" s="68"/>
      <c r="BP91" s="69"/>
      <c r="BQ91" s="69"/>
      <c r="BR91" s="69"/>
      <c r="BS91" s="69"/>
      <c r="BT91" s="70"/>
      <c r="BU91" s="71"/>
      <c r="BV91" s="68"/>
      <c r="BW91" s="69"/>
      <c r="BX91" s="69"/>
      <c r="BY91" s="69"/>
      <c r="BZ91" s="69"/>
      <c r="CA91" s="70"/>
      <c r="CB91" s="71"/>
      <c r="CC91" s="68"/>
      <c r="CD91" s="69"/>
      <c r="CE91" s="69"/>
      <c r="CF91" s="69"/>
      <c r="CG91" s="69"/>
      <c r="CH91" s="70"/>
      <c r="CI91" s="71"/>
      <c r="CJ91" s="68"/>
      <c r="CK91" s="69"/>
      <c r="CL91" s="69"/>
      <c r="CM91" s="69"/>
      <c r="CN91" s="69"/>
      <c r="CO91" s="70"/>
      <c r="CP91" s="71"/>
      <c r="CQ91" s="68"/>
      <c r="CR91" s="69"/>
      <c r="CS91" s="69"/>
      <c r="CT91" s="69"/>
      <c r="CU91" s="69"/>
      <c r="CV91" s="70"/>
      <c r="CW91" s="71"/>
      <c r="CX91" s="68"/>
      <c r="CY91" s="69"/>
      <c r="CZ91" s="69"/>
      <c r="DA91" s="69"/>
      <c r="DB91" s="69"/>
      <c r="DC91" s="70"/>
      <c r="DD91" s="71"/>
      <c r="DE91" s="68"/>
      <c r="DF91" s="69"/>
      <c r="DG91" s="69"/>
      <c r="DH91" s="69"/>
      <c r="DI91" s="69"/>
      <c r="DJ91" s="70"/>
      <c r="DK91" s="71"/>
      <c r="DL91" s="68"/>
      <c r="DM91" s="69"/>
      <c r="DN91" s="69"/>
      <c r="DO91" s="69"/>
      <c r="DP91" s="69"/>
      <c r="DQ91" s="70"/>
      <c r="DR91" s="71"/>
      <c r="DS91" s="68"/>
      <c r="DT91" s="69"/>
      <c r="DU91" s="69"/>
      <c r="DV91" s="69"/>
      <c r="DW91" s="69"/>
      <c r="DX91" s="70"/>
      <c r="DY91" s="71"/>
      <c r="DZ91" s="68"/>
      <c r="EA91" s="69"/>
      <c r="EB91" s="69"/>
      <c r="EC91" s="69"/>
      <c r="ED91" s="69"/>
      <c r="EE91" s="70"/>
      <c r="EF91" s="71"/>
      <c r="EG91" s="70">
        <f t="shared" si="38"/>
        <v>1</v>
      </c>
      <c r="EH91" s="73">
        <f t="shared" si="39"/>
        <v>0</v>
      </c>
      <c r="EI91" s="70">
        <f t="shared" si="37"/>
        <v>0</v>
      </c>
      <c r="EJ91" s="66">
        <f>SUM(CP91,CI91,CB91,BU91,BN91,BG91,AZ91,AS91,AL91,AE91,X91,Q91,CW91,DD91,DK91,DR91,DY91,EF91)</f>
        <v>0</v>
      </c>
      <c r="EM91" s="67"/>
    </row>
    <row r="92" spans="1:143" ht="25.5" outlineLevel="1" x14ac:dyDescent="0.2">
      <c r="A92" s="302" t="s">
        <v>55</v>
      </c>
      <c r="B92" s="303" t="s">
        <v>298</v>
      </c>
      <c r="C92" s="306" t="str">
        <f>IFERROR(IFERROR(IF(MATCH(B92,[1]SINAPI!$A$3:$A$7037,0),(PROPER(VLOOKUP(B92,[1]SINAPI!$A$3:$E$7037,5,0))),0),IFERROR(IF(MATCH(B92,'[1]CDHU-182'!$A$9:$A$4098,0),(UPPER(VLOOKUP(B92,'[1]CDHU-182'!$A$9:$H$4098,8,0))),0),IFERROR(IF(MATCH(B92,[1]FDE!$A$7:$A$3232,0),(VLOOKUP(B92,[1]FDE!$A$7:$E$3232,5,0)),0),IF(MATCH(B92,'[1]SIURB Edif'!$A$2:$A$2699,0),(PROPER(VLOOKUP(B92,'[1]SIURB Edif'!A$2:E$2699,5,0))),0))))," ")</f>
        <v>CDHU-182</v>
      </c>
      <c r="D92" s="169" t="s">
        <v>807</v>
      </c>
      <c r="E92" s="170" t="s">
        <v>75</v>
      </c>
      <c r="F92" s="174">
        <v>8</v>
      </c>
      <c r="G92" s="74"/>
      <c r="H92" s="177">
        <f>ROUND(IFERROR(F92*G92," - "),2)</f>
        <v>0</v>
      </c>
      <c r="I92" s="178" t="e">
        <f>H92/$G$686</f>
        <v>#DIV/0!</v>
      </c>
      <c r="J92" s="19">
        <f t="shared" ref="J92:J105" si="40">EG92</f>
        <v>1</v>
      </c>
      <c r="K92" s="68">
        <f>SUM(L92:P92)</f>
        <v>0</v>
      </c>
      <c r="L92" s="69"/>
      <c r="M92" s="69"/>
      <c r="N92" s="69"/>
      <c r="O92" s="69"/>
      <c r="P92" s="69"/>
      <c r="Q92" s="73">
        <f>K92*$H92</f>
        <v>0</v>
      </c>
      <c r="R92" s="68">
        <f>SUM(S92:W92)</f>
        <v>0</v>
      </c>
      <c r="S92" s="69"/>
      <c r="T92" s="69"/>
      <c r="U92" s="69"/>
      <c r="V92" s="69"/>
      <c r="W92" s="69"/>
      <c r="X92" s="71">
        <f>R92*$H92</f>
        <v>0</v>
      </c>
      <c r="Y92" s="68">
        <f>SUM(Z92:AD92)</f>
        <v>0</v>
      </c>
      <c r="Z92" s="69"/>
      <c r="AA92" s="69"/>
      <c r="AB92" s="69"/>
      <c r="AC92" s="69"/>
      <c r="AD92" s="69"/>
      <c r="AE92" s="71">
        <f>Y92*$H92</f>
        <v>0</v>
      </c>
      <c r="AF92" s="68">
        <f>SUM(AG92:AK92)</f>
        <v>0</v>
      </c>
      <c r="AG92" s="69"/>
      <c r="AH92" s="69"/>
      <c r="AI92" s="69"/>
      <c r="AJ92" s="69"/>
      <c r="AK92" s="69"/>
      <c r="AL92" s="71">
        <f>AF92*$H92</f>
        <v>0</v>
      </c>
      <c r="AM92" s="68">
        <f>SUM(AN92:AR92)</f>
        <v>0</v>
      </c>
      <c r="AN92" s="69"/>
      <c r="AO92" s="69"/>
      <c r="AP92" s="69"/>
      <c r="AQ92" s="69"/>
      <c r="AR92" s="69"/>
      <c r="AS92" s="71">
        <f>AM92*$H92</f>
        <v>0</v>
      </c>
      <c r="AT92" s="68">
        <f>SUM(AU92:AY92)</f>
        <v>0</v>
      </c>
      <c r="AU92" s="69"/>
      <c r="AV92" s="69"/>
      <c r="AW92" s="69"/>
      <c r="AX92" s="69"/>
      <c r="AY92" s="69"/>
      <c r="AZ92" s="71">
        <f>AT92*$H92</f>
        <v>0</v>
      </c>
      <c r="BA92" s="68">
        <f>SUM(BB92:BF92)</f>
        <v>0</v>
      </c>
      <c r="BB92" s="69"/>
      <c r="BC92" s="69"/>
      <c r="BD92" s="69"/>
      <c r="BE92" s="69"/>
      <c r="BF92" s="69"/>
      <c r="BG92" s="71">
        <f>BA92*$H92</f>
        <v>0</v>
      </c>
      <c r="BH92" s="68">
        <f>SUM(BI92:BM92)</f>
        <v>0</v>
      </c>
      <c r="BI92" s="69"/>
      <c r="BJ92" s="69"/>
      <c r="BK92" s="69"/>
      <c r="BL92" s="69"/>
      <c r="BM92" s="69"/>
      <c r="BN92" s="71">
        <f>BH92*$H92</f>
        <v>0</v>
      </c>
      <c r="BO92" s="68">
        <f>SUM(BP92:BT92)</f>
        <v>0</v>
      </c>
      <c r="BP92" s="69"/>
      <c r="BQ92" s="69"/>
      <c r="BR92" s="69"/>
      <c r="BS92" s="69"/>
      <c r="BT92" s="69"/>
      <c r="BU92" s="71">
        <f>BO92*$H92</f>
        <v>0</v>
      </c>
      <c r="BV92" s="68">
        <f>SUM(BW92:CA92)</f>
        <v>0</v>
      </c>
      <c r="BW92" s="69"/>
      <c r="BX92" s="69"/>
      <c r="BY92" s="69"/>
      <c r="BZ92" s="69"/>
      <c r="CA92" s="69"/>
      <c r="CB92" s="71">
        <f>BV92*$H92</f>
        <v>0</v>
      </c>
      <c r="CC92" s="68">
        <f>SUM(CD92:CH92)</f>
        <v>0</v>
      </c>
      <c r="CD92" s="69"/>
      <c r="CE92" s="69"/>
      <c r="CF92" s="69"/>
      <c r="CG92" s="69"/>
      <c r="CH92" s="69"/>
      <c r="CI92" s="71">
        <f>CC92*$H92</f>
        <v>0</v>
      </c>
      <c r="CJ92" s="68">
        <f>SUM(CK92:CO92)</f>
        <v>0</v>
      </c>
      <c r="CK92" s="69"/>
      <c r="CL92" s="69"/>
      <c r="CM92" s="69"/>
      <c r="CN92" s="69"/>
      <c r="CO92" s="69"/>
      <c r="CP92" s="71">
        <f>CJ92*$H92</f>
        <v>0</v>
      </c>
      <c r="CQ92" s="68">
        <f>SUM(CR92:CV92)</f>
        <v>0</v>
      </c>
      <c r="CR92" s="69"/>
      <c r="CS92" s="69"/>
      <c r="CT92" s="69"/>
      <c r="CU92" s="69"/>
      <c r="CV92" s="69"/>
      <c r="CW92" s="71">
        <f>CQ92*$H92</f>
        <v>0</v>
      </c>
      <c r="CX92" s="68">
        <f>SUM(CY92:DC92)</f>
        <v>0</v>
      </c>
      <c r="CY92" s="69"/>
      <c r="CZ92" s="69"/>
      <c r="DA92" s="69"/>
      <c r="DB92" s="69"/>
      <c r="DC92" s="69"/>
      <c r="DD92" s="71">
        <f>CX92*$H92</f>
        <v>0</v>
      </c>
      <c r="DE92" s="68">
        <f>SUM(DF92:DJ92)</f>
        <v>0</v>
      </c>
      <c r="DF92" s="69"/>
      <c r="DG92" s="69"/>
      <c r="DH92" s="69"/>
      <c r="DI92" s="69"/>
      <c r="DJ92" s="69"/>
      <c r="DK92" s="71">
        <f>DE92*$H92</f>
        <v>0</v>
      </c>
      <c r="DL92" s="68">
        <f>SUM(DM92:DQ92)</f>
        <v>0</v>
      </c>
      <c r="DM92" s="69"/>
      <c r="DN92" s="69"/>
      <c r="DO92" s="69"/>
      <c r="DP92" s="69"/>
      <c r="DQ92" s="69"/>
      <c r="DR92" s="71">
        <f>DL92*$H92</f>
        <v>0</v>
      </c>
      <c r="DS92" s="68">
        <f>SUM(DT92:DX92)</f>
        <v>0</v>
      </c>
      <c r="DT92" s="69"/>
      <c r="DU92" s="69"/>
      <c r="DV92" s="69"/>
      <c r="DW92" s="69"/>
      <c r="DX92" s="69"/>
      <c r="DY92" s="71">
        <f>DS92*$H92</f>
        <v>0</v>
      </c>
      <c r="DZ92" s="68">
        <f>SUM(EA92:EE92)</f>
        <v>0</v>
      </c>
      <c r="EA92" s="69"/>
      <c r="EB92" s="69"/>
      <c r="EC92" s="69"/>
      <c r="ED92" s="69"/>
      <c r="EE92" s="69"/>
      <c r="EF92" s="71">
        <f>DZ92*$H92</f>
        <v>0</v>
      </c>
      <c r="EG92" s="70">
        <f t="shared" si="38"/>
        <v>1</v>
      </c>
      <c r="EH92" s="73">
        <f t="shared" si="39"/>
        <v>0</v>
      </c>
      <c r="EI92" s="70">
        <f t="shared" ref="EI92:EI99" si="41">SUM(CJ92,CC92,BV92,BO92,BH92,BA92,AT92,AM92,AF92,Y92,R92,K92,CQ92,CX92,DE92,DL92,DS92,DZ92)</f>
        <v>0</v>
      </c>
      <c r="EJ92" s="66">
        <f t="shared" ref="EJ92:EJ105" si="42">SUM(CP92,CI92,CB92,BU92,BN92,BG92,AZ92,AS92,AL92,AE92,X92,Q92,CW92,DD92,DK92,DR92,DY92,EF92)</f>
        <v>0</v>
      </c>
      <c r="EM92" s="67"/>
    </row>
    <row r="93" spans="1:143" ht="25.5" outlineLevel="1" x14ac:dyDescent="0.2">
      <c r="A93" s="302" t="s">
        <v>56</v>
      </c>
      <c r="B93" s="303" t="s">
        <v>299</v>
      </c>
      <c r="C93" s="306" t="str">
        <f>IFERROR(IFERROR(IF(MATCH(B93,[1]SINAPI!$A$3:$A$7037,0),(PROPER(VLOOKUP(B93,[1]SINAPI!$A$3:$E$7037,5,0))),0),IFERROR(IF(MATCH(B93,'[1]CDHU-182'!$A$9:$A$4098,0),(UPPER(VLOOKUP(B93,'[1]CDHU-182'!$A$9:$H$4098,8,0))),0),IFERROR(IF(MATCH(B93,[1]FDE!$A$7:$A$3232,0),(VLOOKUP(B93,[1]FDE!$A$7:$E$3232,5,0)),0),IF(MATCH(B93,'[1]SIURB Edif'!$A$2:$A$2699,0),(PROPER(VLOOKUP(B93,'[1]SIURB Edif'!A$2:E$2699,5,0))),0))))," ")</f>
        <v>CDHU-182</v>
      </c>
      <c r="D93" s="169" t="s">
        <v>808</v>
      </c>
      <c r="E93" s="170" t="s">
        <v>75</v>
      </c>
      <c r="F93" s="174">
        <v>33</v>
      </c>
      <c r="G93" s="74"/>
      <c r="H93" s="177">
        <f>ROUND(IFERROR(F93*G93," - "),2)</f>
        <v>0</v>
      </c>
      <c r="I93" s="178" t="e">
        <f>H93/$G$686</f>
        <v>#DIV/0!</v>
      </c>
      <c r="J93" s="19">
        <f t="shared" si="40"/>
        <v>1</v>
      </c>
      <c r="K93" s="68">
        <f>SUM(L93:P93)</f>
        <v>0</v>
      </c>
      <c r="L93" s="69"/>
      <c r="M93" s="69"/>
      <c r="N93" s="69"/>
      <c r="O93" s="69"/>
      <c r="P93" s="69"/>
      <c r="Q93" s="73">
        <f>K93*$H93</f>
        <v>0</v>
      </c>
      <c r="R93" s="68">
        <f>SUM(S93:W93)</f>
        <v>0</v>
      </c>
      <c r="S93" s="69"/>
      <c r="T93" s="69"/>
      <c r="U93" s="69"/>
      <c r="V93" s="69"/>
      <c r="W93" s="69"/>
      <c r="X93" s="71">
        <f>R93*$H93</f>
        <v>0</v>
      </c>
      <c r="Y93" s="68">
        <f>SUM(Z93:AD93)</f>
        <v>0</v>
      </c>
      <c r="Z93" s="69"/>
      <c r="AA93" s="69"/>
      <c r="AB93" s="69"/>
      <c r="AC93" s="69"/>
      <c r="AD93" s="69"/>
      <c r="AE93" s="71">
        <f>Y93*$H93</f>
        <v>0</v>
      </c>
      <c r="AF93" s="68">
        <f>SUM(AG93:AK93)</f>
        <v>0</v>
      </c>
      <c r="AG93" s="69"/>
      <c r="AH93" s="69"/>
      <c r="AI93" s="69"/>
      <c r="AJ93" s="69"/>
      <c r="AK93" s="69"/>
      <c r="AL93" s="71">
        <f>AF93*$H93</f>
        <v>0</v>
      </c>
      <c r="AM93" s="68">
        <f>SUM(AN93:AR93)</f>
        <v>0</v>
      </c>
      <c r="AN93" s="69"/>
      <c r="AO93" s="69"/>
      <c r="AP93" s="69"/>
      <c r="AQ93" s="69"/>
      <c r="AR93" s="69"/>
      <c r="AS93" s="71">
        <f>AM93*$H93</f>
        <v>0</v>
      </c>
      <c r="AT93" s="68">
        <f>SUM(AU93:AY93)</f>
        <v>0</v>
      </c>
      <c r="AU93" s="69"/>
      <c r="AV93" s="69"/>
      <c r="AW93" s="69"/>
      <c r="AX93" s="69"/>
      <c r="AY93" s="69"/>
      <c r="AZ93" s="71">
        <f>AT93*$H93</f>
        <v>0</v>
      </c>
      <c r="BA93" s="68">
        <f>SUM(BB93:BF93)</f>
        <v>0</v>
      </c>
      <c r="BB93" s="69"/>
      <c r="BC93" s="69"/>
      <c r="BD93" s="69"/>
      <c r="BE93" s="69"/>
      <c r="BF93" s="69"/>
      <c r="BG93" s="71">
        <f>BA93*$H93</f>
        <v>0</v>
      </c>
      <c r="BH93" s="68">
        <f>SUM(BI93:BM93)</f>
        <v>0</v>
      </c>
      <c r="BI93" s="69"/>
      <c r="BJ93" s="69"/>
      <c r="BK93" s="69"/>
      <c r="BL93" s="69"/>
      <c r="BM93" s="69"/>
      <c r="BN93" s="71">
        <f>BH93*$H93</f>
        <v>0</v>
      </c>
      <c r="BO93" s="68">
        <f>SUM(BP93:BT93)</f>
        <v>0</v>
      </c>
      <c r="BP93" s="69"/>
      <c r="BQ93" s="69"/>
      <c r="BR93" s="69"/>
      <c r="BS93" s="69"/>
      <c r="BT93" s="69"/>
      <c r="BU93" s="71">
        <f>BO93*$H93</f>
        <v>0</v>
      </c>
      <c r="BV93" s="68">
        <f>SUM(BW93:CA93)</f>
        <v>0</v>
      </c>
      <c r="BW93" s="69"/>
      <c r="BX93" s="69"/>
      <c r="BY93" s="69"/>
      <c r="BZ93" s="69"/>
      <c r="CA93" s="69"/>
      <c r="CB93" s="71">
        <f>BV93*$H93</f>
        <v>0</v>
      </c>
      <c r="CC93" s="68">
        <f>SUM(CD93:CH93)</f>
        <v>0</v>
      </c>
      <c r="CD93" s="69"/>
      <c r="CE93" s="69"/>
      <c r="CF93" s="69"/>
      <c r="CG93" s="69"/>
      <c r="CH93" s="69"/>
      <c r="CI93" s="71">
        <f>CC93*$H93</f>
        <v>0</v>
      </c>
      <c r="CJ93" s="68">
        <f>SUM(CK93:CO93)</f>
        <v>0</v>
      </c>
      <c r="CK93" s="69"/>
      <c r="CL93" s="69"/>
      <c r="CM93" s="69"/>
      <c r="CN93" s="69"/>
      <c r="CO93" s="69"/>
      <c r="CP93" s="71">
        <f>CJ93*$H93</f>
        <v>0</v>
      </c>
      <c r="CQ93" s="68">
        <f>SUM(CR93:CV93)</f>
        <v>0</v>
      </c>
      <c r="CR93" s="69"/>
      <c r="CS93" s="69"/>
      <c r="CT93" s="69"/>
      <c r="CU93" s="69"/>
      <c r="CV93" s="69"/>
      <c r="CW93" s="71">
        <f>CQ93*$H93</f>
        <v>0</v>
      </c>
      <c r="CX93" s="68">
        <f>SUM(CY93:DC93)</f>
        <v>0</v>
      </c>
      <c r="CY93" s="69"/>
      <c r="CZ93" s="69"/>
      <c r="DA93" s="69"/>
      <c r="DB93" s="69"/>
      <c r="DC93" s="69"/>
      <c r="DD93" s="71">
        <f>CX93*$H93</f>
        <v>0</v>
      </c>
      <c r="DE93" s="68">
        <f>SUM(DF93:DJ93)</f>
        <v>0</v>
      </c>
      <c r="DF93" s="69"/>
      <c r="DG93" s="69"/>
      <c r="DH93" s="69"/>
      <c r="DI93" s="69"/>
      <c r="DJ93" s="69"/>
      <c r="DK93" s="71">
        <f>DE93*$H93</f>
        <v>0</v>
      </c>
      <c r="DL93" s="68">
        <f>SUM(DM93:DQ93)</f>
        <v>0</v>
      </c>
      <c r="DM93" s="69"/>
      <c r="DN93" s="69"/>
      <c r="DO93" s="69"/>
      <c r="DP93" s="69"/>
      <c r="DQ93" s="69"/>
      <c r="DR93" s="71">
        <f>DL93*$H93</f>
        <v>0</v>
      </c>
      <c r="DS93" s="68">
        <f>SUM(DT93:DX93)</f>
        <v>0</v>
      </c>
      <c r="DT93" s="69"/>
      <c r="DU93" s="69"/>
      <c r="DV93" s="69"/>
      <c r="DW93" s="69"/>
      <c r="DX93" s="69"/>
      <c r="DY93" s="71">
        <f>DS93*$H93</f>
        <v>0</v>
      </c>
      <c r="DZ93" s="68">
        <f>SUM(EA93:EE93)</f>
        <v>0</v>
      </c>
      <c r="EA93" s="69"/>
      <c r="EB93" s="69"/>
      <c r="EC93" s="69"/>
      <c r="ED93" s="69"/>
      <c r="EE93" s="69"/>
      <c r="EF93" s="71">
        <f>DZ93*$H93</f>
        <v>0</v>
      </c>
      <c r="EG93" s="70">
        <f t="shared" si="38"/>
        <v>1</v>
      </c>
      <c r="EH93" s="73">
        <f t="shared" si="39"/>
        <v>0</v>
      </c>
      <c r="EI93" s="70">
        <f t="shared" si="41"/>
        <v>0</v>
      </c>
      <c r="EJ93" s="66">
        <f t="shared" si="42"/>
        <v>0</v>
      </c>
      <c r="EM93" s="67"/>
    </row>
    <row r="94" spans="1:143" outlineLevel="1" x14ac:dyDescent="0.2">
      <c r="A94" s="302" t="s">
        <v>57</v>
      </c>
      <c r="B94" s="303" t="s">
        <v>301</v>
      </c>
      <c r="C94" s="306" t="str">
        <f>IFERROR(IFERROR(IF(MATCH(B94,[1]SINAPI!$A$3:$A$7037,0),(PROPER(VLOOKUP(B94,[1]SINAPI!$A$3:$E$7037,5,0))),0),IFERROR(IF(MATCH(B94,'[1]CDHU-182'!$A$9:$A$4098,0),(UPPER(VLOOKUP(B94,'[1]CDHU-182'!$A$9:$H$4098,8,0))),0),IFERROR(IF(MATCH(B94,[1]FDE!$A$7:$A$3232,0),(VLOOKUP(B94,[1]FDE!$A$7:$E$3232,5,0)),0),IF(MATCH(B94,'[1]SIURB Edif'!$A$2:$A$2699,0),(PROPER(VLOOKUP(B94,'[1]SIURB Edif'!A$2:E$2699,5,0))),0))))," ")</f>
        <v>CDHU-182</v>
      </c>
      <c r="D94" s="169" t="s">
        <v>809</v>
      </c>
      <c r="E94" s="170" t="s">
        <v>75</v>
      </c>
      <c r="F94" s="174">
        <v>1</v>
      </c>
      <c r="G94" s="74"/>
      <c r="H94" s="177">
        <f>ROUND(IFERROR(F94*G94," - "),2)</f>
        <v>0</v>
      </c>
      <c r="I94" s="178" t="e">
        <f>H94/$G$686</f>
        <v>#DIV/0!</v>
      </c>
      <c r="J94" s="19">
        <f t="shared" si="40"/>
        <v>1</v>
      </c>
      <c r="K94" s="68">
        <f>SUM(L94:P94)</f>
        <v>0</v>
      </c>
      <c r="L94" s="69"/>
      <c r="M94" s="69"/>
      <c r="N94" s="69"/>
      <c r="O94" s="69"/>
      <c r="P94" s="69"/>
      <c r="Q94" s="73">
        <f>K94*$H94</f>
        <v>0</v>
      </c>
      <c r="R94" s="68">
        <f>SUM(S94:W94)</f>
        <v>0</v>
      </c>
      <c r="S94" s="69"/>
      <c r="T94" s="69"/>
      <c r="U94" s="69"/>
      <c r="V94" s="69"/>
      <c r="W94" s="69"/>
      <c r="X94" s="71">
        <f>R94*$H94</f>
        <v>0</v>
      </c>
      <c r="Y94" s="68">
        <f>SUM(Z94:AD94)</f>
        <v>0</v>
      </c>
      <c r="Z94" s="69"/>
      <c r="AA94" s="69"/>
      <c r="AB94" s="69"/>
      <c r="AC94" s="69"/>
      <c r="AD94" s="69"/>
      <c r="AE94" s="71">
        <f>Y94*$H94</f>
        <v>0</v>
      </c>
      <c r="AF94" s="68">
        <f>SUM(AG94:AK94)</f>
        <v>0</v>
      </c>
      <c r="AG94" s="69"/>
      <c r="AH94" s="69"/>
      <c r="AI94" s="69"/>
      <c r="AJ94" s="69"/>
      <c r="AK94" s="69"/>
      <c r="AL94" s="71">
        <f>AF94*$H94</f>
        <v>0</v>
      </c>
      <c r="AM94" s="68">
        <f>SUM(AN94:AR94)</f>
        <v>0</v>
      </c>
      <c r="AN94" s="69"/>
      <c r="AO94" s="69"/>
      <c r="AP94" s="69"/>
      <c r="AQ94" s="69"/>
      <c r="AR94" s="69"/>
      <c r="AS94" s="71">
        <f>AM94*$H94</f>
        <v>0</v>
      </c>
      <c r="AT94" s="68">
        <f>SUM(AU94:AY94)</f>
        <v>0</v>
      </c>
      <c r="AU94" s="69"/>
      <c r="AV94" s="69"/>
      <c r="AW94" s="69"/>
      <c r="AX94" s="69"/>
      <c r="AY94" s="69"/>
      <c r="AZ94" s="71">
        <f>AT94*$H94</f>
        <v>0</v>
      </c>
      <c r="BA94" s="68">
        <f>SUM(BB94:BF94)</f>
        <v>0</v>
      </c>
      <c r="BB94" s="69"/>
      <c r="BC94" s="69"/>
      <c r="BD94" s="69"/>
      <c r="BE94" s="69"/>
      <c r="BF94" s="69"/>
      <c r="BG94" s="71">
        <f>BA94*$H94</f>
        <v>0</v>
      </c>
      <c r="BH94" s="68">
        <f>SUM(BI94:BM94)</f>
        <v>0</v>
      </c>
      <c r="BI94" s="69"/>
      <c r="BJ94" s="69"/>
      <c r="BK94" s="69"/>
      <c r="BL94" s="69"/>
      <c r="BM94" s="69"/>
      <c r="BN94" s="71">
        <f>BH94*$H94</f>
        <v>0</v>
      </c>
      <c r="BO94" s="68">
        <f>SUM(BP94:BT94)</f>
        <v>0</v>
      </c>
      <c r="BP94" s="69"/>
      <c r="BQ94" s="69"/>
      <c r="BR94" s="69"/>
      <c r="BS94" s="69"/>
      <c r="BT94" s="69"/>
      <c r="BU94" s="71">
        <f>BO94*$H94</f>
        <v>0</v>
      </c>
      <c r="BV94" s="68">
        <f>SUM(BW94:CA94)</f>
        <v>0</v>
      </c>
      <c r="BW94" s="69"/>
      <c r="BX94" s="69"/>
      <c r="BY94" s="69"/>
      <c r="BZ94" s="69"/>
      <c r="CA94" s="69"/>
      <c r="CB94" s="71">
        <f>BV94*$H94</f>
        <v>0</v>
      </c>
      <c r="CC94" s="68">
        <f>SUM(CD94:CH94)</f>
        <v>0</v>
      </c>
      <c r="CD94" s="69"/>
      <c r="CE94" s="69"/>
      <c r="CF94" s="69"/>
      <c r="CG94" s="69"/>
      <c r="CH94" s="69"/>
      <c r="CI94" s="71">
        <f>CC94*$H94</f>
        <v>0</v>
      </c>
      <c r="CJ94" s="68">
        <f>SUM(CK94:CO94)</f>
        <v>0</v>
      </c>
      <c r="CK94" s="69"/>
      <c r="CL94" s="69"/>
      <c r="CM94" s="69"/>
      <c r="CN94" s="69"/>
      <c r="CO94" s="69"/>
      <c r="CP94" s="71">
        <f>CJ94*$H94</f>
        <v>0</v>
      </c>
      <c r="CQ94" s="68">
        <f>SUM(CR94:CV94)</f>
        <v>0</v>
      </c>
      <c r="CR94" s="69"/>
      <c r="CS94" s="69"/>
      <c r="CT94" s="69"/>
      <c r="CU94" s="69"/>
      <c r="CV94" s="69"/>
      <c r="CW94" s="71">
        <f>CQ94*$H94</f>
        <v>0</v>
      </c>
      <c r="CX94" s="68">
        <f>SUM(CY94:DC94)</f>
        <v>0</v>
      </c>
      <c r="CY94" s="69"/>
      <c r="CZ94" s="69"/>
      <c r="DA94" s="69"/>
      <c r="DB94" s="69"/>
      <c r="DC94" s="69"/>
      <c r="DD94" s="71">
        <f>CX94*$H94</f>
        <v>0</v>
      </c>
      <c r="DE94" s="68">
        <f>SUM(DF94:DJ94)</f>
        <v>0</v>
      </c>
      <c r="DF94" s="69"/>
      <c r="DG94" s="69"/>
      <c r="DH94" s="69"/>
      <c r="DI94" s="69"/>
      <c r="DJ94" s="69"/>
      <c r="DK94" s="71">
        <f>DE94*$H94</f>
        <v>0</v>
      </c>
      <c r="DL94" s="68">
        <f>SUM(DM94:DQ94)</f>
        <v>0</v>
      </c>
      <c r="DM94" s="69"/>
      <c r="DN94" s="69"/>
      <c r="DO94" s="69"/>
      <c r="DP94" s="69"/>
      <c r="DQ94" s="69"/>
      <c r="DR94" s="71">
        <f>DL94*$H94</f>
        <v>0</v>
      </c>
      <c r="DS94" s="68">
        <f>SUM(DT94:DX94)</f>
        <v>0</v>
      </c>
      <c r="DT94" s="69"/>
      <c r="DU94" s="69"/>
      <c r="DV94" s="69"/>
      <c r="DW94" s="69"/>
      <c r="DX94" s="69"/>
      <c r="DY94" s="71">
        <f>DS94*$H94</f>
        <v>0</v>
      </c>
      <c r="DZ94" s="68">
        <f>SUM(EA94:EE94)</f>
        <v>0</v>
      </c>
      <c r="EA94" s="69"/>
      <c r="EB94" s="69"/>
      <c r="EC94" s="69"/>
      <c r="ED94" s="69"/>
      <c r="EE94" s="69"/>
      <c r="EF94" s="71">
        <f>DZ94*$H94</f>
        <v>0</v>
      </c>
      <c r="EG94" s="70">
        <f t="shared" si="38"/>
        <v>1</v>
      </c>
      <c r="EH94" s="73">
        <f t="shared" si="39"/>
        <v>0</v>
      </c>
      <c r="EI94" s="70">
        <f t="shared" si="41"/>
        <v>0</v>
      </c>
      <c r="EJ94" s="66">
        <f t="shared" si="42"/>
        <v>0</v>
      </c>
      <c r="EM94" s="67"/>
    </row>
    <row r="95" spans="1:143" outlineLevel="1" x14ac:dyDescent="0.2">
      <c r="A95" s="302" t="s">
        <v>58</v>
      </c>
      <c r="B95" s="303" t="s">
        <v>300</v>
      </c>
      <c r="C95" s="306" t="str">
        <f>IFERROR(IFERROR(IF(MATCH(B95,[1]SINAPI!$A$3:$A$7037,0),(PROPER(VLOOKUP(B95,[1]SINAPI!$A$3:$E$7037,5,0))),0),IFERROR(IF(MATCH(B95,'[1]CDHU-182'!$A$9:$A$4098,0),(UPPER(VLOOKUP(B95,'[1]CDHU-182'!$A$9:$H$4098,8,0))),0),IFERROR(IF(MATCH(B95,[1]FDE!$A$7:$A$3232,0),(VLOOKUP(B95,[1]FDE!$A$7:$E$3232,5,0)),0),IF(MATCH(B95,'[1]SIURB Edif'!$A$2:$A$2699,0),(PROPER(VLOOKUP(B95,'[1]SIURB Edif'!A$2:E$2699,5,0))),0))))," ")</f>
        <v>CDHU-182</v>
      </c>
      <c r="D95" s="169" t="s">
        <v>810</v>
      </c>
      <c r="E95" s="170" t="s">
        <v>75</v>
      </c>
      <c r="F95" s="174">
        <v>1</v>
      </c>
      <c r="G95" s="74"/>
      <c r="H95" s="177">
        <f>ROUND(IFERROR(F95*G95," - "),2)</f>
        <v>0</v>
      </c>
      <c r="I95" s="178" t="e">
        <f>H95/$G$686</f>
        <v>#DIV/0!</v>
      </c>
      <c r="J95" s="19">
        <f t="shared" si="40"/>
        <v>1</v>
      </c>
      <c r="K95" s="68">
        <f>SUM(L95:P95)</f>
        <v>0</v>
      </c>
      <c r="L95" s="69"/>
      <c r="M95" s="69"/>
      <c r="N95" s="69"/>
      <c r="O95" s="69"/>
      <c r="P95" s="69"/>
      <c r="Q95" s="73">
        <f>K95*$H95</f>
        <v>0</v>
      </c>
      <c r="R95" s="68">
        <f>SUM(S95:W95)</f>
        <v>0</v>
      </c>
      <c r="S95" s="69"/>
      <c r="T95" s="69"/>
      <c r="U95" s="69"/>
      <c r="V95" s="69"/>
      <c r="W95" s="69"/>
      <c r="X95" s="71">
        <f>R95*$H95</f>
        <v>0</v>
      </c>
      <c r="Y95" s="68">
        <f>SUM(Z95:AD95)</f>
        <v>0</v>
      </c>
      <c r="Z95" s="69"/>
      <c r="AA95" s="69"/>
      <c r="AB95" s="69"/>
      <c r="AC95" s="69"/>
      <c r="AD95" s="69"/>
      <c r="AE95" s="71">
        <f>Y95*$H95</f>
        <v>0</v>
      </c>
      <c r="AF95" s="68">
        <f>SUM(AG95:AK95)</f>
        <v>0</v>
      </c>
      <c r="AG95" s="69"/>
      <c r="AH95" s="69"/>
      <c r="AI95" s="69"/>
      <c r="AJ95" s="69"/>
      <c r="AK95" s="69"/>
      <c r="AL95" s="71">
        <f>AF95*$H95</f>
        <v>0</v>
      </c>
      <c r="AM95" s="68">
        <f>SUM(AN95:AR95)</f>
        <v>0</v>
      </c>
      <c r="AN95" s="69"/>
      <c r="AO95" s="69"/>
      <c r="AP95" s="69"/>
      <c r="AQ95" s="69"/>
      <c r="AR95" s="69"/>
      <c r="AS95" s="71">
        <f>AM95*$H95</f>
        <v>0</v>
      </c>
      <c r="AT95" s="68">
        <f>SUM(AU95:AY95)</f>
        <v>0</v>
      </c>
      <c r="AU95" s="69"/>
      <c r="AV95" s="69"/>
      <c r="AW95" s="69"/>
      <c r="AX95" s="69"/>
      <c r="AY95" s="69"/>
      <c r="AZ95" s="71">
        <f>AT95*$H95</f>
        <v>0</v>
      </c>
      <c r="BA95" s="68">
        <f>SUM(BB95:BF95)</f>
        <v>0</v>
      </c>
      <c r="BB95" s="69"/>
      <c r="BC95" s="69"/>
      <c r="BD95" s="69"/>
      <c r="BE95" s="69"/>
      <c r="BF95" s="69"/>
      <c r="BG95" s="71">
        <f>BA95*$H95</f>
        <v>0</v>
      </c>
      <c r="BH95" s="68">
        <f>SUM(BI95:BM95)</f>
        <v>0</v>
      </c>
      <c r="BI95" s="69"/>
      <c r="BJ95" s="69"/>
      <c r="BK95" s="69"/>
      <c r="BL95" s="69"/>
      <c r="BM95" s="69"/>
      <c r="BN95" s="71">
        <f>BH95*$H95</f>
        <v>0</v>
      </c>
      <c r="BO95" s="68">
        <f>SUM(BP95:BT95)</f>
        <v>0</v>
      </c>
      <c r="BP95" s="69"/>
      <c r="BQ95" s="69"/>
      <c r="BR95" s="69"/>
      <c r="BS95" s="69"/>
      <c r="BT95" s="69"/>
      <c r="BU95" s="71">
        <f>BO95*$H95</f>
        <v>0</v>
      </c>
      <c r="BV95" s="68">
        <f>SUM(BW95:CA95)</f>
        <v>0</v>
      </c>
      <c r="BW95" s="69"/>
      <c r="BX95" s="69"/>
      <c r="BY95" s="69"/>
      <c r="BZ95" s="69"/>
      <c r="CA95" s="69"/>
      <c r="CB95" s="71">
        <f>BV95*$H95</f>
        <v>0</v>
      </c>
      <c r="CC95" s="68">
        <f>SUM(CD95:CH95)</f>
        <v>0</v>
      </c>
      <c r="CD95" s="69"/>
      <c r="CE95" s="69"/>
      <c r="CF95" s="69"/>
      <c r="CG95" s="69"/>
      <c r="CH95" s="69"/>
      <c r="CI95" s="71">
        <f>CC95*$H95</f>
        <v>0</v>
      </c>
      <c r="CJ95" s="68">
        <f>SUM(CK95:CO95)</f>
        <v>0</v>
      </c>
      <c r="CK95" s="69"/>
      <c r="CL95" s="69"/>
      <c r="CM95" s="69"/>
      <c r="CN95" s="69"/>
      <c r="CO95" s="69"/>
      <c r="CP95" s="71">
        <f>CJ95*$H95</f>
        <v>0</v>
      </c>
      <c r="CQ95" s="68">
        <f>SUM(CR95:CV95)</f>
        <v>0</v>
      </c>
      <c r="CR95" s="69"/>
      <c r="CS95" s="69"/>
      <c r="CT95" s="69"/>
      <c r="CU95" s="69"/>
      <c r="CV95" s="69"/>
      <c r="CW95" s="71">
        <f>CQ95*$H95</f>
        <v>0</v>
      </c>
      <c r="CX95" s="68">
        <f>SUM(CY95:DC95)</f>
        <v>0</v>
      </c>
      <c r="CY95" s="69"/>
      <c r="CZ95" s="69"/>
      <c r="DA95" s="69"/>
      <c r="DB95" s="69"/>
      <c r="DC95" s="69"/>
      <c r="DD95" s="71">
        <f>CX95*$H95</f>
        <v>0</v>
      </c>
      <c r="DE95" s="68">
        <f>SUM(DF95:DJ95)</f>
        <v>0</v>
      </c>
      <c r="DF95" s="69"/>
      <c r="DG95" s="69"/>
      <c r="DH95" s="69"/>
      <c r="DI95" s="69"/>
      <c r="DJ95" s="69"/>
      <c r="DK95" s="71">
        <f>DE95*$H95</f>
        <v>0</v>
      </c>
      <c r="DL95" s="68">
        <f>SUM(DM95:DQ95)</f>
        <v>0</v>
      </c>
      <c r="DM95" s="69"/>
      <c r="DN95" s="69"/>
      <c r="DO95" s="69"/>
      <c r="DP95" s="69"/>
      <c r="DQ95" s="69"/>
      <c r="DR95" s="71">
        <f>DL95*$H95</f>
        <v>0</v>
      </c>
      <c r="DS95" s="68">
        <f>SUM(DT95:DX95)</f>
        <v>0</v>
      </c>
      <c r="DT95" s="69"/>
      <c r="DU95" s="69"/>
      <c r="DV95" s="69"/>
      <c r="DW95" s="69"/>
      <c r="DX95" s="69"/>
      <c r="DY95" s="71">
        <f>DS95*$H95</f>
        <v>0</v>
      </c>
      <c r="DZ95" s="68">
        <f>SUM(EA95:EE95)</f>
        <v>0</v>
      </c>
      <c r="EA95" s="69"/>
      <c r="EB95" s="69"/>
      <c r="EC95" s="69"/>
      <c r="ED95" s="69"/>
      <c r="EE95" s="69"/>
      <c r="EF95" s="71">
        <f>DZ95*$H95</f>
        <v>0</v>
      </c>
      <c r="EG95" s="70">
        <f t="shared" si="38"/>
        <v>1</v>
      </c>
      <c r="EH95" s="73">
        <f t="shared" si="39"/>
        <v>0</v>
      </c>
      <c r="EI95" s="70">
        <f t="shared" si="41"/>
        <v>0</v>
      </c>
      <c r="EJ95" s="66">
        <f t="shared" si="42"/>
        <v>0</v>
      </c>
      <c r="EM95" s="67"/>
    </row>
    <row r="96" spans="1:143" ht="25.5" outlineLevel="1" x14ac:dyDescent="0.2">
      <c r="A96" s="313" t="s">
        <v>186</v>
      </c>
      <c r="B96" s="314"/>
      <c r="C96" s="307"/>
      <c r="D96" s="176" t="s">
        <v>355</v>
      </c>
      <c r="E96" s="28">
        <f>SUM(H97:H99)</f>
        <v>0</v>
      </c>
      <c r="F96" s="28"/>
      <c r="G96" s="28"/>
      <c r="H96" s="28"/>
      <c r="I96" s="27" t="e">
        <f>E96/$G$686</f>
        <v>#DIV/0!</v>
      </c>
      <c r="J96" s="19">
        <f t="shared" si="40"/>
        <v>1</v>
      </c>
      <c r="K96" s="68"/>
      <c r="L96" s="69"/>
      <c r="M96" s="69"/>
      <c r="N96" s="69"/>
      <c r="O96" s="69"/>
      <c r="P96" s="70"/>
      <c r="Q96" s="73"/>
      <c r="R96" s="68"/>
      <c r="S96" s="69"/>
      <c r="T96" s="69"/>
      <c r="U96" s="69"/>
      <c r="V96" s="69"/>
      <c r="W96" s="70"/>
      <c r="X96" s="71"/>
      <c r="Y96" s="68"/>
      <c r="Z96" s="69"/>
      <c r="AA96" s="69"/>
      <c r="AB96" s="69"/>
      <c r="AC96" s="69"/>
      <c r="AD96" s="70"/>
      <c r="AE96" s="71"/>
      <c r="AF96" s="68"/>
      <c r="AG96" s="69"/>
      <c r="AH96" s="69"/>
      <c r="AI96" s="69"/>
      <c r="AJ96" s="69"/>
      <c r="AK96" s="70"/>
      <c r="AL96" s="71"/>
      <c r="AM96" s="68"/>
      <c r="AN96" s="69"/>
      <c r="AO96" s="69"/>
      <c r="AP96" s="69"/>
      <c r="AQ96" s="69"/>
      <c r="AR96" s="70"/>
      <c r="AS96" s="71"/>
      <c r="AT96" s="68"/>
      <c r="AU96" s="69"/>
      <c r="AV96" s="69"/>
      <c r="AW96" s="69"/>
      <c r="AX96" s="69"/>
      <c r="AY96" s="70"/>
      <c r="AZ96" s="71"/>
      <c r="BA96" s="68"/>
      <c r="BB96" s="69"/>
      <c r="BC96" s="69"/>
      <c r="BD96" s="69"/>
      <c r="BE96" s="69"/>
      <c r="BF96" s="70"/>
      <c r="BG96" s="71"/>
      <c r="BH96" s="68"/>
      <c r="BI96" s="69"/>
      <c r="BJ96" s="69"/>
      <c r="BK96" s="69"/>
      <c r="BL96" s="69"/>
      <c r="BM96" s="70"/>
      <c r="BN96" s="71"/>
      <c r="BO96" s="68"/>
      <c r="BP96" s="69"/>
      <c r="BQ96" s="69"/>
      <c r="BR96" s="69"/>
      <c r="BS96" s="69"/>
      <c r="BT96" s="70"/>
      <c r="BU96" s="71"/>
      <c r="BV96" s="68"/>
      <c r="BW96" s="69"/>
      <c r="BX96" s="69"/>
      <c r="BY96" s="69"/>
      <c r="BZ96" s="69"/>
      <c r="CA96" s="70"/>
      <c r="CB96" s="71"/>
      <c r="CC96" s="68"/>
      <c r="CD96" s="69"/>
      <c r="CE96" s="69"/>
      <c r="CF96" s="69"/>
      <c r="CG96" s="69"/>
      <c r="CH96" s="70"/>
      <c r="CI96" s="71"/>
      <c r="CJ96" s="68"/>
      <c r="CK96" s="69"/>
      <c r="CL96" s="69"/>
      <c r="CM96" s="69"/>
      <c r="CN96" s="69"/>
      <c r="CO96" s="70"/>
      <c r="CP96" s="71"/>
      <c r="CQ96" s="68"/>
      <c r="CR96" s="69"/>
      <c r="CS96" s="69"/>
      <c r="CT96" s="69"/>
      <c r="CU96" s="69"/>
      <c r="CV96" s="70"/>
      <c r="CW96" s="71"/>
      <c r="CX96" s="68"/>
      <c r="CY96" s="69"/>
      <c r="CZ96" s="69"/>
      <c r="DA96" s="69"/>
      <c r="DB96" s="69"/>
      <c r="DC96" s="70"/>
      <c r="DD96" s="71"/>
      <c r="DE96" s="68"/>
      <c r="DF96" s="69"/>
      <c r="DG96" s="69"/>
      <c r="DH96" s="69"/>
      <c r="DI96" s="69"/>
      <c r="DJ96" s="70"/>
      <c r="DK96" s="71"/>
      <c r="DL96" s="68"/>
      <c r="DM96" s="69"/>
      <c r="DN96" s="69"/>
      <c r="DO96" s="69"/>
      <c r="DP96" s="69"/>
      <c r="DQ96" s="70"/>
      <c r="DR96" s="71"/>
      <c r="DS96" s="68"/>
      <c r="DT96" s="69"/>
      <c r="DU96" s="69"/>
      <c r="DV96" s="69"/>
      <c r="DW96" s="69"/>
      <c r="DX96" s="70"/>
      <c r="DY96" s="71"/>
      <c r="DZ96" s="68"/>
      <c r="EA96" s="69"/>
      <c r="EB96" s="69"/>
      <c r="EC96" s="69"/>
      <c r="ED96" s="69"/>
      <c r="EE96" s="70"/>
      <c r="EF96" s="71"/>
      <c r="EG96" s="70">
        <f t="shared" si="38"/>
        <v>1</v>
      </c>
      <c r="EH96" s="73">
        <f t="shared" si="39"/>
        <v>0</v>
      </c>
      <c r="EI96" s="70">
        <f t="shared" si="41"/>
        <v>0</v>
      </c>
      <c r="EJ96" s="66">
        <f t="shared" si="42"/>
        <v>0</v>
      </c>
      <c r="EM96" s="67"/>
    </row>
    <row r="97" spans="1:143" ht="25.5" outlineLevel="1" x14ac:dyDescent="0.2">
      <c r="A97" s="302" t="s">
        <v>373</v>
      </c>
      <c r="B97" s="303">
        <v>200536</v>
      </c>
      <c r="C97" s="306" t="str">
        <f>IFERROR(IFERROR(IF(MATCH(B97,[1]SINAPI!$A$3:$A$7037,0),(PROPER(VLOOKUP(B97,[1]SINAPI!$A$3:$E$7037,5,0))),0),IFERROR(IF(MATCH(B97,'[1]CDHU-182'!$A$9:$A$4098,0),(UPPER(VLOOKUP(B97,'[1]CDHU-182'!$A$9:$H$4098,8,0))),0),IFERROR(IF(MATCH(B97,[1]FDE!$A$7:$A$3232,0),(VLOOKUP(B97,[1]FDE!$A$7:$E$3232,5,0)),0),IF(MATCH(B97,'[1]SIURB Edif'!$A$2:$A$2699,0),(PROPER(VLOOKUP(B97,'[1]SIURB Edif'!A$2:E$2699,5,0))),0))))," ")</f>
        <v>Siurb (Edif)-Jan/21</v>
      </c>
      <c r="D97" s="169" t="s">
        <v>811</v>
      </c>
      <c r="E97" s="170" t="s">
        <v>338</v>
      </c>
      <c r="F97" s="171">
        <v>1</v>
      </c>
      <c r="G97" s="74"/>
      <c r="H97" s="172">
        <f>ROUND(IFERROR(F97*G97," - "),2)</f>
        <v>0</v>
      </c>
      <c r="I97" s="173" t="e">
        <f>H97/$G$686</f>
        <v>#DIV/0!</v>
      </c>
      <c r="J97" s="19">
        <f t="shared" si="40"/>
        <v>1</v>
      </c>
      <c r="K97" s="68">
        <f>SUM(L97:P97)</f>
        <v>0</v>
      </c>
      <c r="L97" s="69"/>
      <c r="M97" s="69"/>
      <c r="N97" s="69"/>
      <c r="O97" s="69"/>
      <c r="P97" s="69"/>
      <c r="Q97" s="73">
        <f>K97*$H97</f>
        <v>0</v>
      </c>
      <c r="R97" s="68">
        <f>SUM(S97:W97)</f>
        <v>0</v>
      </c>
      <c r="S97" s="69"/>
      <c r="T97" s="69"/>
      <c r="U97" s="69"/>
      <c r="V97" s="69"/>
      <c r="W97" s="69"/>
      <c r="X97" s="71">
        <f>R97*$H97</f>
        <v>0</v>
      </c>
      <c r="Y97" s="68">
        <f>SUM(Z97:AD97)</f>
        <v>0</v>
      </c>
      <c r="Z97" s="69"/>
      <c r="AA97" s="69"/>
      <c r="AB97" s="69"/>
      <c r="AC97" s="69"/>
      <c r="AD97" s="69"/>
      <c r="AE97" s="71">
        <f>Y97*$H97</f>
        <v>0</v>
      </c>
      <c r="AF97" s="68">
        <f>SUM(AG97:AK97)</f>
        <v>0</v>
      </c>
      <c r="AG97" s="69"/>
      <c r="AH97" s="69"/>
      <c r="AI97" s="69"/>
      <c r="AJ97" s="69"/>
      <c r="AK97" s="69"/>
      <c r="AL97" s="71">
        <f>AF97*$H97</f>
        <v>0</v>
      </c>
      <c r="AM97" s="68">
        <f>SUM(AN97:AR97)</f>
        <v>0</v>
      </c>
      <c r="AN97" s="69"/>
      <c r="AO97" s="69"/>
      <c r="AP97" s="69"/>
      <c r="AQ97" s="69"/>
      <c r="AR97" s="69"/>
      <c r="AS97" s="71">
        <f>AM97*$H97</f>
        <v>0</v>
      </c>
      <c r="AT97" s="68">
        <f>SUM(AU97:AY97)</f>
        <v>0</v>
      </c>
      <c r="AU97" s="69"/>
      <c r="AV97" s="69"/>
      <c r="AW97" s="69"/>
      <c r="AX97" s="69"/>
      <c r="AY97" s="69"/>
      <c r="AZ97" s="71">
        <f>AT97*$H97</f>
        <v>0</v>
      </c>
      <c r="BA97" s="68">
        <f>SUM(BB97:BF97)</f>
        <v>0</v>
      </c>
      <c r="BB97" s="69"/>
      <c r="BC97" s="69"/>
      <c r="BD97" s="69"/>
      <c r="BE97" s="69"/>
      <c r="BF97" s="69"/>
      <c r="BG97" s="71">
        <f>BA97*$H97</f>
        <v>0</v>
      </c>
      <c r="BH97" s="68">
        <f>SUM(BI97:BM97)</f>
        <v>0</v>
      </c>
      <c r="BI97" s="69"/>
      <c r="BJ97" s="69"/>
      <c r="BK97" s="69"/>
      <c r="BL97" s="69"/>
      <c r="BM97" s="69"/>
      <c r="BN97" s="71">
        <f>BH97*$H97</f>
        <v>0</v>
      </c>
      <c r="BO97" s="68">
        <f>SUM(BP97:BT97)</f>
        <v>0</v>
      </c>
      <c r="BP97" s="69"/>
      <c r="BQ97" s="69"/>
      <c r="BR97" s="69"/>
      <c r="BS97" s="69"/>
      <c r="BT97" s="69"/>
      <c r="BU97" s="71">
        <f>BO97*$H97</f>
        <v>0</v>
      </c>
      <c r="BV97" s="68">
        <f>SUM(BW97:CA97)</f>
        <v>0</v>
      </c>
      <c r="BW97" s="69"/>
      <c r="BX97" s="69"/>
      <c r="BY97" s="69"/>
      <c r="BZ97" s="69"/>
      <c r="CA97" s="69"/>
      <c r="CB97" s="71">
        <f>BV97*$H97</f>
        <v>0</v>
      </c>
      <c r="CC97" s="68">
        <f>SUM(CD97:CH97)</f>
        <v>0</v>
      </c>
      <c r="CD97" s="69"/>
      <c r="CE97" s="69"/>
      <c r="CF97" s="69"/>
      <c r="CG97" s="69"/>
      <c r="CH97" s="69"/>
      <c r="CI97" s="71">
        <f>CC97*$H97</f>
        <v>0</v>
      </c>
      <c r="CJ97" s="68">
        <f>SUM(CK97:CO97)</f>
        <v>0</v>
      </c>
      <c r="CK97" s="69"/>
      <c r="CL97" s="69"/>
      <c r="CM97" s="69"/>
      <c r="CN97" s="69"/>
      <c r="CO97" s="69"/>
      <c r="CP97" s="71">
        <f>CJ97*$H97</f>
        <v>0</v>
      </c>
      <c r="CQ97" s="68">
        <f>SUM(CR97:CV97)</f>
        <v>0</v>
      </c>
      <c r="CR97" s="69"/>
      <c r="CS97" s="69"/>
      <c r="CT97" s="69"/>
      <c r="CU97" s="69"/>
      <c r="CV97" s="69"/>
      <c r="CW97" s="71">
        <f>CQ97*$H97</f>
        <v>0</v>
      </c>
      <c r="CX97" s="68">
        <f>SUM(CY97:DC97)</f>
        <v>0</v>
      </c>
      <c r="CY97" s="69"/>
      <c r="CZ97" s="69"/>
      <c r="DA97" s="69"/>
      <c r="DB97" s="69"/>
      <c r="DC97" s="69"/>
      <c r="DD97" s="71">
        <f>CX97*$H97</f>
        <v>0</v>
      </c>
      <c r="DE97" s="68">
        <f>SUM(DF97:DJ97)</f>
        <v>0</v>
      </c>
      <c r="DF97" s="69"/>
      <c r="DG97" s="69"/>
      <c r="DH97" s="69"/>
      <c r="DI97" s="69"/>
      <c r="DJ97" s="69"/>
      <c r="DK97" s="71">
        <f>DE97*$H97</f>
        <v>0</v>
      </c>
      <c r="DL97" s="68">
        <f>SUM(DM97:DQ97)</f>
        <v>0</v>
      </c>
      <c r="DM97" s="69"/>
      <c r="DN97" s="69"/>
      <c r="DO97" s="69"/>
      <c r="DP97" s="69"/>
      <c r="DQ97" s="69"/>
      <c r="DR97" s="71">
        <f>DL97*$H97</f>
        <v>0</v>
      </c>
      <c r="DS97" s="68">
        <f>SUM(DT97:DX97)</f>
        <v>0</v>
      </c>
      <c r="DT97" s="69"/>
      <c r="DU97" s="69"/>
      <c r="DV97" s="69"/>
      <c r="DW97" s="69"/>
      <c r="DX97" s="69"/>
      <c r="DY97" s="71">
        <f>DS97*$H97</f>
        <v>0</v>
      </c>
      <c r="DZ97" s="68">
        <f>SUM(EA97:EE97)</f>
        <v>0</v>
      </c>
      <c r="EA97" s="69"/>
      <c r="EB97" s="69"/>
      <c r="EC97" s="69"/>
      <c r="ED97" s="69"/>
      <c r="EE97" s="69"/>
      <c r="EF97" s="71">
        <f>DZ97*$H97</f>
        <v>0</v>
      </c>
      <c r="EG97" s="70">
        <f t="shared" si="38"/>
        <v>1</v>
      </c>
      <c r="EH97" s="73">
        <f t="shared" si="39"/>
        <v>0</v>
      </c>
      <c r="EI97" s="70">
        <f t="shared" si="41"/>
        <v>0</v>
      </c>
      <c r="EJ97" s="66">
        <f t="shared" si="42"/>
        <v>0</v>
      </c>
      <c r="EM97" s="67"/>
    </row>
    <row r="98" spans="1:143" ht="25.5" outlineLevel="1" x14ac:dyDescent="0.2">
      <c r="A98" s="302" t="s">
        <v>374</v>
      </c>
      <c r="B98" s="303" t="s">
        <v>93</v>
      </c>
      <c r="C98" s="306" t="str">
        <f>IFERROR(IFERROR(IF(MATCH(B98,[1]SINAPI!$A$3:$A$7037,0),(PROPER(VLOOKUP(B98,[1]SINAPI!$A$3:$E$7037,5,0))),0),IFERROR(IF(MATCH(B98,'[1]CDHU-182'!$A$9:$A$4098,0),(UPPER(VLOOKUP(B98,'[1]CDHU-182'!$A$9:$H$4098,8,0))),0),IFERROR(IF(MATCH(B98,[1]FDE!$A$7:$A$3232,0),(VLOOKUP(B98,[1]FDE!$A$7:$E$3232,5,0)),0),IF(MATCH(B98,'[1]SIURB Edif'!$A$2:$A$2699,0),(PROPER(VLOOKUP(B98,'[1]SIURB Edif'!A$2:E$2699,5,0))),0))))," ")</f>
        <v>FDE-Julho/21</v>
      </c>
      <c r="D98" s="169" t="s">
        <v>812</v>
      </c>
      <c r="E98" s="170" t="s">
        <v>75</v>
      </c>
      <c r="F98" s="171">
        <v>1</v>
      </c>
      <c r="G98" s="74"/>
      <c r="H98" s="172">
        <f>ROUND(IFERROR(F98*G98," - "),2)</f>
        <v>0</v>
      </c>
      <c r="I98" s="173" t="e">
        <f>H98/$G$686</f>
        <v>#DIV/0!</v>
      </c>
      <c r="J98" s="19">
        <f t="shared" si="40"/>
        <v>1</v>
      </c>
      <c r="K98" s="68">
        <f>SUM(L98:P98)</f>
        <v>0</v>
      </c>
      <c r="L98" s="69"/>
      <c r="M98" s="69"/>
      <c r="N98" s="69"/>
      <c r="O98" s="69"/>
      <c r="P98" s="69"/>
      <c r="Q98" s="73">
        <f>K98*$H98</f>
        <v>0</v>
      </c>
      <c r="R98" s="68">
        <f>SUM(S98:W98)</f>
        <v>0</v>
      </c>
      <c r="S98" s="69"/>
      <c r="T98" s="69"/>
      <c r="U98" s="69"/>
      <c r="V98" s="69"/>
      <c r="W98" s="69"/>
      <c r="X98" s="71">
        <f>R98*$H98</f>
        <v>0</v>
      </c>
      <c r="Y98" s="68">
        <f>SUM(Z98:AD98)</f>
        <v>0</v>
      </c>
      <c r="Z98" s="69"/>
      <c r="AA98" s="69"/>
      <c r="AB98" s="69"/>
      <c r="AC98" s="69"/>
      <c r="AD98" s="69"/>
      <c r="AE98" s="71">
        <f>Y98*$H98</f>
        <v>0</v>
      </c>
      <c r="AF98" s="68">
        <f>SUM(AG98:AK98)</f>
        <v>0</v>
      </c>
      <c r="AG98" s="69"/>
      <c r="AH98" s="69"/>
      <c r="AI98" s="69"/>
      <c r="AJ98" s="69"/>
      <c r="AK98" s="69"/>
      <c r="AL98" s="71">
        <f>AF98*$H98</f>
        <v>0</v>
      </c>
      <c r="AM98" s="68">
        <f>SUM(AN98:AR98)</f>
        <v>0</v>
      </c>
      <c r="AN98" s="69"/>
      <c r="AO98" s="69"/>
      <c r="AP98" s="69"/>
      <c r="AQ98" s="69"/>
      <c r="AR98" s="69"/>
      <c r="AS98" s="71">
        <f>AM98*$H98</f>
        <v>0</v>
      </c>
      <c r="AT98" s="68">
        <f>SUM(AU98:AY98)</f>
        <v>0</v>
      </c>
      <c r="AU98" s="69"/>
      <c r="AV98" s="69"/>
      <c r="AW98" s="69"/>
      <c r="AX98" s="69"/>
      <c r="AY98" s="69"/>
      <c r="AZ98" s="71">
        <f>AT98*$H98</f>
        <v>0</v>
      </c>
      <c r="BA98" s="68">
        <f>SUM(BB98:BF98)</f>
        <v>0</v>
      </c>
      <c r="BB98" s="69"/>
      <c r="BC98" s="69"/>
      <c r="BD98" s="69"/>
      <c r="BE98" s="69"/>
      <c r="BF98" s="69"/>
      <c r="BG98" s="71">
        <f>BA98*$H98</f>
        <v>0</v>
      </c>
      <c r="BH98" s="68">
        <f>SUM(BI98:BM98)</f>
        <v>0</v>
      </c>
      <c r="BI98" s="69"/>
      <c r="BJ98" s="69"/>
      <c r="BK98" s="69"/>
      <c r="BL98" s="69"/>
      <c r="BM98" s="69"/>
      <c r="BN98" s="71">
        <f>BH98*$H98</f>
        <v>0</v>
      </c>
      <c r="BO98" s="68">
        <f>SUM(BP98:BT98)</f>
        <v>0</v>
      </c>
      <c r="BP98" s="69"/>
      <c r="BQ98" s="69"/>
      <c r="BR98" s="69"/>
      <c r="BS98" s="69"/>
      <c r="BT98" s="69"/>
      <c r="BU98" s="71">
        <f>BO98*$H98</f>
        <v>0</v>
      </c>
      <c r="BV98" s="68">
        <f>SUM(BW98:CA98)</f>
        <v>0</v>
      </c>
      <c r="BW98" s="69"/>
      <c r="BX98" s="69"/>
      <c r="BY98" s="69"/>
      <c r="BZ98" s="69"/>
      <c r="CA98" s="69"/>
      <c r="CB98" s="71">
        <f>BV98*$H98</f>
        <v>0</v>
      </c>
      <c r="CC98" s="68">
        <f>SUM(CD98:CH98)</f>
        <v>0</v>
      </c>
      <c r="CD98" s="69"/>
      <c r="CE98" s="69"/>
      <c r="CF98" s="69"/>
      <c r="CG98" s="69"/>
      <c r="CH98" s="69"/>
      <c r="CI98" s="71">
        <f>CC98*$H98</f>
        <v>0</v>
      </c>
      <c r="CJ98" s="68">
        <f>SUM(CK98:CO98)</f>
        <v>0</v>
      </c>
      <c r="CK98" s="69"/>
      <c r="CL98" s="69"/>
      <c r="CM98" s="69"/>
      <c r="CN98" s="69"/>
      <c r="CO98" s="69"/>
      <c r="CP98" s="71">
        <f>CJ98*$H98</f>
        <v>0</v>
      </c>
      <c r="CQ98" s="68">
        <f>SUM(CR98:CV98)</f>
        <v>0</v>
      </c>
      <c r="CR98" s="69"/>
      <c r="CS98" s="69"/>
      <c r="CT98" s="69"/>
      <c r="CU98" s="69"/>
      <c r="CV98" s="69"/>
      <c r="CW98" s="71">
        <f>CQ98*$H98</f>
        <v>0</v>
      </c>
      <c r="CX98" s="68">
        <f>SUM(CY98:DC98)</f>
        <v>0</v>
      </c>
      <c r="CY98" s="69"/>
      <c r="CZ98" s="69"/>
      <c r="DA98" s="69"/>
      <c r="DB98" s="69"/>
      <c r="DC98" s="69"/>
      <c r="DD98" s="71">
        <f>CX98*$H98</f>
        <v>0</v>
      </c>
      <c r="DE98" s="68">
        <f>SUM(DF98:DJ98)</f>
        <v>0</v>
      </c>
      <c r="DF98" s="69"/>
      <c r="DG98" s="69"/>
      <c r="DH98" s="69"/>
      <c r="DI98" s="69"/>
      <c r="DJ98" s="69"/>
      <c r="DK98" s="71">
        <f>DE98*$H98</f>
        <v>0</v>
      </c>
      <c r="DL98" s="68">
        <f>SUM(DM98:DQ98)</f>
        <v>0</v>
      </c>
      <c r="DM98" s="69"/>
      <c r="DN98" s="69"/>
      <c r="DO98" s="69"/>
      <c r="DP98" s="69"/>
      <c r="DQ98" s="69"/>
      <c r="DR98" s="71">
        <f>DL98*$H98</f>
        <v>0</v>
      </c>
      <c r="DS98" s="68">
        <f>SUM(DT98:DX98)</f>
        <v>0</v>
      </c>
      <c r="DT98" s="69"/>
      <c r="DU98" s="69"/>
      <c r="DV98" s="69"/>
      <c r="DW98" s="69"/>
      <c r="DX98" s="69"/>
      <c r="DY98" s="71">
        <f>DS98*$H98</f>
        <v>0</v>
      </c>
      <c r="DZ98" s="68">
        <f>SUM(EA98:EE98)</f>
        <v>0</v>
      </c>
      <c r="EA98" s="69"/>
      <c r="EB98" s="69"/>
      <c r="EC98" s="69"/>
      <c r="ED98" s="69"/>
      <c r="EE98" s="69"/>
      <c r="EF98" s="71">
        <f>DZ98*$H98</f>
        <v>0</v>
      </c>
      <c r="EG98" s="70">
        <f t="shared" si="38"/>
        <v>1</v>
      </c>
      <c r="EH98" s="73">
        <f t="shared" si="39"/>
        <v>0</v>
      </c>
      <c r="EI98" s="70">
        <f t="shared" si="41"/>
        <v>0</v>
      </c>
      <c r="EJ98" s="66">
        <f t="shared" si="42"/>
        <v>0</v>
      </c>
      <c r="EM98" s="67"/>
    </row>
    <row r="99" spans="1:143" ht="26.25" outlineLevel="1" thickBot="1" x14ac:dyDescent="0.25">
      <c r="A99" s="302" t="s">
        <v>375</v>
      </c>
      <c r="B99" s="303" t="s">
        <v>74</v>
      </c>
      <c r="C99" s="306" t="str">
        <f>IFERROR(IFERROR(IF(MATCH(B99,[1]SINAPI!$A$3:$A$7037,0),(PROPER(VLOOKUP(B99,[1]SINAPI!$A$3:$E$7037,5,0))),0),IFERROR(IF(MATCH(B99,'[1]CDHU-182'!$A$9:$A$4098,0),(UPPER(VLOOKUP(B99,'[1]CDHU-182'!$A$9:$H$4098,8,0))),0),IFERROR(IF(MATCH(B99,[1]FDE!$A$7:$A$3232,0),(VLOOKUP(B99,[1]FDE!$A$7:$E$3232,5,0)),0),IF(MATCH(B99,'[1]SIURB Edif'!$A$2:$A$2699,0),(PROPER(VLOOKUP(B99,'[1]SIURB Edif'!A$2:E$2699,5,0))),0))))," ")</f>
        <v>FDE-Julho/21</v>
      </c>
      <c r="D99" s="169" t="s">
        <v>813</v>
      </c>
      <c r="E99" s="170" t="s">
        <v>75</v>
      </c>
      <c r="F99" s="171">
        <v>1</v>
      </c>
      <c r="G99" s="74"/>
      <c r="H99" s="172">
        <f>ROUND(IFERROR(F99*G99," - "),2)</f>
        <v>0</v>
      </c>
      <c r="I99" s="175" t="e">
        <f>H99/$G$686</f>
        <v>#DIV/0!</v>
      </c>
      <c r="J99" s="19">
        <f t="shared" si="40"/>
        <v>1</v>
      </c>
      <c r="K99" s="68">
        <f>SUM(L99:P99)</f>
        <v>0</v>
      </c>
      <c r="L99" s="82"/>
      <c r="M99" s="82"/>
      <c r="N99" s="82"/>
      <c r="O99" s="82"/>
      <c r="P99" s="82"/>
      <c r="Q99" s="73">
        <f>K99*$H99</f>
        <v>0</v>
      </c>
      <c r="R99" s="68">
        <f>SUM(S99:W99)</f>
        <v>0</v>
      </c>
      <c r="S99" s="82"/>
      <c r="T99" s="82"/>
      <c r="U99" s="82"/>
      <c r="V99" s="82"/>
      <c r="W99" s="82"/>
      <c r="X99" s="73">
        <f>R99*$H99</f>
        <v>0</v>
      </c>
      <c r="Y99" s="68">
        <f>SUM(Z99:AD99)</f>
        <v>0</v>
      </c>
      <c r="Z99" s="82"/>
      <c r="AA99" s="82"/>
      <c r="AB99" s="82"/>
      <c r="AC99" s="82"/>
      <c r="AD99" s="82"/>
      <c r="AE99" s="73">
        <f>Y99*$H99</f>
        <v>0</v>
      </c>
      <c r="AF99" s="68">
        <f>SUM(AG99:AK99)</f>
        <v>0</v>
      </c>
      <c r="AG99" s="82"/>
      <c r="AH99" s="82"/>
      <c r="AI99" s="82"/>
      <c r="AJ99" s="82"/>
      <c r="AK99" s="82"/>
      <c r="AL99" s="73">
        <f>AF99*$H99</f>
        <v>0</v>
      </c>
      <c r="AM99" s="68">
        <f>SUM(AN99:AR99)</f>
        <v>0</v>
      </c>
      <c r="AN99" s="82"/>
      <c r="AO99" s="82"/>
      <c r="AP99" s="82"/>
      <c r="AQ99" s="82"/>
      <c r="AR99" s="82"/>
      <c r="AS99" s="73">
        <f>AM99*$H99</f>
        <v>0</v>
      </c>
      <c r="AT99" s="68">
        <f>SUM(AU99:AY99)</f>
        <v>0</v>
      </c>
      <c r="AU99" s="82"/>
      <c r="AV99" s="82"/>
      <c r="AW99" s="82"/>
      <c r="AX99" s="82"/>
      <c r="AY99" s="82"/>
      <c r="AZ99" s="73">
        <f>AT99*$H99</f>
        <v>0</v>
      </c>
      <c r="BA99" s="68">
        <f>SUM(BB99:BF99)</f>
        <v>0</v>
      </c>
      <c r="BB99" s="82"/>
      <c r="BC99" s="82"/>
      <c r="BD99" s="82"/>
      <c r="BE99" s="82"/>
      <c r="BF99" s="82"/>
      <c r="BG99" s="73">
        <f>BA99*$H99</f>
        <v>0</v>
      </c>
      <c r="BH99" s="68">
        <f>SUM(BI99:BM99)</f>
        <v>0</v>
      </c>
      <c r="BI99" s="82"/>
      <c r="BJ99" s="82"/>
      <c r="BK99" s="82"/>
      <c r="BL99" s="82"/>
      <c r="BM99" s="82"/>
      <c r="BN99" s="73">
        <f>BH99*$H99</f>
        <v>0</v>
      </c>
      <c r="BO99" s="68">
        <f>SUM(BP99:BT99)</f>
        <v>0</v>
      </c>
      <c r="BP99" s="82"/>
      <c r="BQ99" s="82"/>
      <c r="BR99" s="82"/>
      <c r="BS99" s="82"/>
      <c r="BT99" s="82"/>
      <c r="BU99" s="73">
        <f>BO99*$H99</f>
        <v>0</v>
      </c>
      <c r="BV99" s="68">
        <f>SUM(BW99:CA99)</f>
        <v>0</v>
      </c>
      <c r="BW99" s="82"/>
      <c r="BX99" s="82"/>
      <c r="BY99" s="82"/>
      <c r="BZ99" s="82"/>
      <c r="CA99" s="82"/>
      <c r="CB99" s="73">
        <f>BV99*$H99</f>
        <v>0</v>
      </c>
      <c r="CC99" s="68">
        <f>SUM(CD99:CH99)</f>
        <v>0</v>
      </c>
      <c r="CD99" s="82"/>
      <c r="CE99" s="82"/>
      <c r="CF99" s="82"/>
      <c r="CG99" s="82"/>
      <c r="CH99" s="82"/>
      <c r="CI99" s="73">
        <f>CC99*$H99</f>
        <v>0</v>
      </c>
      <c r="CJ99" s="68">
        <f>SUM(CK99:CO99)</f>
        <v>0</v>
      </c>
      <c r="CK99" s="82"/>
      <c r="CL99" s="82"/>
      <c r="CM99" s="82"/>
      <c r="CN99" s="82"/>
      <c r="CO99" s="82"/>
      <c r="CP99" s="73">
        <f>CJ99*$H99</f>
        <v>0</v>
      </c>
      <c r="CQ99" s="68">
        <f>SUM(CR99:CV99)</f>
        <v>0</v>
      </c>
      <c r="CR99" s="82"/>
      <c r="CS99" s="82"/>
      <c r="CT99" s="82"/>
      <c r="CU99" s="82"/>
      <c r="CV99" s="82"/>
      <c r="CW99" s="73">
        <f>CQ99*$H99</f>
        <v>0</v>
      </c>
      <c r="CX99" s="68">
        <f>SUM(CY99:DC99)</f>
        <v>0</v>
      </c>
      <c r="CY99" s="82"/>
      <c r="CZ99" s="82"/>
      <c r="DA99" s="82"/>
      <c r="DB99" s="82"/>
      <c r="DC99" s="82"/>
      <c r="DD99" s="73">
        <f>CX99*$H99</f>
        <v>0</v>
      </c>
      <c r="DE99" s="68">
        <f>SUM(DF99:DJ99)</f>
        <v>0</v>
      </c>
      <c r="DF99" s="82"/>
      <c r="DG99" s="82"/>
      <c r="DH99" s="82"/>
      <c r="DI99" s="82"/>
      <c r="DJ99" s="82"/>
      <c r="DK99" s="73">
        <f>DE99*$H99</f>
        <v>0</v>
      </c>
      <c r="DL99" s="68">
        <f>SUM(DM99:DQ99)</f>
        <v>0</v>
      </c>
      <c r="DM99" s="82"/>
      <c r="DN99" s="82"/>
      <c r="DO99" s="82"/>
      <c r="DP99" s="82"/>
      <c r="DQ99" s="82"/>
      <c r="DR99" s="73">
        <f>DL99*$H99</f>
        <v>0</v>
      </c>
      <c r="DS99" s="68">
        <f>SUM(DT99:DX99)</f>
        <v>0</v>
      </c>
      <c r="DT99" s="82"/>
      <c r="DU99" s="82"/>
      <c r="DV99" s="82"/>
      <c r="DW99" s="82"/>
      <c r="DX99" s="82"/>
      <c r="DY99" s="73">
        <f>DS99*$H99</f>
        <v>0</v>
      </c>
      <c r="DZ99" s="68">
        <f>SUM(EA99:EE99)</f>
        <v>0</v>
      </c>
      <c r="EA99" s="82"/>
      <c r="EB99" s="82"/>
      <c r="EC99" s="82"/>
      <c r="ED99" s="82"/>
      <c r="EE99" s="82"/>
      <c r="EF99" s="73">
        <f>DZ99*$H99</f>
        <v>0</v>
      </c>
      <c r="EG99" s="70">
        <f t="shared" si="38"/>
        <v>1</v>
      </c>
      <c r="EH99" s="73">
        <f t="shared" si="39"/>
        <v>0</v>
      </c>
      <c r="EI99" s="70">
        <f t="shared" si="41"/>
        <v>0</v>
      </c>
      <c r="EJ99" s="66">
        <f t="shared" si="42"/>
        <v>0</v>
      </c>
      <c r="EM99" s="67"/>
    </row>
    <row r="100" spans="1:143" ht="15.75" thickBot="1" x14ac:dyDescent="0.25">
      <c r="A100" s="309">
        <v>6</v>
      </c>
      <c r="B100" s="310"/>
      <c r="C100" s="308"/>
      <c r="D100" s="179" t="s">
        <v>890</v>
      </c>
      <c r="E100" s="167">
        <f>ROUND(SUM(E101,E103,E106,E111),2)</f>
        <v>0</v>
      </c>
      <c r="F100" s="167"/>
      <c r="G100" s="167"/>
      <c r="H100" s="29"/>
      <c r="I100" s="12" t="e">
        <f>E100/$G$686</f>
        <v>#DIV/0!</v>
      </c>
      <c r="J100" s="26" t="e">
        <f t="shared" si="40"/>
        <v>#DIV/0!</v>
      </c>
      <c r="K100" s="75" t="e">
        <f>ROUND(Q100/$E100,4)</f>
        <v>#DIV/0!</v>
      </c>
      <c r="L100" s="76" t="e">
        <f>SUMPRODUCT(L101:L114,$H101:$H114)/$E100</f>
        <v>#DIV/0!</v>
      </c>
      <c r="M100" s="76" t="e">
        <f>SUMPRODUCT(M101:M114,$H101:$H114)/$E100</f>
        <v>#DIV/0!</v>
      </c>
      <c r="N100" s="76" t="e">
        <f>SUMPRODUCT(N101:N114,$H101:$H114)/$E100</f>
        <v>#DIV/0!</v>
      </c>
      <c r="O100" s="76" t="e">
        <f>SUMPRODUCT(O101:O114,$H101:$H114)/$E100</f>
        <v>#DIV/0!</v>
      </c>
      <c r="P100" s="76" t="e">
        <f>SUMPRODUCT(P101:P114,$H101:$H114)/$E100</f>
        <v>#DIV/0!</v>
      </c>
      <c r="Q100" s="77">
        <f>SUM(Q101:Q114)</f>
        <v>0</v>
      </c>
      <c r="R100" s="78" t="e">
        <f>ROUND(X100/$E100,4)</f>
        <v>#DIV/0!</v>
      </c>
      <c r="S100" s="76" t="e">
        <f>SUMPRODUCT(S101:S114,$H101:$H114)/$E100</f>
        <v>#DIV/0!</v>
      </c>
      <c r="T100" s="76" t="e">
        <f>SUMPRODUCT(T101:T114,$H101:$H114)/$E100</f>
        <v>#DIV/0!</v>
      </c>
      <c r="U100" s="76" t="e">
        <f>SUMPRODUCT(U101:U114,$H101:$H114)/$E100</f>
        <v>#DIV/0!</v>
      </c>
      <c r="V100" s="76" t="e">
        <f>SUMPRODUCT(V101:V114,$H101:$H114)/$E100</f>
        <v>#DIV/0!</v>
      </c>
      <c r="W100" s="76" t="e">
        <f>SUMPRODUCT(W101:W114,$H101:$H114)/$E100</f>
        <v>#DIV/0!</v>
      </c>
      <c r="X100" s="77">
        <f>SUM(X101:X114)</f>
        <v>0</v>
      </c>
      <c r="Y100" s="78" t="e">
        <f>ROUND(AE100/$E100,4)</f>
        <v>#DIV/0!</v>
      </c>
      <c r="Z100" s="76" t="e">
        <f>SUMPRODUCT(Z101:Z114,$H101:$H114)/$E100</f>
        <v>#DIV/0!</v>
      </c>
      <c r="AA100" s="76" t="e">
        <f>SUMPRODUCT(AA101:AA114,$H101:$H114)/$E100</f>
        <v>#DIV/0!</v>
      </c>
      <c r="AB100" s="76" t="e">
        <f>SUMPRODUCT(AB101:AB114,$H101:$H114)/$E100</f>
        <v>#DIV/0!</v>
      </c>
      <c r="AC100" s="76" t="e">
        <f>SUMPRODUCT(AC101:AC114,$H101:$H114)/$E100</f>
        <v>#DIV/0!</v>
      </c>
      <c r="AD100" s="76" t="e">
        <f>SUMPRODUCT(AD101:AD114,$H101:$H114)/$E100</f>
        <v>#DIV/0!</v>
      </c>
      <c r="AE100" s="77">
        <f>SUM(AE101:AE114)</f>
        <v>0</v>
      </c>
      <c r="AF100" s="81" t="e">
        <f>ROUND(AL100/$E100,4)</f>
        <v>#DIV/0!</v>
      </c>
      <c r="AG100" s="76" t="e">
        <f>SUMPRODUCT(AG101:AG114,$H101:$H114)/$E100</f>
        <v>#DIV/0!</v>
      </c>
      <c r="AH100" s="76" t="e">
        <f>SUMPRODUCT(AH101:AH114,$H101:$H114)/$E100</f>
        <v>#DIV/0!</v>
      </c>
      <c r="AI100" s="76" t="e">
        <f>SUMPRODUCT(AI101:AI114,$H101:$H114)/$E100</f>
        <v>#DIV/0!</v>
      </c>
      <c r="AJ100" s="76" t="e">
        <f>SUMPRODUCT(AJ101:AJ114,$H101:$H114)/$E100</f>
        <v>#DIV/0!</v>
      </c>
      <c r="AK100" s="76" t="e">
        <f>SUMPRODUCT(AK101:AK114,$H101:$H114)/$E100</f>
        <v>#DIV/0!</v>
      </c>
      <c r="AL100" s="77">
        <f>SUM(AL101:AL114)</f>
        <v>0</v>
      </c>
      <c r="AM100" s="81" t="e">
        <f>ROUND(AS100/$E100,4)</f>
        <v>#DIV/0!</v>
      </c>
      <c r="AN100" s="76" t="e">
        <f>SUMPRODUCT(AN101:AN114,$H101:$H114)/$E100</f>
        <v>#DIV/0!</v>
      </c>
      <c r="AO100" s="76" t="e">
        <f>SUMPRODUCT(AO101:AO114,$H101:$H114)/$E100</f>
        <v>#DIV/0!</v>
      </c>
      <c r="AP100" s="76" t="e">
        <f>SUMPRODUCT(AP101:AP114,$H101:$H114)/$E100</f>
        <v>#DIV/0!</v>
      </c>
      <c r="AQ100" s="76" t="e">
        <f>SUMPRODUCT(AQ101:AQ114,$H101:$H114)/$E100</f>
        <v>#DIV/0!</v>
      </c>
      <c r="AR100" s="76" t="e">
        <f>SUMPRODUCT(AR101:AR114,$H101:$H114)/$E100</f>
        <v>#DIV/0!</v>
      </c>
      <c r="AS100" s="77">
        <f>SUM(AS101:AS114)</f>
        <v>0</v>
      </c>
      <c r="AT100" s="81" t="e">
        <f>ROUND(AZ100/$E100,4)</f>
        <v>#DIV/0!</v>
      </c>
      <c r="AU100" s="76" t="e">
        <f>SUMPRODUCT(AU101:AU114,$H101:$H114)/$E100</f>
        <v>#DIV/0!</v>
      </c>
      <c r="AV100" s="76" t="e">
        <f>SUMPRODUCT(AV101:AV114,$H101:$H114)/$E100</f>
        <v>#DIV/0!</v>
      </c>
      <c r="AW100" s="76" t="e">
        <f>SUMPRODUCT(AW101:AW114,$H101:$H114)/$E100</f>
        <v>#DIV/0!</v>
      </c>
      <c r="AX100" s="76" t="e">
        <f>SUMPRODUCT(AX101:AX114,$H101:$H114)/$E100</f>
        <v>#DIV/0!</v>
      </c>
      <c r="AY100" s="76" t="e">
        <f>SUMPRODUCT(AY101:AY114,$H101:$H114)/$E100</f>
        <v>#DIV/0!</v>
      </c>
      <c r="AZ100" s="77">
        <f>SUM(AZ101:AZ114)</f>
        <v>0</v>
      </c>
      <c r="BA100" s="81" t="e">
        <f>ROUND(BG100/$E100,4)</f>
        <v>#DIV/0!</v>
      </c>
      <c r="BB100" s="76" t="e">
        <f>SUMPRODUCT(BB101:BB114,$H101:$H114)/$E100</f>
        <v>#DIV/0!</v>
      </c>
      <c r="BC100" s="76" t="e">
        <f>SUMPRODUCT(BC101:BC114,$H101:$H114)/$E100</f>
        <v>#DIV/0!</v>
      </c>
      <c r="BD100" s="76" t="e">
        <f>SUMPRODUCT(BD101:BD114,$H101:$H114)/$E100</f>
        <v>#DIV/0!</v>
      </c>
      <c r="BE100" s="76" t="e">
        <f>SUMPRODUCT(BE101:BE114,$H101:$H114)/$E100</f>
        <v>#DIV/0!</v>
      </c>
      <c r="BF100" s="76" t="e">
        <f>SUMPRODUCT(BF101:BF114,$H101:$H114)/$E100</f>
        <v>#DIV/0!</v>
      </c>
      <c r="BG100" s="77">
        <f>SUM(BG101:BG114)</f>
        <v>0</v>
      </c>
      <c r="BH100" s="81" t="e">
        <f>ROUND(BN100/$E100,4)</f>
        <v>#DIV/0!</v>
      </c>
      <c r="BI100" s="76" t="e">
        <f>SUMPRODUCT(BI101:BI114,$H101:$H114)/$E100</f>
        <v>#DIV/0!</v>
      </c>
      <c r="BJ100" s="76" t="e">
        <f>SUMPRODUCT(BJ101:BJ114,$H101:$H114)/$E100</f>
        <v>#DIV/0!</v>
      </c>
      <c r="BK100" s="76" t="e">
        <f>SUMPRODUCT(BK101:BK114,$H101:$H114)/$E100</f>
        <v>#DIV/0!</v>
      </c>
      <c r="BL100" s="76" t="e">
        <f>SUMPRODUCT(BL101:BL114,$H101:$H114)/$E100</f>
        <v>#DIV/0!</v>
      </c>
      <c r="BM100" s="76" t="e">
        <f>SUMPRODUCT(BM101:BM114,$H101:$H114)/$E100</f>
        <v>#DIV/0!</v>
      </c>
      <c r="BN100" s="77">
        <f>SUM(BN101:BN114)</f>
        <v>0</v>
      </c>
      <c r="BO100" s="81" t="e">
        <f>ROUND(BU100/$E100,4)</f>
        <v>#DIV/0!</v>
      </c>
      <c r="BP100" s="76" t="e">
        <f>SUMPRODUCT(BP101:BP114,$H101:$H114)/$E100</f>
        <v>#DIV/0!</v>
      </c>
      <c r="BQ100" s="76" t="e">
        <f>SUMPRODUCT(BQ101:BQ114,$H101:$H114)/$E100</f>
        <v>#DIV/0!</v>
      </c>
      <c r="BR100" s="76" t="e">
        <f>SUMPRODUCT(BR101:BR114,$H101:$H114)/$E100</f>
        <v>#DIV/0!</v>
      </c>
      <c r="BS100" s="76" t="e">
        <f>SUMPRODUCT(BS101:BS114,$H101:$H114)/$E100</f>
        <v>#DIV/0!</v>
      </c>
      <c r="BT100" s="76" t="e">
        <f>SUMPRODUCT(BT101:BT114,$H101:$H114)/$E100</f>
        <v>#DIV/0!</v>
      </c>
      <c r="BU100" s="77">
        <f>SUM(BU101:BU114)</f>
        <v>0</v>
      </c>
      <c r="BV100" s="81" t="e">
        <f>ROUND(CB100/$E100,4)</f>
        <v>#DIV/0!</v>
      </c>
      <c r="BW100" s="76" t="e">
        <f>SUMPRODUCT(BW101:BW114,$H101:$H114)/$E100</f>
        <v>#DIV/0!</v>
      </c>
      <c r="BX100" s="76" t="e">
        <f>SUMPRODUCT(BX101:BX114,$H101:$H114)/$E100</f>
        <v>#DIV/0!</v>
      </c>
      <c r="BY100" s="76" t="e">
        <f>SUMPRODUCT(BY101:BY114,$H101:$H114)/$E100</f>
        <v>#DIV/0!</v>
      </c>
      <c r="BZ100" s="76" t="e">
        <f>SUMPRODUCT(BZ101:BZ114,$H101:$H114)/$E100</f>
        <v>#DIV/0!</v>
      </c>
      <c r="CA100" s="76" t="e">
        <f>SUMPRODUCT(CA101:CA114,$H101:$H114)/$E100</f>
        <v>#DIV/0!</v>
      </c>
      <c r="CB100" s="77">
        <f>SUM(CB101:CB114)</f>
        <v>0</v>
      </c>
      <c r="CC100" s="81" t="e">
        <f>ROUND(CI100/$E100,4)</f>
        <v>#DIV/0!</v>
      </c>
      <c r="CD100" s="76" t="e">
        <f>SUMPRODUCT(CD101:CD114,$H101:$H114)/$E100</f>
        <v>#DIV/0!</v>
      </c>
      <c r="CE100" s="76" t="e">
        <f>SUMPRODUCT(CE101:CE114,$H101:$H114)/$E100</f>
        <v>#DIV/0!</v>
      </c>
      <c r="CF100" s="76" t="e">
        <f>SUMPRODUCT(CF101:CF114,$H101:$H114)/$E100</f>
        <v>#DIV/0!</v>
      </c>
      <c r="CG100" s="76" t="e">
        <f>SUMPRODUCT(CG101:CG114,$H101:$H114)/$E100</f>
        <v>#DIV/0!</v>
      </c>
      <c r="CH100" s="76" t="e">
        <f>SUMPRODUCT(CH101:CH114,$H101:$H114)/$E100</f>
        <v>#DIV/0!</v>
      </c>
      <c r="CI100" s="77">
        <f>SUM(CI101:CI114)</f>
        <v>0</v>
      </c>
      <c r="CJ100" s="81" t="e">
        <f>ROUND(CP100/$E100,4)</f>
        <v>#DIV/0!</v>
      </c>
      <c r="CK100" s="76" t="e">
        <f>SUMPRODUCT(CK101:CK114,$H101:$H114)/$E100</f>
        <v>#DIV/0!</v>
      </c>
      <c r="CL100" s="76" t="e">
        <f>SUMPRODUCT(CL101:CL114,$H101:$H114)/$E100</f>
        <v>#DIV/0!</v>
      </c>
      <c r="CM100" s="76" t="e">
        <f>SUMPRODUCT(CM101:CM114,$H101:$H114)/$E100</f>
        <v>#DIV/0!</v>
      </c>
      <c r="CN100" s="76" t="e">
        <f>SUMPRODUCT(CN101:CN114,$H101:$H114)/$E100</f>
        <v>#DIV/0!</v>
      </c>
      <c r="CO100" s="76" t="e">
        <f>SUMPRODUCT(CO101:CO114,$H101:$H114)/$E100</f>
        <v>#DIV/0!</v>
      </c>
      <c r="CP100" s="77">
        <f>SUM(CP101:CP114)</f>
        <v>0</v>
      </c>
      <c r="CQ100" s="81" t="e">
        <f>ROUND(CW100/$E100,4)</f>
        <v>#DIV/0!</v>
      </c>
      <c r="CR100" s="76" t="e">
        <f>SUMPRODUCT(CR101:CR114,$H101:$H114)/$E100</f>
        <v>#DIV/0!</v>
      </c>
      <c r="CS100" s="76" t="e">
        <f>SUMPRODUCT(CS101:CS114,$H101:$H114)/$E100</f>
        <v>#DIV/0!</v>
      </c>
      <c r="CT100" s="76" t="e">
        <f>SUMPRODUCT(CT101:CT114,$H101:$H114)/$E100</f>
        <v>#DIV/0!</v>
      </c>
      <c r="CU100" s="76" t="e">
        <f>SUMPRODUCT(CU101:CU114,$H101:$H114)/$E100</f>
        <v>#DIV/0!</v>
      </c>
      <c r="CV100" s="76" t="e">
        <f>SUMPRODUCT(CV101:CV114,$H101:$H114)/$E100</f>
        <v>#DIV/0!</v>
      </c>
      <c r="CW100" s="77">
        <f>SUM(CW101:CW114)</f>
        <v>0</v>
      </c>
      <c r="CX100" s="81" t="e">
        <f>ROUND(DD100/$E100,4)</f>
        <v>#DIV/0!</v>
      </c>
      <c r="CY100" s="76" t="e">
        <f>SUMPRODUCT(CY101:CY114,$H101:$H114)/$E100</f>
        <v>#DIV/0!</v>
      </c>
      <c r="CZ100" s="76" t="e">
        <f>SUMPRODUCT(CZ101:CZ114,$H101:$H114)/$E100</f>
        <v>#DIV/0!</v>
      </c>
      <c r="DA100" s="76" t="e">
        <f>SUMPRODUCT(DA101:DA114,$H101:$H114)/$E100</f>
        <v>#DIV/0!</v>
      </c>
      <c r="DB100" s="76" t="e">
        <f>SUMPRODUCT(DB101:DB114,$H101:$H114)/$E100</f>
        <v>#DIV/0!</v>
      </c>
      <c r="DC100" s="76" t="e">
        <f>SUMPRODUCT(DC101:DC114,$H101:$H114)/$E100</f>
        <v>#DIV/0!</v>
      </c>
      <c r="DD100" s="77">
        <f>SUM(DD101:DD114)</f>
        <v>0</v>
      </c>
      <c r="DE100" s="81" t="e">
        <f>ROUND(DK100/$E100,4)</f>
        <v>#DIV/0!</v>
      </c>
      <c r="DF100" s="76" t="e">
        <f>SUMPRODUCT(DF101:DF114,$H101:$H114)/$E100</f>
        <v>#DIV/0!</v>
      </c>
      <c r="DG100" s="76" t="e">
        <f>SUMPRODUCT(DG101:DG114,$H101:$H114)/$E100</f>
        <v>#DIV/0!</v>
      </c>
      <c r="DH100" s="76" t="e">
        <f>SUMPRODUCT(DH101:DH114,$H101:$H114)/$E100</f>
        <v>#DIV/0!</v>
      </c>
      <c r="DI100" s="76" t="e">
        <f>SUMPRODUCT(DI101:DI114,$H101:$H114)/$E100</f>
        <v>#DIV/0!</v>
      </c>
      <c r="DJ100" s="76" t="e">
        <f>SUMPRODUCT(DJ101:DJ114,$H101:$H114)/$E100</f>
        <v>#DIV/0!</v>
      </c>
      <c r="DK100" s="77">
        <f>SUM(DK101:DK114)</f>
        <v>0</v>
      </c>
      <c r="DL100" s="81" t="e">
        <f>ROUND(DR100/$E100,4)</f>
        <v>#DIV/0!</v>
      </c>
      <c r="DM100" s="76" t="e">
        <f>SUMPRODUCT(DM101:DM114,$H101:$H114)/$E100</f>
        <v>#DIV/0!</v>
      </c>
      <c r="DN100" s="76" t="e">
        <f>SUMPRODUCT(DN101:DN114,$H101:$H114)/$E100</f>
        <v>#DIV/0!</v>
      </c>
      <c r="DO100" s="76" t="e">
        <f>SUMPRODUCT(DO101:DO114,$H101:$H114)/$E100</f>
        <v>#DIV/0!</v>
      </c>
      <c r="DP100" s="76" t="e">
        <f>SUMPRODUCT(DP101:DP114,$H101:$H114)/$E100</f>
        <v>#DIV/0!</v>
      </c>
      <c r="DQ100" s="76" t="e">
        <f>SUMPRODUCT(DQ101:DQ114,$H101:$H114)/$E100</f>
        <v>#DIV/0!</v>
      </c>
      <c r="DR100" s="77">
        <f>SUM(DR101:DR114)</f>
        <v>0</v>
      </c>
      <c r="DS100" s="81" t="e">
        <f>ROUND(DY100/$E100,4)</f>
        <v>#DIV/0!</v>
      </c>
      <c r="DT100" s="76" t="e">
        <f>SUMPRODUCT(DT101:DT114,$H101:$H114)/$E100</f>
        <v>#DIV/0!</v>
      </c>
      <c r="DU100" s="76" t="e">
        <f>SUMPRODUCT(DU101:DU114,$H101:$H114)/$E100</f>
        <v>#DIV/0!</v>
      </c>
      <c r="DV100" s="76" t="e">
        <f>SUMPRODUCT(DV101:DV114,$H101:$H114)/$E100</f>
        <v>#DIV/0!</v>
      </c>
      <c r="DW100" s="76" t="e">
        <f>SUMPRODUCT(DW101:DW114,$H101:$H114)/$E100</f>
        <v>#DIV/0!</v>
      </c>
      <c r="DX100" s="76" t="e">
        <f>SUMPRODUCT(DX101:DX114,$H101:$H114)/$E100</f>
        <v>#DIV/0!</v>
      </c>
      <c r="DY100" s="77">
        <f>SUM(DY101:DY114)</f>
        <v>0</v>
      </c>
      <c r="DZ100" s="81" t="e">
        <f>ROUND(EF100/$E100,4)</f>
        <v>#DIV/0!</v>
      </c>
      <c r="EA100" s="76" t="e">
        <f>SUMPRODUCT(EA101:EA114,$H101:$H114)/$E100</f>
        <v>#DIV/0!</v>
      </c>
      <c r="EB100" s="76" t="e">
        <f>SUMPRODUCT(EB101:EB114,$H101:$H114)/$E100</f>
        <v>#DIV/0!</v>
      </c>
      <c r="EC100" s="76" t="e">
        <f>SUMPRODUCT(EC101:EC114,$H101:$H114)/$E100</f>
        <v>#DIV/0!</v>
      </c>
      <c r="ED100" s="76" t="e">
        <f>SUMPRODUCT(ED101:ED114,$H101:$H114)/$E100</f>
        <v>#DIV/0!</v>
      </c>
      <c r="EE100" s="76" t="e">
        <f>SUMPRODUCT(EE101:EE114,$H101:$H114)/$E100</f>
        <v>#DIV/0!</v>
      </c>
      <c r="EF100" s="77">
        <f>SUM(EF101:EF114)</f>
        <v>0</v>
      </c>
      <c r="EG100" s="63" t="e">
        <f>ROUND(EH100/E100,4)</f>
        <v>#DIV/0!</v>
      </c>
      <c r="EH100" s="80">
        <f>E100-EJ100</f>
        <v>0</v>
      </c>
      <c r="EI100" s="63" t="e">
        <f>ROUND(EJ100/E100,4)</f>
        <v>#DIV/0!</v>
      </c>
      <c r="EJ100" s="66">
        <f t="shared" si="42"/>
        <v>0</v>
      </c>
      <c r="EM100" s="67"/>
    </row>
    <row r="101" spans="1:143" outlineLevel="1" x14ac:dyDescent="0.2">
      <c r="A101" s="313" t="s">
        <v>59</v>
      </c>
      <c r="B101" s="314"/>
      <c r="C101" s="307"/>
      <c r="D101" s="33" t="s">
        <v>354</v>
      </c>
      <c r="E101" s="28">
        <f>SUM(H102:H102)</f>
        <v>0</v>
      </c>
      <c r="F101" s="28"/>
      <c r="G101" s="28"/>
      <c r="H101" s="28"/>
      <c r="I101" s="27" t="e">
        <f>E101/$G$686</f>
        <v>#DIV/0!</v>
      </c>
      <c r="J101" s="19">
        <f t="shared" si="40"/>
        <v>0</v>
      </c>
      <c r="K101" s="68"/>
      <c r="L101" s="69"/>
      <c r="M101" s="69"/>
      <c r="N101" s="69"/>
      <c r="O101" s="69"/>
      <c r="P101" s="70"/>
      <c r="Q101" s="73"/>
      <c r="R101" s="68"/>
      <c r="S101" s="69"/>
      <c r="T101" s="69"/>
      <c r="U101" s="69"/>
      <c r="V101" s="69"/>
      <c r="W101" s="70"/>
      <c r="X101" s="71"/>
      <c r="Y101" s="68"/>
      <c r="Z101" s="69"/>
      <c r="AA101" s="69"/>
      <c r="AB101" s="69"/>
      <c r="AC101" s="69"/>
      <c r="AD101" s="70"/>
      <c r="AE101" s="71"/>
      <c r="AF101" s="68"/>
      <c r="AG101" s="69"/>
      <c r="AH101" s="69"/>
      <c r="AI101" s="69"/>
      <c r="AJ101" s="69"/>
      <c r="AK101" s="70"/>
      <c r="AL101" s="71"/>
      <c r="AM101" s="68"/>
      <c r="AN101" s="69"/>
      <c r="AO101" s="69"/>
      <c r="AP101" s="69"/>
      <c r="AQ101" s="69"/>
      <c r="AR101" s="70"/>
      <c r="AS101" s="71"/>
      <c r="AT101" s="68"/>
      <c r="AU101" s="69"/>
      <c r="AV101" s="69"/>
      <c r="AW101" s="69"/>
      <c r="AX101" s="69"/>
      <c r="AY101" s="70"/>
      <c r="AZ101" s="71"/>
      <c r="BA101" s="68"/>
      <c r="BB101" s="69"/>
      <c r="BC101" s="69"/>
      <c r="BD101" s="69"/>
      <c r="BE101" s="69"/>
      <c r="BF101" s="70"/>
      <c r="BG101" s="71"/>
      <c r="BH101" s="68"/>
      <c r="BI101" s="69"/>
      <c r="BJ101" s="69"/>
      <c r="BK101" s="69"/>
      <c r="BL101" s="69"/>
      <c r="BM101" s="70"/>
      <c r="BN101" s="71"/>
      <c r="BO101" s="68"/>
      <c r="BP101" s="69"/>
      <c r="BQ101" s="69"/>
      <c r="BR101" s="69"/>
      <c r="BS101" s="69"/>
      <c r="BT101" s="70"/>
      <c r="BU101" s="71"/>
      <c r="BV101" s="68"/>
      <c r="BW101" s="69"/>
      <c r="BX101" s="69"/>
      <c r="BY101" s="69"/>
      <c r="BZ101" s="69"/>
      <c r="CA101" s="70"/>
      <c r="CB101" s="71"/>
      <c r="CC101" s="68"/>
      <c r="CD101" s="69"/>
      <c r="CE101" s="69"/>
      <c r="CF101" s="69"/>
      <c r="CG101" s="69"/>
      <c r="CH101" s="70"/>
      <c r="CI101" s="71"/>
      <c r="CJ101" s="68"/>
      <c r="CK101" s="69"/>
      <c r="CL101" s="69"/>
      <c r="CM101" s="69"/>
      <c r="CN101" s="69"/>
      <c r="CO101" s="70"/>
      <c r="CP101" s="71"/>
      <c r="CQ101" s="68"/>
      <c r="CR101" s="69"/>
      <c r="CS101" s="69"/>
      <c r="CT101" s="69"/>
      <c r="CU101" s="69"/>
      <c r="CV101" s="70"/>
      <c r="CW101" s="71"/>
      <c r="CX101" s="68"/>
      <c r="CY101" s="69"/>
      <c r="CZ101" s="69"/>
      <c r="DA101" s="69"/>
      <c r="DB101" s="69"/>
      <c r="DC101" s="70"/>
      <c r="DD101" s="71"/>
      <c r="DE101" s="68"/>
      <c r="DF101" s="69"/>
      <c r="DG101" s="69"/>
      <c r="DH101" s="69"/>
      <c r="DI101" s="69"/>
      <c r="DJ101" s="70"/>
      <c r="DK101" s="71"/>
      <c r="DL101" s="68"/>
      <c r="DM101" s="69"/>
      <c r="DN101" s="69"/>
      <c r="DO101" s="69"/>
      <c r="DP101" s="69"/>
      <c r="DQ101" s="70"/>
      <c r="DR101" s="71"/>
      <c r="DS101" s="68"/>
      <c r="DT101" s="69"/>
      <c r="DU101" s="69"/>
      <c r="DV101" s="69"/>
      <c r="DW101" s="69"/>
      <c r="DX101" s="70"/>
      <c r="DY101" s="71"/>
      <c r="DZ101" s="68"/>
      <c r="EA101" s="69"/>
      <c r="EB101" s="69"/>
      <c r="EC101" s="69"/>
      <c r="ED101" s="69"/>
      <c r="EE101" s="70"/>
      <c r="EF101" s="71"/>
      <c r="EG101" s="70"/>
      <c r="EH101" s="73"/>
      <c r="EI101" s="70">
        <f t="shared" ref="EI101:EI106" si="43">SUM(CJ101,CC101,BV101,BO101,BH101,BA101,AT101,AM101,AF101,Y101,R101,K101,CQ101,CX101,DE101,DL101,DS101,DZ101)</f>
        <v>0</v>
      </c>
      <c r="EJ101" s="66">
        <f t="shared" si="42"/>
        <v>0</v>
      </c>
      <c r="EM101" s="67"/>
    </row>
    <row r="102" spans="1:143" outlineLevel="1" x14ac:dyDescent="0.2">
      <c r="A102" s="302" t="s">
        <v>60</v>
      </c>
      <c r="B102" s="303">
        <v>100890</v>
      </c>
      <c r="C102" s="306" t="s">
        <v>345</v>
      </c>
      <c r="D102" s="169" t="s">
        <v>353</v>
      </c>
      <c r="E102" s="170" t="s">
        <v>75</v>
      </c>
      <c r="F102" s="174">
        <v>3</v>
      </c>
      <c r="G102" s="74"/>
      <c r="H102" s="172">
        <f>ROUND(IFERROR(F102*G102," - "),2)</f>
        <v>0</v>
      </c>
      <c r="I102" s="175" t="e">
        <f>H102/$G$686</f>
        <v>#DIV/0!</v>
      </c>
      <c r="J102" s="19">
        <f t="shared" si="40"/>
        <v>1</v>
      </c>
      <c r="K102" s="68">
        <f>SUM(L102:P102)</f>
        <v>0</v>
      </c>
      <c r="L102" s="69"/>
      <c r="M102" s="69"/>
      <c r="N102" s="69"/>
      <c r="O102" s="69"/>
      <c r="P102" s="69"/>
      <c r="Q102" s="73">
        <f>K102*$H102</f>
        <v>0</v>
      </c>
      <c r="R102" s="68">
        <f>SUM(S102:W102)</f>
        <v>0</v>
      </c>
      <c r="S102" s="69"/>
      <c r="T102" s="69"/>
      <c r="U102" s="69"/>
      <c r="V102" s="69"/>
      <c r="W102" s="69"/>
      <c r="X102" s="71">
        <f>R102*$H102</f>
        <v>0</v>
      </c>
      <c r="Y102" s="68">
        <f>SUM(Z102:AD102)</f>
        <v>0</v>
      </c>
      <c r="Z102" s="69"/>
      <c r="AA102" s="69"/>
      <c r="AB102" s="69"/>
      <c r="AC102" s="69"/>
      <c r="AD102" s="69"/>
      <c r="AE102" s="71">
        <f>Y102*$H102</f>
        <v>0</v>
      </c>
      <c r="AF102" s="68">
        <f>SUM(AG102:AK102)</f>
        <v>0</v>
      </c>
      <c r="AG102" s="69"/>
      <c r="AH102" s="69"/>
      <c r="AI102" s="69"/>
      <c r="AJ102" s="69"/>
      <c r="AK102" s="69"/>
      <c r="AL102" s="71">
        <f>AF102*$H102</f>
        <v>0</v>
      </c>
      <c r="AM102" s="68">
        <f>SUM(AN102:AR102)</f>
        <v>0</v>
      </c>
      <c r="AN102" s="69"/>
      <c r="AO102" s="69"/>
      <c r="AP102" s="69"/>
      <c r="AQ102" s="69"/>
      <c r="AR102" s="69"/>
      <c r="AS102" s="71">
        <f>AM102*$H102</f>
        <v>0</v>
      </c>
      <c r="AT102" s="68">
        <f>SUM(AU102:AY102)</f>
        <v>0</v>
      </c>
      <c r="AU102" s="69"/>
      <c r="AV102" s="69"/>
      <c r="AW102" s="69"/>
      <c r="AX102" s="69"/>
      <c r="AY102" s="69"/>
      <c r="AZ102" s="71">
        <f>AT102*$H102</f>
        <v>0</v>
      </c>
      <c r="BA102" s="68">
        <f>SUM(BB102:BF102)</f>
        <v>0</v>
      </c>
      <c r="BB102" s="69"/>
      <c r="BC102" s="69"/>
      <c r="BD102" s="69"/>
      <c r="BE102" s="69"/>
      <c r="BF102" s="69"/>
      <c r="BG102" s="71">
        <f>BA102*$H102</f>
        <v>0</v>
      </c>
      <c r="BH102" s="68">
        <f>SUM(BI102:BM102)</f>
        <v>0</v>
      </c>
      <c r="BI102" s="69"/>
      <c r="BJ102" s="69"/>
      <c r="BK102" s="69"/>
      <c r="BL102" s="69"/>
      <c r="BM102" s="69"/>
      <c r="BN102" s="71">
        <f>BH102*$H102</f>
        <v>0</v>
      </c>
      <c r="BO102" s="68">
        <f>SUM(BP102:BT102)</f>
        <v>0</v>
      </c>
      <c r="BP102" s="69"/>
      <c r="BQ102" s="69"/>
      <c r="BR102" s="69"/>
      <c r="BS102" s="69"/>
      <c r="BT102" s="69"/>
      <c r="BU102" s="71">
        <f>BO102*$H102</f>
        <v>0</v>
      </c>
      <c r="BV102" s="68">
        <f>SUM(BW102:CA102)</f>
        <v>0</v>
      </c>
      <c r="BW102" s="69"/>
      <c r="BX102" s="69"/>
      <c r="BY102" s="69"/>
      <c r="BZ102" s="69"/>
      <c r="CA102" s="69"/>
      <c r="CB102" s="71">
        <f>BV102*$H102</f>
        <v>0</v>
      </c>
      <c r="CC102" s="68">
        <f>SUM(CD102:CH102)</f>
        <v>0</v>
      </c>
      <c r="CD102" s="69"/>
      <c r="CE102" s="69"/>
      <c r="CF102" s="69"/>
      <c r="CG102" s="69"/>
      <c r="CH102" s="69"/>
      <c r="CI102" s="71">
        <f>CC102*$H102</f>
        <v>0</v>
      </c>
      <c r="CJ102" s="68">
        <f>SUM(CK102:CO102)</f>
        <v>0</v>
      </c>
      <c r="CK102" s="69"/>
      <c r="CL102" s="69"/>
      <c r="CM102" s="69"/>
      <c r="CN102" s="69"/>
      <c r="CO102" s="69"/>
      <c r="CP102" s="71">
        <f>CJ102*$H102</f>
        <v>0</v>
      </c>
      <c r="CQ102" s="68">
        <f>SUM(CR102:CV102)</f>
        <v>0</v>
      </c>
      <c r="CR102" s="69"/>
      <c r="CS102" s="69"/>
      <c r="CT102" s="69"/>
      <c r="CU102" s="69"/>
      <c r="CV102" s="69"/>
      <c r="CW102" s="71">
        <f>CQ102*$H102</f>
        <v>0</v>
      </c>
      <c r="CX102" s="68">
        <f>SUM(CY102:DC102)</f>
        <v>0</v>
      </c>
      <c r="CY102" s="69"/>
      <c r="CZ102" s="69"/>
      <c r="DA102" s="69"/>
      <c r="DB102" s="69"/>
      <c r="DC102" s="69"/>
      <c r="DD102" s="71">
        <f>CX102*$H102</f>
        <v>0</v>
      </c>
      <c r="DE102" s="68">
        <f>SUM(DF102:DJ102)</f>
        <v>0</v>
      </c>
      <c r="DF102" s="69"/>
      <c r="DG102" s="69"/>
      <c r="DH102" s="69"/>
      <c r="DI102" s="69"/>
      <c r="DJ102" s="69"/>
      <c r="DK102" s="71">
        <f>DE102*$H102</f>
        <v>0</v>
      </c>
      <c r="DL102" s="68">
        <f>SUM(DM102:DQ102)</f>
        <v>0</v>
      </c>
      <c r="DM102" s="69"/>
      <c r="DN102" s="69"/>
      <c r="DO102" s="69"/>
      <c r="DP102" s="69"/>
      <c r="DQ102" s="69"/>
      <c r="DR102" s="71">
        <f>DL102*$H102</f>
        <v>0</v>
      </c>
      <c r="DS102" s="68">
        <f>SUM(DT102:DX102)</f>
        <v>0</v>
      </c>
      <c r="DT102" s="69"/>
      <c r="DU102" s="69"/>
      <c r="DV102" s="69"/>
      <c r="DW102" s="69"/>
      <c r="DX102" s="69"/>
      <c r="DY102" s="71">
        <f>DS102*$H102</f>
        <v>0</v>
      </c>
      <c r="DZ102" s="68">
        <f>SUM(EA102:EE102)</f>
        <v>0</v>
      </c>
      <c r="EA102" s="69"/>
      <c r="EB102" s="69"/>
      <c r="EC102" s="69"/>
      <c r="ED102" s="69"/>
      <c r="EE102" s="69"/>
      <c r="EF102" s="71">
        <f>DZ102*$H102</f>
        <v>0</v>
      </c>
      <c r="EG102" s="70">
        <f>1-EI102</f>
        <v>1</v>
      </c>
      <c r="EH102" s="73">
        <f>H102-EJ102</f>
        <v>0</v>
      </c>
      <c r="EI102" s="70">
        <f t="shared" si="43"/>
        <v>0</v>
      </c>
      <c r="EJ102" s="66">
        <f t="shared" si="42"/>
        <v>0</v>
      </c>
      <c r="EM102" s="67"/>
    </row>
    <row r="103" spans="1:143" outlineLevel="1" x14ac:dyDescent="0.2">
      <c r="A103" s="313" t="s">
        <v>61</v>
      </c>
      <c r="B103" s="314"/>
      <c r="C103" s="307"/>
      <c r="D103" s="176" t="s">
        <v>883</v>
      </c>
      <c r="E103" s="28">
        <f>SUM(H104:H105)</f>
        <v>0</v>
      </c>
      <c r="F103" s="28"/>
      <c r="G103" s="28"/>
      <c r="H103" s="28"/>
      <c r="I103" s="27" t="e">
        <f>E103/$G$686</f>
        <v>#DIV/0!</v>
      </c>
      <c r="J103" s="19">
        <f t="shared" si="40"/>
        <v>1</v>
      </c>
      <c r="K103" s="68"/>
      <c r="L103" s="69"/>
      <c r="M103" s="69"/>
      <c r="N103" s="69"/>
      <c r="O103" s="69"/>
      <c r="P103" s="70"/>
      <c r="Q103" s="73"/>
      <c r="R103" s="68"/>
      <c r="S103" s="69"/>
      <c r="T103" s="69"/>
      <c r="U103" s="69"/>
      <c r="V103" s="69"/>
      <c r="W103" s="70"/>
      <c r="X103" s="71"/>
      <c r="Y103" s="68"/>
      <c r="Z103" s="69"/>
      <c r="AA103" s="69"/>
      <c r="AB103" s="69"/>
      <c r="AC103" s="69"/>
      <c r="AD103" s="70"/>
      <c r="AE103" s="71"/>
      <c r="AF103" s="68"/>
      <c r="AG103" s="69"/>
      <c r="AH103" s="69"/>
      <c r="AI103" s="69"/>
      <c r="AJ103" s="69"/>
      <c r="AK103" s="70"/>
      <c r="AL103" s="71"/>
      <c r="AM103" s="68"/>
      <c r="AN103" s="69"/>
      <c r="AO103" s="69"/>
      <c r="AP103" s="69"/>
      <c r="AQ103" s="69"/>
      <c r="AR103" s="70"/>
      <c r="AS103" s="71"/>
      <c r="AT103" s="68"/>
      <c r="AU103" s="69"/>
      <c r="AV103" s="69"/>
      <c r="AW103" s="69"/>
      <c r="AX103" s="69"/>
      <c r="AY103" s="70"/>
      <c r="AZ103" s="71"/>
      <c r="BA103" s="68"/>
      <c r="BB103" s="69"/>
      <c r="BC103" s="69"/>
      <c r="BD103" s="69"/>
      <c r="BE103" s="69"/>
      <c r="BF103" s="70"/>
      <c r="BG103" s="71"/>
      <c r="BH103" s="68"/>
      <c r="BI103" s="69"/>
      <c r="BJ103" s="69"/>
      <c r="BK103" s="69"/>
      <c r="BL103" s="69"/>
      <c r="BM103" s="70"/>
      <c r="BN103" s="71"/>
      <c r="BO103" s="68"/>
      <c r="BP103" s="69"/>
      <c r="BQ103" s="69"/>
      <c r="BR103" s="69"/>
      <c r="BS103" s="69"/>
      <c r="BT103" s="70"/>
      <c r="BU103" s="71"/>
      <c r="BV103" s="68"/>
      <c r="BW103" s="69"/>
      <c r="BX103" s="69"/>
      <c r="BY103" s="69"/>
      <c r="BZ103" s="69"/>
      <c r="CA103" s="70"/>
      <c r="CB103" s="71"/>
      <c r="CC103" s="68"/>
      <c r="CD103" s="69"/>
      <c r="CE103" s="69"/>
      <c r="CF103" s="69"/>
      <c r="CG103" s="69"/>
      <c r="CH103" s="70"/>
      <c r="CI103" s="71"/>
      <c r="CJ103" s="68"/>
      <c r="CK103" s="69"/>
      <c r="CL103" s="69"/>
      <c r="CM103" s="69"/>
      <c r="CN103" s="69"/>
      <c r="CO103" s="70"/>
      <c r="CP103" s="71"/>
      <c r="CQ103" s="68"/>
      <c r="CR103" s="69"/>
      <c r="CS103" s="69"/>
      <c r="CT103" s="69"/>
      <c r="CU103" s="69"/>
      <c r="CV103" s="70"/>
      <c r="CW103" s="71"/>
      <c r="CX103" s="68"/>
      <c r="CY103" s="69"/>
      <c r="CZ103" s="69"/>
      <c r="DA103" s="69"/>
      <c r="DB103" s="69"/>
      <c r="DC103" s="70"/>
      <c r="DD103" s="71"/>
      <c r="DE103" s="68"/>
      <c r="DF103" s="69"/>
      <c r="DG103" s="69"/>
      <c r="DH103" s="69"/>
      <c r="DI103" s="69"/>
      <c r="DJ103" s="70"/>
      <c r="DK103" s="71"/>
      <c r="DL103" s="68"/>
      <c r="DM103" s="69"/>
      <c r="DN103" s="69"/>
      <c r="DO103" s="69"/>
      <c r="DP103" s="69"/>
      <c r="DQ103" s="70"/>
      <c r="DR103" s="71"/>
      <c r="DS103" s="68"/>
      <c r="DT103" s="69"/>
      <c r="DU103" s="69"/>
      <c r="DV103" s="69"/>
      <c r="DW103" s="69"/>
      <c r="DX103" s="70"/>
      <c r="DY103" s="71"/>
      <c r="DZ103" s="68"/>
      <c r="EA103" s="69"/>
      <c r="EB103" s="69"/>
      <c r="EC103" s="69"/>
      <c r="ED103" s="69"/>
      <c r="EE103" s="70"/>
      <c r="EF103" s="71"/>
      <c r="EG103" s="70">
        <f t="shared" ref="EG103:EG114" si="44">1-EI103</f>
        <v>1</v>
      </c>
      <c r="EH103" s="73">
        <f t="shared" ref="EH103:EH114" si="45">H103-EJ103</f>
        <v>0</v>
      </c>
      <c r="EI103" s="70">
        <f t="shared" si="43"/>
        <v>0</v>
      </c>
      <c r="EJ103" s="66">
        <f t="shared" si="42"/>
        <v>0</v>
      </c>
      <c r="EM103" s="67"/>
    </row>
    <row r="104" spans="1:143" outlineLevel="1" x14ac:dyDescent="0.2">
      <c r="A104" s="302" t="s">
        <v>62</v>
      </c>
      <c r="B104" s="303" t="s">
        <v>291</v>
      </c>
      <c r="C104" s="306" t="str">
        <f>IFERROR(IFERROR(IF(MATCH(B104,[1]SINAPI!$A$3:$A$7037,0),(PROPER(VLOOKUP(B104,[1]SINAPI!$A$3:$E$7037,5,0))),0),IFERROR(IF(MATCH(B104,'[1]CDHU-182'!$A$9:$A$4098,0),(UPPER(VLOOKUP(B104,'[1]CDHU-182'!$A$9:$H$4098,8,0))),0),IFERROR(IF(MATCH(B104,[1]FDE!$A$7:$A$3232,0),(VLOOKUP(B104,[1]FDE!$A$7:$E$3232,5,0)),0),IF(MATCH(B104,'[1]SIURB Edif'!$A$2:$A$2699,0),(PROPER(VLOOKUP(B104,'[1]SIURB Edif'!A$2:E$2699,5,0))),0))))," ")</f>
        <v>CDHU-182</v>
      </c>
      <c r="D104" s="169" t="s">
        <v>805</v>
      </c>
      <c r="E104" s="170" t="s">
        <v>879</v>
      </c>
      <c r="F104" s="174">
        <v>40</v>
      </c>
      <c r="G104" s="74"/>
      <c r="H104" s="177">
        <f>ROUND(IFERROR(F104*G104," - "),2)</f>
        <v>0</v>
      </c>
      <c r="I104" s="178" t="e">
        <f>H104/$G$686</f>
        <v>#DIV/0!</v>
      </c>
      <c r="J104" s="19">
        <f t="shared" si="40"/>
        <v>1</v>
      </c>
      <c r="K104" s="68">
        <f>SUM(L104:P104)</f>
        <v>0</v>
      </c>
      <c r="L104" s="69"/>
      <c r="M104" s="69"/>
      <c r="N104" s="69"/>
      <c r="O104" s="69"/>
      <c r="P104" s="69"/>
      <c r="Q104" s="73">
        <f>K104*$H104</f>
        <v>0</v>
      </c>
      <c r="R104" s="68">
        <f>SUM(S104:W104)</f>
        <v>0</v>
      </c>
      <c r="S104" s="69"/>
      <c r="T104" s="69"/>
      <c r="U104" s="69"/>
      <c r="V104" s="69"/>
      <c r="W104" s="69"/>
      <c r="X104" s="71">
        <f>R104*$H104</f>
        <v>0</v>
      </c>
      <c r="Y104" s="68">
        <f>SUM(Z104:AD104)</f>
        <v>0</v>
      </c>
      <c r="Z104" s="69"/>
      <c r="AA104" s="69"/>
      <c r="AB104" s="69"/>
      <c r="AC104" s="69"/>
      <c r="AD104" s="69"/>
      <c r="AE104" s="71">
        <f>Y104*$H104</f>
        <v>0</v>
      </c>
      <c r="AF104" s="68">
        <f>SUM(AG104:AK104)</f>
        <v>0</v>
      </c>
      <c r="AG104" s="69"/>
      <c r="AH104" s="69"/>
      <c r="AI104" s="69"/>
      <c r="AJ104" s="69"/>
      <c r="AK104" s="69"/>
      <c r="AL104" s="71">
        <f>AF104*$H104</f>
        <v>0</v>
      </c>
      <c r="AM104" s="68">
        <f>SUM(AN104:AR104)</f>
        <v>0</v>
      </c>
      <c r="AN104" s="69"/>
      <c r="AO104" s="69"/>
      <c r="AP104" s="69"/>
      <c r="AQ104" s="69"/>
      <c r="AR104" s="69"/>
      <c r="AS104" s="71">
        <f>AM104*$H104</f>
        <v>0</v>
      </c>
      <c r="AT104" s="68">
        <f>SUM(AU104:AY104)</f>
        <v>0</v>
      </c>
      <c r="AU104" s="69"/>
      <c r="AV104" s="69"/>
      <c r="AW104" s="69"/>
      <c r="AX104" s="69"/>
      <c r="AY104" s="69"/>
      <c r="AZ104" s="71">
        <f>AT104*$H104</f>
        <v>0</v>
      </c>
      <c r="BA104" s="68">
        <f>SUM(BB104:BF104)</f>
        <v>0</v>
      </c>
      <c r="BB104" s="69"/>
      <c r="BC104" s="69"/>
      <c r="BD104" s="69"/>
      <c r="BE104" s="69"/>
      <c r="BF104" s="69"/>
      <c r="BG104" s="71">
        <f>BA104*$H104</f>
        <v>0</v>
      </c>
      <c r="BH104" s="68">
        <f>SUM(BI104:BM104)</f>
        <v>0</v>
      </c>
      <c r="BI104" s="69"/>
      <c r="BJ104" s="69"/>
      <c r="BK104" s="69"/>
      <c r="BL104" s="69"/>
      <c r="BM104" s="69"/>
      <c r="BN104" s="71">
        <f>BH104*$H104</f>
        <v>0</v>
      </c>
      <c r="BO104" s="68">
        <f>SUM(BP104:BT104)</f>
        <v>0</v>
      </c>
      <c r="BP104" s="69"/>
      <c r="BQ104" s="69"/>
      <c r="BR104" s="69"/>
      <c r="BS104" s="69"/>
      <c r="BT104" s="69"/>
      <c r="BU104" s="71">
        <f>BO104*$H104</f>
        <v>0</v>
      </c>
      <c r="BV104" s="68">
        <f>SUM(BW104:CA104)</f>
        <v>0</v>
      </c>
      <c r="BW104" s="69"/>
      <c r="BX104" s="69"/>
      <c r="BY104" s="69"/>
      <c r="BZ104" s="69"/>
      <c r="CA104" s="69"/>
      <c r="CB104" s="71">
        <f>BV104*$H104</f>
        <v>0</v>
      </c>
      <c r="CC104" s="68">
        <f>SUM(CD104:CH104)</f>
        <v>0</v>
      </c>
      <c r="CD104" s="69"/>
      <c r="CE104" s="69"/>
      <c r="CF104" s="69"/>
      <c r="CG104" s="69"/>
      <c r="CH104" s="69"/>
      <c r="CI104" s="71">
        <f>CC104*$H104</f>
        <v>0</v>
      </c>
      <c r="CJ104" s="68">
        <f>SUM(CK104:CO104)</f>
        <v>0</v>
      </c>
      <c r="CK104" s="69"/>
      <c r="CL104" s="69"/>
      <c r="CM104" s="69"/>
      <c r="CN104" s="69"/>
      <c r="CO104" s="69"/>
      <c r="CP104" s="71">
        <f>CJ104*$H104</f>
        <v>0</v>
      </c>
      <c r="CQ104" s="68">
        <f>SUM(CR104:CV104)</f>
        <v>0</v>
      </c>
      <c r="CR104" s="69"/>
      <c r="CS104" s="69"/>
      <c r="CT104" s="69"/>
      <c r="CU104" s="69"/>
      <c r="CV104" s="69"/>
      <c r="CW104" s="71">
        <f>CQ104*$H104</f>
        <v>0</v>
      </c>
      <c r="CX104" s="68">
        <f>SUM(CY104:DC104)</f>
        <v>0</v>
      </c>
      <c r="CY104" s="69"/>
      <c r="CZ104" s="69"/>
      <c r="DA104" s="69"/>
      <c r="DB104" s="69"/>
      <c r="DC104" s="69"/>
      <c r="DD104" s="71">
        <f>CX104*$H104</f>
        <v>0</v>
      </c>
      <c r="DE104" s="68">
        <f>SUM(DF104:DJ104)</f>
        <v>0</v>
      </c>
      <c r="DF104" s="69"/>
      <c r="DG104" s="69"/>
      <c r="DH104" s="69"/>
      <c r="DI104" s="69"/>
      <c r="DJ104" s="69"/>
      <c r="DK104" s="71">
        <f>DE104*$H104</f>
        <v>0</v>
      </c>
      <c r="DL104" s="68">
        <f>SUM(DM104:DQ104)</f>
        <v>0</v>
      </c>
      <c r="DM104" s="69"/>
      <c r="DN104" s="69"/>
      <c r="DO104" s="69"/>
      <c r="DP104" s="69"/>
      <c r="DQ104" s="69"/>
      <c r="DR104" s="71">
        <f>DL104*$H104</f>
        <v>0</v>
      </c>
      <c r="DS104" s="68">
        <f>SUM(DT104:DX104)</f>
        <v>0</v>
      </c>
      <c r="DT104" s="69"/>
      <c r="DU104" s="69"/>
      <c r="DV104" s="69"/>
      <c r="DW104" s="69"/>
      <c r="DX104" s="69"/>
      <c r="DY104" s="71">
        <f>DS104*$H104</f>
        <v>0</v>
      </c>
      <c r="DZ104" s="68">
        <f>SUM(EA104:EE104)</f>
        <v>0</v>
      </c>
      <c r="EA104" s="69"/>
      <c r="EB104" s="69"/>
      <c r="EC104" s="69"/>
      <c r="ED104" s="69"/>
      <c r="EE104" s="69"/>
      <c r="EF104" s="71">
        <f>DZ104*$H104</f>
        <v>0</v>
      </c>
      <c r="EG104" s="70">
        <f t="shared" si="44"/>
        <v>1</v>
      </c>
      <c r="EH104" s="73">
        <f t="shared" si="45"/>
        <v>0</v>
      </c>
      <c r="EI104" s="70">
        <f t="shared" si="43"/>
        <v>0</v>
      </c>
      <c r="EJ104" s="66">
        <f t="shared" si="42"/>
        <v>0</v>
      </c>
      <c r="EM104" s="67"/>
    </row>
    <row r="105" spans="1:143" outlineLevel="1" x14ac:dyDescent="0.2">
      <c r="A105" s="302" t="s">
        <v>63</v>
      </c>
      <c r="B105" s="303" t="s">
        <v>293</v>
      </c>
      <c r="C105" s="306" t="str">
        <f>IFERROR(IFERROR(IF(MATCH(B105,[1]SINAPI!$A$3:$A$7037,0),(PROPER(VLOOKUP(B105,[1]SINAPI!$A$3:$E$7037,5,0))),0),IFERROR(IF(MATCH(B105,'[1]CDHU-182'!$A$9:$A$4098,0),(UPPER(VLOOKUP(B105,'[1]CDHU-182'!$A$9:$H$4098,8,0))),0),IFERROR(IF(MATCH(B105,[1]FDE!$A$7:$A$3232,0),(VLOOKUP(B105,[1]FDE!$A$7:$E$3232,5,0)),0),IF(MATCH(B105,'[1]SIURB Edif'!$A$2:$A$2699,0),(PROPER(VLOOKUP(B105,'[1]SIURB Edif'!A$2:E$2699,5,0))),0))))," ")</f>
        <v>CDHU-182</v>
      </c>
      <c r="D105" s="169" t="s">
        <v>806</v>
      </c>
      <c r="E105" s="170" t="s">
        <v>184</v>
      </c>
      <c r="F105" s="174">
        <v>30</v>
      </c>
      <c r="G105" s="74"/>
      <c r="H105" s="177">
        <f>ROUND(IFERROR(F105*G105," - "),2)</f>
        <v>0</v>
      </c>
      <c r="I105" s="178" t="e">
        <f>H105/$G$686</f>
        <v>#DIV/0!</v>
      </c>
      <c r="J105" s="19">
        <f t="shared" si="40"/>
        <v>1</v>
      </c>
      <c r="K105" s="68">
        <f>SUM(L105:P105)</f>
        <v>0</v>
      </c>
      <c r="L105" s="69"/>
      <c r="M105" s="69"/>
      <c r="N105" s="69"/>
      <c r="O105" s="69"/>
      <c r="P105" s="69"/>
      <c r="Q105" s="73">
        <f>K105*$H105</f>
        <v>0</v>
      </c>
      <c r="R105" s="68">
        <f>SUM(S105:W105)</f>
        <v>0</v>
      </c>
      <c r="S105" s="69"/>
      <c r="T105" s="69"/>
      <c r="U105" s="69"/>
      <c r="V105" s="69"/>
      <c r="W105" s="69"/>
      <c r="X105" s="71">
        <f>R105*$H105</f>
        <v>0</v>
      </c>
      <c r="Y105" s="68">
        <f>SUM(Z105:AD105)</f>
        <v>0</v>
      </c>
      <c r="Z105" s="69"/>
      <c r="AA105" s="69"/>
      <c r="AB105" s="69"/>
      <c r="AC105" s="69"/>
      <c r="AD105" s="69"/>
      <c r="AE105" s="71">
        <f>Y105*$H105</f>
        <v>0</v>
      </c>
      <c r="AF105" s="68">
        <f>SUM(AG105:AK105)</f>
        <v>0</v>
      </c>
      <c r="AG105" s="69"/>
      <c r="AH105" s="69"/>
      <c r="AI105" s="69"/>
      <c r="AJ105" s="69"/>
      <c r="AK105" s="69"/>
      <c r="AL105" s="71">
        <f>AF105*$H105</f>
        <v>0</v>
      </c>
      <c r="AM105" s="68">
        <f>SUM(AN105:AR105)</f>
        <v>0</v>
      </c>
      <c r="AN105" s="69"/>
      <c r="AO105" s="69"/>
      <c r="AP105" s="69"/>
      <c r="AQ105" s="69"/>
      <c r="AR105" s="69"/>
      <c r="AS105" s="71">
        <f>AM105*$H105</f>
        <v>0</v>
      </c>
      <c r="AT105" s="68">
        <f>SUM(AU105:AY105)</f>
        <v>0</v>
      </c>
      <c r="AU105" s="69"/>
      <c r="AV105" s="69"/>
      <c r="AW105" s="69"/>
      <c r="AX105" s="69"/>
      <c r="AY105" s="69"/>
      <c r="AZ105" s="71">
        <f>AT105*$H105</f>
        <v>0</v>
      </c>
      <c r="BA105" s="68">
        <f>SUM(BB105:BF105)</f>
        <v>0</v>
      </c>
      <c r="BB105" s="69"/>
      <c r="BC105" s="69"/>
      <c r="BD105" s="69"/>
      <c r="BE105" s="69"/>
      <c r="BF105" s="69"/>
      <c r="BG105" s="71">
        <f>BA105*$H105</f>
        <v>0</v>
      </c>
      <c r="BH105" s="68">
        <f>SUM(BI105:BM105)</f>
        <v>0</v>
      </c>
      <c r="BI105" s="69"/>
      <c r="BJ105" s="69"/>
      <c r="BK105" s="69"/>
      <c r="BL105" s="69"/>
      <c r="BM105" s="69"/>
      <c r="BN105" s="71">
        <f>BH105*$H105</f>
        <v>0</v>
      </c>
      <c r="BO105" s="68">
        <f>SUM(BP105:BT105)</f>
        <v>0</v>
      </c>
      <c r="BP105" s="69"/>
      <c r="BQ105" s="69"/>
      <c r="BR105" s="69"/>
      <c r="BS105" s="69"/>
      <c r="BT105" s="69"/>
      <c r="BU105" s="71">
        <f>BO105*$H105</f>
        <v>0</v>
      </c>
      <c r="BV105" s="68">
        <f>SUM(BW105:CA105)</f>
        <v>0</v>
      </c>
      <c r="BW105" s="69"/>
      <c r="BX105" s="69"/>
      <c r="BY105" s="69"/>
      <c r="BZ105" s="69"/>
      <c r="CA105" s="69"/>
      <c r="CB105" s="71">
        <f>BV105*$H105</f>
        <v>0</v>
      </c>
      <c r="CC105" s="68">
        <f>SUM(CD105:CH105)</f>
        <v>0</v>
      </c>
      <c r="CD105" s="69"/>
      <c r="CE105" s="69"/>
      <c r="CF105" s="69"/>
      <c r="CG105" s="69"/>
      <c r="CH105" s="69"/>
      <c r="CI105" s="71">
        <f>CC105*$H105</f>
        <v>0</v>
      </c>
      <c r="CJ105" s="68">
        <f>SUM(CK105:CO105)</f>
        <v>0</v>
      </c>
      <c r="CK105" s="69"/>
      <c r="CL105" s="69"/>
      <c r="CM105" s="69"/>
      <c r="CN105" s="69"/>
      <c r="CO105" s="69"/>
      <c r="CP105" s="71">
        <f>CJ105*$H105</f>
        <v>0</v>
      </c>
      <c r="CQ105" s="68">
        <f>SUM(CR105:CV105)</f>
        <v>0</v>
      </c>
      <c r="CR105" s="69"/>
      <c r="CS105" s="69"/>
      <c r="CT105" s="69"/>
      <c r="CU105" s="69"/>
      <c r="CV105" s="69"/>
      <c r="CW105" s="71">
        <f>CQ105*$H105</f>
        <v>0</v>
      </c>
      <c r="CX105" s="68">
        <f>SUM(CY105:DC105)</f>
        <v>0</v>
      </c>
      <c r="CY105" s="69"/>
      <c r="CZ105" s="69"/>
      <c r="DA105" s="69"/>
      <c r="DB105" s="69"/>
      <c r="DC105" s="69"/>
      <c r="DD105" s="71">
        <f>CX105*$H105</f>
        <v>0</v>
      </c>
      <c r="DE105" s="68">
        <f>SUM(DF105:DJ105)</f>
        <v>0</v>
      </c>
      <c r="DF105" s="69"/>
      <c r="DG105" s="69"/>
      <c r="DH105" s="69"/>
      <c r="DI105" s="69"/>
      <c r="DJ105" s="69"/>
      <c r="DK105" s="71">
        <f>DE105*$H105</f>
        <v>0</v>
      </c>
      <c r="DL105" s="68">
        <f>SUM(DM105:DQ105)</f>
        <v>0</v>
      </c>
      <c r="DM105" s="69"/>
      <c r="DN105" s="69"/>
      <c r="DO105" s="69"/>
      <c r="DP105" s="69"/>
      <c r="DQ105" s="69"/>
      <c r="DR105" s="71">
        <f>DL105*$H105</f>
        <v>0</v>
      </c>
      <c r="DS105" s="68">
        <f>SUM(DT105:DX105)</f>
        <v>0</v>
      </c>
      <c r="DT105" s="69"/>
      <c r="DU105" s="69"/>
      <c r="DV105" s="69"/>
      <c r="DW105" s="69"/>
      <c r="DX105" s="69"/>
      <c r="DY105" s="71">
        <f>DS105*$H105</f>
        <v>0</v>
      </c>
      <c r="DZ105" s="68">
        <f>SUM(EA105:EE105)</f>
        <v>0</v>
      </c>
      <c r="EA105" s="69"/>
      <c r="EB105" s="69"/>
      <c r="EC105" s="69"/>
      <c r="ED105" s="69"/>
      <c r="EE105" s="69"/>
      <c r="EF105" s="71">
        <f>DZ105*$H105</f>
        <v>0</v>
      </c>
      <c r="EG105" s="70">
        <f t="shared" si="44"/>
        <v>1</v>
      </c>
      <c r="EH105" s="73">
        <f t="shared" si="45"/>
        <v>0</v>
      </c>
      <c r="EI105" s="70">
        <f t="shared" si="43"/>
        <v>0</v>
      </c>
      <c r="EJ105" s="66">
        <f t="shared" si="42"/>
        <v>0</v>
      </c>
      <c r="EM105" s="67"/>
    </row>
    <row r="106" spans="1:143" outlineLevel="1" x14ac:dyDescent="0.2">
      <c r="A106" s="313" t="s">
        <v>376</v>
      </c>
      <c r="B106" s="314"/>
      <c r="C106" s="307"/>
      <c r="D106" s="176" t="s">
        <v>884</v>
      </c>
      <c r="E106" s="28">
        <f>SUM(H107:H110)</f>
        <v>0</v>
      </c>
      <c r="F106" s="28"/>
      <c r="G106" s="28"/>
      <c r="H106" s="28"/>
      <c r="I106" s="27" t="e">
        <f>E106/$G$686</f>
        <v>#DIV/0!</v>
      </c>
      <c r="J106" s="19">
        <f>EG106</f>
        <v>1</v>
      </c>
      <c r="K106" s="68"/>
      <c r="L106" s="69"/>
      <c r="M106" s="69"/>
      <c r="N106" s="69"/>
      <c r="O106" s="69"/>
      <c r="P106" s="70"/>
      <c r="Q106" s="73"/>
      <c r="R106" s="68"/>
      <c r="S106" s="69"/>
      <c r="T106" s="69"/>
      <c r="U106" s="69"/>
      <c r="V106" s="69"/>
      <c r="W106" s="70"/>
      <c r="X106" s="71"/>
      <c r="Y106" s="68"/>
      <c r="Z106" s="69"/>
      <c r="AA106" s="69"/>
      <c r="AB106" s="69"/>
      <c r="AC106" s="69"/>
      <c r="AD106" s="70"/>
      <c r="AE106" s="71"/>
      <c r="AF106" s="68"/>
      <c r="AG106" s="69"/>
      <c r="AH106" s="69"/>
      <c r="AI106" s="69"/>
      <c r="AJ106" s="69"/>
      <c r="AK106" s="70"/>
      <c r="AL106" s="71"/>
      <c r="AM106" s="68"/>
      <c r="AN106" s="69"/>
      <c r="AO106" s="69"/>
      <c r="AP106" s="69"/>
      <c r="AQ106" s="69"/>
      <c r="AR106" s="70"/>
      <c r="AS106" s="71"/>
      <c r="AT106" s="68"/>
      <c r="AU106" s="69"/>
      <c r="AV106" s="69"/>
      <c r="AW106" s="69"/>
      <c r="AX106" s="69"/>
      <c r="AY106" s="70"/>
      <c r="AZ106" s="71"/>
      <c r="BA106" s="68"/>
      <c r="BB106" s="69"/>
      <c r="BC106" s="69"/>
      <c r="BD106" s="69"/>
      <c r="BE106" s="69"/>
      <c r="BF106" s="70"/>
      <c r="BG106" s="71"/>
      <c r="BH106" s="68"/>
      <c r="BI106" s="69"/>
      <c r="BJ106" s="69"/>
      <c r="BK106" s="69"/>
      <c r="BL106" s="69"/>
      <c r="BM106" s="70"/>
      <c r="BN106" s="71"/>
      <c r="BO106" s="68"/>
      <c r="BP106" s="69"/>
      <c r="BQ106" s="69"/>
      <c r="BR106" s="69"/>
      <c r="BS106" s="69"/>
      <c r="BT106" s="70"/>
      <c r="BU106" s="71"/>
      <c r="BV106" s="68"/>
      <c r="BW106" s="69"/>
      <c r="BX106" s="69"/>
      <c r="BY106" s="69"/>
      <c r="BZ106" s="69"/>
      <c r="CA106" s="70"/>
      <c r="CB106" s="71"/>
      <c r="CC106" s="68"/>
      <c r="CD106" s="69"/>
      <c r="CE106" s="69"/>
      <c r="CF106" s="69"/>
      <c r="CG106" s="69"/>
      <c r="CH106" s="70"/>
      <c r="CI106" s="71"/>
      <c r="CJ106" s="68"/>
      <c r="CK106" s="69"/>
      <c r="CL106" s="69"/>
      <c r="CM106" s="69"/>
      <c r="CN106" s="69"/>
      <c r="CO106" s="70"/>
      <c r="CP106" s="71"/>
      <c r="CQ106" s="68"/>
      <c r="CR106" s="69"/>
      <c r="CS106" s="69"/>
      <c r="CT106" s="69"/>
      <c r="CU106" s="69"/>
      <c r="CV106" s="70"/>
      <c r="CW106" s="71"/>
      <c r="CX106" s="68"/>
      <c r="CY106" s="69"/>
      <c r="CZ106" s="69"/>
      <c r="DA106" s="69"/>
      <c r="DB106" s="69"/>
      <c r="DC106" s="70"/>
      <c r="DD106" s="71"/>
      <c r="DE106" s="68"/>
      <c r="DF106" s="69"/>
      <c r="DG106" s="69"/>
      <c r="DH106" s="69"/>
      <c r="DI106" s="69"/>
      <c r="DJ106" s="70"/>
      <c r="DK106" s="71"/>
      <c r="DL106" s="68"/>
      <c r="DM106" s="69"/>
      <c r="DN106" s="69"/>
      <c r="DO106" s="69"/>
      <c r="DP106" s="69"/>
      <c r="DQ106" s="70"/>
      <c r="DR106" s="71"/>
      <c r="DS106" s="68"/>
      <c r="DT106" s="69"/>
      <c r="DU106" s="69"/>
      <c r="DV106" s="69"/>
      <c r="DW106" s="69"/>
      <c r="DX106" s="70"/>
      <c r="DY106" s="71"/>
      <c r="DZ106" s="68"/>
      <c r="EA106" s="69"/>
      <c r="EB106" s="69"/>
      <c r="EC106" s="69"/>
      <c r="ED106" s="69"/>
      <c r="EE106" s="70"/>
      <c r="EF106" s="71"/>
      <c r="EG106" s="70">
        <f t="shared" si="44"/>
        <v>1</v>
      </c>
      <c r="EH106" s="73">
        <f t="shared" si="45"/>
        <v>0</v>
      </c>
      <c r="EI106" s="70">
        <f t="shared" si="43"/>
        <v>0</v>
      </c>
      <c r="EJ106" s="66">
        <f>SUM(CP106,CI106,CB106,BU106,BN106,BG106,AZ106,AS106,AL106,AE106,X106,Q106,CW106,DD106,DK106,DR106,DY106,EF106)</f>
        <v>0</v>
      </c>
      <c r="EM106" s="67"/>
    </row>
    <row r="107" spans="1:143" ht="25.5" outlineLevel="1" x14ac:dyDescent="0.2">
      <c r="A107" s="302" t="s">
        <v>64</v>
      </c>
      <c r="B107" s="303" t="s">
        <v>298</v>
      </c>
      <c r="C107" s="306" t="str">
        <f>IFERROR(IFERROR(IF(MATCH(B107,[1]SINAPI!$A$3:$A$7037,0),(PROPER(VLOOKUP(B107,[1]SINAPI!$A$3:$E$7037,5,0))),0),IFERROR(IF(MATCH(B107,'[1]CDHU-182'!$A$9:$A$4098,0),(UPPER(VLOOKUP(B107,'[1]CDHU-182'!$A$9:$H$4098,8,0))),0),IFERROR(IF(MATCH(B107,[1]FDE!$A$7:$A$3232,0),(VLOOKUP(B107,[1]FDE!$A$7:$E$3232,5,0)),0),IF(MATCH(B107,'[1]SIURB Edif'!$A$2:$A$2699,0),(PROPER(VLOOKUP(B107,'[1]SIURB Edif'!A$2:E$2699,5,0))),0))))," ")</f>
        <v>CDHU-182</v>
      </c>
      <c r="D107" s="169" t="s">
        <v>807</v>
      </c>
      <c r="E107" s="170" t="s">
        <v>75</v>
      </c>
      <c r="F107" s="174">
        <v>12</v>
      </c>
      <c r="G107" s="74"/>
      <c r="H107" s="177">
        <f>ROUND(IFERROR(F107*G107," - "),2)</f>
        <v>0</v>
      </c>
      <c r="I107" s="178" t="e">
        <f>H107/$G$686</f>
        <v>#DIV/0!</v>
      </c>
      <c r="J107" s="19">
        <f t="shared" ref="J107:J120" si="46">EG107</f>
        <v>1</v>
      </c>
      <c r="K107" s="68">
        <f>SUM(L107:P107)</f>
        <v>0</v>
      </c>
      <c r="L107" s="69"/>
      <c r="M107" s="69"/>
      <c r="N107" s="69"/>
      <c r="O107" s="69"/>
      <c r="P107" s="69"/>
      <c r="Q107" s="73">
        <f>K107*$H107</f>
        <v>0</v>
      </c>
      <c r="R107" s="68">
        <f>SUM(S107:W107)</f>
        <v>0</v>
      </c>
      <c r="S107" s="69"/>
      <c r="T107" s="69"/>
      <c r="U107" s="69"/>
      <c r="V107" s="69"/>
      <c r="W107" s="69"/>
      <c r="X107" s="71">
        <f>R107*$H107</f>
        <v>0</v>
      </c>
      <c r="Y107" s="68">
        <f>SUM(Z107:AD107)</f>
        <v>0</v>
      </c>
      <c r="Z107" s="69"/>
      <c r="AA107" s="69"/>
      <c r="AB107" s="69"/>
      <c r="AC107" s="69"/>
      <c r="AD107" s="69"/>
      <c r="AE107" s="71">
        <f>Y107*$H107</f>
        <v>0</v>
      </c>
      <c r="AF107" s="68">
        <f>SUM(AG107:AK107)</f>
        <v>0</v>
      </c>
      <c r="AG107" s="69"/>
      <c r="AH107" s="69"/>
      <c r="AI107" s="69"/>
      <c r="AJ107" s="69"/>
      <c r="AK107" s="69"/>
      <c r="AL107" s="71">
        <f>AF107*$H107</f>
        <v>0</v>
      </c>
      <c r="AM107" s="68">
        <f>SUM(AN107:AR107)</f>
        <v>0</v>
      </c>
      <c r="AN107" s="69"/>
      <c r="AO107" s="69"/>
      <c r="AP107" s="69"/>
      <c r="AQ107" s="69"/>
      <c r="AR107" s="69"/>
      <c r="AS107" s="71">
        <f>AM107*$H107</f>
        <v>0</v>
      </c>
      <c r="AT107" s="68">
        <f>SUM(AU107:AY107)</f>
        <v>0</v>
      </c>
      <c r="AU107" s="69"/>
      <c r="AV107" s="69"/>
      <c r="AW107" s="69"/>
      <c r="AX107" s="69"/>
      <c r="AY107" s="69"/>
      <c r="AZ107" s="71">
        <f>AT107*$H107</f>
        <v>0</v>
      </c>
      <c r="BA107" s="68">
        <f>SUM(BB107:BF107)</f>
        <v>0</v>
      </c>
      <c r="BB107" s="69"/>
      <c r="BC107" s="69"/>
      <c r="BD107" s="69"/>
      <c r="BE107" s="69"/>
      <c r="BF107" s="69"/>
      <c r="BG107" s="71">
        <f>BA107*$H107</f>
        <v>0</v>
      </c>
      <c r="BH107" s="68">
        <f>SUM(BI107:BM107)</f>
        <v>0</v>
      </c>
      <c r="BI107" s="69"/>
      <c r="BJ107" s="69"/>
      <c r="BK107" s="69"/>
      <c r="BL107" s="69"/>
      <c r="BM107" s="69"/>
      <c r="BN107" s="71">
        <f>BH107*$H107</f>
        <v>0</v>
      </c>
      <c r="BO107" s="68">
        <f>SUM(BP107:BT107)</f>
        <v>0</v>
      </c>
      <c r="BP107" s="69"/>
      <c r="BQ107" s="69"/>
      <c r="BR107" s="69"/>
      <c r="BS107" s="69"/>
      <c r="BT107" s="69"/>
      <c r="BU107" s="71">
        <f>BO107*$H107</f>
        <v>0</v>
      </c>
      <c r="BV107" s="68">
        <f>SUM(BW107:CA107)</f>
        <v>0</v>
      </c>
      <c r="BW107" s="69"/>
      <c r="BX107" s="69"/>
      <c r="BY107" s="69"/>
      <c r="BZ107" s="69"/>
      <c r="CA107" s="69"/>
      <c r="CB107" s="71">
        <f>BV107*$H107</f>
        <v>0</v>
      </c>
      <c r="CC107" s="68">
        <f>SUM(CD107:CH107)</f>
        <v>0</v>
      </c>
      <c r="CD107" s="69"/>
      <c r="CE107" s="69"/>
      <c r="CF107" s="69"/>
      <c r="CG107" s="69"/>
      <c r="CH107" s="69"/>
      <c r="CI107" s="71">
        <f>CC107*$H107</f>
        <v>0</v>
      </c>
      <c r="CJ107" s="68">
        <f>SUM(CK107:CO107)</f>
        <v>0</v>
      </c>
      <c r="CK107" s="69"/>
      <c r="CL107" s="69"/>
      <c r="CM107" s="69"/>
      <c r="CN107" s="69"/>
      <c r="CO107" s="69"/>
      <c r="CP107" s="71">
        <f>CJ107*$H107</f>
        <v>0</v>
      </c>
      <c r="CQ107" s="68">
        <f>SUM(CR107:CV107)</f>
        <v>0</v>
      </c>
      <c r="CR107" s="69"/>
      <c r="CS107" s="69"/>
      <c r="CT107" s="69"/>
      <c r="CU107" s="69"/>
      <c r="CV107" s="69"/>
      <c r="CW107" s="71">
        <f>CQ107*$H107</f>
        <v>0</v>
      </c>
      <c r="CX107" s="68">
        <f>SUM(CY107:DC107)</f>
        <v>0</v>
      </c>
      <c r="CY107" s="69"/>
      <c r="CZ107" s="69"/>
      <c r="DA107" s="69"/>
      <c r="DB107" s="69"/>
      <c r="DC107" s="69"/>
      <c r="DD107" s="71">
        <f>CX107*$H107</f>
        <v>0</v>
      </c>
      <c r="DE107" s="68">
        <f>SUM(DF107:DJ107)</f>
        <v>0</v>
      </c>
      <c r="DF107" s="69"/>
      <c r="DG107" s="69"/>
      <c r="DH107" s="69"/>
      <c r="DI107" s="69"/>
      <c r="DJ107" s="69"/>
      <c r="DK107" s="71">
        <f>DE107*$H107</f>
        <v>0</v>
      </c>
      <c r="DL107" s="68">
        <f>SUM(DM107:DQ107)</f>
        <v>0</v>
      </c>
      <c r="DM107" s="69"/>
      <c r="DN107" s="69"/>
      <c r="DO107" s="69"/>
      <c r="DP107" s="69"/>
      <c r="DQ107" s="69"/>
      <c r="DR107" s="71">
        <f>DL107*$H107</f>
        <v>0</v>
      </c>
      <c r="DS107" s="68">
        <f>SUM(DT107:DX107)</f>
        <v>0</v>
      </c>
      <c r="DT107" s="69"/>
      <c r="DU107" s="69"/>
      <c r="DV107" s="69"/>
      <c r="DW107" s="69"/>
      <c r="DX107" s="69"/>
      <c r="DY107" s="71">
        <f>DS107*$H107</f>
        <v>0</v>
      </c>
      <c r="DZ107" s="68">
        <f>SUM(EA107:EE107)</f>
        <v>0</v>
      </c>
      <c r="EA107" s="69"/>
      <c r="EB107" s="69"/>
      <c r="EC107" s="69"/>
      <c r="ED107" s="69"/>
      <c r="EE107" s="69"/>
      <c r="EF107" s="71">
        <f>DZ107*$H107</f>
        <v>0</v>
      </c>
      <c r="EG107" s="70">
        <f t="shared" si="44"/>
        <v>1</v>
      </c>
      <c r="EH107" s="73">
        <f t="shared" si="45"/>
        <v>0</v>
      </c>
      <c r="EI107" s="70">
        <f t="shared" ref="EI107:EI114" si="47">SUM(CJ107,CC107,BV107,BO107,BH107,BA107,AT107,AM107,AF107,Y107,R107,K107,CQ107,CX107,DE107,DL107,DS107,DZ107)</f>
        <v>0</v>
      </c>
      <c r="EJ107" s="66">
        <f t="shared" ref="EJ107:EJ120" si="48">SUM(CP107,CI107,CB107,BU107,BN107,BG107,AZ107,AS107,AL107,AE107,X107,Q107,CW107,DD107,DK107,DR107,DY107,EF107)</f>
        <v>0</v>
      </c>
      <c r="EM107" s="67"/>
    </row>
    <row r="108" spans="1:143" ht="25.5" outlineLevel="1" x14ac:dyDescent="0.2">
      <c r="A108" s="302" t="s">
        <v>65</v>
      </c>
      <c r="B108" s="303" t="s">
        <v>299</v>
      </c>
      <c r="C108" s="306" t="str">
        <f>IFERROR(IFERROR(IF(MATCH(B108,[1]SINAPI!$A$3:$A$7037,0),(PROPER(VLOOKUP(B108,[1]SINAPI!$A$3:$E$7037,5,0))),0),IFERROR(IF(MATCH(B108,'[1]CDHU-182'!$A$9:$A$4098,0),(UPPER(VLOOKUP(B108,'[1]CDHU-182'!$A$9:$H$4098,8,0))),0),IFERROR(IF(MATCH(B108,[1]FDE!$A$7:$A$3232,0),(VLOOKUP(B108,[1]FDE!$A$7:$E$3232,5,0)),0),IF(MATCH(B108,'[1]SIURB Edif'!$A$2:$A$2699,0),(PROPER(VLOOKUP(B108,'[1]SIURB Edif'!A$2:E$2699,5,0))),0))))," ")</f>
        <v>CDHU-182</v>
      </c>
      <c r="D108" s="169" t="s">
        <v>808</v>
      </c>
      <c r="E108" s="170" t="s">
        <v>75</v>
      </c>
      <c r="F108" s="174">
        <v>10</v>
      </c>
      <c r="G108" s="74"/>
      <c r="H108" s="177">
        <f>ROUND(IFERROR(F108*G108," - "),2)</f>
        <v>0</v>
      </c>
      <c r="I108" s="178" t="e">
        <f>H108/$G$686</f>
        <v>#DIV/0!</v>
      </c>
      <c r="J108" s="19">
        <f t="shared" si="46"/>
        <v>1</v>
      </c>
      <c r="K108" s="68">
        <f>SUM(L108:P108)</f>
        <v>0</v>
      </c>
      <c r="L108" s="69"/>
      <c r="M108" s="69"/>
      <c r="N108" s="69"/>
      <c r="O108" s="69"/>
      <c r="P108" s="69"/>
      <c r="Q108" s="73">
        <f>K108*$H108</f>
        <v>0</v>
      </c>
      <c r="R108" s="68">
        <f>SUM(S108:W108)</f>
        <v>0</v>
      </c>
      <c r="S108" s="69"/>
      <c r="T108" s="69"/>
      <c r="U108" s="69"/>
      <c r="V108" s="69"/>
      <c r="W108" s="69"/>
      <c r="X108" s="71">
        <f>R108*$H108</f>
        <v>0</v>
      </c>
      <c r="Y108" s="68">
        <f>SUM(Z108:AD108)</f>
        <v>0</v>
      </c>
      <c r="Z108" s="69"/>
      <c r="AA108" s="69"/>
      <c r="AB108" s="69"/>
      <c r="AC108" s="69"/>
      <c r="AD108" s="69"/>
      <c r="AE108" s="71">
        <f>Y108*$H108</f>
        <v>0</v>
      </c>
      <c r="AF108" s="68">
        <f>SUM(AG108:AK108)</f>
        <v>0</v>
      </c>
      <c r="AG108" s="69"/>
      <c r="AH108" s="69"/>
      <c r="AI108" s="69"/>
      <c r="AJ108" s="69"/>
      <c r="AK108" s="69"/>
      <c r="AL108" s="71">
        <f>AF108*$H108</f>
        <v>0</v>
      </c>
      <c r="AM108" s="68">
        <f>SUM(AN108:AR108)</f>
        <v>0</v>
      </c>
      <c r="AN108" s="69"/>
      <c r="AO108" s="69"/>
      <c r="AP108" s="69"/>
      <c r="AQ108" s="69"/>
      <c r="AR108" s="69"/>
      <c r="AS108" s="71">
        <f>AM108*$H108</f>
        <v>0</v>
      </c>
      <c r="AT108" s="68">
        <f>SUM(AU108:AY108)</f>
        <v>0</v>
      </c>
      <c r="AU108" s="69"/>
      <c r="AV108" s="69"/>
      <c r="AW108" s="69"/>
      <c r="AX108" s="69"/>
      <c r="AY108" s="69"/>
      <c r="AZ108" s="71">
        <f>AT108*$H108</f>
        <v>0</v>
      </c>
      <c r="BA108" s="68">
        <f>SUM(BB108:BF108)</f>
        <v>0</v>
      </c>
      <c r="BB108" s="69"/>
      <c r="BC108" s="69"/>
      <c r="BD108" s="69"/>
      <c r="BE108" s="69"/>
      <c r="BF108" s="69"/>
      <c r="BG108" s="71">
        <f>BA108*$H108</f>
        <v>0</v>
      </c>
      <c r="BH108" s="68">
        <f>SUM(BI108:BM108)</f>
        <v>0</v>
      </c>
      <c r="BI108" s="69"/>
      <c r="BJ108" s="69"/>
      <c r="BK108" s="69"/>
      <c r="BL108" s="69"/>
      <c r="BM108" s="69"/>
      <c r="BN108" s="71">
        <f>BH108*$H108</f>
        <v>0</v>
      </c>
      <c r="BO108" s="68">
        <f>SUM(BP108:BT108)</f>
        <v>0</v>
      </c>
      <c r="BP108" s="69"/>
      <c r="BQ108" s="69"/>
      <c r="BR108" s="69"/>
      <c r="BS108" s="69"/>
      <c r="BT108" s="69"/>
      <c r="BU108" s="71">
        <f>BO108*$H108</f>
        <v>0</v>
      </c>
      <c r="BV108" s="68">
        <f>SUM(BW108:CA108)</f>
        <v>0</v>
      </c>
      <c r="BW108" s="69"/>
      <c r="BX108" s="69"/>
      <c r="BY108" s="69"/>
      <c r="BZ108" s="69"/>
      <c r="CA108" s="69"/>
      <c r="CB108" s="71">
        <f>BV108*$H108</f>
        <v>0</v>
      </c>
      <c r="CC108" s="68">
        <f>SUM(CD108:CH108)</f>
        <v>0</v>
      </c>
      <c r="CD108" s="69"/>
      <c r="CE108" s="69"/>
      <c r="CF108" s="69"/>
      <c r="CG108" s="69"/>
      <c r="CH108" s="69"/>
      <c r="CI108" s="71">
        <f>CC108*$H108</f>
        <v>0</v>
      </c>
      <c r="CJ108" s="68">
        <f>SUM(CK108:CO108)</f>
        <v>0</v>
      </c>
      <c r="CK108" s="69"/>
      <c r="CL108" s="69"/>
      <c r="CM108" s="69"/>
      <c r="CN108" s="69"/>
      <c r="CO108" s="69"/>
      <c r="CP108" s="71">
        <f>CJ108*$H108</f>
        <v>0</v>
      </c>
      <c r="CQ108" s="68">
        <f>SUM(CR108:CV108)</f>
        <v>0</v>
      </c>
      <c r="CR108" s="69"/>
      <c r="CS108" s="69"/>
      <c r="CT108" s="69"/>
      <c r="CU108" s="69"/>
      <c r="CV108" s="69"/>
      <c r="CW108" s="71">
        <f>CQ108*$H108</f>
        <v>0</v>
      </c>
      <c r="CX108" s="68">
        <f>SUM(CY108:DC108)</f>
        <v>0</v>
      </c>
      <c r="CY108" s="69"/>
      <c r="CZ108" s="69"/>
      <c r="DA108" s="69"/>
      <c r="DB108" s="69"/>
      <c r="DC108" s="69"/>
      <c r="DD108" s="71">
        <f>CX108*$H108</f>
        <v>0</v>
      </c>
      <c r="DE108" s="68">
        <f>SUM(DF108:DJ108)</f>
        <v>0</v>
      </c>
      <c r="DF108" s="69"/>
      <c r="DG108" s="69"/>
      <c r="DH108" s="69"/>
      <c r="DI108" s="69"/>
      <c r="DJ108" s="69"/>
      <c r="DK108" s="71">
        <f>DE108*$H108</f>
        <v>0</v>
      </c>
      <c r="DL108" s="68">
        <f>SUM(DM108:DQ108)</f>
        <v>0</v>
      </c>
      <c r="DM108" s="69"/>
      <c r="DN108" s="69"/>
      <c r="DO108" s="69"/>
      <c r="DP108" s="69"/>
      <c r="DQ108" s="69"/>
      <c r="DR108" s="71">
        <f>DL108*$H108</f>
        <v>0</v>
      </c>
      <c r="DS108" s="68">
        <f>SUM(DT108:DX108)</f>
        <v>0</v>
      </c>
      <c r="DT108" s="69"/>
      <c r="DU108" s="69"/>
      <c r="DV108" s="69"/>
      <c r="DW108" s="69"/>
      <c r="DX108" s="69"/>
      <c r="DY108" s="71">
        <f>DS108*$H108</f>
        <v>0</v>
      </c>
      <c r="DZ108" s="68">
        <f>SUM(EA108:EE108)</f>
        <v>0</v>
      </c>
      <c r="EA108" s="69"/>
      <c r="EB108" s="69"/>
      <c r="EC108" s="69"/>
      <c r="ED108" s="69"/>
      <c r="EE108" s="69"/>
      <c r="EF108" s="71">
        <f>DZ108*$H108</f>
        <v>0</v>
      </c>
      <c r="EG108" s="70">
        <f t="shared" si="44"/>
        <v>1</v>
      </c>
      <c r="EH108" s="73">
        <f t="shared" si="45"/>
        <v>0</v>
      </c>
      <c r="EI108" s="70">
        <f t="shared" si="47"/>
        <v>0</v>
      </c>
      <c r="EJ108" s="66">
        <f t="shared" si="48"/>
        <v>0</v>
      </c>
      <c r="EM108" s="67"/>
    </row>
    <row r="109" spans="1:143" outlineLevel="1" x14ac:dyDescent="0.2">
      <c r="A109" s="302" t="s">
        <v>66</v>
      </c>
      <c r="B109" s="303" t="s">
        <v>301</v>
      </c>
      <c r="C109" s="306" t="str">
        <f>IFERROR(IFERROR(IF(MATCH(B109,[1]SINAPI!$A$3:$A$7037,0),(PROPER(VLOOKUP(B109,[1]SINAPI!$A$3:$E$7037,5,0))),0),IFERROR(IF(MATCH(B109,'[1]CDHU-182'!$A$9:$A$4098,0),(UPPER(VLOOKUP(B109,'[1]CDHU-182'!$A$9:$H$4098,8,0))),0),IFERROR(IF(MATCH(B109,[1]FDE!$A$7:$A$3232,0),(VLOOKUP(B109,[1]FDE!$A$7:$E$3232,5,0)),0),IF(MATCH(B109,'[1]SIURB Edif'!$A$2:$A$2699,0),(PROPER(VLOOKUP(B109,'[1]SIURB Edif'!A$2:E$2699,5,0))),0))))," ")</f>
        <v>CDHU-182</v>
      </c>
      <c r="D109" s="169" t="s">
        <v>809</v>
      </c>
      <c r="E109" s="170" t="s">
        <v>75</v>
      </c>
      <c r="F109" s="174">
        <v>1</v>
      </c>
      <c r="G109" s="74"/>
      <c r="H109" s="177">
        <f>ROUND(IFERROR(F109*G109," - "),2)</f>
        <v>0</v>
      </c>
      <c r="I109" s="178" t="e">
        <f>H109/$G$686</f>
        <v>#DIV/0!</v>
      </c>
      <c r="J109" s="19">
        <f t="shared" si="46"/>
        <v>1</v>
      </c>
      <c r="K109" s="68">
        <f>SUM(L109:P109)</f>
        <v>0</v>
      </c>
      <c r="L109" s="69"/>
      <c r="M109" s="69"/>
      <c r="N109" s="69"/>
      <c r="O109" s="69"/>
      <c r="P109" s="69"/>
      <c r="Q109" s="73">
        <f>K109*$H109</f>
        <v>0</v>
      </c>
      <c r="R109" s="68">
        <f>SUM(S109:W109)</f>
        <v>0</v>
      </c>
      <c r="S109" s="69"/>
      <c r="T109" s="69"/>
      <c r="U109" s="69"/>
      <c r="V109" s="69"/>
      <c r="W109" s="69"/>
      <c r="X109" s="71">
        <f>R109*$H109</f>
        <v>0</v>
      </c>
      <c r="Y109" s="68">
        <f>SUM(Z109:AD109)</f>
        <v>0</v>
      </c>
      <c r="Z109" s="69"/>
      <c r="AA109" s="69"/>
      <c r="AB109" s="69"/>
      <c r="AC109" s="69"/>
      <c r="AD109" s="69"/>
      <c r="AE109" s="71">
        <f>Y109*$H109</f>
        <v>0</v>
      </c>
      <c r="AF109" s="68">
        <f>SUM(AG109:AK109)</f>
        <v>0</v>
      </c>
      <c r="AG109" s="69"/>
      <c r="AH109" s="69"/>
      <c r="AI109" s="69"/>
      <c r="AJ109" s="69"/>
      <c r="AK109" s="69"/>
      <c r="AL109" s="71">
        <f>AF109*$H109</f>
        <v>0</v>
      </c>
      <c r="AM109" s="68">
        <f>SUM(AN109:AR109)</f>
        <v>0</v>
      </c>
      <c r="AN109" s="69"/>
      <c r="AO109" s="69"/>
      <c r="AP109" s="69"/>
      <c r="AQ109" s="69"/>
      <c r="AR109" s="69"/>
      <c r="AS109" s="71">
        <f>AM109*$H109</f>
        <v>0</v>
      </c>
      <c r="AT109" s="68">
        <f>SUM(AU109:AY109)</f>
        <v>0</v>
      </c>
      <c r="AU109" s="69"/>
      <c r="AV109" s="69"/>
      <c r="AW109" s="69"/>
      <c r="AX109" s="69"/>
      <c r="AY109" s="69"/>
      <c r="AZ109" s="71">
        <f>AT109*$H109</f>
        <v>0</v>
      </c>
      <c r="BA109" s="68">
        <f>SUM(BB109:BF109)</f>
        <v>0</v>
      </c>
      <c r="BB109" s="69"/>
      <c r="BC109" s="69"/>
      <c r="BD109" s="69"/>
      <c r="BE109" s="69"/>
      <c r="BF109" s="69"/>
      <c r="BG109" s="71">
        <f>BA109*$H109</f>
        <v>0</v>
      </c>
      <c r="BH109" s="68">
        <f>SUM(BI109:BM109)</f>
        <v>0</v>
      </c>
      <c r="BI109" s="69"/>
      <c r="BJ109" s="69"/>
      <c r="BK109" s="69"/>
      <c r="BL109" s="69"/>
      <c r="BM109" s="69"/>
      <c r="BN109" s="71">
        <f>BH109*$H109</f>
        <v>0</v>
      </c>
      <c r="BO109" s="68">
        <f>SUM(BP109:BT109)</f>
        <v>0</v>
      </c>
      <c r="BP109" s="69"/>
      <c r="BQ109" s="69"/>
      <c r="BR109" s="69"/>
      <c r="BS109" s="69"/>
      <c r="BT109" s="69"/>
      <c r="BU109" s="71">
        <f>BO109*$H109</f>
        <v>0</v>
      </c>
      <c r="BV109" s="68">
        <f>SUM(BW109:CA109)</f>
        <v>0</v>
      </c>
      <c r="BW109" s="69"/>
      <c r="BX109" s="69"/>
      <c r="BY109" s="69"/>
      <c r="BZ109" s="69"/>
      <c r="CA109" s="69"/>
      <c r="CB109" s="71">
        <f>BV109*$H109</f>
        <v>0</v>
      </c>
      <c r="CC109" s="68">
        <f>SUM(CD109:CH109)</f>
        <v>0</v>
      </c>
      <c r="CD109" s="69"/>
      <c r="CE109" s="69"/>
      <c r="CF109" s="69"/>
      <c r="CG109" s="69"/>
      <c r="CH109" s="69"/>
      <c r="CI109" s="71">
        <f>CC109*$H109</f>
        <v>0</v>
      </c>
      <c r="CJ109" s="68">
        <f>SUM(CK109:CO109)</f>
        <v>0</v>
      </c>
      <c r="CK109" s="69"/>
      <c r="CL109" s="69"/>
      <c r="CM109" s="69"/>
      <c r="CN109" s="69"/>
      <c r="CO109" s="69"/>
      <c r="CP109" s="71">
        <f>CJ109*$H109</f>
        <v>0</v>
      </c>
      <c r="CQ109" s="68">
        <f>SUM(CR109:CV109)</f>
        <v>0</v>
      </c>
      <c r="CR109" s="69"/>
      <c r="CS109" s="69"/>
      <c r="CT109" s="69"/>
      <c r="CU109" s="69"/>
      <c r="CV109" s="69"/>
      <c r="CW109" s="71">
        <f>CQ109*$H109</f>
        <v>0</v>
      </c>
      <c r="CX109" s="68">
        <f>SUM(CY109:DC109)</f>
        <v>0</v>
      </c>
      <c r="CY109" s="69"/>
      <c r="CZ109" s="69"/>
      <c r="DA109" s="69"/>
      <c r="DB109" s="69"/>
      <c r="DC109" s="69"/>
      <c r="DD109" s="71">
        <f>CX109*$H109</f>
        <v>0</v>
      </c>
      <c r="DE109" s="68">
        <f>SUM(DF109:DJ109)</f>
        <v>0</v>
      </c>
      <c r="DF109" s="69"/>
      <c r="DG109" s="69"/>
      <c r="DH109" s="69"/>
      <c r="DI109" s="69"/>
      <c r="DJ109" s="69"/>
      <c r="DK109" s="71">
        <f>DE109*$H109</f>
        <v>0</v>
      </c>
      <c r="DL109" s="68">
        <f>SUM(DM109:DQ109)</f>
        <v>0</v>
      </c>
      <c r="DM109" s="69"/>
      <c r="DN109" s="69"/>
      <c r="DO109" s="69"/>
      <c r="DP109" s="69"/>
      <c r="DQ109" s="69"/>
      <c r="DR109" s="71">
        <f>DL109*$H109</f>
        <v>0</v>
      </c>
      <c r="DS109" s="68">
        <f>SUM(DT109:DX109)</f>
        <v>0</v>
      </c>
      <c r="DT109" s="69"/>
      <c r="DU109" s="69"/>
      <c r="DV109" s="69"/>
      <c r="DW109" s="69"/>
      <c r="DX109" s="69"/>
      <c r="DY109" s="71">
        <f>DS109*$H109</f>
        <v>0</v>
      </c>
      <c r="DZ109" s="68">
        <f>SUM(EA109:EE109)</f>
        <v>0</v>
      </c>
      <c r="EA109" s="69"/>
      <c r="EB109" s="69"/>
      <c r="EC109" s="69"/>
      <c r="ED109" s="69"/>
      <c r="EE109" s="69"/>
      <c r="EF109" s="71">
        <f>DZ109*$H109</f>
        <v>0</v>
      </c>
      <c r="EG109" s="70">
        <f t="shared" si="44"/>
        <v>1</v>
      </c>
      <c r="EH109" s="73">
        <f t="shared" si="45"/>
        <v>0</v>
      </c>
      <c r="EI109" s="70">
        <f t="shared" si="47"/>
        <v>0</v>
      </c>
      <c r="EJ109" s="66">
        <f t="shared" si="48"/>
        <v>0</v>
      </c>
      <c r="EM109" s="67"/>
    </row>
    <row r="110" spans="1:143" outlineLevel="1" x14ac:dyDescent="0.2">
      <c r="A110" s="302" t="s">
        <v>140</v>
      </c>
      <c r="B110" s="303" t="s">
        <v>300</v>
      </c>
      <c r="C110" s="306" t="str">
        <f>IFERROR(IFERROR(IF(MATCH(B110,[1]SINAPI!$A$3:$A$7037,0),(PROPER(VLOOKUP(B110,[1]SINAPI!$A$3:$E$7037,5,0))),0),IFERROR(IF(MATCH(B110,'[1]CDHU-182'!$A$9:$A$4098,0),(UPPER(VLOOKUP(B110,'[1]CDHU-182'!$A$9:$H$4098,8,0))),0),IFERROR(IF(MATCH(B110,[1]FDE!$A$7:$A$3232,0),(VLOOKUP(B110,[1]FDE!$A$7:$E$3232,5,0)),0),IF(MATCH(B110,'[1]SIURB Edif'!$A$2:$A$2699,0),(PROPER(VLOOKUP(B110,'[1]SIURB Edif'!A$2:E$2699,5,0))),0))))," ")</f>
        <v>CDHU-182</v>
      </c>
      <c r="D110" s="169" t="s">
        <v>810</v>
      </c>
      <c r="E110" s="170" t="s">
        <v>75</v>
      </c>
      <c r="F110" s="174">
        <v>1</v>
      </c>
      <c r="G110" s="74"/>
      <c r="H110" s="177">
        <f>ROUND(IFERROR(F110*G110," - "),2)</f>
        <v>0</v>
      </c>
      <c r="I110" s="178" t="e">
        <f>H110/$G$686</f>
        <v>#DIV/0!</v>
      </c>
      <c r="J110" s="19">
        <f t="shared" si="46"/>
        <v>1</v>
      </c>
      <c r="K110" s="68">
        <f>SUM(L110:P110)</f>
        <v>0</v>
      </c>
      <c r="L110" s="69"/>
      <c r="M110" s="69"/>
      <c r="N110" s="69"/>
      <c r="O110" s="69"/>
      <c r="P110" s="69"/>
      <c r="Q110" s="73">
        <f>K110*$H110</f>
        <v>0</v>
      </c>
      <c r="R110" s="68">
        <f>SUM(S110:W110)</f>
        <v>0</v>
      </c>
      <c r="S110" s="69"/>
      <c r="T110" s="69"/>
      <c r="U110" s="69"/>
      <c r="V110" s="69"/>
      <c r="W110" s="69"/>
      <c r="X110" s="71">
        <f>R110*$H110</f>
        <v>0</v>
      </c>
      <c r="Y110" s="68">
        <f>SUM(Z110:AD110)</f>
        <v>0</v>
      </c>
      <c r="Z110" s="69"/>
      <c r="AA110" s="69"/>
      <c r="AB110" s="69"/>
      <c r="AC110" s="69"/>
      <c r="AD110" s="69"/>
      <c r="AE110" s="71">
        <f>Y110*$H110</f>
        <v>0</v>
      </c>
      <c r="AF110" s="68">
        <f>SUM(AG110:AK110)</f>
        <v>0</v>
      </c>
      <c r="AG110" s="69"/>
      <c r="AH110" s="69"/>
      <c r="AI110" s="69"/>
      <c r="AJ110" s="69"/>
      <c r="AK110" s="69"/>
      <c r="AL110" s="71">
        <f>AF110*$H110</f>
        <v>0</v>
      </c>
      <c r="AM110" s="68">
        <f>SUM(AN110:AR110)</f>
        <v>0</v>
      </c>
      <c r="AN110" s="69"/>
      <c r="AO110" s="69"/>
      <c r="AP110" s="69"/>
      <c r="AQ110" s="69"/>
      <c r="AR110" s="69"/>
      <c r="AS110" s="71">
        <f>AM110*$H110</f>
        <v>0</v>
      </c>
      <c r="AT110" s="68">
        <f>SUM(AU110:AY110)</f>
        <v>0</v>
      </c>
      <c r="AU110" s="69"/>
      <c r="AV110" s="69"/>
      <c r="AW110" s="69"/>
      <c r="AX110" s="69"/>
      <c r="AY110" s="69"/>
      <c r="AZ110" s="71">
        <f>AT110*$H110</f>
        <v>0</v>
      </c>
      <c r="BA110" s="68">
        <f>SUM(BB110:BF110)</f>
        <v>0</v>
      </c>
      <c r="BB110" s="69"/>
      <c r="BC110" s="69"/>
      <c r="BD110" s="69"/>
      <c r="BE110" s="69"/>
      <c r="BF110" s="69"/>
      <c r="BG110" s="71">
        <f>BA110*$H110</f>
        <v>0</v>
      </c>
      <c r="BH110" s="68">
        <f>SUM(BI110:BM110)</f>
        <v>0</v>
      </c>
      <c r="BI110" s="69"/>
      <c r="BJ110" s="69"/>
      <c r="BK110" s="69"/>
      <c r="BL110" s="69"/>
      <c r="BM110" s="69"/>
      <c r="BN110" s="71">
        <f>BH110*$H110</f>
        <v>0</v>
      </c>
      <c r="BO110" s="68">
        <f>SUM(BP110:BT110)</f>
        <v>0</v>
      </c>
      <c r="BP110" s="69"/>
      <c r="BQ110" s="69"/>
      <c r="BR110" s="69"/>
      <c r="BS110" s="69"/>
      <c r="BT110" s="69"/>
      <c r="BU110" s="71">
        <f>BO110*$H110</f>
        <v>0</v>
      </c>
      <c r="BV110" s="68">
        <f>SUM(BW110:CA110)</f>
        <v>0</v>
      </c>
      <c r="BW110" s="69"/>
      <c r="BX110" s="69"/>
      <c r="BY110" s="69"/>
      <c r="BZ110" s="69"/>
      <c r="CA110" s="69"/>
      <c r="CB110" s="71">
        <f>BV110*$H110</f>
        <v>0</v>
      </c>
      <c r="CC110" s="68">
        <f>SUM(CD110:CH110)</f>
        <v>0</v>
      </c>
      <c r="CD110" s="69"/>
      <c r="CE110" s="69"/>
      <c r="CF110" s="69"/>
      <c r="CG110" s="69"/>
      <c r="CH110" s="69"/>
      <c r="CI110" s="71">
        <f>CC110*$H110</f>
        <v>0</v>
      </c>
      <c r="CJ110" s="68">
        <f>SUM(CK110:CO110)</f>
        <v>0</v>
      </c>
      <c r="CK110" s="69"/>
      <c r="CL110" s="69"/>
      <c r="CM110" s="69"/>
      <c r="CN110" s="69"/>
      <c r="CO110" s="69"/>
      <c r="CP110" s="71">
        <f>CJ110*$H110</f>
        <v>0</v>
      </c>
      <c r="CQ110" s="68">
        <f>SUM(CR110:CV110)</f>
        <v>0</v>
      </c>
      <c r="CR110" s="69"/>
      <c r="CS110" s="69"/>
      <c r="CT110" s="69"/>
      <c r="CU110" s="69"/>
      <c r="CV110" s="69"/>
      <c r="CW110" s="71">
        <f>CQ110*$H110</f>
        <v>0</v>
      </c>
      <c r="CX110" s="68">
        <f>SUM(CY110:DC110)</f>
        <v>0</v>
      </c>
      <c r="CY110" s="69"/>
      <c r="CZ110" s="69"/>
      <c r="DA110" s="69"/>
      <c r="DB110" s="69"/>
      <c r="DC110" s="69"/>
      <c r="DD110" s="71">
        <f>CX110*$H110</f>
        <v>0</v>
      </c>
      <c r="DE110" s="68">
        <f>SUM(DF110:DJ110)</f>
        <v>0</v>
      </c>
      <c r="DF110" s="69"/>
      <c r="DG110" s="69"/>
      <c r="DH110" s="69"/>
      <c r="DI110" s="69"/>
      <c r="DJ110" s="69"/>
      <c r="DK110" s="71">
        <f>DE110*$H110</f>
        <v>0</v>
      </c>
      <c r="DL110" s="68">
        <f>SUM(DM110:DQ110)</f>
        <v>0</v>
      </c>
      <c r="DM110" s="69"/>
      <c r="DN110" s="69"/>
      <c r="DO110" s="69"/>
      <c r="DP110" s="69"/>
      <c r="DQ110" s="69"/>
      <c r="DR110" s="71">
        <f>DL110*$H110</f>
        <v>0</v>
      </c>
      <c r="DS110" s="68">
        <f>SUM(DT110:DX110)</f>
        <v>0</v>
      </c>
      <c r="DT110" s="69"/>
      <c r="DU110" s="69"/>
      <c r="DV110" s="69"/>
      <c r="DW110" s="69"/>
      <c r="DX110" s="69"/>
      <c r="DY110" s="71">
        <f>DS110*$H110</f>
        <v>0</v>
      </c>
      <c r="DZ110" s="68">
        <f>SUM(EA110:EE110)</f>
        <v>0</v>
      </c>
      <c r="EA110" s="69"/>
      <c r="EB110" s="69"/>
      <c r="EC110" s="69"/>
      <c r="ED110" s="69"/>
      <c r="EE110" s="69"/>
      <c r="EF110" s="71">
        <f>DZ110*$H110</f>
        <v>0</v>
      </c>
      <c r="EG110" s="70">
        <f t="shared" si="44"/>
        <v>1</v>
      </c>
      <c r="EH110" s="73">
        <f t="shared" si="45"/>
        <v>0</v>
      </c>
      <c r="EI110" s="70">
        <f t="shared" si="47"/>
        <v>0</v>
      </c>
      <c r="EJ110" s="66">
        <f t="shared" si="48"/>
        <v>0</v>
      </c>
      <c r="EM110" s="67"/>
    </row>
    <row r="111" spans="1:143" ht="25.5" outlineLevel="1" x14ac:dyDescent="0.2">
      <c r="A111" s="313" t="s">
        <v>377</v>
      </c>
      <c r="B111" s="314"/>
      <c r="C111" s="307"/>
      <c r="D111" s="176" t="s">
        <v>355</v>
      </c>
      <c r="E111" s="28">
        <f>SUM(H112:H114)</f>
        <v>0</v>
      </c>
      <c r="F111" s="28"/>
      <c r="G111" s="28"/>
      <c r="H111" s="28"/>
      <c r="I111" s="27" t="e">
        <f>E111/$G$686</f>
        <v>#DIV/0!</v>
      </c>
      <c r="J111" s="19">
        <f t="shared" si="46"/>
        <v>1</v>
      </c>
      <c r="K111" s="68"/>
      <c r="L111" s="69"/>
      <c r="M111" s="69"/>
      <c r="N111" s="69"/>
      <c r="O111" s="69"/>
      <c r="P111" s="70"/>
      <c r="Q111" s="73"/>
      <c r="R111" s="68"/>
      <c r="S111" s="69"/>
      <c r="T111" s="69"/>
      <c r="U111" s="69"/>
      <c r="V111" s="69"/>
      <c r="W111" s="70"/>
      <c r="X111" s="71"/>
      <c r="Y111" s="68"/>
      <c r="Z111" s="69"/>
      <c r="AA111" s="69"/>
      <c r="AB111" s="69"/>
      <c r="AC111" s="69"/>
      <c r="AD111" s="70"/>
      <c r="AE111" s="71"/>
      <c r="AF111" s="68"/>
      <c r="AG111" s="69"/>
      <c r="AH111" s="69"/>
      <c r="AI111" s="69"/>
      <c r="AJ111" s="69"/>
      <c r="AK111" s="70"/>
      <c r="AL111" s="71"/>
      <c r="AM111" s="68"/>
      <c r="AN111" s="69"/>
      <c r="AO111" s="69"/>
      <c r="AP111" s="69"/>
      <c r="AQ111" s="69"/>
      <c r="AR111" s="70"/>
      <c r="AS111" s="71"/>
      <c r="AT111" s="68"/>
      <c r="AU111" s="69"/>
      <c r="AV111" s="69"/>
      <c r="AW111" s="69"/>
      <c r="AX111" s="69"/>
      <c r="AY111" s="70"/>
      <c r="AZ111" s="71"/>
      <c r="BA111" s="68"/>
      <c r="BB111" s="69"/>
      <c r="BC111" s="69"/>
      <c r="BD111" s="69"/>
      <c r="BE111" s="69"/>
      <c r="BF111" s="70"/>
      <c r="BG111" s="71"/>
      <c r="BH111" s="68"/>
      <c r="BI111" s="69"/>
      <c r="BJ111" s="69"/>
      <c r="BK111" s="69"/>
      <c r="BL111" s="69"/>
      <c r="BM111" s="70"/>
      <c r="BN111" s="71"/>
      <c r="BO111" s="68"/>
      <c r="BP111" s="69"/>
      <c r="BQ111" s="69"/>
      <c r="BR111" s="69"/>
      <c r="BS111" s="69"/>
      <c r="BT111" s="70"/>
      <c r="BU111" s="71"/>
      <c r="BV111" s="68"/>
      <c r="BW111" s="69"/>
      <c r="BX111" s="69"/>
      <c r="BY111" s="69"/>
      <c r="BZ111" s="69"/>
      <c r="CA111" s="70"/>
      <c r="CB111" s="71"/>
      <c r="CC111" s="68"/>
      <c r="CD111" s="69"/>
      <c r="CE111" s="69"/>
      <c r="CF111" s="69"/>
      <c r="CG111" s="69"/>
      <c r="CH111" s="70"/>
      <c r="CI111" s="71"/>
      <c r="CJ111" s="68"/>
      <c r="CK111" s="69"/>
      <c r="CL111" s="69"/>
      <c r="CM111" s="69"/>
      <c r="CN111" s="69"/>
      <c r="CO111" s="70"/>
      <c r="CP111" s="71"/>
      <c r="CQ111" s="68"/>
      <c r="CR111" s="69"/>
      <c r="CS111" s="69"/>
      <c r="CT111" s="69"/>
      <c r="CU111" s="69"/>
      <c r="CV111" s="70"/>
      <c r="CW111" s="71"/>
      <c r="CX111" s="68"/>
      <c r="CY111" s="69"/>
      <c r="CZ111" s="69"/>
      <c r="DA111" s="69"/>
      <c r="DB111" s="69"/>
      <c r="DC111" s="70"/>
      <c r="DD111" s="71"/>
      <c r="DE111" s="68"/>
      <c r="DF111" s="69"/>
      <c r="DG111" s="69"/>
      <c r="DH111" s="69"/>
      <c r="DI111" s="69"/>
      <c r="DJ111" s="70"/>
      <c r="DK111" s="71"/>
      <c r="DL111" s="68"/>
      <c r="DM111" s="69"/>
      <c r="DN111" s="69"/>
      <c r="DO111" s="69"/>
      <c r="DP111" s="69"/>
      <c r="DQ111" s="70"/>
      <c r="DR111" s="71"/>
      <c r="DS111" s="68"/>
      <c r="DT111" s="69"/>
      <c r="DU111" s="69"/>
      <c r="DV111" s="69"/>
      <c r="DW111" s="69"/>
      <c r="DX111" s="70"/>
      <c r="DY111" s="71"/>
      <c r="DZ111" s="68"/>
      <c r="EA111" s="69"/>
      <c r="EB111" s="69"/>
      <c r="EC111" s="69"/>
      <c r="ED111" s="69"/>
      <c r="EE111" s="70"/>
      <c r="EF111" s="71"/>
      <c r="EG111" s="70">
        <f t="shared" si="44"/>
        <v>1</v>
      </c>
      <c r="EH111" s="73">
        <f t="shared" si="45"/>
        <v>0</v>
      </c>
      <c r="EI111" s="70">
        <f t="shared" si="47"/>
        <v>0</v>
      </c>
      <c r="EJ111" s="66">
        <f t="shared" si="48"/>
        <v>0</v>
      </c>
      <c r="EM111" s="67"/>
    </row>
    <row r="112" spans="1:143" ht="25.5" outlineLevel="1" x14ac:dyDescent="0.2">
      <c r="A112" s="302" t="s">
        <v>378</v>
      </c>
      <c r="B112" s="303">
        <v>200536</v>
      </c>
      <c r="C112" s="306" t="str">
        <f>IFERROR(IFERROR(IF(MATCH(B112,[1]SINAPI!$A$3:$A$7037,0),(PROPER(VLOOKUP(B112,[1]SINAPI!$A$3:$E$7037,5,0))),0),IFERROR(IF(MATCH(B112,'[1]CDHU-182'!$A$9:$A$4098,0),(UPPER(VLOOKUP(B112,'[1]CDHU-182'!$A$9:$H$4098,8,0))),0),IFERROR(IF(MATCH(B112,[1]FDE!$A$7:$A$3232,0),(VLOOKUP(B112,[1]FDE!$A$7:$E$3232,5,0)),0),IF(MATCH(B112,'[1]SIURB Edif'!$A$2:$A$2699,0),(PROPER(VLOOKUP(B112,'[1]SIURB Edif'!A$2:E$2699,5,0))),0))))," ")</f>
        <v>Siurb (Edif)-Jan/21</v>
      </c>
      <c r="D112" s="169" t="s">
        <v>811</v>
      </c>
      <c r="E112" s="170" t="s">
        <v>338</v>
      </c>
      <c r="F112" s="171">
        <v>1</v>
      </c>
      <c r="G112" s="74"/>
      <c r="H112" s="172">
        <f>ROUND(IFERROR(F112*G112," - "),2)</f>
        <v>0</v>
      </c>
      <c r="I112" s="173" t="e">
        <f>H112/$G$686</f>
        <v>#DIV/0!</v>
      </c>
      <c r="J112" s="19">
        <f t="shared" si="46"/>
        <v>1</v>
      </c>
      <c r="K112" s="68">
        <f>SUM(L112:P112)</f>
        <v>0</v>
      </c>
      <c r="L112" s="69"/>
      <c r="M112" s="69"/>
      <c r="N112" s="69"/>
      <c r="O112" s="69"/>
      <c r="P112" s="69"/>
      <c r="Q112" s="73">
        <f>K112*$H112</f>
        <v>0</v>
      </c>
      <c r="R112" s="68">
        <f>SUM(S112:W112)</f>
        <v>0</v>
      </c>
      <c r="S112" s="69"/>
      <c r="T112" s="69"/>
      <c r="U112" s="69"/>
      <c r="V112" s="69"/>
      <c r="W112" s="69"/>
      <c r="X112" s="71">
        <f>R112*$H112</f>
        <v>0</v>
      </c>
      <c r="Y112" s="68">
        <f>SUM(Z112:AD112)</f>
        <v>0</v>
      </c>
      <c r="Z112" s="69"/>
      <c r="AA112" s="69"/>
      <c r="AB112" s="69"/>
      <c r="AC112" s="69"/>
      <c r="AD112" s="69"/>
      <c r="AE112" s="71">
        <f>Y112*$H112</f>
        <v>0</v>
      </c>
      <c r="AF112" s="68">
        <f>SUM(AG112:AK112)</f>
        <v>0</v>
      </c>
      <c r="AG112" s="69"/>
      <c r="AH112" s="69"/>
      <c r="AI112" s="69"/>
      <c r="AJ112" s="69"/>
      <c r="AK112" s="69"/>
      <c r="AL112" s="71">
        <f>AF112*$H112</f>
        <v>0</v>
      </c>
      <c r="AM112" s="68">
        <f>SUM(AN112:AR112)</f>
        <v>0</v>
      </c>
      <c r="AN112" s="69"/>
      <c r="AO112" s="69"/>
      <c r="AP112" s="69"/>
      <c r="AQ112" s="69"/>
      <c r="AR112" s="69"/>
      <c r="AS112" s="71">
        <f>AM112*$H112</f>
        <v>0</v>
      </c>
      <c r="AT112" s="68">
        <f>SUM(AU112:AY112)</f>
        <v>0</v>
      </c>
      <c r="AU112" s="69"/>
      <c r="AV112" s="69"/>
      <c r="AW112" s="69"/>
      <c r="AX112" s="69"/>
      <c r="AY112" s="69"/>
      <c r="AZ112" s="71">
        <f>AT112*$H112</f>
        <v>0</v>
      </c>
      <c r="BA112" s="68">
        <f>SUM(BB112:BF112)</f>
        <v>0</v>
      </c>
      <c r="BB112" s="69"/>
      <c r="BC112" s="69"/>
      <c r="BD112" s="69"/>
      <c r="BE112" s="69"/>
      <c r="BF112" s="69"/>
      <c r="BG112" s="71">
        <f>BA112*$H112</f>
        <v>0</v>
      </c>
      <c r="BH112" s="68">
        <f>SUM(BI112:BM112)</f>
        <v>0</v>
      </c>
      <c r="BI112" s="69"/>
      <c r="BJ112" s="69"/>
      <c r="BK112" s="69"/>
      <c r="BL112" s="69"/>
      <c r="BM112" s="69"/>
      <c r="BN112" s="71">
        <f>BH112*$H112</f>
        <v>0</v>
      </c>
      <c r="BO112" s="68">
        <f>SUM(BP112:BT112)</f>
        <v>0</v>
      </c>
      <c r="BP112" s="69"/>
      <c r="BQ112" s="69"/>
      <c r="BR112" s="69"/>
      <c r="BS112" s="69"/>
      <c r="BT112" s="69"/>
      <c r="BU112" s="71">
        <f>BO112*$H112</f>
        <v>0</v>
      </c>
      <c r="BV112" s="68">
        <f>SUM(BW112:CA112)</f>
        <v>0</v>
      </c>
      <c r="BW112" s="69"/>
      <c r="BX112" s="69"/>
      <c r="BY112" s="69"/>
      <c r="BZ112" s="69"/>
      <c r="CA112" s="69"/>
      <c r="CB112" s="71">
        <f>BV112*$H112</f>
        <v>0</v>
      </c>
      <c r="CC112" s="68">
        <f>SUM(CD112:CH112)</f>
        <v>0</v>
      </c>
      <c r="CD112" s="69"/>
      <c r="CE112" s="69"/>
      <c r="CF112" s="69"/>
      <c r="CG112" s="69"/>
      <c r="CH112" s="69"/>
      <c r="CI112" s="71">
        <f>CC112*$H112</f>
        <v>0</v>
      </c>
      <c r="CJ112" s="68">
        <f>SUM(CK112:CO112)</f>
        <v>0</v>
      </c>
      <c r="CK112" s="69"/>
      <c r="CL112" s="69"/>
      <c r="CM112" s="69"/>
      <c r="CN112" s="69"/>
      <c r="CO112" s="69"/>
      <c r="CP112" s="71">
        <f>CJ112*$H112</f>
        <v>0</v>
      </c>
      <c r="CQ112" s="68">
        <f>SUM(CR112:CV112)</f>
        <v>0</v>
      </c>
      <c r="CR112" s="69"/>
      <c r="CS112" s="69"/>
      <c r="CT112" s="69"/>
      <c r="CU112" s="69"/>
      <c r="CV112" s="69"/>
      <c r="CW112" s="71">
        <f>CQ112*$H112</f>
        <v>0</v>
      </c>
      <c r="CX112" s="68">
        <f>SUM(CY112:DC112)</f>
        <v>0</v>
      </c>
      <c r="CY112" s="69"/>
      <c r="CZ112" s="69"/>
      <c r="DA112" s="69"/>
      <c r="DB112" s="69"/>
      <c r="DC112" s="69"/>
      <c r="DD112" s="71">
        <f>CX112*$H112</f>
        <v>0</v>
      </c>
      <c r="DE112" s="68">
        <f>SUM(DF112:DJ112)</f>
        <v>0</v>
      </c>
      <c r="DF112" s="69"/>
      <c r="DG112" s="69"/>
      <c r="DH112" s="69"/>
      <c r="DI112" s="69"/>
      <c r="DJ112" s="69"/>
      <c r="DK112" s="71">
        <f>DE112*$H112</f>
        <v>0</v>
      </c>
      <c r="DL112" s="68">
        <f>SUM(DM112:DQ112)</f>
        <v>0</v>
      </c>
      <c r="DM112" s="69"/>
      <c r="DN112" s="69"/>
      <c r="DO112" s="69"/>
      <c r="DP112" s="69"/>
      <c r="DQ112" s="69"/>
      <c r="DR112" s="71">
        <f>DL112*$H112</f>
        <v>0</v>
      </c>
      <c r="DS112" s="68">
        <f>SUM(DT112:DX112)</f>
        <v>0</v>
      </c>
      <c r="DT112" s="69"/>
      <c r="DU112" s="69"/>
      <c r="DV112" s="69"/>
      <c r="DW112" s="69"/>
      <c r="DX112" s="69"/>
      <c r="DY112" s="71">
        <f>DS112*$H112</f>
        <v>0</v>
      </c>
      <c r="DZ112" s="68">
        <f>SUM(EA112:EE112)</f>
        <v>0</v>
      </c>
      <c r="EA112" s="69"/>
      <c r="EB112" s="69"/>
      <c r="EC112" s="69"/>
      <c r="ED112" s="69"/>
      <c r="EE112" s="69"/>
      <c r="EF112" s="71">
        <f>DZ112*$H112</f>
        <v>0</v>
      </c>
      <c r="EG112" s="70">
        <f t="shared" si="44"/>
        <v>1</v>
      </c>
      <c r="EH112" s="73">
        <f t="shared" si="45"/>
        <v>0</v>
      </c>
      <c r="EI112" s="70">
        <f t="shared" si="47"/>
        <v>0</v>
      </c>
      <c r="EJ112" s="66">
        <f t="shared" si="48"/>
        <v>0</v>
      </c>
      <c r="EM112" s="67"/>
    </row>
    <row r="113" spans="1:143" ht="25.5" outlineLevel="1" x14ac:dyDescent="0.2">
      <c r="A113" s="302" t="s">
        <v>379</v>
      </c>
      <c r="B113" s="303" t="s">
        <v>93</v>
      </c>
      <c r="C113" s="306" t="str">
        <f>IFERROR(IFERROR(IF(MATCH(B113,[1]SINAPI!$A$3:$A$7037,0),(PROPER(VLOOKUP(B113,[1]SINAPI!$A$3:$E$7037,5,0))),0),IFERROR(IF(MATCH(B113,'[1]CDHU-182'!$A$9:$A$4098,0),(UPPER(VLOOKUP(B113,'[1]CDHU-182'!$A$9:$H$4098,8,0))),0),IFERROR(IF(MATCH(B113,[1]FDE!$A$7:$A$3232,0),(VLOOKUP(B113,[1]FDE!$A$7:$E$3232,5,0)),0),IF(MATCH(B113,'[1]SIURB Edif'!$A$2:$A$2699,0),(PROPER(VLOOKUP(B113,'[1]SIURB Edif'!A$2:E$2699,5,0))),0))))," ")</f>
        <v>FDE-Julho/21</v>
      </c>
      <c r="D113" s="169" t="s">
        <v>812</v>
      </c>
      <c r="E113" s="170" t="s">
        <v>75</v>
      </c>
      <c r="F113" s="171">
        <v>1</v>
      </c>
      <c r="G113" s="74"/>
      <c r="H113" s="172">
        <f>ROUND(IFERROR(F113*G113," - "),2)</f>
        <v>0</v>
      </c>
      <c r="I113" s="173" t="e">
        <f>H113/$G$686</f>
        <v>#DIV/0!</v>
      </c>
      <c r="J113" s="19">
        <f t="shared" si="46"/>
        <v>1</v>
      </c>
      <c r="K113" s="68">
        <f>SUM(L113:P113)</f>
        <v>0</v>
      </c>
      <c r="L113" s="69"/>
      <c r="M113" s="69"/>
      <c r="N113" s="69"/>
      <c r="O113" s="69"/>
      <c r="P113" s="69"/>
      <c r="Q113" s="73">
        <f>K113*$H113</f>
        <v>0</v>
      </c>
      <c r="R113" s="68">
        <f>SUM(S113:W113)</f>
        <v>0</v>
      </c>
      <c r="S113" s="69"/>
      <c r="T113" s="69"/>
      <c r="U113" s="69"/>
      <c r="V113" s="69"/>
      <c r="W113" s="69"/>
      <c r="X113" s="71">
        <f>R113*$H113</f>
        <v>0</v>
      </c>
      <c r="Y113" s="68">
        <f>SUM(Z113:AD113)</f>
        <v>0</v>
      </c>
      <c r="Z113" s="69"/>
      <c r="AA113" s="69"/>
      <c r="AB113" s="69"/>
      <c r="AC113" s="69"/>
      <c r="AD113" s="69"/>
      <c r="AE113" s="71">
        <f>Y113*$H113</f>
        <v>0</v>
      </c>
      <c r="AF113" s="68">
        <f>SUM(AG113:AK113)</f>
        <v>0</v>
      </c>
      <c r="AG113" s="69"/>
      <c r="AH113" s="69"/>
      <c r="AI113" s="69"/>
      <c r="AJ113" s="69"/>
      <c r="AK113" s="69"/>
      <c r="AL113" s="71">
        <f>AF113*$H113</f>
        <v>0</v>
      </c>
      <c r="AM113" s="68">
        <f>SUM(AN113:AR113)</f>
        <v>0</v>
      </c>
      <c r="AN113" s="69"/>
      <c r="AO113" s="69"/>
      <c r="AP113" s="69"/>
      <c r="AQ113" s="69"/>
      <c r="AR113" s="69"/>
      <c r="AS113" s="71">
        <f>AM113*$H113</f>
        <v>0</v>
      </c>
      <c r="AT113" s="68">
        <f>SUM(AU113:AY113)</f>
        <v>0</v>
      </c>
      <c r="AU113" s="69"/>
      <c r="AV113" s="69"/>
      <c r="AW113" s="69"/>
      <c r="AX113" s="69"/>
      <c r="AY113" s="69"/>
      <c r="AZ113" s="71">
        <f>AT113*$H113</f>
        <v>0</v>
      </c>
      <c r="BA113" s="68">
        <f>SUM(BB113:BF113)</f>
        <v>0</v>
      </c>
      <c r="BB113" s="69"/>
      <c r="BC113" s="69"/>
      <c r="BD113" s="69"/>
      <c r="BE113" s="69"/>
      <c r="BF113" s="69"/>
      <c r="BG113" s="71">
        <f>BA113*$H113</f>
        <v>0</v>
      </c>
      <c r="BH113" s="68">
        <f>SUM(BI113:BM113)</f>
        <v>0</v>
      </c>
      <c r="BI113" s="69"/>
      <c r="BJ113" s="69"/>
      <c r="BK113" s="69"/>
      <c r="BL113" s="69"/>
      <c r="BM113" s="69"/>
      <c r="BN113" s="71">
        <f>BH113*$H113</f>
        <v>0</v>
      </c>
      <c r="BO113" s="68">
        <f>SUM(BP113:BT113)</f>
        <v>0</v>
      </c>
      <c r="BP113" s="69"/>
      <c r="BQ113" s="69"/>
      <c r="BR113" s="69"/>
      <c r="BS113" s="69"/>
      <c r="BT113" s="69"/>
      <c r="BU113" s="71">
        <f>BO113*$H113</f>
        <v>0</v>
      </c>
      <c r="BV113" s="68">
        <f>SUM(BW113:CA113)</f>
        <v>0</v>
      </c>
      <c r="BW113" s="69"/>
      <c r="BX113" s="69"/>
      <c r="BY113" s="69"/>
      <c r="BZ113" s="69"/>
      <c r="CA113" s="69"/>
      <c r="CB113" s="71">
        <f>BV113*$H113</f>
        <v>0</v>
      </c>
      <c r="CC113" s="68">
        <f>SUM(CD113:CH113)</f>
        <v>0</v>
      </c>
      <c r="CD113" s="69"/>
      <c r="CE113" s="69"/>
      <c r="CF113" s="69"/>
      <c r="CG113" s="69"/>
      <c r="CH113" s="69"/>
      <c r="CI113" s="71">
        <f>CC113*$H113</f>
        <v>0</v>
      </c>
      <c r="CJ113" s="68">
        <f>SUM(CK113:CO113)</f>
        <v>0</v>
      </c>
      <c r="CK113" s="69"/>
      <c r="CL113" s="69"/>
      <c r="CM113" s="69"/>
      <c r="CN113" s="69"/>
      <c r="CO113" s="69"/>
      <c r="CP113" s="71">
        <f>CJ113*$H113</f>
        <v>0</v>
      </c>
      <c r="CQ113" s="68">
        <f>SUM(CR113:CV113)</f>
        <v>0</v>
      </c>
      <c r="CR113" s="69"/>
      <c r="CS113" s="69"/>
      <c r="CT113" s="69"/>
      <c r="CU113" s="69"/>
      <c r="CV113" s="69"/>
      <c r="CW113" s="71">
        <f>CQ113*$H113</f>
        <v>0</v>
      </c>
      <c r="CX113" s="68">
        <f>SUM(CY113:DC113)</f>
        <v>0</v>
      </c>
      <c r="CY113" s="69"/>
      <c r="CZ113" s="69"/>
      <c r="DA113" s="69"/>
      <c r="DB113" s="69"/>
      <c r="DC113" s="69"/>
      <c r="DD113" s="71">
        <f>CX113*$H113</f>
        <v>0</v>
      </c>
      <c r="DE113" s="68">
        <f>SUM(DF113:DJ113)</f>
        <v>0</v>
      </c>
      <c r="DF113" s="69"/>
      <c r="DG113" s="69"/>
      <c r="DH113" s="69"/>
      <c r="DI113" s="69"/>
      <c r="DJ113" s="69"/>
      <c r="DK113" s="71">
        <f>DE113*$H113</f>
        <v>0</v>
      </c>
      <c r="DL113" s="68">
        <f>SUM(DM113:DQ113)</f>
        <v>0</v>
      </c>
      <c r="DM113" s="69"/>
      <c r="DN113" s="69"/>
      <c r="DO113" s="69"/>
      <c r="DP113" s="69"/>
      <c r="DQ113" s="69"/>
      <c r="DR113" s="71">
        <f>DL113*$H113</f>
        <v>0</v>
      </c>
      <c r="DS113" s="68">
        <f>SUM(DT113:DX113)</f>
        <v>0</v>
      </c>
      <c r="DT113" s="69"/>
      <c r="DU113" s="69"/>
      <c r="DV113" s="69"/>
      <c r="DW113" s="69"/>
      <c r="DX113" s="69"/>
      <c r="DY113" s="71">
        <f>DS113*$H113</f>
        <v>0</v>
      </c>
      <c r="DZ113" s="68">
        <f>SUM(EA113:EE113)</f>
        <v>0</v>
      </c>
      <c r="EA113" s="69"/>
      <c r="EB113" s="69"/>
      <c r="EC113" s="69"/>
      <c r="ED113" s="69"/>
      <c r="EE113" s="69"/>
      <c r="EF113" s="71">
        <f>DZ113*$H113</f>
        <v>0</v>
      </c>
      <c r="EG113" s="70">
        <f t="shared" si="44"/>
        <v>1</v>
      </c>
      <c r="EH113" s="73">
        <f t="shared" si="45"/>
        <v>0</v>
      </c>
      <c r="EI113" s="70">
        <f t="shared" si="47"/>
        <v>0</v>
      </c>
      <c r="EJ113" s="66">
        <f t="shared" si="48"/>
        <v>0</v>
      </c>
      <c r="EM113" s="67"/>
    </row>
    <row r="114" spans="1:143" ht="26.25" outlineLevel="1" thickBot="1" x14ac:dyDescent="0.25">
      <c r="A114" s="302" t="s">
        <v>380</v>
      </c>
      <c r="B114" s="303" t="s">
        <v>74</v>
      </c>
      <c r="C114" s="306" t="str">
        <f>IFERROR(IFERROR(IF(MATCH(B114,[1]SINAPI!$A$3:$A$7037,0),(PROPER(VLOOKUP(B114,[1]SINAPI!$A$3:$E$7037,5,0))),0),IFERROR(IF(MATCH(B114,'[1]CDHU-182'!$A$9:$A$4098,0),(UPPER(VLOOKUP(B114,'[1]CDHU-182'!$A$9:$H$4098,8,0))),0),IFERROR(IF(MATCH(B114,[1]FDE!$A$7:$A$3232,0),(VLOOKUP(B114,[1]FDE!$A$7:$E$3232,5,0)),0),IF(MATCH(B114,'[1]SIURB Edif'!$A$2:$A$2699,0),(PROPER(VLOOKUP(B114,'[1]SIURB Edif'!A$2:E$2699,5,0))),0))))," ")</f>
        <v>FDE-Julho/21</v>
      </c>
      <c r="D114" s="169" t="s">
        <v>813</v>
      </c>
      <c r="E114" s="170" t="s">
        <v>75</v>
      </c>
      <c r="F114" s="171">
        <v>1</v>
      </c>
      <c r="G114" s="74"/>
      <c r="H114" s="172">
        <f>ROUND(IFERROR(F114*G114," - "),2)</f>
        <v>0</v>
      </c>
      <c r="I114" s="175" t="e">
        <f>H114/$G$686</f>
        <v>#DIV/0!</v>
      </c>
      <c r="J114" s="19">
        <f t="shared" si="46"/>
        <v>1</v>
      </c>
      <c r="K114" s="68">
        <f>SUM(L114:P114)</f>
        <v>0</v>
      </c>
      <c r="L114" s="82"/>
      <c r="M114" s="82"/>
      <c r="N114" s="82"/>
      <c r="O114" s="82"/>
      <c r="P114" s="82"/>
      <c r="Q114" s="73">
        <f>K114*$H114</f>
        <v>0</v>
      </c>
      <c r="R114" s="68">
        <f>SUM(S114:W114)</f>
        <v>0</v>
      </c>
      <c r="S114" s="82"/>
      <c r="T114" s="82"/>
      <c r="U114" s="82"/>
      <c r="V114" s="82"/>
      <c r="W114" s="82"/>
      <c r="X114" s="73">
        <f>R114*$H114</f>
        <v>0</v>
      </c>
      <c r="Y114" s="68">
        <f>SUM(Z114:AD114)</f>
        <v>0</v>
      </c>
      <c r="Z114" s="82"/>
      <c r="AA114" s="82"/>
      <c r="AB114" s="82"/>
      <c r="AC114" s="82"/>
      <c r="AD114" s="82"/>
      <c r="AE114" s="73">
        <f>Y114*$H114</f>
        <v>0</v>
      </c>
      <c r="AF114" s="68">
        <f>SUM(AG114:AK114)</f>
        <v>0</v>
      </c>
      <c r="AG114" s="82"/>
      <c r="AH114" s="82"/>
      <c r="AI114" s="82"/>
      <c r="AJ114" s="82"/>
      <c r="AK114" s="82"/>
      <c r="AL114" s="73">
        <f>AF114*$H114</f>
        <v>0</v>
      </c>
      <c r="AM114" s="68">
        <f>SUM(AN114:AR114)</f>
        <v>0</v>
      </c>
      <c r="AN114" s="82"/>
      <c r="AO114" s="82"/>
      <c r="AP114" s="82"/>
      <c r="AQ114" s="82"/>
      <c r="AR114" s="82"/>
      <c r="AS114" s="73">
        <f>AM114*$H114</f>
        <v>0</v>
      </c>
      <c r="AT114" s="68">
        <f>SUM(AU114:AY114)</f>
        <v>0</v>
      </c>
      <c r="AU114" s="82"/>
      <c r="AV114" s="82"/>
      <c r="AW114" s="82"/>
      <c r="AX114" s="82"/>
      <c r="AY114" s="82"/>
      <c r="AZ114" s="73">
        <f>AT114*$H114</f>
        <v>0</v>
      </c>
      <c r="BA114" s="68">
        <f>SUM(BB114:BF114)</f>
        <v>0</v>
      </c>
      <c r="BB114" s="82"/>
      <c r="BC114" s="82"/>
      <c r="BD114" s="82"/>
      <c r="BE114" s="82"/>
      <c r="BF114" s="82"/>
      <c r="BG114" s="73">
        <f>BA114*$H114</f>
        <v>0</v>
      </c>
      <c r="BH114" s="68">
        <f>SUM(BI114:BM114)</f>
        <v>0</v>
      </c>
      <c r="BI114" s="82"/>
      <c r="BJ114" s="82"/>
      <c r="BK114" s="82"/>
      <c r="BL114" s="82"/>
      <c r="BM114" s="82"/>
      <c r="BN114" s="73">
        <f>BH114*$H114</f>
        <v>0</v>
      </c>
      <c r="BO114" s="68">
        <f>SUM(BP114:BT114)</f>
        <v>0</v>
      </c>
      <c r="BP114" s="82"/>
      <c r="BQ114" s="82"/>
      <c r="BR114" s="82"/>
      <c r="BS114" s="82"/>
      <c r="BT114" s="82"/>
      <c r="BU114" s="73">
        <f>BO114*$H114</f>
        <v>0</v>
      </c>
      <c r="BV114" s="68">
        <f>SUM(BW114:CA114)</f>
        <v>0</v>
      </c>
      <c r="BW114" s="82"/>
      <c r="BX114" s="82"/>
      <c r="BY114" s="82"/>
      <c r="BZ114" s="82"/>
      <c r="CA114" s="82"/>
      <c r="CB114" s="73">
        <f>BV114*$H114</f>
        <v>0</v>
      </c>
      <c r="CC114" s="68">
        <f>SUM(CD114:CH114)</f>
        <v>0</v>
      </c>
      <c r="CD114" s="82"/>
      <c r="CE114" s="82"/>
      <c r="CF114" s="82"/>
      <c r="CG114" s="82"/>
      <c r="CH114" s="82"/>
      <c r="CI114" s="73">
        <f>CC114*$H114</f>
        <v>0</v>
      </c>
      <c r="CJ114" s="68">
        <f>SUM(CK114:CO114)</f>
        <v>0</v>
      </c>
      <c r="CK114" s="82"/>
      <c r="CL114" s="82"/>
      <c r="CM114" s="82"/>
      <c r="CN114" s="82"/>
      <c r="CO114" s="82"/>
      <c r="CP114" s="73">
        <f>CJ114*$H114</f>
        <v>0</v>
      </c>
      <c r="CQ114" s="68">
        <f>SUM(CR114:CV114)</f>
        <v>0</v>
      </c>
      <c r="CR114" s="82"/>
      <c r="CS114" s="82"/>
      <c r="CT114" s="82"/>
      <c r="CU114" s="82"/>
      <c r="CV114" s="82"/>
      <c r="CW114" s="73">
        <f>CQ114*$H114</f>
        <v>0</v>
      </c>
      <c r="CX114" s="68">
        <f>SUM(CY114:DC114)</f>
        <v>0</v>
      </c>
      <c r="CY114" s="82"/>
      <c r="CZ114" s="82"/>
      <c r="DA114" s="82"/>
      <c r="DB114" s="82"/>
      <c r="DC114" s="82"/>
      <c r="DD114" s="73">
        <f>CX114*$H114</f>
        <v>0</v>
      </c>
      <c r="DE114" s="68">
        <f>SUM(DF114:DJ114)</f>
        <v>0</v>
      </c>
      <c r="DF114" s="82"/>
      <c r="DG114" s="82"/>
      <c r="DH114" s="82"/>
      <c r="DI114" s="82"/>
      <c r="DJ114" s="82"/>
      <c r="DK114" s="73">
        <f>DE114*$H114</f>
        <v>0</v>
      </c>
      <c r="DL114" s="68">
        <f>SUM(DM114:DQ114)</f>
        <v>0</v>
      </c>
      <c r="DM114" s="82"/>
      <c r="DN114" s="82"/>
      <c r="DO114" s="82"/>
      <c r="DP114" s="82"/>
      <c r="DQ114" s="82"/>
      <c r="DR114" s="73">
        <f>DL114*$H114</f>
        <v>0</v>
      </c>
      <c r="DS114" s="68">
        <f>SUM(DT114:DX114)</f>
        <v>0</v>
      </c>
      <c r="DT114" s="82"/>
      <c r="DU114" s="82"/>
      <c r="DV114" s="82"/>
      <c r="DW114" s="82"/>
      <c r="DX114" s="82"/>
      <c r="DY114" s="73">
        <f>DS114*$H114</f>
        <v>0</v>
      </c>
      <c r="DZ114" s="68">
        <f>SUM(EA114:EE114)</f>
        <v>0</v>
      </c>
      <c r="EA114" s="82"/>
      <c r="EB114" s="82"/>
      <c r="EC114" s="82"/>
      <c r="ED114" s="82"/>
      <c r="EE114" s="82"/>
      <c r="EF114" s="73">
        <f>DZ114*$H114</f>
        <v>0</v>
      </c>
      <c r="EG114" s="70">
        <f t="shared" si="44"/>
        <v>1</v>
      </c>
      <c r="EH114" s="73">
        <f t="shared" si="45"/>
        <v>0</v>
      </c>
      <c r="EI114" s="70">
        <f t="shared" si="47"/>
        <v>0</v>
      </c>
      <c r="EJ114" s="66">
        <f t="shared" si="48"/>
        <v>0</v>
      </c>
      <c r="EM114" s="67"/>
    </row>
    <row r="115" spans="1:143" ht="15.75" thickBot="1" x14ac:dyDescent="0.25">
      <c r="A115" s="309">
        <v>7</v>
      </c>
      <c r="B115" s="310"/>
      <c r="C115" s="308"/>
      <c r="D115" s="179" t="s">
        <v>891</v>
      </c>
      <c r="E115" s="167">
        <f>ROUND(SUM(E116,E118,E121,E126,E129),2)</f>
        <v>0</v>
      </c>
      <c r="F115" s="167"/>
      <c r="G115" s="167"/>
      <c r="H115" s="29"/>
      <c r="I115" s="12" t="e">
        <f>E115/$G$686</f>
        <v>#DIV/0!</v>
      </c>
      <c r="J115" s="26" t="e">
        <f t="shared" si="46"/>
        <v>#DIV/0!</v>
      </c>
      <c r="K115" s="75" t="e">
        <f>ROUND(Q115/$E115,4)</f>
        <v>#DIV/0!</v>
      </c>
      <c r="L115" s="76" t="e">
        <f>SUMPRODUCT(L116:L132,$H116:$H132)/$E115</f>
        <v>#DIV/0!</v>
      </c>
      <c r="M115" s="76" t="e">
        <f>SUMPRODUCT(M116:M132,$H116:$H132)/$E115</f>
        <v>#DIV/0!</v>
      </c>
      <c r="N115" s="76" t="e">
        <f>SUMPRODUCT(N116:N132,$H116:$H132)/$E115</f>
        <v>#DIV/0!</v>
      </c>
      <c r="O115" s="76" t="e">
        <f>SUMPRODUCT(O116:O132,$H116:$H132)/$E115</f>
        <v>#DIV/0!</v>
      </c>
      <c r="P115" s="76" t="e">
        <f>SUMPRODUCT(P116:P132,$H116:$H132)/$E115</f>
        <v>#DIV/0!</v>
      </c>
      <c r="Q115" s="77">
        <f>SUM(Q116:Q132)</f>
        <v>0</v>
      </c>
      <c r="R115" s="78" t="e">
        <f>ROUND(X115/$E115,4)</f>
        <v>#DIV/0!</v>
      </c>
      <c r="S115" s="76" t="e">
        <f>SUMPRODUCT(S116:S132,$H116:$H132)/$E115</f>
        <v>#DIV/0!</v>
      </c>
      <c r="T115" s="76" t="e">
        <f>SUMPRODUCT(T116:T132,$H116:$H132)/$E115</f>
        <v>#DIV/0!</v>
      </c>
      <c r="U115" s="76" t="e">
        <f>SUMPRODUCT(U116:U132,$H116:$H132)/$E115</f>
        <v>#DIV/0!</v>
      </c>
      <c r="V115" s="76" t="e">
        <f>SUMPRODUCT(V116:V132,$H116:$H132)/$E115</f>
        <v>#DIV/0!</v>
      </c>
      <c r="W115" s="76" t="e">
        <f>SUMPRODUCT(W116:W132,$H116:$H132)/$E115</f>
        <v>#DIV/0!</v>
      </c>
      <c r="X115" s="77">
        <f>SUM(X116:X132)</f>
        <v>0</v>
      </c>
      <c r="Y115" s="78" t="e">
        <f>ROUND(AE115/$E115,4)</f>
        <v>#DIV/0!</v>
      </c>
      <c r="Z115" s="76" t="e">
        <f>SUMPRODUCT(Z116:Z132,$H116:$H132)/$E115</f>
        <v>#DIV/0!</v>
      </c>
      <c r="AA115" s="76" t="e">
        <f>SUMPRODUCT(AA116:AA132,$H116:$H132)/$E115</f>
        <v>#DIV/0!</v>
      </c>
      <c r="AB115" s="76" t="e">
        <f>SUMPRODUCT(AB116:AB132,$H116:$H132)/$E115</f>
        <v>#DIV/0!</v>
      </c>
      <c r="AC115" s="76" t="e">
        <f>SUMPRODUCT(AC116:AC132,$H116:$H132)/$E115</f>
        <v>#DIV/0!</v>
      </c>
      <c r="AD115" s="76" t="e">
        <f>SUMPRODUCT(AD116:AD132,$H116:$H132)/$E115</f>
        <v>#DIV/0!</v>
      </c>
      <c r="AE115" s="77">
        <f>SUM(AE116:AE132)</f>
        <v>0</v>
      </c>
      <c r="AF115" s="81" t="e">
        <f>ROUND(AL115/$E115,4)</f>
        <v>#DIV/0!</v>
      </c>
      <c r="AG115" s="76" t="e">
        <f>SUMPRODUCT(AG116:AG132,$H116:$H132)/$E115</f>
        <v>#DIV/0!</v>
      </c>
      <c r="AH115" s="76" t="e">
        <f>SUMPRODUCT(AH116:AH132,$H116:$H132)/$E115</f>
        <v>#DIV/0!</v>
      </c>
      <c r="AI115" s="76" t="e">
        <f>SUMPRODUCT(AI116:AI132,$H116:$H132)/$E115</f>
        <v>#DIV/0!</v>
      </c>
      <c r="AJ115" s="76" t="e">
        <f>SUMPRODUCT(AJ116:AJ132,$H116:$H132)/$E115</f>
        <v>#DIV/0!</v>
      </c>
      <c r="AK115" s="76" t="e">
        <f>SUMPRODUCT(AK116:AK132,$H116:$H132)/$E115</f>
        <v>#DIV/0!</v>
      </c>
      <c r="AL115" s="77">
        <f>SUM(AL116:AL132)</f>
        <v>0</v>
      </c>
      <c r="AM115" s="81" t="e">
        <f>ROUND(AS115/$E115,4)</f>
        <v>#DIV/0!</v>
      </c>
      <c r="AN115" s="76" t="e">
        <f>SUMPRODUCT(AN116:AN132,$H116:$H132)/$E115</f>
        <v>#DIV/0!</v>
      </c>
      <c r="AO115" s="76" t="e">
        <f>SUMPRODUCT(AO116:AO132,$H116:$H132)/$E115</f>
        <v>#DIV/0!</v>
      </c>
      <c r="AP115" s="76" t="e">
        <f>SUMPRODUCT(AP116:AP132,$H116:$H132)/$E115</f>
        <v>#DIV/0!</v>
      </c>
      <c r="AQ115" s="76" t="e">
        <f>SUMPRODUCT(AQ116:AQ132,$H116:$H132)/$E115</f>
        <v>#DIV/0!</v>
      </c>
      <c r="AR115" s="76" t="e">
        <f>SUMPRODUCT(AR116:AR132,$H116:$H132)/$E115</f>
        <v>#DIV/0!</v>
      </c>
      <c r="AS115" s="77">
        <f>SUM(AS116:AS132)</f>
        <v>0</v>
      </c>
      <c r="AT115" s="81" t="e">
        <f>ROUND(AZ115/$E115,4)</f>
        <v>#DIV/0!</v>
      </c>
      <c r="AU115" s="76" t="e">
        <f>SUMPRODUCT(AU116:AU132,$H116:$H132)/$E115</f>
        <v>#DIV/0!</v>
      </c>
      <c r="AV115" s="76" t="e">
        <f>SUMPRODUCT(AV116:AV132,$H116:$H132)/$E115</f>
        <v>#DIV/0!</v>
      </c>
      <c r="AW115" s="76" t="e">
        <f>SUMPRODUCT(AW116:AW132,$H116:$H132)/$E115</f>
        <v>#DIV/0!</v>
      </c>
      <c r="AX115" s="76" t="e">
        <f>SUMPRODUCT(AX116:AX132,$H116:$H132)/$E115</f>
        <v>#DIV/0!</v>
      </c>
      <c r="AY115" s="76" t="e">
        <f>SUMPRODUCT(AY116:AY132,$H116:$H132)/$E115</f>
        <v>#DIV/0!</v>
      </c>
      <c r="AZ115" s="77">
        <f>SUM(AZ116:AZ132)</f>
        <v>0</v>
      </c>
      <c r="BA115" s="81" t="e">
        <f>ROUND(BG115/$E115,4)</f>
        <v>#DIV/0!</v>
      </c>
      <c r="BB115" s="76" t="e">
        <f>SUMPRODUCT(BB116:BB132,$H116:$H132)/$E115</f>
        <v>#DIV/0!</v>
      </c>
      <c r="BC115" s="76" t="e">
        <f>SUMPRODUCT(BC116:BC132,$H116:$H132)/$E115</f>
        <v>#DIV/0!</v>
      </c>
      <c r="BD115" s="76" t="e">
        <f>SUMPRODUCT(BD116:BD132,$H116:$H132)/$E115</f>
        <v>#DIV/0!</v>
      </c>
      <c r="BE115" s="76" t="e">
        <f>SUMPRODUCT(BE116:BE132,$H116:$H132)/$E115</f>
        <v>#DIV/0!</v>
      </c>
      <c r="BF115" s="76" t="e">
        <f>SUMPRODUCT(BF116:BF132,$H116:$H132)/$E115</f>
        <v>#DIV/0!</v>
      </c>
      <c r="BG115" s="77">
        <f>SUM(BG116:BG132)</f>
        <v>0</v>
      </c>
      <c r="BH115" s="81" t="e">
        <f>ROUND(BN115/$E115,4)</f>
        <v>#DIV/0!</v>
      </c>
      <c r="BI115" s="76" t="e">
        <f>SUMPRODUCT(BI116:BI132,$H116:$H132)/$E115</f>
        <v>#DIV/0!</v>
      </c>
      <c r="BJ115" s="76" t="e">
        <f>SUMPRODUCT(BJ116:BJ132,$H116:$H132)/$E115</f>
        <v>#DIV/0!</v>
      </c>
      <c r="BK115" s="76" t="e">
        <f>SUMPRODUCT(BK116:BK132,$H116:$H132)/$E115</f>
        <v>#DIV/0!</v>
      </c>
      <c r="BL115" s="76" t="e">
        <f>SUMPRODUCT(BL116:BL132,$H116:$H132)/$E115</f>
        <v>#DIV/0!</v>
      </c>
      <c r="BM115" s="76" t="e">
        <f>SUMPRODUCT(BM116:BM132,$H116:$H132)/$E115</f>
        <v>#DIV/0!</v>
      </c>
      <c r="BN115" s="77">
        <f>SUM(BN116:BN132)</f>
        <v>0</v>
      </c>
      <c r="BO115" s="81" t="e">
        <f>ROUND(BU115/$E115,4)</f>
        <v>#DIV/0!</v>
      </c>
      <c r="BP115" s="76" t="e">
        <f>SUMPRODUCT(BP116:BP132,$H116:$H132)/$E115</f>
        <v>#DIV/0!</v>
      </c>
      <c r="BQ115" s="76" t="e">
        <f>SUMPRODUCT(BQ116:BQ132,$H116:$H132)/$E115</f>
        <v>#DIV/0!</v>
      </c>
      <c r="BR115" s="76" t="e">
        <f>SUMPRODUCT(BR116:BR132,$H116:$H132)/$E115</f>
        <v>#DIV/0!</v>
      </c>
      <c r="BS115" s="76" t="e">
        <f>SUMPRODUCT(BS116:BS132,$H116:$H132)/$E115</f>
        <v>#DIV/0!</v>
      </c>
      <c r="BT115" s="76" t="e">
        <f>SUMPRODUCT(BT116:BT132,$H116:$H132)/$E115</f>
        <v>#DIV/0!</v>
      </c>
      <c r="BU115" s="77">
        <f>SUM(BU116:BU132)</f>
        <v>0</v>
      </c>
      <c r="BV115" s="81" t="e">
        <f>ROUND(CB115/$E115,4)</f>
        <v>#DIV/0!</v>
      </c>
      <c r="BW115" s="76" t="e">
        <f>SUMPRODUCT(BW116:BW132,$H116:$H132)/$E115</f>
        <v>#DIV/0!</v>
      </c>
      <c r="BX115" s="76" t="e">
        <f>SUMPRODUCT(BX116:BX132,$H116:$H132)/$E115</f>
        <v>#DIV/0!</v>
      </c>
      <c r="BY115" s="76" t="e">
        <f>SUMPRODUCT(BY116:BY132,$H116:$H132)/$E115</f>
        <v>#DIV/0!</v>
      </c>
      <c r="BZ115" s="76" t="e">
        <f>SUMPRODUCT(BZ116:BZ132,$H116:$H132)/$E115</f>
        <v>#DIV/0!</v>
      </c>
      <c r="CA115" s="76" t="e">
        <f>SUMPRODUCT(CA116:CA132,$H116:$H132)/$E115</f>
        <v>#DIV/0!</v>
      </c>
      <c r="CB115" s="77">
        <f>SUM(CB116:CB132)</f>
        <v>0</v>
      </c>
      <c r="CC115" s="81" t="e">
        <f>ROUND(CI115/$E115,4)</f>
        <v>#DIV/0!</v>
      </c>
      <c r="CD115" s="76" t="e">
        <f>SUMPRODUCT(CD116:CD132,$H116:$H132)/$E115</f>
        <v>#DIV/0!</v>
      </c>
      <c r="CE115" s="76" t="e">
        <f>SUMPRODUCT(CE116:CE132,$H116:$H132)/$E115</f>
        <v>#DIV/0!</v>
      </c>
      <c r="CF115" s="76" t="e">
        <f>SUMPRODUCT(CF116:CF132,$H116:$H132)/$E115</f>
        <v>#DIV/0!</v>
      </c>
      <c r="CG115" s="76" t="e">
        <f>SUMPRODUCT(CG116:CG132,$H116:$H132)/$E115</f>
        <v>#DIV/0!</v>
      </c>
      <c r="CH115" s="76" t="e">
        <f>SUMPRODUCT(CH116:CH132,$H116:$H132)/$E115</f>
        <v>#DIV/0!</v>
      </c>
      <c r="CI115" s="77">
        <f>SUM(CI116:CI132)</f>
        <v>0</v>
      </c>
      <c r="CJ115" s="81" t="e">
        <f>ROUND(CP115/$E115,4)</f>
        <v>#DIV/0!</v>
      </c>
      <c r="CK115" s="76" t="e">
        <f>SUMPRODUCT(CK116:CK132,$H116:$H132)/$E115</f>
        <v>#DIV/0!</v>
      </c>
      <c r="CL115" s="76" t="e">
        <f>SUMPRODUCT(CL116:CL132,$H116:$H132)/$E115</f>
        <v>#DIV/0!</v>
      </c>
      <c r="CM115" s="76" t="e">
        <f>SUMPRODUCT(CM116:CM132,$H116:$H132)/$E115</f>
        <v>#DIV/0!</v>
      </c>
      <c r="CN115" s="76" t="e">
        <f>SUMPRODUCT(CN116:CN132,$H116:$H132)/$E115</f>
        <v>#DIV/0!</v>
      </c>
      <c r="CO115" s="76" t="e">
        <f>SUMPRODUCT(CO116:CO132,$H116:$H132)/$E115</f>
        <v>#DIV/0!</v>
      </c>
      <c r="CP115" s="77">
        <f>SUM(CP116:CP132)</f>
        <v>0</v>
      </c>
      <c r="CQ115" s="81" t="e">
        <f>ROUND(CW115/$E115,4)</f>
        <v>#DIV/0!</v>
      </c>
      <c r="CR115" s="76" t="e">
        <f>SUMPRODUCT(CR116:CR132,$H116:$H132)/$E115</f>
        <v>#DIV/0!</v>
      </c>
      <c r="CS115" s="76" t="e">
        <f>SUMPRODUCT(CS116:CS132,$H116:$H132)/$E115</f>
        <v>#DIV/0!</v>
      </c>
      <c r="CT115" s="76" t="e">
        <f>SUMPRODUCT(CT116:CT132,$H116:$H132)/$E115</f>
        <v>#DIV/0!</v>
      </c>
      <c r="CU115" s="76" t="e">
        <f>SUMPRODUCT(CU116:CU132,$H116:$H132)/$E115</f>
        <v>#DIV/0!</v>
      </c>
      <c r="CV115" s="76" t="e">
        <f>SUMPRODUCT(CV116:CV132,$H116:$H132)/$E115</f>
        <v>#DIV/0!</v>
      </c>
      <c r="CW115" s="77">
        <f>SUM(CW116:CW132)</f>
        <v>0</v>
      </c>
      <c r="CX115" s="81" t="e">
        <f>ROUND(DD115/$E115,4)</f>
        <v>#DIV/0!</v>
      </c>
      <c r="CY115" s="76" t="e">
        <f>SUMPRODUCT(CY116:CY132,$H116:$H132)/$E115</f>
        <v>#DIV/0!</v>
      </c>
      <c r="CZ115" s="76" t="e">
        <f>SUMPRODUCT(CZ116:CZ132,$H116:$H132)/$E115</f>
        <v>#DIV/0!</v>
      </c>
      <c r="DA115" s="76" t="e">
        <f>SUMPRODUCT(DA116:DA132,$H116:$H132)/$E115</f>
        <v>#DIV/0!</v>
      </c>
      <c r="DB115" s="76" t="e">
        <f>SUMPRODUCT(DB116:DB132,$H116:$H132)/$E115</f>
        <v>#DIV/0!</v>
      </c>
      <c r="DC115" s="76" t="e">
        <f>SUMPRODUCT(DC116:DC132,$H116:$H132)/$E115</f>
        <v>#DIV/0!</v>
      </c>
      <c r="DD115" s="77">
        <f>SUM(DD116:DD132)</f>
        <v>0</v>
      </c>
      <c r="DE115" s="81" t="e">
        <f>ROUND(DK115/$E115,4)</f>
        <v>#DIV/0!</v>
      </c>
      <c r="DF115" s="76" t="e">
        <f>SUMPRODUCT(DF116:DF132,$H116:$H132)/$E115</f>
        <v>#DIV/0!</v>
      </c>
      <c r="DG115" s="76" t="e">
        <f>SUMPRODUCT(DG116:DG132,$H116:$H132)/$E115</f>
        <v>#DIV/0!</v>
      </c>
      <c r="DH115" s="76" t="e">
        <f>SUMPRODUCT(DH116:DH132,$H116:$H132)/$E115</f>
        <v>#DIV/0!</v>
      </c>
      <c r="DI115" s="76" t="e">
        <f>SUMPRODUCT(DI116:DI132,$H116:$H132)/$E115</f>
        <v>#DIV/0!</v>
      </c>
      <c r="DJ115" s="76" t="e">
        <f>SUMPRODUCT(DJ116:DJ132,$H116:$H132)/$E115</f>
        <v>#DIV/0!</v>
      </c>
      <c r="DK115" s="77">
        <f>SUM(DK116:DK132)</f>
        <v>0</v>
      </c>
      <c r="DL115" s="81" t="e">
        <f>ROUND(DR115/$E115,4)</f>
        <v>#DIV/0!</v>
      </c>
      <c r="DM115" s="76" t="e">
        <f>SUMPRODUCT(DM116:DM132,$H116:$H132)/$E115</f>
        <v>#DIV/0!</v>
      </c>
      <c r="DN115" s="76" t="e">
        <f>SUMPRODUCT(DN116:DN132,$H116:$H132)/$E115</f>
        <v>#DIV/0!</v>
      </c>
      <c r="DO115" s="76" t="e">
        <f>SUMPRODUCT(DO116:DO132,$H116:$H132)/$E115</f>
        <v>#DIV/0!</v>
      </c>
      <c r="DP115" s="76" t="e">
        <f>SUMPRODUCT(DP116:DP132,$H116:$H132)/$E115</f>
        <v>#DIV/0!</v>
      </c>
      <c r="DQ115" s="76" t="e">
        <f>SUMPRODUCT(DQ116:DQ132,$H116:$H132)/$E115</f>
        <v>#DIV/0!</v>
      </c>
      <c r="DR115" s="77">
        <f>SUM(DR116:DR132)</f>
        <v>0</v>
      </c>
      <c r="DS115" s="81" t="e">
        <f>ROUND(DY115/$E115,4)</f>
        <v>#DIV/0!</v>
      </c>
      <c r="DT115" s="76" t="e">
        <f>SUMPRODUCT(DT116:DT132,$H116:$H132)/$E115</f>
        <v>#DIV/0!</v>
      </c>
      <c r="DU115" s="76" t="e">
        <f>SUMPRODUCT(DU116:DU132,$H116:$H132)/$E115</f>
        <v>#DIV/0!</v>
      </c>
      <c r="DV115" s="76" t="e">
        <f>SUMPRODUCT(DV116:DV132,$H116:$H132)/$E115</f>
        <v>#DIV/0!</v>
      </c>
      <c r="DW115" s="76" t="e">
        <f>SUMPRODUCT(DW116:DW132,$H116:$H132)/$E115</f>
        <v>#DIV/0!</v>
      </c>
      <c r="DX115" s="76" t="e">
        <f>SUMPRODUCT(DX116:DX132,$H116:$H132)/$E115</f>
        <v>#DIV/0!</v>
      </c>
      <c r="DY115" s="77">
        <f>SUM(DY116:DY132)</f>
        <v>0</v>
      </c>
      <c r="DZ115" s="81" t="e">
        <f>ROUND(EF115/$E115,4)</f>
        <v>#DIV/0!</v>
      </c>
      <c r="EA115" s="76" t="e">
        <f>SUMPRODUCT(EA116:EA132,$H116:$H132)/$E115</f>
        <v>#DIV/0!</v>
      </c>
      <c r="EB115" s="76" t="e">
        <f>SUMPRODUCT(EB116:EB132,$H116:$H132)/$E115</f>
        <v>#DIV/0!</v>
      </c>
      <c r="EC115" s="76" t="e">
        <f>SUMPRODUCT(EC116:EC132,$H116:$H132)/$E115</f>
        <v>#DIV/0!</v>
      </c>
      <c r="ED115" s="76" t="e">
        <f>SUMPRODUCT(ED116:ED132,$H116:$H132)/$E115</f>
        <v>#DIV/0!</v>
      </c>
      <c r="EE115" s="76" t="e">
        <f>SUMPRODUCT(EE116:EE132,$H116:$H132)/$E115</f>
        <v>#DIV/0!</v>
      </c>
      <c r="EF115" s="77">
        <f>SUM(EF116:EF132)</f>
        <v>0</v>
      </c>
      <c r="EG115" s="63" t="e">
        <f>ROUND(EH115/E115,4)</f>
        <v>#DIV/0!</v>
      </c>
      <c r="EH115" s="80">
        <f>E115-EJ115</f>
        <v>0</v>
      </c>
      <c r="EI115" s="63" t="e">
        <f>ROUND(EJ115/E115,4)</f>
        <v>#DIV/0!</v>
      </c>
      <c r="EJ115" s="66">
        <f t="shared" si="48"/>
        <v>0</v>
      </c>
      <c r="EM115" s="67"/>
    </row>
    <row r="116" spans="1:143" outlineLevel="1" x14ac:dyDescent="0.2">
      <c r="A116" s="313" t="s">
        <v>67</v>
      </c>
      <c r="B116" s="314"/>
      <c r="C116" s="307"/>
      <c r="D116" s="33" t="s">
        <v>354</v>
      </c>
      <c r="E116" s="28">
        <f>SUM(H117:H117)</f>
        <v>0</v>
      </c>
      <c r="F116" s="28"/>
      <c r="G116" s="28"/>
      <c r="H116" s="28"/>
      <c r="I116" s="27" t="e">
        <f>E116/$G$686</f>
        <v>#DIV/0!</v>
      </c>
      <c r="J116" s="19">
        <f t="shared" si="46"/>
        <v>0</v>
      </c>
      <c r="K116" s="68"/>
      <c r="L116" s="69"/>
      <c r="M116" s="69"/>
      <c r="N116" s="69"/>
      <c r="O116" s="69"/>
      <c r="P116" s="70"/>
      <c r="Q116" s="73"/>
      <c r="R116" s="68"/>
      <c r="S116" s="69"/>
      <c r="T116" s="69"/>
      <c r="U116" s="69"/>
      <c r="V116" s="69"/>
      <c r="W116" s="70"/>
      <c r="X116" s="71"/>
      <c r="Y116" s="68"/>
      <c r="Z116" s="69"/>
      <c r="AA116" s="69"/>
      <c r="AB116" s="69"/>
      <c r="AC116" s="69"/>
      <c r="AD116" s="70"/>
      <c r="AE116" s="71"/>
      <c r="AF116" s="68"/>
      <c r="AG116" s="69"/>
      <c r="AH116" s="69"/>
      <c r="AI116" s="69"/>
      <c r="AJ116" s="69"/>
      <c r="AK116" s="70"/>
      <c r="AL116" s="71"/>
      <c r="AM116" s="68"/>
      <c r="AN116" s="69"/>
      <c r="AO116" s="69"/>
      <c r="AP116" s="69"/>
      <c r="AQ116" s="69"/>
      <c r="AR116" s="70"/>
      <c r="AS116" s="71"/>
      <c r="AT116" s="68"/>
      <c r="AU116" s="69"/>
      <c r="AV116" s="69"/>
      <c r="AW116" s="69"/>
      <c r="AX116" s="69"/>
      <c r="AY116" s="70"/>
      <c r="AZ116" s="71"/>
      <c r="BA116" s="68"/>
      <c r="BB116" s="69"/>
      <c r="BC116" s="69"/>
      <c r="BD116" s="69"/>
      <c r="BE116" s="69"/>
      <c r="BF116" s="70"/>
      <c r="BG116" s="71"/>
      <c r="BH116" s="68"/>
      <c r="BI116" s="69"/>
      <c r="BJ116" s="69"/>
      <c r="BK116" s="69"/>
      <c r="BL116" s="69"/>
      <c r="BM116" s="70"/>
      <c r="BN116" s="71"/>
      <c r="BO116" s="68"/>
      <c r="BP116" s="69"/>
      <c r="BQ116" s="69"/>
      <c r="BR116" s="69"/>
      <c r="BS116" s="69"/>
      <c r="BT116" s="70"/>
      <c r="BU116" s="71"/>
      <c r="BV116" s="68"/>
      <c r="BW116" s="69"/>
      <c r="BX116" s="69"/>
      <c r="BY116" s="69"/>
      <c r="BZ116" s="69"/>
      <c r="CA116" s="70"/>
      <c r="CB116" s="71"/>
      <c r="CC116" s="68"/>
      <c r="CD116" s="69"/>
      <c r="CE116" s="69"/>
      <c r="CF116" s="69"/>
      <c r="CG116" s="69"/>
      <c r="CH116" s="70"/>
      <c r="CI116" s="71"/>
      <c r="CJ116" s="68"/>
      <c r="CK116" s="69"/>
      <c r="CL116" s="69"/>
      <c r="CM116" s="69"/>
      <c r="CN116" s="69"/>
      <c r="CO116" s="70"/>
      <c r="CP116" s="71"/>
      <c r="CQ116" s="68"/>
      <c r="CR116" s="69"/>
      <c r="CS116" s="69"/>
      <c r="CT116" s="69"/>
      <c r="CU116" s="69"/>
      <c r="CV116" s="70"/>
      <c r="CW116" s="71"/>
      <c r="CX116" s="68"/>
      <c r="CY116" s="69"/>
      <c r="CZ116" s="69"/>
      <c r="DA116" s="69"/>
      <c r="DB116" s="69"/>
      <c r="DC116" s="70"/>
      <c r="DD116" s="71"/>
      <c r="DE116" s="68"/>
      <c r="DF116" s="69"/>
      <c r="DG116" s="69"/>
      <c r="DH116" s="69"/>
      <c r="DI116" s="69"/>
      <c r="DJ116" s="70"/>
      <c r="DK116" s="71"/>
      <c r="DL116" s="68"/>
      <c r="DM116" s="69"/>
      <c r="DN116" s="69"/>
      <c r="DO116" s="69"/>
      <c r="DP116" s="69"/>
      <c r="DQ116" s="70"/>
      <c r="DR116" s="71"/>
      <c r="DS116" s="68"/>
      <c r="DT116" s="69"/>
      <c r="DU116" s="69"/>
      <c r="DV116" s="69"/>
      <c r="DW116" s="69"/>
      <c r="DX116" s="70"/>
      <c r="DY116" s="71"/>
      <c r="DZ116" s="68"/>
      <c r="EA116" s="69"/>
      <c r="EB116" s="69"/>
      <c r="EC116" s="69"/>
      <c r="ED116" s="69"/>
      <c r="EE116" s="70"/>
      <c r="EF116" s="71"/>
      <c r="EG116" s="70"/>
      <c r="EH116" s="73"/>
      <c r="EI116" s="70">
        <f t="shared" ref="EI116:EI121" si="49">SUM(CJ116,CC116,BV116,BO116,BH116,BA116,AT116,AM116,AF116,Y116,R116,K116,CQ116,CX116,DE116,DL116,DS116,DZ116)</f>
        <v>0</v>
      </c>
      <c r="EJ116" s="66">
        <f t="shared" si="48"/>
        <v>0</v>
      </c>
      <c r="EM116" s="67"/>
    </row>
    <row r="117" spans="1:143" outlineLevel="1" x14ac:dyDescent="0.2">
      <c r="A117" s="302" t="s">
        <v>68</v>
      </c>
      <c r="B117" s="303">
        <v>100890</v>
      </c>
      <c r="C117" s="306" t="s">
        <v>345</v>
      </c>
      <c r="D117" s="169" t="s">
        <v>353</v>
      </c>
      <c r="E117" s="170" t="s">
        <v>75</v>
      </c>
      <c r="F117" s="174">
        <v>1</v>
      </c>
      <c r="G117" s="74"/>
      <c r="H117" s="172">
        <f>ROUND(IFERROR(F117*G117," - "),2)</f>
        <v>0</v>
      </c>
      <c r="I117" s="175" t="e">
        <f>H117/$G$686</f>
        <v>#DIV/0!</v>
      </c>
      <c r="J117" s="19">
        <f t="shared" si="46"/>
        <v>1</v>
      </c>
      <c r="K117" s="68">
        <f>SUM(L117:P117)</f>
        <v>0</v>
      </c>
      <c r="L117" s="69"/>
      <c r="M117" s="69"/>
      <c r="N117" s="69"/>
      <c r="O117" s="69"/>
      <c r="P117" s="69"/>
      <c r="Q117" s="73">
        <f>K117*$H117</f>
        <v>0</v>
      </c>
      <c r="R117" s="68">
        <f>SUM(S117:W117)</f>
        <v>0</v>
      </c>
      <c r="S117" s="69"/>
      <c r="T117" s="69"/>
      <c r="U117" s="69"/>
      <c r="V117" s="69"/>
      <c r="W117" s="69"/>
      <c r="X117" s="71">
        <f>R117*$H117</f>
        <v>0</v>
      </c>
      <c r="Y117" s="68">
        <f>SUM(Z117:AD117)</f>
        <v>0</v>
      </c>
      <c r="Z117" s="69"/>
      <c r="AA117" s="69"/>
      <c r="AB117" s="69"/>
      <c r="AC117" s="69"/>
      <c r="AD117" s="69"/>
      <c r="AE117" s="71">
        <f>Y117*$H117</f>
        <v>0</v>
      </c>
      <c r="AF117" s="68">
        <f>SUM(AG117:AK117)</f>
        <v>0</v>
      </c>
      <c r="AG117" s="69"/>
      <c r="AH117" s="69"/>
      <c r="AI117" s="69"/>
      <c r="AJ117" s="69"/>
      <c r="AK117" s="69"/>
      <c r="AL117" s="71">
        <f>AF117*$H117</f>
        <v>0</v>
      </c>
      <c r="AM117" s="68">
        <f>SUM(AN117:AR117)</f>
        <v>0</v>
      </c>
      <c r="AN117" s="69"/>
      <c r="AO117" s="69"/>
      <c r="AP117" s="69"/>
      <c r="AQ117" s="69"/>
      <c r="AR117" s="69"/>
      <c r="AS117" s="71">
        <f>AM117*$H117</f>
        <v>0</v>
      </c>
      <c r="AT117" s="68">
        <f>SUM(AU117:AY117)</f>
        <v>0</v>
      </c>
      <c r="AU117" s="69"/>
      <c r="AV117" s="69"/>
      <c r="AW117" s="69"/>
      <c r="AX117" s="69"/>
      <c r="AY117" s="69"/>
      <c r="AZ117" s="71">
        <f>AT117*$H117</f>
        <v>0</v>
      </c>
      <c r="BA117" s="68">
        <f>SUM(BB117:BF117)</f>
        <v>0</v>
      </c>
      <c r="BB117" s="69"/>
      <c r="BC117" s="69"/>
      <c r="BD117" s="69"/>
      <c r="BE117" s="69"/>
      <c r="BF117" s="69"/>
      <c r="BG117" s="71">
        <f>BA117*$H117</f>
        <v>0</v>
      </c>
      <c r="BH117" s="68">
        <f>SUM(BI117:BM117)</f>
        <v>0</v>
      </c>
      <c r="BI117" s="69"/>
      <c r="BJ117" s="69"/>
      <c r="BK117" s="69"/>
      <c r="BL117" s="69"/>
      <c r="BM117" s="69"/>
      <c r="BN117" s="71">
        <f>BH117*$H117</f>
        <v>0</v>
      </c>
      <c r="BO117" s="68">
        <f>SUM(BP117:BT117)</f>
        <v>0</v>
      </c>
      <c r="BP117" s="69"/>
      <c r="BQ117" s="69"/>
      <c r="BR117" s="69"/>
      <c r="BS117" s="69"/>
      <c r="BT117" s="69"/>
      <c r="BU117" s="71">
        <f>BO117*$H117</f>
        <v>0</v>
      </c>
      <c r="BV117" s="68">
        <f>SUM(BW117:CA117)</f>
        <v>0</v>
      </c>
      <c r="BW117" s="69"/>
      <c r="BX117" s="69"/>
      <c r="BY117" s="69"/>
      <c r="BZ117" s="69"/>
      <c r="CA117" s="69"/>
      <c r="CB117" s="71">
        <f>BV117*$H117</f>
        <v>0</v>
      </c>
      <c r="CC117" s="68">
        <f>SUM(CD117:CH117)</f>
        <v>0</v>
      </c>
      <c r="CD117" s="69"/>
      <c r="CE117" s="69"/>
      <c r="CF117" s="69"/>
      <c r="CG117" s="69"/>
      <c r="CH117" s="69"/>
      <c r="CI117" s="71">
        <f>CC117*$H117</f>
        <v>0</v>
      </c>
      <c r="CJ117" s="68">
        <f>SUM(CK117:CO117)</f>
        <v>0</v>
      </c>
      <c r="CK117" s="69"/>
      <c r="CL117" s="69"/>
      <c r="CM117" s="69"/>
      <c r="CN117" s="69"/>
      <c r="CO117" s="69"/>
      <c r="CP117" s="71">
        <f>CJ117*$H117</f>
        <v>0</v>
      </c>
      <c r="CQ117" s="68">
        <f>SUM(CR117:CV117)</f>
        <v>0</v>
      </c>
      <c r="CR117" s="69"/>
      <c r="CS117" s="69"/>
      <c r="CT117" s="69"/>
      <c r="CU117" s="69"/>
      <c r="CV117" s="69"/>
      <c r="CW117" s="71">
        <f>CQ117*$H117</f>
        <v>0</v>
      </c>
      <c r="CX117" s="68">
        <f>SUM(CY117:DC117)</f>
        <v>0</v>
      </c>
      <c r="CY117" s="69"/>
      <c r="CZ117" s="69"/>
      <c r="DA117" s="69"/>
      <c r="DB117" s="69"/>
      <c r="DC117" s="69"/>
      <c r="DD117" s="71">
        <f>CX117*$H117</f>
        <v>0</v>
      </c>
      <c r="DE117" s="68">
        <f>SUM(DF117:DJ117)</f>
        <v>0</v>
      </c>
      <c r="DF117" s="69"/>
      <c r="DG117" s="69"/>
      <c r="DH117" s="69"/>
      <c r="DI117" s="69"/>
      <c r="DJ117" s="69"/>
      <c r="DK117" s="71">
        <f>DE117*$H117</f>
        <v>0</v>
      </c>
      <c r="DL117" s="68">
        <f>SUM(DM117:DQ117)</f>
        <v>0</v>
      </c>
      <c r="DM117" s="69"/>
      <c r="DN117" s="69"/>
      <c r="DO117" s="69"/>
      <c r="DP117" s="69"/>
      <c r="DQ117" s="69"/>
      <c r="DR117" s="71">
        <f>DL117*$H117</f>
        <v>0</v>
      </c>
      <c r="DS117" s="68">
        <f>SUM(DT117:DX117)</f>
        <v>0</v>
      </c>
      <c r="DT117" s="69"/>
      <c r="DU117" s="69"/>
      <c r="DV117" s="69"/>
      <c r="DW117" s="69"/>
      <c r="DX117" s="69"/>
      <c r="DY117" s="71">
        <f>DS117*$H117</f>
        <v>0</v>
      </c>
      <c r="DZ117" s="68">
        <f>SUM(EA117:EE117)</f>
        <v>0</v>
      </c>
      <c r="EA117" s="69"/>
      <c r="EB117" s="69"/>
      <c r="EC117" s="69"/>
      <c r="ED117" s="69"/>
      <c r="EE117" s="69"/>
      <c r="EF117" s="71">
        <f>DZ117*$H117</f>
        <v>0</v>
      </c>
      <c r="EG117" s="70">
        <f>1-EI117</f>
        <v>1</v>
      </c>
      <c r="EH117" s="73">
        <f>H117-EJ117</f>
        <v>0</v>
      </c>
      <c r="EI117" s="70">
        <f t="shared" si="49"/>
        <v>0</v>
      </c>
      <c r="EJ117" s="66">
        <f t="shared" si="48"/>
        <v>0</v>
      </c>
      <c r="EM117" s="67"/>
    </row>
    <row r="118" spans="1:143" outlineLevel="1" x14ac:dyDescent="0.2">
      <c r="A118" s="313" t="s">
        <v>69</v>
      </c>
      <c r="B118" s="314"/>
      <c r="C118" s="307"/>
      <c r="D118" s="176" t="s">
        <v>883</v>
      </c>
      <c r="E118" s="28">
        <f>SUM(H119:H120)</f>
        <v>0</v>
      </c>
      <c r="F118" s="28"/>
      <c r="G118" s="28"/>
      <c r="H118" s="28"/>
      <c r="I118" s="27" t="e">
        <f>E118/$G$686</f>
        <v>#DIV/0!</v>
      </c>
      <c r="J118" s="19">
        <f t="shared" si="46"/>
        <v>1</v>
      </c>
      <c r="K118" s="68"/>
      <c r="L118" s="69"/>
      <c r="M118" s="69"/>
      <c r="N118" s="69"/>
      <c r="O118" s="69"/>
      <c r="P118" s="70"/>
      <c r="Q118" s="73"/>
      <c r="R118" s="68"/>
      <c r="S118" s="69"/>
      <c r="T118" s="69"/>
      <c r="U118" s="69"/>
      <c r="V118" s="69"/>
      <c r="W118" s="70"/>
      <c r="X118" s="71"/>
      <c r="Y118" s="68"/>
      <c r="Z118" s="69"/>
      <c r="AA118" s="69"/>
      <c r="AB118" s="69"/>
      <c r="AC118" s="69"/>
      <c r="AD118" s="70"/>
      <c r="AE118" s="71"/>
      <c r="AF118" s="68"/>
      <c r="AG118" s="69"/>
      <c r="AH118" s="69"/>
      <c r="AI118" s="69"/>
      <c r="AJ118" s="69"/>
      <c r="AK118" s="70"/>
      <c r="AL118" s="71"/>
      <c r="AM118" s="68"/>
      <c r="AN118" s="69"/>
      <c r="AO118" s="69"/>
      <c r="AP118" s="69"/>
      <c r="AQ118" s="69"/>
      <c r="AR118" s="70"/>
      <c r="AS118" s="71"/>
      <c r="AT118" s="68"/>
      <c r="AU118" s="69"/>
      <c r="AV118" s="69"/>
      <c r="AW118" s="69"/>
      <c r="AX118" s="69"/>
      <c r="AY118" s="70"/>
      <c r="AZ118" s="71"/>
      <c r="BA118" s="68"/>
      <c r="BB118" s="69"/>
      <c r="BC118" s="69"/>
      <c r="BD118" s="69"/>
      <c r="BE118" s="69"/>
      <c r="BF118" s="70"/>
      <c r="BG118" s="71"/>
      <c r="BH118" s="68"/>
      <c r="BI118" s="69"/>
      <c r="BJ118" s="69"/>
      <c r="BK118" s="69"/>
      <c r="BL118" s="69"/>
      <c r="BM118" s="70"/>
      <c r="BN118" s="71"/>
      <c r="BO118" s="68"/>
      <c r="BP118" s="69"/>
      <c r="BQ118" s="69"/>
      <c r="BR118" s="69"/>
      <c r="BS118" s="69"/>
      <c r="BT118" s="70"/>
      <c r="BU118" s="71"/>
      <c r="BV118" s="68"/>
      <c r="BW118" s="69"/>
      <c r="BX118" s="69"/>
      <c r="BY118" s="69"/>
      <c r="BZ118" s="69"/>
      <c r="CA118" s="70"/>
      <c r="CB118" s="71"/>
      <c r="CC118" s="68"/>
      <c r="CD118" s="69"/>
      <c r="CE118" s="69"/>
      <c r="CF118" s="69"/>
      <c r="CG118" s="69"/>
      <c r="CH118" s="70"/>
      <c r="CI118" s="71"/>
      <c r="CJ118" s="68"/>
      <c r="CK118" s="69"/>
      <c r="CL118" s="69"/>
      <c r="CM118" s="69"/>
      <c r="CN118" s="69"/>
      <c r="CO118" s="70"/>
      <c r="CP118" s="71"/>
      <c r="CQ118" s="68"/>
      <c r="CR118" s="69"/>
      <c r="CS118" s="69"/>
      <c r="CT118" s="69"/>
      <c r="CU118" s="69"/>
      <c r="CV118" s="70"/>
      <c r="CW118" s="71"/>
      <c r="CX118" s="68"/>
      <c r="CY118" s="69"/>
      <c r="CZ118" s="69"/>
      <c r="DA118" s="69"/>
      <c r="DB118" s="69"/>
      <c r="DC118" s="70"/>
      <c r="DD118" s="71"/>
      <c r="DE118" s="68"/>
      <c r="DF118" s="69"/>
      <c r="DG118" s="69"/>
      <c r="DH118" s="69"/>
      <c r="DI118" s="69"/>
      <c r="DJ118" s="70"/>
      <c r="DK118" s="71"/>
      <c r="DL118" s="68"/>
      <c r="DM118" s="69"/>
      <c r="DN118" s="69"/>
      <c r="DO118" s="69"/>
      <c r="DP118" s="69"/>
      <c r="DQ118" s="70"/>
      <c r="DR118" s="71"/>
      <c r="DS118" s="68"/>
      <c r="DT118" s="69"/>
      <c r="DU118" s="69"/>
      <c r="DV118" s="69"/>
      <c r="DW118" s="69"/>
      <c r="DX118" s="70"/>
      <c r="DY118" s="71"/>
      <c r="DZ118" s="68"/>
      <c r="EA118" s="69"/>
      <c r="EB118" s="69"/>
      <c r="EC118" s="69"/>
      <c r="ED118" s="69"/>
      <c r="EE118" s="70"/>
      <c r="EF118" s="71"/>
      <c r="EG118" s="70">
        <f t="shared" ref="EG118:EG132" si="50">1-EI118</f>
        <v>1</v>
      </c>
      <c r="EH118" s="73">
        <f t="shared" ref="EH118:EH132" si="51">H118-EJ118</f>
        <v>0</v>
      </c>
      <c r="EI118" s="70">
        <f t="shared" si="49"/>
        <v>0</v>
      </c>
      <c r="EJ118" s="66">
        <f t="shared" si="48"/>
        <v>0</v>
      </c>
      <c r="EM118" s="67"/>
    </row>
    <row r="119" spans="1:143" outlineLevel="1" x14ac:dyDescent="0.2">
      <c r="A119" s="302" t="s">
        <v>70</v>
      </c>
      <c r="B119" s="303" t="s">
        <v>291</v>
      </c>
      <c r="C119" s="306" t="str">
        <f>IFERROR(IFERROR(IF(MATCH(B119,[1]SINAPI!$A$3:$A$7037,0),(PROPER(VLOOKUP(B119,[1]SINAPI!$A$3:$E$7037,5,0))),0),IFERROR(IF(MATCH(B119,'[1]CDHU-182'!$A$9:$A$4098,0),(UPPER(VLOOKUP(B119,'[1]CDHU-182'!$A$9:$H$4098,8,0))),0),IFERROR(IF(MATCH(B119,[1]FDE!$A$7:$A$3232,0),(VLOOKUP(B119,[1]FDE!$A$7:$E$3232,5,0)),0),IF(MATCH(B119,'[1]SIURB Edif'!$A$2:$A$2699,0),(PROPER(VLOOKUP(B119,'[1]SIURB Edif'!A$2:E$2699,5,0))),0))))," ")</f>
        <v>CDHU-182</v>
      </c>
      <c r="D119" s="169" t="s">
        <v>805</v>
      </c>
      <c r="E119" s="170" t="s">
        <v>879</v>
      </c>
      <c r="F119" s="174">
        <v>20</v>
      </c>
      <c r="G119" s="74"/>
      <c r="H119" s="177">
        <f>ROUND(IFERROR(F119*G119," - "),2)</f>
        <v>0</v>
      </c>
      <c r="I119" s="178" t="e">
        <f>H119/$G$686</f>
        <v>#DIV/0!</v>
      </c>
      <c r="J119" s="19">
        <f t="shared" si="46"/>
        <v>1</v>
      </c>
      <c r="K119" s="68">
        <f>SUM(L119:P119)</f>
        <v>0</v>
      </c>
      <c r="L119" s="69"/>
      <c r="M119" s="69"/>
      <c r="N119" s="69"/>
      <c r="O119" s="69"/>
      <c r="P119" s="69"/>
      <c r="Q119" s="73">
        <f>K119*$H119</f>
        <v>0</v>
      </c>
      <c r="R119" s="68">
        <f>SUM(S119:W119)</f>
        <v>0</v>
      </c>
      <c r="S119" s="69"/>
      <c r="T119" s="69"/>
      <c r="U119" s="69"/>
      <c r="V119" s="69"/>
      <c r="W119" s="69"/>
      <c r="X119" s="71">
        <f>R119*$H119</f>
        <v>0</v>
      </c>
      <c r="Y119" s="68">
        <f>SUM(Z119:AD119)</f>
        <v>0</v>
      </c>
      <c r="Z119" s="69"/>
      <c r="AA119" s="69"/>
      <c r="AB119" s="69"/>
      <c r="AC119" s="69"/>
      <c r="AD119" s="69"/>
      <c r="AE119" s="71">
        <f>Y119*$H119</f>
        <v>0</v>
      </c>
      <c r="AF119" s="68">
        <f>SUM(AG119:AK119)</f>
        <v>0</v>
      </c>
      <c r="AG119" s="69"/>
      <c r="AH119" s="69"/>
      <c r="AI119" s="69"/>
      <c r="AJ119" s="69"/>
      <c r="AK119" s="69"/>
      <c r="AL119" s="71">
        <f>AF119*$H119</f>
        <v>0</v>
      </c>
      <c r="AM119" s="68">
        <f>SUM(AN119:AR119)</f>
        <v>0</v>
      </c>
      <c r="AN119" s="69"/>
      <c r="AO119" s="69"/>
      <c r="AP119" s="69"/>
      <c r="AQ119" s="69"/>
      <c r="AR119" s="69"/>
      <c r="AS119" s="71">
        <f>AM119*$H119</f>
        <v>0</v>
      </c>
      <c r="AT119" s="68">
        <f>SUM(AU119:AY119)</f>
        <v>0</v>
      </c>
      <c r="AU119" s="69"/>
      <c r="AV119" s="69"/>
      <c r="AW119" s="69"/>
      <c r="AX119" s="69"/>
      <c r="AY119" s="69"/>
      <c r="AZ119" s="71">
        <f>AT119*$H119</f>
        <v>0</v>
      </c>
      <c r="BA119" s="68">
        <f>SUM(BB119:BF119)</f>
        <v>0</v>
      </c>
      <c r="BB119" s="69"/>
      <c r="BC119" s="69"/>
      <c r="BD119" s="69"/>
      <c r="BE119" s="69"/>
      <c r="BF119" s="69"/>
      <c r="BG119" s="71">
        <f>BA119*$H119</f>
        <v>0</v>
      </c>
      <c r="BH119" s="68">
        <f>SUM(BI119:BM119)</f>
        <v>0</v>
      </c>
      <c r="BI119" s="69"/>
      <c r="BJ119" s="69"/>
      <c r="BK119" s="69"/>
      <c r="BL119" s="69"/>
      <c r="BM119" s="69"/>
      <c r="BN119" s="71">
        <f>BH119*$H119</f>
        <v>0</v>
      </c>
      <c r="BO119" s="68">
        <f>SUM(BP119:BT119)</f>
        <v>0</v>
      </c>
      <c r="BP119" s="69"/>
      <c r="BQ119" s="69"/>
      <c r="BR119" s="69"/>
      <c r="BS119" s="69"/>
      <c r="BT119" s="69"/>
      <c r="BU119" s="71">
        <f>BO119*$H119</f>
        <v>0</v>
      </c>
      <c r="BV119" s="68">
        <f>SUM(BW119:CA119)</f>
        <v>0</v>
      </c>
      <c r="BW119" s="69"/>
      <c r="BX119" s="69"/>
      <c r="BY119" s="69"/>
      <c r="BZ119" s="69"/>
      <c r="CA119" s="69"/>
      <c r="CB119" s="71">
        <f>BV119*$H119</f>
        <v>0</v>
      </c>
      <c r="CC119" s="68">
        <f>SUM(CD119:CH119)</f>
        <v>0</v>
      </c>
      <c r="CD119" s="69"/>
      <c r="CE119" s="69"/>
      <c r="CF119" s="69"/>
      <c r="CG119" s="69"/>
      <c r="CH119" s="69"/>
      <c r="CI119" s="71">
        <f>CC119*$H119</f>
        <v>0</v>
      </c>
      <c r="CJ119" s="68">
        <f>SUM(CK119:CO119)</f>
        <v>0</v>
      </c>
      <c r="CK119" s="69"/>
      <c r="CL119" s="69"/>
      <c r="CM119" s="69"/>
      <c r="CN119" s="69"/>
      <c r="CO119" s="69"/>
      <c r="CP119" s="71">
        <f>CJ119*$H119</f>
        <v>0</v>
      </c>
      <c r="CQ119" s="68">
        <f>SUM(CR119:CV119)</f>
        <v>0</v>
      </c>
      <c r="CR119" s="69"/>
      <c r="CS119" s="69"/>
      <c r="CT119" s="69"/>
      <c r="CU119" s="69"/>
      <c r="CV119" s="69"/>
      <c r="CW119" s="71">
        <f>CQ119*$H119</f>
        <v>0</v>
      </c>
      <c r="CX119" s="68">
        <f>SUM(CY119:DC119)</f>
        <v>0</v>
      </c>
      <c r="CY119" s="69"/>
      <c r="CZ119" s="69"/>
      <c r="DA119" s="69"/>
      <c r="DB119" s="69"/>
      <c r="DC119" s="69"/>
      <c r="DD119" s="71">
        <f>CX119*$H119</f>
        <v>0</v>
      </c>
      <c r="DE119" s="68">
        <f>SUM(DF119:DJ119)</f>
        <v>0</v>
      </c>
      <c r="DF119" s="69"/>
      <c r="DG119" s="69"/>
      <c r="DH119" s="69"/>
      <c r="DI119" s="69"/>
      <c r="DJ119" s="69"/>
      <c r="DK119" s="71">
        <f>DE119*$H119</f>
        <v>0</v>
      </c>
      <c r="DL119" s="68">
        <f>SUM(DM119:DQ119)</f>
        <v>0</v>
      </c>
      <c r="DM119" s="69"/>
      <c r="DN119" s="69"/>
      <c r="DO119" s="69"/>
      <c r="DP119" s="69"/>
      <c r="DQ119" s="69"/>
      <c r="DR119" s="71">
        <f>DL119*$H119</f>
        <v>0</v>
      </c>
      <c r="DS119" s="68">
        <f>SUM(DT119:DX119)</f>
        <v>0</v>
      </c>
      <c r="DT119" s="69"/>
      <c r="DU119" s="69"/>
      <c r="DV119" s="69"/>
      <c r="DW119" s="69"/>
      <c r="DX119" s="69"/>
      <c r="DY119" s="71">
        <f>DS119*$H119</f>
        <v>0</v>
      </c>
      <c r="DZ119" s="68">
        <f>SUM(EA119:EE119)</f>
        <v>0</v>
      </c>
      <c r="EA119" s="69"/>
      <c r="EB119" s="69"/>
      <c r="EC119" s="69"/>
      <c r="ED119" s="69"/>
      <c r="EE119" s="69"/>
      <c r="EF119" s="71">
        <f>DZ119*$H119</f>
        <v>0</v>
      </c>
      <c r="EG119" s="70">
        <f t="shared" si="50"/>
        <v>1</v>
      </c>
      <c r="EH119" s="73">
        <f t="shared" si="51"/>
        <v>0</v>
      </c>
      <c r="EI119" s="70">
        <f t="shared" si="49"/>
        <v>0</v>
      </c>
      <c r="EJ119" s="66">
        <f t="shared" si="48"/>
        <v>0</v>
      </c>
      <c r="EM119" s="67"/>
    </row>
    <row r="120" spans="1:143" outlineLevel="1" x14ac:dyDescent="0.2">
      <c r="A120" s="302" t="s">
        <v>71</v>
      </c>
      <c r="B120" s="303" t="s">
        <v>293</v>
      </c>
      <c r="C120" s="306" t="str">
        <f>IFERROR(IFERROR(IF(MATCH(B120,[1]SINAPI!$A$3:$A$7037,0),(PROPER(VLOOKUP(B120,[1]SINAPI!$A$3:$E$7037,5,0))),0),IFERROR(IF(MATCH(B120,'[1]CDHU-182'!$A$9:$A$4098,0),(UPPER(VLOOKUP(B120,'[1]CDHU-182'!$A$9:$H$4098,8,0))),0),IFERROR(IF(MATCH(B120,[1]FDE!$A$7:$A$3232,0),(VLOOKUP(B120,[1]FDE!$A$7:$E$3232,5,0)),0),IF(MATCH(B120,'[1]SIURB Edif'!$A$2:$A$2699,0),(PROPER(VLOOKUP(B120,'[1]SIURB Edif'!A$2:E$2699,5,0))),0))))," ")</f>
        <v>CDHU-182</v>
      </c>
      <c r="D120" s="169" t="s">
        <v>806</v>
      </c>
      <c r="E120" s="170" t="s">
        <v>184</v>
      </c>
      <c r="F120" s="174">
        <v>30</v>
      </c>
      <c r="G120" s="74"/>
      <c r="H120" s="177">
        <f>ROUND(IFERROR(F120*G120," - "),2)</f>
        <v>0</v>
      </c>
      <c r="I120" s="178" t="e">
        <f>H120/$G$686</f>
        <v>#DIV/0!</v>
      </c>
      <c r="J120" s="19">
        <f t="shared" si="46"/>
        <v>1</v>
      </c>
      <c r="K120" s="68">
        <f>SUM(L120:P120)</f>
        <v>0</v>
      </c>
      <c r="L120" s="69"/>
      <c r="M120" s="69"/>
      <c r="N120" s="69"/>
      <c r="O120" s="69"/>
      <c r="P120" s="69"/>
      <c r="Q120" s="73">
        <f>K120*$H120</f>
        <v>0</v>
      </c>
      <c r="R120" s="68">
        <f>SUM(S120:W120)</f>
        <v>0</v>
      </c>
      <c r="S120" s="69"/>
      <c r="T120" s="69"/>
      <c r="U120" s="69"/>
      <c r="V120" s="69"/>
      <c r="W120" s="69"/>
      <c r="X120" s="71">
        <f>R120*$H120</f>
        <v>0</v>
      </c>
      <c r="Y120" s="68">
        <f>SUM(Z120:AD120)</f>
        <v>0</v>
      </c>
      <c r="Z120" s="69"/>
      <c r="AA120" s="69"/>
      <c r="AB120" s="69"/>
      <c r="AC120" s="69"/>
      <c r="AD120" s="69"/>
      <c r="AE120" s="71">
        <f>Y120*$H120</f>
        <v>0</v>
      </c>
      <c r="AF120" s="68">
        <f>SUM(AG120:AK120)</f>
        <v>0</v>
      </c>
      <c r="AG120" s="69"/>
      <c r="AH120" s="69"/>
      <c r="AI120" s="69"/>
      <c r="AJ120" s="69"/>
      <c r="AK120" s="69"/>
      <c r="AL120" s="71">
        <f>AF120*$H120</f>
        <v>0</v>
      </c>
      <c r="AM120" s="68">
        <f>SUM(AN120:AR120)</f>
        <v>0</v>
      </c>
      <c r="AN120" s="69"/>
      <c r="AO120" s="69"/>
      <c r="AP120" s="69"/>
      <c r="AQ120" s="69"/>
      <c r="AR120" s="69"/>
      <c r="AS120" s="71">
        <f>AM120*$H120</f>
        <v>0</v>
      </c>
      <c r="AT120" s="68">
        <f>SUM(AU120:AY120)</f>
        <v>0</v>
      </c>
      <c r="AU120" s="69"/>
      <c r="AV120" s="69"/>
      <c r="AW120" s="69"/>
      <c r="AX120" s="69"/>
      <c r="AY120" s="69"/>
      <c r="AZ120" s="71">
        <f>AT120*$H120</f>
        <v>0</v>
      </c>
      <c r="BA120" s="68">
        <f>SUM(BB120:BF120)</f>
        <v>0</v>
      </c>
      <c r="BB120" s="69"/>
      <c r="BC120" s="69"/>
      <c r="BD120" s="69"/>
      <c r="BE120" s="69"/>
      <c r="BF120" s="69"/>
      <c r="BG120" s="71">
        <f>BA120*$H120</f>
        <v>0</v>
      </c>
      <c r="BH120" s="68">
        <f>SUM(BI120:BM120)</f>
        <v>0</v>
      </c>
      <c r="BI120" s="69"/>
      <c r="BJ120" s="69"/>
      <c r="BK120" s="69"/>
      <c r="BL120" s="69"/>
      <c r="BM120" s="69"/>
      <c r="BN120" s="71">
        <f>BH120*$H120</f>
        <v>0</v>
      </c>
      <c r="BO120" s="68">
        <f>SUM(BP120:BT120)</f>
        <v>0</v>
      </c>
      <c r="BP120" s="69"/>
      <c r="BQ120" s="69"/>
      <c r="BR120" s="69"/>
      <c r="BS120" s="69"/>
      <c r="BT120" s="69"/>
      <c r="BU120" s="71">
        <f>BO120*$H120</f>
        <v>0</v>
      </c>
      <c r="BV120" s="68">
        <f>SUM(BW120:CA120)</f>
        <v>0</v>
      </c>
      <c r="BW120" s="69"/>
      <c r="BX120" s="69"/>
      <c r="BY120" s="69"/>
      <c r="BZ120" s="69"/>
      <c r="CA120" s="69"/>
      <c r="CB120" s="71">
        <f>BV120*$H120</f>
        <v>0</v>
      </c>
      <c r="CC120" s="68">
        <f>SUM(CD120:CH120)</f>
        <v>0</v>
      </c>
      <c r="CD120" s="69"/>
      <c r="CE120" s="69"/>
      <c r="CF120" s="69"/>
      <c r="CG120" s="69"/>
      <c r="CH120" s="69"/>
      <c r="CI120" s="71">
        <f>CC120*$H120</f>
        <v>0</v>
      </c>
      <c r="CJ120" s="68">
        <f>SUM(CK120:CO120)</f>
        <v>0</v>
      </c>
      <c r="CK120" s="69"/>
      <c r="CL120" s="69"/>
      <c r="CM120" s="69"/>
      <c r="CN120" s="69"/>
      <c r="CO120" s="69"/>
      <c r="CP120" s="71">
        <f>CJ120*$H120</f>
        <v>0</v>
      </c>
      <c r="CQ120" s="68">
        <f>SUM(CR120:CV120)</f>
        <v>0</v>
      </c>
      <c r="CR120" s="69"/>
      <c r="CS120" s="69"/>
      <c r="CT120" s="69"/>
      <c r="CU120" s="69"/>
      <c r="CV120" s="69"/>
      <c r="CW120" s="71">
        <f>CQ120*$H120</f>
        <v>0</v>
      </c>
      <c r="CX120" s="68">
        <f>SUM(CY120:DC120)</f>
        <v>0</v>
      </c>
      <c r="CY120" s="69"/>
      <c r="CZ120" s="69"/>
      <c r="DA120" s="69"/>
      <c r="DB120" s="69"/>
      <c r="DC120" s="69"/>
      <c r="DD120" s="71">
        <f>CX120*$H120</f>
        <v>0</v>
      </c>
      <c r="DE120" s="68">
        <f>SUM(DF120:DJ120)</f>
        <v>0</v>
      </c>
      <c r="DF120" s="69"/>
      <c r="DG120" s="69"/>
      <c r="DH120" s="69"/>
      <c r="DI120" s="69"/>
      <c r="DJ120" s="69"/>
      <c r="DK120" s="71">
        <f>DE120*$H120</f>
        <v>0</v>
      </c>
      <c r="DL120" s="68">
        <f>SUM(DM120:DQ120)</f>
        <v>0</v>
      </c>
      <c r="DM120" s="69"/>
      <c r="DN120" s="69"/>
      <c r="DO120" s="69"/>
      <c r="DP120" s="69"/>
      <c r="DQ120" s="69"/>
      <c r="DR120" s="71">
        <f>DL120*$H120</f>
        <v>0</v>
      </c>
      <c r="DS120" s="68">
        <f>SUM(DT120:DX120)</f>
        <v>0</v>
      </c>
      <c r="DT120" s="69"/>
      <c r="DU120" s="69"/>
      <c r="DV120" s="69"/>
      <c r="DW120" s="69"/>
      <c r="DX120" s="69"/>
      <c r="DY120" s="71">
        <f>DS120*$H120</f>
        <v>0</v>
      </c>
      <c r="DZ120" s="68">
        <f>SUM(EA120:EE120)</f>
        <v>0</v>
      </c>
      <c r="EA120" s="69"/>
      <c r="EB120" s="69"/>
      <c r="EC120" s="69"/>
      <c r="ED120" s="69"/>
      <c r="EE120" s="69"/>
      <c r="EF120" s="71">
        <f>DZ120*$H120</f>
        <v>0</v>
      </c>
      <c r="EG120" s="70">
        <f t="shared" si="50"/>
        <v>1</v>
      </c>
      <c r="EH120" s="73">
        <f t="shared" si="51"/>
        <v>0</v>
      </c>
      <c r="EI120" s="70">
        <f t="shared" si="49"/>
        <v>0</v>
      </c>
      <c r="EJ120" s="66">
        <f t="shared" si="48"/>
        <v>0</v>
      </c>
      <c r="EM120" s="67"/>
    </row>
    <row r="121" spans="1:143" outlineLevel="1" x14ac:dyDescent="0.2">
      <c r="A121" s="313" t="s">
        <v>381</v>
      </c>
      <c r="B121" s="314"/>
      <c r="C121" s="307"/>
      <c r="D121" s="176" t="s">
        <v>884</v>
      </c>
      <c r="E121" s="28">
        <f>SUM(H122:H125)</f>
        <v>0</v>
      </c>
      <c r="F121" s="28"/>
      <c r="G121" s="28"/>
      <c r="H121" s="28"/>
      <c r="I121" s="27" t="e">
        <f>E121/$G$686</f>
        <v>#DIV/0!</v>
      </c>
      <c r="J121" s="19">
        <f>EG121</f>
        <v>1</v>
      </c>
      <c r="K121" s="68"/>
      <c r="L121" s="69"/>
      <c r="M121" s="69"/>
      <c r="N121" s="69"/>
      <c r="O121" s="69"/>
      <c r="P121" s="70"/>
      <c r="Q121" s="73"/>
      <c r="R121" s="68"/>
      <c r="S121" s="69"/>
      <c r="T121" s="69"/>
      <c r="U121" s="69"/>
      <c r="V121" s="69"/>
      <c r="W121" s="70"/>
      <c r="X121" s="71"/>
      <c r="Y121" s="68"/>
      <c r="Z121" s="69"/>
      <c r="AA121" s="69"/>
      <c r="AB121" s="69"/>
      <c r="AC121" s="69"/>
      <c r="AD121" s="70"/>
      <c r="AE121" s="71"/>
      <c r="AF121" s="68"/>
      <c r="AG121" s="69"/>
      <c r="AH121" s="69"/>
      <c r="AI121" s="69"/>
      <c r="AJ121" s="69"/>
      <c r="AK121" s="70"/>
      <c r="AL121" s="71"/>
      <c r="AM121" s="68"/>
      <c r="AN121" s="69"/>
      <c r="AO121" s="69"/>
      <c r="AP121" s="69"/>
      <c r="AQ121" s="69"/>
      <c r="AR121" s="70"/>
      <c r="AS121" s="71"/>
      <c r="AT121" s="68"/>
      <c r="AU121" s="69"/>
      <c r="AV121" s="69"/>
      <c r="AW121" s="69"/>
      <c r="AX121" s="69"/>
      <c r="AY121" s="70"/>
      <c r="AZ121" s="71"/>
      <c r="BA121" s="68"/>
      <c r="BB121" s="69"/>
      <c r="BC121" s="69"/>
      <c r="BD121" s="69"/>
      <c r="BE121" s="69"/>
      <c r="BF121" s="70"/>
      <c r="BG121" s="71"/>
      <c r="BH121" s="68"/>
      <c r="BI121" s="69"/>
      <c r="BJ121" s="69"/>
      <c r="BK121" s="69"/>
      <c r="BL121" s="69"/>
      <c r="BM121" s="70"/>
      <c r="BN121" s="71"/>
      <c r="BO121" s="68"/>
      <c r="BP121" s="69"/>
      <c r="BQ121" s="69"/>
      <c r="BR121" s="69"/>
      <c r="BS121" s="69"/>
      <c r="BT121" s="70"/>
      <c r="BU121" s="71"/>
      <c r="BV121" s="68"/>
      <c r="BW121" s="69"/>
      <c r="BX121" s="69"/>
      <c r="BY121" s="69"/>
      <c r="BZ121" s="69"/>
      <c r="CA121" s="70"/>
      <c r="CB121" s="71"/>
      <c r="CC121" s="68"/>
      <c r="CD121" s="69"/>
      <c r="CE121" s="69"/>
      <c r="CF121" s="69"/>
      <c r="CG121" s="69"/>
      <c r="CH121" s="70"/>
      <c r="CI121" s="71"/>
      <c r="CJ121" s="68"/>
      <c r="CK121" s="69"/>
      <c r="CL121" s="69"/>
      <c r="CM121" s="69"/>
      <c r="CN121" s="69"/>
      <c r="CO121" s="70"/>
      <c r="CP121" s="71"/>
      <c r="CQ121" s="68"/>
      <c r="CR121" s="69"/>
      <c r="CS121" s="69"/>
      <c r="CT121" s="69"/>
      <c r="CU121" s="69"/>
      <c r="CV121" s="70"/>
      <c r="CW121" s="71"/>
      <c r="CX121" s="68"/>
      <c r="CY121" s="69"/>
      <c r="CZ121" s="69"/>
      <c r="DA121" s="69"/>
      <c r="DB121" s="69"/>
      <c r="DC121" s="70"/>
      <c r="DD121" s="71"/>
      <c r="DE121" s="68"/>
      <c r="DF121" s="69"/>
      <c r="DG121" s="69"/>
      <c r="DH121" s="69"/>
      <c r="DI121" s="69"/>
      <c r="DJ121" s="70"/>
      <c r="DK121" s="71"/>
      <c r="DL121" s="68"/>
      <c r="DM121" s="69"/>
      <c r="DN121" s="69"/>
      <c r="DO121" s="69"/>
      <c r="DP121" s="69"/>
      <c r="DQ121" s="70"/>
      <c r="DR121" s="71"/>
      <c r="DS121" s="68"/>
      <c r="DT121" s="69"/>
      <c r="DU121" s="69"/>
      <c r="DV121" s="69"/>
      <c r="DW121" s="69"/>
      <c r="DX121" s="70"/>
      <c r="DY121" s="71"/>
      <c r="DZ121" s="68"/>
      <c r="EA121" s="69"/>
      <c r="EB121" s="69"/>
      <c r="EC121" s="69"/>
      <c r="ED121" s="69"/>
      <c r="EE121" s="70"/>
      <c r="EF121" s="71"/>
      <c r="EG121" s="70">
        <f t="shared" si="50"/>
        <v>1</v>
      </c>
      <c r="EH121" s="73">
        <f t="shared" si="51"/>
        <v>0</v>
      </c>
      <c r="EI121" s="70">
        <f t="shared" si="49"/>
        <v>0</v>
      </c>
      <c r="EJ121" s="66">
        <f>SUM(CP121,CI121,CB121,BU121,BN121,BG121,AZ121,AS121,AL121,AE121,X121,Q121,CW121,DD121,DK121,DR121,DY121,EF121)</f>
        <v>0</v>
      </c>
      <c r="EM121" s="67"/>
    </row>
    <row r="122" spans="1:143" ht="25.5" outlineLevel="1" x14ac:dyDescent="0.2">
      <c r="A122" s="302" t="s">
        <v>383</v>
      </c>
      <c r="B122" s="303" t="s">
        <v>298</v>
      </c>
      <c r="C122" s="306" t="str">
        <f>IFERROR(IFERROR(IF(MATCH(B122,[1]SINAPI!$A$3:$A$7037,0),(PROPER(VLOOKUP(B122,[1]SINAPI!$A$3:$E$7037,5,0))),0),IFERROR(IF(MATCH(B122,'[1]CDHU-182'!$A$9:$A$4098,0),(UPPER(VLOOKUP(B122,'[1]CDHU-182'!$A$9:$H$4098,8,0))),0),IFERROR(IF(MATCH(B122,[1]FDE!$A$7:$A$3232,0),(VLOOKUP(B122,[1]FDE!$A$7:$E$3232,5,0)),0),IF(MATCH(B122,'[1]SIURB Edif'!$A$2:$A$2699,0),(PROPER(VLOOKUP(B122,'[1]SIURB Edif'!A$2:E$2699,5,0))),0))))," ")</f>
        <v>CDHU-182</v>
      </c>
      <c r="D122" s="169" t="s">
        <v>807</v>
      </c>
      <c r="E122" s="170" t="s">
        <v>75</v>
      </c>
      <c r="F122" s="174">
        <v>8</v>
      </c>
      <c r="G122" s="74"/>
      <c r="H122" s="177">
        <f>ROUND(IFERROR(F122*G122," - "),2)</f>
        <v>0</v>
      </c>
      <c r="I122" s="178" t="e">
        <f>H122/$G$686</f>
        <v>#DIV/0!</v>
      </c>
      <c r="J122" s="19">
        <f t="shared" ref="J122:J139" si="52">EG122</f>
        <v>1</v>
      </c>
      <c r="K122" s="68">
        <f>SUM(L122:P122)</f>
        <v>0</v>
      </c>
      <c r="L122" s="69"/>
      <c r="M122" s="69"/>
      <c r="N122" s="69"/>
      <c r="O122" s="69"/>
      <c r="P122" s="69"/>
      <c r="Q122" s="73">
        <f>K122*$H122</f>
        <v>0</v>
      </c>
      <c r="R122" s="68">
        <f>SUM(S122:W122)</f>
        <v>0</v>
      </c>
      <c r="S122" s="69"/>
      <c r="T122" s="69"/>
      <c r="U122" s="69"/>
      <c r="V122" s="69"/>
      <c r="W122" s="69"/>
      <c r="X122" s="71">
        <f>R122*$H122</f>
        <v>0</v>
      </c>
      <c r="Y122" s="68">
        <f>SUM(Z122:AD122)</f>
        <v>0</v>
      </c>
      <c r="Z122" s="69"/>
      <c r="AA122" s="69"/>
      <c r="AB122" s="69"/>
      <c r="AC122" s="69"/>
      <c r="AD122" s="69"/>
      <c r="AE122" s="71">
        <f>Y122*$H122</f>
        <v>0</v>
      </c>
      <c r="AF122" s="68">
        <f>SUM(AG122:AK122)</f>
        <v>0</v>
      </c>
      <c r="AG122" s="69"/>
      <c r="AH122" s="69"/>
      <c r="AI122" s="69"/>
      <c r="AJ122" s="69"/>
      <c r="AK122" s="69"/>
      <c r="AL122" s="71">
        <f>AF122*$H122</f>
        <v>0</v>
      </c>
      <c r="AM122" s="68">
        <f>SUM(AN122:AR122)</f>
        <v>0</v>
      </c>
      <c r="AN122" s="69"/>
      <c r="AO122" s="69"/>
      <c r="AP122" s="69"/>
      <c r="AQ122" s="69"/>
      <c r="AR122" s="69"/>
      <c r="AS122" s="71">
        <f>AM122*$H122</f>
        <v>0</v>
      </c>
      <c r="AT122" s="68">
        <f>SUM(AU122:AY122)</f>
        <v>0</v>
      </c>
      <c r="AU122" s="69"/>
      <c r="AV122" s="69"/>
      <c r="AW122" s="69"/>
      <c r="AX122" s="69"/>
      <c r="AY122" s="69"/>
      <c r="AZ122" s="71">
        <f>AT122*$H122</f>
        <v>0</v>
      </c>
      <c r="BA122" s="68">
        <f>SUM(BB122:BF122)</f>
        <v>0</v>
      </c>
      <c r="BB122" s="69"/>
      <c r="BC122" s="69"/>
      <c r="BD122" s="69"/>
      <c r="BE122" s="69"/>
      <c r="BF122" s="69"/>
      <c r="BG122" s="71">
        <f>BA122*$H122</f>
        <v>0</v>
      </c>
      <c r="BH122" s="68">
        <f>SUM(BI122:BM122)</f>
        <v>0</v>
      </c>
      <c r="BI122" s="69"/>
      <c r="BJ122" s="69"/>
      <c r="BK122" s="69"/>
      <c r="BL122" s="69"/>
      <c r="BM122" s="69"/>
      <c r="BN122" s="71">
        <f>BH122*$H122</f>
        <v>0</v>
      </c>
      <c r="BO122" s="68">
        <f>SUM(BP122:BT122)</f>
        <v>0</v>
      </c>
      <c r="BP122" s="69"/>
      <c r="BQ122" s="69"/>
      <c r="BR122" s="69"/>
      <c r="BS122" s="69"/>
      <c r="BT122" s="69"/>
      <c r="BU122" s="71">
        <f>BO122*$H122</f>
        <v>0</v>
      </c>
      <c r="BV122" s="68">
        <f>SUM(BW122:CA122)</f>
        <v>0</v>
      </c>
      <c r="BW122" s="69"/>
      <c r="BX122" s="69"/>
      <c r="BY122" s="69"/>
      <c r="BZ122" s="69"/>
      <c r="CA122" s="69"/>
      <c r="CB122" s="71">
        <f>BV122*$H122</f>
        <v>0</v>
      </c>
      <c r="CC122" s="68">
        <f>SUM(CD122:CH122)</f>
        <v>0</v>
      </c>
      <c r="CD122" s="69"/>
      <c r="CE122" s="69"/>
      <c r="CF122" s="69"/>
      <c r="CG122" s="69"/>
      <c r="CH122" s="69"/>
      <c r="CI122" s="71">
        <f>CC122*$H122</f>
        <v>0</v>
      </c>
      <c r="CJ122" s="68">
        <f>SUM(CK122:CO122)</f>
        <v>0</v>
      </c>
      <c r="CK122" s="69"/>
      <c r="CL122" s="69"/>
      <c r="CM122" s="69"/>
      <c r="CN122" s="69"/>
      <c r="CO122" s="69"/>
      <c r="CP122" s="71">
        <f>CJ122*$H122</f>
        <v>0</v>
      </c>
      <c r="CQ122" s="68">
        <f>SUM(CR122:CV122)</f>
        <v>0</v>
      </c>
      <c r="CR122" s="69"/>
      <c r="CS122" s="69"/>
      <c r="CT122" s="69"/>
      <c r="CU122" s="69"/>
      <c r="CV122" s="69"/>
      <c r="CW122" s="71">
        <f>CQ122*$H122</f>
        <v>0</v>
      </c>
      <c r="CX122" s="68">
        <f>SUM(CY122:DC122)</f>
        <v>0</v>
      </c>
      <c r="CY122" s="69"/>
      <c r="CZ122" s="69"/>
      <c r="DA122" s="69"/>
      <c r="DB122" s="69"/>
      <c r="DC122" s="69"/>
      <c r="DD122" s="71">
        <f>CX122*$H122</f>
        <v>0</v>
      </c>
      <c r="DE122" s="68">
        <f>SUM(DF122:DJ122)</f>
        <v>0</v>
      </c>
      <c r="DF122" s="69"/>
      <c r="DG122" s="69"/>
      <c r="DH122" s="69"/>
      <c r="DI122" s="69"/>
      <c r="DJ122" s="69"/>
      <c r="DK122" s="71">
        <f>DE122*$H122</f>
        <v>0</v>
      </c>
      <c r="DL122" s="68">
        <f>SUM(DM122:DQ122)</f>
        <v>0</v>
      </c>
      <c r="DM122" s="69"/>
      <c r="DN122" s="69"/>
      <c r="DO122" s="69"/>
      <c r="DP122" s="69"/>
      <c r="DQ122" s="69"/>
      <c r="DR122" s="71">
        <f>DL122*$H122</f>
        <v>0</v>
      </c>
      <c r="DS122" s="68">
        <f>SUM(DT122:DX122)</f>
        <v>0</v>
      </c>
      <c r="DT122" s="69"/>
      <c r="DU122" s="69"/>
      <c r="DV122" s="69"/>
      <c r="DW122" s="69"/>
      <c r="DX122" s="69"/>
      <c r="DY122" s="71">
        <f>DS122*$H122</f>
        <v>0</v>
      </c>
      <c r="DZ122" s="68">
        <f>SUM(EA122:EE122)</f>
        <v>0</v>
      </c>
      <c r="EA122" s="69"/>
      <c r="EB122" s="69"/>
      <c r="EC122" s="69"/>
      <c r="ED122" s="69"/>
      <c r="EE122" s="69"/>
      <c r="EF122" s="71">
        <f>DZ122*$H122</f>
        <v>0</v>
      </c>
      <c r="EG122" s="70">
        <f t="shared" si="50"/>
        <v>1</v>
      </c>
      <c r="EH122" s="73">
        <f t="shared" si="51"/>
        <v>0</v>
      </c>
      <c r="EI122" s="70">
        <f t="shared" ref="EI122:EI132" si="53">SUM(CJ122,CC122,BV122,BO122,BH122,BA122,AT122,AM122,AF122,Y122,R122,K122,CQ122,CX122,DE122,DL122,DS122,DZ122)</f>
        <v>0</v>
      </c>
      <c r="EJ122" s="66">
        <f t="shared" ref="EJ122:EJ139" si="54">SUM(CP122,CI122,CB122,BU122,BN122,BG122,AZ122,AS122,AL122,AE122,X122,Q122,CW122,DD122,DK122,DR122,DY122,EF122)</f>
        <v>0</v>
      </c>
      <c r="EM122" s="67"/>
    </row>
    <row r="123" spans="1:143" ht="25.5" outlineLevel="1" x14ac:dyDescent="0.2">
      <c r="A123" s="302" t="s">
        <v>385</v>
      </c>
      <c r="B123" s="303" t="s">
        <v>299</v>
      </c>
      <c r="C123" s="306" t="str">
        <f>IFERROR(IFERROR(IF(MATCH(B123,[1]SINAPI!$A$3:$A$7037,0),(PROPER(VLOOKUP(B123,[1]SINAPI!$A$3:$E$7037,5,0))),0),IFERROR(IF(MATCH(B123,'[1]CDHU-182'!$A$9:$A$4098,0),(UPPER(VLOOKUP(B123,'[1]CDHU-182'!$A$9:$H$4098,8,0))),0),IFERROR(IF(MATCH(B123,[1]FDE!$A$7:$A$3232,0),(VLOOKUP(B123,[1]FDE!$A$7:$E$3232,5,0)),0),IF(MATCH(B123,'[1]SIURB Edif'!$A$2:$A$2699,0),(PROPER(VLOOKUP(B123,'[1]SIURB Edif'!A$2:E$2699,5,0))),0))))," ")</f>
        <v>CDHU-182</v>
      </c>
      <c r="D123" s="169" t="s">
        <v>808</v>
      </c>
      <c r="E123" s="170" t="s">
        <v>75</v>
      </c>
      <c r="F123" s="174">
        <v>5</v>
      </c>
      <c r="G123" s="74"/>
      <c r="H123" s="177">
        <f>ROUND(IFERROR(F123*G123," - "),2)</f>
        <v>0</v>
      </c>
      <c r="I123" s="178" t="e">
        <f>H123/$G$686</f>
        <v>#DIV/0!</v>
      </c>
      <c r="J123" s="19">
        <f t="shared" si="52"/>
        <v>1</v>
      </c>
      <c r="K123" s="68">
        <f>SUM(L123:P123)</f>
        <v>0</v>
      </c>
      <c r="L123" s="69"/>
      <c r="M123" s="69"/>
      <c r="N123" s="69"/>
      <c r="O123" s="69"/>
      <c r="P123" s="69"/>
      <c r="Q123" s="73">
        <f>K123*$H123</f>
        <v>0</v>
      </c>
      <c r="R123" s="68">
        <f>SUM(S123:W123)</f>
        <v>0</v>
      </c>
      <c r="S123" s="69"/>
      <c r="T123" s="69"/>
      <c r="U123" s="69"/>
      <c r="V123" s="69"/>
      <c r="W123" s="69"/>
      <c r="X123" s="71">
        <f>R123*$H123</f>
        <v>0</v>
      </c>
      <c r="Y123" s="68">
        <f>SUM(Z123:AD123)</f>
        <v>0</v>
      </c>
      <c r="Z123" s="69"/>
      <c r="AA123" s="69"/>
      <c r="AB123" s="69"/>
      <c r="AC123" s="69"/>
      <c r="AD123" s="69"/>
      <c r="AE123" s="71">
        <f>Y123*$H123</f>
        <v>0</v>
      </c>
      <c r="AF123" s="68">
        <f>SUM(AG123:AK123)</f>
        <v>0</v>
      </c>
      <c r="AG123" s="69"/>
      <c r="AH123" s="69"/>
      <c r="AI123" s="69"/>
      <c r="AJ123" s="69"/>
      <c r="AK123" s="69"/>
      <c r="AL123" s="71">
        <f>AF123*$H123</f>
        <v>0</v>
      </c>
      <c r="AM123" s="68">
        <f>SUM(AN123:AR123)</f>
        <v>0</v>
      </c>
      <c r="AN123" s="69"/>
      <c r="AO123" s="69"/>
      <c r="AP123" s="69"/>
      <c r="AQ123" s="69"/>
      <c r="AR123" s="69"/>
      <c r="AS123" s="71">
        <f>AM123*$H123</f>
        <v>0</v>
      </c>
      <c r="AT123" s="68">
        <f>SUM(AU123:AY123)</f>
        <v>0</v>
      </c>
      <c r="AU123" s="69"/>
      <c r="AV123" s="69"/>
      <c r="AW123" s="69"/>
      <c r="AX123" s="69"/>
      <c r="AY123" s="69"/>
      <c r="AZ123" s="71">
        <f>AT123*$H123</f>
        <v>0</v>
      </c>
      <c r="BA123" s="68">
        <f>SUM(BB123:BF123)</f>
        <v>0</v>
      </c>
      <c r="BB123" s="69"/>
      <c r="BC123" s="69"/>
      <c r="BD123" s="69"/>
      <c r="BE123" s="69"/>
      <c r="BF123" s="69"/>
      <c r="BG123" s="71">
        <f>BA123*$H123</f>
        <v>0</v>
      </c>
      <c r="BH123" s="68">
        <f>SUM(BI123:BM123)</f>
        <v>0</v>
      </c>
      <c r="BI123" s="69"/>
      <c r="BJ123" s="69"/>
      <c r="BK123" s="69"/>
      <c r="BL123" s="69"/>
      <c r="BM123" s="69"/>
      <c r="BN123" s="71">
        <f>BH123*$H123</f>
        <v>0</v>
      </c>
      <c r="BO123" s="68">
        <f>SUM(BP123:BT123)</f>
        <v>0</v>
      </c>
      <c r="BP123" s="69"/>
      <c r="BQ123" s="69"/>
      <c r="BR123" s="69"/>
      <c r="BS123" s="69"/>
      <c r="BT123" s="69"/>
      <c r="BU123" s="71">
        <f>BO123*$H123</f>
        <v>0</v>
      </c>
      <c r="BV123" s="68">
        <f>SUM(BW123:CA123)</f>
        <v>0</v>
      </c>
      <c r="BW123" s="69"/>
      <c r="BX123" s="69"/>
      <c r="BY123" s="69"/>
      <c r="BZ123" s="69"/>
      <c r="CA123" s="69"/>
      <c r="CB123" s="71">
        <f>BV123*$H123</f>
        <v>0</v>
      </c>
      <c r="CC123" s="68">
        <f>SUM(CD123:CH123)</f>
        <v>0</v>
      </c>
      <c r="CD123" s="69"/>
      <c r="CE123" s="69"/>
      <c r="CF123" s="69"/>
      <c r="CG123" s="69"/>
      <c r="CH123" s="69"/>
      <c r="CI123" s="71">
        <f>CC123*$H123</f>
        <v>0</v>
      </c>
      <c r="CJ123" s="68">
        <f>SUM(CK123:CO123)</f>
        <v>0</v>
      </c>
      <c r="CK123" s="69"/>
      <c r="CL123" s="69"/>
      <c r="CM123" s="69"/>
      <c r="CN123" s="69"/>
      <c r="CO123" s="69"/>
      <c r="CP123" s="71">
        <f>CJ123*$H123</f>
        <v>0</v>
      </c>
      <c r="CQ123" s="68">
        <f>SUM(CR123:CV123)</f>
        <v>0</v>
      </c>
      <c r="CR123" s="69"/>
      <c r="CS123" s="69"/>
      <c r="CT123" s="69"/>
      <c r="CU123" s="69"/>
      <c r="CV123" s="69"/>
      <c r="CW123" s="71">
        <f>CQ123*$H123</f>
        <v>0</v>
      </c>
      <c r="CX123" s="68">
        <f>SUM(CY123:DC123)</f>
        <v>0</v>
      </c>
      <c r="CY123" s="69"/>
      <c r="CZ123" s="69"/>
      <c r="DA123" s="69"/>
      <c r="DB123" s="69"/>
      <c r="DC123" s="69"/>
      <c r="DD123" s="71">
        <f>CX123*$H123</f>
        <v>0</v>
      </c>
      <c r="DE123" s="68">
        <f>SUM(DF123:DJ123)</f>
        <v>0</v>
      </c>
      <c r="DF123" s="69"/>
      <c r="DG123" s="69"/>
      <c r="DH123" s="69"/>
      <c r="DI123" s="69"/>
      <c r="DJ123" s="69"/>
      <c r="DK123" s="71">
        <f>DE123*$H123</f>
        <v>0</v>
      </c>
      <c r="DL123" s="68">
        <f>SUM(DM123:DQ123)</f>
        <v>0</v>
      </c>
      <c r="DM123" s="69"/>
      <c r="DN123" s="69"/>
      <c r="DO123" s="69"/>
      <c r="DP123" s="69"/>
      <c r="DQ123" s="69"/>
      <c r="DR123" s="71">
        <f>DL123*$H123</f>
        <v>0</v>
      </c>
      <c r="DS123" s="68">
        <f>SUM(DT123:DX123)</f>
        <v>0</v>
      </c>
      <c r="DT123" s="69"/>
      <c r="DU123" s="69"/>
      <c r="DV123" s="69"/>
      <c r="DW123" s="69"/>
      <c r="DX123" s="69"/>
      <c r="DY123" s="71">
        <f>DS123*$H123</f>
        <v>0</v>
      </c>
      <c r="DZ123" s="68">
        <f>SUM(EA123:EE123)</f>
        <v>0</v>
      </c>
      <c r="EA123" s="69"/>
      <c r="EB123" s="69"/>
      <c r="EC123" s="69"/>
      <c r="ED123" s="69"/>
      <c r="EE123" s="69"/>
      <c r="EF123" s="71">
        <f>DZ123*$H123</f>
        <v>0</v>
      </c>
      <c r="EG123" s="70">
        <f t="shared" si="50"/>
        <v>1</v>
      </c>
      <c r="EH123" s="73">
        <f t="shared" si="51"/>
        <v>0</v>
      </c>
      <c r="EI123" s="70">
        <f t="shared" si="53"/>
        <v>0</v>
      </c>
      <c r="EJ123" s="66">
        <f t="shared" si="54"/>
        <v>0</v>
      </c>
      <c r="EM123" s="67"/>
    </row>
    <row r="124" spans="1:143" outlineLevel="1" x14ac:dyDescent="0.2">
      <c r="A124" s="302" t="s">
        <v>386</v>
      </c>
      <c r="B124" s="303" t="s">
        <v>301</v>
      </c>
      <c r="C124" s="306" t="str">
        <f>IFERROR(IFERROR(IF(MATCH(B124,[1]SINAPI!$A$3:$A$7037,0),(PROPER(VLOOKUP(B124,[1]SINAPI!$A$3:$E$7037,5,0))),0),IFERROR(IF(MATCH(B124,'[1]CDHU-182'!$A$9:$A$4098,0),(UPPER(VLOOKUP(B124,'[1]CDHU-182'!$A$9:$H$4098,8,0))),0),IFERROR(IF(MATCH(B124,[1]FDE!$A$7:$A$3232,0),(VLOOKUP(B124,[1]FDE!$A$7:$E$3232,5,0)),0),IF(MATCH(B124,'[1]SIURB Edif'!$A$2:$A$2699,0),(PROPER(VLOOKUP(B124,'[1]SIURB Edif'!A$2:E$2699,5,0))),0))))," ")</f>
        <v>CDHU-182</v>
      </c>
      <c r="D124" s="169" t="s">
        <v>809</v>
      </c>
      <c r="E124" s="170" t="s">
        <v>75</v>
      </c>
      <c r="F124" s="174">
        <v>1</v>
      </c>
      <c r="G124" s="74"/>
      <c r="H124" s="177">
        <f>ROUND(IFERROR(F124*G124," - "),2)</f>
        <v>0</v>
      </c>
      <c r="I124" s="178" t="e">
        <f>H124/$G$686</f>
        <v>#DIV/0!</v>
      </c>
      <c r="J124" s="19">
        <f t="shared" si="52"/>
        <v>1</v>
      </c>
      <c r="K124" s="68">
        <f>SUM(L124:P124)</f>
        <v>0</v>
      </c>
      <c r="L124" s="69"/>
      <c r="M124" s="69"/>
      <c r="N124" s="69"/>
      <c r="O124" s="69"/>
      <c r="P124" s="69"/>
      <c r="Q124" s="73">
        <f>K124*$H124</f>
        <v>0</v>
      </c>
      <c r="R124" s="68">
        <f>SUM(S124:W124)</f>
        <v>0</v>
      </c>
      <c r="S124" s="69"/>
      <c r="T124" s="69"/>
      <c r="U124" s="69"/>
      <c r="V124" s="69"/>
      <c r="W124" s="69"/>
      <c r="X124" s="71">
        <f>R124*$H124</f>
        <v>0</v>
      </c>
      <c r="Y124" s="68">
        <f>SUM(Z124:AD124)</f>
        <v>0</v>
      </c>
      <c r="Z124" s="69"/>
      <c r="AA124" s="69"/>
      <c r="AB124" s="69"/>
      <c r="AC124" s="69"/>
      <c r="AD124" s="69"/>
      <c r="AE124" s="71">
        <f>Y124*$H124</f>
        <v>0</v>
      </c>
      <c r="AF124" s="68">
        <f>SUM(AG124:AK124)</f>
        <v>0</v>
      </c>
      <c r="AG124" s="69"/>
      <c r="AH124" s="69"/>
      <c r="AI124" s="69"/>
      <c r="AJ124" s="69"/>
      <c r="AK124" s="69"/>
      <c r="AL124" s="71">
        <f>AF124*$H124</f>
        <v>0</v>
      </c>
      <c r="AM124" s="68">
        <f>SUM(AN124:AR124)</f>
        <v>0</v>
      </c>
      <c r="AN124" s="69"/>
      <c r="AO124" s="69"/>
      <c r="AP124" s="69"/>
      <c r="AQ124" s="69"/>
      <c r="AR124" s="69"/>
      <c r="AS124" s="71">
        <f>AM124*$H124</f>
        <v>0</v>
      </c>
      <c r="AT124" s="68">
        <f>SUM(AU124:AY124)</f>
        <v>0</v>
      </c>
      <c r="AU124" s="69"/>
      <c r="AV124" s="69"/>
      <c r="AW124" s="69"/>
      <c r="AX124" s="69"/>
      <c r="AY124" s="69"/>
      <c r="AZ124" s="71">
        <f>AT124*$H124</f>
        <v>0</v>
      </c>
      <c r="BA124" s="68">
        <f>SUM(BB124:BF124)</f>
        <v>0</v>
      </c>
      <c r="BB124" s="69"/>
      <c r="BC124" s="69"/>
      <c r="BD124" s="69"/>
      <c r="BE124" s="69"/>
      <c r="BF124" s="69"/>
      <c r="BG124" s="71">
        <f>BA124*$H124</f>
        <v>0</v>
      </c>
      <c r="BH124" s="68">
        <f>SUM(BI124:BM124)</f>
        <v>0</v>
      </c>
      <c r="BI124" s="69"/>
      <c r="BJ124" s="69"/>
      <c r="BK124" s="69"/>
      <c r="BL124" s="69"/>
      <c r="BM124" s="69"/>
      <c r="BN124" s="71">
        <f>BH124*$H124</f>
        <v>0</v>
      </c>
      <c r="BO124" s="68">
        <f>SUM(BP124:BT124)</f>
        <v>0</v>
      </c>
      <c r="BP124" s="69"/>
      <c r="BQ124" s="69"/>
      <c r="BR124" s="69"/>
      <c r="BS124" s="69"/>
      <c r="BT124" s="69"/>
      <c r="BU124" s="71">
        <f>BO124*$H124</f>
        <v>0</v>
      </c>
      <c r="BV124" s="68">
        <f>SUM(BW124:CA124)</f>
        <v>0</v>
      </c>
      <c r="BW124" s="69"/>
      <c r="BX124" s="69"/>
      <c r="BY124" s="69"/>
      <c r="BZ124" s="69"/>
      <c r="CA124" s="69"/>
      <c r="CB124" s="71">
        <f>BV124*$H124</f>
        <v>0</v>
      </c>
      <c r="CC124" s="68">
        <f>SUM(CD124:CH124)</f>
        <v>0</v>
      </c>
      <c r="CD124" s="69"/>
      <c r="CE124" s="69"/>
      <c r="CF124" s="69"/>
      <c r="CG124" s="69"/>
      <c r="CH124" s="69"/>
      <c r="CI124" s="71">
        <f>CC124*$H124</f>
        <v>0</v>
      </c>
      <c r="CJ124" s="68">
        <f>SUM(CK124:CO124)</f>
        <v>0</v>
      </c>
      <c r="CK124" s="69"/>
      <c r="CL124" s="69"/>
      <c r="CM124" s="69"/>
      <c r="CN124" s="69"/>
      <c r="CO124" s="69"/>
      <c r="CP124" s="71">
        <f>CJ124*$H124</f>
        <v>0</v>
      </c>
      <c r="CQ124" s="68">
        <f>SUM(CR124:CV124)</f>
        <v>0</v>
      </c>
      <c r="CR124" s="69"/>
      <c r="CS124" s="69"/>
      <c r="CT124" s="69"/>
      <c r="CU124" s="69"/>
      <c r="CV124" s="69"/>
      <c r="CW124" s="71">
        <f>CQ124*$H124</f>
        <v>0</v>
      </c>
      <c r="CX124" s="68">
        <f>SUM(CY124:DC124)</f>
        <v>0</v>
      </c>
      <c r="CY124" s="69"/>
      <c r="CZ124" s="69"/>
      <c r="DA124" s="69"/>
      <c r="DB124" s="69"/>
      <c r="DC124" s="69"/>
      <c r="DD124" s="71">
        <f>CX124*$H124</f>
        <v>0</v>
      </c>
      <c r="DE124" s="68">
        <f>SUM(DF124:DJ124)</f>
        <v>0</v>
      </c>
      <c r="DF124" s="69"/>
      <c r="DG124" s="69"/>
      <c r="DH124" s="69"/>
      <c r="DI124" s="69"/>
      <c r="DJ124" s="69"/>
      <c r="DK124" s="71">
        <f>DE124*$H124</f>
        <v>0</v>
      </c>
      <c r="DL124" s="68">
        <f>SUM(DM124:DQ124)</f>
        <v>0</v>
      </c>
      <c r="DM124" s="69"/>
      <c r="DN124" s="69"/>
      <c r="DO124" s="69"/>
      <c r="DP124" s="69"/>
      <c r="DQ124" s="69"/>
      <c r="DR124" s="71">
        <f>DL124*$H124</f>
        <v>0</v>
      </c>
      <c r="DS124" s="68">
        <f>SUM(DT124:DX124)</f>
        <v>0</v>
      </c>
      <c r="DT124" s="69"/>
      <c r="DU124" s="69"/>
      <c r="DV124" s="69"/>
      <c r="DW124" s="69"/>
      <c r="DX124" s="69"/>
      <c r="DY124" s="71">
        <f>DS124*$H124</f>
        <v>0</v>
      </c>
      <c r="DZ124" s="68">
        <f>SUM(EA124:EE124)</f>
        <v>0</v>
      </c>
      <c r="EA124" s="69"/>
      <c r="EB124" s="69"/>
      <c r="EC124" s="69"/>
      <c r="ED124" s="69"/>
      <c r="EE124" s="69"/>
      <c r="EF124" s="71">
        <f>DZ124*$H124</f>
        <v>0</v>
      </c>
      <c r="EG124" s="70">
        <f t="shared" si="50"/>
        <v>1</v>
      </c>
      <c r="EH124" s="73">
        <f t="shared" si="51"/>
        <v>0</v>
      </c>
      <c r="EI124" s="70">
        <f t="shared" si="53"/>
        <v>0</v>
      </c>
      <c r="EJ124" s="66">
        <f t="shared" si="54"/>
        <v>0</v>
      </c>
      <c r="EM124" s="67"/>
    </row>
    <row r="125" spans="1:143" outlineLevel="1" x14ac:dyDescent="0.2">
      <c r="A125" s="302" t="s">
        <v>387</v>
      </c>
      <c r="B125" s="303" t="s">
        <v>300</v>
      </c>
      <c r="C125" s="306" t="str">
        <f>IFERROR(IFERROR(IF(MATCH(B125,[1]SINAPI!$A$3:$A$7037,0),(PROPER(VLOOKUP(B125,[1]SINAPI!$A$3:$E$7037,5,0))),0),IFERROR(IF(MATCH(B125,'[1]CDHU-182'!$A$9:$A$4098,0),(UPPER(VLOOKUP(B125,'[1]CDHU-182'!$A$9:$H$4098,8,0))),0),IFERROR(IF(MATCH(B125,[1]FDE!$A$7:$A$3232,0),(VLOOKUP(B125,[1]FDE!$A$7:$E$3232,5,0)),0),IF(MATCH(B125,'[1]SIURB Edif'!$A$2:$A$2699,0),(PROPER(VLOOKUP(B125,'[1]SIURB Edif'!A$2:E$2699,5,0))),0))))," ")</f>
        <v>CDHU-182</v>
      </c>
      <c r="D125" s="169" t="s">
        <v>810</v>
      </c>
      <c r="E125" s="170" t="s">
        <v>75</v>
      </c>
      <c r="F125" s="174">
        <v>1</v>
      </c>
      <c r="G125" s="74"/>
      <c r="H125" s="177">
        <f>ROUND(IFERROR(F125*G125," - "),2)</f>
        <v>0</v>
      </c>
      <c r="I125" s="178" t="e">
        <f>H125/$G$686</f>
        <v>#DIV/0!</v>
      </c>
      <c r="J125" s="19">
        <f t="shared" si="52"/>
        <v>1</v>
      </c>
      <c r="K125" s="68">
        <f>SUM(L125:P125)</f>
        <v>0</v>
      </c>
      <c r="L125" s="69"/>
      <c r="M125" s="69"/>
      <c r="N125" s="69"/>
      <c r="O125" s="69"/>
      <c r="P125" s="69"/>
      <c r="Q125" s="73">
        <f>K125*$H125</f>
        <v>0</v>
      </c>
      <c r="R125" s="68">
        <f>SUM(S125:W125)</f>
        <v>0</v>
      </c>
      <c r="S125" s="69"/>
      <c r="T125" s="69"/>
      <c r="U125" s="69"/>
      <c r="V125" s="69"/>
      <c r="W125" s="69"/>
      <c r="X125" s="71">
        <f>R125*$H125</f>
        <v>0</v>
      </c>
      <c r="Y125" s="68">
        <f>SUM(Z125:AD125)</f>
        <v>0</v>
      </c>
      <c r="Z125" s="69"/>
      <c r="AA125" s="69"/>
      <c r="AB125" s="69"/>
      <c r="AC125" s="69"/>
      <c r="AD125" s="69"/>
      <c r="AE125" s="71">
        <f>Y125*$H125</f>
        <v>0</v>
      </c>
      <c r="AF125" s="68">
        <f>SUM(AG125:AK125)</f>
        <v>0</v>
      </c>
      <c r="AG125" s="69"/>
      <c r="AH125" s="69"/>
      <c r="AI125" s="69"/>
      <c r="AJ125" s="69"/>
      <c r="AK125" s="69"/>
      <c r="AL125" s="71">
        <f>AF125*$H125</f>
        <v>0</v>
      </c>
      <c r="AM125" s="68">
        <f>SUM(AN125:AR125)</f>
        <v>0</v>
      </c>
      <c r="AN125" s="69"/>
      <c r="AO125" s="69"/>
      <c r="AP125" s="69"/>
      <c r="AQ125" s="69"/>
      <c r="AR125" s="69"/>
      <c r="AS125" s="71">
        <f>AM125*$H125</f>
        <v>0</v>
      </c>
      <c r="AT125" s="68">
        <f>SUM(AU125:AY125)</f>
        <v>0</v>
      </c>
      <c r="AU125" s="69"/>
      <c r="AV125" s="69"/>
      <c r="AW125" s="69"/>
      <c r="AX125" s="69"/>
      <c r="AY125" s="69"/>
      <c r="AZ125" s="71">
        <f>AT125*$H125</f>
        <v>0</v>
      </c>
      <c r="BA125" s="68">
        <f>SUM(BB125:BF125)</f>
        <v>0</v>
      </c>
      <c r="BB125" s="69"/>
      <c r="BC125" s="69"/>
      <c r="BD125" s="69"/>
      <c r="BE125" s="69"/>
      <c r="BF125" s="69"/>
      <c r="BG125" s="71">
        <f>BA125*$H125</f>
        <v>0</v>
      </c>
      <c r="BH125" s="68">
        <f>SUM(BI125:BM125)</f>
        <v>0</v>
      </c>
      <c r="BI125" s="69"/>
      <c r="BJ125" s="69"/>
      <c r="BK125" s="69"/>
      <c r="BL125" s="69"/>
      <c r="BM125" s="69"/>
      <c r="BN125" s="71">
        <f>BH125*$H125</f>
        <v>0</v>
      </c>
      <c r="BO125" s="68">
        <f>SUM(BP125:BT125)</f>
        <v>0</v>
      </c>
      <c r="BP125" s="69"/>
      <c r="BQ125" s="69"/>
      <c r="BR125" s="69"/>
      <c r="BS125" s="69"/>
      <c r="BT125" s="69"/>
      <c r="BU125" s="71">
        <f>BO125*$H125</f>
        <v>0</v>
      </c>
      <c r="BV125" s="68">
        <f>SUM(BW125:CA125)</f>
        <v>0</v>
      </c>
      <c r="BW125" s="69"/>
      <c r="BX125" s="69"/>
      <c r="BY125" s="69"/>
      <c r="BZ125" s="69"/>
      <c r="CA125" s="69"/>
      <c r="CB125" s="71">
        <f>BV125*$H125</f>
        <v>0</v>
      </c>
      <c r="CC125" s="68">
        <f>SUM(CD125:CH125)</f>
        <v>0</v>
      </c>
      <c r="CD125" s="69"/>
      <c r="CE125" s="69"/>
      <c r="CF125" s="69"/>
      <c r="CG125" s="69"/>
      <c r="CH125" s="69"/>
      <c r="CI125" s="71">
        <f>CC125*$H125</f>
        <v>0</v>
      </c>
      <c r="CJ125" s="68">
        <f>SUM(CK125:CO125)</f>
        <v>0</v>
      </c>
      <c r="CK125" s="69"/>
      <c r="CL125" s="69"/>
      <c r="CM125" s="69"/>
      <c r="CN125" s="69"/>
      <c r="CO125" s="69"/>
      <c r="CP125" s="71">
        <f>CJ125*$H125</f>
        <v>0</v>
      </c>
      <c r="CQ125" s="68">
        <f>SUM(CR125:CV125)</f>
        <v>0</v>
      </c>
      <c r="CR125" s="69"/>
      <c r="CS125" s="69"/>
      <c r="CT125" s="69"/>
      <c r="CU125" s="69"/>
      <c r="CV125" s="69"/>
      <c r="CW125" s="71">
        <f>CQ125*$H125</f>
        <v>0</v>
      </c>
      <c r="CX125" s="68">
        <f>SUM(CY125:DC125)</f>
        <v>0</v>
      </c>
      <c r="CY125" s="69"/>
      <c r="CZ125" s="69"/>
      <c r="DA125" s="69"/>
      <c r="DB125" s="69"/>
      <c r="DC125" s="69"/>
      <c r="DD125" s="71">
        <f>CX125*$H125</f>
        <v>0</v>
      </c>
      <c r="DE125" s="68">
        <f>SUM(DF125:DJ125)</f>
        <v>0</v>
      </c>
      <c r="DF125" s="69"/>
      <c r="DG125" s="69"/>
      <c r="DH125" s="69"/>
      <c r="DI125" s="69"/>
      <c r="DJ125" s="69"/>
      <c r="DK125" s="71">
        <f>DE125*$H125</f>
        <v>0</v>
      </c>
      <c r="DL125" s="68">
        <f>SUM(DM125:DQ125)</f>
        <v>0</v>
      </c>
      <c r="DM125" s="69"/>
      <c r="DN125" s="69"/>
      <c r="DO125" s="69"/>
      <c r="DP125" s="69"/>
      <c r="DQ125" s="69"/>
      <c r="DR125" s="71">
        <f>DL125*$H125</f>
        <v>0</v>
      </c>
      <c r="DS125" s="68">
        <f>SUM(DT125:DX125)</f>
        <v>0</v>
      </c>
      <c r="DT125" s="69"/>
      <c r="DU125" s="69"/>
      <c r="DV125" s="69"/>
      <c r="DW125" s="69"/>
      <c r="DX125" s="69"/>
      <c r="DY125" s="71">
        <f>DS125*$H125</f>
        <v>0</v>
      </c>
      <c r="DZ125" s="68">
        <f>SUM(EA125:EE125)</f>
        <v>0</v>
      </c>
      <c r="EA125" s="69"/>
      <c r="EB125" s="69"/>
      <c r="EC125" s="69"/>
      <c r="ED125" s="69"/>
      <c r="EE125" s="69"/>
      <c r="EF125" s="71">
        <f>DZ125*$H125</f>
        <v>0</v>
      </c>
      <c r="EG125" s="70">
        <f t="shared" si="50"/>
        <v>1</v>
      </c>
      <c r="EH125" s="73">
        <f t="shared" si="51"/>
        <v>0</v>
      </c>
      <c r="EI125" s="70">
        <f t="shared" si="53"/>
        <v>0</v>
      </c>
      <c r="EJ125" s="66">
        <f t="shared" si="54"/>
        <v>0</v>
      </c>
      <c r="EM125" s="67"/>
    </row>
    <row r="126" spans="1:143" outlineLevel="1" x14ac:dyDescent="0.2">
      <c r="A126" s="313" t="s">
        <v>382</v>
      </c>
      <c r="B126" s="314"/>
      <c r="C126" s="307"/>
      <c r="D126" s="176" t="s">
        <v>358</v>
      </c>
      <c r="E126" s="28">
        <f>SUM(H127:H128)</f>
        <v>0</v>
      </c>
      <c r="F126" s="28"/>
      <c r="G126" s="28"/>
      <c r="H126" s="28"/>
      <c r="I126" s="27" t="e">
        <f>E126/$G$686</f>
        <v>#DIV/0!</v>
      </c>
      <c r="J126" s="19">
        <f t="shared" si="52"/>
        <v>1</v>
      </c>
      <c r="K126" s="68"/>
      <c r="L126" s="69"/>
      <c r="M126" s="69"/>
      <c r="N126" s="69"/>
      <c r="O126" s="69"/>
      <c r="P126" s="70"/>
      <c r="Q126" s="73"/>
      <c r="R126" s="68"/>
      <c r="S126" s="69"/>
      <c r="T126" s="69"/>
      <c r="U126" s="69"/>
      <c r="V126" s="69"/>
      <c r="W126" s="70"/>
      <c r="X126" s="71"/>
      <c r="Y126" s="68"/>
      <c r="Z126" s="69"/>
      <c r="AA126" s="69"/>
      <c r="AB126" s="69"/>
      <c r="AC126" s="69"/>
      <c r="AD126" s="70"/>
      <c r="AE126" s="71"/>
      <c r="AF126" s="68"/>
      <c r="AG126" s="69"/>
      <c r="AH126" s="69"/>
      <c r="AI126" s="69"/>
      <c r="AJ126" s="69"/>
      <c r="AK126" s="70"/>
      <c r="AL126" s="71"/>
      <c r="AM126" s="68"/>
      <c r="AN126" s="69"/>
      <c r="AO126" s="69"/>
      <c r="AP126" s="69"/>
      <c r="AQ126" s="69"/>
      <c r="AR126" s="70"/>
      <c r="AS126" s="71"/>
      <c r="AT126" s="68"/>
      <c r="AU126" s="69"/>
      <c r="AV126" s="69"/>
      <c r="AW126" s="69"/>
      <c r="AX126" s="69"/>
      <c r="AY126" s="70"/>
      <c r="AZ126" s="71"/>
      <c r="BA126" s="68"/>
      <c r="BB126" s="69"/>
      <c r="BC126" s="69"/>
      <c r="BD126" s="69"/>
      <c r="BE126" s="69"/>
      <c r="BF126" s="70"/>
      <c r="BG126" s="71"/>
      <c r="BH126" s="68"/>
      <c r="BI126" s="69"/>
      <c r="BJ126" s="69"/>
      <c r="BK126" s="69"/>
      <c r="BL126" s="69"/>
      <c r="BM126" s="70"/>
      <c r="BN126" s="71"/>
      <c r="BO126" s="68"/>
      <c r="BP126" s="69"/>
      <c r="BQ126" s="69"/>
      <c r="BR126" s="69"/>
      <c r="BS126" s="69"/>
      <c r="BT126" s="70"/>
      <c r="BU126" s="71"/>
      <c r="BV126" s="68"/>
      <c r="BW126" s="69"/>
      <c r="BX126" s="69"/>
      <c r="BY126" s="69"/>
      <c r="BZ126" s="69"/>
      <c r="CA126" s="70"/>
      <c r="CB126" s="71"/>
      <c r="CC126" s="68"/>
      <c r="CD126" s="69"/>
      <c r="CE126" s="69"/>
      <c r="CF126" s="69"/>
      <c r="CG126" s="69"/>
      <c r="CH126" s="70"/>
      <c r="CI126" s="71"/>
      <c r="CJ126" s="68"/>
      <c r="CK126" s="69"/>
      <c r="CL126" s="69"/>
      <c r="CM126" s="69"/>
      <c r="CN126" s="69"/>
      <c r="CO126" s="70"/>
      <c r="CP126" s="71"/>
      <c r="CQ126" s="68"/>
      <c r="CR126" s="69"/>
      <c r="CS126" s="69"/>
      <c r="CT126" s="69"/>
      <c r="CU126" s="69"/>
      <c r="CV126" s="70"/>
      <c r="CW126" s="71"/>
      <c r="CX126" s="68"/>
      <c r="CY126" s="69"/>
      <c r="CZ126" s="69"/>
      <c r="DA126" s="69"/>
      <c r="DB126" s="69"/>
      <c r="DC126" s="70"/>
      <c r="DD126" s="71"/>
      <c r="DE126" s="68"/>
      <c r="DF126" s="69"/>
      <c r="DG126" s="69"/>
      <c r="DH126" s="69"/>
      <c r="DI126" s="69"/>
      <c r="DJ126" s="70"/>
      <c r="DK126" s="71"/>
      <c r="DL126" s="68"/>
      <c r="DM126" s="69"/>
      <c r="DN126" s="69"/>
      <c r="DO126" s="69"/>
      <c r="DP126" s="69"/>
      <c r="DQ126" s="70"/>
      <c r="DR126" s="71"/>
      <c r="DS126" s="68"/>
      <c r="DT126" s="69"/>
      <c r="DU126" s="69"/>
      <c r="DV126" s="69"/>
      <c r="DW126" s="69"/>
      <c r="DX126" s="70"/>
      <c r="DY126" s="71"/>
      <c r="DZ126" s="68"/>
      <c r="EA126" s="69"/>
      <c r="EB126" s="69"/>
      <c r="EC126" s="69"/>
      <c r="ED126" s="69"/>
      <c r="EE126" s="70"/>
      <c r="EF126" s="71"/>
      <c r="EG126" s="70">
        <f t="shared" si="50"/>
        <v>1</v>
      </c>
      <c r="EH126" s="73">
        <f t="shared" si="51"/>
        <v>0</v>
      </c>
      <c r="EI126" s="70">
        <f t="shared" si="53"/>
        <v>0</v>
      </c>
      <c r="EJ126" s="66">
        <f t="shared" si="54"/>
        <v>0</v>
      </c>
      <c r="EM126" s="67"/>
    </row>
    <row r="127" spans="1:143" outlineLevel="1" x14ac:dyDescent="0.2">
      <c r="A127" s="302" t="s">
        <v>388</v>
      </c>
      <c r="B127" s="304" t="s">
        <v>237</v>
      </c>
      <c r="C127" s="306" t="str">
        <f>IFERROR(IFERROR(IF(MATCH(B127,[1]SINAPI!$A$3:$A$7037,0),(PROPER(VLOOKUP(B127,[1]SINAPI!$A$3:$E$7037,5,0))),0),IFERROR(IF(MATCH(B127,'[1]CDHU-182'!$A$9:$A$4098,0),(UPPER(VLOOKUP(B127,'[1]CDHU-182'!$A$9:$H$4098,8,0))),0),IFERROR(IF(MATCH(B127,[1]FDE!$A$7:$A$3232,0),(VLOOKUP(B127,[1]FDE!$A$7:$E$3232,5,0)),0),IF(MATCH(B127,'[1]SIURB Edif'!$A$2:$A$2699,0),(PROPER(VLOOKUP(B127,'[1]SIURB Edif'!A$2:E$2699,5,0))),0))))," ")</f>
        <v>CDHU-182</v>
      </c>
      <c r="D127" s="169" t="s">
        <v>814</v>
      </c>
      <c r="E127" s="170" t="s">
        <v>22</v>
      </c>
      <c r="F127" s="174">
        <v>27.96</v>
      </c>
      <c r="G127" s="74"/>
      <c r="H127" s="172">
        <f>ROUND(IFERROR(F127*G127," - "),2)</f>
        <v>0</v>
      </c>
      <c r="I127" s="175" t="e">
        <f>H127/$G$686</f>
        <v>#DIV/0!</v>
      </c>
      <c r="J127" s="19">
        <f t="shared" si="52"/>
        <v>1</v>
      </c>
      <c r="K127" s="68">
        <f>SUM(L127:P127)</f>
        <v>0</v>
      </c>
      <c r="L127" s="69"/>
      <c r="M127" s="69"/>
      <c r="N127" s="69"/>
      <c r="O127" s="69"/>
      <c r="P127" s="69"/>
      <c r="Q127" s="73">
        <f>K127*$H127</f>
        <v>0</v>
      </c>
      <c r="R127" s="68">
        <f>SUM(S127:W127)</f>
        <v>0</v>
      </c>
      <c r="S127" s="69"/>
      <c r="T127" s="69"/>
      <c r="U127" s="69"/>
      <c r="V127" s="69"/>
      <c r="W127" s="69"/>
      <c r="X127" s="71">
        <f>R127*$H127</f>
        <v>0</v>
      </c>
      <c r="Y127" s="68">
        <f>SUM(Z127:AD127)</f>
        <v>0</v>
      </c>
      <c r="Z127" s="69"/>
      <c r="AA127" s="69"/>
      <c r="AB127" s="69"/>
      <c r="AC127" s="69"/>
      <c r="AD127" s="69"/>
      <c r="AE127" s="71">
        <f>Y127*$H127</f>
        <v>0</v>
      </c>
      <c r="AF127" s="68">
        <f>SUM(AG127:AK127)</f>
        <v>0</v>
      </c>
      <c r="AG127" s="69"/>
      <c r="AH127" s="69"/>
      <c r="AI127" s="69"/>
      <c r="AJ127" s="69"/>
      <c r="AK127" s="69"/>
      <c r="AL127" s="71">
        <f>AF127*$H127</f>
        <v>0</v>
      </c>
      <c r="AM127" s="68">
        <f>SUM(AN127:AR127)</f>
        <v>0</v>
      </c>
      <c r="AN127" s="69"/>
      <c r="AO127" s="69"/>
      <c r="AP127" s="69"/>
      <c r="AQ127" s="69"/>
      <c r="AR127" s="69"/>
      <c r="AS127" s="71">
        <f>AM127*$H127</f>
        <v>0</v>
      </c>
      <c r="AT127" s="68">
        <f>SUM(AU127:AY127)</f>
        <v>0</v>
      </c>
      <c r="AU127" s="69"/>
      <c r="AV127" s="69"/>
      <c r="AW127" s="69"/>
      <c r="AX127" s="69"/>
      <c r="AY127" s="69"/>
      <c r="AZ127" s="71">
        <f>AT127*$H127</f>
        <v>0</v>
      </c>
      <c r="BA127" s="68">
        <f>SUM(BB127:BF127)</f>
        <v>0</v>
      </c>
      <c r="BB127" s="69"/>
      <c r="BC127" s="69"/>
      <c r="BD127" s="69"/>
      <c r="BE127" s="69"/>
      <c r="BF127" s="69"/>
      <c r="BG127" s="71">
        <f>BA127*$H127</f>
        <v>0</v>
      </c>
      <c r="BH127" s="68">
        <f>SUM(BI127:BM127)</f>
        <v>0</v>
      </c>
      <c r="BI127" s="69"/>
      <c r="BJ127" s="69"/>
      <c r="BK127" s="69"/>
      <c r="BL127" s="69"/>
      <c r="BM127" s="69"/>
      <c r="BN127" s="71">
        <f>BH127*$H127</f>
        <v>0</v>
      </c>
      <c r="BO127" s="68">
        <f>SUM(BP127:BT127)</f>
        <v>0</v>
      </c>
      <c r="BP127" s="69"/>
      <c r="BQ127" s="69"/>
      <c r="BR127" s="69"/>
      <c r="BS127" s="69"/>
      <c r="BT127" s="69"/>
      <c r="BU127" s="71">
        <f>BO127*$H127</f>
        <v>0</v>
      </c>
      <c r="BV127" s="68">
        <f>SUM(BW127:CA127)</f>
        <v>0</v>
      </c>
      <c r="BW127" s="69"/>
      <c r="BX127" s="69"/>
      <c r="BY127" s="69"/>
      <c r="BZ127" s="69"/>
      <c r="CA127" s="69"/>
      <c r="CB127" s="71">
        <f>BV127*$H127</f>
        <v>0</v>
      </c>
      <c r="CC127" s="68">
        <f>SUM(CD127:CH127)</f>
        <v>0</v>
      </c>
      <c r="CD127" s="69"/>
      <c r="CE127" s="69"/>
      <c r="CF127" s="69"/>
      <c r="CG127" s="69"/>
      <c r="CH127" s="69"/>
      <c r="CI127" s="71">
        <f>CC127*$H127</f>
        <v>0</v>
      </c>
      <c r="CJ127" s="68">
        <f>SUM(CK127:CO127)</f>
        <v>0</v>
      </c>
      <c r="CK127" s="69"/>
      <c r="CL127" s="69"/>
      <c r="CM127" s="69"/>
      <c r="CN127" s="69"/>
      <c r="CO127" s="69"/>
      <c r="CP127" s="71">
        <f>CJ127*$H127</f>
        <v>0</v>
      </c>
      <c r="CQ127" s="68">
        <f>SUM(CR127:CV127)</f>
        <v>0</v>
      </c>
      <c r="CR127" s="69"/>
      <c r="CS127" s="69"/>
      <c r="CT127" s="69"/>
      <c r="CU127" s="69"/>
      <c r="CV127" s="69"/>
      <c r="CW127" s="71">
        <f>CQ127*$H127</f>
        <v>0</v>
      </c>
      <c r="CX127" s="68">
        <f>SUM(CY127:DC127)</f>
        <v>0</v>
      </c>
      <c r="CY127" s="69"/>
      <c r="CZ127" s="69"/>
      <c r="DA127" s="69"/>
      <c r="DB127" s="69"/>
      <c r="DC127" s="69"/>
      <c r="DD127" s="71">
        <f>CX127*$H127</f>
        <v>0</v>
      </c>
      <c r="DE127" s="68">
        <f>SUM(DF127:DJ127)</f>
        <v>0</v>
      </c>
      <c r="DF127" s="69"/>
      <c r="DG127" s="69"/>
      <c r="DH127" s="69"/>
      <c r="DI127" s="69"/>
      <c r="DJ127" s="69"/>
      <c r="DK127" s="71">
        <f>DE127*$H127</f>
        <v>0</v>
      </c>
      <c r="DL127" s="68">
        <f>SUM(DM127:DQ127)</f>
        <v>0</v>
      </c>
      <c r="DM127" s="69"/>
      <c r="DN127" s="69"/>
      <c r="DO127" s="69"/>
      <c r="DP127" s="69"/>
      <c r="DQ127" s="69"/>
      <c r="DR127" s="71">
        <f>DL127*$H127</f>
        <v>0</v>
      </c>
      <c r="DS127" s="68">
        <f>SUM(DT127:DX127)</f>
        <v>0</v>
      </c>
      <c r="DT127" s="69"/>
      <c r="DU127" s="69"/>
      <c r="DV127" s="69"/>
      <c r="DW127" s="69"/>
      <c r="DX127" s="69"/>
      <c r="DY127" s="71">
        <f>DS127*$H127</f>
        <v>0</v>
      </c>
      <c r="DZ127" s="68">
        <f>SUM(EA127:EE127)</f>
        <v>0</v>
      </c>
      <c r="EA127" s="69"/>
      <c r="EB127" s="69"/>
      <c r="EC127" s="69"/>
      <c r="ED127" s="69"/>
      <c r="EE127" s="69"/>
      <c r="EF127" s="71">
        <f>DZ127*$H127</f>
        <v>0</v>
      </c>
      <c r="EG127" s="70">
        <f t="shared" si="50"/>
        <v>1</v>
      </c>
      <c r="EH127" s="73">
        <f t="shared" si="51"/>
        <v>0</v>
      </c>
      <c r="EI127" s="70">
        <f t="shared" si="53"/>
        <v>0</v>
      </c>
      <c r="EJ127" s="66">
        <f t="shared" si="54"/>
        <v>0</v>
      </c>
      <c r="EM127" s="67"/>
    </row>
    <row r="128" spans="1:143" outlineLevel="1" x14ac:dyDescent="0.2">
      <c r="A128" s="302" t="s">
        <v>389</v>
      </c>
      <c r="B128" s="305">
        <v>150312</v>
      </c>
      <c r="C128" s="306" t="str">
        <f>IFERROR(IFERROR(IF(MATCH(B128,[1]SINAPI!$A$3:$A$7037,0),(PROPER(VLOOKUP(B128,[1]SINAPI!$A$3:$E$7037,5,0))),0),IFERROR(IF(MATCH(B128,'[1]CDHU-182'!$A$9:$A$4098,0),(UPPER(VLOOKUP(B128,'[1]CDHU-182'!$A$9:$H$4098,8,0))),0),IFERROR(IF(MATCH(B128,[1]FDE!$A$7:$A$3232,0),(VLOOKUP(B128,[1]FDE!$A$7:$E$3232,5,0)),0),IF(MATCH(B128,'[1]SIURB Edif'!$A$2:$A$2699,0),(PROPER(VLOOKUP(B128,'[1]SIURB Edif'!A$2:E$2699,5,0))),0))))," ")</f>
        <v>Siurb (Edif)-Jan/21</v>
      </c>
      <c r="D128" s="180" t="s">
        <v>821</v>
      </c>
      <c r="E128" s="170" t="s">
        <v>322</v>
      </c>
      <c r="F128" s="174">
        <v>27.96</v>
      </c>
      <c r="G128" s="74"/>
      <c r="H128" s="177">
        <f>ROUND(IFERROR(F128*G128," - "),2)</f>
        <v>0</v>
      </c>
      <c r="I128" s="178" t="e">
        <f>H128/$G$686</f>
        <v>#DIV/0!</v>
      </c>
      <c r="J128" s="19">
        <f t="shared" si="52"/>
        <v>1</v>
      </c>
      <c r="K128" s="68">
        <f>SUM(L128:P128)</f>
        <v>0</v>
      </c>
      <c r="L128" s="69"/>
      <c r="M128" s="69"/>
      <c r="N128" s="69"/>
      <c r="O128" s="69"/>
      <c r="P128" s="69"/>
      <c r="Q128" s="73">
        <f>K128*$H128</f>
        <v>0</v>
      </c>
      <c r="R128" s="68">
        <f>SUM(S128:W128)</f>
        <v>0</v>
      </c>
      <c r="S128" s="69"/>
      <c r="T128" s="69"/>
      <c r="U128" s="69"/>
      <c r="V128" s="69"/>
      <c r="W128" s="69"/>
      <c r="X128" s="71">
        <f>R128*$H128</f>
        <v>0</v>
      </c>
      <c r="Y128" s="68">
        <f>SUM(Z128:AD128)</f>
        <v>0</v>
      </c>
      <c r="Z128" s="69"/>
      <c r="AA128" s="69"/>
      <c r="AB128" s="69"/>
      <c r="AC128" s="69"/>
      <c r="AD128" s="69"/>
      <c r="AE128" s="71">
        <f>Y128*$H128</f>
        <v>0</v>
      </c>
      <c r="AF128" s="68">
        <f>SUM(AG128:AK128)</f>
        <v>0</v>
      </c>
      <c r="AG128" s="69"/>
      <c r="AH128" s="69"/>
      <c r="AI128" s="69"/>
      <c r="AJ128" s="69"/>
      <c r="AK128" s="69"/>
      <c r="AL128" s="71">
        <f>AF128*$H128</f>
        <v>0</v>
      </c>
      <c r="AM128" s="68">
        <f>SUM(AN128:AR128)</f>
        <v>0</v>
      </c>
      <c r="AN128" s="69"/>
      <c r="AO128" s="69"/>
      <c r="AP128" s="69"/>
      <c r="AQ128" s="69"/>
      <c r="AR128" s="69"/>
      <c r="AS128" s="71">
        <f>AM128*$H128</f>
        <v>0</v>
      </c>
      <c r="AT128" s="68">
        <f>SUM(AU128:AY128)</f>
        <v>0</v>
      </c>
      <c r="AU128" s="69"/>
      <c r="AV128" s="69"/>
      <c r="AW128" s="69"/>
      <c r="AX128" s="69"/>
      <c r="AY128" s="69"/>
      <c r="AZ128" s="71">
        <f>AT128*$H128</f>
        <v>0</v>
      </c>
      <c r="BA128" s="68">
        <f>SUM(BB128:BF128)</f>
        <v>0</v>
      </c>
      <c r="BB128" s="69"/>
      <c r="BC128" s="69"/>
      <c r="BD128" s="69"/>
      <c r="BE128" s="69"/>
      <c r="BF128" s="69"/>
      <c r="BG128" s="71">
        <f>BA128*$H128</f>
        <v>0</v>
      </c>
      <c r="BH128" s="68">
        <f>SUM(BI128:BM128)</f>
        <v>0</v>
      </c>
      <c r="BI128" s="69"/>
      <c r="BJ128" s="69"/>
      <c r="BK128" s="69"/>
      <c r="BL128" s="69"/>
      <c r="BM128" s="69"/>
      <c r="BN128" s="71">
        <f>BH128*$H128</f>
        <v>0</v>
      </c>
      <c r="BO128" s="68">
        <f>SUM(BP128:BT128)</f>
        <v>0</v>
      </c>
      <c r="BP128" s="69"/>
      <c r="BQ128" s="69"/>
      <c r="BR128" s="69"/>
      <c r="BS128" s="69"/>
      <c r="BT128" s="69"/>
      <c r="BU128" s="71">
        <f>BO128*$H128</f>
        <v>0</v>
      </c>
      <c r="BV128" s="68">
        <f>SUM(BW128:CA128)</f>
        <v>0</v>
      </c>
      <c r="BW128" s="69"/>
      <c r="BX128" s="69"/>
      <c r="BY128" s="69"/>
      <c r="BZ128" s="69"/>
      <c r="CA128" s="69"/>
      <c r="CB128" s="71">
        <f>BV128*$H128</f>
        <v>0</v>
      </c>
      <c r="CC128" s="68">
        <f>SUM(CD128:CH128)</f>
        <v>0</v>
      </c>
      <c r="CD128" s="69"/>
      <c r="CE128" s="69"/>
      <c r="CF128" s="69"/>
      <c r="CG128" s="69"/>
      <c r="CH128" s="69"/>
      <c r="CI128" s="71">
        <f>CC128*$H128</f>
        <v>0</v>
      </c>
      <c r="CJ128" s="68">
        <f>SUM(CK128:CO128)</f>
        <v>0</v>
      </c>
      <c r="CK128" s="69"/>
      <c r="CL128" s="69"/>
      <c r="CM128" s="69"/>
      <c r="CN128" s="69"/>
      <c r="CO128" s="69"/>
      <c r="CP128" s="71">
        <f>CJ128*$H128</f>
        <v>0</v>
      </c>
      <c r="CQ128" s="68">
        <f>SUM(CR128:CV128)</f>
        <v>0</v>
      </c>
      <c r="CR128" s="69"/>
      <c r="CS128" s="69"/>
      <c r="CT128" s="69"/>
      <c r="CU128" s="69"/>
      <c r="CV128" s="69"/>
      <c r="CW128" s="71">
        <f>CQ128*$H128</f>
        <v>0</v>
      </c>
      <c r="CX128" s="68">
        <f>SUM(CY128:DC128)</f>
        <v>0</v>
      </c>
      <c r="CY128" s="69"/>
      <c r="CZ128" s="69"/>
      <c r="DA128" s="69"/>
      <c r="DB128" s="69"/>
      <c r="DC128" s="69"/>
      <c r="DD128" s="71">
        <f>CX128*$H128</f>
        <v>0</v>
      </c>
      <c r="DE128" s="68">
        <f>SUM(DF128:DJ128)</f>
        <v>0</v>
      </c>
      <c r="DF128" s="69"/>
      <c r="DG128" s="69"/>
      <c r="DH128" s="69"/>
      <c r="DI128" s="69"/>
      <c r="DJ128" s="69"/>
      <c r="DK128" s="71">
        <f>DE128*$H128</f>
        <v>0</v>
      </c>
      <c r="DL128" s="68">
        <f>SUM(DM128:DQ128)</f>
        <v>0</v>
      </c>
      <c r="DM128" s="69"/>
      <c r="DN128" s="69"/>
      <c r="DO128" s="69"/>
      <c r="DP128" s="69"/>
      <c r="DQ128" s="69"/>
      <c r="DR128" s="71">
        <f>DL128*$H128</f>
        <v>0</v>
      </c>
      <c r="DS128" s="68">
        <f>SUM(DT128:DX128)</f>
        <v>0</v>
      </c>
      <c r="DT128" s="69"/>
      <c r="DU128" s="69"/>
      <c r="DV128" s="69"/>
      <c r="DW128" s="69"/>
      <c r="DX128" s="69"/>
      <c r="DY128" s="71">
        <f>DS128*$H128</f>
        <v>0</v>
      </c>
      <c r="DZ128" s="68">
        <f>SUM(EA128:EE128)</f>
        <v>0</v>
      </c>
      <c r="EA128" s="69"/>
      <c r="EB128" s="69"/>
      <c r="EC128" s="69"/>
      <c r="ED128" s="69"/>
      <c r="EE128" s="69"/>
      <c r="EF128" s="71">
        <f>DZ128*$H128</f>
        <v>0</v>
      </c>
      <c r="EG128" s="70">
        <f t="shared" si="50"/>
        <v>1</v>
      </c>
      <c r="EH128" s="73">
        <f t="shared" si="51"/>
        <v>0</v>
      </c>
      <c r="EI128" s="70">
        <f t="shared" si="53"/>
        <v>0</v>
      </c>
      <c r="EJ128" s="66">
        <f t="shared" si="54"/>
        <v>0</v>
      </c>
      <c r="EM128" s="67"/>
    </row>
    <row r="129" spans="1:143" ht="25.5" outlineLevel="1" x14ac:dyDescent="0.2">
      <c r="A129" s="313" t="s">
        <v>189</v>
      </c>
      <c r="B129" s="314"/>
      <c r="C129" s="307"/>
      <c r="D129" s="176" t="s">
        <v>355</v>
      </c>
      <c r="E129" s="28">
        <f>SUM(H130:H132)</f>
        <v>0</v>
      </c>
      <c r="F129" s="28"/>
      <c r="G129" s="28"/>
      <c r="H129" s="28"/>
      <c r="I129" s="27" t="e">
        <f>E129/$G$686</f>
        <v>#DIV/0!</v>
      </c>
      <c r="J129" s="19">
        <f t="shared" si="52"/>
        <v>1</v>
      </c>
      <c r="K129" s="68"/>
      <c r="L129" s="69"/>
      <c r="M129" s="69"/>
      <c r="N129" s="69"/>
      <c r="O129" s="69"/>
      <c r="P129" s="70"/>
      <c r="Q129" s="73"/>
      <c r="R129" s="68"/>
      <c r="S129" s="69"/>
      <c r="T129" s="69"/>
      <c r="U129" s="69"/>
      <c r="V129" s="69"/>
      <c r="W129" s="70"/>
      <c r="X129" s="71"/>
      <c r="Y129" s="68"/>
      <c r="Z129" s="69"/>
      <c r="AA129" s="69"/>
      <c r="AB129" s="69"/>
      <c r="AC129" s="69"/>
      <c r="AD129" s="70"/>
      <c r="AE129" s="71"/>
      <c r="AF129" s="68"/>
      <c r="AG129" s="69"/>
      <c r="AH129" s="69"/>
      <c r="AI129" s="69"/>
      <c r="AJ129" s="69"/>
      <c r="AK129" s="70"/>
      <c r="AL129" s="71"/>
      <c r="AM129" s="68"/>
      <c r="AN129" s="69"/>
      <c r="AO129" s="69"/>
      <c r="AP129" s="69"/>
      <c r="AQ129" s="69"/>
      <c r="AR129" s="70"/>
      <c r="AS129" s="71"/>
      <c r="AT129" s="68"/>
      <c r="AU129" s="69"/>
      <c r="AV129" s="69"/>
      <c r="AW129" s="69"/>
      <c r="AX129" s="69"/>
      <c r="AY129" s="70"/>
      <c r="AZ129" s="71"/>
      <c r="BA129" s="68"/>
      <c r="BB129" s="69"/>
      <c r="BC129" s="69"/>
      <c r="BD129" s="69"/>
      <c r="BE129" s="69"/>
      <c r="BF129" s="70"/>
      <c r="BG129" s="71"/>
      <c r="BH129" s="68"/>
      <c r="BI129" s="69"/>
      <c r="BJ129" s="69"/>
      <c r="BK129" s="69"/>
      <c r="BL129" s="69"/>
      <c r="BM129" s="70"/>
      <c r="BN129" s="71"/>
      <c r="BO129" s="68"/>
      <c r="BP129" s="69"/>
      <c r="BQ129" s="69"/>
      <c r="BR129" s="69"/>
      <c r="BS129" s="69"/>
      <c r="BT129" s="70"/>
      <c r="BU129" s="71"/>
      <c r="BV129" s="68"/>
      <c r="BW129" s="69"/>
      <c r="BX129" s="69"/>
      <c r="BY129" s="69"/>
      <c r="BZ129" s="69"/>
      <c r="CA129" s="70"/>
      <c r="CB129" s="71"/>
      <c r="CC129" s="68"/>
      <c r="CD129" s="69"/>
      <c r="CE129" s="69"/>
      <c r="CF129" s="69"/>
      <c r="CG129" s="69"/>
      <c r="CH129" s="70"/>
      <c r="CI129" s="71"/>
      <c r="CJ129" s="68"/>
      <c r="CK129" s="69"/>
      <c r="CL129" s="69"/>
      <c r="CM129" s="69"/>
      <c r="CN129" s="69"/>
      <c r="CO129" s="70"/>
      <c r="CP129" s="71"/>
      <c r="CQ129" s="68"/>
      <c r="CR129" s="69"/>
      <c r="CS129" s="69"/>
      <c r="CT129" s="69"/>
      <c r="CU129" s="69"/>
      <c r="CV129" s="70"/>
      <c r="CW129" s="71"/>
      <c r="CX129" s="68"/>
      <c r="CY129" s="69"/>
      <c r="CZ129" s="69"/>
      <c r="DA129" s="69"/>
      <c r="DB129" s="69"/>
      <c r="DC129" s="70"/>
      <c r="DD129" s="71"/>
      <c r="DE129" s="68"/>
      <c r="DF129" s="69"/>
      <c r="DG129" s="69"/>
      <c r="DH129" s="69"/>
      <c r="DI129" s="69"/>
      <c r="DJ129" s="70"/>
      <c r="DK129" s="71"/>
      <c r="DL129" s="68"/>
      <c r="DM129" s="69"/>
      <c r="DN129" s="69"/>
      <c r="DO129" s="69"/>
      <c r="DP129" s="69"/>
      <c r="DQ129" s="70"/>
      <c r="DR129" s="71"/>
      <c r="DS129" s="68"/>
      <c r="DT129" s="69"/>
      <c r="DU129" s="69"/>
      <c r="DV129" s="69"/>
      <c r="DW129" s="69"/>
      <c r="DX129" s="70"/>
      <c r="DY129" s="71"/>
      <c r="DZ129" s="68"/>
      <c r="EA129" s="69"/>
      <c r="EB129" s="69"/>
      <c r="EC129" s="69"/>
      <c r="ED129" s="69"/>
      <c r="EE129" s="70"/>
      <c r="EF129" s="71"/>
      <c r="EG129" s="70">
        <f t="shared" si="50"/>
        <v>1</v>
      </c>
      <c r="EH129" s="73">
        <f t="shared" si="51"/>
        <v>0</v>
      </c>
      <c r="EI129" s="70">
        <f t="shared" si="53"/>
        <v>0</v>
      </c>
      <c r="EJ129" s="66">
        <f t="shared" si="54"/>
        <v>0</v>
      </c>
      <c r="EM129" s="67"/>
    </row>
    <row r="130" spans="1:143" ht="25.5" outlineLevel="1" x14ac:dyDescent="0.2">
      <c r="A130" s="302" t="s">
        <v>384</v>
      </c>
      <c r="B130" s="303" t="s">
        <v>93</v>
      </c>
      <c r="C130" s="306" t="str">
        <f>IFERROR(IFERROR(IF(MATCH(B130,[1]SINAPI!$A$3:$A$7037,0),(PROPER(VLOOKUP(B130,[1]SINAPI!$A$3:$E$7037,5,0))),0),IFERROR(IF(MATCH(B130,'[1]CDHU-182'!$A$9:$A$4098,0),(UPPER(VLOOKUP(B130,'[1]CDHU-182'!$A$9:$H$4098,8,0))),0),IFERROR(IF(MATCH(B130,[1]FDE!$A$7:$A$3232,0),(VLOOKUP(B130,[1]FDE!$A$7:$E$3232,5,0)),0),IF(MATCH(B130,'[1]SIURB Edif'!$A$2:$A$2699,0),(PROPER(VLOOKUP(B130,'[1]SIURB Edif'!A$2:E$2699,5,0))),0))))," ")</f>
        <v>FDE-Julho/21</v>
      </c>
      <c r="D130" s="169" t="s">
        <v>812</v>
      </c>
      <c r="E130" s="170" t="s">
        <v>75</v>
      </c>
      <c r="F130" s="171">
        <v>1</v>
      </c>
      <c r="G130" s="74"/>
      <c r="H130" s="172">
        <f>ROUND(IFERROR(F130*G130," - "),2)</f>
        <v>0</v>
      </c>
      <c r="I130" s="173" t="e">
        <f>H130/$G$686</f>
        <v>#DIV/0!</v>
      </c>
      <c r="J130" s="19">
        <f t="shared" si="52"/>
        <v>1</v>
      </c>
      <c r="K130" s="68">
        <f>SUM(L130:P130)</f>
        <v>0</v>
      </c>
      <c r="L130" s="69"/>
      <c r="M130" s="69"/>
      <c r="N130" s="69"/>
      <c r="O130" s="69"/>
      <c r="P130" s="69"/>
      <c r="Q130" s="73">
        <f>K130*$H130</f>
        <v>0</v>
      </c>
      <c r="R130" s="68">
        <f>SUM(S130:W130)</f>
        <v>0</v>
      </c>
      <c r="S130" s="69"/>
      <c r="T130" s="69"/>
      <c r="U130" s="69"/>
      <c r="V130" s="69"/>
      <c r="W130" s="69"/>
      <c r="X130" s="71">
        <f>R130*$H130</f>
        <v>0</v>
      </c>
      <c r="Y130" s="68">
        <f>SUM(Z130:AD130)</f>
        <v>0</v>
      </c>
      <c r="Z130" s="69"/>
      <c r="AA130" s="69"/>
      <c r="AB130" s="69"/>
      <c r="AC130" s="69"/>
      <c r="AD130" s="69"/>
      <c r="AE130" s="71">
        <f>Y130*$H130</f>
        <v>0</v>
      </c>
      <c r="AF130" s="68">
        <f>SUM(AG130:AK130)</f>
        <v>0</v>
      </c>
      <c r="AG130" s="69"/>
      <c r="AH130" s="69"/>
      <c r="AI130" s="69"/>
      <c r="AJ130" s="69"/>
      <c r="AK130" s="69"/>
      <c r="AL130" s="71">
        <f>AF130*$H130</f>
        <v>0</v>
      </c>
      <c r="AM130" s="68">
        <f>SUM(AN130:AR130)</f>
        <v>0</v>
      </c>
      <c r="AN130" s="69"/>
      <c r="AO130" s="69"/>
      <c r="AP130" s="69"/>
      <c r="AQ130" s="69"/>
      <c r="AR130" s="69"/>
      <c r="AS130" s="71">
        <f>AM130*$H130</f>
        <v>0</v>
      </c>
      <c r="AT130" s="68">
        <f>SUM(AU130:AY130)</f>
        <v>0</v>
      </c>
      <c r="AU130" s="69"/>
      <c r="AV130" s="69"/>
      <c r="AW130" s="69"/>
      <c r="AX130" s="69"/>
      <c r="AY130" s="69"/>
      <c r="AZ130" s="71">
        <f>AT130*$H130</f>
        <v>0</v>
      </c>
      <c r="BA130" s="68">
        <f>SUM(BB130:BF130)</f>
        <v>0</v>
      </c>
      <c r="BB130" s="69"/>
      <c r="BC130" s="69"/>
      <c r="BD130" s="69"/>
      <c r="BE130" s="69"/>
      <c r="BF130" s="69"/>
      <c r="BG130" s="71">
        <f>BA130*$H130</f>
        <v>0</v>
      </c>
      <c r="BH130" s="68">
        <f>SUM(BI130:BM130)</f>
        <v>0</v>
      </c>
      <c r="BI130" s="69"/>
      <c r="BJ130" s="69"/>
      <c r="BK130" s="69"/>
      <c r="BL130" s="69"/>
      <c r="BM130" s="69"/>
      <c r="BN130" s="71">
        <f>BH130*$H130</f>
        <v>0</v>
      </c>
      <c r="BO130" s="68">
        <f>SUM(BP130:BT130)</f>
        <v>0</v>
      </c>
      <c r="BP130" s="69"/>
      <c r="BQ130" s="69"/>
      <c r="BR130" s="69"/>
      <c r="BS130" s="69"/>
      <c r="BT130" s="69"/>
      <c r="BU130" s="71">
        <f>BO130*$H130</f>
        <v>0</v>
      </c>
      <c r="BV130" s="68">
        <f>SUM(BW130:CA130)</f>
        <v>0</v>
      </c>
      <c r="BW130" s="69"/>
      <c r="BX130" s="69"/>
      <c r="BY130" s="69"/>
      <c r="BZ130" s="69"/>
      <c r="CA130" s="69"/>
      <c r="CB130" s="71">
        <f>BV130*$H130</f>
        <v>0</v>
      </c>
      <c r="CC130" s="68">
        <f>SUM(CD130:CH130)</f>
        <v>0</v>
      </c>
      <c r="CD130" s="69"/>
      <c r="CE130" s="69"/>
      <c r="CF130" s="69"/>
      <c r="CG130" s="69"/>
      <c r="CH130" s="69"/>
      <c r="CI130" s="71">
        <f>CC130*$H130</f>
        <v>0</v>
      </c>
      <c r="CJ130" s="68">
        <f>SUM(CK130:CO130)</f>
        <v>0</v>
      </c>
      <c r="CK130" s="69"/>
      <c r="CL130" s="69"/>
      <c r="CM130" s="69"/>
      <c r="CN130" s="69"/>
      <c r="CO130" s="69"/>
      <c r="CP130" s="71">
        <f>CJ130*$H130</f>
        <v>0</v>
      </c>
      <c r="CQ130" s="68">
        <f>SUM(CR130:CV130)</f>
        <v>0</v>
      </c>
      <c r="CR130" s="69"/>
      <c r="CS130" s="69"/>
      <c r="CT130" s="69"/>
      <c r="CU130" s="69"/>
      <c r="CV130" s="69"/>
      <c r="CW130" s="71">
        <f>CQ130*$H130</f>
        <v>0</v>
      </c>
      <c r="CX130" s="68">
        <f>SUM(CY130:DC130)</f>
        <v>0</v>
      </c>
      <c r="CY130" s="69"/>
      <c r="CZ130" s="69"/>
      <c r="DA130" s="69"/>
      <c r="DB130" s="69"/>
      <c r="DC130" s="69"/>
      <c r="DD130" s="71">
        <f>CX130*$H130</f>
        <v>0</v>
      </c>
      <c r="DE130" s="68">
        <f>SUM(DF130:DJ130)</f>
        <v>0</v>
      </c>
      <c r="DF130" s="69"/>
      <c r="DG130" s="69"/>
      <c r="DH130" s="69"/>
      <c r="DI130" s="69"/>
      <c r="DJ130" s="69"/>
      <c r="DK130" s="71">
        <f>DE130*$H130</f>
        <v>0</v>
      </c>
      <c r="DL130" s="68">
        <f>SUM(DM130:DQ130)</f>
        <v>0</v>
      </c>
      <c r="DM130" s="69"/>
      <c r="DN130" s="69"/>
      <c r="DO130" s="69"/>
      <c r="DP130" s="69"/>
      <c r="DQ130" s="69"/>
      <c r="DR130" s="71">
        <f>DL130*$H130</f>
        <v>0</v>
      </c>
      <c r="DS130" s="68">
        <f>SUM(DT130:DX130)</f>
        <v>0</v>
      </c>
      <c r="DT130" s="69"/>
      <c r="DU130" s="69"/>
      <c r="DV130" s="69"/>
      <c r="DW130" s="69"/>
      <c r="DX130" s="69"/>
      <c r="DY130" s="71">
        <f>DS130*$H130</f>
        <v>0</v>
      </c>
      <c r="DZ130" s="68">
        <f>SUM(EA130:EE130)</f>
        <v>0</v>
      </c>
      <c r="EA130" s="69"/>
      <c r="EB130" s="69"/>
      <c r="EC130" s="69"/>
      <c r="ED130" s="69"/>
      <c r="EE130" s="69"/>
      <c r="EF130" s="71">
        <f>DZ130*$H130</f>
        <v>0</v>
      </c>
      <c r="EG130" s="70">
        <f t="shared" si="50"/>
        <v>1</v>
      </c>
      <c r="EH130" s="73">
        <f t="shared" si="51"/>
        <v>0</v>
      </c>
      <c r="EI130" s="70">
        <f t="shared" si="53"/>
        <v>0</v>
      </c>
      <c r="EJ130" s="66">
        <f t="shared" si="54"/>
        <v>0</v>
      </c>
      <c r="EM130" s="67"/>
    </row>
    <row r="131" spans="1:143" ht="25.5" outlineLevel="1" x14ac:dyDescent="0.2">
      <c r="A131" s="302" t="s">
        <v>390</v>
      </c>
      <c r="B131" s="303" t="s">
        <v>74</v>
      </c>
      <c r="C131" s="306" t="str">
        <f>IFERROR(IFERROR(IF(MATCH(B131,[1]SINAPI!$A$3:$A$7037,0),(PROPER(VLOOKUP(B131,[1]SINAPI!$A$3:$E$7037,5,0))),0),IFERROR(IF(MATCH(B131,'[1]CDHU-182'!$A$9:$A$4098,0),(UPPER(VLOOKUP(B131,'[1]CDHU-182'!$A$9:$H$4098,8,0))),0),IFERROR(IF(MATCH(B131,[1]FDE!$A$7:$A$3232,0),(VLOOKUP(B131,[1]FDE!$A$7:$E$3232,5,0)),0),IF(MATCH(B131,'[1]SIURB Edif'!$A$2:$A$2699,0),(PROPER(VLOOKUP(B131,'[1]SIURB Edif'!A$2:E$2699,5,0))),0))))," ")</f>
        <v>FDE-Julho/21</v>
      </c>
      <c r="D131" s="169" t="s">
        <v>813</v>
      </c>
      <c r="E131" s="170" t="s">
        <v>75</v>
      </c>
      <c r="F131" s="171">
        <v>1</v>
      </c>
      <c r="G131" s="74"/>
      <c r="H131" s="172">
        <f>ROUND(IFERROR(F131*G131," - "),2)</f>
        <v>0</v>
      </c>
      <c r="I131" s="173" t="e">
        <f>H131/$G$686</f>
        <v>#DIV/0!</v>
      </c>
      <c r="J131" s="19">
        <f t="shared" si="52"/>
        <v>1</v>
      </c>
      <c r="K131" s="68">
        <f>SUM(L131:P131)</f>
        <v>0</v>
      </c>
      <c r="L131" s="69"/>
      <c r="M131" s="69"/>
      <c r="N131" s="69"/>
      <c r="O131" s="69"/>
      <c r="P131" s="69"/>
      <c r="Q131" s="73">
        <f>K131*$H131</f>
        <v>0</v>
      </c>
      <c r="R131" s="68">
        <f>SUM(S131:W131)</f>
        <v>0</v>
      </c>
      <c r="S131" s="69"/>
      <c r="T131" s="69"/>
      <c r="U131" s="69"/>
      <c r="V131" s="69"/>
      <c r="W131" s="69"/>
      <c r="X131" s="71">
        <f>R131*$H131</f>
        <v>0</v>
      </c>
      <c r="Y131" s="68">
        <f>SUM(Z131:AD131)</f>
        <v>0</v>
      </c>
      <c r="Z131" s="69"/>
      <c r="AA131" s="69"/>
      <c r="AB131" s="69"/>
      <c r="AC131" s="69"/>
      <c r="AD131" s="69"/>
      <c r="AE131" s="71">
        <f>Y131*$H131</f>
        <v>0</v>
      </c>
      <c r="AF131" s="68">
        <f>SUM(AG131:AK131)</f>
        <v>0</v>
      </c>
      <c r="AG131" s="69"/>
      <c r="AH131" s="69"/>
      <c r="AI131" s="69"/>
      <c r="AJ131" s="69"/>
      <c r="AK131" s="69"/>
      <c r="AL131" s="71">
        <f>AF131*$H131</f>
        <v>0</v>
      </c>
      <c r="AM131" s="68">
        <f>SUM(AN131:AR131)</f>
        <v>0</v>
      </c>
      <c r="AN131" s="69"/>
      <c r="AO131" s="69"/>
      <c r="AP131" s="69"/>
      <c r="AQ131" s="69"/>
      <c r="AR131" s="69"/>
      <c r="AS131" s="71">
        <f>AM131*$H131</f>
        <v>0</v>
      </c>
      <c r="AT131" s="68">
        <f>SUM(AU131:AY131)</f>
        <v>0</v>
      </c>
      <c r="AU131" s="69"/>
      <c r="AV131" s="69"/>
      <c r="AW131" s="69"/>
      <c r="AX131" s="69"/>
      <c r="AY131" s="69"/>
      <c r="AZ131" s="71">
        <f>AT131*$H131</f>
        <v>0</v>
      </c>
      <c r="BA131" s="68">
        <f>SUM(BB131:BF131)</f>
        <v>0</v>
      </c>
      <c r="BB131" s="69"/>
      <c r="BC131" s="69"/>
      <c r="BD131" s="69"/>
      <c r="BE131" s="69"/>
      <c r="BF131" s="69"/>
      <c r="BG131" s="71">
        <f>BA131*$H131</f>
        <v>0</v>
      </c>
      <c r="BH131" s="68">
        <f>SUM(BI131:BM131)</f>
        <v>0</v>
      </c>
      <c r="BI131" s="69"/>
      <c r="BJ131" s="69"/>
      <c r="BK131" s="69"/>
      <c r="BL131" s="69"/>
      <c r="BM131" s="69"/>
      <c r="BN131" s="71">
        <f>BH131*$H131</f>
        <v>0</v>
      </c>
      <c r="BO131" s="68">
        <f>SUM(BP131:BT131)</f>
        <v>0</v>
      </c>
      <c r="BP131" s="69"/>
      <c r="BQ131" s="69"/>
      <c r="BR131" s="69"/>
      <c r="BS131" s="69"/>
      <c r="BT131" s="69"/>
      <c r="BU131" s="71">
        <f>BO131*$H131</f>
        <v>0</v>
      </c>
      <c r="BV131" s="68">
        <f>SUM(BW131:CA131)</f>
        <v>0</v>
      </c>
      <c r="BW131" s="69"/>
      <c r="BX131" s="69"/>
      <c r="BY131" s="69"/>
      <c r="BZ131" s="69"/>
      <c r="CA131" s="69"/>
      <c r="CB131" s="71">
        <f>BV131*$H131</f>
        <v>0</v>
      </c>
      <c r="CC131" s="68">
        <f>SUM(CD131:CH131)</f>
        <v>0</v>
      </c>
      <c r="CD131" s="69"/>
      <c r="CE131" s="69"/>
      <c r="CF131" s="69"/>
      <c r="CG131" s="69"/>
      <c r="CH131" s="69"/>
      <c r="CI131" s="71">
        <f>CC131*$H131</f>
        <v>0</v>
      </c>
      <c r="CJ131" s="68">
        <f>SUM(CK131:CO131)</f>
        <v>0</v>
      </c>
      <c r="CK131" s="69"/>
      <c r="CL131" s="69"/>
      <c r="CM131" s="69"/>
      <c r="CN131" s="69"/>
      <c r="CO131" s="69"/>
      <c r="CP131" s="71">
        <f>CJ131*$H131</f>
        <v>0</v>
      </c>
      <c r="CQ131" s="68">
        <f>SUM(CR131:CV131)</f>
        <v>0</v>
      </c>
      <c r="CR131" s="69"/>
      <c r="CS131" s="69"/>
      <c r="CT131" s="69"/>
      <c r="CU131" s="69"/>
      <c r="CV131" s="69"/>
      <c r="CW131" s="71">
        <f>CQ131*$H131</f>
        <v>0</v>
      </c>
      <c r="CX131" s="68">
        <f>SUM(CY131:DC131)</f>
        <v>0</v>
      </c>
      <c r="CY131" s="69"/>
      <c r="CZ131" s="69"/>
      <c r="DA131" s="69"/>
      <c r="DB131" s="69"/>
      <c r="DC131" s="69"/>
      <c r="DD131" s="71">
        <f>CX131*$H131</f>
        <v>0</v>
      </c>
      <c r="DE131" s="68">
        <f>SUM(DF131:DJ131)</f>
        <v>0</v>
      </c>
      <c r="DF131" s="69"/>
      <c r="DG131" s="69"/>
      <c r="DH131" s="69"/>
      <c r="DI131" s="69"/>
      <c r="DJ131" s="69"/>
      <c r="DK131" s="71">
        <f>DE131*$H131</f>
        <v>0</v>
      </c>
      <c r="DL131" s="68">
        <f>SUM(DM131:DQ131)</f>
        <v>0</v>
      </c>
      <c r="DM131" s="69"/>
      <c r="DN131" s="69"/>
      <c r="DO131" s="69"/>
      <c r="DP131" s="69"/>
      <c r="DQ131" s="69"/>
      <c r="DR131" s="71">
        <f>DL131*$H131</f>
        <v>0</v>
      </c>
      <c r="DS131" s="68">
        <f>SUM(DT131:DX131)</f>
        <v>0</v>
      </c>
      <c r="DT131" s="69"/>
      <c r="DU131" s="69"/>
      <c r="DV131" s="69"/>
      <c r="DW131" s="69"/>
      <c r="DX131" s="69"/>
      <c r="DY131" s="71">
        <f>DS131*$H131</f>
        <v>0</v>
      </c>
      <c r="DZ131" s="68">
        <f>SUM(EA131:EE131)</f>
        <v>0</v>
      </c>
      <c r="EA131" s="69"/>
      <c r="EB131" s="69"/>
      <c r="EC131" s="69"/>
      <c r="ED131" s="69"/>
      <c r="EE131" s="69"/>
      <c r="EF131" s="71">
        <f>DZ131*$H131</f>
        <v>0</v>
      </c>
      <c r="EG131" s="70">
        <f t="shared" si="50"/>
        <v>1</v>
      </c>
      <c r="EH131" s="73">
        <f t="shared" si="51"/>
        <v>0</v>
      </c>
      <c r="EI131" s="70">
        <f t="shared" si="53"/>
        <v>0</v>
      </c>
      <c r="EJ131" s="66">
        <f t="shared" si="54"/>
        <v>0</v>
      </c>
      <c r="EM131" s="67"/>
    </row>
    <row r="132" spans="1:143" ht="26.25" outlineLevel="1" thickBot="1" x14ac:dyDescent="0.25">
      <c r="A132" s="302" t="s">
        <v>369</v>
      </c>
      <c r="B132" s="303" t="s">
        <v>85</v>
      </c>
      <c r="C132" s="306" t="str">
        <f>IFERROR(IFERROR(IF(MATCH(B132,[1]SINAPI!$A$3:$A$7037,0),(PROPER(VLOOKUP(B132,[1]SINAPI!$A$3:$E$7037,5,0))),0),IFERROR(IF(MATCH(B132,'[1]CDHU-182'!$A$9:$A$4098,0),(UPPER(VLOOKUP(B132,'[1]CDHU-182'!$A$9:$H$4098,8,0))),0),IFERROR(IF(MATCH(B132,[1]FDE!$A$7:$A$3232,0),(VLOOKUP(B132,[1]FDE!$A$7:$E$3232,5,0)),0),IF(MATCH(B132,'[1]SIURB Edif'!$A$2:$A$2699,0),(PROPER(VLOOKUP(B132,'[1]SIURB Edif'!A$2:E$2699,5,0))),0))))," ")</f>
        <v>FDE-Julho/21</v>
      </c>
      <c r="D132" s="169" t="s">
        <v>340</v>
      </c>
      <c r="E132" s="170" t="s">
        <v>75</v>
      </c>
      <c r="F132" s="171">
        <v>10</v>
      </c>
      <c r="G132" s="74"/>
      <c r="H132" s="172">
        <f>ROUND(IFERROR(F132*G132," - "),2)</f>
        <v>0</v>
      </c>
      <c r="I132" s="173" t="e">
        <f>H132/$G$686</f>
        <v>#DIV/0!</v>
      </c>
      <c r="J132" s="19">
        <f t="shared" si="52"/>
        <v>1</v>
      </c>
      <c r="K132" s="68">
        <f>SUM(L132:P132)</f>
        <v>0</v>
      </c>
      <c r="L132" s="69"/>
      <c r="M132" s="69"/>
      <c r="N132" s="69"/>
      <c r="O132" s="69"/>
      <c r="P132" s="69"/>
      <c r="Q132" s="73">
        <f>K132*$H132</f>
        <v>0</v>
      </c>
      <c r="R132" s="68">
        <f>SUM(S132:W132)</f>
        <v>0</v>
      </c>
      <c r="S132" s="69"/>
      <c r="T132" s="69"/>
      <c r="U132" s="69"/>
      <c r="V132" s="69"/>
      <c r="W132" s="69"/>
      <c r="X132" s="71">
        <f>R132*$H132</f>
        <v>0</v>
      </c>
      <c r="Y132" s="68">
        <f>SUM(Z132:AD132)</f>
        <v>0</v>
      </c>
      <c r="Z132" s="69"/>
      <c r="AA132" s="69"/>
      <c r="AB132" s="69"/>
      <c r="AC132" s="69"/>
      <c r="AD132" s="69"/>
      <c r="AE132" s="71">
        <f>Y132*$H132</f>
        <v>0</v>
      </c>
      <c r="AF132" s="68">
        <f>SUM(AG132:AK132)</f>
        <v>0</v>
      </c>
      <c r="AG132" s="69"/>
      <c r="AH132" s="69"/>
      <c r="AI132" s="69"/>
      <c r="AJ132" s="69"/>
      <c r="AK132" s="69"/>
      <c r="AL132" s="71">
        <f>AF132*$H132</f>
        <v>0</v>
      </c>
      <c r="AM132" s="68">
        <f>SUM(AN132:AR132)</f>
        <v>0</v>
      </c>
      <c r="AN132" s="69"/>
      <c r="AO132" s="69"/>
      <c r="AP132" s="69"/>
      <c r="AQ132" s="69"/>
      <c r="AR132" s="69"/>
      <c r="AS132" s="71">
        <f>AM132*$H132</f>
        <v>0</v>
      </c>
      <c r="AT132" s="68">
        <f>SUM(AU132:AY132)</f>
        <v>0</v>
      </c>
      <c r="AU132" s="69"/>
      <c r="AV132" s="69"/>
      <c r="AW132" s="69"/>
      <c r="AX132" s="69"/>
      <c r="AY132" s="69"/>
      <c r="AZ132" s="71">
        <f>AT132*$H132</f>
        <v>0</v>
      </c>
      <c r="BA132" s="68">
        <f>SUM(BB132:BF132)</f>
        <v>0</v>
      </c>
      <c r="BB132" s="69"/>
      <c r="BC132" s="69"/>
      <c r="BD132" s="69"/>
      <c r="BE132" s="69"/>
      <c r="BF132" s="69"/>
      <c r="BG132" s="71">
        <f>BA132*$H132</f>
        <v>0</v>
      </c>
      <c r="BH132" s="68">
        <f>SUM(BI132:BM132)</f>
        <v>0</v>
      </c>
      <c r="BI132" s="69"/>
      <c r="BJ132" s="69"/>
      <c r="BK132" s="69"/>
      <c r="BL132" s="69"/>
      <c r="BM132" s="69"/>
      <c r="BN132" s="71">
        <f>BH132*$H132</f>
        <v>0</v>
      </c>
      <c r="BO132" s="68">
        <f>SUM(BP132:BT132)</f>
        <v>0</v>
      </c>
      <c r="BP132" s="69"/>
      <c r="BQ132" s="69"/>
      <c r="BR132" s="69"/>
      <c r="BS132" s="69"/>
      <c r="BT132" s="69"/>
      <c r="BU132" s="71">
        <f>BO132*$H132</f>
        <v>0</v>
      </c>
      <c r="BV132" s="68">
        <f>SUM(BW132:CA132)</f>
        <v>0</v>
      </c>
      <c r="BW132" s="69"/>
      <c r="BX132" s="69"/>
      <c r="BY132" s="69"/>
      <c r="BZ132" s="69"/>
      <c r="CA132" s="69"/>
      <c r="CB132" s="71">
        <f>BV132*$H132</f>
        <v>0</v>
      </c>
      <c r="CC132" s="68">
        <f>SUM(CD132:CH132)</f>
        <v>0</v>
      </c>
      <c r="CD132" s="69"/>
      <c r="CE132" s="69"/>
      <c r="CF132" s="69"/>
      <c r="CG132" s="69"/>
      <c r="CH132" s="69"/>
      <c r="CI132" s="71">
        <f>CC132*$H132</f>
        <v>0</v>
      </c>
      <c r="CJ132" s="68">
        <f>SUM(CK132:CO132)</f>
        <v>0</v>
      </c>
      <c r="CK132" s="69"/>
      <c r="CL132" s="69"/>
      <c r="CM132" s="69"/>
      <c r="CN132" s="69"/>
      <c r="CO132" s="69"/>
      <c r="CP132" s="71">
        <f>CJ132*$H132</f>
        <v>0</v>
      </c>
      <c r="CQ132" s="68">
        <f>SUM(CR132:CV132)</f>
        <v>0</v>
      </c>
      <c r="CR132" s="69"/>
      <c r="CS132" s="69"/>
      <c r="CT132" s="69"/>
      <c r="CU132" s="69"/>
      <c r="CV132" s="69"/>
      <c r="CW132" s="71">
        <f>CQ132*$H132</f>
        <v>0</v>
      </c>
      <c r="CX132" s="68">
        <f>SUM(CY132:DC132)</f>
        <v>0</v>
      </c>
      <c r="CY132" s="69"/>
      <c r="CZ132" s="69"/>
      <c r="DA132" s="69"/>
      <c r="DB132" s="69"/>
      <c r="DC132" s="69"/>
      <c r="DD132" s="71">
        <f>CX132*$H132</f>
        <v>0</v>
      </c>
      <c r="DE132" s="68">
        <f>SUM(DF132:DJ132)</f>
        <v>0</v>
      </c>
      <c r="DF132" s="69"/>
      <c r="DG132" s="69"/>
      <c r="DH132" s="69"/>
      <c r="DI132" s="69"/>
      <c r="DJ132" s="69"/>
      <c r="DK132" s="71">
        <f>DE132*$H132</f>
        <v>0</v>
      </c>
      <c r="DL132" s="68">
        <f>SUM(DM132:DQ132)</f>
        <v>0</v>
      </c>
      <c r="DM132" s="69"/>
      <c r="DN132" s="69"/>
      <c r="DO132" s="69"/>
      <c r="DP132" s="69"/>
      <c r="DQ132" s="69"/>
      <c r="DR132" s="71">
        <f>DL132*$H132</f>
        <v>0</v>
      </c>
      <c r="DS132" s="68">
        <f>SUM(DT132:DX132)</f>
        <v>0</v>
      </c>
      <c r="DT132" s="69"/>
      <c r="DU132" s="69"/>
      <c r="DV132" s="69"/>
      <c r="DW132" s="69"/>
      <c r="DX132" s="69"/>
      <c r="DY132" s="71">
        <f>DS132*$H132</f>
        <v>0</v>
      </c>
      <c r="DZ132" s="68">
        <f>SUM(EA132:EE132)</f>
        <v>0</v>
      </c>
      <c r="EA132" s="69"/>
      <c r="EB132" s="69"/>
      <c r="EC132" s="69"/>
      <c r="ED132" s="69"/>
      <c r="EE132" s="69"/>
      <c r="EF132" s="71">
        <f>DZ132*$H132</f>
        <v>0</v>
      </c>
      <c r="EG132" s="70">
        <f t="shared" si="50"/>
        <v>1</v>
      </c>
      <c r="EH132" s="73">
        <f t="shared" si="51"/>
        <v>0</v>
      </c>
      <c r="EI132" s="70">
        <f t="shared" si="53"/>
        <v>0</v>
      </c>
      <c r="EJ132" s="66">
        <f t="shared" si="54"/>
        <v>0</v>
      </c>
      <c r="EM132" s="67"/>
    </row>
    <row r="133" spans="1:143" ht="15.75" thickBot="1" x14ac:dyDescent="0.25">
      <c r="A133" s="309">
        <v>8</v>
      </c>
      <c r="B133" s="310"/>
      <c r="C133" s="308"/>
      <c r="D133" s="179" t="s">
        <v>892</v>
      </c>
      <c r="E133" s="167">
        <f>ROUND(SUM(E134,E136,E140,E145),2)</f>
        <v>0</v>
      </c>
      <c r="F133" s="167"/>
      <c r="G133" s="167"/>
      <c r="H133" s="29"/>
      <c r="I133" s="12" t="e">
        <f>E133/$G$686</f>
        <v>#DIV/0!</v>
      </c>
      <c r="J133" s="26" t="e">
        <f t="shared" si="52"/>
        <v>#DIV/0!</v>
      </c>
      <c r="K133" s="75" t="e">
        <f>ROUND(Q133/$E133,4)</f>
        <v>#DIV/0!</v>
      </c>
      <c r="L133" s="76" t="e">
        <f>SUMPRODUCT(L134:L148,$H134:$H148)/$E133</f>
        <v>#DIV/0!</v>
      </c>
      <c r="M133" s="76" t="e">
        <f>SUMPRODUCT(M134:M148,$H134:$H148)/$E133</f>
        <v>#DIV/0!</v>
      </c>
      <c r="N133" s="76" t="e">
        <f>SUMPRODUCT(N134:N148,$H134:$H148)/$E133</f>
        <v>#DIV/0!</v>
      </c>
      <c r="O133" s="76" t="e">
        <f>SUMPRODUCT(O134:O148,$H134:$H148)/$E133</f>
        <v>#DIV/0!</v>
      </c>
      <c r="P133" s="76" t="e">
        <f>SUMPRODUCT(P134:P148,$H134:$H148)/$E133</f>
        <v>#DIV/0!</v>
      </c>
      <c r="Q133" s="77">
        <f>SUM(Q134:Q148)</f>
        <v>0</v>
      </c>
      <c r="R133" s="78" t="e">
        <f>ROUND(X133/$E133,4)</f>
        <v>#DIV/0!</v>
      </c>
      <c r="S133" s="76" t="e">
        <f>SUMPRODUCT(S134:S148,$H134:$H148)/$E133</f>
        <v>#DIV/0!</v>
      </c>
      <c r="T133" s="76" t="e">
        <f>SUMPRODUCT(T134:T148,$H134:$H148)/$E133</f>
        <v>#DIV/0!</v>
      </c>
      <c r="U133" s="76" t="e">
        <f>SUMPRODUCT(U134:U148,$H134:$H148)/$E133</f>
        <v>#DIV/0!</v>
      </c>
      <c r="V133" s="76" t="e">
        <f>SUMPRODUCT(V134:V148,$H134:$H148)/$E133</f>
        <v>#DIV/0!</v>
      </c>
      <c r="W133" s="76" t="e">
        <f>SUMPRODUCT(W134:W148,$H134:$H148)/$E133</f>
        <v>#DIV/0!</v>
      </c>
      <c r="X133" s="77">
        <f>SUM(X134:X148)</f>
        <v>0</v>
      </c>
      <c r="Y133" s="78" t="e">
        <f>ROUND(AE133/$E133,4)</f>
        <v>#DIV/0!</v>
      </c>
      <c r="Z133" s="76" t="e">
        <f>SUMPRODUCT(Z134:Z148,$H134:$H148)/$E133</f>
        <v>#DIV/0!</v>
      </c>
      <c r="AA133" s="76" t="e">
        <f>SUMPRODUCT(AA134:AA148,$H134:$H148)/$E133</f>
        <v>#DIV/0!</v>
      </c>
      <c r="AB133" s="76" t="e">
        <f>SUMPRODUCT(AB134:AB148,$H134:$H148)/$E133</f>
        <v>#DIV/0!</v>
      </c>
      <c r="AC133" s="76" t="e">
        <f>SUMPRODUCT(AC134:AC148,$H134:$H148)/$E133</f>
        <v>#DIV/0!</v>
      </c>
      <c r="AD133" s="76" t="e">
        <f>SUMPRODUCT(AD134:AD148,$H134:$H148)/$E133</f>
        <v>#DIV/0!</v>
      </c>
      <c r="AE133" s="77">
        <f>SUM(AE134:AE148)</f>
        <v>0</v>
      </c>
      <c r="AF133" s="81" t="e">
        <f>ROUND(AL133/$E133,4)</f>
        <v>#DIV/0!</v>
      </c>
      <c r="AG133" s="76" t="e">
        <f>SUMPRODUCT(AG134:AG148,$H134:$H148)/$E133</f>
        <v>#DIV/0!</v>
      </c>
      <c r="AH133" s="76" t="e">
        <f>SUMPRODUCT(AH134:AH148,$H134:$H148)/$E133</f>
        <v>#DIV/0!</v>
      </c>
      <c r="AI133" s="76" t="e">
        <f>SUMPRODUCT(AI134:AI148,$H134:$H148)/$E133</f>
        <v>#DIV/0!</v>
      </c>
      <c r="AJ133" s="76" t="e">
        <f>SUMPRODUCT(AJ134:AJ148,$H134:$H148)/$E133</f>
        <v>#DIV/0!</v>
      </c>
      <c r="AK133" s="76" t="e">
        <f>SUMPRODUCT(AK134:AK148,$H134:$H148)/$E133</f>
        <v>#DIV/0!</v>
      </c>
      <c r="AL133" s="77">
        <f>SUM(AL134:AL148)</f>
        <v>0</v>
      </c>
      <c r="AM133" s="81" t="e">
        <f>ROUND(AS133/$E133,4)</f>
        <v>#DIV/0!</v>
      </c>
      <c r="AN133" s="76" t="e">
        <f>SUMPRODUCT(AN134:AN148,$H134:$H148)/$E133</f>
        <v>#DIV/0!</v>
      </c>
      <c r="AO133" s="76" t="e">
        <f>SUMPRODUCT(AO134:AO148,$H134:$H148)/$E133</f>
        <v>#DIV/0!</v>
      </c>
      <c r="AP133" s="76" t="e">
        <f>SUMPRODUCT(AP134:AP148,$H134:$H148)/$E133</f>
        <v>#DIV/0!</v>
      </c>
      <c r="AQ133" s="76" t="e">
        <f>SUMPRODUCT(AQ134:AQ148,$H134:$H148)/$E133</f>
        <v>#DIV/0!</v>
      </c>
      <c r="AR133" s="76" t="e">
        <f>SUMPRODUCT(AR134:AR148,$H134:$H148)/$E133</f>
        <v>#DIV/0!</v>
      </c>
      <c r="AS133" s="77">
        <f>SUM(AS134:AS148)</f>
        <v>0</v>
      </c>
      <c r="AT133" s="81" t="e">
        <f>ROUND(AZ133/$E133,4)</f>
        <v>#DIV/0!</v>
      </c>
      <c r="AU133" s="76" t="e">
        <f>SUMPRODUCT(AU134:AU148,$H134:$H148)/$E133</f>
        <v>#DIV/0!</v>
      </c>
      <c r="AV133" s="76" t="e">
        <f>SUMPRODUCT(AV134:AV148,$H134:$H148)/$E133</f>
        <v>#DIV/0!</v>
      </c>
      <c r="AW133" s="76" t="e">
        <f>SUMPRODUCT(AW134:AW148,$H134:$H148)/$E133</f>
        <v>#DIV/0!</v>
      </c>
      <c r="AX133" s="76" t="e">
        <f>SUMPRODUCT(AX134:AX148,$H134:$H148)/$E133</f>
        <v>#DIV/0!</v>
      </c>
      <c r="AY133" s="76" t="e">
        <f>SUMPRODUCT(AY134:AY148,$H134:$H148)/$E133</f>
        <v>#DIV/0!</v>
      </c>
      <c r="AZ133" s="77">
        <f>SUM(AZ134:AZ148)</f>
        <v>0</v>
      </c>
      <c r="BA133" s="81" t="e">
        <f>ROUND(BG133/$E133,4)</f>
        <v>#DIV/0!</v>
      </c>
      <c r="BB133" s="76" t="e">
        <f>SUMPRODUCT(BB134:BB148,$H134:$H148)/$E133</f>
        <v>#DIV/0!</v>
      </c>
      <c r="BC133" s="76" t="e">
        <f>SUMPRODUCT(BC134:BC148,$H134:$H148)/$E133</f>
        <v>#DIV/0!</v>
      </c>
      <c r="BD133" s="76" t="e">
        <f>SUMPRODUCT(BD134:BD148,$H134:$H148)/$E133</f>
        <v>#DIV/0!</v>
      </c>
      <c r="BE133" s="76" t="e">
        <f>SUMPRODUCT(BE134:BE148,$H134:$H148)/$E133</f>
        <v>#DIV/0!</v>
      </c>
      <c r="BF133" s="76" t="e">
        <f>SUMPRODUCT(BF134:BF148,$H134:$H148)/$E133</f>
        <v>#DIV/0!</v>
      </c>
      <c r="BG133" s="77">
        <f>SUM(BG134:BG148)</f>
        <v>0</v>
      </c>
      <c r="BH133" s="81" t="e">
        <f>ROUND(BN133/$E133,4)</f>
        <v>#DIV/0!</v>
      </c>
      <c r="BI133" s="76" t="e">
        <f>SUMPRODUCT(BI134:BI148,$H134:$H148)/$E133</f>
        <v>#DIV/0!</v>
      </c>
      <c r="BJ133" s="76" t="e">
        <f>SUMPRODUCT(BJ134:BJ148,$H134:$H148)/$E133</f>
        <v>#DIV/0!</v>
      </c>
      <c r="BK133" s="76" t="e">
        <f>SUMPRODUCT(BK134:BK148,$H134:$H148)/$E133</f>
        <v>#DIV/0!</v>
      </c>
      <c r="BL133" s="76" t="e">
        <f>SUMPRODUCT(BL134:BL148,$H134:$H148)/$E133</f>
        <v>#DIV/0!</v>
      </c>
      <c r="BM133" s="76" t="e">
        <f>SUMPRODUCT(BM134:BM148,$H134:$H148)/$E133</f>
        <v>#DIV/0!</v>
      </c>
      <c r="BN133" s="77">
        <f>SUM(BN134:BN148)</f>
        <v>0</v>
      </c>
      <c r="BO133" s="81" t="e">
        <f>ROUND(BU133/$E133,4)</f>
        <v>#DIV/0!</v>
      </c>
      <c r="BP133" s="76" t="e">
        <f>SUMPRODUCT(BP134:BP148,$H134:$H148)/$E133</f>
        <v>#DIV/0!</v>
      </c>
      <c r="BQ133" s="76" t="e">
        <f>SUMPRODUCT(BQ134:BQ148,$H134:$H148)/$E133</f>
        <v>#DIV/0!</v>
      </c>
      <c r="BR133" s="76" t="e">
        <f>SUMPRODUCT(BR134:BR148,$H134:$H148)/$E133</f>
        <v>#DIV/0!</v>
      </c>
      <c r="BS133" s="76" t="e">
        <f>SUMPRODUCT(BS134:BS148,$H134:$H148)/$E133</f>
        <v>#DIV/0!</v>
      </c>
      <c r="BT133" s="76" t="e">
        <f>SUMPRODUCT(BT134:BT148,$H134:$H148)/$E133</f>
        <v>#DIV/0!</v>
      </c>
      <c r="BU133" s="77">
        <f>SUM(BU134:BU148)</f>
        <v>0</v>
      </c>
      <c r="BV133" s="81" t="e">
        <f>ROUND(CB133/$E133,4)</f>
        <v>#DIV/0!</v>
      </c>
      <c r="BW133" s="76" t="e">
        <f>SUMPRODUCT(BW134:BW148,$H134:$H148)/$E133</f>
        <v>#DIV/0!</v>
      </c>
      <c r="BX133" s="76" t="e">
        <f>SUMPRODUCT(BX134:BX148,$H134:$H148)/$E133</f>
        <v>#DIV/0!</v>
      </c>
      <c r="BY133" s="76" t="e">
        <f>SUMPRODUCT(BY134:BY148,$H134:$H148)/$E133</f>
        <v>#DIV/0!</v>
      </c>
      <c r="BZ133" s="76" t="e">
        <f>SUMPRODUCT(BZ134:BZ148,$H134:$H148)/$E133</f>
        <v>#DIV/0!</v>
      </c>
      <c r="CA133" s="76" t="e">
        <f>SUMPRODUCT(CA134:CA148,$H134:$H148)/$E133</f>
        <v>#DIV/0!</v>
      </c>
      <c r="CB133" s="77">
        <f>SUM(CB134:CB148)</f>
        <v>0</v>
      </c>
      <c r="CC133" s="81" t="e">
        <f>ROUND(CI133/$E133,4)</f>
        <v>#DIV/0!</v>
      </c>
      <c r="CD133" s="76" t="e">
        <f>SUMPRODUCT(CD134:CD148,$H134:$H148)/$E133</f>
        <v>#DIV/0!</v>
      </c>
      <c r="CE133" s="76" t="e">
        <f>SUMPRODUCT(CE134:CE148,$H134:$H148)/$E133</f>
        <v>#DIV/0!</v>
      </c>
      <c r="CF133" s="76" t="e">
        <f>SUMPRODUCT(CF134:CF148,$H134:$H148)/$E133</f>
        <v>#DIV/0!</v>
      </c>
      <c r="CG133" s="76" t="e">
        <f>SUMPRODUCT(CG134:CG148,$H134:$H148)/$E133</f>
        <v>#DIV/0!</v>
      </c>
      <c r="CH133" s="76" t="e">
        <f>SUMPRODUCT(CH134:CH148,$H134:$H148)/$E133</f>
        <v>#DIV/0!</v>
      </c>
      <c r="CI133" s="77">
        <f>SUM(CI134:CI148)</f>
        <v>0</v>
      </c>
      <c r="CJ133" s="81" t="e">
        <f>ROUND(CP133/$E133,4)</f>
        <v>#DIV/0!</v>
      </c>
      <c r="CK133" s="76" t="e">
        <f>SUMPRODUCT(CK134:CK148,$H134:$H148)/$E133</f>
        <v>#DIV/0!</v>
      </c>
      <c r="CL133" s="76" t="e">
        <f>SUMPRODUCT(CL134:CL148,$H134:$H148)/$E133</f>
        <v>#DIV/0!</v>
      </c>
      <c r="CM133" s="76" t="e">
        <f>SUMPRODUCT(CM134:CM148,$H134:$H148)/$E133</f>
        <v>#DIV/0!</v>
      </c>
      <c r="CN133" s="76" t="e">
        <f>SUMPRODUCT(CN134:CN148,$H134:$H148)/$E133</f>
        <v>#DIV/0!</v>
      </c>
      <c r="CO133" s="76" t="e">
        <f>SUMPRODUCT(CO134:CO148,$H134:$H148)/$E133</f>
        <v>#DIV/0!</v>
      </c>
      <c r="CP133" s="77">
        <f>SUM(CP134:CP148)</f>
        <v>0</v>
      </c>
      <c r="CQ133" s="81" t="e">
        <f>ROUND(CW133/$E133,4)</f>
        <v>#DIV/0!</v>
      </c>
      <c r="CR133" s="76" t="e">
        <f>SUMPRODUCT(CR134:CR148,$H134:$H148)/$E133</f>
        <v>#DIV/0!</v>
      </c>
      <c r="CS133" s="76" t="e">
        <f>SUMPRODUCT(CS134:CS148,$H134:$H148)/$E133</f>
        <v>#DIV/0!</v>
      </c>
      <c r="CT133" s="76" t="e">
        <f>SUMPRODUCT(CT134:CT148,$H134:$H148)/$E133</f>
        <v>#DIV/0!</v>
      </c>
      <c r="CU133" s="76" t="e">
        <f>SUMPRODUCT(CU134:CU148,$H134:$H148)/$E133</f>
        <v>#DIV/0!</v>
      </c>
      <c r="CV133" s="76" t="e">
        <f>SUMPRODUCT(CV134:CV148,$H134:$H148)/$E133</f>
        <v>#DIV/0!</v>
      </c>
      <c r="CW133" s="77">
        <f>SUM(CW134:CW148)</f>
        <v>0</v>
      </c>
      <c r="CX133" s="81" t="e">
        <f>ROUND(DD133/$E133,4)</f>
        <v>#DIV/0!</v>
      </c>
      <c r="CY133" s="76" t="e">
        <f>SUMPRODUCT(CY134:CY148,$H134:$H148)/$E133</f>
        <v>#DIV/0!</v>
      </c>
      <c r="CZ133" s="76" t="e">
        <f>SUMPRODUCT(CZ134:CZ148,$H134:$H148)/$E133</f>
        <v>#DIV/0!</v>
      </c>
      <c r="DA133" s="76" t="e">
        <f>SUMPRODUCT(DA134:DA148,$H134:$H148)/$E133</f>
        <v>#DIV/0!</v>
      </c>
      <c r="DB133" s="76" t="e">
        <f>SUMPRODUCT(DB134:DB148,$H134:$H148)/$E133</f>
        <v>#DIV/0!</v>
      </c>
      <c r="DC133" s="76" t="e">
        <f>SUMPRODUCT(DC134:DC148,$H134:$H148)/$E133</f>
        <v>#DIV/0!</v>
      </c>
      <c r="DD133" s="77">
        <f>SUM(DD134:DD148)</f>
        <v>0</v>
      </c>
      <c r="DE133" s="81" t="e">
        <f>ROUND(DK133/$E133,4)</f>
        <v>#DIV/0!</v>
      </c>
      <c r="DF133" s="76" t="e">
        <f>SUMPRODUCT(DF134:DF148,$H134:$H148)/$E133</f>
        <v>#DIV/0!</v>
      </c>
      <c r="DG133" s="76" t="e">
        <f>SUMPRODUCT(DG134:DG148,$H134:$H148)/$E133</f>
        <v>#DIV/0!</v>
      </c>
      <c r="DH133" s="76" t="e">
        <f>SUMPRODUCT(DH134:DH148,$H134:$H148)/$E133</f>
        <v>#DIV/0!</v>
      </c>
      <c r="DI133" s="76" t="e">
        <f>SUMPRODUCT(DI134:DI148,$H134:$H148)/$E133</f>
        <v>#DIV/0!</v>
      </c>
      <c r="DJ133" s="76" t="e">
        <f>SUMPRODUCT(DJ134:DJ148,$H134:$H148)/$E133</f>
        <v>#DIV/0!</v>
      </c>
      <c r="DK133" s="77">
        <f>SUM(DK134:DK148)</f>
        <v>0</v>
      </c>
      <c r="DL133" s="81" t="e">
        <f>ROUND(DR133/$E133,4)</f>
        <v>#DIV/0!</v>
      </c>
      <c r="DM133" s="76" t="e">
        <f>SUMPRODUCT(DM134:DM148,$H134:$H148)/$E133</f>
        <v>#DIV/0!</v>
      </c>
      <c r="DN133" s="76" t="e">
        <f>SUMPRODUCT(DN134:DN148,$H134:$H148)/$E133</f>
        <v>#DIV/0!</v>
      </c>
      <c r="DO133" s="76" t="e">
        <f>SUMPRODUCT(DO134:DO148,$H134:$H148)/$E133</f>
        <v>#DIV/0!</v>
      </c>
      <c r="DP133" s="76" t="e">
        <f>SUMPRODUCT(DP134:DP148,$H134:$H148)/$E133</f>
        <v>#DIV/0!</v>
      </c>
      <c r="DQ133" s="76" t="e">
        <f>SUMPRODUCT(DQ134:DQ148,$H134:$H148)/$E133</f>
        <v>#DIV/0!</v>
      </c>
      <c r="DR133" s="77">
        <f>SUM(DR134:DR148)</f>
        <v>0</v>
      </c>
      <c r="DS133" s="81" t="e">
        <f>ROUND(DY133/$E133,4)</f>
        <v>#DIV/0!</v>
      </c>
      <c r="DT133" s="76" t="e">
        <f>SUMPRODUCT(DT134:DT148,$H134:$H148)/$E133</f>
        <v>#DIV/0!</v>
      </c>
      <c r="DU133" s="76" t="e">
        <f>SUMPRODUCT(DU134:DU148,$H134:$H148)/$E133</f>
        <v>#DIV/0!</v>
      </c>
      <c r="DV133" s="76" t="e">
        <f>SUMPRODUCT(DV134:DV148,$H134:$H148)/$E133</f>
        <v>#DIV/0!</v>
      </c>
      <c r="DW133" s="76" t="e">
        <f>SUMPRODUCT(DW134:DW148,$H134:$H148)/$E133</f>
        <v>#DIV/0!</v>
      </c>
      <c r="DX133" s="76" t="e">
        <f>SUMPRODUCT(DX134:DX148,$H134:$H148)/$E133</f>
        <v>#DIV/0!</v>
      </c>
      <c r="DY133" s="77">
        <f>SUM(DY134:DY148)</f>
        <v>0</v>
      </c>
      <c r="DZ133" s="81" t="e">
        <f>ROUND(EF133/$E133,4)</f>
        <v>#DIV/0!</v>
      </c>
      <c r="EA133" s="76" t="e">
        <f>SUMPRODUCT(EA134:EA148,$H134:$H148)/$E133</f>
        <v>#DIV/0!</v>
      </c>
      <c r="EB133" s="76" t="e">
        <f>SUMPRODUCT(EB134:EB148,$H134:$H148)/$E133</f>
        <v>#DIV/0!</v>
      </c>
      <c r="EC133" s="76" t="e">
        <f>SUMPRODUCT(EC134:EC148,$H134:$H148)/$E133</f>
        <v>#DIV/0!</v>
      </c>
      <c r="ED133" s="76" t="e">
        <f>SUMPRODUCT(ED134:ED148,$H134:$H148)/$E133</f>
        <v>#DIV/0!</v>
      </c>
      <c r="EE133" s="76" t="e">
        <f>SUMPRODUCT(EE134:EE148,$H134:$H148)/$E133</f>
        <v>#DIV/0!</v>
      </c>
      <c r="EF133" s="77">
        <f>SUM(EF134:EF148)</f>
        <v>0</v>
      </c>
      <c r="EG133" s="63" t="e">
        <f>ROUND(EH133/E133,4)</f>
        <v>#DIV/0!</v>
      </c>
      <c r="EH133" s="80">
        <f>E133-EJ133</f>
        <v>0</v>
      </c>
      <c r="EI133" s="63" t="e">
        <f>ROUND(EJ133/E133,4)</f>
        <v>#DIV/0!</v>
      </c>
      <c r="EJ133" s="66">
        <f t="shared" si="54"/>
        <v>0</v>
      </c>
      <c r="EM133" s="67"/>
    </row>
    <row r="134" spans="1:143" outlineLevel="1" x14ac:dyDescent="0.2">
      <c r="A134" s="313" t="s">
        <v>72</v>
      </c>
      <c r="B134" s="314"/>
      <c r="C134" s="307"/>
      <c r="D134" s="33" t="s">
        <v>354</v>
      </c>
      <c r="E134" s="28">
        <f>SUM(H135:H135)</f>
        <v>0</v>
      </c>
      <c r="F134" s="28"/>
      <c r="G134" s="28"/>
      <c r="H134" s="28"/>
      <c r="I134" s="27" t="e">
        <f>E134/$G$686</f>
        <v>#DIV/0!</v>
      </c>
      <c r="J134" s="19">
        <f t="shared" si="52"/>
        <v>0</v>
      </c>
      <c r="K134" s="68"/>
      <c r="L134" s="69"/>
      <c r="M134" s="69"/>
      <c r="N134" s="69"/>
      <c r="O134" s="69"/>
      <c r="P134" s="70"/>
      <c r="Q134" s="73"/>
      <c r="R134" s="68"/>
      <c r="S134" s="69"/>
      <c r="T134" s="69"/>
      <c r="U134" s="69"/>
      <c r="V134" s="69"/>
      <c r="W134" s="70"/>
      <c r="X134" s="71"/>
      <c r="Y134" s="68"/>
      <c r="Z134" s="69"/>
      <c r="AA134" s="69"/>
      <c r="AB134" s="69"/>
      <c r="AC134" s="69"/>
      <c r="AD134" s="70"/>
      <c r="AE134" s="71"/>
      <c r="AF134" s="68"/>
      <c r="AG134" s="69"/>
      <c r="AH134" s="69"/>
      <c r="AI134" s="69"/>
      <c r="AJ134" s="69"/>
      <c r="AK134" s="70"/>
      <c r="AL134" s="71"/>
      <c r="AM134" s="68"/>
      <c r="AN134" s="69"/>
      <c r="AO134" s="69"/>
      <c r="AP134" s="69"/>
      <c r="AQ134" s="69"/>
      <c r="AR134" s="70"/>
      <c r="AS134" s="71"/>
      <c r="AT134" s="68"/>
      <c r="AU134" s="69"/>
      <c r="AV134" s="69"/>
      <c r="AW134" s="69"/>
      <c r="AX134" s="69"/>
      <c r="AY134" s="70"/>
      <c r="AZ134" s="71"/>
      <c r="BA134" s="68"/>
      <c r="BB134" s="69"/>
      <c r="BC134" s="69"/>
      <c r="BD134" s="69"/>
      <c r="BE134" s="69"/>
      <c r="BF134" s="70"/>
      <c r="BG134" s="71"/>
      <c r="BH134" s="68"/>
      <c r="BI134" s="69"/>
      <c r="BJ134" s="69"/>
      <c r="BK134" s="69"/>
      <c r="BL134" s="69"/>
      <c r="BM134" s="70"/>
      <c r="BN134" s="71"/>
      <c r="BO134" s="68"/>
      <c r="BP134" s="69"/>
      <c r="BQ134" s="69"/>
      <c r="BR134" s="69"/>
      <c r="BS134" s="69"/>
      <c r="BT134" s="70"/>
      <c r="BU134" s="71"/>
      <c r="BV134" s="68"/>
      <c r="BW134" s="69"/>
      <c r="BX134" s="69"/>
      <c r="BY134" s="69"/>
      <c r="BZ134" s="69"/>
      <c r="CA134" s="70"/>
      <c r="CB134" s="71"/>
      <c r="CC134" s="68"/>
      <c r="CD134" s="69"/>
      <c r="CE134" s="69"/>
      <c r="CF134" s="69"/>
      <c r="CG134" s="69"/>
      <c r="CH134" s="70"/>
      <c r="CI134" s="71"/>
      <c r="CJ134" s="68"/>
      <c r="CK134" s="69"/>
      <c r="CL134" s="69"/>
      <c r="CM134" s="69"/>
      <c r="CN134" s="69"/>
      <c r="CO134" s="70"/>
      <c r="CP134" s="71"/>
      <c r="CQ134" s="68"/>
      <c r="CR134" s="69"/>
      <c r="CS134" s="69"/>
      <c r="CT134" s="69"/>
      <c r="CU134" s="69"/>
      <c r="CV134" s="70"/>
      <c r="CW134" s="71"/>
      <c r="CX134" s="68"/>
      <c r="CY134" s="69"/>
      <c r="CZ134" s="69"/>
      <c r="DA134" s="69"/>
      <c r="DB134" s="69"/>
      <c r="DC134" s="70"/>
      <c r="DD134" s="71"/>
      <c r="DE134" s="68"/>
      <c r="DF134" s="69"/>
      <c r="DG134" s="69"/>
      <c r="DH134" s="69"/>
      <c r="DI134" s="69"/>
      <c r="DJ134" s="70"/>
      <c r="DK134" s="71"/>
      <c r="DL134" s="68"/>
      <c r="DM134" s="69"/>
      <c r="DN134" s="69"/>
      <c r="DO134" s="69"/>
      <c r="DP134" s="69"/>
      <c r="DQ134" s="70"/>
      <c r="DR134" s="71"/>
      <c r="DS134" s="68"/>
      <c r="DT134" s="69"/>
      <c r="DU134" s="69"/>
      <c r="DV134" s="69"/>
      <c r="DW134" s="69"/>
      <c r="DX134" s="70"/>
      <c r="DY134" s="71"/>
      <c r="DZ134" s="68"/>
      <c r="EA134" s="69"/>
      <c r="EB134" s="69"/>
      <c r="EC134" s="69"/>
      <c r="ED134" s="69"/>
      <c r="EE134" s="70"/>
      <c r="EF134" s="71"/>
      <c r="EG134" s="70"/>
      <c r="EH134" s="73"/>
      <c r="EI134" s="70">
        <f t="shared" ref="EI134:EI140" si="55">SUM(CJ134,CC134,BV134,BO134,BH134,BA134,AT134,AM134,AF134,Y134,R134,K134,CQ134,CX134,DE134,DL134,DS134,DZ134)</f>
        <v>0</v>
      </c>
      <c r="EJ134" s="66">
        <f t="shared" si="54"/>
        <v>0</v>
      </c>
      <c r="EM134" s="67"/>
    </row>
    <row r="135" spans="1:143" outlineLevel="1" x14ac:dyDescent="0.2">
      <c r="A135" s="302" t="s">
        <v>73</v>
      </c>
      <c r="B135" s="303">
        <v>100881</v>
      </c>
      <c r="C135" s="306" t="str">
        <f>IFERROR(IFERROR(IF(MATCH(B135,[1]SINAPI!$A$3:$A$7037,0),(PROPER(VLOOKUP(B135,[1]SINAPI!$A$3:$E$7037,5,0))),0),IFERROR(IF(MATCH(B135,'[1]CDHU-182'!$A$9:$A$4098,0),(UPPER(VLOOKUP(B135,'[1]CDHU-182'!$A$9:$H$4098,8,0))),0),IFERROR(IF(MATCH(B135,[1]FDE!$A$7:$A$3232,0),(VLOOKUP(B135,[1]FDE!$A$7:$E$3232,5,0)),0),IF(MATCH(B135,'[1]SIURB Edif'!$A$2:$A$2699,0),(PROPER(VLOOKUP(B135,'[1]SIURB Edif'!A$2:E$2699,5,0))),0))))," ")</f>
        <v>Siurb (Edif)-Jan/21</v>
      </c>
      <c r="D135" s="169" t="s">
        <v>820</v>
      </c>
      <c r="E135" s="170" t="s">
        <v>75</v>
      </c>
      <c r="F135" s="174">
        <v>1</v>
      </c>
      <c r="G135" s="74"/>
      <c r="H135" s="172">
        <f>ROUND(IFERROR(F135*G135," - "),2)</f>
        <v>0</v>
      </c>
      <c r="I135" s="175" t="e">
        <f>H135/$G$686</f>
        <v>#DIV/0!</v>
      </c>
      <c r="J135" s="19">
        <f t="shared" si="52"/>
        <v>1</v>
      </c>
      <c r="K135" s="68">
        <f>SUM(L135:P135)</f>
        <v>0</v>
      </c>
      <c r="L135" s="69"/>
      <c r="M135" s="69"/>
      <c r="N135" s="69"/>
      <c r="O135" s="69"/>
      <c r="P135" s="69"/>
      <c r="Q135" s="73">
        <f>K135*$H135</f>
        <v>0</v>
      </c>
      <c r="R135" s="68">
        <f>SUM(S135:W135)</f>
        <v>0</v>
      </c>
      <c r="S135" s="69"/>
      <c r="T135" s="69"/>
      <c r="U135" s="69"/>
      <c r="V135" s="69"/>
      <c r="W135" s="69"/>
      <c r="X135" s="71">
        <f>R135*$H135</f>
        <v>0</v>
      </c>
      <c r="Y135" s="68">
        <f>SUM(Z135:AD135)</f>
        <v>0</v>
      </c>
      <c r="Z135" s="69"/>
      <c r="AA135" s="69"/>
      <c r="AB135" s="69"/>
      <c r="AC135" s="69"/>
      <c r="AD135" s="69"/>
      <c r="AE135" s="71">
        <f>Y135*$H135</f>
        <v>0</v>
      </c>
      <c r="AF135" s="68">
        <f>SUM(AG135:AK135)</f>
        <v>0</v>
      </c>
      <c r="AG135" s="69"/>
      <c r="AH135" s="69"/>
      <c r="AI135" s="69"/>
      <c r="AJ135" s="69"/>
      <c r="AK135" s="69"/>
      <c r="AL135" s="71">
        <f>AF135*$H135</f>
        <v>0</v>
      </c>
      <c r="AM135" s="68">
        <f>SUM(AN135:AR135)</f>
        <v>0</v>
      </c>
      <c r="AN135" s="69"/>
      <c r="AO135" s="69"/>
      <c r="AP135" s="69"/>
      <c r="AQ135" s="69"/>
      <c r="AR135" s="69"/>
      <c r="AS135" s="71">
        <f>AM135*$H135</f>
        <v>0</v>
      </c>
      <c r="AT135" s="68">
        <f>SUM(AU135:AY135)</f>
        <v>0</v>
      </c>
      <c r="AU135" s="69"/>
      <c r="AV135" s="69"/>
      <c r="AW135" s="69"/>
      <c r="AX135" s="69"/>
      <c r="AY135" s="69"/>
      <c r="AZ135" s="71">
        <f>AT135*$H135</f>
        <v>0</v>
      </c>
      <c r="BA135" s="68">
        <f>SUM(BB135:BF135)</f>
        <v>0</v>
      </c>
      <c r="BB135" s="69"/>
      <c r="BC135" s="69"/>
      <c r="BD135" s="69"/>
      <c r="BE135" s="69"/>
      <c r="BF135" s="69"/>
      <c r="BG135" s="71">
        <f>BA135*$H135</f>
        <v>0</v>
      </c>
      <c r="BH135" s="68">
        <f>SUM(BI135:BM135)</f>
        <v>0</v>
      </c>
      <c r="BI135" s="69"/>
      <c r="BJ135" s="69"/>
      <c r="BK135" s="69"/>
      <c r="BL135" s="69"/>
      <c r="BM135" s="69"/>
      <c r="BN135" s="71">
        <f>BH135*$H135</f>
        <v>0</v>
      </c>
      <c r="BO135" s="68">
        <f>SUM(BP135:BT135)</f>
        <v>0</v>
      </c>
      <c r="BP135" s="69"/>
      <c r="BQ135" s="69"/>
      <c r="BR135" s="69"/>
      <c r="BS135" s="69"/>
      <c r="BT135" s="69"/>
      <c r="BU135" s="71">
        <f>BO135*$H135</f>
        <v>0</v>
      </c>
      <c r="BV135" s="68">
        <f>SUM(BW135:CA135)</f>
        <v>0</v>
      </c>
      <c r="BW135" s="69"/>
      <c r="BX135" s="69"/>
      <c r="BY135" s="69"/>
      <c r="BZ135" s="69"/>
      <c r="CA135" s="69"/>
      <c r="CB135" s="71">
        <f>BV135*$H135</f>
        <v>0</v>
      </c>
      <c r="CC135" s="68">
        <f>SUM(CD135:CH135)</f>
        <v>0</v>
      </c>
      <c r="CD135" s="69"/>
      <c r="CE135" s="69"/>
      <c r="CF135" s="69"/>
      <c r="CG135" s="69"/>
      <c r="CH135" s="69"/>
      <c r="CI135" s="71">
        <f>CC135*$H135</f>
        <v>0</v>
      </c>
      <c r="CJ135" s="68">
        <f>SUM(CK135:CO135)</f>
        <v>0</v>
      </c>
      <c r="CK135" s="69"/>
      <c r="CL135" s="69"/>
      <c r="CM135" s="69"/>
      <c r="CN135" s="69"/>
      <c r="CO135" s="69"/>
      <c r="CP135" s="71">
        <f>CJ135*$H135</f>
        <v>0</v>
      </c>
      <c r="CQ135" s="68">
        <f>SUM(CR135:CV135)</f>
        <v>0</v>
      </c>
      <c r="CR135" s="69"/>
      <c r="CS135" s="69"/>
      <c r="CT135" s="69"/>
      <c r="CU135" s="69"/>
      <c r="CV135" s="69"/>
      <c r="CW135" s="71">
        <f>CQ135*$H135</f>
        <v>0</v>
      </c>
      <c r="CX135" s="68">
        <f>SUM(CY135:DC135)</f>
        <v>0</v>
      </c>
      <c r="CY135" s="69"/>
      <c r="CZ135" s="69"/>
      <c r="DA135" s="69"/>
      <c r="DB135" s="69"/>
      <c r="DC135" s="69"/>
      <c r="DD135" s="71">
        <f>CX135*$H135</f>
        <v>0</v>
      </c>
      <c r="DE135" s="68">
        <f>SUM(DF135:DJ135)</f>
        <v>0</v>
      </c>
      <c r="DF135" s="69"/>
      <c r="DG135" s="69"/>
      <c r="DH135" s="69"/>
      <c r="DI135" s="69"/>
      <c r="DJ135" s="69"/>
      <c r="DK135" s="71">
        <f>DE135*$H135</f>
        <v>0</v>
      </c>
      <c r="DL135" s="68">
        <f>SUM(DM135:DQ135)</f>
        <v>0</v>
      </c>
      <c r="DM135" s="69"/>
      <c r="DN135" s="69"/>
      <c r="DO135" s="69"/>
      <c r="DP135" s="69"/>
      <c r="DQ135" s="69"/>
      <c r="DR135" s="71">
        <f>DL135*$H135</f>
        <v>0</v>
      </c>
      <c r="DS135" s="68">
        <f>SUM(DT135:DX135)</f>
        <v>0</v>
      </c>
      <c r="DT135" s="69"/>
      <c r="DU135" s="69"/>
      <c r="DV135" s="69"/>
      <c r="DW135" s="69"/>
      <c r="DX135" s="69"/>
      <c r="DY135" s="71">
        <f>DS135*$H135</f>
        <v>0</v>
      </c>
      <c r="DZ135" s="68">
        <f>SUM(EA135:EE135)</f>
        <v>0</v>
      </c>
      <c r="EA135" s="69"/>
      <c r="EB135" s="69"/>
      <c r="EC135" s="69"/>
      <c r="ED135" s="69"/>
      <c r="EE135" s="69"/>
      <c r="EF135" s="71">
        <f>DZ135*$H135</f>
        <v>0</v>
      </c>
      <c r="EG135" s="70">
        <f>1-EI135</f>
        <v>1</v>
      </c>
      <c r="EH135" s="73">
        <f>H135-EJ135</f>
        <v>0</v>
      </c>
      <c r="EI135" s="70">
        <f t="shared" si="55"/>
        <v>0</v>
      </c>
      <c r="EJ135" s="66">
        <f t="shared" si="54"/>
        <v>0</v>
      </c>
      <c r="EM135" s="67"/>
    </row>
    <row r="136" spans="1:143" outlineLevel="1" x14ac:dyDescent="0.2">
      <c r="A136" s="313" t="s">
        <v>76</v>
      </c>
      <c r="B136" s="314"/>
      <c r="C136" s="307"/>
      <c r="D136" s="176" t="s">
        <v>883</v>
      </c>
      <c r="E136" s="28">
        <f>SUM(H137:H139)</f>
        <v>0</v>
      </c>
      <c r="F136" s="28"/>
      <c r="G136" s="28"/>
      <c r="H136" s="28"/>
      <c r="I136" s="27" t="e">
        <f>E136/$G$686</f>
        <v>#DIV/0!</v>
      </c>
      <c r="J136" s="19">
        <f t="shared" si="52"/>
        <v>1</v>
      </c>
      <c r="K136" s="68"/>
      <c r="L136" s="69"/>
      <c r="M136" s="69"/>
      <c r="N136" s="69"/>
      <c r="O136" s="69"/>
      <c r="P136" s="70"/>
      <c r="Q136" s="73"/>
      <c r="R136" s="68"/>
      <c r="S136" s="69"/>
      <c r="T136" s="69"/>
      <c r="U136" s="69"/>
      <c r="V136" s="69"/>
      <c r="W136" s="70"/>
      <c r="X136" s="71"/>
      <c r="Y136" s="68"/>
      <c r="Z136" s="69"/>
      <c r="AA136" s="69"/>
      <c r="AB136" s="69"/>
      <c r="AC136" s="69"/>
      <c r="AD136" s="70"/>
      <c r="AE136" s="71"/>
      <c r="AF136" s="68"/>
      <c r="AG136" s="69"/>
      <c r="AH136" s="69"/>
      <c r="AI136" s="69"/>
      <c r="AJ136" s="69"/>
      <c r="AK136" s="70"/>
      <c r="AL136" s="71"/>
      <c r="AM136" s="68"/>
      <c r="AN136" s="69"/>
      <c r="AO136" s="69"/>
      <c r="AP136" s="69"/>
      <c r="AQ136" s="69"/>
      <c r="AR136" s="70"/>
      <c r="AS136" s="71"/>
      <c r="AT136" s="68"/>
      <c r="AU136" s="69"/>
      <c r="AV136" s="69"/>
      <c r="AW136" s="69"/>
      <c r="AX136" s="69"/>
      <c r="AY136" s="70"/>
      <c r="AZ136" s="71"/>
      <c r="BA136" s="68"/>
      <c r="BB136" s="69"/>
      <c r="BC136" s="69"/>
      <c r="BD136" s="69"/>
      <c r="BE136" s="69"/>
      <c r="BF136" s="70"/>
      <c r="BG136" s="71"/>
      <c r="BH136" s="68"/>
      <c r="BI136" s="69"/>
      <c r="BJ136" s="69"/>
      <c r="BK136" s="69"/>
      <c r="BL136" s="69"/>
      <c r="BM136" s="70"/>
      <c r="BN136" s="71"/>
      <c r="BO136" s="68"/>
      <c r="BP136" s="69"/>
      <c r="BQ136" s="69"/>
      <c r="BR136" s="69"/>
      <c r="BS136" s="69"/>
      <c r="BT136" s="70"/>
      <c r="BU136" s="71"/>
      <c r="BV136" s="68"/>
      <c r="BW136" s="69"/>
      <c r="BX136" s="69"/>
      <c r="BY136" s="69"/>
      <c r="BZ136" s="69"/>
      <c r="CA136" s="70"/>
      <c r="CB136" s="71"/>
      <c r="CC136" s="68"/>
      <c r="CD136" s="69"/>
      <c r="CE136" s="69"/>
      <c r="CF136" s="69"/>
      <c r="CG136" s="69"/>
      <c r="CH136" s="70"/>
      <c r="CI136" s="71"/>
      <c r="CJ136" s="68"/>
      <c r="CK136" s="69"/>
      <c r="CL136" s="69"/>
      <c r="CM136" s="69"/>
      <c r="CN136" s="69"/>
      <c r="CO136" s="70"/>
      <c r="CP136" s="71"/>
      <c r="CQ136" s="68"/>
      <c r="CR136" s="69"/>
      <c r="CS136" s="69"/>
      <c r="CT136" s="69"/>
      <c r="CU136" s="69"/>
      <c r="CV136" s="70"/>
      <c r="CW136" s="71"/>
      <c r="CX136" s="68"/>
      <c r="CY136" s="69"/>
      <c r="CZ136" s="69"/>
      <c r="DA136" s="69"/>
      <c r="DB136" s="69"/>
      <c r="DC136" s="70"/>
      <c r="DD136" s="71"/>
      <c r="DE136" s="68"/>
      <c r="DF136" s="69"/>
      <c r="DG136" s="69"/>
      <c r="DH136" s="69"/>
      <c r="DI136" s="69"/>
      <c r="DJ136" s="70"/>
      <c r="DK136" s="71"/>
      <c r="DL136" s="68"/>
      <c r="DM136" s="69"/>
      <c r="DN136" s="69"/>
      <c r="DO136" s="69"/>
      <c r="DP136" s="69"/>
      <c r="DQ136" s="70"/>
      <c r="DR136" s="71"/>
      <c r="DS136" s="68"/>
      <c r="DT136" s="69"/>
      <c r="DU136" s="69"/>
      <c r="DV136" s="69"/>
      <c r="DW136" s="69"/>
      <c r="DX136" s="70"/>
      <c r="DY136" s="71"/>
      <c r="DZ136" s="68"/>
      <c r="EA136" s="69"/>
      <c r="EB136" s="69"/>
      <c r="EC136" s="69"/>
      <c r="ED136" s="69"/>
      <c r="EE136" s="70"/>
      <c r="EF136" s="71"/>
      <c r="EG136" s="70">
        <f t="shared" ref="EG136:EG148" si="56">1-EI136</f>
        <v>1</v>
      </c>
      <c r="EH136" s="73">
        <f t="shared" ref="EH136:EH148" si="57">H136-EJ136</f>
        <v>0</v>
      </c>
      <c r="EI136" s="70">
        <f t="shared" si="55"/>
        <v>0</v>
      </c>
      <c r="EJ136" s="66">
        <f t="shared" si="54"/>
        <v>0</v>
      </c>
      <c r="EM136" s="67"/>
    </row>
    <row r="137" spans="1:143" outlineLevel="1" x14ac:dyDescent="0.2">
      <c r="A137" s="302" t="s">
        <v>77</v>
      </c>
      <c r="B137" s="303" t="s">
        <v>291</v>
      </c>
      <c r="C137" s="306" t="str">
        <f>IFERROR(IFERROR(IF(MATCH(B137,[1]SINAPI!$A$3:$A$7037,0),(PROPER(VLOOKUP(B137,[1]SINAPI!$A$3:$E$7037,5,0))),0),IFERROR(IF(MATCH(B137,'[1]CDHU-182'!$A$9:$A$4098,0),(UPPER(VLOOKUP(B137,'[1]CDHU-182'!$A$9:$H$4098,8,0))),0),IFERROR(IF(MATCH(B137,[1]FDE!$A$7:$A$3232,0),(VLOOKUP(B137,[1]FDE!$A$7:$E$3232,5,0)),0),IF(MATCH(B137,'[1]SIURB Edif'!$A$2:$A$2699,0),(PROPER(VLOOKUP(B137,'[1]SIURB Edif'!A$2:E$2699,5,0))),0))))," ")</f>
        <v>CDHU-182</v>
      </c>
      <c r="D137" s="169" t="s">
        <v>805</v>
      </c>
      <c r="E137" s="170" t="s">
        <v>879</v>
      </c>
      <c r="F137" s="174">
        <v>40</v>
      </c>
      <c r="G137" s="74"/>
      <c r="H137" s="177">
        <f>ROUND(IFERROR(F137*G137," - "),2)</f>
        <v>0</v>
      </c>
      <c r="I137" s="178" t="e">
        <f>H137/$G$686</f>
        <v>#DIV/0!</v>
      </c>
      <c r="J137" s="19">
        <f t="shared" si="52"/>
        <v>1</v>
      </c>
      <c r="K137" s="68">
        <f>SUM(L137:P137)</f>
        <v>0</v>
      </c>
      <c r="L137" s="69"/>
      <c r="M137" s="69"/>
      <c r="N137" s="69"/>
      <c r="O137" s="69"/>
      <c r="P137" s="69"/>
      <c r="Q137" s="73">
        <f>K137*$H137</f>
        <v>0</v>
      </c>
      <c r="R137" s="68">
        <f>SUM(S137:W137)</f>
        <v>0</v>
      </c>
      <c r="S137" s="69"/>
      <c r="T137" s="69"/>
      <c r="U137" s="69"/>
      <c r="V137" s="69"/>
      <c r="W137" s="69"/>
      <c r="X137" s="71">
        <f>R137*$H137</f>
        <v>0</v>
      </c>
      <c r="Y137" s="68">
        <f>SUM(Z137:AD137)</f>
        <v>0</v>
      </c>
      <c r="Z137" s="69"/>
      <c r="AA137" s="69"/>
      <c r="AB137" s="69"/>
      <c r="AC137" s="69"/>
      <c r="AD137" s="69"/>
      <c r="AE137" s="71">
        <f>Y137*$H137</f>
        <v>0</v>
      </c>
      <c r="AF137" s="68">
        <f>SUM(AG137:AK137)</f>
        <v>0</v>
      </c>
      <c r="AG137" s="69"/>
      <c r="AH137" s="69"/>
      <c r="AI137" s="69"/>
      <c r="AJ137" s="69"/>
      <c r="AK137" s="69"/>
      <c r="AL137" s="71">
        <f>AF137*$H137</f>
        <v>0</v>
      </c>
      <c r="AM137" s="68">
        <f>SUM(AN137:AR137)</f>
        <v>0</v>
      </c>
      <c r="AN137" s="69"/>
      <c r="AO137" s="69"/>
      <c r="AP137" s="69"/>
      <c r="AQ137" s="69"/>
      <c r="AR137" s="69"/>
      <c r="AS137" s="71">
        <f>AM137*$H137</f>
        <v>0</v>
      </c>
      <c r="AT137" s="68">
        <f>SUM(AU137:AY137)</f>
        <v>0</v>
      </c>
      <c r="AU137" s="69"/>
      <c r="AV137" s="69"/>
      <c r="AW137" s="69"/>
      <c r="AX137" s="69"/>
      <c r="AY137" s="69"/>
      <c r="AZ137" s="71">
        <f>AT137*$H137</f>
        <v>0</v>
      </c>
      <c r="BA137" s="68">
        <f>SUM(BB137:BF137)</f>
        <v>0</v>
      </c>
      <c r="BB137" s="69"/>
      <c r="BC137" s="69"/>
      <c r="BD137" s="69"/>
      <c r="BE137" s="69"/>
      <c r="BF137" s="69"/>
      <c r="BG137" s="71">
        <f>BA137*$H137</f>
        <v>0</v>
      </c>
      <c r="BH137" s="68">
        <f>SUM(BI137:BM137)</f>
        <v>0</v>
      </c>
      <c r="BI137" s="69"/>
      <c r="BJ137" s="69"/>
      <c r="BK137" s="69"/>
      <c r="BL137" s="69"/>
      <c r="BM137" s="69"/>
      <c r="BN137" s="71">
        <f>BH137*$H137</f>
        <v>0</v>
      </c>
      <c r="BO137" s="68">
        <f>SUM(BP137:BT137)</f>
        <v>0</v>
      </c>
      <c r="BP137" s="69"/>
      <c r="BQ137" s="69"/>
      <c r="BR137" s="69"/>
      <c r="BS137" s="69"/>
      <c r="BT137" s="69"/>
      <c r="BU137" s="71">
        <f>BO137*$H137</f>
        <v>0</v>
      </c>
      <c r="BV137" s="68">
        <f>SUM(BW137:CA137)</f>
        <v>0</v>
      </c>
      <c r="BW137" s="69"/>
      <c r="BX137" s="69"/>
      <c r="BY137" s="69"/>
      <c r="BZ137" s="69"/>
      <c r="CA137" s="69"/>
      <c r="CB137" s="71">
        <f>BV137*$H137</f>
        <v>0</v>
      </c>
      <c r="CC137" s="68">
        <f>SUM(CD137:CH137)</f>
        <v>0</v>
      </c>
      <c r="CD137" s="69"/>
      <c r="CE137" s="69"/>
      <c r="CF137" s="69"/>
      <c r="CG137" s="69"/>
      <c r="CH137" s="69"/>
      <c r="CI137" s="71">
        <f>CC137*$H137</f>
        <v>0</v>
      </c>
      <c r="CJ137" s="68">
        <f>SUM(CK137:CO137)</f>
        <v>0</v>
      </c>
      <c r="CK137" s="69"/>
      <c r="CL137" s="69"/>
      <c r="CM137" s="69"/>
      <c r="CN137" s="69"/>
      <c r="CO137" s="69"/>
      <c r="CP137" s="71">
        <f>CJ137*$H137</f>
        <v>0</v>
      </c>
      <c r="CQ137" s="68">
        <f>SUM(CR137:CV137)</f>
        <v>0</v>
      </c>
      <c r="CR137" s="69"/>
      <c r="CS137" s="69"/>
      <c r="CT137" s="69"/>
      <c r="CU137" s="69"/>
      <c r="CV137" s="69"/>
      <c r="CW137" s="71">
        <f>CQ137*$H137</f>
        <v>0</v>
      </c>
      <c r="CX137" s="68">
        <f>SUM(CY137:DC137)</f>
        <v>0</v>
      </c>
      <c r="CY137" s="69"/>
      <c r="CZ137" s="69"/>
      <c r="DA137" s="69"/>
      <c r="DB137" s="69"/>
      <c r="DC137" s="69"/>
      <c r="DD137" s="71">
        <f>CX137*$H137</f>
        <v>0</v>
      </c>
      <c r="DE137" s="68">
        <f>SUM(DF137:DJ137)</f>
        <v>0</v>
      </c>
      <c r="DF137" s="69"/>
      <c r="DG137" s="69"/>
      <c r="DH137" s="69"/>
      <c r="DI137" s="69"/>
      <c r="DJ137" s="69"/>
      <c r="DK137" s="71">
        <f>DE137*$H137</f>
        <v>0</v>
      </c>
      <c r="DL137" s="68">
        <f>SUM(DM137:DQ137)</f>
        <v>0</v>
      </c>
      <c r="DM137" s="69"/>
      <c r="DN137" s="69"/>
      <c r="DO137" s="69"/>
      <c r="DP137" s="69"/>
      <c r="DQ137" s="69"/>
      <c r="DR137" s="71">
        <f>DL137*$H137</f>
        <v>0</v>
      </c>
      <c r="DS137" s="68">
        <f>SUM(DT137:DX137)</f>
        <v>0</v>
      </c>
      <c r="DT137" s="69"/>
      <c r="DU137" s="69"/>
      <c r="DV137" s="69"/>
      <c r="DW137" s="69"/>
      <c r="DX137" s="69"/>
      <c r="DY137" s="71">
        <f>DS137*$H137</f>
        <v>0</v>
      </c>
      <c r="DZ137" s="68">
        <f>SUM(EA137:EE137)</f>
        <v>0</v>
      </c>
      <c r="EA137" s="69"/>
      <c r="EB137" s="69"/>
      <c r="EC137" s="69"/>
      <c r="ED137" s="69"/>
      <c r="EE137" s="69"/>
      <c r="EF137" s="71">
        <f>DZ137*$H137</f>
        <v>0</v>
      </c>
      <c r="EG137" s="70">
        <f t="shared" si="56"/>
        <v>1</v>
      </c>
      <c r="EH137" s="73">
        <f t="shared" si="57"/>
        <v>0</v>
      </c>
      <c r="EI137" s="70">
        <f t="shared" si="55"/>
        <v>0</v>
      </c>
      <c r="EJ137" s="66">
        <f t="shared" si="54"/>
        <v>0</v>
      </c>
      <c r="EM137" s="67"/>
    </row>
    <row r="138" spans="1:143" outlineLevel="1" x14ac:dyDescent="0.2">
      <c r="A138" s="302" t="s">
        <v>78</v>
      </c>
      <c r="B138" s="303" t="s">
        <v>293</v>
      </c>
      <c r="C138" s="306" t="str">
        <f>IFERROR(IFERROR(IF(MATCH(B138,[1]SINAPI!$A$3:$A$7037,0),(PROPER(VLOOKUP(B138,[1]SINAPI!$A$3:$E$7037,5,0))),0),IFERROR(IF(MATCH(B138,'[1]CDHU-182'!$A$9:$A$4098,0),(UPPER(VLOOKUP(B138,'[1]CDHU-182'!$A$9:$H$4098,8,0))),0),IFERROR(IF(MATCH(B138,[1]FDE!$A$7:$A$3232,0),(VLOOKUP(B138,[1]FDE!$A$7:$E$3232,5,0)),0),IF(MATCH(B138,'[1]SIURB Edif'!$A$2:$A$2699,0),(PROPER(VLOOKUP(B138,'[1]SIURB Edif'!A$2:E$2699,5,0))),0))))," ")</f>
        <v>CDHU-182</v>
      </c>
      <c r="D138" s="169" t="s">
        <v>806</v>
      </c>
      <c r="E138" s="170" t="s">
        <v>184</v>
      </c>
      <c r="F138" s="174">
        <v>30</v>
      </c>
      <c r="G138" s="74"/>
      <c r="H138" s="177">
        <f>ROUND(IFERROR(F138*G138," - "),2)</f>
        <v>0</v>
      </c>
      <c r="I138" s="178" t="e">
        <f>H138/$G$686</f>
        <v>#DIV/0!</v>
      </c>
      <c r="J138" s="19">
        <f>EG138</f>
        <v>1</v>
      </c>
      <c r="K138" s="68">
        <f>SUM(L138:P138)</f>
        <v>0</v>
      </c>
      <c r="L138" s="69"/>
      <c r="M138" s="69"/>
      <c r="N138" s="69"/>
      <c r="O138" s="69"/>
      <c r="P138" s="69"/>
      <c r="Q138" s="73">
        <f>K138*$H138</f>
        <v>0</v>
      </c>
      <c r="R138" s="68">
        <f>SUM(S138:W138)</f>
        <v>0</v>
      </c>
      <c r="S138" s="69"/>
      <c r="T138" s="69"/>
      <c r="U138" s="69"/>
      <c r="V138" s="69"/>
      <c r="W138" s="69"/>
      <c r="X138" s="71">
        <f>R138*$H138</f>
        <v>0</v>
      </c>
      <c r="Y138" s="68">
        <f>SUM(Z138:AD138)</f>
        <v>0</v>
      </c>
      <c r="Z138" s="69"/>
      <c r="AA138" s="69"/>
      <c r="AB138" s="69"/>
      <c r="AC138" s="69"/>
      <c r="AD138" s="69"/>
      <c r="AE138" s="71">
        <f>Y138*$H138</f>
        <v>0</v>
      </c>
      <c r="AF138" s="68">
        <f>SUM(AG138:AK138)</f>
        <v>0</v>
      </c>
      <c r="AG138" s="69"/>
      <c r="AH138" s="69"/>
      <c r="AI138" s="69"/>
      <c r="AJ138" s="69"/>
      <c r="AK138" s="69"/>
      <c r="AL138" s="71">
        <f>AF138*$H138</f>
        <v>0</v>
      </c>
      <c r="AM138" s="68">
        <f>SUM(AN138:AR138)</f>
        <v>0</v>
      </c>
      <c r="AN138" s="69"/>
      <c r="AO138" s="69"/>
      <c r="AP138" s="69"/>
      <c r="AQ138" s="69"/>
      <c r="AR138" s="69"/>
      <c r="AS138" s="71">
        <f>AM138*$H138</f>
        <v>0</v>
      </c>
      <c r="AT138" s="68">
        <f>SUM(AU138:AY138)</f>
        <v>0</v>
      </c>
      <c r="AU138" s="69"/>
      <c r="AV138" s="69"/>
      <c r="AW138" s="69"/>
      <c r="AX138" s="69"/>
      <c r="AY138" s="69"/>
      <c r="AZ138" s="71">
        <f>AT138*$H138</f>
        <v>0</v>
      </c>
      <c r="BA138" s="68">
        <f>SUM(BB138:BF138)</f>
        <v>0</v>
      </c>
      <c r="BB138" s="69"/>
      <c r="BC138" s="69"/>
      <c r="BD138" s="69"/>
      <c r="BE138" s="69"/>
      <c r="BF138" s="69"/>
      <c r="BG138" s="71">
        <f>BA138*$H138</f>
        <v>0</v>
      </c>
      <c r="BH138" s="68">
        <f>SUM(BI138:BM138)</f>
        <v>0</v>
      </c>
      <c r="BI138" s="69"/>
      <c r="BJ138" s="69"/>
      <c r="BK138" s="69"/>
      <c r="BL138" s="69"/>
      <c r="BM138" s="69"/>
      <c r="BN138" s="71">
        <f>BH138*$H138</f>
        <v>0</v>
      </c>
      <c r="BO138" s="68">
        <f>SUM(BP138:BT138)</f>
        <v>0</v>
      </c>
      <c r="BP138" s="69"/>
      <c r="BQ138" s="69"/>
      <c r="BR138" s="69"/>
      <c r="BS138" s="69"/>
      <c r="BT138" s="69"/>
      <c r="BU138" s="71">
        <f>BO138*$H138</f>
        <v>0</v>
      </c>
      <c r="BV138" s="68">
        <f>SUM(BW138:CA138)</f>
        <v>0</v>
      </c>
      <c r="BW138" s="69"/>
      <c r="BX138" s="69"/>
      <c r="BY138" s="69"/>
      <c r="BZ138" s="69"/>
      <c r="CA138" s="69"/>
      <c r="CB138" s="71">
        <f>BV138*$H138</f>
        <v>0</v>
      </c>
      <c r="CC138" s="68">
        <f>SUM(CD138:CH138)</f>
        <v>0</v>
      </c>
      <c r="CD138" s="69"/>
      <c r="CE138" s="69"/>
      <c r="CF138" s="69"/>
      <c r="CG138" s="69"/>
      <c r="CH138" s="69"/>
      <c r="CI138" s="71">
        <f>CC138*$H138</f>
        <v>0</v>
      </c>
      <c r="CJ138" s="68">
        <f>SUM(CK138:CO138)</f>
        <v>0</v>
      </c>
      <c r="CK138" s="69"/>
      <c r="CL138" s="69"/>
      <c r="CM138" s="69"/>
      <c r="CN138" s="69"/>
      <c r="CO138" s="69"/>
      <c r="CP138" s="71">
        <f>CJ138*$H138</f>
        <v>0</v>
      </c>
      <c r="CQ138" s="68">
        <f>SUM(CR138:CV138)</f>
        <v>0</v>
      </c>
      <c r="CR138" s="69"/>
      <c r="CS138" s="69"/>
      <c r="CT138" s="69"/>
      <c r="CU138" s="69"/>
      <c r="CV138" s="69"/>
      <c r="CW138" s="71">
        <f>CQ138*$H138</f>
        <v>0</v>
      </c>
      <c r="CX138" s="68">
        <f>SUM(CY138:DC138)</f>
        <v>0</v>
      </c>
      <c r="CY138" s="69"/>
      <c r="CZ138" s="69"/>
      <c r="DA138" s="69"/>
      <c r="DB138" s="69"/>
      <c r="DC138" s="69"/>
      <c r="DD138" s="71">
        <f>CX138*$H138</f>
        <v>0</v>
      </c>
      <c r="DE138" s="68">
        <f>SUM(DF138:DJ138)</f>
        <v>0</v>
      </c>
      <c r="DF138" s="69"/>
      <c r="DG138" s="69"/>
      <c r="DH138" s="69"/>
      <c r="DI138" s="69"/>
      <c r="DJ138" s="69"/>
      <c r="DK138" s="71">
        <f>DE138*$H138</f>
        <v>0</v>
      </c>
      <c r="DL138" s="68">
        <f>SUM(DM138:DQ138)</f>
        <v>0</v>
      </c>
      <c r="DM138" s="69"/>
      <c r="DN138" s="69"/>
      <c r="DO138" s="69"/>
      <c r="DP138" s="69"/>
      <c r="DQ138" s="69"/>
      <c r="DR138" s="71">
        <f>DL138*$H138</f>
        <v>0</v>
      </c>
      <c r="DS138" s="68">
        <f>SUM(DT138:DX138)</f>
        <v>0</v>
      </c>
      <c r="DT138" s="69"/>
      <c r="DU138" s="69"/>
      <c r="DV138" s="69"/>
      <c r="DW138" s="69"/>
      <c r="DX138" s="69"/>
      <c r="DY138" s="71">
        <f>DS138*$H138</f>
        <v>0</v>
      </c>
      <c r="DZ138" s="68">
        <f>SUM(EA138:EE138)</f>
        <v>0</v>
      </c>
      <c r="EA138" s="69"/>
      <c r="EB138" s="69"/>
      <c r="EC138" s="69"/>
      <c r="ED138" s="69"/>
      <c r="EE138" s="69"/>
      <c r="EF138" s="71">
        <f>DZ138*$H138</f>
        <v>0</v>
      </c>
      <c r="EG138" s="70">
        <f>1-EI138</f>
        <v>1</v>
      </c>
      <c r="EH138" s="73">
        <f>H138-EJ138</f>
        <v>0</v>
      </c>
      <c r="EI138" s="70">
        <f t="shared" si="55"/>
        <v>0</v>
      </c>
      <c r="EJ138" s="66">
        <f>SUM(CP138,CI138,CB138,BU138,BN138,BG138,AZ138,AS138,AL138,AE138,X138,Q138,CW138,DD138,DK138,DR138,DY138,EF138)</f>
        <v>0</v>
      </c>
      <c r="EM138" s="67"/>
    </row>
    <row r="139" spans="1:143" outlineLevel="1" x14ac:dyDescent="0.2">
      <c r="A139" s="302" t="s">
        <v>79</v>
      </c>
      <c r="B139" s="303" t="s">
        <v>292</v>
      </c>
      <c r="C139" s="306" t="str">
        <f>IFERROR(IFERROR(IF(MATCH(B139,[1]SINAPI!$A$3:$A$7037,0),(PROPER(VLOOKUP(B139,[1]SINAPI!$A$3:$E$7037,5,0))),0),IFERROR(IF(MATCH(B139,'[1]CDHU-182'!$A$9:$A$4098,0),(UPPER(VLOOKUP(B139,'[1]CDHU-182'!$A$9:$H$4098,8,0))),0),IFERROR(IF(MATCH(B139,[1]FDE!$A$7:$A$3232,0),(VLOOKUP(B139,[1]FDE!$A$7:$E$3232,5,0)),0),IF(MATCH(B139,'[1]SIURB Edif'!$A$2:$A$2699,0),(PROPER(VLOOKUP(B139,'[1]SIURB Edif'!A$2:E$2699,5,0))),0))))," ")</f>
        <v>CDHU-182</v>
      </c>
      <c r="D139" s="169" t="s">
        <v>822</v>
      </c>
      <c r="E139" s="170" t="s">
        <v>184</v>
      </c>
      <c r="F139" s="174">
        <v>6</v>
      </c>
      <c r="G139" s="74"/>
      <c r="H139" s="177">
        <f>ROUND(IFERROR(F139*G139," - "),2)</f>
        <v>0</v>
      </c>
      <c r="I139" s="178" t="e">
        <f>H139/$G$686</f>
        <v>#DIV/0!</v>
      </c>
      <c r="J139" s="19">
        <f t="shared" si="52"/>
        <v>1</v>
      </c>
      <c r="K139" s="68">
        <f>SUM(L139:P139)</f>
        <v>0</v>
      </c>
      <c r="L139" s="69"/>
      <c r="M139" s="69"/>
      <c r="N139" s="69"/>
      <c r="O139" s="69"/>
      <c r="P139" s="69"/>
      <c r="Q139" s="73">
        <f>K139*$H139</f>
        <v>0</v>
      </c>
      <c r="R139" s="68">
        <f>SUM(S139:W139)</f>
        <v>0</v>
      </c>
      <c r="S139" s="69"/>
      <c r="T139" s="69"/>
      <c r="U139" s="69"/>
      <c r="V139" s="69"/>
      <c r="W139" s="69"/>
      <c r="X139" s="71">
        <f>R139*$H139</f>
        <v>0</v>
      </c>
      <c r="Y139" s="68">
        <f>SUM(Z139:AD139)</f>
        <v>0</v>
      </c>
      <c r="Z139" s="69"/>
      <c r="AA139" s="69"/>
      <c r="AB139" s="69"/>
      <c r="AC139" s="69"/>
      <c r="AD139" s="69"/>
      <c r="AE139" s="71">
        <f>Y139*$H139</f>
        <v>0</v>
      </c>
      <c r="AF139" s="68">
        <f>SUM(AG139:AK139)</f>
        <v>0</v>
      </c>
      <c r="AG139" s="69"/>
      <c r="AH139" s="69"/>
      <c r="AI139" s="69"/>
      <c r="AJ139" s="69"/>
      <c r="AK139" s="69"/>
      <c r="AL139" s="71">
        <f>AF139*$H139</f>
        <v>0</v>
      </c>
      <c r="AM139" s="68">
        <f>SUM(AN139:AR139)</f>
        <v>0</v>
      </c>
      <c r="AN139" s="69"/>
      <c r="AO139" s="69"/>
      <c r="AP139" s="69"/>
      <c r="AQ139" s="69"/>
      <c r="AR139" s="69"/>
      <c r="AS139" s="71">
        <f>AM139*$H139</f>
        <v>0</v>
      </c>
      <c r="AT139" s="68">
        <f>SUM(AU139:AY139)</f>
        <v>0</v>
      </c>
      <c r="AU139" s="69"/>
      <c r="AV139" s="69"/>
      <c r="AW139" s="69"/>
      <c r="AX139" s="69"/>
      <c r="AY139" s="69"/>
      <c r="AZ139" s="71">
        <f>AT139*$H139</f>
        <v>0</v>
      </c>
      <c r="BA139" s="68">
        <f>SUM(BB139:BF139)</f>
        <v>0</v>
      </c>
      <c r="BB139" s="69"/>
      <c r="BC139" s="69"/>
      <c r="BD139" s="69"/>
      <c r="BE139" s="69"/>
      <c r="BF139" s="69"/>
      <c r="BG139" s="71">
        <f>BA139*$H139</f>
        <v>0</v>
      </c>
      <c r="BH139" s="68">
        <f>SUM(BI139:BM139)</f>
        <v>0</v>
      </c>
      <c r="BI139" s="69"/>
      <c r="BJ139" s="69"/>
      <c r="BK139" s="69"/>
      <c r="BL139" s="69"/>
      <c r="BM139" s="69"/>
      <c r="BN139" s="71">
        <f>BH139*$H139</f>
        <v>0</v>
      </c>
      <c r="BO139" s="68">
        <f>SUM(BP139:BT139)</f>
        <v>0</v>
      </c>
      <c r="BP139" s="69"/>
      <c r="BQ139" s="69"/>
      <c r="BR139" s="69"/>
      <c r="BS139" s="69"/>
      <c r="BT139" s="69"/>
      <c r="BU139" s="71">
        <f>BO139*$H139</f>
        <v>0</v>
      </c>
      <c r="BV139" s="68">
        <f>SUM(BW139:CA139)</f>
        <v>0</v>
      </c>
      <c r="BW139" s="69"/>
      <c r="BX139" s="69"/>
      <c r="BY139" s="69"/>
      <c r="BZ139" s="69"/>
      <c r="CA139" s="69"/>
      <c r="CB139" s="71">
        <f>BV139*$H139</f>
        <v>0</v>
      </c>
      <c r="CC139" s="68">
        <f>SUM(CD139:CH139)</f>
        <v>0</v>
      </c>
      <c r="CD139" s="69"/>
      <c r="CE139" s="69"/>
      <c r="CF139" s="69"/>
      <c r="CG139" s="69"/>
      <c r="CH139" s="69"/>
      <c r="CI139" s="71">
        <f>CC139*$H139</f>
        <v>0</v>
      </c>
      <c r="CJ139" s="68">
        <f>SUM(CK139:CO139)</f>
        <v>0</v>
      </c>
      <c r="CK139" s="69"/>
      <c r="CL139" s="69"/>
      <c r="CM139" s="69"/>
      <c r="CN139" s="69"/>
      <c r="CO139" s="69"/>
      <c r="CP139" s="71">
        <f>CJ139*$H139</f>
        <v>0</v>
      </c>
      <c r="CQ139" s="68">
        <f>SUM(CR139:CV139)</f>
        <v>0</v>
      </c>
      <c r="CR139" s="69"/>
      <c r="CS139" s="69"/>
      <c r="CT139" s="69"/>
      <c r="CU139" s="69"/>
      <c r="CV139" s="69"/>
      <c r="CW139" s="71">
        <f>CQ139*$H139</f>
        <v>0</v>
      </c>
      <c r="CX139" s="68">
        <f>SUM(CY139:DC139)</f>
        <v>0</v>
      </c>
      <c r="CY139" s="69"/>
      <c r="CZ139" s="69"/>
      <c r="DA139" s="69"/>
      <c r="DB139" s="69"/>
      <c r="DC139" s="69"/>
      <c r="DD139" s="71">
        <f>CX139*$H139</f>
        <v>0</v>
      </c>
      <c r="DE139" s="68">
        <f>SUM(DF139:DJ139)</f>
        <v>0</v>
      </c>
      <c r="DF139" s="69"/>
      <c r="DG139" s="69"/>
      <c r="DH139" s="69"/>
      <c r="DI139" s="69"/>
      <c r="DJ139" s="69"/>
      <c r="DK139" s="71">
        <f>DE139*$H139</f>
        <v>0</v>
      </c>
      <c r="DL139" s="68">
        <f>SUM(DM139:DQ139)</f>
        <v>0</v>
      </c>
      <c r="DM139" s="69"/>
      <c r="DN139" s="69"/>
      <c r="DO139" s="69"/>
      <c r="DP139" s="69"/>
      <c r="DQ139" s="69"/>
      <c r="DR139" s="71">
        <f>DL139*$H139</f>
        <v>0</v>
      </c>
      <c r="DS139" s="68">
        <f>SUM(DT139:DX139)</f>
        <v>0</v>
      </c>
      <c r="DT139" s="69"/>
      <c r="DU139" s="69"/>
      <c r="DV139" s="69"/>
      <c r="DW139" s="69"/>
      <c r="DX139" s="69"/>
      <c r="DY139" s="71">
        <f>DS139*$H139</f>
        <v>0</v>
      </c>
      <c r="DZ139" s="68">
        <f>SUM(EA139:EE139)</f>
        <v>0</v>
      </c>
      <c r="EA139" s="69"/>
      <c r="EB139" s="69"/>
      <c r="EC139" s="69"/>
      <c r="ED139" s="69"/>
      <c r="EE139" s="69"/>
      <c r="EF139" s="71">
        <f>DZ139*$H139</f>
        <v>0</v>
      </c>
      <c r="EG139" s="70">
        <f t="shared" si="56"/>
        <v>1</v>
      </c>
      <c r="EH139" s="73">
        <f t="shared" si="57"/>
        <v>0</v>
      </c>
      <c r="EI139" s="70">
        <f t="shared" si="55"/>
        <v>0</v>
      </c>
      <c r="EJ139" s="66">
        <f t="shared" si="54"/>
        <v>0</v>
      </c>
      <c r="EM139" s="67"/>
    </row>
    <row r="140" spans="1:143" outlineLevel="1" x14ac:dyDescent="0.2">
      <c r="A140" s="313" t="s">
        <v>80</v>
      </c>
      <c r="B140" s="314"/>
      <c r="C140" s="307"/>
      <c r="D140" s="176" t="s">
        <v>884</v>
      </c>
      <c r="E140" s="28">
        <f>SUM(H141:H144)</f>
        <v>0</v>
      </c>
      <c r="F140" s="28"/>
      <c r="G140" s="28"/>
      <c r="H140" s="28"/>
      <c r="I140" s="27" t="e">
        <f>E140/$G$686</f>
        <v>#DIV/0!</v>
      </c>
      <c r="J140" s="19">
        <f>EG140</f>
        <v>1</v>
      </c>
      <c r="K140" s="68"/>
      <c r="L140" s="69"/>
      <c r="M140" s="69"/>
      <c r="N140" s="69"/>
      <c r="O140" s="69"/>
      <c r="P140" s="70"/>
      <c r="Q140" s="73"/>
      <c r="R140" s="68"/>
      <c r="S140" s="69"/>
      <c r="T140" s="69"/>
      <c r="U140" s="69"/>
      <c r="V140" s="69"/>
      <c r="W140" s="70"/>
      <c r="X140" s="71"/>
      <c r="Y140" s="68"/>
      <c r="Z140" s="69"/>
      <c r="AA140" s="69"/>
      <c r="AB140" s="69"/>
      <c r="AC140" s="69"/>
      <c r="AD140" s="70"/>
      <c r="AE140" s="71"/>
      <c r="AF140" s="68"/>
      <c r="AG140" s="69"/>
      <c r="AH140" s="69"/>
      <c r="AI140" s="69"/>
      <c r="AJ140" s="69"/>
      <c r="AK140" s="70"/>
      <c r="AL140" s="71"/>
      <c r="AM140" s="68"/>
      <c r="AN140" s="69"/>
      <c r="AO140" s="69"/>
      <c r="AP140" s="69"/>
      <c r="AQ140" s="69"/>
      <c r="AR140" s="70"/>
      <c r="AS140" s="71"/>
      <c r="AT140" s="68"/>
      <c r="AU140" s="69"/>
      <c r="AV140" s="69"/>
      <c r="AW140" s="69"/>
      <c r="AX140" s="69"/>
      <c r="AY140" s="70"/>
      <c r="AZ140" s="71"/>
      <c r="BA140" s="68"/>
      <c r="BB140" s="69"/>
      <c r="BC140" s="69"/>
      <c r="BD140" s="69"/>
      <c r="BE140" s="69"/>
      <c r="BF140" s="70"/>
      <c r="BG140" s="71"/>
      <c r="BH140" s="68"/>
      <c r="BI140" s="69"/>
      <c r="BJ140" s="69"/>
      <c r="BK140" s="69"/>
      <c r="BL140" s="69"/>
      <c r="BM140" s="70"/>
      <c r="BN140" s="71"/>
      <c r="BO140" s="68"/>
      <c r="BP140" s="69"/>
      <c r="BQ140" s="69"/>
      <c r="BR140" s="69"/>
      <c r="BS140" s="69"/>
      <c r="BT140" s="70"/>
      <c r="BU140" s="71"/>
      <c r="BV140" s="68"/>
      <c r="BW140" s="69"/>
      <c r="BX140" s="69"/>
      <c r="BY140" s="69"/>
      <c r="BZ140" s="69"/>
      <c r="CA140" s="70"/>
      <c r="CB140" s="71"/>
      <c r="CC140" s="68"/>
      <c r="CD140" s="69"/>
      <c r="CE140" s="69"/>
      <c r="CF140" s="69"/>
      <c r="CG140" s="69"/>
      <c r="CH140" s="70"/>
      <c r="CI140" s="71"/>
      <c r="CJ140" s="68"/>
      <c r="CK140" s="69"/>
      <c r="CL140" s="69"/>
      <c r="CM140" s="69"/>
      <c r="CN140" s="69"/>
      <c r="CO140" s="70"/>
      <c r="CP140" s="71"/>
      <c r="CQ140" s="68"/>
      <c r="CR140" s="69"/>
      <c r="CS140" s="69"/>
      <c r="CT140" s="69"/>
      <c r="CU140" s="69"/>
      <c r="CV140" s="70"/>
      <c r="CW140" s="71"/>
      <c r="CX140" s="68"/>
      <c r="CY140" s="69"/>
      <c r="CZ140" s="69"/>
      <c r="DA140" s="69"/>
      <c r="DB140" s="69"/>
      <c r="DC140" s="70"/>
      <c r="DD140" s="71"/>
      <c r="DE140" s="68"/>
      <c r="DF140" s="69"/>
      <c r="DG140" s="69"/>
      <c r="DH140" s="69"/>
      <c r="DI140" s="69"/>
      <c r="DJ140" s="70"/>
      <c r="DK140" s="71"/>
      <c r="DL140" s="68"/>
      <c r="DM140" s="69"/>
      <c r="DN140" s="69"/>
      <c r="DO140" s="69"/>
      <c r="DP140" s="69"/>
      <c r="DQ140" s="70"/>
      <c r="DR140" s="71"/>
      <c r="DS140" s="68"/>
      <c r="DT140" s="69"/>
      <c r="DU140" s="69"/>
      <c r="DV140" s="69"/>
      <c r="DW140" s="69"/>
      <c r="DX140" s="70"/>
      <c r="DY140" s="71"/>
      <c r="DZ140" s="68"/>
      <c r="EA140" s="69"/>
      <c r="EB140" s="69"/>
      <c r="EC140" s="69"/>
      <c r="ED140" s="69"/>
      <c r="EE140" s="70"/>
      <c r="EF140" s="71"/>
      <c r="EG140" s="70">
        <f t="shared" si="56"/>
        <v>1</v>
      </c>
      <c r="EH140" s="73">
        <f t="shared" si="57"/>
        <v>0</v>
      </c>
      <c r="EI140" s="70">
        <f t="shared" si="55"/>
        <v>0</v>
      </c>
      <c r="EJ140" s="66">
        <f>SUM(CP140,CI140,CB140,BU140,BN140,BG140,AZ140,AS140,AL140,AE140,X140,Q140,CW140,DD140,DK140,DR140,DY140,EF140)</f>
        <v>0</v>
      </c>
      <c r="EM140" s="67"/>
    </row>
    <row r="141" spans="1:143" ht="25.5" outlineLevel="1" x14ac:dyDescent="0.2">
      <c r="A141" s="302" t="s">
        <v>81</v>
      </c>
      <c r="B141" s="303" t="s">
        <v>298</v>
      </c>
      <c r="C141" s="306" t="str">
        <f>IFERROR(IFERROR(IF(MATCH(B141,[1]SINAPI!$A$3:$A$7037,0),(PROPER(VLOOKUP(B141,[1]SINAPI!$A$3:$E$7037,5,0))),0),IFERROR(IF(MATCH(B141,'[1]CDHU-182'!$A$9:$A$4098,0),(UPPER(VLOOKUP(B141,'[1]CDHU-182'!$A$9:$H$4098,8,0))),0),IFERROR(IF(MATCH(B141,[1]FDE!$A$7:$A$3232,0),(VLOOKUP(B141,[1]FDE!$A$7:$E$3232,5,0)),0),IF(MATCH(B141,'[1]SIURB Edif'!$A$2:$A$2699,0),(PROPER(VLOOKUP(B141,'[1]SIURB Edif'!A$2:E$2699,5,0))),0))))," ")</f>
        <v>CDHU-182</v>
      </c>
      <c r="D141" s="169" t="s">
        <v>807</v>
      </c>
      <c r="E141" s="170" t="s">
        <v>75</v>
      </c>
      <c r="F141" s="174">
        <v>11</v>
      </c>
      <c r="G141" s="74"/>
      <c r="H141" s="177">
        <f>ROUND(IFERROR(F141*G141," - "),2)</f>
        <v>0</v>
      </c>
      <c r="I141" s="178" t="e">
        <f>H141/$G$686</f>
        <v>#DIV/0!</v>
      </c>
      <c r="J141" s="19">
        <f t="shared" ref="J141:J154" si="58">EG141</f>
        <v>1</v>
      </c>
      <c r="K141" s="68">
        <f>SUM(L141:P141)</f>
        <v>0</v>
      </c>
      <c r="L141" s="69"/>
      <c r="M141" s="69"/>
      <c r="N141" s="69"/>
      <c r="O141" s="69"/>
      <c r="P141" s="69"/>
      <c r="Q141" s="73">
        <f>K141*$H141</f>
        <v>0</v>
      </c>
      <c r="R141" s="68">
        <f>SUM(S141:W141)</f>
        <v>0</v>
      </c>
      <c r="S141" s="69"/>
      <c r="T141" s="69"/>
      <c r="U141" s="69"/>
      <c r="V141" s="69"/>
      <c r="W141" s="69"/>
      <c r="X141" s="71">
        <f>R141*$H141</f>
        <v>0</v>
      </c>
      <c r="Y141" s="68">
        <f>SUM(Z141:AD141)</f>
        <v>0</v>
      </c>
      <c r="Z141" s="69"/>
      <c r="AA141" s="69"/>
      <c r="AB141" s="69"/>
      <c r="AC141" s="69"/>
      <c r="AD141" s="69"/>
      <c r="AE141" s="71">
        <f>Y141*$H141</f>
        <v>0</v>
      </c>
      <c r="AF141" s="68">
        <f>SUM(AG141:AK141)</f>
        <v>0</v>
      </c>
      <c r="AG141" s="69"/>
      <c r="AH141" s="69"/>
      <c r="AI141" s="69"/>
      <c r="AJ141" s="69"/>
      <c r="AK141" s="69"/>
      <c r="AL141" s="71">
        <f>AF141*$H141</f>
        <v>0</v>
      </c>
      <c r="AM141" s="68">
        <f>SUM(AN141:AR141)</f>
        <v>0</v>
      </c>
      <c r="AN141" s="69"/>
      <c r="AO141" s="69"/>
      <c r="AP141" s="69"/>
      <c r="AQ141" s="69"/>
      <c r="AR141" s="69"/>
      <c r="AS141" s="71">
        <f>AM141*$H141</f>
        <v>0</v>
      </c>
      <c r="AT141" s="68">
        <f>SUM(AU141:AY141)</f>
        <v>0</v>
      </c>
      <c r="AU141" s="69"/>
      <c r="AV141" s="69"/>
      <c r="AW141" s="69"/>
      <c r="AX141" s="69"/>
      <c r="AY141" s="69"/>
      <c r="AZ141" s="71">
        <f>AT141*$H141</f>
        <v>0</v>
      </c>
      <c r="BA141" s="68">
        <f>SUM(BB141:BF141)</f>
        <v>0</v>
      </c>
      <c r="BB141" s="69"/>
      <c r="BC141" s="69"/>
      <c r="BD141" s="69"/>
      <c r="BE141" s="69"/>
      <c r="BF141" s="69"/>
      <c r="BG141" s="71">
        <f>BA141*$H141</f>
        <v>0</v>
      </c>
      <c r="BH141" s="68">
        <f>SUM(BI141:BM141)</f>
        <v>0</v>
      </c>
      <c r="BI141" s="69"/>
      <c r="BJ141" s="69"/>
      <c r="BK141" s="69"/>
      <c r="BL141" s="69"/>
      <c r="BM141" s="69"/>
      <c r="BN141" s="71">
        <f>BH141*$H141</f>
        <v>0</v>
      </c>
      <c r="BO141" s="68">
        <f>SUM(BP141:BT141)</f>
        <v>0</v>
      </c>
      <c r="BP141" s="69"/>
      <c r="BQ141" s="69"/>
      <c r="BR141" s="69"/>
      <c r="BS141" s="69"/>
      <c r="BT141" s="69"/>
      <c r="BU141" s="71">
        <f>BO141*$H141</f>
        <v>0</v>
      </c>
      <c r="BV141" s="68">
        <f>SUM(BW141:CA141)</f>
        <v>0</v>
      </c>
      <c r="BW141" s="69"/>
      <c r="BX141" s="69"/>
      <c r="BY141" s="69"/>
      <c r="BZ141" s="69"/>
      <c r="CA141" s="69"/>
      <c r="CB141" s="71">
        <f>BV141*$H141</f>
        <v>0</v>
      </c>
      <c r="CC141" s="68">
        <f>SUM(CD141:CH141)</f>
        <v>0</v>
      </c>
      <c r="CD141" s="69"/>
      <c r="CE141" s="69"/>
      <c r="CF141" s="69"/>
      <c r="CG141" s="69"/>
      <c r="CH141" s="69"/>
      <c r="CI141" s="71">
        <f>CC141*$H141</f>
        <v>0</v>
      </c>
      <c r="CJ141" s="68">
        <f>SUM(CK141:CO141)</f>
        <v>0</v>
      </c>
      <c r="CK141" s="69"/>
      <c r="CL141" s="69"/>
      <c r="CM141" s="69"/>
      <c r="CN141" s="69"/>
      <c r="CO141" s="69"/>
      <c r="CP141" s="71">
        <f>CJ141*$H141</f>
        <v>0</v>
      </c>
      <c r="CQ141" s="68">
        <f>SUM(CR141:CV141)</f>
        <v>0</v>
      </c>
      <c r="CR141" s="69"/>
      <c r="CS141" s="69"/>
      <c r="CT141" s="69"/>
      <c r="CU141" s="69"/>
      <c r="CV141" s="69"/>
      <c r="CW141" s="71">
        <f>CQ141*$H141</f>
        <v>0</v>
      </c>
      <c r="CX141" s="68">
        <f>SUM(CY141:DC141)</f>
        <v>0</v>
      </c>
      <c r="CY141" s="69"/>
      <c r="CZ141" s="69"/>
      <c r="DA141" s="69"/>
      <c r="DB141" s="69"/>
      <c r="DC141" s="69"/>
      <c r="DD141" s="71">
        <f>CX141*$H141</f>
        <v>0</v>
      </c>
      <c r="DE141" s="68">
        <f>SUM(DF141:DJ141)</f>
        <v>0</v>
      </c>
      <c r="DF141" s="69"/>
      <c r="DG141" s="69"/>
      <c r="DH141" s="69"/>
      <c r="DI141" s="69"/>
      <c r="DJ141" s="69"/>
      <c r="DK141" s="71">
        <f>DE141*$H141</f>
        <v>0</v>
      </c>
      <c r="DL141" s="68">
        <f>SUM(DM141:DQ141)</f>
        <v>0</v>
      </c>
      <c r="DM141" s="69"/>
      <c r="DN141" s="69"/>
      <c r="DO141" s="69"/>
      <c r="DP141" s="69"/>
      <c r="DQ141" s="69"/>
      <c r="DR141" s="71">
        <f>DL141*$H141</f>
        <v>0</v>
      </c>
      <c r="DS141" s="68">
        <f>SUM(DT141:DX141)</f>
        <v>0</v>
      </c>
      <c r="DT141" s="69"/>
      <c r="DU141" s="69"/>
      <c r="DV141" s="69"/>
      <c r="DW141" s="69"/>
      <c r="DX141" s="69"/>
      <c r="DY141" s="71">
        <f>DS141*$H141</f>
        <v>0</v>
      </c>
      <c r="DZ141" s="68">
        <f>SUM(EA141:EE141)</f>
        <v>0</v>
      </c>
      <c r="EA141" s="69"/>
      <c r="EB141" s="69"/>
      <c r="EC141" s="69"/>
      <c r="ED141" s="69"/>
      <c r="EE141" s="69"/>
      <c r="EF141" s="71">
        <f>DZ141*$H141</f>
        <v>0</v>
      </c>
      <c r="EG141" s="70">
        <f t="shared" si="56"/>
        <v>1</v>
      </c>
      <c r="EH141" s="73">
        <f t="shared" si="57"/>
        <v>0</v>
      </c>
      <c r="EI141" s="70">
        <f t="shared" ref="EI141:EI148" si="59">SUM(CJ141,CC141,BV141,BO141,BH141,BA141,AT141,AM141,AF141,Y141,R141,K141,CQ141,CX141,DE141,DL141,DS141,DZ141)</f>
        <v>0</v>
      </c>
      <c r="EJ141" s="66">
        <f t="shared" ref="EJ141:EJ154" si="60">SUM(CP141,CI141,CB141,BU141,BN141,BG141,AZ141,AS141,AL141,AE141,X141,Q141,CW141,DD141,DK141,DR141,DY141,EF141)</f>
        <v>0</v>
      </c>
      <c r="EM141" s="67"/>
    </row>
    <row r="142" spans="1:143" ht="25.5" outlineLevel="1" x14ac:dyDescent="0.2">
      <c r="A142" s="302" t="s">
        <v>82</v>
      </c>
      <c r="B142" s="303" t="s">
        <v>299</v>
      </c>
      <c r="C142" s="306" t="str">
        <f>IFERROR(IFERROR(IF(MATCH(B142,[1]SINAPI!$A$3:$A$7037,0),(PROPER(VLOOKUP(B142,[1]SINAPI!$A$3:$E$7037,5,0))),0),IFERROR(IF(MATCH(B142,'[1]CDHU-182'!$A$9:$A$4098,0),(UPPER(VLOOKUP(B142,'[1]CDHU-182'!$A$9:$H$4098,8,0))),0),IFERROR(IF(MATCH(B142,[1]FDE!$A$7:$A$3232,0),(VLOOKUP(B142,[1]FDE!$A$7:$E$3232,5,0)),0),IF(MATCH(B142,'[1]SIURB Edif'!$A$2:$A$2699,0),(PROPER(VLOOKUP(B142,'[1]SIURB Edif'!A$2:E$2699,5,0))),0))))," ")</f>
        <v>CDHU-182</v>
      </c>
      <c r="D142" s="169" t="s">
        <v>808</v>
      </c>
      <c r="E142" s="170" t="s">
        <v>75</v>
      </c>
      <c r="F142" s="174">
        <v>10</v>
      </c>
      <c r="G142" s="74"/>
      <c r="H142" s="177">
        <f>ROUND(IFERROR(F142*G142," - "),2)</f>
        <v>0</v>
      </c>
      <c r="I142" s="178" t="e">
        <f>H142/$G$686</f>
        <v>#DIV/0!</v>
      </c>
      <c r="J142" s="19">
        <f t="shared" si="58"/>
        <v>1</v>
      </c>
      <c r="K142" s="68">
        <f>SUM(L142:P142)</f>
        <v>0</v>
      </c>
      <c r="L142" s="69"/>
      <c r="M142" s="69"/>
      <c r="N142" s="69"/>
      <c r="O142" s="69"/>
      <c r="P142" s="69"/>
      <c r="Q142" s="73">
        <f>K142*$H142</f>
        <v>0</v>
      </c>
      <c r="R142" s="68">
        <f>SUM(S142:W142)</f>
        <v>0</v>
      </c>
      <c r="S142" s="69"/>
      <c r="T142" s="69"/>
      <c r="U142" s="69"/>
      <c r="V142" s="69"/>
      <c r="W142" s="69"/>
      <c r="X142" s="71">
        <f>R142*$H142</f>
        <v>0</v>
      </c>
      <c r="Y142" s="68">
        <f>SUM(Z142:AD142)</f>
        <v>0</v>
      </c>
      <c r="Z142" s="69"/>
      <c r="AA142" s="69"/>
      <c r="AB142" s="69"/>
      <c r="AC142" s="69"/>
      <c r="AD142" s="69"/>
      <c r="AE142" s="71">
        <f>Y142*$H142</f>
        <v>0</v>
      </c>
      <c r="AF142" s="68">
        <f>SUM(AG142:AK142)</f>
        <v>0</v>
      </c>
      <c r="AG142" s="69"/>
      <c r="AH142" s="69"/>
      <c r="AI142" s="69"/>
      <c r="AJ142" s="69"/>
      <c r="AK142" s="69"/>
      <c r="AL142" s="71">
        <f>AF142*$H142</f>
        <v>0</v>
      </c>
      <c r="AM142" s="68">
        <f>SUM(AN142:AR142)</f>
        <v>0</v>
      </c>
      <c r="AN142" s="69"/>
      <c r="AO142" s="69"/>
      <c r="AP142" s="69"/>
      <c r="AQ142" s="69"/>
      <c r="AR142" s="69"/>
      <c r="AS142" s="71">
        <f>AM142*$H142</f>
        <v>0</v>
      </c>
      <c r="AT142" s="68">
        <f>SUM(AU142:AY142)</f>
        <v>0</v>
      </c>
      <c r="AU142" s="69"/>
      <c r="AV142" s="69"/>
      <c r="AW142" s="69"/>
      <c r="AX142" s="69"/>
      <c r="AY142" s="69"/>
      <c r="AZ142" s="71">
        <f>AT142*$H142</f>
        <v>0</v>
      </c>
      <c r="BA142" s="68">
        <f>SUM(BB142:BF142)</f>
        <v>0</v>
      </c>
      <c r="BB142" s="69"/>
      <c r="BC142" s="69"/>
      <c r="BD142" s="69"/>
      <c r="BE142" s="69"/>
      <c r="BF142" s="69"/>
      <c r="BG142" s="71">
        <f>BA142*$H142</f>
        <v>0</v>
      </c>
      <c r="BH142" s="68">
        <f>SUM(BI142:BM142)</f>
        <v>0</v>
      </c>
      <c r="BI142" s="69"/>
      <c r="BJ142" s="69"/>
      <c r="BK142" s="69"/>
      <c r="BL142" s="69"/>
      <c r="BM142" s="69"/>
      <c r="BN142" s="71">
        <f>BH142*$H142</f>
        <v>0</v>
      </c>
      <c r="BO142" s="68">
        <f>SUM(BP142:BT142)</f>
        <v>0</v>
      </c>
      <c r="BP142" s="69"/>
      <c r="BQ142" s="69"/>
      <c r="BR142" s="69"/>
      <c r="BS142" s="69"/>
      <c r="BT142" s="69"/>
      <c r="BU142" s="71">
        <f>BO142*$H142</f>
        <v>0</v>
      </c>
      <c r="BV142" s="68">
        <f>SUM(BW142:CA142)</f>
        <v>0</v>
      </c>
      <c r="BW142" s="69"/>
      <c r="BX142" s="69"/>
      <c r="BY142" s="69"/>
      <c r="BZ142" s="69"/>
      <c r="CA142" s="69"/>
      <c r="CB142" s="71">
        <f>BV142*$H142</f>
        <v>0</v>
      </c>
      <c r="CC142" s="68">
        <f>SUM(CD142:CH142)</f>
        <v>0</v>
      </c>
      <c r="CD142" s="69"/>
      <c r="CE142" s="69"/>
      <c r="CF142" s="69"/>
      <c r="CG142" s="69"/>
      <c r="CH142" s="69"/>
      <c r="CI142" s="71">
        <f>CC142*$H142</f>
        <v>0</v>
      </c>
      <c r="CJ142" s="68">
        <f>SUM(CK142:CO142)</f>
        <v>0</v>
      </c>
      <c r="CK142" s="69"/>
      <c r="CL142" s="69"/>
      <c r="CM142" s="69"/>
      <c r="CN142" s="69"/>
      <c r="CO142" s="69"/>
      <c r="CP142" s="71">
        <f>CJ142*$H142</f>
        <v>0</v>
      </c>
      <c r="CQ142" s="68">
        <f>SUM(CR142:CV142)</f>
        <v>0</v>
      </c>
      <c r="CR142" s="69"/>
      <c r="CS142" s="69"/>
      <c r="CT142" s="69"/>
      <c r="CU142" s="69"/>
      <c r="CV142" s="69"/>
      <c r="CW142" s="71">
        <f>CQ142*$H142</f>
        <v>0</v>
      </c>
      <c r="CX142" s="68">
        <f>SUM(CY142:DC142)</f>
        <v>0</v>
      </c>
      <c r="CY142" s="69"/>
      <c r="CZ142" s="69"/>
      <c r="DA142" s="69"/>
      <c r="DB142" s="69"/>
      <c r="DC142" s="69"/>
      <c r="DD142" s="71">
        <f>CX142*$H142</f>
        <v>0</v>
      </c>
      <c r="DE142" s="68">
        <f>SUM(DF142:DJ142)</f>
        <v>0</v>
      </c>
      <c r="DF142" s="69"/>
      <c r="DG142" s="69"/>
      <c r="DH142" s="69"/>
      <c r="DI142" s="69"/>
      <c r="DJ142" s="69"/>
      <c r="DK142" s="71">
        <f>DE142*$H142</f>
        <v>0</v>
      </c>
      <c r="DL142" s="68">
        <f>SUM(DM142:DQ142)</f>
        <v>0</v>
      </c>
      <c r="DM142" s="69"/>
      <c r="DN142" s="69"/>
      <c r="DO142" s="69"/>
      <c r="DP142" s="69"/>
      <c r="DQ142" s="69"/>
      <c r="DR142" s="71">
        <f>DL142*$H142</f>
        <v>0</v>
      </c>
      <c r="DS142" s="68">
        <f>SUM(DT142:DX142)</f>
        <v>0</v>
      </c>
      <c r="DT142" s="69"/>
      <c r="DU142" s="69"/>
      <c r="DV142" s="69"/>
      <c r="DW142" s="69"/>
      <c r="DX142" s="69"/>
      <c r="DY142" s="71">
        <f>DS142*$H142</f>
        <v>0</v>
      </c>
      <c r="DZ142" s="68">
        <f>SUM(EA142:EE142)</f>
        <v>0</v>
      </c>
      <c r="EA142" s="69"/>
      <c r="EB142" s="69"/>
      <c r="EC142" s="69"/>
      <c r="ED142" s="69"/>
      <c r="EE142" s="69"/>
      <c r="EF142" s="71">
        <f>DZ142*$H142</f>
        <v>0</v>
      </c>
      <c r="EG142" s="70">
        <f t="shared" si="56"/>
        <v>1</v>
      </c>
      <c r="EH142" s="73">
        <f t="shared" si="57"/>
        <v>0</v>
      </c>
      <c r="EI142" s="70">
        <f t="shared" si="59"/>
        <v>0</v>
      </c>
      <c r="EJ142" s="66">
        <f t="shared" si="60"/>
        <v>0</v>
      </c>
      <c r="EM142" s="67"/>
    </row>
    <row r="143" spans="1:143" outlineLevel="1" x14ac:dyDescent="0.2">
      <c r="A143" s="302" t="s">
        <v>83</v>
      </c>
      <c r="B143" s="303" t="s">
        <v>301</v>
      </c>
      <c r="C143" s="306" t="str">
        <f>IFERROR(IFERROR(IF(MATCH(B143,[1]SINAPI!$A$3:$A$7037,0),(PROPER(VLOOKUP(B143,[1]SINAPI!$A$3:$E$7037,5,0))),0),IFERROR(IF(MATCH(B143,'[1]CDHU-182'!$A$9:$A$4098,0),(UPPER(VLOOKUP(B143,'[1]CDHU-182'!$A$9:$H$4098,8,0))),0),IFERROR(IF(MATCH(B143,[1]FDE!$A$7:$A$3232,0),(VLOOKUP(B143,[1]FDE!$A$7:$E$3232,5,0)),0),IF(MATCH(B143,'[1]SIURB Edif'!$A$2:$A$2699,0),(PROPER(VLOOKUP(B143,'[1]SIURB Edif'!A$2:E$2699,5,0))),0))))," ")</f>
        <v>CDHU-182</v>
      </c>
      <c r="D143" s="169" t="s">
        <v>809</v>
      </c>
      <c r="E143" s="170" t="s">
        <v>75</v>
      </c>
      <c r="F143" s="174">
        <v>1</v>
      </c>
      <c r="G143" s="74"/>
      <c r="H143" s="177">
        <f>ROUND(IFERROR(F143*G143," - "),2)</f>
        <v>0</v>
      </c>
      <c r="I143" s="178" t="e">
        <f>H143/$G$686</f>
        <v>#DIV/0!</v>
      </c>
      <c r="J143" s="19">
        <f t="shared" si="58"/>
        <v>1</v>
      </c>
      <c r="K143" s="68">
        <f>SUM(L143:P143)</f>
        <v>0</v>
      </c>
      <c r="L143" s="69"/>
      <c r="M143" s="69"/>
      <c r="N143" s="69"/>
      <c r="O143" s="69"/>
      <c r="P143" s="69"/>
      <c r="Q143" s="73">
        <f>K143*$H143</f>
        <v>0</v>
      </c>
      <c r="R143" s="68">
        <f>SUM(S143:W143)</f>
        <v>0</v>
      </c>
      <c r="S143" s="69"/>
      <c r="T143" s="69"/>
      <c r="U143" s="69"/>
      <c r="V143" s="69"/>
      <c r="W143" s="69"/>
      <c r="X143" s="71">
        <f>R143*$H143</f>
        <v>0</v>
      </c>
      <c r="Y143" s="68">
        <f>SUM(Z143:AD143)</f>
        <v>0</v>
      </c>
      <c r="Z143" s="69"/>
      <c r="AA143" s="69"/>
      <c r="AB143" s="69"/>
      <c r="AC143" s="69"/>
      <c r="AD143" s="69"/>
      <c r="AE143" s="71">
        <f>Y143*$H143</f>
        <v>0</v>
      </c>
      <c r="AF143" s="68">
        <f>SUM(AG143:AK143)</f>
        <v>0</v>
      </c>
      <c r="AG143" s="69"/>
      <c r="AH143" s="69"/>
      <c r="AI143" s="69"/>
      <c r="AJ143" s="69"/>
      <c r="AK143" s="69"/>
      <c r="AL143" s="71">
        <f>AF143*$H143</f>
        <v>0</v>
      </c>
      <c r="AM143" s="68">
        <f>SUM(AN143:AR143)</f>
        <v>0</v>
      </c>
      <c r="AN143" s="69"/>
      <c r="AO143" s="69"/>
      <c r="AP143" s="69"/>
      <c r="AQ143" s="69"/>
      <c r="AR143" s="69"/>
      <c r="AS143" s="71">
        <f>AM143*$H143</f>
        <v>0</v>
      </c>
      <c r="AT143" s="68">
        <f>SUM(AU143:AY143)</f>
        <v>0</v>
      </c>
      <c r="AU143" s="69"/>
      <c r="AV143" s="69"/>
      <c r="AW143" s="69"/>
      <c r="AX143" s="69"/>
      <c r="AY143" s="69"/>
      <c r="AZ143" s="71">
        <f>AT143*$H143</f>
        <v>0</v>
      </c>
      <c r="BA143" s="68">
        <f>SUM(BB143:BF143)</f>
        <v>0</v>
      </c>
      <c r="BB143" s="69"/>
      <c r="BC143" s="69"/>
      <c r="BD143" s="69"/>
      <c r="BE143" s="69"/>
      <c r="BF143" s="69"/>
      <c r="BG143" s="71">
        <f>BA143*$H143</f>
        <v>0</v>
      </c>
      <c r="BH143" s="68">
        <f>SUM(BI143:BM143)</f>
        <v>0</v>
      </c>
      <c r="BI143" s="69"/>
      <c r="BJ143" s="69"/>
      <c r="BK143" s="69"/>
      <c r="BL143" s="69"/>
      <c r="BM143" s="69"/>
      <c r="BN143" s="71">
        <f>BH143*$H143</f>
        <v>0</v>
      </c>
      <c r="BO143" s="68">
        <f>SUM(BP143:BT143)</f>
        <v>0</v>
      </c>
      <c r="BP143" s="69"/>
      <c r="BQ143" s="69"/>
      <c r="BR143" s="69"/>
      <c r="BS143" s="69"/>
      <c r="BT143" s="69"/>
      <c r="BU143" s="71">
        <f>BO143*$H143</f>
        <v>0</v>
      </c>
      <c r="BV143" s="68">
        <f>SUM(BW143:CA143)</f>
        <v>0</v>
      </c>
      <c r="BW143" s="69"/>
      <c r="BX143" s="69"/>
      <c r="BY143" s="69"/>
      <c r="BZ143" s="69"/>
      <c r="CA143" s="69"/>
      <c r="CB143" s="71">
        <f>BV143*$H143</f>
        <v>0</v>
      </c>
      <c r="CC143" s="68">
        <f>SUM(CD143:CH143)</f>
        <v>0</v>
      </c>
      <c r="CD143" s="69"/>
      <c r="CE143" s="69"/>
      <c r="CF143" s="69"/>
      <c r="CG143" s="69"/>
      <c r="CH143" s="69"/>
      <c r="CI143" s="71">
        <f>CC143*$H143</f>
        <v>0</v>
      </c>
      <c r="CJ143" s="68">
        <f>SUM(CK143:CO143)</f>
        <v>0</v>
      </c>
      <c r="CK143" s="69"/>
      <c r="CL143" s="69"/>
      <c r="CM143" s="69"/>
      <c r="CN143" s="69"/>
      <c r="CO143" s="69"/>
      <c r="CP143" s="71">
        <f>CJ143*$H143</f>
        <v>0</v>
      </c>
      <c r="CQ143" s="68">
        <f>SUM(CR143:CV143)</f>
        <v>0</v>
      </c>
      <c r="CR143" s="69"/>
      <c r="CS143" s="69"/>
      <c r="CT143" s="69"/>
      <c r="CU143" s="69"/>
      <c r="CV143" s="69"/>
      <c r="CW143" s="71">
        <f>CQ143*$H143</f>
        <v>0</v>
      </c>
      <c r="CX143" s="68">
        <f>SUM(CY143:DC143)</f>
        <v>0</v>
      </c>
      <c r="CY143" s="69"/>
      <c r="CZ143" s="69"/>
      <c r="DA143" s="69"/>
      <c r="DB143" s="69"/>
      <c r="DC143" s="69"/>
      <c r="DD143" s="71">
        <f>CX143*$H143</f>
        <v>0</v>
      </c>
      <c r="DE143" s="68">
        <f>SUM(DF143:DJ143)</f>
        <v>0</v>
      </c>
      <c r="DF143" s="69"/>
      <c r="DG143" s="69"/>
      <c r="DH143" s="69"/>
      <c r="DI143" s="69"/>
      <c r="DJ143" s="69"/>
      <c r="DK143" s="71">
        <f>DE143*$H143</f>
        <v>0</v>
      </c>
      <c r="DL143" s="68">
        <f>SUM(DM143:DQ143)</f>
        <v>0</v>
      </c>
      <c r="DM143" s="69"/>
      <c r="DN143" s="69"/>
      <c r="DO143" s="69"/>
      <c r="DP143" s="69"/>
      <c r="DQ143" s="69"/>
      <c r="DR143" s="71">
        <f>DL143*$H143</f>
        <v>0</v>
      </c>
      <c r="DS143" s="68">
        <f>SUM(DT143:DX143)</f>
        <v>0</v>
      </c>
      <c r="DT143" s="69"/>
      <c r="DU143" s="69"/>
      <c r="DV143" s="69"/>
      <c r="DW143" s="69"/>
      <c r="DX143" s="69"/>
      <c r="DY143" s="71">
        <f>DS143*$H143</f>
        <v>0</v>
      </c>
      <c r="DZ143" s="68">
        <f>SUM(EA143:EE143)</f>
        <v>0</v>
      </c>
      <c r="EA143" s="69"/>
      <c r="EB143" s="69"/>
      <c r="EC143" s="69"/>
      <c r="ED143" s="69"/>
      <c r="EE143" s="69"/>
      <c r="EF143" s="71">
        <f>DZ143*$H143</f>
        <v>0</v>
      </c>
      <c r="EG143" s="70">
        <f t="shared" si="56"/>
        <v>1</v>
      </c>
      <c r="EH143" s="73">
        <f t="shared" si="57"/>
        <v>0</v>
      </c>
      <c r="EI143" s="70">
        <f t="shared" si="59"/>
        <v>0</v>
      </c>
      <c r="EJ143" s="66">
        <f t="shared" si="60"/>
        <v>0</v>
      </c>
      <c r="EM143" s="67"/>
    </row>
    <row r="144" spans="1:143" outlineLevel="1" x14ac:dyDescent="0.2">
      <c r="A144" s="302" t="s">
        <v>84</v>
      </c>
      <c r="B144" s="303" t="s">
        <v>300</v>
      </c>
      <c r="C144" s="306" t="str">
        <f>IFERROR(IFERROR(IF(MATCH(B144,[1]SINAPI!$A$3:$A$7037,0),(PROPER(VLOOKUP(B144,[1]SINAPI!$A$3:$E$7037,5,0))),0),IFERROR(IF(MATCH(B144,'[1]CDHU-182'!$A$9:$A$4098,0),(UPPER(VLOOKUP(B144,'[1]CDHU-182'!$A$9:$H$4098,8,0))),0),IFERROR(IF(MATCH(B144,[1]FDE!$A$7:$A$3232,0),(VLOOKUP(B144,[1]FDE!$A$7:$E$3232,5,0)),0),IF(MATCH(B144,'[1]SIURB Edif'!$A$2:$A$2699,0),(PROPER(VLOOKUP(B144,'[1]SIURB Edif'!A$2:E$2699,5,0))),0))))," ")</f>
        <v>CDHU-182</v>
      </c>
      <c r="D144" s="169" t="s">
        <v>810</v>
      </c>
      <c r="E144" s="170" t="s">
        <v>75</v>
      </c>
      <c r="F144" s="174">
        <v>1</v>
      </c>
      <c r="G144" s="74"/>
      <c r="H144" s="177">
        <f>ROUND(IFERROR(F144*G144," - "),2)</f>
        <v>0</v>
      </c>
      <c r="I144" s="178" t="e">
        <f>H144/$G$686</f>
        <v>#DIV/0!</v>
      </c>
      <c r="J144" s="19">
        <f t="shared" si="58"/>
        <v>1</v>
      </c>
      <c r="K144" s="68">
        <f>SUM(L144:P144)</f>
        <v>0</v>
      </c>
      <c r="L144" s="69"/>
      <c r="M144" s="69"/>
      <c r="N144" s="69"/>
      <c r="O144" s="69"/>
      <c r="P144" s="69"/>
      <c r="Q144" s="73">
        <f>K144*$H144</f>
        <v>0</v>
      </c>
      <c r="R144" s="68">
        <f>SUM(S144:W144)</f>
        <v>0</v>
      </c>
      <c r="S144" s="69"/>
      <c r="T144" s="69"/>
      <c r="U144" s="69"/>
      <c r="V144" s="69"/>
      <c r="W144" s="69"/>
      <c r="X144" s="71">
        <f>R144*$H144</f>
        <v>0</v>
      </c>
      <c r="Y144" s="68">
        <f>SUM(Z144:AD144)</f>
        <v>0</v>
      </c>
      <c r="Z144" s="69"/>
      <c r="AA144" s="69"/>
      <c r="AB144" s="69"/>
      <c r="AC144" s="69"/>
      <c r="AD144" s="69"/>
      <c r="AE144" s="71">
        <f>Y144*$H144</f>
        <v>0</v>
      </c>
      <c r="AF144" s="68">
        <f>SUM(AG144:AK144)</f>
        <v>0</v>
      </c>
      <c r="AG144" s="69"/>
      <c r="AH144" s="69"/>
      <c r="AI144" s="69"/>
      <c r="AJ144" s="69"/>
      <c r="AK144" s="69"/>
      <c r="AL144" s="71">
        <f>AF144*$H144</f>
        <v>0</v>
      </c>
      <c r="AM144" s="68">
        <f>SUM(AN144:AR144)</f>
        <v>0</v>
      </c>
      <c r="AN144" s="69"/>
      <c r="AO144" s="69"/>
      <c r="AP144" s="69"/>
      <c r="AQ144" s="69"/>
      <c r="AR144" s="69"/>
      <c r="AS144" s="71">
        <f>AM144*$H144</f>
        <v>0</v>
      </c>
      <c r="AT144" s="68">
        <f>SUM(AU144:AY144)</f>
        <v>0</v>
      </c>
      <c r="AU144" s="69"/>
      <c r="AV144" s="69"/>
      <c r="AW144" s="69"/>
      <c r="AX144" s="69"/>
      <c r="AY144" s="69"/>
      <c r="AZ144" s="71">
        <f>AT144*$H144</f>
        <v>0</v>
      </c>
      <c r="BA144" s="68">
        <f>SUM(BB144:BF144)</f>
        <v>0</v>
      </c>
      <c r="BB144" s="69"/>
      <c r="BC144" s="69"/>
      <c r="BD144" s="69"/>
      <c r="BE144" s="69"/>
      <c r="BF144" s="69"/>
      <c r="BG144" s="71">
        <f>BA144*$H144</f>
        <v>0</v>
      </c>
      <c r="BH144" s="68">
        <f>SUM(BI144:BM144)</f>
        <v>0</v>
      </c>
      <c r="BI144" s="69"/>
      <c r="BJ144" s="69"/>
      <c r="BK144" s="69"/>
      <c r="BL144" s="69"/>
      <c r="BM144" s="69"/>
      <c r="BN144" s="71">
        <f>BH144*$H144</f>
        <v>0</v>
      </c>
      <c r="BO144" s="68">
        <f>SUM(BP144:BT144)</f>
        <v>0</v>
      </c>
      <c r="BP144" s="69"/>
      <c r="BQ144" s="69"/>
      <c r="BR144" s="69"/>
      <c r="BS144" s="69"/>
      <c r="BT144" s="69"/>
      <c r="BU144" s="71">
        <f>BO144*$H144</f>
        <v>0</v>
      </c>
      <c r="BV144" s="68">
        <f>SUM(BW144:CA144)</f>
        <v>0</v>
      </c>
      <c r="BW144" s="69"/>
      <c r="BX144" s="69"/>
      <c r="BY144" s="69"/>
      <c r="BZ144" s="69"/>
      <c r="CA144" s="69"/>
      <c r="CB144" s="71">
        <f>BV144*$H144</f>
        <v>0</v>
      </c>
      <c r="CC144" s="68">
        <f>SUM(CD144:CH144)</f>
        <v>0</v>
      </c>
      <c r="CD144" s="69"/>
      <c r="CE144" s="69"/>
      <c r="CF144" s="69"/>
      <c r="CG144" s="69"/>
      <c r="CH144" s="69"/>
      <c r="CI144" s="71">
        <f>CC144*$H144</f>
        <v>0</v>
      </c>
      <c r="CJ144" s="68">
        <f>SUM(CK144:CO144)</f>
        <v>0</v>
      </c>
      <c r="CK144" s="69"/>
      <c r="CL144" s="69"/>
      <c r="CM144" s="69"/>
      <c r="CN144" s="69"/>
      <c r="CO144" s="69"/>
      <c r="CP144" s="71">
        <f>CJ144*$H144</f>
        <v>0</v>
      </c>
      <c r="CQ144" s="68">
        <f>SUM(CR144:CV144)</f>
        <v>0</v>
      </c>
      <c r="CR144" s="69"/>
      <c r="CS144" s="69"/>
      <c r="CT144" s="69"/>
      <c r="CU144" s="69"/>
      <c r="CV144" s="69"/>
      <c r="CW144" s="71">
        <f>CQ144*$H144</f>
        <v>0</v>
      </c>
      <c r="CX144" s="68">
        <f>SUM(CY144:DC144)</f>
        <v>0</v>
      </c>
      <c r="CY144" s="69"/>
      <c r="CZ144" s="69"/>
      <c r="DA144" s="69"/>
      <c r="DB144" s="69"/>
      <c r="DC144" s="69"/>
      <c r="DD144" s="71">
        <f>CX144*$H144</f>
        <v>0</v>
      </c>
      <c r="DE144" s="68">
        <f>SUM(DF144:DJ144)</f>
        <v>0</v>
      </c>
      <c r="DF144" s="69"/>
      <c r="DG144" s="69"/>
      <c r="DH144" s="69"/>
      <c r="DI144" s="69"/>
      <c r="DJ144" s="69"/>
      <c r="DK144" s="71">
        <f>DE144*$H144</f>
        <v>0</v>
      </c>
      <c r="DL144" s="68">
        <f>SUM(DM144:DQ144)</f>
        <v>0</v>
      </c>
      <c r="DM144" s="69"/>
      <c r="DN144" s="69"/>
      <c r="DO144" s="69"/>
      <c r="DP144" s="69"/>
      <c r="DQ144" s="69"/>
      <c r="DR144" s="71">
        <f>DL144*$H144</f>
        <v>0</v>
      </c>
      <c r="DS144" s="68">
        <f>SUM(DT144:DX144)</f>
        <v>0</v>
      </c>
      <c r="DT144" s="69"/>
      <c r="DU144" s="69"/>
      <c r="DV144" s="69"/>
      <c r="DW144" s="69"/>
      <c r="DX144" s="69"/>
      <c r="DY144" s="71">
        <f>DS144*$H144</f>
        <v>0</v>
      </c>
      <c r="DZ144" s="68">
        <f>SUM(EA144:EE144)</f>
        <v>0</v>
      </c>
      <c r="EA144" s="69"/>
      <c r="EB144" s="69"/>
      <c r="EC144" s="69"/>
      <c r="ED144" s="69"/>
      <c r="EE144" s="69"/>
      <c r="EF144" s="71">
        <f>DZ144*$H144</f>
        <v>0</v>
      </c>
      <c r="EG144" s="70">
        <f t="shared" si="56"/>
        <v>1</v>
      </c>
      <c r="EH144" s="73">
        <f t="shared" si="57"/>
        <v>0</v>
      </c>
      <c r="EI144" s="70">
        <f t="shared" si="59"/>
        <v>0</v>
      </c>
      <c r="EJ144" s="66">
        <f t="shared" si="60"/>
        <v>0</v>
      </c>
      <c r="EM144" s="67"/>
    </row>
    <row r="145" spans="1:143" ht="25.5" outlineLevel="1" x14ac:dyDescent="0.2">
      <c r="A145" s="313" t="s">
        <v>391</v>
      </c>
      <c r="B145" s="314"/>
      <c r="C145" s="307"/>
      <c r="D145" s="176" t="s">
        <v>355</v>
      </c>
      <c r="E145" s="28">
        <f>SUM(H146:H148)</f>
        <v>0</v>
      </c>
      <c r="F145" s="28"/>
      <c r="G145" s="28"/>
      <c r="H145" s="28"/>
      <c r="I145" s="27" t="e">
        <f>E145/$G$686</f>
        <v>#DIV/0!</v>
      </c>
      <c r="J145" s="19">
        <f t="shared" si="58"/>
        <v>1</v>
      </c>
      <c r="K145" s="68"/>
      <c r="L145" s="69"/>
      <c r="M145" s="69"/>
      <c r="N145" s="69"/>
      <c r="O145" s="69"/>
      <c r="P145" s="70"/>
      <c r="Q145" s="73"/>
      <c r="R145" s="68"/>
      <c r="S145" s="69"/>
      <c r="T145" s="69"/>
      <c r="U145" s="69"/>
      <c r="V145" s="69"/>
      <c r="W145" s="70"/>
      <c r="X145" s="71"/>
      <c r="Y145" s="68"/>
      <c r="Z145" s="69"/>
      <c r="AA145" s="69"/>
      <c r="AB145" s="69"/>
      <c r="AC145" s="69"/>
      <c r="AD145" s="70"/>
      <c r="AE145" s="71"/>
      <c r="AF145" s="68"/>
      <c r="AG145" s="69"/>
      <c r="AH145" s="69"/>
      <c r="AI145" s="69"/>
      <c r="AJ145" s="69"/>
      <c r="AK145" s="70"/>
      <c r="AL145" s="71"/>
      <c r="AM145" s="68"/>
      <c r="AN145" s="69"/>
      <c r="AO145" s="69"/>
      <c r="AP145" s="69"/>
      <c r="AQ145" s="69"/>
      <c r="AR145" s="70"/>
      <c r="AS145" s="71"/>
      <c r="AT145" s="68"/>
      <c r="AU145" s="69"/>
      <c r="AV145" s="69"/>
      <c r="AW145" s="69"/>
      <c r="AX145" s="69"/>
      <c r="AY145" s="70"/>
      <c r="AZ145" s="71"/>
      <c r="BA145" s="68"/>
      <c r="BB145" s="69"/>
      <c r="BC145" s="69"/>
      <c r="BD145" s="69"/>
      <c r="BE145" s="69"/>
      <c r="BF145" s="70"/>
      <c r="BG145" s="71"/>
      <c r="BH145" s="68"/>
      <c r="BI145" s="69"/>
      <c r="BJ145" s="69"/>
      <c r="BK145" s="69"/>
      <c r="BL145" s="69"/>
      <c r="BM145" s="70"/>
      <c r="BN145" s="71"/>
      <c r="BO145" s="68"/>
      <c r="BP145" s="69"/>
      <c r="BQ145" s="69"/>
      <c r="BR145" s="69"/>
      <c r="BS145" s="69"/>
      <c r="BT145" s="70"/>
      <c r="BU145" s="71"/>
      <c r="BV145" s="68"/>
      <c r="BW145" s="69"/>
      <c r="BX145" s="69"/>
      <c r="BY145" s="69"/>
      <c r="BZ145" s="69"/>
      <c r="CA145" s="70"/>
      <c r="CB145" s="71"/>
      <c r="CC145" s="68"/>
      <c r="CD145" s="69"/>
      <c r="CE145" s="69"/>
      <c r="CF145" s="69"/>
      <c r="CG145" s="69"/>
      <c r="CH145" s="70"/>
      <c r="CI145" s="71"/>
      <c r="CJ145" s="68"/>
      <c r="CK145" s="69"/>
      <c r="CL145" s="69"/>
      <c r="CM145" s="69"/>
      <c r="CN145" s="69"/>
      <c r="CO145" s="70"/>
      <c r="CP145" s="71"/>
      <c r="CQ145" s="68"/>
      <c r="CR145" s="69"/>
      <c r="CS145" s="69"/>
      <c r="CT145" s="69"/>
      <c r="CU145" s="69"/>
      <c r="CV145" s="70"/>
      <c r="CW145" s="71"/>
      <c r="CX145" s="68"/>
      <c r="CY145" s="69"/>
      <c r="CZ145" s="69"/>
      <c r="DA145" s="69"/>
      <c r="DB145" s="69"/>
      <c r="DC145" s="70"/>
      <c r="DD145" s="71"/>
      <c r="DE145" s="68"/>
      <c r="DF145" s="69"/>
      <c r="DG145" s="69"/>
      <c r="DH145" s="69"/>
      <c r="DI145" s="69"/>
      <c r="DJ145" s="70"/>
      <c r="DK145" s="71"/>
      <c r="DL145" s="68"/>
      <c r="DM145" s="69"/>
      <c r="DN145" s="69"/>
      <c r="DO145" s="69"/>
      <c r="DP145" s="69"/>
      <c r="DQ145" s="70"/>
      <c r="DR145" s="71"/>
      <c r="DS145" s="68"/>
      <c r="DT145" s="69"/>
      <c r="DU145" s="69"/>
      <c r="DV145" s="69"/>
      <c r="DW145" s="69"/>
      <c r="DX145" s="70"/>
      <c r="DY145" s="71"/>
      <c r="DZ145" s="68"/>
      <c r="EA145" s="69"/>
      <c r="EB145" s="69"/>
      <c r="EC145" s="69"/>
      <c r="ED145" s="69"/>
      <c r="EE145" s="70"/>
      <c r="EF145" s="71"/>
      <c r="EG145" s="70">
        <f t="shared" si="56"/>
        <v>1</v>
      </c>
      <c r="EH145" s="73">
        <f t="shared" si="57"/>
        <v>0</v>
      </c>
      <c r="EI145" s="70">
        <f t="shared" si="59"/>
        <v>0</v>
      </c>
      <c r="EJ145" s="66">
        <f t="shared" si="60"/>
        <v>0</v>
      </c>
      <c r="EM145" s="67"/>
    </row>
    <row r="146" spans="1:143" ht="25.5" outlineLevel="1" x14ac:dyDescent="0.2">
      <c r="A146" s="302" t="s">
        <v>86</v>
      </c>
      <c r="B146" s="303" t="s">
        <v>93</v>
      </c>
      <c r="C146" s="306" t="str">
        <f>IFERROR(IFERROR(IF(MATCH(B146,[1]SINAPI!$A$3:$A$7037,0),(PROPER(VLOOKUP(B146,[1]SINAPI!$A$3:$E$7037,5,0))),0),IFERROR(IF(MATCH(B146,'[1]CDHU-182'!$A$9:$A$4098,0),(UPPER(VLOOKUP(B146,'[1]CDHU-182'!$A$9:$H$4098,8,0))),0),IFERROR(IF(MATCH(B146,[1]FDE!$A$7:$A$3232,0),(VLOOKUP(B146,[1]FDE!$A$7:$E$3232,5,0)),0),IF(MATCH(B146,'[1]SIURB Edif'!$A$2:$A$2699,0),(PROPER(VLOOKUP(B146,'[1]SIURB Edif'!A$2:E$2699,5,0))),0))))," ")</f>
        <v>FDE-Julho/21</v>
      </c>
      <c r="D146" s="169" t="s">
        <v>812</v>
      </c>
      <c r="E146" s="170" t="s">
        <v>75</v>
      </c>
      <c r="F146" s="171">
        <v>1</v>
      </c>
      <c r="G146" s="74"/>
      <c r="H146" s="172">
        <f>ROUND(IFERROR(F146*G146," - "),2)</f>
        <v>0</v>
      </c>
      <c r="I146" s="173" t="e">
        <f>H146/$G$686</f>
        <v>#DIV/0!</v>
      </c>
      <c r="J146" s="19">
        <f t="shared" si="58"/>
        <v>1</v>
      </c>
      <c r="K146" s="68">
        <f>SUM(L146:P146)</f>
        <v>0</v>
      </c>
      <c r="L146" s="69"/>
      <c r="M146" s="69"/>
      <c r="N146" s="69"/>
      <c r="O146" s="69"/>
      <c r="P146" s="69"/>
      <c r="Q146" s="73">
        <f>K146*$H146</f>
        <v>0</v>
      </c>
      <c r="R146" s="68">
        <f>SUM(S146:W146)</f>
        <v>0</v>
      </c>
      <c r="S146" s="69"/>
      <c r="T146" s="69"/>
      <c r="U146" s="69"/>
      <c r="V146" s="69"/>
      <c r="W146" s="69"/>
      <c r="X146" s="71">
        <f>R146*$H146</f>
        <v>0</v>
      </c>
      <c r="Y146" s="68">
        <f>SUM(Z146:AD146)</f>
        <v>0</v>
      </c>
      <c r="Z146" s="69"/>
      <c r="AA146" s="69"/>
      <c r="AB146" s="69"/>
      <c r="AC146" s="69"/>
      <c r="AD146" s="69"/>
      <c r="AE146" s="71">
        <f>Y146*$H146</f>
        <v>0</v>
      </c>
      <c r="AF146" s="68">
        <f>SUM(AG146:AK146)</f>
        <v>0</v>
      </c>
      <c r="AG146" s="69"/>
      <c r="AH146" s="69"/>
      <c r="AI146" s="69"/>
      <c r="AJ146" s="69"/>
      <c r="AK146" s="69"/>
      <c r="AL146" s="71">
        <f>AF146*$H146</f>
        <v>0</v>
      </c>
      <c r="AM146" s="68">
        <f>SUM(AN146:AR146)</f>
        <v>0</v>
      </c>
      <c r="AN146" s="69"/>
      <c r="AO146" s="69"/>
      <c r="AP146" s="69"/>
      <c r="AQ146" s="69"/>
      <c r="AR146" s="69"/>
      <c r="AS146" s="71">
        <f>AM146*$H146</f>
        <v>0</v>
      </c>
      <c r="AT146" s="68">
        <f>SUM(AU146:AY146)</f>
        <v>0</v>
      </c>
      <c r="AU146" s="69"/>
      <c r="AV146" s="69"/>
      <c r="AW146" s="69"/>
      <c r="AX146" s="69"/>
      <c r="AY146" s="69"/>
      <c r="AZ146" s="71">
        <f>AT146*$H146</f>
        <v>0</v>
      </c>
      <c r="BA146" s="68">
        <f>SUM(BB146:BF146)</f>
        <v>0</v>
      </c>
      <c r="BB146" s="69"/>
      <c r="BC146" s="69"/>
      <c r="BD146" s="69"/>
      <c r="BE146" s="69"/>
      <c r="BF146" s="69"/>
      <c r="BG146" s="71">
        <f>BA146*$H146</f>
        <v>0</v>
      </c>
      <c r="BH146" s="68">
        <f>SUM(BI146:BM146)</f>
        <v>0</v>
      </c>
      <c r="BI146" s="69"/>
      <c r="BJ146" s="69"/>
      <c r="BK146" s="69"/>
      <c r="BL146" s="69"/>
      <c r="BM146" s="69"/>
      <c r="BN146" s="71">
        <f>BH146*$H146</f>
        <v>0</v>
      </c>
      <c r="BO146" s="68">
        <f>SUM(BP146:BT146)</f>
        <v>0</v>
      </c>
      <c r="BP146" s="69"/>
      <c r="BQ146" s="69"/>
      <c r="BR146" s="69"/>
      <c r="BS146" s="69"/>
      <c r="BT146" s="69"/>
      <c r="BU146" s="71">
        <f>BO146*$H146</f>
        <v>0</v>
      </c>
      <c r="BV146" s="68">
        <f>SUM(BW146:CA146)</f>
        <v>0</v>
      </c>
      <c r="BW146" s="69"/>
      <c r="BX146" s="69"/>
      <c r="BY146" s="69"/>
      <c r="BZ146" s="69"/>
      <c r="CA146" s="69"/>
      <c r="CB146" s="71">
        <f>BV146*$H146</f>
        <v>0</v>
      </c>
      <c r="CC146" s="68">
        <f>SUM(CD146:CH146)</f>
        <v>0</v>
      </c>
      <c r="CD146" s="69"/>
      <c r="CE146" s="69"/>
      <c r="CF146" s="69"/>
      <c r="CG146" s="69"/>
      <c r="CH146" s="69"/>
      <c r="CI146" s="71">
        <f>CC146*$H146</f>
        <v>0</v>
      </c>
      <c r="CJ146" s="68">
        <f>SUM(CK146:CO146)</f>
        <v>0</v>
      </c>
      <c r="CK146" s="69"/>
      <c r="CL146" s="69"/>
      <c r="CM146" s="69"/>
      <c r="CN146" s="69"/>
      <c r="CO146" s="69"/>
      <c r="CP146" s="71">
        <f>CJ146*$H146</f>
        <v>0</v>
      </c>
      <c r="CQ146" s="68">
        <f>SUM(CR146:CV146)</f>
        <v>0</v>
      </c>
      <c r="CR146" s="69"/>
      <c r="CS146" s="69"/>
      <c r="CT146" s="69"/>
      <c r="CU146" s="69"/>
      <c r="CV146" s="69"/>
      <c r="CW146" s="71">
        <f>CQ146*$H146</f>
        <v>0</v>
      </c>
      <c r="CX146" s="68">
        <f>SUM(CY146:DC146)</f>
        <v>0</v>
      </c>
      <c r="CY146" s="69"/>
      <c r="CZ146" s="69"/>
      <c r="DA146" s="69"/>
      <c r="DB146" s="69"/>
      <c r="DC146" s="69"/>
      <c r="DD146" s="71">
        <f>CX146*$H146</f>
        <v>0</v>
      </c>
      <c r="DE146" s="68">
        <f>SUM(DF146:DJ146)</f>
        <v>0</v>
      </c>
      <c r="DF146" s="69"/>
      <c r="DG146" s="69"/>
      <c r="DH146" s="69"/>
      <c r="DI146" s="69"/>
      <c r="DJ146" s="69"/>
      <c r="DK146" s="71">
        <f>DE146*$H146</f>
        <v>0</v>
      </c>
      <c r="DL146" s="68">
        <f>SUM(DM146:DQ146)</f>
        <v>0</v>
      </c>
      <c r="DM146" s="69"/>
      <c r="DN146" s="69"/>
      <c r="DO146" s="69"/>
      <c r="DP146" s="69"/>
      <c r="DQ146" s="69"/>
      <c r="DR146" s="71">
        <f>DL146*$H146</f>
        <v>0</v>
      </c>
      <c r="DS146" s="68">
        <f>SUM(DT146:DX146)</f>
        <v>0</v>
      </c>
      <c r="DT146" s="69"/>
      <c r="DU146" s="69"/>
      <c r="DV146" s="69"/>
      <c r="DW146" s="69"/>
      <c r="DX146" s="69"/>
      <c r="DY146" s="71">
        <f>DS146*$H146</f>
        <v>0</v>
      </c>
      <c r="DZ146" s="68">
        <f>SUM(EA146:EE146)</f>
        <v>0</v>
      </c>
      <c r="EA146" s="69"/>
      <c r="EB146" s="69"/>
      <c r="EC146" s="69"/>
      <c r="ED146" s="69"/>
      <c r="EE146" s="69"/>
      <c r="EF146" s="71">
        <f>DZ146*$H146</f>
        <v>0</v>
      </c>
      <c r="EG146" s="70">
        <f t="shared" si="56"/>
        <v>1</v>
      </c>
      <c r="EH146" s="73">
        <f t="shared" si="57"/>
        <v>0</v>
      </c>
      <c r="EI146" s="70">
        <f t="shared" si="59"/>
        <v>0</v>
      </c>
      <c r="EJ146" s="66">
        <f t="shared" si="60"/>
        <v>0</v>
      </c>
      <c r="EM146" s="67"/>
    </row>
    <row r="147" spans="1:143" ht="25.5" outlineLevel="1" x14ac:dyDescent="0.2">
      <c r="A147" s="302" t="s">
        <v>87</v>
      </c>
      <c r="B147" s="303" t="s">
        <v>74</v>
      </c>
      <c r="C147" s="306" t="str">
        <f>IFERROR(IFERROR(IF(MATCH(B147,[1]SINAPI!$A$3:$A$7037,0),(PROPER(VLOOKUP(B147,[1]SINAPI!$A$3:$E$7037,5,0))),0),IFERROR(IF(MATCH(B147,'[1]CDHU-182'!$A$9:$A$4098,0),(UPPER(VLOOKUP(B147,'[1]CDHU-182'!$A$9:$H$4098,8,0))),0),IFERROR(IF(MATCH(B147,[1]FDE!$A$7:$A$3232,0),(VLOOKUP(B147,[1]FDE!$A$7:$E$3232,5,0)),0),IF(MATCH(B147,'[1]SIURB Edif'!$A$2:$A$2699,0),(PROPER(VLOOKUP(B147,'[1]SIURB Edif'!A$2:E$2699,5,0))),0))))," ")</f>
        <v>FDE-Julho/21</v>
      </c>
      <c r="D147" s="169" t="s">
        <v>813</v>
      </c>
      <c r="E147" s="170" t="s">
        <v>75</v>
      </c>
      <c r="F147" s="171">
        <v>1</v>
      </c>
      <c r="G147" s="74"/>
      <c r="H147" s="172">
        <f>ROUND(IFERROR(F147*G147," - "),2)</f>
        <v>0</v>
      </c>
      <c r="I147" s="173" t="e">
        <f>H147/$G$686</f>
        <v>#DIV/0!</v>
      </c>
      <c r="J147" s="19">
        <f t="shared" si="58"/>
        <v>1</v>
      </c>
      <c r="K147" s="68">
        <f>SUM(L147:P147)</f>
        <v>0</v>
      </c>
      <c r="L147" s="69"/>
      <c r="M147" s="69"/>
      <c r="N147" s="69"/>
      <c r="O147" s="69"/>
      <c r="P147" s="69"/>
      <c r="Q147" s="73">
        <f>K147*$H147</f>
        <v>0</v>
      </c>
      <c r="R147" s="68">
        <f>SUM(S147:W147)</f>
        <v>0</v>
      </c>
      <c r="S147" s="69"/>
      <c r="T147" s="69"/>
      <c r="U147" s="69"/>
      <c r="V147" s="69"/>
      <c r="W147" s="69"/>
      <c r="X147" s="71">
        <f>R147*$H147</f>
        <v>0</v>
      </c>
      <c r="Y147" s="68">
        <f>SUM(Z147:AD147)</f>
        <v>0</v>
      </c>
      <c r="Z147" s="69"/>
      <c r="AA147" s="69"/>
      <c r="AB147" s="69"/>
      <c r="AC147" s="69"/>
      <c r="AD147" s="69"/>
      <c r="AE147" s="71">
        <f>Y147*$H147</f>
        <v>0</v>
      </c>
      <c r="AF147" s="68">
        <f>SUM(AG147:AK147)</f>
        <v>0</v>
      </c>
      <c r="AG147" s="69"/>
      <c r="AH147" s="69"/>
      <c r="AI147" s="69"/>
      <c r="AJ147" s="69"/>
      <c r="AK147" s="69"/>
      <c r="AL147" s="71">
        <f>AF147*$H147</f>
        <v>0</v>
      </c>
      <c r="AM147" s="68">
        <f>SUM(AN147:AR147)</f>
        <v>0</v>
      </c>
      <c r="AN147" s="69"/>
      <c r="AO147" s="69"/>
      <c r="AP147" s="69"/>
      <c r="AQ147" s="69"/>
      <c r="AR147" s="69"/>
      <c r="AS147" s="71">
        <f>AM147*$H147</f>
        <v>0</v>
      </c>
      <c r="AT147" s="68">
        <f>SUM(AU147:AY147)</f>
        <v>0</v>
      </c>
      <c r="AU147" s="69"/>
      <c r="AV147" s="69"/>
      <c r="AW147" s="69"/>
      <c r="AX147" s="69"/>
      <c r="AY147" s="69"/>
      <c r="AZ147" s="71">
        <f>AT147*$H147</f>
        <v>0</v>
      </c>
      <c r="BA147" s="68">
        <f>SUM(BB147:BF147)</f>
        <v>0</v>
      </c>
      <c r="BB147" s="69"/>
      <c r="BC147" s="69"/>
      <c r="BD147" s="69"/>
      <c r="BE147" s="69"/>
      <c r="BF147" s="69"/>
      <c r="BG147" s="71">
        <f>BA147*$H147</f>
        <v>0</v>
      </c>
      <c r="BH147" s="68">
        <f>SUM(BI147:BM147)</f>
        <v>0</v>
      </c>
      <c r="BI147" s="69"/>
      <c r="BJ147" s="69"/>
      <c r="BK147" s="69"/>
      <c r="BL147" s="69"/>
      <c r="BM147" s="69"/>
      <c r="BN147" s="71">
        <f>BH147*$H147</f>
        <v>0</v>
      </c>
      <c r="BO147" s="68">
        <f>SUM(BP147:BT147)</f>
        <v>0</v>
      </c>
      <c r="BP147" s="69"/>
      <c r="BQ147" s="69"/>
      <c r="BR147" s="69"/>
      <c r="BS147" s="69"/>
      <c r="BT147" s="69"/>
      <c r="BU147" s="71">
        <f>BO147*$H147</f>
        <v>0</v>
      </c>
      <c r="BV147" s="68">
        <f>SUM(BW147:CA147)</f>
        <v>0</v>
      </c>
      <c r="BW147" s="69"/>
      <c r="BX147" s="69"/>
      <c r="BY147" s="69"/>
      <c r="BZ147" s="69"/>
      <c r="CA147" s="69"/>
      <c r="CB147" s="71">
        <f>BV147*$H147</f>
        <v>0</v>
      </c>
      <c r="CC147" s="68">
        <f>SUM(CD147:CH147)</f>
        <v>0</v>
      </c>
      <c r="CD147" s="69"/>
      <c r="CE147" s="69"/>
      <c r="CF147" s="69"/>
      <c r="CG147" s="69"/>
      <c r="CH147" s="69"/>
      <c r="CI147" s="71">
        <f>CC147*$H147</f>
        <v>0</v>
      </c>
      <c r="CJ147" s="68">
        <f>SUM(CK147:CO147)</f>
        <v>0</v>
      </c>
      <c r="CK147" s="69"/>
      <c r="CL147" s="69"/>
      <c r="CM147" s="69"/>
      <c r="CN147" s="69"/>
      <c r="CO147" s="69"/>
      <c r="CP147" s="71">
        <f>CJ147*$H147</f>
        <v>0</v>
      </c>
      <c r="CQ147" s="68">
        <f>SUM(CR147:CV147)</f>
        <v>0</v>
      </c>
      <c r="CR147" s="69"/>
      <c r="CS147" s="69"/>
      <c r="CT147" s="69"/>
      <c r="CU147" s="69"/>
      <c r="CV147" s="69"/>
      <c r="CW147" s="71">
        <f>CQ147*$H147</f>
        <v>0</v>
      </c>
      <c r="CX147" s="68">
        <f>SUM(CY147:DC147)</f>
        <v>0</v>
      </c>
      <c r="CY147" s="69"/>
      <c r="CZ147" s="69"/>
      <c r="DA147" s="69"/>
      <c r="DB147" s="69"/>
      <c r="DC147" s="69"/>
      <c r="DD147" s="71">
        <f>CX147*$H147</f>
        <v>0</v>
      </c>
      <c r="DE147" s="68">
        <f>SUM(DF147:DJ147)</f>
        <v>0</v>
      </c>
      <c r="DF147" s="69"/>
      <c r="DG147" s="69"/>
      <c r="DH147" s="69"/>
      <c r="DI147" s="69"/>
      <c r="DJ147" s="69"/>
      <c r="DK147" s="71">
        <f>DE147*$H147</f>
        <v>0</v>
      </c>
      <c r="DL147" s="68">
        <f>SUM(DM147:DQ147)</f>
        <v>0</v>
      </c>
      <c r="DM147" s="69"/>
      <c r="DN147" s="69"/>
      <c r="DO147" s="69"/>
      <c r="DP147" s="69"/>
      <c r="DQ147" s="69"/>
      <c r="DR147" s="71">
        <f>DL147*$H147</f>
        <v>0</v>
      </c>
      <c r="DS147" s="68">
        <f>SUM(DT147:DX147)</f>
        <v>0</v>
      </c>
      <c r="DT147" s="69"/>
      <c r="DU147" s="69"/>
      <c r="DV147" s="69"/>
      <c r="DW147" s="69"/>
      <c r="DX147" s="69"/>
      <c r="DY147" s="71">
        <f>DS147*$H147</f>
        <v>0</v>
      </c>
      <c r="DZ147" s="68">
        <f>SUM(EA147:EE147)</f>
        <v>0</v>
      </c>
      <c r="EA147" s="69"/>
      <c r="EB147" s="69"/>
      <c r="EC147" s="69"/>
      <c r="ED147" s="69"/>
      <c r="EE147" s="69"/>
      <c r="EF147" s="71">
        <f>DZ147*$H147</f>
        <v>0</v>
      </c>
      <c r="EG147" s="70">
        <f t="shared" si="56"/>
        <v>1</v>
      </c>
      <c r="EH147" s="73">
        <f t="shared" si="57"/>
        <v>0</v>
      </c>
      <c r="EI147" s="70">
        <f t="shared" si="59"/>
        <v>0</v>
      </c>
      <c r="EJ147" s="66">
        <f t="shared" si="60"/>
        <v>0</v>
      </c>
      <c r="EM147" s="67"/>
    </row>
    <row r="148" spans="1:143" ht="26.25" outlineLevel="1" thickBot="1" x14ac:dyDescent="0.25">
      <c r="A148" s="302" t="s">
        <v>88</v>
      </c>
      <c r="B148" s="303" t="s">
        <v>85</v>
      </c>
      <c r="C148" s="306" t="str">
        <f>IFERROR(IFERROR(IF(MATCH(B148,[1]SINAPI!$A$3:$A$7037,0),(PROPER(VLOOKUP(B148,[1]SINAPI!$A$3:$E$7037,5,0))),0),IFERROR(IF(MATCH(B148,'[1]CDHU-182'!$A$9:$A$4098,0),(UPPER(VLOOKUP(B148,'[1]CDHU-182'!$A$9:$H$4098,8,0))),0),IFERROR(IF(MATCH(B148,[1]FDE!$A$7:$A$3232,0),(VLOOKUP(B148,[1]FDE!$A$7:$E$3232,5,0)),0),IF(MATCH(B148,'[1]SIURB Edif'!$A$2:$A$2699,0),(PROPER(VLOOKUP(B148,'[1]SIURB Edif'!A$2:E$2699,5,0))),0))))," ")</f>
        <v>FDE-Julho/21</v>
      </c>
      <c r="D148" s="169" t="s">
        <v>340</v>
      </c>
      <c r="E148" s="170" t="s">
        <v>75</v>
      </c>
      <c r="F148" s="171">
        <v>10</v>
      </c>
      <c r="G148" s="74"/>
      <c r="H148" s="172">
        <f>ROUND(IFERROR(F148*G148," - "),2)</f>
        <v>0</v>
      </c>
      <c r="I148" s="175" t="e">
        <f>H148/$G$686</f>
        <v>#DIV/0!</v>
      </c>
      <c r="J148" s="19">
        <f t="shared" si="58"/>
        <v>1</v>
      </c>
      <c r="K148" s="68">
        <f>SUM(L148:P148)</f>
        <v>0</v>
      </c>
      <c r="L148" s="82"/>
      <c r="M148" s="82"/>
      <c r="N148" s="82"/>
      <c r="O148" s="82"/>
      <c r="P148" s="82"/>
      <c r="Q148" s="73">
        <f>K148*$H148</f>
        <v>0</v>
      </c>
      <c r="R148" s="68">
        <f>SUM(S148:W148)</f>
        <v>0</v>
      </c>
      <c r="S148" s="82"/>
      <c r="T148" s="82"/>
      <c r="U148" s="82"/>
      <c r="V148" s="82"/>
      <c r="W148" s="82"/>
      <c r="X148" s="73">
        <f>R148*$H148</f>
        <v>0</v>
      </c>
      <c r="Y148" s="68">
        <f>SUM(Z148:AD148)</f>
        <v>0</v>
      </c>
      <c r="Z148" s="82"/>
      <c r="AA148" s="82"/>
      <c r="AB148" s="82"/>
      <c r="AC148" s="82"/>
      <c r="AD148" s="82"/>
      <c r="AE148" s="73">
        <f>Y148*$H148</f>
        <v>0</v>
      </c>
      <c r="AF148" s="68">
        <f>SUM(AG148:AK148)</f>
        <v>0</v>
      </c>
      <c r="AG148" s="82"/>
      <c r="AH148" s="82"/>
      <c r="AI148" s="82"/>
      <c r="AJ148" s="82"/>
      <c r="AK148" s="82"/>
      <c r="AL148" s="73">
        <f>AF148*$H148</f>
        <v>0</v>
      </c>
      <c r="AM148" s="68">
        <f>SUM(AN148:AR148)</f>
        <v>0</v>
      </c>
      <c r="AN148" s="82"/>
      <c r="AO148" s="82"/>
      <c r="AP148" s="82"/>
      <c r="AQ148" s="82"/>
      <c r="AR148" s="82"/>
      <c r="AS148" s="73">
        <f>AM148*$H148</f>
        <v>0</v>
      </c>
      <c r="AT148" s="68">
        <f>SUM(AU148:AY148)</f>
        <v>0</v>
      </c>
      <c r="AU148" s="82"/>
      <c r="AV148" s="82"/>
      <c r="AW148" s="82"/>
      <c r="AX148" s="82"/>
      <c r="AY148" s="82"/>
      <c r="AZ148" s="73">
        <f>AT148*$H148</f>
        <v>0</v>
      </c>
      <c r="BA148" s="68">
        <f>SUM(BB148:BF148)</f>
        <v>0</v>
      </c>
      <c r="BB148" s="82"/>
      <c r="BC148" s="82"/>
      <c r="BD148" s="82"/>
      <c r="BE148" s="82"/>
      <c r="BF148" s="82"/>
      <c r="BG148" s="73">
        <f>BA148*$H148</f>
        <v>0</v>
      </c>
      <c r="BH148" s="68">
        <f>SUM(BI148:BM148)</f>
        <v>0</v>
      </c>
      <c r="BI148" s="82"/>
      <c r="BJ148" s="82"/>
      <c r="BK148" s="82"/>
      <c r="BL148" s="82"/>
      <c r="BM148" s="82"/>
      <c r="BN148" s="73">
        <f>BH148*$H148</f>
        <v>0</v>
      </c>
      <c r="BO148" s="68">
        <f>SUM(BP148:BT148)</f>
        <v>0</v>
      </c>
      <c r="BP148" s="82"/>
      <c r="BQ148" s="82"/>
      <c r="BR148" s="82"/>
      <c r="BS148" s="82"/>
      <c r="BT148" s="82"/>
      <c r="BU148" s="73">
        <f>BO148*$H148</f>
        <v>0</v>
      </c>
      <c r="BV148" s="68">
        <f>SUM(BW148:CA148)</f>
        <v>0</v>
      </c>
      <c r="BW148" s="82"/>
      <c r="BX148" s="82"/>
      <c r="BY148" s="82"/>
      <c r="BZ148" s="82"/>
      <c r="CA148" s="82"/>
      <c r="CB148" s="73">
        <f>BV148*$H148</f>
        <v>0</v>
      </c>
      <c r="CC148" s="68">
        <f>SUM(CD148:CH148)</f>
        <v>0</v>
      </c>
      <c r="CD148" s="82"/>
      <c r="CE148" s="82"/>
      <c r="CF148" s="82"/>
      <c r="CG148" s="82"/>
      <c r="CH148" s="82"/>
      <c r="CI148" s="73">
        <f>CC148*$H148</f>
        <v>0</v>
      </c>
      <c r="CJ148" s="68">
        <f>SUM(CK148:CO148)</f>
        <v>0</v>
      </c>
      <c r="CK148" s="82"/>
      <c r="CL148" s="82"/>
      <c r="CM148" s="82"/>
      <c r="CN148" s="82"/>
      <c r="CO148" s="82"/>
      <c r="CP148" s="73">
        <f>CJ148*$H148</f>
        <v>0</v>
      </c>
      <c r="CQ148" s="68">
        <f>SUM(CR148:CV148)</f>
        <v>0</v>
      </c>
      <c r="CR148" s="82"/>
      <c r="CS148" s="82"/>
      <c r="CT148" s="82"/>
      <c r="CU148" s="82"/>
      <c r="CV148" s="82"/>
      <c r="CW148" s="73">
        <f>CQ148*$H148</f>
        <v>0</v>
      </c>
      <c r="CX148" s="68">
        <f>SUM(CY148:DC148)</f>
        <v>0</v>
      </c>
      <c r="CY148" s="82"/>
      <c r="CZ148" s="82"/>
      <c r="DA148" s="82"/>
      <c r="DB148" s="82"/>
      <c r="DC148" s="82"/>
      <c r="DD148" s="73">
        <f>CX148*$H148</f>
        <v>0</v>
      </c>
      <c r="DE148" s="68">
        <f>SUM(DF148:DJ148)</f>
        <v>0</v>
      </c>
      <c r="DF148" s="82"/>
      <c r="DG148" s="82"/>
      <c r="DH148" s="82"/>
      <c r="DI148" s="82"/>
      <c r="DJ148" s="82"/>
      <c r="DK148" s="73">
        <f>DE148*$H148</f>
        <v>0</v>
      </c>
      <c r="DL148" s="68">
        <f>SUM(DM148:DQ148)</f>
        <v>0</v>
      </c>
      <c r="DM148" s="82"/>
      <c r="DN148" s="82"/>
      <c r="DO148" s="82"/>
      <c r="DP148" s="82"/>
      <c r="DQ148" s="82"/>
      <c r="DR148" s="73">
        <f>DL148*$H148</f>
        <v>0</v>
      </c>
      <c r="DS148" s="68">
        <f>SUM(DT148:DX148)</f>
        <v>0</v>
      </c>
      <c r="DT148" s="82"/>
      <c r="DU148" s="82"/>
      <c r="DV148" s="82"/>
      <c r="DW148" s="82"/>
      <c r="DX148" s="82"/>
      <c r="DY148" s="73">
        <f>DS148*$H148</f>
        <v>0</v>
      </c>
      <c r="DZ148" s="68">
        <f>SUM(EA148:EE148)</f>
        <v>0</v>
      </c>
      <c r="EA148" s="82"/>
      <c r="EB148" s="82"/>
      <c r="EC148" s="82"/>
      <c r="ED148" s="82"/>
      <c r="EE148" s="82"/>
      <c r="EF148" s="73">
        <f>DZ148*$H148</f>
        <v>0</v>
      </c>
      <c r="EG148" s="70">
        <f t="shared" si="56"/>
        <v>1</v>
      </c>
      <c r="EH148" s="73">
        <f t="shared" si="57"/>
        <v>0</v>
      </c>
      <c r="EI148" s="70">
        <f t="shared" si="59"/>
        <v>0</v>
      </c>
      <c r="EJ148" s="66">
        <f t="shared" si="60"/>
        <v>0</v>
      </c>
      <c r="EM148" s="67"/>
    </row>
    <row r="149" spans="1:143" ht="15.75" thickBot="1" x14ac:dyDescent="0.25">
      <c r="A149" s="309">
        <v>9</v>
      </c>
      <c r="B149" s="310"/>
      <c r="C149" s="308"/>
      <c r="D149" s="179" t="s">
        <v>893</v>
      </c>
      <c r="E149" s="167">
        <f>ROUND(SUM(E150,E152,E155,E160,E164),2)</f>
        <v>0</v>
      </c>
      <c r="F149" s="167"/>
      <c r="G149" s="167"/>
      <c r="H149" s="29"/>
      <c r="I149" s="12" t="e">
        <f>E149/$G$686</f>
        <v>#DIV/0!</v>
      </c>
      <c r="J149" s="26" t="e">
        <f t="shared" si="58"/>
        <v>#DIV/0!</v>
      </c>
      <c r="K149" s="75" t="e">
        <f>ROUND(Q149/$E149,4)</f>
        <v>#DIV/0!</v>
      </c>
      <c r="L149" s="76" t="e">
        <f>SUMPRODUCT(L150:L167,$H150:$H167)/$E149</f>
        <v>#DIV/0!</v>
      </c>
      <c r="M149" s="76" t="e">
        <f>SUMPRODUCT(M150:M167,$H150:$H167)/$E149</f>
        <v>#DIV/0!</v>
      </c>
      <c r="N149" s="76" t="e">
        <f>SUMPRODUCT(N150:N167,$H150:$H167)/$E149</f>
        <v>#DIV/0!</v>
      </c>
      <c r="O149" s="76" t="e">
        <f>SUMPRODUCT(O150:O167,$H150:$H167)/$E149</f>
        <v>#DIV/0!</v>
      </c>
      <c r="P149" s="76" t="e">
        <f>SUMPRODUCT(P150:P167,$H150:$H167)/$E149</f>
        <v>#DIV/0!</v>
      </c>
      <c r="Q149" s="77">
        <f>SUM(Q150:Q167)</f>
        <v>0</v>
      </c>
      <c r="R149" s="78" t="e">
        <f>ROUND(X149/$E149,4)</f>
        <v>#DIV/0!</v>
      </c>
      <c r="S149" s="76" t="e">
        <f>SUMPRODUCT(S150:S167,$H150:$H167)/$E149</f>
        <v>#DIV/0!</v>
      </c>
      <c r="T149" s="76" t="e">
        <f>SUMPRODUCT(T150:T167,$H150:$H167)/$E149</f>
        <v>#DIV/0!</v>
      </c>
      <c r="U149" s="76" t="e">
        <f>SUMPRODUCT(U150:U167,$H150:$H167)/$E149</f>
        <v>#DIV/0!</v>
      </c>
      <c r="V149" s="76" t="e">
        <f>SUMPRODUCT(V150:V167,$H150:$H167)/$E149</f>
        <v>#DIV/0!</v>
      </c>
      <c r="W149" s="76" t="e">
        <f>SUMPRODUCT(W150:W167,$H150:$H167)/$E149</f>
        <v>#DIV/0!</v>
      </c>
      <c r="X149" s="77">
        <f>SUM(X150:X167)</f>
        <v>0</v>
      </c>
      <c r="Y149" s="78" t="e">
        <f>ROUND(AE149/$E149,4)</f>
        <v>#DIV/0!</v>
      </c>
      <c r="Z149" s="76" t="e">
        <f>SUMPRODUCT(Z150:Z167,$H150:$H167)/$E149</f>
        <v>#DIV/0!</v>
      </c>
      <c r="AA149" s="76" t="e">
        <f>SUMPRODUCT(AA150:AA167,$H150:$H167)/$E149</f>
        <v>#DIV/0!</v>
      </c>
      <c r="AB149" s="76" t="e">
        <f>SUMPRODUCT(AB150:AB167,$H150:$H167)/$E149</f>
        <v>#DIV/0!</v>
      </c>
      <c r="AC149" s="76" t="e">
        <f>SUMPRODUCT(AC150:AC167,$H150:$H167)/$E149</f>
        <v>#DIV/0!</v>
      </c>
      <c r="AD149" s="76" t="e">
        <f>SUMPRODUCT(AD150:AD167,$H150:$H167)/$E149</f>
        <v>#DIV/0!</v>
      </c>
      <c r="AE149" s="77">
        <f>SUM(AE150:AE167)</f>
        <v>0</v>
      </c>
      <c r="AF149" s="81" t="e">
        <f>ROUND(AL149/$E149,4)</f>
        <v>#DIV/0!</v>
      </c>
      <c r="AG149" s="76" t="e">
        <f>SUMPRODUCT(AG150:AG167,$H150:$H167)/$E149</f>
        <v>#DIV/0!</v>
      </c>
      <c r="AH149" s="76" t="e">
        <f>SUMPRODUCT(AH150:AH167,$H150:$H167)/$E149</f>
        <v>#DIV/0!</v>
      </c>
      <c r="AI149" s="76" t="e">
        <f>SUMPRODUCT(AI150:AI167,$H150:$H167)/$E149</f>
        <v>#DIV/0!</v>
      </c>
      <c r="AJ149" s="76" t="e">
        <f>SUMPRODUCT(AJ150:AJ167,$H150:$H167)/$E149</f>
        <v>#DIV/0!</v>
      </c>
      <c r="AK149" s="76" t="e">
        <f>SUMPRODUCT(AK150:AK167,$H150:$H167)/$E149</f>
        <v>#DIV/0!</v>
      </c>
      <c r="AL149" s="77">
        <f>SUM(AL150:AL167)</f>
        <v>0</v>
      </c>
      <c r="AM149" s="81" t="e">
        <f>ROUND(AS149/$E149,4)</f>
        <v>#DIV/0!</v>
      </c>
      <c r="AN149" s="76" t="e">
        <f>SUMPRODUCT(AN150:AN167,$H150:$H167)/$E149</f>
        <v>#DIV/0!</v>
      </c>
      <c r="AO149" s="76" t="e">
        <f>SUMPRODUCT(AO150:AO167,$H150:$H167)/$E149</f>
        <v>#DIV/0!</v>
      </c>
      <c r="AP149" s="76" t="e">
        <f>SUMPRODUCT(AP150:AP167,$H150:$H167)/$E149</f>
        <v>#DIV/0!</v>
      </c>
      <c r="AQ149" s="76" t="e">
        <f>SUMPRODUCT(AQ150:AQ167,$H150:$H167)/$E149</f>
        <v>#DIV/0!</v>
      </c>
      <c r="AR149" s="76" t="e">
        <f>SUMPRODUCT(AR150:AR167,$H150:$H167)/$E149</f>
        <v>#DIV/0!</v>
      </c>
      <c r="AS149" s="77">
        <f>SUM(AS150:AS167)</f>
        <v>0</v>
      </c>
      <c r="AT149" s="81" t="e">
        <f>ROUND(AZ149/$E149,4)</f>
        <v>#DIV/0!</v>
      </c>
      <c r="AU149" s="76" t="e">
        <f>SUMPRODUCT(AU150:AU167,$H150:$H167)/$E149</f>
        <v>#DIV/0!</v>
      </c>
      <c r="AV149" s="76" t="e">
        <f>SUMPRODUCT(AV150:AV167,$H150:$H167)/$E149</f>
        <v>#DIV/0!</v>
      </c>
      <c r="AW149" s="76" t="e">
        <f>SUMPRODUCT(AW150:AW167,$H150:$H167)/$E149</f>
        <v>#DIV/0!</v>
      </c>
      <c r="AX149" s="76" t="e">
        <f>SUMPRODUCT(AX150:AX167,$H150:$H167)/$E149</f>
        <v>#DIV/0!</v>
      </c>
      <c r="AY149" s="76" t="e">
        <f>SUMPRODUCT(AY150:AY167,$H150:$H167)/$E149</f>
        <v>#DIV/0!</v>
      </c>
      <c r="AZ149" s="77">
        <f>SUM(AZ150:AZ167)</f>
        <v>0</v>
      </c>
      <c r="BA149" s="81" t="e">
        <f>ROUND(BG149/$E149,4)</f>
        <v>#DIV/0!</v>
      </c>
      <c r="BB149" s="76" t="e">
        <f>SUMPRODUCT(BB150:BB167,$H150:$H167)/$E149</f>
        <v>#DIV/0!</v>
      </c>
      <c r="BC149" s="76" t="e">
        <f>SUMPRODUCT(BC150:BC167,$H150:$H167)/$E149</f>
        <v>#DIV/0!</v>
      </c>
      <c r="BD149" s="76" t="e">
        <f>SUMPRODUCT(BD150:BD167,$H150:$H167)/$E149</f>
        <v>#DIV/0!</v>
      </c>
      <c r="BE149" s="76" t="e">
        <f>SUMPRODUCT(BE150:BE167,$H150:$H167)/$E149</f>
        <v>#DIV/0!</v>
      </c>
      <c r="BF149" s="76" t="e">
        <f>SUMPRODUCT(BF150:BF167,$H150:$H167)/$E149</f>
        <v>#DIV/0!</v>
      </c>
      <c r="BG149" s="77">
        <f>SUM(BG150:BG167)</f>
        <v>0</v>
      </c>
      <c r="BH149" s="81" t="e">
        <f>ROUND(BN149/$E149,4)</f>
        <v>#DIV/0!</v>
      </c>
      <c r="BI149" s="76" t="e">
        <f>SUMPRODUCT(BI150:BI167,$H150:$H167)/$E149</f>
        <v>#DIV/0!</v>
      </c>
      <c r="BJ149" s="76" t="e">
        <f>SUMPRODUCT(BJ150:BJ167,$H150:$H167)/$E149</f>
        <v>#DIV/0!</v>
      </c>
      <c r="BK149" s="76" t="e">
        <f>SUMPRODUCT(BK150:BK167,$H150:$H167)/$E149</f>
        <v>#DIV/0!</v>
      </c>
      <c r="BL149" s="76" t="e">
        <f>SUMPRODUCT(BL150:BL167,$H150:$H167)/$E149</f>
        <v>#DIV/0!</v>
      </c>
      <c r="BM149" s="76" t="e">
        <f>SUMPRODUCT(BM150:BM167,$H150:$H167)/$E149</f>
        <v>#DIV/0!</v>
      </c>
      <c r="BN149" s="77">
        <f>SUM(BN150:BN167)</f>
        <v>0</v>
      </c>
      <c r="BO149" s="81" t="e">
        <f>ROUND(BU149/$E149,4)</f>
        <v>#DIV/0!</v>
      </c>
      <c r="BP149" s="76" t="e">
        <f>SUMPRODUCT(BP150:BP167,$H150:$H167)/$E149</f>
        <v>#DIV/0!</v>
      </c>
      <c r="BQ149" s="76" t="e">
        <f>SUMPRODUCT(BQ150:BQ167,$H150:$H167)/$E149</f>
        <v>#DIV/0!</v>
      </c>
      <c r="BR149" s="76" t="e">
        <f>SUMPRODUCT(BR150:BR167,$H150:$H167)/$E149</f>
        <v>#DIV/0!</v>
      </c>
      <c r="BS149" s="76" t="e">
        <f>SUMPRODUCT(BS150:BS167,$H150:$H167)/$E149</f>
        <v>#DIV/0!</v>
      </c>
      <c r="BT149" s="76" t="e">
        <f>SUMPRODUCT(BT150:BT167,$H150:$H167)/$E149</f>
        <v>#DIV/0!</v>
      </c>
      <c r="BU149" s="77">
        <f>SUM(BU150:BU167)</f>
        <v>0</v>
      </c>
      <c r="BV149" s="81" t="e">
        <f>ROUND(CB149/$E149,4)</f>
        <v>#DIV/0!</v>
      </c>
      <c r="BW149" s="76" t="e">
        <f>SUMPRODUCT(BW150:BW167,$H150:$H167)/$E149</f>
        <v>#DIV/0!</v>
      </c>
      <c r="BX149" s="76" t="e">
        <f>SUMPRODUCT(BX150:BX167,$H150:$H167)/$E149</f>
        <v>#DIV/0!</v>
      </c>
      <c r="BY149" s="76" t="e">
        <f>SUMPRODUCT(BY150:BY167,$H150:$H167)/$E149</f>
        <v>#DIV/0!</v>
      </c>
      <c r="BZ149" s="76" t="e">
        <f>SUMPRODUCT(BZ150:BZ167,$H150:$H167)/$E149</f>
        <v>#DIV/0!</v>
      </c>
      <c r="CA149" s="76" t="e">
        <f>SUMPRODUCT(CA150:CA167,$H150:$H167)/$E149</f>
        <v>#DIV/0!</v>
      </c>
      <c r="CB149" s="77">
        <f>SUM(CB150:CB167)</f>
        <v>0</v>
      </c>
      <c r="CC149" s="81" t="e">
        <f>ROUND(CI149/$E149,4)</f>
        <v>#DIV/0!</v>
      </c>
      <c r="CD149" s="76" t="e">
        <f>SUMPRODUCT(CD150:CD167,$H150:$H167)/$E149</f>
        <v>#DIV/0!</v>
      </c>
      <c r="CE149" s="76" t="e">
        <f>SUMPRODUCT(CE150:CE167,$H150:$H167)/$E149</f>
        <v>#DIV/0!</v>
      </c>
      <c r="CF149" s="76" t="e">
        <f>SUMPRODUCT(CF150:CF167,$H150:$H167)/$E149</f>
        <v>#DIV/0!</v>
      </c>
      <c r="CG149" s="76" t="e">
        <f>SUMPRODUCT(CG150:CG167,$H150:$H167)/$E149</f>
        <v>#DIV/0!</v>
      </c>
      <c r="CH149" s="76" t="e">
        <f>SUMPRODUCT(CH150:CH167,$H150:$H167)/$E149</f>
        <v>#DIV/0!</v>
      </c>
      <c r="CI149" s="77">
        <f>SUM(CI150:CI167)</f>
        <v>0</v>
      </c>
      <c r="CJ149" s="81" t="e">
        <f>ROUND(CP149/$E149,4)</f>
        <v>#DIV/0!</v>
      </c>
      <c r="CK149" s="76" t="e">
        <f>SUMPRODUCT(CK150:CK167,$H150:$H167)/$E149</f>
        <v>#DIV/0!</v>
      </c>
      <c r="CL149" s="76" t="e">
        <f>SUMPRODUCT(CL150:CL167,$H150:$H167)/$E149</f>
        <v>#DIV/0!</v>
      </c>
      <c r="CM149" s="76" t="e">
        <f>SUMPRODUCT(CM150:CM167,$H150:$H167)/$E149</f>
        <v>#DIV/0!</v>
      </c>
      <c r="CN149" s="76" t="e">
        <f>SUMPRODUCT(CN150:CN167,$H150:$H167)/$E149</f>
        <v>#DIV/0!</v>
      </c>
      <c r="CO149" s="76" t="e">
        <f>SUMPRODUCT(CO150:CO167,$H150:$H167)/$E149</f>
        <v>#DIV/0!</v>
      </c>
      <c r="CP149" s="77">
        <f>SUM(CP150:CP167)</f>
        <v>0</v>
      </c>
      <c r="CQ149" s="81" t="e">
        <f>ROUND(CW149/$E149,4)</f>
        <v>#DIV/0!</v>
      </c>
      <c r="CR149" s="76" t="e">
        <f>SUMPRODUCT(CR150:CR167,$H150:$H167)/$E149</f>
        <v>#DIV/0!</v>
      </c>
      <c r="CS149" s="76" t="e">
        <f>SUMPRODUCT(CS150:CS167,$H150:$H167)/$E149</f>
        <v>#DIV/0!</v>
      </c>
      <c r="CT149" s="76" t="e">
        <f>SUMPRODUCT(CT150:CT167,$H150:$H167)/$E149</f>
        <v>#DIV/0!</v>
      </c>
      <c r="CU149" s="76" t="e">
        <f>SUMPRODUCT(CU150:CU167,$H150:$H167)/$E149</f>
        <v>#DIV/0!</v>
      </c>
      <c r="CV149" s="76" t="e">
        <f>SUMPRODUCT(CV150:CV167,$H150:$H167)/$E149</f>
        <v>#DIV/0!</v>
      </c>
      <c r="CW149" s="77">
        <f>SUM(CW150:CW167)</f>
        <v>0</v>
      </c>
      <c r="CX149" s="81" t="e">
        <f>ROUND(DD149/$E149,4)</f>
        <v>#DIV/0!</v>
      </c>
      <c r="CY149" s="76" t="e">
        <f>SUMPRODUCT(CY150:CY167,$H150:$H167)/$E149</f>
        <v>#DIV/0!</v>
      </c>
      <c r="CZ149" s="76" t="e">
        <f>SUMPRODUCT(CZ150:CZ167,$H150:$H167)/$E149</f>
        <v>#DIV/0!</v>
      </c>
      <c r="DA149" s="76" t="e">
        <f>SUMPRODUCT(DA150:DA167,$H150:$H167)/$E149</f>
        <v>#DIV/0!</v>
      </c>
      <c r="DB149" s="76" t="e">
        <f>SUMPRODUCT(DB150:DB167,$H150:$H167)/$E149</f>
        <v>#DIV/0!</v>
      </c>
      <c r="DC149" s="76" t="e">
        <f>SUMPRODUCT(DC150:DC167,$H150:$H167)/$E149</f>
        <v>#DIV/0!</v>
      </c>
      <c r="DD149" s="77">
        <f>SUM(DD150:DD167)</f>
        <v>0</v>
      </c>
      <c r="DE149" s="81" t="e">
        <f>ROUND(DK149/$E149,4)</f>
        <v>#DIV/0!</v>
      </c>
      <c r="DF149" s="76" t="e">
        <f>SUMPRODUCT(DF150:DF167,$H150:$H167)/$E149</f>
        <v>#DIV/0!</v>
      </c>
      <c r="DG149" s="76" t="e">
        <f>SUMPRODUCT(DG150:DG167,$H150:$H167)/$E149</f>
        <v>#DIV/0!</v>
      </c>
      <c r="DH149" s="76" t="e">
        <f>SUMPRODUCT(DH150:DH167,$H150:$H167)/$E149</f>
        <v>#DIV/0!</v>
      </c>
      <c r="DI149" s="76" t="e">
        <f>SUMPRODUCT(DI150:DI167,$H150:$H167)/$E149</f>
        <v>#DIV/0!</v>
      </c>
      <c r="DJ149" s="76" t="e">
        <f>SUMPRODUCT(DJ150:DJ167,$H150:$H167)/$E149</f>
        <v>#DIV/0!</v>
      </c>
      <c r="DK149" s="77">
        <f>SUM(DK150:DK167)</f>
        <v>0</v>
      </c>
      <c r="DL149" s="81" t="e">
        <f>ROUND(DR149/$E149,4)</f>
        <v>#DIV/0!</v>
      </c>
      <c r="DM149" s="76" t="e">
        <f>SUMPRODUCT(DM150:DM167,$H150:$H167)/$E149</f>
        <v>#DIV/0!</v>
      </c>
      <c r="DN149" s="76" t="e">
        <f>SUMPRODUCT(DN150:DN167,$H150:$H167)/$E149</f>
        <v>#DIV/0!</v>
      </c>
      <c r="DO149" s="76" t="e">
        <f>SUMPRODUCT(DO150:DO167,$H150:$H167)/$E149</f>
        <v>#DIV/0!</v>
      </c>
      <c r="DP149" s="76" t="e">
        <f>SUMPRODUCT(DP150:DP167,$H150:$H167)/$E149</f>
        <v>#DIV/0!</v>
      </c>
      <c r="DQ149" s="76" t="e">
        <f>SUMPRODUCT(DQ150:DQ167,$H150:$H167)/$E149</f>
        <v>#DIV/0!</v>
      </c>
      <c r="DR149" s="77">
        <f>SUM(DR150:DR167)</f>
        <v>0</v>
      </c>
      <c r="DS149" s="81" t="e">
        <f>ROUND(DY149/$E149,4)</f>
        <v>#DIV/0!</v>
      </c>
      <c r="DT149" s="76" t="e">
        <f>SUMPRODUCT(DT150:DT167,$H150:$H167)/$E149</f>
        <v>#DIV/0!</v>
      </c>
      <c r="DU149" s="76" t="e">
        <f>SUMPRODUCT(DU150:DU167,$H150:$H167)/$E149</f>
        <v>#DIV/0!</v>
      </c>
      <c r="DV149" s="76" t="e">
        <f>SUMPRODUCT(DV150:DV167,$H150:$H167)/$E149</f>
        <v>#DIV/0!</v>
      </c>
      <c r="DW149" s="76" t="e">
        <f>SUMPRODUCT(DW150:DW167,$H150:$H167)/$E149</f>
        <v>#DIV/0!</v>
      </c>
      <c r="DX149" s="76" t="e">
        <f>SUMPRODUCT(DX150:DX167,$H150:$H167)/$E149</f>
        <v>#DIV/0!</v>
      </c>
      <c r="DY149" s="77">
        <f>SUM(DY150:DY167)</f>
        <v>0</v>
      </c>
      <c r="DZ149" s="81" t="e">
        <f>ROUND(EF149/$E149,4)</f>
        <v>#DIV/0!</v>
      </c>
      <c r="EA149" s="76" t="e">
        <f>SUMPRODUCT(EA150:EA167,$H150:$H167)/$E149</f>
        <v>#DIV/0!</v>
      </c>
      <c r="EB149" s="76" t="e">
        <f>SUMPRODUCT(EB150:EB167,$H150:$H167)/$E149</f>
        <v>#DIV/0!</v>
      </c>
      <c r="EC149" s="76" t="e">
        <f>SUMPRODUCT(EC150:EC167,$H150:$H167)/$E149</f>
        <v>#DIV/0!</v>
      </c>
      <c r="ED149" s="76" t="e">
        <f>SUMPRODUCT(ED150:ED167,$H150:$H167)/$E149</f>
        <v>#DIV/0!</v>
      </c>
      <c r="EE149" s="76" t="e">
        <f>SUMPRODUCT(EE150:EE167,$H150:$H167)/$E149</f>
        <v>#DIV/0!</v>
      </c>
      <c r="EF149" s="77">
        <f>SUM(EF150:EF167)</f>
        <v>0</v>
      </c>
      <c r="EG149" s="63" t="e">
        <f>ROUND(EH149/E149,4)</f>
        <v>#DIV/0!</v>
      </c>
      <c r="EH149" s="80">
        <f>E149-EJ149</f>
        <v>0</v>
      </c>
      <c r="EI149" s="63" t="e">
        <f>ROUND(EJ149/E149,4)</f>
        <v>#DIV/0!</v>
      </c>
      <c r="EJ149" s="66">
        <f t="shared" si="60"/>
        <v>0</v>
      </c>
      <c r="EM149" s="67"/>
    </row>
    <row r="150" spans="1:143" outlineLevel="1" x14ac:dyDescent="0.2">
      <c r="A150" s="313" t="s">
        <v>89</v>
      </c>
      <c r="B150" s="314"/>
      <c r="C150" s="307"/>
      <c r="D150" s="33" t="s">
        <v>354</v>
      </c>
      <c r="E150" s="28">
        <f>SUM(H151:H151)</f>
        <v>0</v>
      </c>
      <c r="F150" s="28"/>
      <c r="G150" s="28"/>
      <c r="H150" s="28"/>
      <c r="I150" s="27" t="e">
        <f>E150/$G$686</f>
        <v>#DIV/0!</v>
      </c>
      <c r="J150" s="19">
        <f t="shared" si="58"/>
        <v>0</v>
      </c>
      <c r="K150" s="68"/>
      <c r="L150" s="69"/>
      <c r="M150" s="69"/>
      <c r="N150" s="69"/>
      <c r="O150" s="69"/>
      <c r="P150" s="70"/>
      <c r="Q150" s="73"/>
      <c r="R150" s="68"/>
      <c r="S150" s="69"/>
      <c r="T150" s="69"/>
      <c r="U150" s="69"/>
      <c r="V150" s="69"/>
      <c r="W150" s="70"/>
      <c r="X150" s="71"/>
      <c r="Y150" s="68"/>
      <c r="Z150" s="69"/>
      <c r="AA150" s="69"/>
      <c r="AB150" s="69"/>
      <c r="AC150" s="69"/>
      <c r="AD150" s="70"/>
      <c r="AE150" s="71"/>
      <c r="AF150" s="68"/>
      <c r="AG150" s="69"/>
      <c r="AH150" s="69"/>
      <c r="AI150" s="69"/>
      <c r="AJ150" s="69"/>
      <c r="AK150" s="70"/>
      <c r="AL150" s="71"/>
      <c r="AM150" s="68"/>
      <c r="AN150" s="69"/>
      <c r="AO150" s="69"/>
      <c r="AP150" s="69"/>
      <c r="AQ150" s="69"/>
      <c r="AR150" s="70"/>
      <c r="AS150" s="71"/>
      <c r="AT150" s="68"/>
      <c r="AU150" s="69"/>
      <c r="AV150" s="69"/>
      <c r="AW150" s="69"/>
      <c r="AX150" s="69"/>
      <c r="AY150" s="70"/>
      <c r="AZ150" s="71"/>
      <c r="BA150" s="68"/>
      <c r="BB150" s="69"/>
      <c r="BC150" s="69"/>
      <c r="BD150" s="69"/>
      <c r="BE150" s="69"/>
      <c r="BF150" s="70"/>
      <c r="BG150" s="71"/>
      <c r="BH150" s="68"/>
      <c r="BI150" s="69"/>
      <c r="BJ150" s="69"/>
      <c r="BK150" s="69"/>
      <c r="BL150" s="69"/>
      <c r="BM150" s="70"/>
      <c r="BN150" s="71"/>
      <c r="BO150" s="68"/>
      <c r="BP150" s="69"/>
      <c r="BQ150" s="69"/>
      <c r="BR150" s="69"/>
      <c r="BS150" s="69"/>
      <c r="BT150" s="70"/>
      <c r="BU150" s="71"/>
      <c r="BV150" s="68"/>
      <c r="BW150" s="69"/>
      <c r="BX150" s="69"/>
      <c r="BY150" s="69"/>
      <c r="BZ150" s="69"/>
      <c r="CA150" s="70"/>
      <c r="CB150" s="71"/>
      <c r="CC150" s="68"/>
      <c r="CD150" s="69"/>
      <c r="CE150" s="69"/>
      <c r="CF150" s="69"/>
      <c r="CG150" s="69"/>
      <c r="CH150" s="70"/>
      <c r="CI150" s="71"/>
      <c r="CJ150" s="68"/>
      <c r="CK150" s="69"/>
      <c r="CL150" s="69"/>
      <c r="CM150" s="69"/>
      <c r="CN150" s="69"/>
      <c r="CO150" s="70"/>
      <c r="CP150" s="71"/>
      <c r="CQ150" s="68"/>
      <c r="CR150" s="69"/>
      <c r="CS150" s="69"/>
      <c r="CT150" s="69"/>
      <c r="CU150" s="69"/>
      <c r="CV150" s="70"/>
      <c r="CW150" s="71"/>
      <c r="CX150" s="68"/>
      <c r="CY150" s="69"/>
      <c r="CZ150" s="69"/>
      <c r="DA150" s="69"/>
      <c r="DB150" s="69"/>
      <c r="DC150" s="70"/>
      <c r="DD150" s="71"/>
      <c r="DE150" s="68"/>
      <c r="DF150" s="69"/>
      <c r="DG150" s="69"/>
      <c r="DH150" s="69"/>
      <c r="DI150" s="69"/>
      <c r="DJ150" s="70"/>
      <c r="DK150" s="71"/>
      <c r="DL150" s="68"/>
      <c r="DM150" s="69"/>
      <c r="DN150" s="69"/>
      <c r="DO150" s="69"/>
      <c r="DP150" s="69"/>
      <c r="DQ150" s="70"/>
      <c r="DR150" s="71"/>
      <c r="DS150" s="68"/>
      <c r="DT150" s="69"/>
      <c r="DU150" s="69"/>
      <c r="DV150" s="69"/>
      <c r="DW150" s="69"/>
      <c r="DX150" s="70"/>
      <c r="DY150" s="71"/>
      <c r="DZ150" s="68"/>
      <c r="EA150" s="69"/>
      <c r="EB150" s="69"/>
      <c r="EC150" s="69"/>
      <c r="ED150" s="69"/>
      <c r="EE150" s="70"/>
      <c r="EF150" s="71"/>
      <c r="EG150" s="70"/>
      <c r="EH150" s="73"/>
      <c r="EI150" s="70">
        <f t="shared" ref="EI150:EI155" si="61">SUM(CJ150,CC150,BV150,BO150,BH150,BA150,AT150,AM150,AF150,Y150,R150,K150,CQ150,CX150,DE150,DL150,DS150,DZ150)</f>
        <v>0</v>
      </c>
      <c r="EJ150" s="66">
        <f t="shared" si="60"/>
        <v>0</v>
      </c>
      <c r="EM150" s="67"/>
    </row>
    <row r="151" spans="1:143" outlineLevel="1" x14ac:dyDescent="0.2">
      <c r="A151" s="302" t="s">
        <v>90</v>
      </c>
      <c r="B151" s="303">
        <v>100890</v>
      </c>
      <c r="C151" s="306" t="s">
        <v>345</v>
      </c>
      <c r="D151" s="169" t="s">
        <v>353</v>
      </c>
      <c r="E151" s="170" t="s">
        <v>75</v>
      </c>
      <c r="F151" s="174">
        <v>2</v>
      </c>
      <c r="G151" s="74"/>
      <c r="H151" s="172">
        <f>ROUND(IFERROR(F151*G151," - "),2)</f>
        <v>0</v>
      </c>
      <c r="I151" s="175" t="e">
        <f>H151/$G$686</f>
        <v>#DIV/0!</v>
      </c>
      <c r="J151" s="19">
        <f t="shared" si="58"/>
        <v>1</v>
      </c>
      <c r="K151" s="68">
        <f>SUM(L151:P151)</f>
        <v>0</v>
      </c>
      <c r="L151" s="69"/>
      <c r="M151" s="69"/>
      <c r="N151" s="69"/>
      <c r="O151" s="69"/>
      <c r="P151" s="69"/>
      <c r="Q151" s="73">
        <f>K151*$H151</f>
        <v>0</v>
      </c>
      <c r="R151" s="68">
        <f>SUM(S151:W151)</f>
        <v>0</v>
      </c>
      <c r="S151" s="69"/>
      <c r="T151" s="69"/>
      <c r="U151" s="69"/>
      <c r="V151" s="69"/>
      <c r="W151" s="69"/>
      <c r="X151" s="71">
        <f>R151*$H151</f>
        <v>0</v>
      </c>
      <c r="Y151" s="68">
        <f>SUM(Z151:AD151)</f>
        <v>0</v>
      </c>
      <c r="Z151" s="69"/>
      <c r="AA151" s="69"/>
      <c r="AB151" s="69"/>
      <c r="AC151" s="69"/>
      <c r="AD151" s="69"/>
      <c r="AE151" s="71">
        <f>Y151*$H151</f>
        <v>0</v>
      </c>
      <c r="AF151" s="68">
        <f>SUM(AG151:AK151)</f>
        <v>0</v>
      </c>
      <c r="AG151" s="69"/>
      <c r="AH151" s="69"/>
      <c r="AI151" s="69"/>
      <c r="AJ151" s="69"/>
      <c r="AK151" s="69"/>
      <c r="AL151" s="71">
        <f>AF151*$H151</f>
        <v>0</v>
      </c>
      <c r="AM151" s="68">
        <f>SUM(AN151:AR151)</f>
        <v>0</v>
      </c>
      <c r="AN151" s="69"/>
      <c r="AO151" s="69"/>
      <c r="AP151" s="69"/>
      <c r="AQ151" s="69"/>
      <c r="AR151" s="69"/>
      <c r="AS151" s="71">
        <f>AM151*$H151</f>
        <v>0</v>
      </c>
      <c r="AT151" s="68">
        <f>SUM(AU151:AY151)</f>
        <v>0</v>
      </c>
      <c r="AU151" s="69"/>
      <c r="AV151" s="69"/>
      <c r="AW151" s="69"/>
      <c r="AX151" s="69"/>
      <c r="AY151" s="69"/>
      <c r="AZ151" s="71">
        <f>AT151*$H151</f>
        <v>0</v>
      </c>
      <c r="BA151" s="68">
        <f>SUM(BB151:BF151)</f>
        <v>0</v>
      </c>
      <c r="BB151" s="69"/>
      <c r="BC151" s="69"/>
      <c r="BD151" s="69"/>
      <c r="BE151" s="69"/>
      <c r="BF151" s="69"/>
      <c r="BG151" s="71">
        <f>BA151*$H151</f>
        <v>0</v>
      </c>
      <c r="BH151" s="68">
        <f>SUM(BI151:BM151)</f>
        <v>0</v>
      </c>
      <c r="BI151" s="69"/>
      <c r="BJ151" s="69"/>
      <c r="BK151" s="69"/>
      <c r="BL151" s="69"/>
      <c r="BM151" s="69"/>
      <c r="BN151" s="71">
        <f>BH151*$H151</f>
        <v>0</v>
      </c>
      <c r="BO151" s="68">
        <f>SUM(BP151:BT151)</f>
        <v>0</v>
      </c>
      <c r="BP151" s="69"/>
      <c r="BQ151" s="69"/>
      <c r="BR151" s="69"/>
      <c r="BS151" s="69"/>
      <c r="BT151" s="69"/>
      <c r="BU151" s="71">
        <f>BO151*$H151</f>
        <v>0</v>
      </c>
      <c r="BV151" s="68">
        <f>SUM(BW151:CA151)</f>
        <v>0</v>
      </c>
      <c r="BW151" s="69"/>
      <c r="BX151" s="69"/>
      <c r="BY151" s="69"/>
      <c r="BZ151" s="69"/>
      <c r="CA151" s="69"/>
      <c r="CB151" s="71">
        <f>BV151*$H151</f>
        <v>0</v>
      </c>
      <c r="CC151" s="68">
        <f>SUM(CD151:CH151)</f>
        <v>0</v>
      </c>
      <c r="CD151" s="69"/>
      <c r="CE151" s="69"/>
      <c r="CF151" s="69"/>
      <c r="CG151" s="69"/>
      <c r="CH151" s="69"/>
      <c r="CI151" s="71">
        <f>CC151*$H151</f>
        <v>0</v>
      </c>
      <c r="CJ151" s="68">
        <f>SUM(CK151:CO151)</f>
        <v>0</v>
      </c>
      <c r="CK151" s="69"/>
      <c r="CL151" s="69"/>
      <c r="CM151" s="69"/>
      <c r="CN151" s="69"/>
      <c r="CO151" s="69"/>
      <c r="CP151" s="71">
        <f>CJ151*$H151</f>
        <v>0</v>
      </c>
      <c r="CQ151" s="68">
        <f>SUM(CR151:CV151)</f>
        <v>0</v>
      </c>
      <c r="CR151" s="69"/>
      <c r="CS151" s="69"/>
      <c r="CT151" s="69"/>
      <c r="CU151" s="69"/>
      <c r="CV151" s="69"/>
      <c r="CW151" s="71">
        <f>CQ151*$H151</f>
        <v>0</v>
      </c>
      <c r="CX151" s="68">
        <f>SUM(CY151:DC151)</f>
        <v>0</v>
      </c>
      <c r="CY151" s="69"/>
      <c r="CZ151" s="69"/>
      <c r="DA151" s="69"/>
      <c r="DB151" s="69"/>
      <c r="DC151" s="69"/>
      <c r="DD151" s="71">
        <f>CX151*$H151</f>
        <v>0</v>
      </c>
      <c r="DE151" s="68">
        <f>SUM(DF151:DJ151)</f>
        <v>0</v>
      </c>
      <c r="DF151" s="69"/>
      <c r="DG151" s="69"/>
      <c r="DH151" s="69"/>
      <c r="DI151" s="69"/>
      <c r="DJ151" s="69"/>
      <c r="DK151" s="71">
        <f>DE151*$H151</f>
        <v>0</v>
      </c>
      <c r="DL151" s="68">
        <f>SUM(DM151:DQ151)</f>
        <v>0</v>
      </c>
      <c r="DM151" s="69"/>
      <c r="DN151" s="69"/>
      <c r="DO151" s="69"/>
      <c r="DP151" s="69"/>
      <c r="DQ151" s="69"/>
      <c r="DR151" s="71">
        <f>DL151*$H151</f>
        <v>0</v>
      </c>
      <c r="DS151" s="68">
        <f>SUM(DT151:DX151)</f>
        <v>0</v>
      </c>
      <c r="DT151" s="69"/>
      <c r="DU151" s="69"/>
      <c r="DV151" s="69"/>
      <c r="DW151" s="69"/>
      <c r="DX151" s="69"/>
      <c r="DY151" s="71">
        <f>DS151*$H151</f>
        <v>0</v>
      </c>
      <c r="DZ151" s="68">
        <f>SUM(EA151:EE151)</f>
        <v>0</v>
      </c>
      <c r="EA151" s="69"/>
      <c r="EB151" s="69"/>
      <c r="EC151" s="69"/>
      <c r="ED151" s="69"/>
      <c r="EE151" s="69"/>
      <c r="EF151" s="71">
        <f>DZ151*$H151</f>
        <v>0</v>
      </c>
      <c r="EG151" s="70">
        <f>1-EI151</f>
        <v>1</v>
      </c>
      <c r="EH151" s="73">
        <f>H151-EJ151</f>
        <v>0</v>
      </c>
      <c r="EI151" s="70">
        <f t="shared" si="61"/>
        <v>0</v>
      </c>
      <c r="EJ151" s="66">
        <f t="shared" si="60"/>
        <v>0</v>
      </c>
      <c r="EM151" s="67"/>
    </row>
    <row r="152" spans="1:143" outlineLevel="1" x14ac:dyDescent="0.2">
      <c r="A152" s="313" t="s">
        <v>91</v>
      </c>
      <c r="B152" s="314"/>
      <c r="C152" s="307"/>
      <c r="D152" s="176" t="s">
        <v>883</v>
      </c>
      <c r="E152" s="28">
        <f>SUM(H153:H154)</f>
        <v>0</v>
      </c>
      <c r="F152" s="28"/>
      <c r="G152" s="28"/>
      <c r="H152" s="28"/>
      <c r="I152" s="27" t="e">
        <f>E152/$G$686</f>
        <v>#DIV/0!</v>
      </c>
      <c r="J152" s="19">
        <f t="shared" si="58"/>
        <v>1</v>
      </c>
      <c r="K152" s="68"/>
      <c r="L152" s="69"/>
      <c r="M152" s="69"/>
      <c r="N152" s="69"/>
      <c r="O152" s="69"/>
      <c r="P152" s="70"/>
      <c r="Q152" s="73"/>
      <c r="R152" s="68"/>
      <c r="S152" s="69"/>
      <c r="T152" s="69"/>
      <c r="U152" s="69"/>
      <c r="V152" s="69"/>
      <c r="W152" s="70"/>
      <c r="X152" s="71"/>
      <c r="Y152" s="68"/>
      <c r="Z152" s="69"/>
      <c r="AA152" s="69"/>
      <c r="AB152" s="69"/>
      <c r="AC152" s="69"/>
      <c r="AD152" s="70"/>
      <c r="AE152" s="71"/>
      <c r="AF152" s="68"/>
      <c r="AG152" s="69"/>
      <c r="AH152" s="69"/>
      <c r="AI152" s="69"/>
      <c r="AJ152" s="69"/>
      <c r="AK152" s="70"/>
      <c r="AL152" s="71"/>
      <c r="AM152" s="68"/>
      <c r="AN152" s="69"/>
      <c r="AO152" s="69"/>
      <c r="AP152" s="69"/>
      <c r="AQ152" s="69"/>
      <c r="AR152" s="70"/>
      <c r="AS152" s="71"/>
      <c r="AT152" s="68"/>
      <c r="AU152" s="69"/>
      <c r="AV152" s="69"/>
      <c r="AW152" s="69"/>
      <c r="AX152" s="69"/>
      <c r="AY152" s="70"/>
      <c r="AZ152" s="71"/>
      <c r="BA152" s="68"/>
      <c r="BB152" s="69"/>
      <c r="BC152" s="69"/>
      <c r="BD152" s="69"/>
      <c r="BE152" s="69"/>
      <c r="BF152" s="70"/>
      <c r="BG152" s="71"/>
      <c r="BH152" s="68"/>
      <c r="BI152" s="69"/>
      <c r="BJ152" s="69"/>
      <c r="BK152" s="69"/>
      <c r="BL152" s="69"/>
      <c r="BM152" s="70"/>
      <c r="BN152" s="71"/>
      <c r="BO152" s="68"/>
      <c r="BP152" s="69"/>
      <c r="BQ152" s="69"/>
      <c r="BR152" s="69"/>
      <c r="BS152" s="69"/>
      <c r="BT152" s="70"/>
      <c r="BU152" s="71"/>
      <c r="BV152" s="68"/>
      <c r="BW152" s="69"/>
      <c r="BX152" s="69"/>
      <c r="BY152" s="69"/>
      <c r="BZ152" s="69"/>
      <c r="CA152" s="70"/>
      <c r="CB152" s="71"/>
      <c r="CC152" s="68"/>
      <c r="CD152" s="69"/>
      <c r="CE152" s="69"/>
      <c r="CF152" s="69"/>
      <c r="CG152" s="69"/>
      <c r="CH152" s="70"/>
      <c r="CI152" s="71"/>
      <c r="CJ152" s="68"/>
      <c r="CK152" s="69"/>
      <c r="CL152" s="69"/>
      <c r="CM152" s="69"/>
      <c r="CN152" s="69"/>
      <c r="CO152" s="70"/>
      <c r="CP152" s="71"/>
      <c r="CQ152" s="68"/>
      <c r="CR152" s="69"/>
      <c r="CS152" s="69"/>
      <c r="CT152" s="69"/>
      <c r="CU152" s="69"/>
      <c r="CV152" s="70"/>
      <c r="CW152" s="71"/>
      <c r="CX152" s="68"/>
      <c r="CY152" s="69"/>
      <c r="CZ152" s="69"/>
      <c r="DA152" s="69"/>
      <c r="DB152" s="69"/>
      <c r="DC152" s="70"/>
      <c r="DD152" s="71"/>
      <c r="DE152" s="68"/>
      <c r="DF152" s="69"/>
      <c r="DG152" s="69"/>
      <c r="DH152" s="69"/>
      <c r="DI152" s="69"/>
      <c r="DJ152" s="70"/>
      <c r="DK152" s="71"/>
      <c r="DL152" s="68"/>
      <c r="DM152" s="69"/>
      <c r="DN152" s="69"/>
      <c r="DO152" s="69"/>
      <c r="DP152" s="69"/>
      <c r="DQ152" s="70"/>
      <c r="DR152" s="71"/>
      <c r="DS152" s="68"/>
      <c r="DT152" s="69"/>
      <c r="DU152" s="69"/>
      <c r="DV152" s="69"/>
      <c r="DW152" s="69"/>
      <c r="DX152" s="70"/>
      <c r="DY152" s="71"/>
      <c r="DZ152" s="68"/>
      <c r="EA152" s="69"/>
      <c r="EB152" s="69"/>
      <c r="EC152" s="69"/>
      <c r="ED152" s="69"/>
      <c r="EE152" s="70"/>
      <c r="EF152" s="71"/>
      <c r="EG152" s="70">
        <f t="shared" ref="EG152:EG167" si="62">1-EI152</f>
        <v>1</v>
      </c>
      <c r="EH152" s="73">
        <f t="shared" ref="EH152:EH167" si="63">H152-EJ152</f>
        <v>0</v>
      </c>
      <c r="EI152" s="70">
        <f t="shared" si="61"/>
        <v>0</v>
      </c>
      <c r="EJ152" s="66">
        <f t="shared" si="60"/>
        <v>0</v>
      </c>
      <c r="EM152" s="67"/>
    </row>
    <row r="153" spans="1:143" outlineLevel="1" x14ac:dyDescent="0.2">
      <c r="A153" s="302" t="s">
        <v>92</v>
      </c>
      <c r="B153" s="303" t="s">
        <v>291</v>
      </c>
      <c r="C153" s="306" t="str">
        <f>IFERROR(IFERROR(IF(MATCH(B153,[1]SINAPI!$A$3:$A$7037,0),(PROPER(VLOOKUP(B153,[1]SINAPI!$A$3:$E$7037,5,0))),0),IFERROR(IF(MATCH(B153,'[1]CDHU-182'!$A$9:$A$4098,0),(UPPER(VLOOKUP(B153,'[1]CDHU-182'!$A$9:$H$4098,8,0))),0),IFERROR(IF(MATCH(B153,[1]FDE!$A$7:$A$3232,0),(VLOOKUP(B153,[1]FDE!$A$7:$E$3232,5,0)),0),IF(MATCH(B153,'[1]SIURB Edif'!$A$2:$A$2699,0),(PROPER(VLOOKUP(B153,'[1]SIURB Edif'!A$2:E$2699,5,0))),0))))," ")</f>
        <v>CDHU-182</v>
      </c>
      <c r="D153" s="169" t="s">
        <v>805</v>
      </c>
      <c r="E153" s="170" t="s">
        <v>879</v>
      </c>
      <c r="F153" s="174">
        <v>40</v>
      </c>
      <c r="G153" s="74"/>
      <c r="H153" s="177">
        <f>ROUND(IFERROR(F153*G153," - "),2)</f>
        <v>0</v>
      </c>
      <c r="I153" s="178" t="e">
        <f>H153/$G$686</f>
        <v>#DIV/0!</v>
      </c>
      <c r="J153" s="19">
        <f t="shared" si="58"/>
        <v>1</v>
      </c>
      <c r="K153" s="68">
        <f>SUM(L153:P153)</f>
        <v>0</v>
      </c>
      <c r="L153" s="69"/>
      <c r="M153" s="69"/>
      <c r="N153" s="69"/>
      <c r="O153" s="69"/>
      <c r="P153" s="69"/>
      <c r="Q153" s="73">
        <f>K153*$H153</f>
        <v>0</v>
      </c>
      <c r="R153" s="68">
        <f>SUM(S153:W153)</f>
        <v>0</v>
      </c>
      <c r="S153" s="69"/>
      <c r="T153" s="69"/>
      <c r="U153" s="69"/>
      <c r="V153" s="69"/>
      <c r="W153" s="69"/>
      <c r="X153" s="71">
        <f>R153*$H153</f>
        <v>0</v>
      </c>
      <c r="Y153" s="68">
        <f>SUM(Z153:AD153)</f>
        <v>0</v>
      </c>
      <c r="Z153" s="69"/>
      <c r="AA153" s="69"/>
      <c r="AB153" s="69"/>
      <c r="AC153" s="69"/>
      <c r="AD153" s="69"/>
      <c r="AE153" s="71">
        <f>Y153*$H153</f>
        <v>0</v>
      </c>
      <c r="AF153" s="68">
        <f>SUM(AG153:AK153)</f>
        <v>0</v>
      </c>
      <c r="AG153" s="69"/>
      <c r="AH153" s="69"/>
      <c r="AI153" s="69"/>
      <c r="AJ153" s="69"/>
      <c r="AK153" s="69"/>
      <c r="AL153" s="71">
        <f>AF153*$H153</f>
        <v>0</v>
      </c>
      <c r="AM153" s="68">
        <f>SUM(AN153:AR153)</f>
        <v>0</v>
      </c>
      <c r="AN153" s="69"/>
      <c r="AO153" s="69"/>
      <c r="AP153" s="69"/>
      <c r="AQ153" s="69"/>
      <c r="AR153" s="69"/>
      <c r="AS153" s="71">
        <f>AM153*$H153</f>
        <v>0</v>
      </c>
      <c r="AT153" s="68">
        <f>SUM(AU153:AY153)</f>
        <v>0</v>
      </c>
      <c r="AU153" s="69"/>
      <c r="AV153" s="69"/>
      <c r="AW153" s="69"/>
      <c r="AX153" s="69"/>
      <c r="AY153" s="69"/>
      <c r="AZ153" s="71">
        <f>AT153*$H153</f>
        <v>0</v>
      </c>
      <c r="BA153" s="68">
        <f>SUM(BB153:BF153)</f>
        <v>0</v>
      </c>
      <c r="BB153" s="69"/>
      <c r="BC153" s="69"/>
      <c r="BD153" s="69"/>
      <c r="BE153" s="69"/>
      <c r="BF153" s="69"/>
      <c r="BG153" s="71">
        <f>BA153*$H153</f>
        <v>0</v>
      </c>
      <c r="BH153" s="68">
        <f>SUM(BI153:BM153)</f>
        <v>0</v>
      </c>
      <c r="BI153" s="69"/>
      <c r="BJ153" s="69"/>
      <c r="BK153" s="69"/>
      <c r="BL153" s="69"/>
      <c r="BM153" s="69"/>
      <c r="BN153" s="71">
        <f>BH153*$H153</f>
        <v>0</v>
      </c>
      <c r="BO153" s="68">
        <f>SUM(BP153:BT153)</f>
        <v>0</v>
      </c>
      <c r="BP153" s="69"/>
      <c r="BQ153" s="69"/>
      <c r="BR153" s="69"/>
      <c r="BS153" s="69"/>
      <c r="BT153" s="69"/>
      <c r="BU153" s="71">
        <f>BO153*$H153</f>
        <v>0</v>
      </c>
      <c r="BV153" s="68">
        <f>SUM(BW153:CA153)</f>
        <v>0</v>
      </c>
      <c r="BW153" s="69"/>
      <c r="BX153" s="69"/>
      <c r="BY153" s="69"/>
      <c r="BZ153" s="69"/>
      <c r="CA153" s="69"/>
      <c r="CB153" s="71">
        <f>BV153*$H153</f>
        <v>0</v>
      </c>
      <c r="CC153" s="68">
        <f>SUM(CD153:CH153)</f>
        <v>0</v>
      </c>
      <c r="CD153" s="69"/>
      <c r="CE153" s="69"/>
      <c r="CF153" s="69"/>
      <c r="CG153" s="69"/>
      <c r="CH153" s="69"/>
      <c r="CI153" s="71">
        <f>CC153*$H153</f>
        <v>0</v>
      </c>
      <c r="CJ153" s="68">
        <f>SUM(CK153:CO153)</f>
        <v>0</v>
      </c>
      <c r="CK153" s="69"/>
      <c r="CL153" s="69"/>
      <c r="CM153" s="69"/>
      <c r="CN153" s="69"/>
      <c r="CO153" s="69"/>
      <c r="CP153" s="71">
        <f>CJ153*$H153</f>
        <v>0</v>
      </c>
      <c r="CQ153" s="68">
        <f>SUM(CR153:CV153)</f>
        <v>0</v>
      </c>
      <c r="CR153" s="69"/>
      <c r="CS153" s="69"/>
      <c r="CT153" s="69"/>
      <c r="CU153" s="69"/>
      <c r="CV153" s="69"/>
      <c r="CW153" s="71">
        <f>CQ153*$H153</f>
        <v>0</v>
      </c>
      <c r="CX153" s="68">
        <f>SUM(CY153:DC153)</f>
        <v>0</v>
      </c>
      <c r="CY153" s="69"/>
      <c r="CZ153" s="69"/>
      <c r="DA153" s="69"/>
      <c r="DB153" s="69"/>
      <c r="DC153" s="69"/>
      <c r="DD153" s="71">
        <f>CX153*$H153</f>
        <v>0</v>
      </c>
      <c r="DE153" s="68">
        <f>SUM(DF153:DJ153)</f>
        <v>0</v>
      </c>
      <c r="DF153" s="69"/>
      <c r="DG153" s="69"/>
      <c r="DH153" s="69"/>
      <c r="DI153" s="69"/>
      <c r="DJ153" s="69"/>
      <c r="DK153" s="71">
        <f>DE153*$H153</f>
        <v>0</v>
      </c>
      <c r="DL153" s="68">
        <f>SUM(DM153:DQ153)</f>
        <v>0</v>
      </c>
      <c r="DM153" s="69"/>
      <c r="DN153" s="69"/>
      <c r="DO153" s="69"/>
      <c r="DP153" s="69"/>
      <c r="DQ153" s="69"/>
      <c r="DR153" s="71">
        <f>DL153*$H153</f>
        <v>0</v>
      </c>
      <c r="DS153" s="68">
        <f>SUM(DT153:DX153)</f>
        <v>0</v>
      </c>
      <c r="DT153" s="69"/>
      <c r="DU153" s="69"/>
      <c r="DV153" s="69"/>
      <c r="DW153" s="69"/>
      <c r="DX153" s="69"/>
      <c r="DY153" s="71">
        <f>DS153*$H153</f>
        <v>0</v>
      </c>
      <c r="DZ153" s="68">
        <f>SUM(EA153:EE153)</f>
        <v>0</v>
      </c>
      <c r="EA153" s="69"/>
      <c r="EB153" s="69"/>
      <c r="EC153" s="69"/>
      <c r="ED153" s="69"/>
      <c r="EE153" s="69"/>
      <c r="EF153" s="71">
        <f>DZ153*$H153</f>
        <v>0</v>
      </c>
      <c r="EG153" s="70">
        <f t="shared" si="62"/>
        <v>1</v>
      </c>
      <c r="EH153" s="73">
        <f t="shared" si="63"/>
        <v>0</v>
      </c>
      <c r="EI153" s="70">
        <f t="shared" si="61"/>
        <v>0</v>
      </c>
      <c r="EJ153" s="66">
        <f t="shared" si="60"/>
        <v>0</v>
      </c>
      <c r="EM153" s="67"/>
    </row>
    <row r="154" spans="1:143" outlineLevel="1" x14ac:dyDescent="0.2">
      <c r="A154" s="302" t="s">
        <v>94</v>
      </c>
      <c r="B154" s="303" t="s">
        <v>293</v>
      </c>
      <c r="C154" s="306" t="str">
        <f>IFERROR(IFERROR(IF(MATCH(B154,[1]SINAPI!$A$3:$A$7037,0),(PROPER(VLOOKUP(B154,[1]SINAPI!$A$3:$E$7037,5,0))),0),IFERROR(IF(MATCH(B154,'[1]CDHU-182'!$A$9:$A$4098,0),(UPPER(VLOOKUP(B154,'[1]CDHU-182'!$A$9:$H$4098,8,0))),0),IFERROR(IF(MATCH(B154,[1]FDE!$A$7:$A$3232,0),(VLOOKUP(B154,[1]FDE!$A$7:$E$3232,5,0)),0),IF(MATCH(B154,'[1]SIURB Edif'!$A$2:$A$2699,0),(PROPER(VLOOKUP(B154,'[1]SIURB Edif'!A$2:E$2699,5,0))),0))))," ")</f>
        <v>CDHU-182</v>
      </c>
      <c r="D154" s="169" t="s">
        <v>806</v>
      </c>
      <c r="E154" s="170" t="s">
        <v>184</v>
      </c>
      <c r="F154" s="174">
        <v>12</v>
      </c>
      <c r="G154" s="74"/>
      <c r="H154" s="177">
        <f>ROUND(IFERROR(F154*G154," - "),2)</f>
        <v>0</v>
      </c>
      <c r="I154" s="178" t="e">
        <f>H154/$G$686</f>
        <v>#DIV/0!</v>
      </c>
      <c r="J154" s="19">
        <f t="shared" si="58"/>
        <v>1</v>
      </c>
      <c r="K154" s="68">
        <f>SUM(L154:P154)</f>
        <v>0</v>
      </c>
      <c r="L154" s="69"/>
      <c r="M154" s="69"/>
      <c r="N154" s="69"/>
      <c r="O154" s="69"/>
      <c r="P154" s="69"/>
      <c r="Q154" s="73">
        <f>K154*$H154</f>
        <v>0</v>
      </c>
      <c r="R154" s="68">
        <f>SUM(S154:W154)</f>
        <v>0</v>
      </c>
      <c r="S154" s="69"/>
      <c r="T154" s="69"/>
      <c r="U154" s="69"/>
      <c r="V154" s="69"/>
      <c r="W154" s="69"/>
      <c r="X154" s="71">
        <f>R154*$H154</f>
        <v>0</v>
      </c>
      <c r="Y154" s="68">
        <f>SUM(Z154:AD154)</f>
        <v>0</v>
      </c>
      <c r="Z154" s="69"/>
      <c r="AA154" s="69"/>
      <c r="AB154" s="69"/>
      <c r="AC154" s="69"/>
      <c r="AD154" s="69"/>
      <c r="AE154" s="71">
        <f>Y154*$H154</f>
        <v>0</v>
      </c>
      <c r="AF154" s="68">
        <f>SUM(AG154:AK154)</f>
        <v>0</v>
      </c>
      <c r="AG154" s="69"/>
      <c r="AH154" s="69"/>
      <c r="AI154" s="69"/>
      <c r="AJ154" s="69"/>
      <c r="AK154" s="69"/>
      <c r="AL154" s="71">
        <f>AF154*$H154</f>
        <v>0</v>
      </c>
      <c r="AM154" s="68">
        <f>SUM(AN154:AR154)</f>
        <v>0</v>
      </c>
      <c r="AN154" s="69"/>
      <c r="AO154" s="69"/>
      <c r="AP154" s="69"/>
      <c r="AQ154" s="69"/>
      <c r="AR154" s="69"/>
      <c r="AS154" s="71">
        <f>AM154*$H154</f>
        <v>0</v>
      </c>
      <c r="AT154" s="68">
        <f>SUM(AU154:AY154)</f>
        <v>0</v>
      </c>
      <c r="AU154" s="69"/>
      <c r="AV154" s="69"/>
      <c r="AW154" s="69"/>
      <c r="AX154" s="69"/>
      <c r="AY154" s="69"/>
      <c r="AZ154" s="71">
        <f>AT154*$H154</f>
        <v>0</v>
      </c>
      <c r="BA154" s="68">
        <f>SUM(BB154:BF154)</f>
        <v>0</v>
      </c>
      <c r="BB154" s="69"/>
      <c r="BC154" s="69"/>
      <c r="BD154" s="69"/>
      <c r="BE154" s="69"/>
      <c r="BF154" s="69"/>
      <c r="BG154" s="71">
        <f>BA154*$H154</f>
        <v>0</v>
      </c>
      <c r="BH154" s="68">
        <f>SUM(BI154:BM154)</f>
        <v>0</v>
      </c>
      <c r="BI154" s="69"/>
      <c r="BJ154" s="69"/>
      <c r="BK154" s="69"/>
      <c r="BL154" s="69"/>
      <c r="BM154" s="69"/>
      <c r="BN154" s="71">
        <f>BH154*$H154</f>
        <v>0</v>
      </c>
      <c r="BO154" s="68">
        <f>SUM(BP154:BT154)</f>
        <v>0</v>
      </c>
      <c r="BP154" s="69"/>
      <c r="BQ154" s="69"/>
      <c r="BR154" s="69"/>
      <c r="BS154" s="69"/>
      <c r="BT154" s="69"/>
      <c r="BU154" s="71">
        <f>BO154*$H154</f>
        <v>0</v>
      </c>
      <c r="BV154" s="68">
        <f>SUM(BW154:CA154)</f>
        <v>0</v>
      </c>
      <c r="BW154" s="69"/>
      <c r="BX154" s="69"/>
      <c r="BY154" s="69"/>
      <c r="BZ154" s="69"/>
      <c r="CA154" s="69"/>
      <c r="CB154" s="71">
        <f>BV154*$H154</f>
        <v>0</v>
      </c>
      <c r="CC154" s="68">
        <f>SUM(CD154:CH154)</f>
        <v>0</v>
      </c>
      <c r="CD154" s="69"/>
      <c r="CE154" s="69"/>
      <c r="CF154" s="69"/>
      <c r="CG154" s="69"/>
      <c r="CH154" s="69"/>
      <c r="CI154" s="71">
        <f>CC154*$H154</f>
        <v>0</v>
      </c>
      <c r="CJ154" s="68">
        <f>SUM(CK154:CO154)</f>
        <v>0</v>
      </c>
      <c r="CK154" s="69"/>
      <c r="CL154" s="69"/>
      <c r="CM154" s="69"/>
      <c r="CN154" s="69"/>
      <c r="CO154" s="69"/>
      <c r="CP154" s="71">
        <f>CJ154*$H154</f>
        <v>0</v>
      </c>
      <c r="CQ154" s="68">
        <f>SUM(CR154:CV154)</f>
        <v>0</v>
      </c>
      <c r="CR154" s="69"/>
      <c r="CS154" s="69"/>
      <c r="CT154" s="69"/>
      <c r="CU154" s="69"/>
      <c r="CV154" s="69"/>
      <c r="CW154" s="71">
        <f>CQ154*$H154</f>
        <v>0</v>
      </c>
      <c r="CX154" s="68">
        <f>SUM(CY154:DC154)</f>
        <v>0</v>
      </c>
      <c r="CY154" s="69"/>
      <c r="CZ154" s="69"/>
      <c r="DA154" s="69"/>
      <c r="DB154" s="69"/>
      <c r="DC154" s="69"/>
      <c r="DD154" s="71">
        <f>CX154*$H154</f>
        <v>0</v>
      </c>
      <c r="DE154" s="68">
        <f>SUM(DF154:DJ154)</f>
        <v>0</v>
      </c>
      <c r="DF154" s="69"/>
      <c r="DG154" s="69"/>
      <c r="DH154" s="69"/>
      <c r="DI154" s="69"/>
      <c r="DJ154" s="69"/>
      <c r="DK154" s="71">
        <f>DE154*$H154</f>
        <v>0</v>
      </c>
      <c r="DL154" s="68">
        <f>SUM(DM154:DQ154)</f>
        <v>0</v>
      </c>
      <c r="DM154" s="69"/>
      <c r="DN154" s="69"/>
      <c r="DO154" s="69"/>
      <c r="DP154" s="69"/>
      <c r="DQ154" s="69"/>
      <c r="DR154" s="71">
        <f>DL154*$H154</f>
        <v>0</v>
      </c>
      <c r="DS154" s="68">
        <f>SUM(DT154:DX154)</f>
        <v>0</v>
      </c>
      <c r="DT154" s="69"/>
      <c r="DU154" s="69"/>
      <c r="DV154" s="69"/>
      <c r="DW154" s="69"/>
      <c r="DX154" s="69"/>
      <c r="DY154" s="71">
        <f>DS154*$H154</f>
        <v>0</v>
      </c>
      <c r="DZ154" s="68">
        <f>SUM(EA154:EE154)</f>
        <v>0</v>
      </c>
      <c r="EA154" s="69"/>
      <c r="EB154" s="69"/>
      <c r="EC154" s="69"/>
      <c r="ED154" s="69"/>
      <c r="EE154" s="69"/>
      <c r="EF154" s="71">
        <f>DZ154*$H154</f>
        <v>0</v>
      </c>
      <c r="EG154" s="70">
        <f t="shared" si="62"/>
        <v>1</v>
      </c>
      <c r="EH154" s="73">
        <f t="shared" si="63"/>
        <v>0</v>
      </c>
      <c r="EI154" s="70">
        <f t="shared" si="61"/>
        <v>0</v>
      </c>
      <c r="EJ154" s="66">
        <f t="shared" si="60"/>
        <v>0</v>
      </c>
      <c r="EM154" s="67"/>
    </row>
    <row r="155" spans="1:143" outlineLevel="1" x14ac:dyDescent="0.2">
      <c r="A155" s="313" t="s">
        <v>392</v>
      </c>
      <c r="B155" s="314"/>
      <c r="C155" s="307"/>
      <c r="D155" s="176" t="s">
        <v>884</v>
      </c>
      <c r="E155" s="28">
        <f>SUM(H156:H159)</f>
        <v>0</v>
      </c>
      <c r="F155" s="28"/>
      <c r="G155" s="28"/>
      <c r="H155" s="28"/>
      <c r="I155" s="27" t="e">
        <f>E155/$G$686</f>
        <v>#DIV/0!</v>
      </c>
      <c r="J155" s="19">
        <f>EG155</f>
        <v>1</v>
      </c>
      <c r="K155" s="68"/>
      <c r="L155" s="69"/>
      <c r="M155" s="69"/>
      <c r="N155" s="69"/>
      <c r="O155" s="69"/>
      <c r="P155" s="70"/>
      <c r="Q155" s="73"/>
      <c r="R155" s="68"/>
      <c r="S155" s="69"/>
      <c r="T155" s="69"/>
      <c r="U155" s="69"/>
      <c r="V155" s="69"/>
      <c r="W155" s="70"/>
      <c r="X155" s="71"/>
      <c r="Y155" s="68"/>
      <c r="Z155" s="69"/>
      <c r="AA155" s="69"/>
      <c r="AB155" s="69"/>
      <c r="AC155" s="69"/>
      <c r="AD155" s="70"/>
      <c r="AE155" s="71"/>
      <c r="AF155" s="68"/>
      <c r="AG155" s="69"/>
      <c r="AH155" s="69"/>
      <c r="AI155" s="69"/>
      <c r="AJ155" s="69"/>
      <c r="AK155" s="70"/>
      <c r="AL155" s="71"/>
      <c r="AM155" s="68"/>
      <c r="AN155" s="69"/>
      <c r="AO155" s="69"/>
      <c r="AP155" s="69"/>
      <c r="AQ155" s="69"/>
      <c r="AR155" s="70"/>
      <c r="AS155" s="71"/>
      <c r="AT155" s="68"/>
      <c r="AU155" s="69"/>
      <c r="AV155" s="69"/>
      <c r="AW155" s="69"/>
      <c r="AX155" s="69"/>
      <c r="AY155" s="70"/>
      <c r="AZ155" s="71"/>
      <c r="BA155" s="68"/>
      <c r="BB155" s="69"/>
      <c r="BC155" s="69"/>
      <c r="BD155" s="69"/>
      <c r="BE155" s="69"/>
      <c r="BF155" s="70"/>
      <c r="BG155" s="71"/>
      <c r="BH155" s="68"/>
      <c r="BI155" s="69"/>
      <c r="BJ155" s="69"/>
      <c r="BK155" s="69"/>
      <c r="BL155" s="69"/>
      <c r="BM155" s="70"/>
      <c r="BN155" s="71"/>
      <c r="BO155" s="68"/>
      <c r="BP155" s="69"/>
      <c r="BQ155" s="69"/>
      <c r="BR155" s="69"/>
      <c r="BS155" s="69"/>
      <c r="BT155" s="70"/>
      <c r="BU155" s="71"/>
      <c r="BV155" s="68"/>
      <c r="BW155" s="69"/>
      <c r="BX155" s="69"/>
      <c r="BY155" s="69"/>
      <c r="BZ155" s="69"/>
      <c r="CA155" s="70"/>
      <c r="CB155" s="71"/>
      <c r="CC155" s="68"/>
      <c r="CD155" s="69"/>
      <c r="CE155" s="69"/>
      <c r="CF155" s="69"/>
      <c r="CG155" s="69"/>
      <c r="CH155" s="70"/>
      <c r="CI155" s="71"/>
      <c r="CJ155" s="68"/>
      <c r="CK155" s="69"/>
      <c r="CL155" s="69"/>
      <c r="CM155" s="69"/>
      <c r="CN155" s="69"/>
      <c r="CO155" s="70"/>
      <c r="CP155" s="71"/>
      <c r="CQ155" s="68"/>
      <c r="CR155" s="69"/>
      <c r="CS155" s="69"/>
      <c r="CT155" s="69"/>
      <c r="CU155" s="69"/>
      <c r="CV155" s="70"/>
      <c r="CW155" s="71"/>
      <c r="CX155" s="68"/>
      <c r="CY155" s="69"/>
      <c r="CZ155" s="69"/>
      <c r="DA155" s="69"/>
      <c r="DB155" s="69"/>
      <c r="DC155" s="70"/>
      <c r="DD155" s="71"/>
      <c r="DE155" s="68"/>
      <c r="DF155" s="69"/>
      <c r="DG155" s="69"/>
      <c r="DH155" s="69"/>
      <c r="DI155" s="69"/>
      <c r="DJ155" s="70"/>
      <c r="DK155" s="71"/>
      <c r="DL155" s="68"/>
      <c r="DM155" s="69"/>
      <c r="DN155" s="69"/>
      <c r="DO155" s="69"/>
      <c r="DP155" s="69"/>
      <c r="DQ155" s="70"/>
      <c r="DR155" s="71"/>
      <c r="DS155" s="68"/>
      <c r="DT155" s="69"/>
      <c r="DU155" s="69"/>
      <c r="DV155" s="69"/>
      <c r="DW155" s="69"/>
      <c r="DX155" s="70"/>
      <c r="DY155" s="71"/>
      <c r="DZ155" s="68"/>
      <c r="EA155" s="69"/>
      <c r="EB155" s="69"/>
      <c r="EC155" s="69"/>
      <c r="ED155" s="69"/>
      <c r="EE155" s="70"/>
      <c r="EF155" s="71"/>
      <c r="EG155" s="70">
        <f t="shared" si="62"/>
        <v>1</v>
      </c>
      <c r="EH155" s="73">
        <f t="shared" si="63"/>
        <v>0</v>
      </c>
      <c r="EI155" s="70">
        <f t="shared" si="61"/>
        <v>0</v>
      </c>
      <c r="EJ155" s="66">
        <f>SUM(CP155,CI155,CB155,BU155,BN155,BG155,AZ155,AS155,AL155,AE155,X155,Q155,CW155,DD155,DK155,DR155,DY155,EF155)</f>
        <v>0</v>
      </c>
      <c r="EM155" s="67"/>
    </row>
    <row r="156" spans="1:143" ht="25.5" outlineLevel="1" x14ac:dyDescent="0.2">
      <c r="A156" s="302" t="s">
        <v>163</v>
      </c>
      <c r="B156" s="303" t="s">
        <v>298</v>
      </c>
      <c r="C156" s="306" t="str">
        <f>IFERROR(IFERROR(IF(MATCH(B156,[1]SINAPI!$A$3:$A$7037,0),(PROPER(VLOOKUP(B156,[1]SINAPI!$A$3:$E$7037,5,0))),0),IFERROR(IF(MATCH(B156,'[1]CDHU-182'!$A$9:$A$4098,0),(UPPER(VLOOKUP(B156,'[1]CDHU-182'!$A$9:$H$4098,8,0))),0),IFERROR(IF(MATCH(B156,[1]FDE!$A$7:$A$3232,0),(VLOOKUP(B156,[1]FDE!$A$7:$E$3232,5,0)),0),IF(MATCH(B156,'[1]SIURB Edif'!$A$2:$A$2699,0),(PROPER(VLOOKUP(B156,'[1]SIURB Edif'!A$2:E$2699,5,0))),0))))," ")</f>
        <v>CDHU-182</v>
      </c>
      <c r="D156" s="169" t="s">
        <v>807</v>
      </c>
      <c r="E156" s="170" t="s">
        <v>75</v>
      </c>
      <c r="F156" s="174">
        <v>8</v>
      </c>
      <c r="G156" s="74"/>
      <c r="H156" s="177">
        <f>ROUND(IFERROR(F156*G156," - "),2)</f>
        <v>0</v>
      </c>
      <c r="I156" s="178" t="e">
        <f>H156/$G$686</f>
        <v>#DIV/0!</v>
      </c>
      <c r="J156" s="19">
        <f t="shared" ref="J156:J173" si="64">EG156</f>
        <v>1</v>
      </c>
      <c r="K156" s="68">
        <f>SUM(L156:P156)</f>
        <v>0</v>
      </c>
      <c r="L156" s="69"/>
      <c r="M156" s="69"/>
      <c r="N156" s="69"/>
      <c r="O156" s="69"/>
      <c r="P156" s="69"/>
      <c r="Q156" s="73">
        <f>K156*$H156</f>
        <v>0</v>
      </c>
      <c r="R156" s="68">
        <f>SUM(S156:W156)</f>
        <v>0</v>
      </c>
      <c r="S156" s="69"/>
      <c r="T156" s="69"/>
      <c r="U156" s="69"/>
      <c r="V156" s="69"/>
      <c r="W156" s="69"/>
      <c r="X156" s="71">
        <f>R156*$H156</f>
        <v>0</v>
      </c>
      <c r="Y156" s="68">
        <f>SUM(Z156:AD156)</f>
        <v>0</v>
      </c>
      <c r="Z156" s="69"/>
      <c r="AA156" s="69"/>
      <c r="AB156" s="69"/>
      <c r="AC156" s="69"/>
      <c r="AD156" s="69"/>
      <c r="AE156" s="71">
        <f>Y156*$H156</f>
        <v>0</v>
      </c>
      <c r="AF156" s="68">
        <f>SUM(AG156:AK156)</f>
        <v>0</v>
      </c>
      <c r="AG156" s="69"/>
      <c r="AH156" s="69"/>
      <c r="AI156" s="69"/>
      <c r="AJ156" s="69"/>
      <c r="AK156" s="69"/>
      <c r="AL156" s="71">
        <f>AF156*$H156</f>
        <v>0</v>
      </c>
      <c r="AM156" s="68">
        <f>SUM(AN156:AR156)</f>
        <v>0</v>
      </c>
      <c r="AN156" s="69"/>
      <c r="AO156" s="69"/>
      <c r="AP156" s="69"/>
      <c r="AQ156" s="69"/>
      <c r="AR156" s="69"/>
      <c r="AS156" s="71">
        <f>AM156*$H156</f>
        <v>0</v>
      </c>
      <c r="AT156" s="68">
        <f>SUM(AU156:AY156)</f>
        <v>0</v>
      </c>
      <c r="AU156" s="69"/>
      <c r="AV156" s="69"/>
      <c r="AW156" s="69"/>
      <c r="AX156" s="69"/>
      <c r="AY156" s="69"/>
      <c r="AZ156" s="71">
        <f>AT156*$H156</f>
        <v>0</v>
      </c>
      <c r="BA156" s="68">
        <f>SUM(BB156:BF156)</f>
        <v>0</v>
      </c>
      <c r="BB156" s="69"/>
      <c r="BC156" s="69"/>
      <c r="BD156" s="69"/>
      <c r="BE156" s="69"/>
      <c r="BF156" s="69"/>
      <c r="BG156" s="71">
        <f>BA156*$H156</f>
        <v>0</v>
      </c>
      <c r="BH156" s="68">
        <f>SUM(BI156:BM156)</f>
        <v>0</v>
      </c>
      <c r="BI156" s="69"/>
      <c r="BJ156" s="69"/>
      <c r="BK156" s="69"/>
      <c r="BL156" s="69"/>
      <c r="BM156" s="69"/>
      <c r="BN156" s="71">
        <f>BH156*$H156</f>
        <v>0</v>
      </c>
      <c r="BO156" s="68">
        <f>SUM(BP156:BT156)</f>
        <v>0</v>
      </c>
      <c r="BP156" s="69"/>
      <c r="BQ156" s="69"/>
      <c r="BR156" s="69"/>
      <c r="BS156" s="69"/>
      <c r="BT156" s="69"/>
      <c r="BU156" s="71">
        <f>BO156*$H156</f>
        <v>0</v>
      </c>
      <c r="BV156" s="68">
        <f>SUM(BW156:CA156)</f>
        <v>0</v>
      </c>
      <c r="BW156" s="69"/>
      <c r="BX156" s="69"/>
      <c r="BY156" s="69"/>
      <c r="BZ156" s="69"/>
      <c r="CA156" s="69"/>
      <c r="CB156" s="71">
        <f>BV156*$H156</f>
        <v>0</v>
      </c>
      <c r="CC156" s="68">
        <f>SUM(CD156:CH156)</f>
        <v>0</v>
      </c>
      <c r="CD156" s="69"/>
      <c r="CE156" s="69"/>
      <c r="CF156" s="69"/>
      <c r="CG156" s="69"/>
      <c r="CH156" s="69"/>
      <c r="CI156" s="71">
        <f>CC156*$H156</f>
        <v>0</v>
      </c>
      <c r="CJ156" s="68">
        <f>SUM(CK156:CO156)</f>
        <v>0</v>
      </c>
      <c r="CK156" s="69"/>
      <c r="CL156" s="69"/>
      <c r="CM156" s="69"/>
      <c r="CN156" s="69"/>
      <c r="CO156" s="69"/>
      <c r="CP156" s="71">
        <f>CJ156*$H156</f>
        <v>0</v>
      </c>
      <c r="CQ156" s="68">
        <f>SUM(CR156:CV156)</f>
        <v>0</v>
      </c>
      <c r="CR156" s="69"/>
      <c r="CS156" s="69"/>
      <c r="CT156" s="69"/>
      <c r="CU156" s="69"/>
      <c r="CV156" s="69"/>
      <c r="CW156" s="71">
        <f>CQ156*$H156</f>
        <v>0</v>
      </c>
      <c r="CX156" s="68">
        <f>SUM(CY156:DC156)</f>
        <v>0</v>
      </c>
      <c r="CY156" s="69"/>
      <c r="CZ156" s="69"/>
      <c r="DA156" s="69"/>
      <c r="DB156" s="69"/>
      <c r="DC156" s="69"/>
      <c r="DD156" s="71">
        <f>CX156*$H156</f>
        <v>0</v>
      </c>
      <c r="DE156" s="68">
        <f>SUM(DF156:DJ156)</f>
        <v>0</v>
      </c>
      <c r="DF156" s="69"/>
      <c r="DG156" s="69"/>
      <c r="DH156" s="69"/>
      <c r="DI156" s="69"/>
      <c r="DJ156" s="69"/>
      <c r="DK156" s="71">
        <f>DE156*$H156</f>
        <v>0</v>
      </c>
      <c r="DL156" s="68">
        <f>SUM(DM156:DQ156)</f>
        <v>0</v>
      </c>
      <c r="DM156" s="69"/>
      <c r="DN156" s="69"/>
      <c r="DO156" s="69"/>
      <c r="DP156" s="69"/>
      <c r="DQ156" s="69"/>
      <c r="DR156" s="71">
        <f>DL156*$H156</f>
        <v>0</v>
      </c>
      <c r="DS156" s="68">
        <f>SUM(DT156:DX156)</f>
        <v>0</v>
      </c>
      <c r="DT156" s="69"/>
      <c r="DU156" s="69"/>
      <c r="DV156" s="69"/>
      <c r="DW156" s="69"/>
      <c r="DX156" s="69"/>
      <c r="DY156" s="71">
        <f>DS156*$H156</f>
        <v>0</v>
      </c>
      <c r="DZ156" s="68">
        <f>SUM(EA156:EE156)</f>
        <v>0</v>
      </c>
      <c r="EA156" s="69"/>
      <c r="EB156" s="69"/>
      <c r="EC156" s="69"/>
      <c r="ED156" s="69"/>
      <c r="EE156" s="69"/>
      <c r="EF156" s="71">
        <f>DZ156*$H156</f>
        <v>0</v>
      </c>
      <c r="EG156" s="70">
        <f t="shared" si="62"/>
        <v>1</v>
      </c>
      <c r="EH156" s="73">
        <f t="shared" si="63"/>
        <v>0</v>
      </c>
      <c r="EI156" s="70">
        <f t="shared" ref="EI156:EI167" si="65">SUM(CJ156,CC156,BV156,BO156,BH156,BA156,AT156,AM156,AF156,Y156,R156,K156,CQ156,CX156,DE156,DL156,DS156,DZ156)</f>
        <v>0</v>
      </c>
      <c r="EJ156" s="66">
        <f t="shared" ref="EJ156:EJ173" si="66">SUM(CP156,CI156,CB156,BU156,BN156,BG156,AZ156,AS156,AL156,AE156,X156,Q156,CW156,DD156,DK156,DR156,DY156,EF156)</f>
        <v>0</v>
      </c>
      <c r="EM156" s="67"/>
    </row>
    <row r="157" spans="1:143" ht="25.5" outlineLevel="1" x14ac:dyDescent="0.2">
      <c r="A157" s="302" t="s">
        <v>164</v>
      </c>
      <c r="B157" s="303" t="s">
        <v>299</v>
      </c>
      <c r="C157" s="306" t="str">
        <f>IFERROR(IFERROR(IF(MATCH(B157,[1]SINAPI!$A$3:$A$7037,0),(PROPER(VLOOKUP(B157,[1]SINAPI!$A$3:$E$7037,5,0))),0),IFERROR(IF(MATCH(B157,'[1]CDHU-182'!$A$9:$A$4098,0),(UPPER(VLOOKUP(B157,'[1]CDHU-182'!$A$9:$H$4098,8,0))),0),IFERROR(IF(MATCH(B157,[1]FDE!$A$7:$A$3232,0),(VLOOKUP(B157,[1]FDE!$A$7:$E$3232,5,0)),0),IF(MATCH(B157,'[1]SIURB Edif'!$A$2:$A$2699,0),(PROPER(VLOOKUP(B157,'[1]SIURB Edif'!A$2:E$2699,5,0))),0))))," ")</f>
        <v>CDHU-182</v>
      </c>
      <c r="D157" s="169" t="s">
        <v>808</v>
      </c>
      <c r="E157" s="170" t="s">
        <v>75</v>
      </c>
      <c r="F157" s="174">
        <v>8</v>
      </c>
      <c r="G157" s="74"/>
      <c r="H157" s="177">
        <f>ROUND(IFERROR(F157*G157," - "),2)</f>
        <v>0</v>
      </c>
      <c r="I157" s="178" t="e">
        <f>H157/$G$686</f>
        <v>#DIV/0!</v>
      </c>
      <c r="J157" s="19">
        <f t="shared" si="64"/>
        <v>1</v>
      </c>
      <c r="K157" s="68">
        <f>SUM(L157:P157)</f>
        <v>0</v>
      </c>
      <c r="L157" s="69"/>
      <c r="M157" s="69"/>
      <c r="N157" s="69"/>
      <c r="O157" s="69"/>
      <c r="P157" s="69"/>
      <c r="Q157" s="73">
        <f>K157*$H157</f>
        <v>0</v>
      </c>
      <c r="R157" s="68">
        <f>SUM(S157:W157)</f>
        <v>0</v>
      </c>
      <c r="S157" s="69"/>
      <c r="T157" s="69"/>
      <c r="U157" s="69"/>
      <c r="V157" s="69"/>
      <c r="W157" s="69"/>
      <c r="X157" s="71">
        <f>R157*$H157</f>
        <v>0</v>
      </c>
      <c r="Y157" s="68">
        <f>SUM(Z157:AD157)</f>
        <v>0</v>
      </c>
      <c r="Z157" s="69"/>
      <c r="AA157" s="69"/>
      <c r="AB157" s="69"/>
      <c r="AC157" s="69"/>
      <c r="AD157" s="69"/>
      <c r="AE157" s="71">
        <f>Y157*$H157</f>
        <v>0</v>
      </c>
      <c r="AF157" s="68">
        <f>SUM(AG157:AK157)</f>
        <v>0</v>
      </c>
      <c r="AG157" s="69"/>
      <c r="AH157" s="69"/>
      <c r="AI157" s="69"/>
      <c r="AJ157" s="69"/>
      <c r="AK157" s="69"/>
      <c r="AL157" s="71">
        <f>AF157*$H157</f>
        <v>0</v>
      </c>
      <c r="AM157" s="68">
        <f>SUM(AN157:AR157)</f>
        <v>0</v>
      </c>
      <c r="AN157" s="69"/>
      <c r="AO157" s="69"/>
      <c r="AP157" s="69"/>
      <c r="AQ157" s="69"/>
      <c r="AR157" s="69"/>
      <c r="AS157" s="71">
        <f>AM157*$H157</f>
        <v>0</v>
      </c>
      <c r="AT157" s="68">
        <f>SUM(AU157:AY157)</f>
        <v>0</v>
      </c>
      <c r="AU157" s="69"/>
      <c r="AV157" s="69"/>
      <c r="AW157" s="69"/>
      <c r="AX157" s="69"/>
      <c r="AY157" s="69"/>
      <c r="AZ157" s="71">
        <f>AT157*$H157</f>
        <v>0</v>
      </c>
      <c r="BA157" s="68">
        <f>SUM(BB157:BF157)</f>
        <v>0</v>
      </c>
      <c r="BB157" s="69"/>
      <c r="BC157" s="69"/>
      <c r="BD157" s="69"/>
      <c r="BE157" s="69"/>
      <c r="BF157" s="69"/>
      <c r="BG157" s="71">
        <f>BA157*$H157</f>
        <v>0</v>
      </c>
      <c r="BH157" s="68">
        <f>SUM(BI157:BM157)</f>
        <v>0</v>
      </c>
      <c r="BI157" s="69"/>
      <c r="BJ157" s="69"/>
      <c r="BK157" s="69"/>
      <c r="BL157" s="69"/>
      <c r="BM157" s="69"/>
      <c r="BN157" s="71">
        <f>BH157*$H157</f>
        <v>0</v>
      </c>
      <c r="BO157" s="68">
        <f>SUM(BP157:BT157)</f>
        <v>0</v>
      </c>
      <c r="BP157" s="69"/>
      <c r="BQ157" s="69"/>
      <c r="BR157" s="69"/>
      <c r="BS157" s="69"/>
      <c r="BT157" s="69"/>
      <c r="BU157" s="71">
        <f>BO157*$H157</f>
        <v>0</v>
      </c>
      <c r="BV157" s="68">
        <f>SUM(BW157:CA157)</f>
        <v>0</v>
      </c>
      <c r="BW157" s="69"/>
      <c r="BX157" s="69"/>
      <c r="BY157" s="69"/>
      <c r="BZ157" s="69"/>
      <c r="CA157" s="69"/>
      <c r="CB157" s="71">
        <f>BV157*$H157</f>
        <v>0</v>
      </c>
      <c r="CC157" s="68">
        <f>SUM(CD157:CH157)</f>
        <v>0</v>
      </c>
      <c r="CD157" s="69"/>
      <c r="CE157" s="69"/>
      <c r="CF157" s="69"/>
      <c r="CG157" s="69"/>
      <c r="CH157" s="69"/>
      <c r="CI157" s="71">
        <f>CC157*$H157</f>
        <v>0</v>
      </c>
      <c r="CJ157" s="68">
        <f>SUM(CK157:CO157)</f>
        <v>0</v>
      </c>
      <c r="CK157" s="69"/>
      <c r="CL157" s="69"/>
      <c r="CM157" s="69"/>
      <c r="CN157" s="69"/>
      <c r="CO157" s="69"/>
      <c r="CP157" s="71">
        <f>CJ157*$H157</f>
        <v>0</v>
      </c>
      <c r="CQ157" s="68">
        <f>SUM(CR157:CV157)</f>
        <v>0</v>
      </c>
      <c r="CR157" s="69"/>
      <c r="CS157" s="69"/>
      <c r="CT157" s="69"/>
      <c r="CU157" s="69"/>
      <c r="CV157" s="69"/>
      <c r="CW157" s="71">
        <f>CQ157*$H157</f>
        <v>0</v>
      </c>
      <c r="CX157" s="68">
        <f>SUM(CY157:DC157)</f>
        <v>0</v>
      </c>
      <c r="CY157" s="69"/>
      <c r="CZ157" s="69"/>
      <c r="DA157" s="69"/>
      <c r="DB157" s="69"/>
      <c r="DC157" s="69"/>
      <c r="DD157" s="71">
        <f>CX157*$H157</f>
        <v>0</v>
      </c>
      <c r="DE157" s="68">
        <f>SUM(DF157:DJ157)</f>
        <v>0</v>
      </c>
      <c r="DF157" s="69"/>
      <c r="DG157" s="69"/>
      <c r="DH157" s="69"/>
      <c r="DI157" s="69"/>
      <c r="DJ157" s="69"/>
      <c r="DK157" s="71">
        <f>DE157*$H157</f>
        <v>0</v>
      </c>
      <c r="DL157" s="68">
        <f>SUM(DM157:DQ157)</f>
        <v>0</v>
      </c>
      <c r="DM157" s="69"/>
      <c r="DN157" s="69"/>
      <c r="DO157" s="69"/>
      <c r="DP157" s="69"/>
      <c r="DQ157" s="69"/>
      <c r="DR157" s="71">
        <f>DL157*$H157</f>
        <v>0</v>
      </c>
      <c r="DS157" s="68">
        <f>SUM(DT157:DX157)</f>
        <v>0</v>
      </c>
      <c r="DT157" s="69"/>
      <c r="DU157" s="69"/>
      <c r="DV157" s="69"/>
      <c r="DW157" s="69"/>
      <c r="DX157" s="69"/>
      <c r="DY157" s="71">
        <f>DS157*$H157</f>
        <v>0</v>
      </c>
      <c r="DZ157" s="68">
        <f>SUM(EA157:EE157)</f>
        <v>0</v>
      </c>
      <c r="EA157" s="69"/>
      <c r="EB157" s="69"/>
      <c r="EC157" s="69"/>
      <c r="ED157" s="69"/>
      <c r="EE157" s="69"/>
      <c r="EF157" s="71">
        <f>DZ157*$H157</f>
        <v>0</v>
      </c>
      <c r="EG157" s="70">
        <f t="shared" si="62"/>
        <v>1</v>
      </c>
      <c r="EH157" s="73">
        <f t="shared" si="63"/>
        <v>0</v>
      </c>
      <c r="EI157" s="70">
        <f t="shared" si="65"/>
        <v>0</v>
      </c>
      <c r="EJ157" s="66">
        <f t="shared" si="66"/>
        <v>0</v>
      </c>
      <c r="EM157" s="67"/>
    </row>
    <row r="158" spans="1:143" outlineLevel="1" x14ac:dyDescent="0.2">
      <c r="A158" s="302" t="s">
        <v>165</v>
      </c>
      <c r="B158" s="303" t="s">
        <v>301</v>
      </c>
      <c r="C158" s="306" t="str">
        <f>IFERROR(IFERROR(IF(MATCH(B158,[1]SINAPI!$A$3:$A$7037,0),(PROPER(VLOOKUP(B158,[1]SINAPI!$A$3:$E$7037,5,0))),0),IFERROR(IF(MATCH(B158,'[1]CDHU-182'!$A$9:$A$4098,0),(UPPER(VLOOKUP(B158,'[1]CDHU-182'!$A$9:$H$4098,8,0))),0),IFERROR(IF(MATCH(B158,[1]FDE!$A$7:$A$3232,0),(VLOOKUP(B158,[1]FDE!$A$7:$E$3232,5,0)),0),IF(MATCH(B158,'[1]SIURB Edif'!$A$2:$A$2699,0),(PROPER(VLOOKUP(B158,'[1]SIURB Edif'!A$2:E$2699,5,0))),0))))," ")</f>
        <v>CDHU-182</v>
      </c>
      <c r="D158" s="169" t="s">
        <v>809</v>
      </c>
      <c r="E158" s="170" t="s">
        <v>75</v>
      </c>
      <c r="F158" s="174">
        <v>1</v>
      </c>
      <c r="G158" s="74"/>
      <c r="H158" s="177">
        <f>ROUND(IFERROR(F158*G158," - "),2)</f>
        <v>0</v>
      </c>
      <c r="I158" s="178" t="e">
        <f>H158/$G$686</f>
        <v>#DIV/0!</v>
      </c>
      <c r="J158" s="19">
        <f t="shared" si="64"/>
        <v>1</v>
      </c>
      <c r="K158" s="68">
        <f>SUM(L158:P158)</f>
        <v>0</v>
      </c>
      <c r="L158" s="69"/>
      <c r="M158" s="69"/>
      <c r="N158" s="69"/>
      <c r="O158" s="69"/>
      <c r="P158" s="69"/>
      <c r="Q158" s="73">
        <f>K158*$H158</f>
        <v>0</v>
      </c>
      <c r="R158" s="68">
        <f>SUM(S158:W158)</f>
        <v>0</v>
      </c>
      <c r="S158" s="69"/>
      <c r="T158" s="69"/>
      <c r="U158" s="69"/>
      <c r="V158" s="69"/>
      <c r="W158" s="69"/>
      <c r="X158" s="71">
        <f>R158*$H158</f>
        <v>0</v>
      </c>
      <c r="Y158" s="68">
        <f>SUM(Z158:AD158)</f>
        <v>0</v>
      </c>
      <c r="Z158" s="69"/>
      <c r="AA158" s="69"/>
      <c r="AB158" s="69"/>
      <c r="AC158" s="69"/>
      <c r="AD158" s="69"/>
      <c r="AE158" s="71">
        <f>Y158*$H158</f>
        <v>0</v>
      </c>
      <c r="AF158" s="68">
        <f>SUM(AG158:AK158)</f>
        <v>0</v>
      </c>
      <c r="AG158" s="69"/>
      <c r="AH158" s="69"/>
      <c r="AI158" s="69"/>
      <c r="AJ158" s="69"/>
      <c r="AK158" s="69"/>
      <c r="AL158" s="71">
        <f>AF158*$H158</f>
        <v>0</v>
      </c>
      <c r="AM158" s="68">
        <f>SUM(AN158:AR158)</f>
        <v>0</v>
      </c>
      <c r="AN158" s="69"/>
      <c r="AO158" s="69"/>
      <c r="AP158" s="69"/>
      <c r="AQ158" s="69"/>
      <c r="AR158" s="69"/>
      <c r="AS158" s="71">
        <f>AM158*$H158</f>
        <v>0</v>
      </c>
      <c r="AT158" s="68">
        <f>SUM(AU158:AY158)</f>
        <v>0</v>
      </c>
      <c r="AU158" s="69"/>
      <c r="AV158" s="69"/>
      <c r="AW158" s="69"/>
      <c r="AX158" s="69"/>
      <c r="AY158" s="69"/>
      <c r="AZ158" s="71">
        <f>AT158*$H158</f>
        <v>0</v>
      </c>
      <c r="BA158" s="68">
        <f>SUM(BB158:BF158)</f>
        <v>0</v>
      </c>
      <c r="BB158" s="69"/>
      <c r="BC158" s="69"/>
      <c r="BD158" s="69"/>
      <c r="BE158" s="69"/>
      <c r="BF158" s="69"/>
      <c r="BG158" s="71">
        <f>BA158*$H158</f>
        <v>0</v>
      </c>
      <c r="BH158" s="68">
        <f>SUM(BI158:BM158)</f>
        <v>0</v>
      </c>
      <c r="BI158" s="69"/>
      <c r="BJ158" s="69"/>
      <c r="BK158" s="69"/>
      <c r="BL158" s="69"/>
      <c r="BM158" s="69"/>
      <c r="BN158" s="71">
        <f>BH158*$H158</f>
        <v>0</v>
      </c>
      <c r="BO158" s="68">
        <f>SUM(BP158:BT158)</f>
        <v>0</v>
      </c>
      <c r="BP158" s="69"/>
      <c r="BQ158" s="69"/>
      <c r="BR158" s="69"/>
      <c r="BS158" s="69"/>
      <c r="BT158" s="69"/>
      <c r="BU158" s="71">
        <f>BO158*$H158</f>
        <v>0</v>
      </c>
      <c r="BV158" s="68">
        <f>SUM(BW158:CA158)</f>
        <v>0</v>
      </c>
      <c r="BW158" s="69"/>
      <c r="BX158" s="69"/>
      <c r="BY158" s="69"/>
      <c r="BZ158" s="69"/>
      <c r="CA158" s="69"/>
      <c r="CB158" s="71">
        <f>BV158*$H158</f>
        <v>0</v>
      </c>
      <c r="CC158" s="68">
        <f>SUM(CD158:CH158)</f>
        <v>0</v>
      </c>
      <c r="CD158" s="69"/>
      <c r="CE158" s="69"/>
      <c r="CF158" s="69"/>
      <c r="CG158" s="69"/>
      <c r="CH158" s="69"/>
      <c r="CI158" s="71">
        <f>CC158*$H158</f>
        <v>0</v>
      </c>
      <c r="CJ158" s="68">
        <f>SUM(CK158:CO158)</f>
        <v>0</v>
      </c>
      <c r="CK158" s="69"/>
      <c r="CL158" s="69"/>
      <c r="CM158" s="69"/>
      <c r="CN158" s="69"/>
      <c r="CO158" s="69"/>
      <c r="CP158" s="71">
        <f>CJ158*$H158</f>
        <v>0</v>
      </c>
      <c r="CQ158" s="68">
        <f>SUM(CR158:CV158)</f>
        <v>0</v>
      </c>
      <c r="CR158" s="69"/>
      <c r="CS158" s="69"/>
      <c r="CT158" s="69"/>
      <c r="CU158" s="69"/>
      <c r="CV158" s="69"/>
      <c r="CW158" s="71">
        <f>CQ158*$H158</f>
        <v>0</v>
      </c>
      <c r="CX158" s="68">
        <f>SUM(CY158:DC158)</f>
        <v>0</v>
      </c>
      <c r="CY158" s="69"/>
      <c r="CZ158" s="69"/>
      <c r="DA158" s="69"/>
      <c r="DB158" s="69"/>
      <c r="DC158" s="69"/>
      <c r="DD158" s="71">
        <f>CX158*$H158</f>
        <v>0</v>
      </c>
      <c r="DE158" s="68">
        <f>SUM(DF158:DJ158)</f>
        <v>0</v>
      </c>
      <c r="DF158" s="69"/>
      <c r="DG158" s="69"/>
      <c r="DH158" s="69"/>
      <c r="DI158" s="69"/>
      <c r="DJ158" s="69"/>
      <c r="DK158" s="71">
        <f>DE158*$H158</f>
        <v>0</v>
      </c>
      <c r="DL158" s="68">
        <f>SUM(DM158:DQ158)</f>
        <v>0</v>
      </c>
      <c r="DM158" s="69"/>
      <c r="DN158" s="69"/>
      <c r="DO158" s="69"/>
      <c r="DP158" s="69"/>
      <c r="DQ158" s="69"/>
      <c r="DR158" s="71">
        <f>DL158*$H158</f>
        <v>0</v>
      </c>
      <c r="DS158" s="68">
        <f>SUM(DT158:DX158)</f>
        <v>0</v>
      </c>
      <c r="DT158" s="69"/>
      <c r="DU158" s="69"/>
      <c r="DV158" s="69"/>
      <c r="DW158" s="69"/>
      <c r="DX158" s="69"/>
      <c r="DY158" s="71">
        <f>DS158*$H158</f>
        <v>0</v>
      </c>
      <c r="DZ158" s="68">
        <f>SUM(EA158:EE158)</f>
        <v>0</v>
      </c>
      <c r="EA158" s="69"/>
      <c r="EB158" s="69"/>
      <c r="EC158" s="69"/>
      <c r="ED158" s="69"/>
      <c r="EE158" s="69"/>
      <c r="EF158" s="71">
        <f>DZ158*$H158</f>
        <v>0</v>
      </c>
      <c r="EG158" s="70">
        <f t="shared" si="62"/>
        <v>1</v>
      </c>
      <c r="EH158" s="73">
        <f t="shared" si="63"/>
        <v>0</v>
      </c>
      <c r="EI158" s="70">
        <f t="shared" si="65"/>
        <v>0</v>
      </c>
      <c r="EJ158" s="66">
        <f t="shared" si="66"/>
        <v>0</v>
      </c>
      <c r="EM158" s="67"/>
    </row>
    <row r="159" spans="1:143" outlineLevel="1" x14ac:dyDescent="0.2">
      <c r="A159" s="302" t="s">
        <v>166</v>
      </c>
      <c r="B159" s="303" t="s">
        <v>300</v>
      </c>
      <c r="C159" s="306" t="str">
        <f>IFERROR(IFERROR(IF(MATCH(B159,[1]SINAPI!$A$3:$A$7037,0),(PROPER(VLOOKUP(B159,[1]SINAPI!$A$3:$E$7037,5,0))),0),IFERROR(IF(MATCH(B159,'[1]CDHU-182'!$A$9:$A$4098,0),(UPPER(VLOOKUP(B159,'[1]CDHU-182'!$A$9:$H$4098,8,0))),0),IFERROR(IF(MATCH(B159,[1]FDE!$A$7:$A$3232,0),(VLOOKUP(B159,[1]FDE!$A$7:$E$3232,5,0)),0),IF(MATCH(B159,'[1]SIURB Edif'!$A$2:$A$2699,0),(PROPER(VLOOKUP(B159,'[1]SIURB Edif'!A$2:E$2699,5,0))),0))))," ")</f>
        <v>CDHU-182</v>
      </c>
      <c r="D159" s="169" t="s">
        <v>810</v>
      </c>
      <c r="E159" s="170" t="s">
        <v>75</v>
      </c>
      <c r="F159" s="174">
        <v>1</v>
      </c>
      <c r="G159" s="74"/>
      <c r="H159" s="177">
        <f>ROUND(IFERROR(F159*G159," - "),2)</f>
        <v>0</v>
      </c>
      <c r="I159" s="178" t="e">
        <f>H159/$G$686</f>
        <v>#DIV/0!</v>
      </c>
      <c r="J159" s="19">
        <f t="shared" si="64"/>
        <v>1</v>
      </c>
      <c r="K159" s="68">
        <f>SUM(L159:P159)</f>
        <v>0</v>
      </c>
      <c r="L159" s="69"/>
      <c r="M159" s="69"/>
      <c r="N159" s="69"/>
      <c r="O159" s="69"/>
      <c r="P159" s="69"/>
      <c r="Q159" s="73">
        <f>K159*$H159</f>
        <v>0</v>
      </c>
      <c r="R159" s="68">
        <f>SUM(S159:W159)</f>
        <v>0</v>
      </c>
      <c r="S159" s="69"/>
      <c r="T159" s="69"/>
      <c r="U159" s="69"/>
      <c r="V159" s="69"/>
      <c r="W159" s="69"/>
      <c r="X159" s="71">
        <f>R159*$H159</f>
        <v>0</v>
      </c>
      <c r="Y159" s="68">
        <f>SUM(Z159:AD159)</f>
        <v>0</v>
      </c>
      <c r="Z159" s="69"/>
      <c r="AA159" s="69"/>
      <c r="AB159" s="69"/>
      <c r="AC159" s="69"/>
      <c r="AD159" s="69"/>
      <c r="AE159" s="71">
        <f>Y159*$H159</f>
        <v>0</v>
      </c>
      <c r="AF159" s="68">
        <f>SUM(AG159:AK159)</f>
        <v>0</v>
      </c>
      <c r="AG159" s="69"/>
      <c r="AH159" s="69"/>
      <c r="AI159" s="69"/>
      <c r="AJ159" s="69"/>
      <c r="AK159" s="69"/>
      <c r="AL159" s="71">
        <f>AF159*$H159</f>
        <v>0</v>
      </c>
      <c r="AM159" s="68">
        <f>SUM(AN159:AR159)</f>
        <v>0</v>
      </c>
      <c r="AN159" s="69"/>
      <c r="AO159" s="69"/>
      <c r="AP159" s="69"/>
      <c r="AQ159" s="69"/>
      <c r="AR159" s="69"/>
      <c r="AS159" s="71">
        <f>AM159*$H159</f>
        <v>0</v>
      </c>
      <c r="AT159" s="68">
        <f>SUM(AU159:AY159)</f>
        <v>0</v>
      </c>
      <c r="AU159" s="69"/>
      <c r="AV159" s="69"/>
      <c r="AW159" s="69"/>
      <c r="AX159" s="69"/>
      <c r="AY159" s="69"/>
      <c r="AZ159" s="71">
        <f>AT159*$H159</f>
        <v>0</v>
      </c>
      <c r="BA159" s="68">
        <f>SUM(BB159:BF159)</f>
        <v>0</v>
      </c>
      <c r="BB159" s="69"/>
      <c r="BC159" s="69"/>
      <c r="BD159" s="69"/>
      <c r="BE159" s="69"/>
      <c r="BF159" s="69"/>
      <c r="BG159" s="71">
        <f>BA159*$H159</f>
        <v>0</v>
      </c>
      <c r="BH159" s="68">
        <f>SUM(BI159:BM159)</f>
        <v>0</v>
      </c>
      <c r="BI159" s="69"/>
      <c r="BJ159" s="69"/>
      <c r="BK159" s="69"/>
      <c r="BL159" s="69"/>
      <c r="BM159" s="69"/>
      <c r="BN159" s="71">
        <f>BH159*$H159</f>
        <v>0</v>
      </c>
      <c r="BO159" s="68">
        <f>SUM(BP159:BT159)</f>
        <v>0</v>
      </c>
      <c r="BP159" s="69"/>
      <c r="BQ159" s="69"/>
      <c r="BR159" s="69"/>
      <c r="BS159" s="69"/>
      <c r="BT159" s="69"/>
      <c r="BU159" s="71">
        <f>BO159*$H159</f>
        <v>0</v>
      </c>
      <c r="BV159" s="68">
        <f>SUM(BW159:CA159)</f>
        <v>0</v>
      </c>
      <c r="BW159" s="69"/>
      <c r="BX159" s="69"/>
      <c r="BY159" s="69"/>
      <c r="BZ159" s="69"/>
      <c r="CA159" s="69"/>
      <c r="CB159" s="71">
        <f>BV159*$H159</f>
        <v>0</v>
      </c>
      <c r="CC159" s="68">
        <f>SUM(CD159:CH159)</f>
        <v>0</v>
      </c>
      <c r="CD159" s="69"/>
      <c r="CE159" s="69"/>
      <c r="CF159" s="69"/>
      <c r="CG159" s="69"/>
      <c r="CH159" s="69"/>
      <c r="CI159" s="71">
        <f>CC159*$H159</f>
        <v>0</v>
      </c>
      <c r="CJ159" s="68">
        <f>SUM(CK159:CO159)</f>
        <v>0</v>
      </c>
      <c r="CK159" s="69"/>
      <c r="CL159" s="69"/>
      <c r="CM159" s="69"/>
      <c r="CN159" s="69"/>
      <c r="CO159" s="69"/>
      <c r="CP159" s="71">
        <f>CJ159*$H159</f>
        <v>0</v>
      </c>
      <c r="CQ159" s="68">
        <f>SUM(CR159:CV159)</f>
        <v>0</v>
      </c>
      <c r="CR159" s="69"/>
      <c r="CS159" s="69"/>
      <c r="CT159" s="69"/>
      <c r="CU159" s="69"/>
      <c r="CV159" s="69"/>
      <c r="CW159" s="71">
        <f>CQ159*$H159</f>
        <v>0</v>
      </c>
      <c r="CX159" s="68">
        <f>SUM(CY159:DC159)</f>
        <v>0</v>
      </c>
      <c r="CY159" s="69"/>
      <c r="CZ159" s="69"/>
      <c r="DA159" s="69"/>
      <c r="DB159" s="69"/>
      <c r="DC159" s="69"/>
      <c r="DD159" s="71">
        <f>CX159*$H159</f>
        <v>0</v>
      </c>
      <c r="DE159" s="68">
        <f>SUM(DF159:DJ159)</f>
        <v>0</v>
      </c>
      <c r="DF159" s="69"/>
      <c r="DG159" s="69"/>
      <c r="DH159" s="69"/>
      <c r="DI159" s="69"/>
      <c r="DJ159" s="69"/>
      <c r="DK159" s="71">
        <f>DE159*$H159</f>
        <v>0</v>
      </c>
      <c r="DL159" s="68">
        <f>SUM(DM159:DQ159)</f>
        <v>0</v>
      </c>
      <c r="DM159" s="69"/>
      <c r="DN159" s="69"/>
      <c r="DO159" s="69"/>
      <c r="DP159" s="69"/>
      <c r="DQ159" s="69"/>
      <c r="DR159" s="71">
        <f>DL159*$H159</f>
        <v>0</v>
      </c>
      <c r="DS159" s="68">
        <f>SUM(DT159:DX159)</f>
        <v>0</v>
      </c>
      <c r="DT159" s="69"/>
      <c r="DU159" s="69"/>
      <c r="DV159" s="69"/>
      <c r="DW159" s="69"/>
      <c r="DX159" s="69"/>
      <c r="DY159" s="71">
        <f>DS159*$H159</f>
        <v>0</v>
      </c>
      <c r="DZ159" s="68">
        <f>SUM(EA159:EE159)</f>
        <v>0</v>
      </c>
      <c r="EA159" s="69"/>
      <c r="EB159" s="69"/>
      <c r="EC159" s="69"/>
      <c r="ED159" s="69"/>
      <c r="EE159" s="69"/>
      <c r="EF159" s="71">
        <f>DZ159*$H159</f>
        <v>0</v>
      </c>
      <c r="EG159" s="70">
        <f t="shared" si="62"/>
        <v>1</v>
      </c>
      <c r="EH159" s="73">
        <f t="shared" si="63"/>
        <v>0</v>
      </c>
      <c r="EI159" s="70">
        <f t="shared" si="65"/>
        <v>0</v>
      </c>
      <c r="EJ159" s="66">
        <f t="shared" si="66"/>
        <v>0</v>
      </c>
      <c r="EM159" s="67"/>
    </row>
    <row r="160" spans="1:143" outlineLevel="1" x14ac:dyDescent="0.2">
      <c r="A160" s="313" t="s">
        <v>191</v>
      </c>
      <c r="B160" s="314"/>
      <c r="C160" s="307"/>
      <c r="D160" s="176" t="s">
        <v>358</v>
      </c>
      <c r="E160" s="28">
        <f>SUM(H161:H163)</f>
        <v>0</v>
      </c>
      <c r="F160" s="28"/>
      <c r="G160" s="28"/>
      <c r="H160" s="28"/>
      <c r="I160" s="27" t="e">
        <f>E160/$G$686</f>
        <v>#DIV/0!</v>
      </c>
      <c r="J160" s="19">
        <f t="shared" si="64"/>
        <v>1</v>
      </c>
      <c r="K160" s="68"/>
      <c r="L160" s="69"/>
      <c r="M160" s="69"/>
      <c r="N160" s="69"/>
      <c r="O160" s="69"/>
      <c r="P160" s="70"/>
      <c r="Q160" s="73"/>
      <c r="R160" s="68"/>
      <c r="S160" s="69"/>
      <c r="T160" s="69"/>
      <c r="U160" s="69"/>
      <c r="V160" s="69"/>
      <c r="W160" s="70"/>
      <c r="X160" s="71"/>
      <c r="Y160" s="68"/>
      <c r="Z160" s="69"/>
      <c r="AA160" s="69"/>
      <c r="AB160" s="69"/>
      <c r="AC160" s="69"/>
      <c r="AD160" s="70"/>
      <c r="AE160" s="71"/>
      <c r="AF160" s="68"/>
      <c r="AG160" s="69"/>
      <c r="AH160" s="69"/>
      <c r="AI160" s="69"/>
      <c r="AJ160" s="69"/>
      <c r="AK160" s="70"/>
      <c r="AL160" s="71"/>
      <c r="AM160" s="68"/>
      <c r="AN160" s="69"/>
      <c r="AO160" s="69"/>
      <c r="AP160" s="69"/>
      <c r="AQ160" s="69"/>
      <c r="AR160" s="70"/>
      <c r="AS160" s="71"/>
      <c r="AT160" s="68"/>
      <c r="AU160" s="69"/>
      <c r="AV160" s="69"/>
      <c r="AW160" s="69"/>
      <c r="AX160" s="69"/>
      <c r="AY160" s="70"/>
      <c r="AZ160" s="71"/>
      <c r="BA160" s="68"/>
      <c r="BB160" s="69"/>
      <c r="BC160" s="69"/>
      <c r="BD160" s="69"/>
      <c r="BE160" s="69"/>
      <c r="BF160" s="70"/>
      <c r="BG160" s="71"/>
      <c r="BH160" s="68"/>
      <c r="BI160" s="69"/>
      <c r="BJ160" s="69"/>
      <c r="BK160" s="69"/>
      <c r="BL160" s="69"/>
      <c r="BM160" s="70"/>
      <c r="BN160" s="71"/>
      <c r="BO160" s="68"/>
      <c r="BP160" s="69"/>
      <c r="BQ160" s="69"/>
      <c r="BR160" s="69"/>
      <c r="BS160" s="69"/>
      <c r="BT160" s="70"/>
      <c r="BU160" s="71"/>
      <c r="BV160" s="68"/>
      <c r="BW160" s="69"/>
      <c r="BX160" s="69"/>
      <c r="BY160" s="69"/>
      <c r="BZ160" s="69"/>
      <c r="CA160" s="70"/>
      <c r="CB160" s="71"/>
      <c r="CC160" s="68"/>
      <c r="CD160" s="69"/>
      <c r="CE160" s="69"/>
      <c r="CF160" s="69"/>
      <c r="CG160" s="69"/>
      <c r="CH160" s="70"/>
      <c r="CI160" s="71"/>
      <c r="CJ160" s="68"/>
      <c r="CK160" s="69"/>
      <c r="CL160" s="69"/>
      <c r="CM160" s="69"/>
      <c r="CN160" s="69"/>
      <c r="CO160" s="70"/>
      <c r="CP160" s="71"/>
      <c r="CQ160" s="68"/>
      <c r="CR160" s="69"/>
      <c r="CS160" s="69"/>
      <c r="CT160" s="69"/>
      <c r="CU160" s="69"/>
      <c r="CV160" s="70"/>
      <c r="CW160" s="71"/>
      <c r="CX160" s="68"/>
      <c r="CY160" s="69"/>
      <c r="CZ160" s="69"/>
      <c r="DA160" s="69"/>
      <c r="DB160" s="69"/>
      <c r="DC160" s="70"/>
      <c r="DD160" s="71"/>
      <c r="DE160" s="68"/>
      <c r="DF160" s="69"/>
      <c r="DG160" s="69"/>
      <c r="DH160" s="69"/>
      <c r="DI160" s="69"/>
      <c r="DJ160" s="70"/>
      <c r="DK160" s="71"/>
      <c r="DL160" s="68"/>
      <c r="DM160" s="69"/>
      <c r="DN160" s="69"/>
      <c r="DO160" s="69"/>
      <c r="DP160" s="69"/>
      <c r="DQ160" s="70"/>
      <c r="DR160" s="71"/>
      <c r="DS160" s="68"/>
      <c r="DT160" s="69"/>
      <c r="DU160" s="69"/>
      <c r="DV160" s="69"/>
      <c r="DW160" s="69"/>
      <c r="DX160" s="70"/>
      <c r="DY160" s="71"/>
      <c r="DZ160" s="68"/>
      <c r="EA160" s="69"/>
      <c r="EB160" s="69"/>
      <c r="EC160" s="69"/>
      <c r="ED160" s="69"/>
      <c r="EE160" s="70"/>
      <c r="EF160" s="71"/>
      <c r="EG160" s="70">
        <f t="shared" si="62"/>
        <v>1</v>
      </c>
      <c r="EH160" s="73">
        <f t="shared" si="63"/>
        <v>0</v>
      </c>
      <c r="EI160" s="70">
        <f t="shared" si="65"/>
        <v>0</v>
      </c>
      <c r="EJ160" s="66">
        <f t="shared" si="66"/>
        <v>0</v>
      </c>
      <c r="EM160" s="67"/>
    </row>
    <row r="161" spans="1:143" outlineLevel="1" x14ac:dyDescent="0.2">
      <c r="A161" s="302" t="s">
        <v>393</v>
      </c>
      <c r="B161" s="304" t="s">
        <v>236</v>
      </c>
      <c r="C161" s="306" t="str">
        <f>IFERROR(IFERROR(IF(MATCH(B161,[1]SINAPI!$A$3:$A$7037,0),(PROPER(VLOOKUP(B161,[1]SINAPI!$A$3:$E$7037,5,0))),0),IFERROR(IF(MATCH(B161,'[1]CDHU-182'!$A$9:$A$4098,0),(UPPER(VLOOKUP(B161,'[1]CDHU-182'!$A$9:$H$4098,8,0))),0),IFERROR(IF(MATCH(B161,[1]FDE!$A$7:$A$3232,0),(VLOOKUP(B161,[1]FDE!$A$7:$E$3232,5,0)),0),IF(MATCH(B161,'[1]SIURB Edif'!$A$2:$A$2699,0),(PROPER(VLOOKUP(B161,'[1]SIURB Edif'!A$2:E$2699,5,0))),0))))," ")</f>
        <v>CDHU-182</v>
      </c>
      <c r="D161" s="169" t="s">
        <v>798</v>
      </c>
      <c r="E161" s="170" t="s">
        <v>22</v>
      </c>
      <c r="F161" s="174">
        <v>14.08</v>
      </c>
      <c r="G161" s="74"/>
      <c r="H161" s="172">
        <f>ROUND(IFERROR(F161*G161," - "),2)</f>
        <v>0</v>
      </c>
      <c r="I161" s="175" t="e">
        <f>H161/$G$686</f>
        <v>#DIV/0!</v>
      </c>
      <c r="J161" s="19">
        <f t="shared" si="64"/>
        <v>1</v>
      </c>
      <c r="K161" s="68">
        <f>SUM(L161:P161)</f>
        <v>0</v>
      </c>
      <c r="L161" s="69"/>
      <c r="M161" s="69"/>
      <c r="N161" s="69"/>
      <c r="O161" s="69"/>
      <c r="P161" s="69"/>
      <c r="Q161" s="73">
        <f>K161*$H161</f>
        <v>0</v>
      </c>
      <c r="R161" s="68">
        <f>SUM(S161:W161)</f>
        <v>0</v>
      </c>
      <c r="S161" s="69"/>
      <c r="T161" s="69"/>
      <c r="U161" s="69"/>
      <c r="V161" s="69"/>
      <c r="W161" s="69"/>
      <c r="X161" s="71">
        <f>R161*$H161</f>
        <v>0</v>
      </c>
      <c r="Y161" s="68">
        <f>SUM(Z161:AD161)</f>
        <v>0</v>
      </c>
      <c r="Z161" s="69"/>
      <c r="AA161" s="69"/>
      <c r="AB161" s="69"/>
      <c r="AC161" s="69"/>
      <c r="AD161" s="69"/>
      <c r="AE161" s="71">
        <f>Y161*$H161</f>
        <v>0</v>
      </c>
      <c r="AF161" s="68">
        <f>SUM(AG161:AK161)</f>
        <v>0</v>
      </c>
      <c r="AG161" s="69"/>
      <c r="AH161" s="69"/>
      <c r="AI161" s="69"/>
      <c r="AJ161" s="69"/>
      <c r="AK161" s="69"/>
      <c r="AL161" s="71">
        <f>AF161*$H161</f>
        <v>0</v>
      </c>
      <c r="AM161" s="68">
        <f>SUM(AN161:AR161)</f>
        <v>0</v>
      </c>
      <c r="AN161" s="69"/>
      <c r="AO161" s="69"/>
      <c r="AP161" s="69"/>
      <c r="AQ161" s="69"/>
      <c r="AR161" s="69"/>
      <c r="AS161" s="71">
        <f>AM161*$H161</f>
        <v>0</v>
      </c>
      <c r="AT161" s="68">
        <f>SUM(AU161:AY161)</f>
        <v>0</v>
      </c>
      <c r="AU161" s="69"/>
      <c r="AV161" s="69"/>
      <c r="AW161" s="69"/>
      <c r="AX161" s="69"/>
      <c r="AY161" s="69"/>
      <c r="AZ161" s="71">
        <f>AT161*$H161</f>
        <v>0</v>
      </c>
      <c r="BA161" s="68">
        <f>SUM(BB161:BF161)</f>
        <v>0</v>
      </c>
      <c r="BB161" s="69"/>
      <c r="BC161" s="69"/>
      <c r="BD161" s="69"/>
      <c r="BE161" s="69"/>
      <c r="BF161" s="69"/>
      <c r="BG161" s="71">
        <f>BA161*$H161</f>
        <v>0</v>
      </c>
      <c r="BH161" s="68">
        <f>SUM(BI161:BM161)</f>
        <v>0</v>
      </c>
      <c r="BI161" s="69"/>
      <c r="BJ161" s="69"/>
      <c r="BK161" s="69"/>
      <c r="BL161" s="69"/>
      <c r="BM161" s="69"/>
      <c r="BN161" s="71">
        <f>BH161*$H161</f>
        <v>0</v>
      </c>
      <c r="BO161" s="68">
        <f>SUM(BP161:BT161)</f>
        <v>0</v>
      </c>
      <c r="BP161" s="69"/>
      <c r="BQ161" s="69"/>
      <c r="BR161" s="69"/>
      <c r="BS161" s="69"/>
      <c r="BT161" s="69"/>
      <c r="BU161" s="71">
        <f>BO161*$H161</f>
        <v>0</v>
      </c>
      <c r="BV161" s="68">
        <f>SUM(BW161:CA161)</f>
        <v>0</v>
      </c>
      <c r="BW161" s="69"/>
      <c r="BX161" s="69"/>
      <c r="BY161" s="69"/>
      <c r="BZ161" s="69"/>
      <c r="CA161" s="69"/>
      <c r="CB161" s="71">
        <f>BV161*$H161</f>
        <v>0</v>
      </c>
      <c r="CC161" s="68">
        <f>SUM(CD161:CH161)</f>
        <v>0</v>
      </c>
      <c r="CD161" s="69"/>
      <c r="CE161" s="69"/>
      <c r="CF161" s="69"/>
      <c r="CG161" s="69"/>
      <c r="CH161" s="69"/>
      <c r="CI161" s="71">
        <f>CC161*$H161</f>
        <v>0</v>
      </c>
      <c r="CJ161" s="68">
        <f>SUM(CK161:CO161)</f>
        <v>0</v>
      </c>
      <c r="CK161" s="69"/>
      <c r="CL161" s="69"/>
      <c r="CM161" s="69"/>
      <c r="CN161" s="69"/>
      <c r="CO161" s="69"/>
      <c r="CP161" s="71">
        <f>CJ161*$H161</f>
        <v>0</v>
      </c>
      <c r="CQ161" s="68">
        <f>SUM(CR161:CV161)</f>
        <v>0</v>
      </c>
      <c r="CR161" s="69"/>
      <c r="CS161" s="69"/>
      <c r="CT161" s="69"/>
      <c r="CU161" s="69"/>
      <c r="CV161" s="69"/>
      <c r="CW161" s="71">
        <f>CQ161*$H161</f>
        <v>0</v>
      </c>
      <c r="CX161" s="68">
        <f>SUM(CY161:DC161)</f>
        <v>0</v>
      </c>
      <c r="CY161" s="69"/>
      <c r="CZ161" s="69"/>
      <c r="DA161" s="69"/>
      <c r="DB161" s="69"/>
      <c r="DC161" s="69"/>
      <c r="DD161" s="71">
        <f>CX161*$H161</f>
        <v>0</v>
      </c>
      <c r="DE161" s="68">
        <f>SUM(DF161:DJ161)</f>
        <v>0</v>
      </c>
      <c r="DF161" s="69"/>
      <c r="DG161" s="69"/>
      <c r="DH161" s="69"/>
      <c r="DI161" s="69"/>
      <c r="DJ161" s="69"/>
      <c r="DK161" s="71">
        <f>DE161*$H161</f>
        <v>0</v>
      </c>
      <c r="DL161" s="68">
        <f>SUM(DM161:DQ161)</f>
        <v>0</v>
      </c>
      <c r="DM161" s="69"/>
      <c r="DN161" s="69"/>
      <c r="DO161" s="69"/>
      <c r="DP161" s="69"/>
      <c r="DQ161" s="69"/>
      <c r="DR161" s="71">
        <f>DL161*$H161</f>
        <v>0</v>
      </c>
      <c r="DS161" s="68">
        <f>SUM(DT161:DX161)</f>
        <v>0</v>
      </c>
      <c r="DT161" s="69"/>
      <c r="DU161" s="69"/>
      <c r="DV161" s="69"/>
      <c r="DW161" s="69"/>
      <c r="DX161" s="69"/>
      <c r="DY161" s="71">
        <f>DS161*$H161</f>
        <v>0</v>
      </c>
      <c r="DZ161" s="68">
        <f>SUM(EA161:EE161)</f>
        <v>0</v>
      </c>
      <c r="EA161" s="69"/>
      <c r="EB161" s="69"/>
      <c r="EC161" s="69"/>
      <c r="ED161" s="69"/>
      <c r="EE161" s="69"/>
      <c r="EF161" s="71">
        <f>DZ161*$H161</f>
        <v>0</v>
      </c>
      <c r="EG161" s="70">
        <f t="shared" si="62"/>
        <v>1</v>
      </c>
      <c r="EH161" s="73">
        <f t="shared" si="63"/>
        <v>0</v>
      </c>
      <c r="EI161" s="70">
        <f t="shared" si="65"/>
        <v>0</v>
      </c>
      <c r="EJ161" s="66">
        <f t="shared" si="66"/>
        <v>0</v>
      </c>
      <c r="EM161" s="67"/>
    </row>
    <row r="162" spans="1:143" outlineLevel="1" x14ac:dyDescent="0.2">
      <c r="A162" s="302" t="s">
        <v>394</v>
      </c>
      <c r="B162" s="304" t="s">
        <v>237</v>
      </c>
      <c r="C162" s="306" t="str">
        <f>IFERROR(IFERROR(IF(MATCH(B162,[1]SINAPI!$A$3:$A$7037,0),(PROPER(VLOOKUP(B162,[1]SINAPI!$A$3:$E$7037,5,0))),0),IFERROR(IF(MATCH(B162,'[1]CDHU-182'!$A$9:$A$4098,0),(UPPER(VLOOKUP(B162,'[1]CDHU-182'!$A$9:$H$4098,8,0))),0),IFERROR(IF(MATCH(B162,[1]FDE!$A$7:$A$3232,0),(VLOOKUP(B162,[1]FDE!$A$7:$E$3232,5,0)),0),IF(MATCH(B162,'[1]SIURB Edif'!$A$2:$A$2699,0),(PROPER(VLOOKUP(B162,'[1]SIURB Edif'!A$2:E$2699,5,0))),0))))," ")</f>
        <v>CDHU-182</v>
      </c>
      <c r="D162" s="169" t="s">
        <v>814</v>
      </c>
      <c r="E162" s="170" t="s">
        <v>22</v>
      </c>
      <c r="F162" s="174">
        <v>2.09</v>
      </c>
      <c r="G162" s="74"/>
      <c r="H162" s="172">
        <f>ROUND(IFERROR(F162*G162," - "),2)</f>
        <v>0</v>
      </c>
      <c r="I162" s="175" t="e">
        <f>H162/$G$686</f>
        <v>#DIV/0!</v>
      </c>
      <c r="J162" s="19">
        <f t="shared" si="64"/>
        <v>1</v>
      </c>
      <c r="K162" s="68">
        <f>SUM(L162:P162)</f>
        <v>0</v>
      </c>
      <c r="L162" s="69"/>
      <c r="M162" s="69"/>
      <c r="N162" s="69"/>
      <c r="O162" s="69"/>
      <c r="P162" s="69"/>
      <c r="Q162" s="73">
        <f>K162*$H162</f>
        <v>0</v>
      </c>
      <c r="R162" s="68">
        <f>SUM(S162:W162)</f>
        <v>0</v>
      </c>
      <c r="S162" s="69"/>
      <c r="T162" s="69"/>
      <c r="U162" s="69"/>
      <c r="V162" s="69"/>
      <c r="W162" s="69"/>
      <c r="X162" s="71">
        <f>R162*$H162</f>
        <v>0</v>
      </c>
      <c r="Y162" s="68">
        <f>SUM(Z162:AD162)</f>
        <v>0</v>
      </c>
      <c r="Z162" s="69"/>
      <c r="AA162" s="69"/>
      <c r="AB162" s="69"/>
      <c r="AC162" s="69"/>
      <c r="AD162" s="69"/>
      <c r="AE162" s="71">
        <f>Y162*$H162</f>
        <v>0</v>
      </c>
      <c r="AF162" s="68">
        <f>SUM(AG162:AK162)</f>
        <v>0</v>
      </c>
      <c r="AG162" s="69"/>
      <c r="AH162" s="69"/>
      <c r="AI162" s="69"/>
      <c r="AJ162" s="69"/>
      <c r="AK162" s="69"/>
      <c r="AL162" s="71">
        <f>AF162*$H162</f>
        <v>0</v>
      </c>
      <c r="AM162" s="68">
        <f>SUM(AN162:AR162)</f>
        <v>0</v>
      </c>
      <c r="AN162" s="69"/>
      <c r="AO162" s="69"/>
      <c r="AP162" s="69"/>
      <c r="AQ162" s="69"/>
      <c r="AR162" s="69"/>
      <c r="AS162" s="71">
        <f>AM162*$H162</f>
        <v>0</v>
      </c>
      <c r="AT162" s="68">
        <f>SUM(AU162:AY162)</f>
        <v>0</v>
      </c>
      <c r="AU162" s="69"/>
      <c r="AV162" s="69"/>
      <c r="AW162" s="69"/>
      <c r="AX162" s="69"/>
      <c r="AY162" s="69"/>
      <c r="AZ162" s="71">
        <f>AT162*$H162</f>
        <v>0</v>
      </c>
      <c r="BA162" s="68">
        <f>SUM(BB162:BF162)</f>
        <v>0</v>
      </c>
      <c r="BB162" s="69"/>
      <c r="BC162" s="69"/>
      <c r="BD162" s="69"/>
      <c r="BE162" s="69"/>
      <c r="BF162" s="69"/>
      <c r="BG162" s="71">
        <f>BA162*$H162</f>
        <v>0</v>
      </c>
      <c r="BH162" s="68">
        <f>SUM(BI162:BM162)</f>
        <v>0</v>
      </c>
      <c r="BI162" s="69"/>
      <c r="BJ162" s="69"/>
      <c r="BK162" s="69"/>
      <c r="BL162" s="69"/>
      <c r="BM162" s="69"/>
      <c r="BN162" s="71">
        <f>BH162*$H162</f>
        <v>0</v>
      </c>
      <c r="BO162" s="68">
        <f>SUM(BP162:BT162)</f>
        <v>0</v>
      </c>
      <c r="BP162" s="69"/>
      <c r="BQ162" s="69"/>
      <c r="BR162" s="69"/>
      <c r="BS162" s="69"/>
      <c r="BT162" s="69"/>
      <c r="BU162" s="71">
        <f>BO162*$H162</f>
        <v>0</v>
      </c>
      <c r="BV162" s="68">
        <f>SUM(BW162:CA162)</f>
        <v>0</v>
      </c>
      <c r="BW162" s="69"/>
      <c r="BX162" s="69"/>
      <c r="BY162" s="69"/>
      <c r="BZ162" s="69"/>
      <c r="CA162" s="69"/>
      <c r="CB162" s="71">
        <f>BV162*$H162</f>
        <v>0</v>
      </c>
      <c r="CC162" s="68">
        <f>SUM(CD162:CH162)</f>
        <v>0</v>
      </c>
      <c r="CD162" s="69"/>
      <c r="CE162" s="69"/>
      <c r="CF162" s="69"/>
      <c r="CG162" s="69"/>
      <c r="CH162" s="69"/>
      <c r="CI162" s="71">
        <f>CC162*$H162</f>
        <v>0</v>
      </c>
      <c r="CJ162" s="68">
        <f>SUM(CK162:CO162)</f>
        <v>0</v>
      </c>
      <c r="CK162" s="69"/>
      <c r="CL162" s="69"/>
      <c r="CM162" s="69"/>
      <c r="CN162" s="69"/>
      <c r="CO162" s="69"/>
      <c r="CP162" s="71">
        <f>CJ162*$H162</f>
        <v>0</v>
      </c>
      <c r="CQ162" s="68">
        <f>SUM(CR162:CV162)</f>
        <v>0</v>
      </c>
      <c r="CR162" s="69"/>
      <c r="CS162" s="69"/>
      <c r="CT162" s="69"/>
      <c r="CU162" s="69"/>
      <c r="CV162" s="69"/>
      <c r="CW162" s="71">
        <f>CQ162*$H162</f>
        <v>0</v>
      </c>
      <c r="CX162" s="68">
        <f>SUM(CY162:DC162)</f>
        <v>0</v>
      </c>
      <c r="CY162" s="69"/>
      <c r="CZ162" s="69"/>
      <c r="DA162" s="69"/>
      <c r="DB162" s="69"/>
      <c r="DC162" s="69"/>
      <c r="DD162" s="71">
        <f>CX162*$H162</f>
        <v>0</v>
      </c>
      <c r="DE162" s="68">
        <f>SUM(DF162:DJ162)</f>
        <v>0</v>
      </c>
      <c r="DF162" s="69"/>
      <c r="DG162" s="69"/>
      <c r="DH162" s="69"/>
      <c r="DI162" s="69"/>
      <c r="DJ162" s="69"/>
      <c r="DK162" s="71">
        <f>DE162*$H162</f>
        <v>0</v>
      </c>
      <c r="DL162" s="68">
        <f>SUM(DM162:DQ162)</f>
        <v>0</v>
      </c>
      <c r="DM162" s="69"/>
      <c r="DN162" s="69"/>
      <c r="DO162" s="69"/>
      <c r="DP162" s="69"/>
      <c r="DQ162" s="69"/>
      <c r="DR162" s="71">
        <f>DL162*$H162</f>
        <v>0</v>
      </c>
      <c r="DS162" s="68">
        <f>SUM(DT162:DX162)</f>
        <v>0</v>
      </c>
      <c r="DT162" s="69"/>
      <c r="DU162" s="69"/>
      <c r="DV162" s="69"/>
      <c r="DW162" s="69"/>
      <c r="DX162" s="69"/>
      <c r="DY162" s="71">
        <f>DS162*$H162</f>
        <v>0</v>
      </c>
      <c r="DZ162" s="68">
        <f>SUM(EA162:EE162)</f>
        <v>0</v>
      </c>
      <c r="EA162" s="69"/>
      <c r="EB162" s="69"/>
      <c r="EC162" s="69"/>
      <c r="ED162" s="69"/>
      <c r="EE162" s="69"/>
      <c r="EF162" s="71">
        <f>DZ162*$H162</f>
        <v>0</v>
      </c>
      <c r="EG162" s="70">
        <f t="shared" si="62"/>
        <v>1</v>
      </c>
      <c r="EH162" s="73">
        <f t="shared" si="63"/>
        <v>0</v>
      </c>
      <c r="EI162" s="70">
        <f t="shared" si="65"/>
        <v>0</v>
      </c>
      <c r="EJ162" s="66">
        <f t="shared" si="66"/>
        <v>0</v>
      </c>
      <c r="EM162" s="67"/>
    </row>
    <row r="163" spans="1:143" outlineLevel="1" x14ac:dyDescent="0.2">
      <c r="A163" s="302" t="s">
        <v>395</v>
      </c>
      <c r="B163" s="304">
        <v>150312</v>
      </c>
      <c r="C163" s="306" t="str">
        <f>IFERROR(IFERROR(IF(MATCH(B163,[1]SINAPI!$A$3:$A$7037,0),(PROPER(VLOOKUP(B163,[1]SINAPI!$A$3:$E$7037,5,0))),0),IFERROR(IF(MATCH(B163,'[1]CDHU-182'!$A$9:$A$4098,0),(UPPER(VLOOKUP(B163,'[1]CDHU-182'!$A$9:$H$4098,8,0))),0),IFERROR(IF(MATCH(B163,[1]FDE!$A$7:$A$3232,0),(VLOOKUP(B163,[1]FDE!$A$7:$E$3232,5,0)),0),IF(MATCH(B163,'[1]SIURB Edif'!$A$2:$A$2699,0),(PROPER(VLOOKUP(B163,'[1]SIURB Edif'!A$2:E$2699,5,0))),0))))," ")</f>
        <v>Siurb (Edif)-Jan/21</v>
      </c>
      <c r="D163" s="169" t="s">
        <v>821</v>
      </c>
      <c r="E163" s="170" t="s">
        <v>322</v>
      </c>
      <c r="F163" s="174">
        <v>4.22</v>
      </c>
      <c r="G163" s="74"/>
      <c r="H163" s="172">
        <f>ROUND(IFERROR(F163*G163," - "),2)</f>
        <v>0</v>
      </c>
      <c r="I163" s="175" t="e">
        <f>H163/$G$686</f>
        <v>#DIV/0!</v>
      </c>
      <c r="J163" s="19">
        <f t="shared" si="64"/>
        <v>1</v>
      </c>
      <c r="K163" s="68">
        <f>SUM(L163:P163)</f>
        <v>0</v>
      </c>
      <c r="L163" s="69"/>
      <c r="M163" s="69"/>
      <c r="N163" s="69"/>
      <c r="O163" s="69"/>
      <c r="P163" s="69"/>
      <c r="Q163" s="73">
        <f>K163*$H163</f>
        <v>0</v>
      </c>
      <c r="R163" s="68">
        <f>SUM(S163:W163)</f>
        <v>0</v>
      </c>
      <c r="S163" s="69"/>
      <c r="T163" s="69"/>
      <c r="U163" s="69"/>
      <c r="V163" s="69"/>
      <c r="W163" s="69"/>
      <c r="X163" s="71">
        <f>R163*$H163</f>
        <v>0</v>
      </c>
      <c r="Y163" s="68">
        <f>SUM(Z163:AD163)</f>
        <v>0</v>
      </c>
      <c r="Z163" s="69"/>
      <c r="AA163" s="69"/>
      <c r="AB163" s="69"/>
      <c r="AC163" s="69"/>
      <c r="AD163" s="69"/>
      <c r="AE163" s="71">
        <f>Y163*$H163</f>
        <v>0</v>
      </c>
      <c r="AF163" s="68">
        <f>SUM(AG163:AK163)</f>
        <v>0</v>
      </c>
      <c r="AG163" s="69"/>
      <c r="AH163" s="69"/>
      <c r="AI163" s="69"/>
      <c r="AJ163" s="69"/>
      <c r="AK163" s="69"/>
      <c r="AL163" s="71">
        <f>AF163*$H163</f>
        <v>0</v>
      </c>
      <c r="AM163" s="68">
        <f>SUM(AN163:AR163)</f>
        <v>0</v>
      </c>
      <c r="AN163" s="69"/>
      <c r="AO163" s="69"/>
      <c r="AP163" s="69"/>
      <c r="AQ163" s="69"/>
      <c r="AR163" s="69"/>
      <c r="AS163" s="71">
        <f>AM163*$H163</f>
        <v>0</v>
      </c>
      <c r="AT163" s="68">
        <f>SUM(AU163:AY163)</f>
        <v>0</v>
      </c>
      <c r="AU163" s="69"/>
      <c r="AV163" s="69"/>
      <c r="AW163" s="69"/>
      <c r="AX163" s="69"/>
      <c r="AY163" s="69"/>
      <c r="AZ163" s="71">
        <f>AT163*$H163</f>
        <v>0</v>
      </c>
      <c r="BA163" s="68">
        <f>SUM(BB163:BF163)</f>
        <v>0</v>
      </c>
      <c r="BB163" s="69"/>
      <c r="BC163" s="69"/>
      <c r="BD163" s="69"/>
      <c r="BE163" s="69"/>
      <c r="BF163" s="69"/>
      <c r="BG163" s="71">
        <f>BA163*$H163</f>
        <v>0</v>
      </c>
      <c r="BH163" s="68">
        <f>SUM(BI163:BM163)</f>
        <v>0</v>
      </c>
      <c r="BI163" s="69"/>
      <c r="BJ163" s="69"/>
      <c r="BK163" s="69"/>
      <c r="BL163" s="69"/>
      <c r="BM163" s="69"/>
      <c r="BN163" s="71">
        <f>BH163*$H163</f>
        <v>0</v>
      </c>
      <c r="BO163" s="68">
        <f>SUM(BP163:BT163)</f>
        <v>0</v>
      </c>
      <c r="BP163" s="69"/>
      <c r="BQ163" s="69"/>
      <c r="BR163" s="69"/>
      <c r="BS163" s="69"/>
      <c r="BT163" s="69"/>
      <c r="BU163" s="71">
        <f>BO163*$H163</f>
        <v>0</v>
      </c>
      <c r="BV163" s="68">
        <f>SUM(BW163:CA163)</f>
        <v>0</v>
      </c>
      <c r="BW163" s="69"/>
      <c r="BX163" s="69"/>
      <c r="BY163" s="69"/>
      <c r="BZ163" s="69"/>
      <c r="CA163" s="69"/>
      <c r="CB163" s="71">
        <f>BV163*$H163</f>
        <v>0</v>
      </c>
      <c r="CC163" s="68">
        <f>SUM(CD163:CH163)</f>
        <v>0</v>
      </c>
      <c r="CD163" s="69"/>
      <c r="CE163" s="69"/>
      <c r="CF163" s="69"/>
      <c r="CG163" s="69"/>
      <c r="CH163" s="69"/>
      <c r="CI163" s="71">
        <f>CC163*$H163</f>
        <v>0</v>
      </c>
      <c r="CJ163" s="68">
        <f>SUM(CK163:CO163)</f>
        <v>0</v>
      </c>
      <c r="CK163" s="69"/>
      <c r="CL163" s="69"/>
      <c r="CM163" s="69"/>
      <c r="CN163" s="69"/>
      <c r="CO163" s="69"/>
      <c r="CP163" s="71">
        <f>CJ163*$H163</f>
        <v>0</v>
      </c>
      <c r="CQ163" s="68">
        <f>SUM(CR163:CV163)</f>
        <v>0</v>
      </c>
      <c r="CR163" s="69"/>
      <c r="CS163" s="69"/>
      <c r="CT163" s="69"/>
      <c r="CU163" s="69"/>
      <c r="CV163" s="69"/>
      <c r="CW163" s="71">
        <f>CQ163*$H163</f>
        <v>0</v>
      </c>
      <c r="CX163" s="68">
        <f>SUM(CY163:DC163)</f>
        <v>0</v>
      </c>
      <c r="CY163" s="69"/>
      <c r="CZ163" s="69"/>
      <c r="DA163" s="69"/>
      <c r="DB163" s="69"/>
      <c r="DC163" s="69"/>
      <c r="DD163" s="71">
        <f>CX163*$H163</f>
        <v>0</v>
      </c>
      <c r="DE163" s="68">
        <f>SUM(DF163:DJ163)</f>
        <v>0</v>
      </c>
      <c r="DF163" s="69"/>
      <c r="DG163" s="69"/>
      <c r="DH163" s="69"/>
      <c r="DI163" s="69"/>
      <c r="DJ163" s="69"/>
      <c r="DK163" s="71">
        <f>DE163*$H163</f>
        <v>0</v>
      </c>
      <c r="DL163" s="68">
        <f>SUM(DM163:DQ163)</f>
        <v>0</v>
      </c>
      <c r="DM163" s="69"/>
      <c r="DN163" s="69"/>
      <c r="DO163" s="69"/>
      <c r="DP163" s="69"/>
      <c r="DQ163" s="69"/>
      <c r="DR163" s="71">
        <f>DL163*$H163</f>
        <v>0</v>
      </c>
      <c r="DS163" s="68">
        <f>SUM(DT163:DX163)</f>
        <v>0</v>
      </c>
      <c r="DT163" s="69"/>
      <c r="DU163" s="69"/>
      <c r="DV163" s="69"/>
      <c r="DW163" s="69"/>
      <c r="DX163" s="69"/>
      <c r="DY163" s="71">
        <f>DS163*$H163</f>
        <v>0</v>
      </c>
      <c r="DZ163" s="68">
        <f>SUM(EA163:EE163)</f>
        <v>0</v>
      </c>
      <c r="EA163" s="69"/>
      <c r="EB163" s="69"/>
      <c r="EC163" s="69"/>
      <c r="ED163" s="69"/>
      <c r="EE163" s="69"/>
      <c r="EF163" s="71">
        <f>DZ163*$H163</f>
        <v>0</v>
      </c>
      <c r="EG163" s="70">
        <f t="shared" si="62"/>
        <v>1</v>
      </c>
      <c r="EH163" s="73">
        <f t="shared" si="63"/>
        <v>0</v>
      </c>
      <c r="EI163" s="70">
        <f t="shared" si="65"/>
        <v>0</v>
      </c>
      <c r="EJ163" s="66">
        <f t="shared" si="66"/>
        <v>0</v>
      </c>
      <c r="EM163" s="67"/>
    </row>
    <row r="164" spans="1:143" ht="25.5" outlineLevel="1" x14ac:dyDescent="0.2">
      <c r="A164" s="313" t="s">
        <v>396</v>
      </c>
      <c r="B164" s="314"/>
      <c r="C164" s="307"/>
      <c r="D164" s="176" t="s">
        <v>355</v>
      </c>
      <c r="E164" s="28">
        <f>SUM(H165:H167)</f>
        <v>0</v>
      </c>
      <c r="F164" s="28"/>
      <c r="G164" s="28"/>
      <c r="H164" s="28"/>
      <c r="I164" s="27" t="e">
        <f>E164/$G$686</f>
        <v>#DIV/0!</v>
      </c>
      <c r="J164" s="19">
        <f t="shared" si="64"/>
        <v>1</v>
      </c>
      <c r="K164" s="68"/>
      <c r="L164" s="69"/>
      <c r="M164" s="69"/>
      <c r="N164" s="69"/>
      <c r="O164" s="69"/>
      <c r="P164" s="70"/>
      <c r="Q164" s="73"/>
      <c r="R164" s="68"/>
      <c r="S164" s="69"/>
      <c r="T164" s="69"/>
      <c r="U164" s="69"/>
      <c r="V164" s="69"/>
      <c r="W164" s="70"/>
      <c r="X164" s="71"/>
      <c r="Y164" s="68"/>
      <c r="Z164" s="69"/>
      <c r="AA164" s="69"/>
      <c r="AB164" s="69"/>
      <c r="AC164" s="69"/>
      <c r="AD164" s="70"/>
      <c r="AE164" s="71"/>
      <c r="AF164" s="68"/>
      <c r="AG164" s="69"/>
      <c r="AH164" s="69"/>
      <c r="AI164" s="69"/>
      <c r="AJ164" s="69"/>
      <c r="AK164" s="70"/>
      <c r="AL164" s="71"/>
      <c r="AM164" s="68"/>
      <c r="AN164" s="69"/>
      <c r="AO164" s="69"/>
      <c r="AP164" s="69"/>
      <c r="AQ164" s="69"/>
      <c r="AR164" s="70"/>
      <c r="AS164" s="71"/>
      <c r="AT164" s="68"/>
      <c r="AU164" s="69"/>
      <c r="AV164" s="69"/>
      <c r="AW164" s="69"/>
      <c r="AX164" s="69"/>
      <c r="AY164" s="70"/>
      <c r="AZ164" s="71"/>
      <c r="BA164" s="68"/>
      <c r="BB164" s="69"/>
      <c r="BC164" s="69"/>
      <c r="BD164" s="69"/>
      <c r="BE164" s="69"/>
      <c r="BF164" s="70"/>
      <c r="BG164" s="71"/>
      <c r="BH164" s="68"/>
      <c r="BI164" s="69"/>
      <c r="BJ164" s="69"/>
      <c r="BK164" s="69"/>
      <c r="BL164" s="69"/>
      <c r="BM164" s="70"/>
      <c r="BN164" s="71"/>
      <c r="BO164" s="68"/>
      <c r="BP164" s="69"/>
      <c r="BQ164" s="69"/>
      <c r="BR164" s="69"/>
      <c r="BS164" s="69"/>
      <c r="BT164" s="70"/>
      <c r="BU164" s="71"/>
      <c r="BV164" s="68"/>
      <c r="BW164" s="69"/>
      <c r="BX164" s="69"/>
      <c r="BY164" s="69"/>
      <c r="BZ164" s="69"/>
      <c r="CA164" s="70"/>
      <c r="CB164" s="71"/>
      <c r="CC164" s="68"/>
      <c r="CD164" s="69"/>
      <c r="CE164" s="69"/>
      <c r="CF164" s="69"/>
      <c r="CG164" s="69"/>
      <c r="CH164" s="70"/>
      <c r="CI164" s="71"/>
      <c r="CJ164" s="68"/>
      <c r="CK164" s="69"/>
      <c r="CL164" s="69"/>
      <c r="CM164" s="69"/>
      <c r="CN164" s="69"/>
      <c r="CO164" s="70"/>
      <c r="CP164" s="71"/>
      <c r="CQ164" s="68"/>
      <c r="CR164" s="69"/>
      <c r="CS164" s="69"/>
      <c r="CT164" s="69"/>
      <c r="CU164" s="69"/>
      <c r="CV164" s="70"/>
      <c r="CW164" s="71"/>
      <c r="CX164" s="68"/>
      <c r="CY164" s="69"/>
      <c r="CZ164" s="69"/>
      <c r="DA164" s="69"/>
      <c r="DB164" s="69"/>
      <c r="DC164" s="70"/>
      <c r="DD164" s="71"/>
      <c r="DE164" s="68"/>
      <c r="DF164" s="69"/>
      <c r="DG164" s="69"/>
      <c r="DH164" s="69"/>
      <c r="DI164" s="69"/>
      <c r="DJ164" s="70"/>
      <c r="DK164" s="71"/>
      <c r="DL164" s="68"/>
      <c r="DM164" s="69"/>
      <c r="DN164" s="69"/>
      <c r="DO164" s="69"/>
      <c r="DP164" s="69"/>
      <c r="DQ164" s="70"/>
      <c r="DR164" s="71"/>
      <c r="DS164" s="68"/>
      <c r="DT164" s="69"/>
      <c r="DU164" s="69"/>
      <c r="DV164" s="69"/>
      <c r="DW164" s="69"/>
      <c r="DX164" s="70"/>
      <c r="DY164" s="71"/>
      <c r="DZ164" s="68"/>
      <c r="EA164" s="69"/>
      <c r="EB164" s="69"/>
      <c r="EC164" s="69"/>
      <c r="ED164" s="69"/>
      <c r="EE164" s="70"/>
      <c r="EF164" s="71"/>
      <c r="EG164" s="70">
        <f t="shared" si="62"/>
        <v>1</v>
      </c>
      <c r="EH164" s="73">
        <f t="shared" si="63"/>
        <v>0</v>
      </c>
      <c r="EI164" s="70">
        <f t="shared" si="65"/>
        <v>0</v>
      </c>
      <c r="EJ164" s="66">
        <f t="shared" si="66"/>
        <v>0</v>
      </c>
      <c r="EM164" s="67"/>
    </row>
    <row r="165" spans="1:143" ht="25.5" outlineLevel="1" x14ac:dyDescent="0.2">
      <c r="A165" s="302" t="s">
        <v>397</v>
      </c>
      <c r="B165" s="303" t="s">
        <v>93</v>
      </c>
      <c r="C165" s="306" t="str">
        <f>IFERROR(IFERROR(IF(MATCH(B165,[1]SINAPI!$A$3:$A$7037,0),(PROPER(VLOOKUP(B165,[1]SINAPI!$A$3:$E$7037,5,0))),0),IFERROR(IF(MATCH(B165,'[1]CDHU-182'!$A$9:$A$4098,0),(UPPER(VLOOKUP(B165,'[1]CDHU-182'!$A$9:$H$4098,8,0))),0),IFERROR(IF(MATCH(B165,[1]FDE!$A$7:$A$3232,0),(VLOOKUP(B165,[1]FDE!$A$7:$E$3232,5,0)),0),IF(MATCH(B165,'[1]SIURB Edif'!$A$2:$A$2699,0),(PROPER(VLOOKUP(B165,'[1]SIURB Edif'!A$2:E$2699,5,0))),0))))," ")</f>
        <v>FDE-Julho/21</v>
      </c>
      <c r="D165" s="169" t="s">
        <v>812</v>
      </c>
      <c r="E165" s="170" t="s">
        <v>75</v>
      </c>
      <c r="F165" s="171">
        <v>1</v>
      </c>
      <c r="G165" s="74"/>
      <c r="H165" s="172">
        <f>ROUND(IFERROR(F165*G165," - "),2)</f>
        <v>0</v>
      </c>
      <c r="I165" s="173" t="e">
        <f>H165/$G$686</f>
        <v>#DIV/0!</v>
      </c>
      <c r="J165" s="19">
        <f t="shared" si="64"/>
        <v>1</v>
      </c>
      <c r="K165" s="68">
        <f>SUM(L165:P165)</f>
        <v>0</v>
      </c>
      <c r="L165" s="69"/>
      <c r="M165" s="69"/>
      <c r="N165" s="69"/>
      <c r="O165" s="69"/>
      <c r="P165" s="69"/>
      <c r="Q165" s="73">
        <f>K165*$H165</f>
        <v>0</v>
      </c>
      <c r="R165" s="68">
        <f>SUM(S165:W165)</f>
        <v>0</v>
      </c>
      <c r="S165" s="69"/>
      <c r="T165" s="69"/>
      <c r="U165" s="69"/>
      <c r="V165" s="69"/>
      <c r="W165" s="69"/>
      <c r="X165" s="71">
        <f>R165*$H165</f>
        <v>0</v>
      </c>
      <c r="Y165" s="68">
        <f>SUM(Z165:AD165)</f>
        <v>0</v>
      </c>
      <c r="Z165" s="69"/>
      <c r="AA165" s="69"/>
      <c r="AB165" s="69"/>
      <c r="AC165" s="69"/>
      <c r="AD165" s="69"/>
      <c r="AE165" s="71">
        <f>Y165*$H165</f>
        <v>0</v>
      </c>
      <c r="AF165" s="68">
        <f>SUM(AG165:AK165)</f>
        <v>0</v>
      </c>
      <c r="AG165" s="69"/>
      <c r="AH165" s="69"/>
      <c r="AI165" s="69"/>
      <c r="AJ165" s="69"/>
      <c r="AK165" s="69"/>
      <c r="AL165" s="71">
        <f>AF165*$H165</f>
        <v>0</v>
      </c>
      <c r="AM165" s="68">
        <f>SUM(AN165:AR165)</f>
        <v>0</v>
      </c>
      <c r="AN165" s="69"/>
      <c r="AO165" s="69"/>
      <c r="AP165" s="69"/>
      <c r="AQ165" s="69"/>
      <c r="AR165" s="69"/>
      <c r="AS165" s="71">
        <f>AM165*$H165</f>
        <v>0</v>
      </c>
      <c r="AT165" s="68">
        <f>SUM(AU165:AY165)</f>
        <v>0</v>
      </c>
      <c r="AU165" s="69"/>
      <c r="AV165" s="69"/>
      <c r="AW165" s="69"/>
      <c r="AX165" s="69"/>
      <c r="AY165" s="69"/>
      <c r="AZ165" s="71">
        <f>AT165*$H165</f>
        <v>0</v>
      </c>
      <c r="BA165" s="68">
        <f>SUM(BB165:BF165)</f>
        <v>0</v>
      </c>
      <c r="BB165" s="69"/>
      <c r="BC165" s="69"/>
      <c r="BD165" s="69"/>
      <c r="BE165" s="69"/>
      <c r="BF165" s="69"/>
      <c r="BG165" s="71">
        <f>BA165*$H165</f>
        <v>0</v>
      </c>
      <c r="BH165" s="68">
        <f>SUM(BI165:BM165)</f>
        <v>0</v>
      </c>
      <c r="BI165" s="69"/>
      <c r="BJ165" s="69"/>
      <c r="BK165" s="69"/>
      <c r="BL165" s="69"/>
      <c r="BM165" s="69"/>
      <c r="BN165" s="71">
        <f>BH165*$H165</f>
        <v>0</v>
      </c>
      <c r="BO165" s="68">
        <f>SUM(BP165:BT165)</f>
        <v>0</v>
      </c>
      <c r="BP165" s="69"/>
      <c r="BQ165" s="69"/>
      <c r="BR165" s="69"/>
      <c r="BS165" s="69"/>
      <c r="BT165" s="69"/>
      <c r="BU165" s="71">
        <f>BO165*$H165</f>
        <v>0</v>
      </c>
      <c r="BV165" s="68">
        <f>SUM(BW165:CA165)</f>
        <v>0</v>
      </c>
      <c r="BW165" s="69"/>
      <c r="BX165" s="69"/>
      <c r="BY165" s="69"/>
      <c r="BZ165" s="69"/>
      <c r="CA165" s="69"/>
      <c r="CB165" s="71">
        <f>BV165*$H165</f>
        <v>0</v>
      </c>
      <c r="CC165" s="68">
        <f>SUM(CD165:CH165)</f>
        <v>0</v>
      </c>
      <c r="CD165" s="69"/>
      <c r="CE165" s="69"/>
      <c r="CF165" s="69"/>
      <c r="CG165" s="69"/>
      <c r="CH165" s="69"/>
      <c r="CI165" s="71">
        <f>CC165*$H165</f>
        <v>0</v>
      </c>
      <c r="CJ165" s="68">
        <f>SUM(CK165:CO165)</f>
        <v>0</v>
      </c>
      <c r="CK165" s="69"/>
      <c r="CL165" s="69"/>
      <c r="CM165" s="69"/>
      <c r="CN165" s="69"/>
      <c r="CO165" s="69"/>
      <c r="CP165" s="71">
        <f>CJ165*$H165</f>
        <v>0</v>
      </c>
      <c r="CQ165" s="68">
        <f>SUM(CR165:CV165)</f>
        <v>0</v>
      </c>
      <c r="CR165" s="69"/>
      <c r="CS165" s="69"/>
      <c r="CT165" s="69"/>
      <c r="CU165" s="69"/>
      <c r="CV165" s="69"/>
      <c r="CW165" s="71">
        <f>CQ165*$H165</f>
        <v>0</v>
      </c>
      <c r="CX165" s="68">
        <f>SUM(CY165:DC165)</f>
        <v>0</v>
      </c>
      <c r="CY165" s="69"/>
      <c r="CZ165" s="69"/>
      <c r="DA165" s="69"/>
      <c r="DB165" s="69"/>
      <c r="DC165" s="69"/>
      <c r="DD165" s="71">
        <f>CX165*$H165</f>
        <v>0</v>
      </c>
      <c r="DE165" s="68">
        <f>SUM(DF165:DJ165)</f>
        <v>0</v>
      </c>
      <c r="DF165" s="69"/>
      <c r="DG165" s="69"/>
      <c r="DH165" s="69"/>
      <c r="DI165" s="69"/>
      <c r="DJ165" s="69"/>
      <c r="DK165" s="71">
        <f>DE165*$H165</f>
        <v>0</v>
      </c>
      <c r="DL165" s="68">
        <f>SUM(DM165:DQ165)</f>
        <v>0</v>
      </c>
      <c r="DM165" s="69"/>
      <c r="DN165" s="69"/>
      <c r="DO165" s="69"/>
      <c r="DP165" s="69"/>
      <c r="DQ165" s="69"/>
      <c r="DR165" s="71">
        <f>DL165*$H165</f>
        <v>0</v>
      </c>
      <c r="DS165" s="68">
        <f>SUM(DT165:DX165)</f>
        <v>0</v>
      </c>
      <c r="DT165" s="69"/>
      <c r="DU165" s="69"/>
      <c r="DV165" s="69"/>
      <c r="DW165" s="69"/>
      <c r="DX165" s="69"/>
      <c r="DY165" s="71">
        <f>DS165*$H165</f>
        <v>0</v>
      </c>
      <c r="DZ165" s="68">
        <f>SUM(EA165:EE165)</f>
        <v>0</v>
      </c>
      <c r="EA165" s="69"/>
      <c r="EB165" s="69"/>
      <c r="EC165" s="69"/>
      <c r="ED165" s="69"/>
      <c r="EE165" s="69"/>
      <c r="EF165" s="71">
        <f>DZ165*$H165</f>
        <v>0</v>
      </c>
      <c r="EG165" s="70">
        <f t="shared" si="62"/>
        <v>1</v>
      </c>
      <c r="EH165" s="73">
        <f t="shared" si="63"/>
        <v>0</v>
      </c>
      <c r="EI165" s="70">
        <f t="shared" si="65"/>
        <v>0</v>
      </c>
      <c r="EJ165" s="66">
        <f t="shared" si="66"/>
        <v>0</v>
      </c>
      <c r="EM165" s="67"/>
    </row>
    <row r="166" spans="1:143" ht="25.5" outlineLevel="1" x14ac:dyDescent="0.2">
      <c r="A166" s="302" t="s">
        <v>398</v>
      </c>
      <c r="B166" s="303" t="s">
        <v>74</v>
      </c>
      <c r="C166" s="306" t="str">
        <f>IFERROR(IFERROR(IF(MATCH(B166,[1]SINAPI!$A$3:$A$7037,0),(PROPER(VLOOKUP(B166,[1]SINAPI!$A$3:$E$7037,5,0))),0),IFERROR(IF(MATCH(B166,'[1]CDHU-182'!$A$9:$A$4098,0),(UPPER(VLOOKUP(B166,'[1]CDHU-182'!$A$9:$H$4098,8,0))),0),IFERROR(IF(MATCH(B166,[1]FDE!$A$7:$A$3232,0),(VLOOKUP(B166,[1]FDE!$A$7:$E$3232,5,0)),0),IF(MATCH(B166,'[1]SIURB Edif'!$A$2:$A$2699,0),(PROPER(VLOOKUP(B166,'[1]SIURB Edif'!A$2:E$2699,5,0))),0))))," ")</f>
        <v>FDE-Julho/21</v>
      </c>
      <c r="D166" s="169" t="s">
        <v>813</v>
      </c>
      <c r="E166" s="170" t="s">
        <v>75</v>
      </c>
      <c r="F166" s="171">
        <v>1</v>
      </c>
      <c r="G166" s="74"/>
      <c r="H166" s="172">
        <f>ROUND(IFERROR(F166*G166," - "),2)</f>
        <v>0</v>
      </c>
      <c r="I166" s="173" t="e">
        <f>H166/$G$686</f>
        <v>#DIV/0!</v>
      </c>
      <c r="J166" s="19">
        <f t="shared" si="64"/>
        <v>1</v>
      </c>
      <c r="K166" s="68">
        <f>SUM(L166:P166)</f>
        <v>0</v>
      </c>
      <c r="L166" s="69"/>
      <c r="M166" s="69"/>
      <c r="N166" s="69"/>
      <c r="O166" s="69"/>
      <c r="P166" s="69"/>
      <c r="Q166" s="73">
        <f>K166*$H166</f>
        <v>0</v>
      </c>
      <c r="R166" s="68">
        <f>SUM(S166:W166)</f>
        <v>0</v>
      </c>
      <c r="S166" s="69"/>
      <c r="T166" s="69"/>
      <c r="U166" s="69"/>
      <c r="V166" s="69"/>
      <c r="W166" s="69"/>
      <c r="X166" s="71">
        <f>R166*$H166</f>
        <v>0</v>
      </c>
      <c r="Y166" s="68">
        <f>SUM(Z166:AD166)</f>
        <v>0</v>
      </c>
      <c r="Z166" s="69"/>
      <c r="AA166" s="69"/>
      <c r="AB166" s="69"/>
      <c r="AC166" s="69"/>
      <c r="AD166" s="69"/>
      <c r="AE166" s="71">
        <f>Y166*$H166</f>
        <v>0</v>
      </c>
      <c r="AF166" s="68">
        <f>SUM(AG166:AK166)</f>
        <v>0</v>
      </c>
      <c r="AG166" s="69"/>
      <c r="AH166" s="69"/>
      <c r="AI166" s="69"/>
      <c r="AJ166" s="69"/>
      <c r="AK166" s="69"/>
      <c r="AL166" s="71">
        <f>AF166*$H166</f>
        <v>0</v>
      </c>
      <c r="AM166" s="68">
        <f>SUM(AN166:AR166)</f>
        <v>0</v>
      </c>
      <c r="AN166" s="69"/>
      <c r="AO166" s="69"/>
      <c r="AP166" s="69"/>
      <c r="AQ166" s="69"/>
      <c r="AR166" s="69"/>
      <c r="AS166" s="71">
        <f>AM166*$H166</f>
        <v>0</v>
      </c>
      <c r="AT166" s="68">
        <f>SUM(AU166:AY166)</f>
        <v>0</v>
      </c>
      <c r="AU166" s="69"/>
      <c r="AV166" s="69"/>
      <c r="AW166" s="69"/>
      <c r="AX166" s="69"/>
      <c r="AY166" s="69"/>
      <c r="AZ166" s="71">
        <f>AT166*$H166</f>
        <v>0</v>
      </c>
      <c r="BA166" s="68">
        <f>SUM(BB166:BF166)</f>
        <v>0</v>
      </c>
      <c r="BB166" s="69"/>
      <c r="BC166" s="69"/>
      <c r="BD166" s="69"/>
      <c r="BE166" s="69"/>
      <c r="BF166" s="69"/>
      <c r="BG166" s="71">
        <f>BA166*$H166</f>
        <v>0</v>
      </c>
      <c r="BH166" s="68">
        <f>SUM(BI166:BM166)</f>
        <v>0</v>
      </c>
      <c r="BI166" s="69"/>
      <c r="BJ166" s="69"/>
      <c r="BK166" s="69"/>
      <c r="BL166" s="69"/>
      <c r="BM166" s="69"/>
      <c r="BN166" s="71">
        <f>BH166*$H166</f>
        <v>0</v>
      </c>
      <c r="BO166" s="68">
        <f>SUM(BP166:BT166)</f>
        <v>0</v>
      </c>
      <c r="BP166" s="69"/>
      <c r="BQ166" s="69"/>
      <c r="BR166" s="69"/>
      <c r="BS166" s="69"/>
      <c r="BT166" s="69"/>
      <c r="BU166" s="71">
        <f>BO166*$H166</f>
        <v>0</v>
      </c>
      <c r="BV166" s="68">
        <f>SUM(BW166:CA166)</f>
        <v>0</v>
      </c>
      <c r="BW166" s="69"/>
      <c r="BX166" s="69"/>
      <c r="BY166" s="69"/>
      <c r="BZ166" s="69"/>
      <c r="CA166" s="69"/>
      <c r="CB166" s="71">
        <f>BV166*$H166</f>
        <v>0</v>
      </c>
      <c r="CC166" s="68">
        <f>SUM(CD166:CH166)</f>
        <v>0</v>
      </c>
      <c r="CD166" s="69"/>
      <c r="CE166" s="69"/>
      <c r="CF166" s="69"/>
      <c r="CG166" s="69"/>
      <c r="CH166" s="69"/>
      <c r="CI166" s="71">
        <f>CC166*$H166</f>
        <v>0</v>
      </c>
      <c r="CJ166" s="68">
        <f>SUM(CK166:CO166)</f>
        <v>0</v>
      </c>
      <c r="CK166" s="69"/>
      <c r="CL166" s="69"/>
      <c r="CM166" s="69"/>
      <c r="CN166" s="69"/>
      <c r="CO166" s="69"/>
      <c r="CP166" s="71">
        <f>CJ166*$H166</f>
        <v>0</v>
      </c>
      <c r="CQ166" s="68">
        <f>SUM(CR166:CV166)</f>
        <v>0</v>
      </c>
      <c r="CR166" s="69"/>
      <c r="CS166" s="69"/>
      <c r="CT166" s="69"/>
      <c r="CU166" s="69"/>
      <c r="CV166" s="69"/>
      <c r="CW166" s="71">
        <f>CQ166*$H166</f>
        <v>0</v>
      </c>
      <c r="CX166" s="68">
        <f>SUM(CY166:DC166)</f>
        <v>0</v>
      </c>
      <c r="CY166" s="69"/>
      <c r="CZ166" s="69"/>
      <c r="DA166" s="69"/>
      <c r="DB166" s="69"/>
      <c r="DC166" s="69"/>
      <c r="DD166" s="71">
        <f>CX166*$H166</f>
        <v>0</v>
      </c>
      <c r="DE166" s="68">
        <f>SUM(DF166:DJ166)</f>
        <v>0</v>
      </c>
      <c r="DF166" s="69"/>
      <c r="DG166" s="69"/>
      <c r="DH166" s="69"/>
      <c r="DI166" s="69"/>
      <c r="DJ166" s="69"/>
      <c r="DK166" s="71">
        <f>DE166*$H166</f>
        <v>0</v>
      </c>
      <c r="DL166" s="68">
        <f>SUM(DM166:DQ166)</f>
        <v>0</v>
      </c>
      <c r="DM166" s="69"/>
      <c r="DN166" s="69"/>
      <c r="DO166" s="69"/>
      <c r="DP166" s="69"/>
      <c r="DQ166" s="69"/>
      <c r="DR166" s="71">
        <f>DL166*$H166</f>
        <v>0</v>
      </c>
      <c r="DS166" s="68">
        <f>SUM(DT166:DX166)</f>
        <v>0</v>
      </c>
      <c r="DT166" s="69"/>
      <c r="DU166" s="69"/>
      <c r="DV166" s="69"/>
      <c r="DW166" s="69"/>
      <c r="DX166" s="69"/>
      <c r="DY166" s="71">
        <f>DS166*$H166</f>
        <v>0</v>
      </c>
      <c r="DZ166" s="68">
        <f>SUM(EA166:EE166)</f>
        <v>0</v>
      </c>
      <c r="EA166" s="69"/>
      <c r="EB166" s="69"/>
      <c r="EC166" s="69"/>
      <c r="ED166" s="69"/>
      <c r="EE166" s="69"/>
      <c r="EF166" s="71">
        <f>DZ166*$H166</f>
        <v>0</v>
      </c>
      <c r="EG166" s="70">
        <f t="shared" si="62"/>
        <v>1</v>
      </c>
      <c r="EH166" s="73">
        <f t="shared" si="63"/>
        <v>0</v>
      </c>
      <c r="EI166" s="70">
        <f t="shared" si="65"/>
        <v>0</v>
      </c>
      <c r="EJ166" s="66">
        <f t="shared" si="66"/>
        <v>0</v>
      </c>
      <c r="EM166" s="67"/>
    </row>
    <row r="167" spans="1:143" ht="26.25" outlineLevel="1" thickBot="1" x14ac:dyDescent="0.25">
      <c r="A167" s="302" t="s">
        <v>399</v>
      </c>
      <c r="B167" s="303" t="s">
        <v>85</v>
      </c>
      <c r="C167" s="306" t="str">
        <f>IFERROR(IFERROR(IF(MATCH(B167,[1]SINAPI!$A$3:$A$7037,0),(PROPER(VLOOKUP(B167,[1]SINAPI!$A$3:$E$7037,5,0))),0),IFERROR(IF(MATCH(B167,'[1]CDHU-182'!$A$9:$A$4098,0),(UPPER(VLOOKUP(B167,'[1]CDHU-182'!$A$9:$H$4098,8,0))),0),IFERROR(IF(MATCH(B167,[1]FDE!$A$7:$A$3232,0),(VLOOKUP(B167,[1]FDE!$A$7:$E$3232,5,0)),0),IF(MATCH(B167,'[1]SIURB Edif'!$A$2:$A$2699,0),(PROPER(VLOOKUP(B167,'[1]SIURB Edif'!A$2:E$2699,5,0))),0))))," ")</f>
        <v>FDE-Julho/21</v>
      </c>
      <c r="D167" s="169" t="s">
        <v>340</v>
      </c>
      <c r="E167" s="170" t="s">
        <v>75</v>
      </c>
      <c r="F167" s="171">
        <v>10</v>
      </c>
      <c r="G167" s="74"/>
      <c r="H167" s="172">
        <f>ROUND(IFERROR(F167*G167," - "),2)</f>
        <v>0</v>
      </c>
      <c r="I167" s="175" t="e">
        <f>H167/$G$686</f>
        <v>#DIV/0!</v>
      </c>
      <c r="J167" s="19">
        <f t="shared" si="64"/>
        <v>1</v>
      </c>
      <c r="K167" s="68">
        <f>SUM(L167:P167)</f>
        <v>0</v>
      </c>
      <c r="L167" s="82"/>
      <c r="M167" s="82"/>
      <c r="N167" s="82"/>
      <c r="O167" s="82"/>
      <c r="P167" s="82"/>
      <c r="Q167" s="73">
        <f>K167*$H167</f>
        <v>0</v>
      </c>
      <c r="R167" s="68">
        <f>SUM(S167:W167)</f>
        <v>0</v>
      </c>
      <c r="S167" s="82"/>
      <c r="T167" s="82"/>
      <c r="U167" s="82"/>
      <c r="V167" s="82"/>
      <c r="W167" s="82"/>
      <c r="X167" s="73">
        <f>R167*$H167</f>
        <v>0</v>
      </c>
      <c r="Y167" s="68">
        <f>SUM(Z167:AD167)</f>
        <v>0</v>
      </c>
      <c r="Z167" s="82"/>
      <c r="AA167" s="82"/>
      <c r="AB167" s="82"/>
      <c r="AC167" s="82"/>
      <c r="AD167" s="82"/>
      <c r="AE167" s="73">
        <f>Y167*$H167</f>
        <v>0</v>
      </c>
      <c r="AF167" s="68">
        <f>SUM(AG167:AK167)</f>
        <v>0</v>
      </c>
      <c r="AG167" s="82"/>
      <c r="AH167" s="82"/>
      <c r="AI167" s="82"/>
      <c r="AJ167" s="82"/>
      <c r="AK167" s="82"/>
      <c r="AL167" s="73">
        <f>AF167*$H167</f>
        <v>0</v>
      </c>
      <c r="AM167" s="68">
        <f>SUM(AN167:AR167)</f>
        <v>0</v>
      </c>
      <c r="AN167" s="82"/>
      <c r="AO167" s="82"/>
      <c r="AP167" s="82"/>
      <c r="AQ167" s="82"/>
      <c r="AR167" s="82"/>
      <c r="AS167" s="73">
        <f>AM167*$H167</f>
        <v>0</v>
      </c>
      <c r="AT167" s="68">
        <f>SUM(AU167:AY167)</f>
        <v>0</v>
      </c>
      <c r="AU167" s="82"/>
      <c r="AV167" s="82"/>
      <c r="AW167" s="82"/>
      <c r="AX167" s="82"/>
      <c r="AY167" s="82"/>
      <c r="AZ167" s="73">
        <f>AT167*$H167</f>
        <v>0</v>
      </c>
      <c r="BA167" s="68">
        <f>SUM(BB167:BF167)</f>
        <v>0</v>
      </c>
      <c r="BB167" s="82"/>
      <c r="BC167" s="82"/>
      <c r="BD167" s="82"/>
      <c r="BE167" s="82"/>
      <c r="BF167" s="82"/>
      <c r="BG167" s="73">
        <f>BA167*$H167</f>
        <v>0</v>
      </c>
      <c r="BH167" s="68">
        <f>SUM(BI167:BM167)</f>
        <v>0</v>
      </c>
      <c r="BI167" s="82"/>
      <c r="BJ167" s="82"/>
      <c r="BK167" s="82"/>
      <c r="BL167" s="82"/>
      <c r="BM167" s="82"/>
      <c r="BN167" s="73">
        <f>BH167*$H167</f>
        <v>0</v>
      </c>
      <c r="BO167" s="68">
        <f>SUM(BP167:BT167)</f>
        <v>0</v>
      </c>
      <c r="BP167" s="82"/>
      <c r="BQ167" s="82"/>
      <c r="BR167" s="82"/>
      <c r="BS167" s="82"/>
      <c r="BT167" s="82"/>
      <c r="BU167" s="73">
        <f>BO167*$H167</f>
        <v>0</v>
      </c>
      <c r="BV167" s="68">
        <f>SUM(BW167:CA167)</f>
        <v>0</v>
      </c>
      <c r="BW167" s="82"/>
      <c r="BX167" s="82"/>
      <c r="BY167" s="82"/>
      <c r="BZ167" s="82"/>
      <c r="CA167" s="82"/>
      <c r="CB167" s="73">
        <f>BV167*$H167</f>
        <v>0</v>
      </c>
      <c r="CC167" s="68">
        <f>SUM(CD167:CH167)</f>
        <v>0</v>
      </c>
      <c r="CD167" s="82"/>
      <c r="CE167" s="82"/>
      <c r="CF167" s="82"/>
      <c r="CG167" s="82"/>
      <c r="CH167" s="82"/>
      <c r="CI167" s="73">
        <f>CC167*$H167</f>
        <v>0</v>
      </c>
      <c r="CJ167" s="68">
        <f>SUM(CK167:CO167)</f>
        <v>0</v>
      </c>
      <c r="CK167" s="82"/>
      <c r="CL167" s="82"/>
      <c r="CM167" s="82"/>
      <c r="CN167" s="82"/>
      <c r="CO167" s="82"/>
      <c r="CP167" s="73">
        <f>CJ167*$H167</f>
        <v>0</v>
      </c>
      <c r="CQ167" s="68">
        <f>SUM(CR167:CV167)</f>
        <v>0</v>
      </c>
      <c r="CR167" s="82"/>
      <c r="CS167" s="82"/>
      <c r="CT167" s="82"/>
      <c r="CU167" s="82"/>
      <c r="CV167" s="82"/>
      <c r="CW167" s="73">
        <f>CQ167*$H167</f>
        <v>0</v>
      </c>
      <c r="CX167" s="68">
        <f>SUM(CY167:DC167)</f>
        <v>0</v>
      </c>
      <c r="CY167" s="82"/>
      <c r="CZ167" s="82"/>
      <c r="DA167" s="82"/>
      <c r="DB167" s="82"/>
      <c r="DC167" s="82"/>
      <c r="DD167" s="73">
        <f>CX167*$H167</f>
        <v>0</v>
      </c>
      <c r="DE167" s="68">
        <f>SUM(DF167:DJ167)</f>
        <v>0</v>
      </c>
      <c r="DF167" s="82"/>
      <c r="DG167" s="82"/>
      <c r="DH167" s="82"/>
      <c r="DI167" s="82"/>
      <c r="DJ167" s="82"/>
      <c r="DK167" s="73">
        <f>DE167*$H167</f>
        <v>0</v>
      </c>
      <c r="DL167" s="68">
        <f>SUM(DM167:DQ167)</f>
        <v>0</v>
      </c>
      <c r="DM167" s="82"/>
      <c r="DN167" s="82"/>
      <c r="DO167" s="82"/>
      <c r="DP167" s="82"/>
      <c r="DQ167" s="82"/>
      <c r="DR167" s="73">
        <f>DL167*$H167</f>
        <v>0</v>
      </c>
      <c r="DS167" s="68">
        <f>SUM(DT167:DX167)</f>
        <v>0</v>
      </c>
      <c r="DT167" s="82"/>
      <c r="DU167" s="82"/>
      <c r="DV167" s="82"/>
      <c r="DW167" s="82"/>
      <c r="DX167" s="82"/>
      <c r="DY167" s="73">
        <f>DS167*$H167</f>
        <v>0</v>
      </c>
      <c r="DZ167" s="68">
        <f>SUM(EA167:EE167)</f>
        <v>0</v>
      </c>
      <c r="EA167" s="82"/>
      <c r="EB167" s="82"/>
      <c r="EC167" s="82"/>
      <c r="ED167" s="82"/>
      <c r="EE167" s="82"/>
      <c r="EF167" s="73">
        <f>DZ167*$H167</f>
        <v>0</v>
      </c>
      <c r="EG167" s="70">
        <f t="shared" si="62"/>
        <v>1</v>
      </c>
      <c r="EH167" s="73">
        <f t="shared" si="63"/>
        <v>0</v>
      </c>
      <c r="EI167" s="70">
        <f t="shared" si="65"/>
        <v>0</v>
      </c>
      <c r="EJ167" s="66">
        <f t="shared" si="66"/>
        <v>0</v>
      </c>
      <c r="EM167" s="67"/>
    </row>
    <row r="168" spans="1:143" ht="15.75" thickBot="1" x14ac:dyDescent="0.25">
      <c r="A168" s="309">
        <v>10</v>
      </c>
      <c r="B168" s="310"/>
      <c r="C168" s="308"/>
      <c r="D168" s="179" t="s">
        <v>894</v>
      </c>
      <c r="E168" s="167">
        <f>ROUND(SUM(E169,E172,E174,E179,E183),2)</f>
        <v>0</v>
      </c>
      <c r="F168" s="167"/>
      <c r="G168" s="167"/>
      <c r="H168" s="29"/>
      <c r="I168" s="12" t="e">
        <f>E168/$G$686</f>
        <v>#DIV/0!</v>
      </c>
      <c r="J168" s="26" t="e">
        <f t="shared" si="64"/>
        <v>#DIV/0!</v>
      </c>
      <c r="K168" s="75" t="e">
        <f>ROUND(Q168/$E168,4)</f>
        <v>#DIV/0!</v>
      </c>
      <c r="L168" s="76" t="e">
        <f>SUMPRODUCT(L169:L186,$H169:$H186)/$E168</f>
        <v>#DIV/0!</v>
      </c>
      <c r="M168" s="76" t="e">
        <f>SUMPRODUCT(M169:M186,$H169:$H186)/$E168</f>
        <v>#DIV/0!</v>
      </c>
      <c r="N168" s="76" t="e">
        <f>SUMPRODUCT(N169:N186,$H169:$H186)/$E168</f>
        <v>#DIV/0!</v>
      </c>
      <c r="O168" s="76" t="e">
        <f>SUMPRODUCT(O169:O186,$H169:$H186)/$E168</f>
        <v>#DIV/0!</v>
      </c>
      <c r="P168" s="76" t="e">
        <f>SUMPRODUCT(P169:P186,$H169:$H186)/$E168</f>
        <v>#DIV/0!</v>
      </c>
      <c r="Q168" s="77">
        <f>SUM(Q169:Q186)</f>
        <v>0</v>
      </c>
      <c r="R168" s="78" t="e">
        <f>ROUND(X168/$E168,4)</f>
        <v>#DIV/0!</v>
      </c>
      <c r="S168" s="76" t="e">
        <f>SUMPRODUCT(S169:S186,$H169:$H186)/$E168</f>
        <v>#DIV/0!</v>
      </c>
      <c r="T168" s="76" t="e">
        <f>SUMPRODUCT(T169:T186,$H169:$H186)/$E168</f>
        <v>#DIV/0!</v>
      </c>
      <c r="U168" s="76" t="e">
        <f>SUMPRODUCT(U169:U186,$H169:$H186)/$E168</f>
        <v>#DIV/0!</v>
      </c>
      <c r="V168" s="76" t="e">
        <f>SUMPRODUCT(V169:V186,$H169:$H186)/$E168</f>
        <v>#DIV/0!</v>
      </c>
      <c r="W168" s="76" t="e">
        <f>SUMPRODUCT(W169:W186,$H169:$H186)/$E168</f>
        <v>#DIV/0!</v>
      </c>
      <c r="X168" s="77">
        <f>SUM(X169:X186)</f>
        <v>0</v>
      </c>
      <c r="Y168" s="78" t="e">
        <f>ROUND(AE168/$E168,4)</f>
        <v>#DIV/0!</v>
      </c>
      <c r="Z168" s="76" t="e">
        <f>SUMPRODUCT(Z169:Z186,$H169:$H186)/$E168</f>
        <v>#DIV/0!</v>
      </c>
      <c r="AA168" s="76" t="e">
        <f>SUMPRODUCT(AA169:AA186,$H169:$H186)/$E168</f>
        <v>#DIV/0!</v>
      </c>
      <c r="AB168" s="76" t="e">
        <f>SUMPRODUCT(AB169:AB186,$H169:$H186)/$E168</f>
        <v>#DIV/0!</v>
      </c>
      <c r="AC168" s="76" t="e">
        <f>SUMPRODUCT(AC169:AC186,$H169:$H186)/$E168</f>
        <v>#DIV/0!</v>
      </c>
      <c r="AD168" s="76" t="e">
        <f>SUMPRODUCT(AD169:AD186,$H169:$H186)/$E168</f>
        <v>#DIV/0!</v>
      </c>
      <c r="AE168" s="77">
        <f>SUM(AE169:AE186)</f>
        <v>0</v>
      </c>
      <c r="AF168" s="81" t="e">
        <f>ROUND(AL168/$E168,4)</f>
        <v>#DIV/0!</v>
      </c>
      <c r="AG168" s="76" t="e">
        <f>SUMPRODUCT(AG169:AG186,$H169:$H186)/$E168</f>
        <v>#DIV/0!</v>
      </c>
      <c r="AH168" s="76" t="e">
        <f>SUMPRODUCT(AH169:AH186,$H169:$H186)/$E168</f>
        <v>#DIV/0!</v>
      </c>
      <c r="AI168" s="76" t="e">
        <f>SUMPRODUCT(AI169:AI186,$H169:$H186)/$E168</f>
        <v>#DIV/0!</v>
      </c>
      <c r="AJ168" s="76" t="e">
        <f>SUMPRODUCT(AJ169:AJ186,$H169:$H186)/$E168</f>
        <v>#DIV/0!</v>
      </c>
      <c r="AK168" s="76" t="e">
        <f>SUMPRODUCT(AK169:AK186,$H169:$H186)/$E168</f>
        <v>#DIV/0!</v>
      </c>
      <c r="AL168" s="77">
        <f>SUM(AL169:AL186)</f>
        <v>0</v>
      </c>
      <c r="AM168" s="81" t="e">
        <f>ROUND(AS168/$E168,4)</f>
        <v>#DIV/0!</v>
      </c>
      <c r="AN168" s="76" t="e">
        <f>SUMPRODUCT(AN169:AN186,$H169:$H186)/$E168</f>
        <v>#DIV/0!</v>
      </c>
      <c r="AO168" s="76" t="e">
        <f>SUMPRODUCT(AO169:AO186,$H169:$H186)/$E168</f>
        <v>#DIV/0!</v>
      </c>
      <c r="AP168" s="76" t="e">
        <f>SUMPRODUCT(AP169:AP186,$H169:$H186)/$E168</f>
        <v>#DIV/0!</v>
      </c>
      <c r="AQ168" s="76" t="e">
        <f>SUMPRODUCT(AQ169:AQ186,$H169:$H186)/$E168</f>
        <v>#DIV/0!</v>
      </c>
      <c r="AR168" s="76" t="e">
        <f>SUMPRODUCT(AR169:AR186,$H169:$H186)/$E168</f>
        <v>#DIV/0!</v>
      </c>
      <c r="AS168" s="77">
        <f>SUM(AS169:AS186)</f>
        <v>0</v>
      </c>
      <c r="AT168" s="81" t="e">
        <f>ROUND(AZ168/$E168,4)</f>
        <v>#DIV/0!</v>
      </c>
      <c r="AU168" s="76" t="e">
        <f>SUMPRODUCT(AU169:AU186,$H169:$H186)/$E168</f>
        <v>#DIV/0!</v>
      </c>
      <c r="AV168" s="76" t="e">
        <f>SUMPRODUCT(AV169:AV186,$H169:$H186)/$E168</f>
        <v>#DIV/0!</v>
      </c>
      <c r="AW168" s="76" t="e">
        <f>SUMPRODUCT(AW169:AW186,$H169:$H186)/$E168</f>
        <v>#DIV/0!</v>
      </c>
      <c r="AX168" s="76" t="e">
        <f>SUMPRODUCT(AX169:AX186,$H169:$H186)/$E168</f>
        <v>#DIV/0!</v>
      </c>
      <c r="AY168" s="76" t="e">
        <f>SUMPRODUCT(AY169:AY186,$H169:$H186)/$E168</f>
        <v>#DIV/0!</v>
      </c>
      <c r="AZ168" s="77">
        <f>SUM(AZ169:AZ186)</f>
        <v>0</v>
      </c>
      <c r="BA168" s="81" t="e">
        <f>ROUND(BG168/$E168,4)</f>
        <v>#DIV/0!</v>
      </c>
      <c r="BB168" s="76" t="e">
        <f>SUMPRODUCT(BB169:BB186,$H169:$H186)/$E168</f>
        <v>#DIV/0!</v>
      </c>
      <c r="BC168" s="76" t="e">
        <f>SUMPRODUCT(BC169:BC186,$H169:$H186)/$E168</f>
        <v>#DIV/0!</v>
      </c>
      <c r="BD168" s="76" t="e">
        <f>SUMPRODUCT(BD169:BD186,$H169:$H186)/$E168</f>
        <v>#DIV/0!</v>
      </c>
      <c r="BE168" s="76" t="e">
        <f>SUMPRODUCT(BE169:BE186,$H169:$H186)/$E168</f>
        <v>#DIV/0!</v>
      </c>
      <c r="BF168" s="76" t="e">
        <f>SUMPRODUCT(BF169:BF186,$H169:$H186)/$E168</f>
        <v>#DIV/0!</v>
      </c>
      <c r="BG168" s="77">
        <f>SUM(BG169:BG186)</f>
        <v>0</v>
      </c>
      <c r="BH168" s="81" t="e">
        <f>ROUND(BN168/$E168,4)</f>
        <v>#DIV/0!</v>
      </c>
      <c r="BI168" s="76" t="e">
        <f>SUMPRODUCT(BI169:BI186,$H169:$H186)/$E168</f>
        <v>#DIV/0!</v>
      </c>
      <c r="BJ168" s="76" t="e">
        <f>SUMPRODUCT(BJ169:BJ186,$H169:$H186)/$E168</f>
        <v>#DIV/0!</v>
      </c>
      <c r="BK168" s="76" t="e">
        <f>SUMPRODUCT(BK169:BK186,$H169:$H186)/$E168</f>
        <v>#DIV/0!</v>
      </c>
      <c r="BL168" s="76" t="e">
        <f>SUMPRODUCT(BL169:BL186,$H169:$H186)/$E168</f>
        <v>#DIV/0!</v>
      </c>
      <c r="BM168" s="76" t="e">
        <f>SUMPRODUCT(BM169:BM186,$H169:$H186)/$E168</f>
        <v>#DIV/0!</v>
      </c>
      <c r="BN168" s="77">
        <f>SUM(BN169:BN186)</f>
        <v>0</v>
      </c>
      <c r="BO168" s="81" t="e">
        <f>ROUND(BU168/$E168,4)</f>
        <v>#DIV/0!</v>
      </c>
      <c r="BP168" s="76" t="e">
        <f>SUMPRODUCT(BP169:BP186,$H169:$H186)/$E168</f>
        <v>#DIV/0!</v>
      </c>
      <c r="BQ168" s="76" t="e">
        <f>SUMPRODUCT(BQ169:BQ186,$H169:$H186)/$E168</f>
        <v>#DIV/0!</v>
      </c>
      <c r="BR168" s="76" t="e">
        <f>SUMPRODUCT(BR169:BR186,$H169:$H186)/$E168</f>
        <v>#DIV/0!</v>
      </c>
      <c r="BS168" s="76" t="e">
        <f>SUMPRODUCT(BS169:BS186,$H169:$H186)/$E168</f>
        <v>#DIV/0!</v>
      </c>
      <c r="BT168" s="76" t="e">
        <f>SUMPRODUCT(BT169:BT186,$H169:$H186)/$E168</f>
        <v>#DIV/0!</v>
      </c>
      <c r="BU168" s="77">
        <f>SUM(BU169:BU186)</f>
        <v>0</v>
      </c>
      <c r="BV168" s="81" t="e">
        <f>ROUND(CB168/$E168,4)</f>
        <v>#DIV/0!</v>
      </c>
      <c r="BW168" s="76" t="e">
        <f>SUMPRODUCT(BW169:BW186,$H169:$H186)/$E168</f>
        <v>#DIV/0!</v>
      </c>
      <c r="BX168" s="76" t="e">
        <f>SUMPRODUCT(BX169:BX186,$H169:$H186)/$E168</f>
        <v>#DIV/0!</v>
      </c>
      <c r="BY168" s="76" t="e">
        <f>SUMPRODUCT(BY169:BY186,$H169:$H186)/$E168</f>
        <v>#DIV/0!</v>
      </c>
      <c r="BZ168" s="76" t="e">
        <f>SUMPRODUCT(BZ169:BZ186,$H169:$H186)/$E168</f>
        <v>#DIV/0!</v>
      </c>
      <c r="CA168" s="76" t="e">
        <f>SUMPRODUCT(CA169:CA186,$H169:$H186)/$E168</f>
        <v>#DIV/0!</v>
      </c>
      <c r="CB168" s="77">
        <f>SUM(CB169:CB186)</f>
        <v>0</v>
      </c>
      <c r="CC168" s="81" t="e">
        <f>ROUND(CI168/$E168,4)</f>
        <v>#DIV/0!</v>
      </c>
      <c r="CD168" s="76" t="e">
        <f>SUMPRODUCT(CD169:CD186,$H169:$H186)/$E168</f>
        <v>#DIV/0!</v>
      </c>
      <c r="CE168" s="76" t="e">
        <f>SUMPRODUCT(CE169:CE186,$H169:$H186)/$E168</f>
        <v>#DIV/0!</v>
      </c>
      <c r="CF168" s="76" t="e">
        <f>SUMPRODUCT(CF169:CF186,$H169:$H186)/$E168</f>
        <v>#DIV/0!</v>
      </c>
      <c r="CG168" s="76" t="e">
        <f>SUMPRODUCT(CG169:CG186,$H169:$H186)/$E168</f>
        <v>#DIV/0!</v>
      </c>
      <c r="CH168" s="76" t="e">
        <f>SUMPRODUCT(CH169:CH186,$H169:$H186)/$E168</f>
        <v>#DIV/0!</v>
      </c>
      <c r="CI168" s="77">
        <f>SUM(CI169:CI186)</f>
        <v>0</v>
      </c>
      <c r="CJ168" s="81" t="e">
        <f>ROUND(CP168/$E168,4)</f>
        <v>#DIV/0!</v>
      </c>
      <c r="CK168" s="76" t="e">
        <f>SUMPRODUCT(CK169:CK186,$H169:$H186)/$E168</f>
        <v>#DIV/0!</v>
      </c>
      <c r="CL168" s="76" t="e">
        <f>SUMPRODUCT(CL169:CL186,$H169:$H186)/$E168</f>
        <v>#DIV/0!</v>
      </c>
      <c r="CM168" s="76" t="e">
        <f>SUMPRODUCT(CM169:CM186,$H169:$H186)/$E168</f>
        <v>#DIV/0!</v>
      </c>
      <c r="CN168" s="76" t="e">
        <f>SUMPRODUCT(CN169:CN186,$H169:$H186)/$E168</f>
        <v>#DIV/0!</v>
      </c>
      <c r="CO168" s="76" t="e">
        <f>SUMPRODUCT(CO169:CO186,$H169:$H186)/$E168</f>
        <v>#DIV/0!</v>
      </c>
      <c r="CP168" s="77">
        <f>SUM(CP169:CP186)</f>
        <v>0</v>
      </c>
      <c r="CQ168" s="81" t="e">
        <f>ROUND(CW168/$E168,4)</f>
        <v>#DIV/0!</v>
      </c>
      <c r="CR168" s="76" t="e">
        <f>SUMPRODUCT(CR169:CR186,$H169:$H186)/$E168</f>
        <v>#DIV/0!</v>
      </c>
      <c r="CS168" s="76" t="e">
        <f>SUMPRODUCT(CS169:CS186,$H169:$H186)/$E168</f>
        <v>#DIV/0!</v>
      </c>
      <c r="CT168" s="76" t="e">
        <f>SUMPRODUCT(CT169:CT186,$H169:$H186)/$E168</f>
        <v>#DIV/0!</v>
      </c>
      <c r="CU168" s="76" t="e">
        <f>SUMPRODUCT(CU169:CU186,$H169:$H186)/$E168</f>
        <v>#DIV/0!</v>
      </c>
      <c r="CV168" s="76" t="e">
        <f>SUMPRODUCT(CV169:CV186,$H169:$H186)/$E168</f>
        <v>#DIV/0!</v>
      </c>
      <c r="CW168" s="77">
        <f>SUM(CW169:CW186)</f>
        <v>0</v>
      </c>
      <c r="CX168" s="81" t="e">
        <f>ROUND(DD168/$E168,4)</f>
        <v>#DIV/0!</v>
      </c>
      <c r="CY168" s="76" t="e">
        <f>SUMPRODUCT(CY169:CY186,$H169:$H186)/$E168</f>
        <v>#DIV/0!</v>
      </c>
      <c r="CZ168" s="76" t="e">
        <f>SUMPRODUCT(CZ169:CZ186,$H169:$H186)/$E168</f>
        <v>#DIV/0!</v>
      </c>
      <c r="DA168" s="76" t="e">
        <f>SUMPRODUCT(DA169:DA186,$H169:$H186)/$E168</f>
        <v>#DIV/0!</v>
      </c>
      <c r="DB168" s="76" t="e">
        <f>SUMPRODUCT(DB169:DB186,$H169:$H186)/$E168</f>
        <v>#DIV/0!</v>
      </c>
      <c r="DC168" s="76" t="e">
        <f>SUMPRODUCT(DC169:DC186,$H169:$H186)/$E168</f>
        <v>#DIV/0!</v>
      </c>
      <c r="DD168" s="77">
        <f>SUM(DD169:DD186)</f>
        <v>0</v>
      </c>
      <c r="DE168" s="81" t="e">
        <f>ROUND(DK168/$E168,4)</f>
        <v>#DIV/0!</v>
      </c>
      <c r="DF168" s="76" t="e">
        <f>SUMPRODUCT(DF169:DF186,$H169:$H186)/$E168</f>
        <v>#DIV/0!</v>
      </c>
      <c r="DG168" s="76" t="e">
        <f>SUMPRODUCT(DG169:DG186,$H169:$H186)/$E168</f>
        <v>#DIV/0!</v>
      </c>
      <c r="DH168" s="76" t="e">
        <f>SUMPRODUCT(DH169:DH186,$H169:$H186)/$E168</f>
        <v>#DIV/0!</v>
      </c>
      <c r="DI168" s="76" t="e">
        <f>SUMPRODUCT(DI169:DI186,$H169:$H186)/$E168</f>
        <v>#DIV/0!</v>
      </c>
      <c r="DJ168" s="76" t="e">
        <f>SUMPRODUCT(DJ169:DJ186,$H169:$H186)/$E168</f>
        <v>#DIV/0!</v>
      </c>
      <c r="DK168" s="77">
        <f>SUM(DK169:DK186)</f>
        <v>0</v>
      </c>
      <c r="DL168" s="81" t="e">
        <f>ROUND(DR168/$E168,4)</f>
        <v>#DIV/0!</v>
      </c>
      <c r="DM168" s="76" t="e">
        <f>SUMPRODUCT(DM169:DM186,$H169:$H186)/$E168</f>
        <v>#DIV/0!</v>
      </c>
      <c r="DN168" s="76" t="e">
        <f>SUMPRODUCT(DN169:DN186,$H169:$H186)/$E168</f>
        <v>#DIV/0!</v>
      </c>
      <c r="DO168" s="76" t="e">
        <f>SUMPRODUCT(DO169:DO186,$H169:$H186)/$E168</f>
        <v>#DIV/0!</v>
      </c>
      <c r="DP168" s="76" t="e">
        <f>SUMPRODUCT(DP169:DP186,$H169:$H186)/$E168</f>
        <v>#DIV/0!</v>
      </c>
      <c r="DQ168" s="76" t="e">
        <f>SUMPRODUCT(DQ169:DQ186,$H169:$H186)/$E168</f>
        <v>#DIV/0!</v>
      </c>
      <c r="DR168" s="77">
        <f>SUM(DR169:DR186)</f>
        <v>0</v>
      </c>
      <c r="DS168" s="81" t="e">
        <f>ROUND(DY168/$E168,4)</f>
        <v>#DIV/0!</v>
      </c>
      <c r="DT168" s="76" t="e">
        <f>SUMPRODUCT(DT169:DT186,$H169:$H186)/$E168</f>
        <v>#DIV/0!</v>
      </c>
      <c r="DU168" s="76" t="e">
        <f>SUMPRODUCT(DU169:DU186,$H169:$H186)/$E168</f>
        <v>#DIV/0!</v>
      </c>
      <c r="DV168" s="76" t="e">
        <f>SUMPRODUCT(DV169:DV186,$H169:$H186)/$E168</f>
        <v>#DIV/0!</v>
      </c>
      <c r="DW168" s="76" t="e">
        <f>SUMPRODUCT(DW169:DW186,$H169:$H186)/$E168</f>
        <v>#DIV/0!</v>
      </c>
      <c r="DX168" s="76" t="e">
        <f>SUMPRODUCT(DX169:DX186,$H169:$H186)/$E168</f>
        <v>#DIV/0!</v>
      </c>
      <c r="DY168" s="77">
        <f>SUM(DY169:DY186)</f>
        <v>0</v>
      </c>
      <c r="DZ168" s="81" t="e">
        <f>ROUND(EF168/$E168,4)</f>
        <v>#DIV/0!</v>
      </c>
      <c r="EA168" s="76" t="e">
        <f>SUMPRODUCT(EA169:EA186,$H169:$H186)/$E168</f>
        <v>#DIV/0!</v>
      </c>
      <c r="EB168" s="76" t="e">
        <f>SUMPRODUCT(EB169:EB186,$H169:$H186)/$E168</f>
        <v>#DIV/0!</v>
      </c>
      <c r="EC168" s="76" t="e">
        <f>SUMPRODUCT(EC169:EC186,$H169:$H186)/$E168</f>
        <v>#DIV/0!</v>
      </c>
      <c r="ED168" s="76" t="e">
        <f>SUMPRODUCT(ED169:ED186,$H169:$H186)/$E168</f>
        <v>#DIV/0!</v>
      </c>
      <c r="EE168" s="76" t="e">
        <f>SUMPRODUCT(EE169:EE186,$H169:$H186)/$E168</f>
        <v>#DIV/0!</v>
      </c>
      <c r="EF168" s="77">
        <f>SUM(EF169:EF186)</f>
        <v>0</v>
      </c>
      <c r="EG168" s="63" t="e">
        <f>ROUND(EH168/E168,4)</f>
        <v>#DIV/0!</v>
      </c>
      <c r="EH168" s="80">
        <f>E168-EJ168</f>
        <v>0</v>
      </c>
      <c r="EI168" s="63" t="e">
        <f>ROUND(EJ168/E168,4)</f>
        <v>#DIV/0!</v>
      </c>
      <c r="EJ168" s="66">
        <f t="shared" si="66"/>
        <v>0</v>
      </c>
      <c r="EM168" s="67"/>
    </row>
    <row r="169" spans="1:143" outlineLevel="1" x14ac:dyDescent="0.2">
      <c r="A169" s="313" t="s">
        <v>95</v>
      </c>
      <c r="B169" s="314"/>
      <c r="C169" s="307"/>
      <c r="D169" s="33" t="s">
        <v>354</v>
      </c>
      <c r="E169" s="28">
        <f>SUM(H170:H171)</f>
        <v>0</v>
      </c>
      <c r="F169" s="28"/>
      <c r="G169" s="28"/>
      <c r="H169" s="28"/>
      <c r="I169" s="27" t="e">
        <f>E169/$G$686</f>
        <v>#DIV/0!</v>
      </c>
      <c r="J169" s="19">
        <f t="shared" si="64"/>
        <v>0</v>
      </c>
      <c r="K169" s="68"/>
      <c r="L169" s="69"/>
      <c r="M169" s="69"/>
      <c r="N169" s="69"/>
      <c r="O169" s="69"/>
      <c r="P169" s="70"/>
      <c r="Q169" s="73"/>
      <c r="R169" s="68"/>
      <c r="S169" s="69"/>
      <c r="T169" s="69"/>
      <c r="U169" s="69"/>
      <c r="V169" s="69"/>
      <c r="W169" s="70"/>
      <c r="X169" s="71"/>
      <c r="Y169" s="68"/>
      <c r="Z169" s="69"/>
      <c r="AA169" s="69"/>
      <c r="AB169" s="69"/>
      <c r="AC169" s="69"/>
      <c r="AD169" s="70"/>
      <c r="AE169" s="71"/>
      <c r="AF169" s="68"/>
      <c r="AG169" s="69"/>
      <c r="AH169" s="69"/>
      <c r="AI169" s="69"/>
      <c r="AJ169" s="69"/>
      <c r="AK169" s="70"/>
      <c r="AL169" s="71"/>
      <c r="AM169" s="68"/>
      <c r="AN169" s="69"/>
      <c r="AO169" s="69"/>
      <c r="AP169" s="69"/>
      <c r="AQ169" s="69"/>
      <c r="AR169" s="70"/>
      <c r="AS169" s="71"/>
      <c r="AT169" s="68"/>
      <c r="AU169" s="69"/>
      <c r="AV169" s="69"/>
      <c r="AW169" s="69"/>
      <c r="AX169" s="69"/>
      <c r="AY169" s="70"/>
      <c r="AZ169" s="71"/>
      <c r="BA169" s="68"/>
      <c r="BB169" s="69"/>
      <c r="BC169" s="69"/>
      <c r="BD169" s="69"/>
      <c r="BE169" s="69"/>
      <c r="BF169" s="70"/>
      <c r="BG169" s="71"/>
      <c r="BH169" s="68"/>
      <c r="BI169" s="69"/>
      <c r="BJ169" s="69"/>
      <c r="BK169" s="69"/>
      <c r="BL169" s="69"/>
      <c r="BM169" s="70"/>
      <c r="BN169" s="71"/>
      <c r="BO169" s="68"/>
      <c r="BP169" s="69"/>
      <c r="BQ169" s="69"/>
      <c r="BR169" s="69"/>
      <c r="BS169" s="69"/>
      <c r="BT169" s="70"/>
      <c r="BU169" s="71"/>
      <c r="BV169" s="68"/>
      <c r="BW169" s="69"/>
      <c r="BX169" s="69"/>
      <c r="BY169" s="69"/>
      <c r="BZ169" s="69"/>
      <c r="CA169" s="70"/>
      <c r="CB169" s="71"/>
      <c r="CC169" s="68"/>
      <c r="CD169" s="69"/>
      <c r="CE169" s="69"/>
      <c r="CF169" s="69"/>
      <c r="CG169" s="69"/>
      <c r="CH169" s="70"/>
      <c r="CI169" s="71"/>
      <c r="CJ169" s="68"/>
      <c r="CK169" s="69"/>
      <c r="CL169" s="69"/>
      <c r="CM169" s="69"/>
      <c r="CN169" s="69"/>
      <c r="CO169" s="70"/>
      <c r="CP169" s="71"/>
      <c r="CQ169" s="68"/>
      <c r="CR169" s="69"/>
      <c r="CS169" s="69"/>
      <c r="CT169" s="69"/>
      <c r="CU169" s="69"/>
      <c r="CV169" s="70"/>
      <c r="CW169" s="71"/>
      <c r="CX169" s="68"/>
      <c r="CY169" s="69"/>
      <c r="CZ169" s="69"/>
      <c r="DA169" s="69"/>
      <c r="DB169" s="69"/>
      <c r="DC169" s="70"/>
      <c r="DD169" s="71"/>
      <c r="DE169" s="68"/>
      <c r="DF169" s="69"/>
      <c r="DG169" s="69"/>
      <c r="DH169" s="69"/>
      <c r="DI169" s="69"/>
      <c r="DJ169" s="70"/>
      <c r="DK169" s="71"/>
      <c r="DL169" s="68"/>
      <c r="DM169" s="69"/>
      <c r="DN169" s="69"/>
      <c r="DO169" s="69"/>
      <c r="DP169" s="69"/>
      <c r="DQ169" s="70"/>
      <c r="DR169" s="71"/>
      <c r="DS169" s="68"/>
      <c r="DT169" s="69"/>
      <c r="DU169" s="69"/>
      <c r="DV169" s="69"/>
      <c r="DW169" s="69"/>
      <c r="DX169" s="70"/>
      <c r="DY169" s="71"/>
      <c r="DZ169" s="68"/>
      <c r="EA169" s="69"/>
      <c r="EB169" s="69"/>
      <c r="EC169" s="69"/>
      <c r="ED169" s="69"/>
      <c r="EE169" s="70"/>
      <c r="EF169" s="71"/>
      <c r="EG169" s="70"/>
      <c r="EH169" s="73"/>
      <c r="EI169" s="70">
        <f t="shared" ref="EI169:EI174" si="67">SUM(CJ169,CC169,BV169,BO169,BH169,BA169,AT169,AM169,AF169,Y169,R169,K169,CQ169,CX169,DE169,DL169,DS169,DZ169)</f>
        <v>0</v>
      </c>
      <c r="EJ169" s="66">
        <f t="shared" si="66"/>
        <v>0</v>
      </c>
      <c r="EM169" s="67"/>
    </row>
    <row r="170" spans="1:143" ht="20.25" customHeight="1" outlineLevel="1" x14ac:dyDescent="0.2">
      <c r="A170" s="302" t="s">
        <v>96</v>
      </c>
      <c r="B170" s="303">
        <v>100885</v>
      </c>
      <c r="C170" s="306" t="str">
        <f>IFERROR(IFERROR(IF(MATCH(B170,[1]SINAPI!$A$3:$A$7037,0),(PROPER(VLOOKUP(B170,[1]SINAPI!$A$3:$E$7037,5,0))),0),IFERROR(IF(MATCH(B170,'[1]CDHU-182'!$A$9:$A$4098,0),(UPPER(VLOOKUP(B170,'[1]CDHU-182'!$A$9:$H$4098,8,0))),0),IFERROR(IF(MATCH(B170,[1]FDE!$A$7:$A$3232,0),(VLOOKUP(B170,[1]FDE!$A$7:$E$3232,5,0)),0),IF(MATCH(B170,'[1]SIURB Edif'!$A$2:$A$2699,0),(PROPER(VLOOKUP(B170,'[1]SIURB Edif'!A$2:E$2699,5,0))),0))))," ")</f>
        <v>Siurb (Edif)-Jan/21</v>
      </c>
      <c r="D170" s="169" t="s">
        <v>804</v>
      </c>
      <c r="E170" s="170" t="s">
        <v>75</v>
      </c>
      <c r="F170" s="171">
        <v>2</v>
      </c>
      <c r="G170" s="74"/>
      <c r="H170" s="172">
        <f>ROUND(IFERROR(F170*G170," - "),2)</f>
        <v>0</v>
      </c>
      <c r="I170" s="175" t="e">
        <f>H170/$G$686</f>
        <v>#DIV/0!</v>
      </c>
      <c r="J170" s="19">
        <f>EG170</f>
        <v>1</v>
      </c>
      <c r="K170" s="68">
        <f>SUM(L170:P170)</f>
        <v>0</v>
      </c>
      <c r="L170" s="69"/>
      <c r="M170" s="69"/>
      <c r="N170" s="69"/>
      <c r="O170" s="69"/>
      <c r="P170" s="69"/>
      <c r="Q170" s="73">
        <f>K170*$H170</f>
        <v>0</v>
      </c>
      <c r="R170" s="68">
        <f>SUM(S170:W170)</f>
        <v>0</v>
      </c>
      <c r="S170" s="69"/>
      <c r="T170" s="69"/>
      <c r="U170" s="69"/>
      <c r="V170" s="69"/>
      <c r="W170" s="69"/>
      <c r="X170" s="71">
        <f>R170*$H170</f>
        <v>0</v>
      </c>
      <c r="Y170" s="68">
        <f>SUM(Z170:AD170)</f>
        <v>0</v>
      </c>
      <c r="Z170" s="69"/>
      <c r="AA170" s="69"/>
      <c r="AB170" s="69"/>
      <c r="AC170" s="69"/>
      <c r="AD170" s="69"/>
      <c r="AE170" s="71">
        <f>Y170*$H170</f>
        <v>0</v>
      </c>
      <c r="AF170" s="68">
        <f>SUM(AG170:AK170)</f>
        <v>0</v>
      </c>
      <c r="AG170" s="69"/>
      <c r="AH170" s="69"/>
      <c r="AI170" s="69"/>
      <c r="AJ170" s="69"/>
      <c r="AK170" s="69"/>
      <c r="AL170" s="71">
        <f>AF170*$H170</f>
        <v>0</v>
      </c>
      <c r="AM170" s="68">
        <f>SUM(AN170:AR170)</f>
        <v>0</v>
      </c>
      <c r="AN170" s="69"/>
      <c r="AO170" s="69"/>
      <c r="AP170" s="69"/>
      <c r="AQ170" s="69"/>
      <c r="AR170" s="69"/>
      <c r="AS170" s="71">
        <f>AM170*$H170</f>
        <v>0</v>
      </c>
      <c r="AT170" s="68">
        <f>SUM(AU170:AY170)</f>
        <v>0</v>
      </c>
      <c r="AU170" s="69"/>
      <c r="AV170" s="69"/>
      <c r="AW170" s="69"/>
      <c r="AX170" s="69"/>
      <c r="AY170" s="69"/>
      <c r="AZ170" s="71">
        <f>AT170*$H170</f>
        <v>0</v>
      </c>
      <c r="BA170" s="68">
        <f>SUM(BB170:BF170)</f>
        <v>0</v>
      </c>
      <c r="BB170" s="69"/>
      <c r="BC170" s="69"/>
      <c r="BD170" s="69"/>
      <c r="BE170" s="69"/>
      <c r="BF170" s="69"/>
      <c r="BG170" s="71">
        <f>BA170*$H170</f>
        <v>0</v>
      </c>
      <c r="BH170" s="68">
        <f>SUM(BI170:BM170)</f>
        <v>0</v>
      </c>
      <c r="BI170" s="69"/>
      <c r="BJ170" s="69"/>
      <c r="BK170" s="69"/>
      <c r="BL170" s="69"/>
      <c r="BM170" s="69"/>
      <c r="BN170" s="71">
        <f>BH170*$H170</f>
        <v>0</v>
      </c>
      <c r="BO170" s="68">
        <f>SUM(BP170:BT170)</f>
        <v>0</v>
      </c>
      <c r="BP170" s="69"/>
      <c r="BQ170" s="69"/>
      <c r="BR170" s="69"/>
      <c r="BS170" s="69"/>
      <c r="BT170" s="69"/>
      <c r="BU170" s="71">
        <f>BO170*$H170</f>
        <v>0</v>
      </c>
      <c r="BV170" s="68">
        <f>SUM(BW170:CA170)</f>
        <v>0</v>
      </c>
      <c r="BW170" s="69"/>
      <c r="BX170" s="69"/>
      <c r="BY170" s="69"/>
      <c r="BZ170" s="69"/>
      <c r="CA170" s="69"/>
      <c r="CB170" s="71">
        <f>BV170*$H170</f>
        <v>0</v>
      </c>
      <c r="CC170" s="68">
        <f>SUM(CD170:CH170)</f>
        <v>0</v>
      </c>
      <c r="CD170" s="69"/>
      <c r="CE170" s="69"/>
      <c r="CF170" s="69"/>
      <c r="CG170" s="69"/>
      <c r="CH170" s="69"/>
      <c r="CI170" s="71">
        <f>CC170*$H170</f>
        <v>0</v>
      </c>
      <c r="CJ170" s="68">
        <f>SUM(CK170:CO170)</f>
        <v>0</v>
      </c>
      <c r="CK170" s="69"/>
      <c r="CL170" s="69"/>
      <c r="CM170" s="69"/>
      <c r="CN170" s="69"/>
      <c r="CO170" s="69"/>
      <c r="CP170" s="71">
        <f>CJ170*$H170</f>
        <v>0</v>
      </c>
      <c r="CQ170" s="68">
        <f>SUM(CR170:CV170)</f>
        <v>0</v>
      </c>
      <c r="CR170" s="69"/>
      <c r="CS170" s="69"/>
      <c r="CT170" s="69"/>
      <c r="CU170" s="69"/>
      <c r="CV170" s="69"/>
      <c r="CW170" s="71">
        <f>CQ170*$H170</f>
        <v>0</v>
      </c>
      <c r="CX170" s="68">
        <f>SUM(CY170:DC170)</f>
        <v>0</v>
      </c>
      <c r="CY170" s="69"/>
      <c r="CZ170" s="69"/>
      <c r="DA170" s="69"/>
      <c r="DB170" s="69"/>
      <c r="DC170" s="69"/>
      <c r="DD170" s="71">
        <f>CX170*$H170</f>
        <v>0</v>
      </c>
      <c r="DE170" s="68">
        <f>SUM(DF170:DJ170)</f>
        <v>0</v>
      </c>
      <c r="DF170" s="69"/>
      <c r="DG170" s="69"/>
      <c r="DH170" s="69"/>
      <c r="DI170" s="69"/>
      <c r="DJ170" s="69"/>
      <c r="DK170" s="71">
        <f>DE170*$H170</f>
        <v>0</v>
      </c>
      <c r="DL170" s="68">
        <f>SUM(DM170:DQ170)</f>
        <v>0</v>
      </c>
      <c r="DM170" s="69"/>
      <c r="DN170" s="69"/>
      <c r="DO170" s="69"/>
      <c r="DP170" s="69"/>
      <c r="DQ170" s="69"/>
      <c r="DR170" s="71">
        <f>DL170*$H170</f>
        <v>0</v>
      </c>
      <c r="DS170" s="68">
        <f>SUM(DT170:DX170)</f>
        <v>0</v>
      </c>
      <c r="DT170" s="69"/>
      <c r="DU170" s="69"/>
      <c r="DV170" s="69"/>
      <c r="DW170" s="69"/>
      <c r="DX170" s="69"/>
      <c r="DY170" s="71">
        <f>DS170*$H170</f>
        <v>0</v>
      </c>
      <c r="DZ170" s="68">
        <f>SUM(EA170:EE170)</f>
        <v>0</v>
      </c>
      <c r="EA170" s="69"/>
      <c r="EB170" s="69"/>
      <c r="EC170" s="69"/>
      <c r="ED170" s="69"/>
      <c r="EE170" s="69"/>
      <c r="EF170" s="71">
        <f>DZ170*$H170</f>
        <v>0</v>
      </c>
      <c r="EG170" s="70">
        <f>1-EI170</f>
        <v>1</v>
      </c>
      <c r="EH170" s="73">
        <f>H170-EJ170</f>
        <v>0</v>
      </c>
      <c r="EI170" s="70">
        <f t="shared" si="67"/>
        <v>0</v>
      </c>
      <c r="EJ170" s="66">
        <f>SUM(CP170,CI170,CB170,BU170,BN170,BG170,AZ170,AS170,AL170,AE170,X170,Q170,CW170,DD170,DK170,DR170,DY170,EF170)</f>
        <v>0</v>
      </c>
      <c r="EM170" s="67"/>
    </row>
    <row r="171" spans="1:143" outlineLevel="1" x14ac:dyDescent="0.2">
      <c r="A171" s="302" t="s">
        <v>142</v>
      </c>
      <c r="B171" s="303">
        <v>100890</v>
      </c>
      <c r="C171" s="306" t="s">
        <v>345</v>
      </c>
      <c r="D171" s="169" t="s">
        <v>353</v>
      </c>
      <c r="E171" s="170" t="s">
        <v>75</v>
      </c>
      <c r="F171" s="174">
        <v>4</v>
      </c>
      <c r="G171" s="74"/>
      <c r="H171" s="172">
        <f>ROUND(IFERROR(F171*G171," - "),2)</f>
        <v>0</v>
      </c>
      <c r="I171" s="175" t="e">
        <f>H171/$G$686</f>
        <v>#DIV/0!</v>
      </c>
      <c r="J171" s="19">
        <f t="shared" si="64"/>
        <v>1</v>
      </c>
      <c r="K171" s="68">
        <f>SUM(L171:P171)</f>
        <v>0</v>
      </c>
      <c r="L171" s="69"/>
      <c r="M171" s="69"/>
      <c r="N171" s="69"/>
      <c r="O171" s="69"/>
      <c r="P171" s="69"/>
      <c r="Q171" s="73">
        <f>K171*$H171</f>
        <v>0</v>
      </c>
      <c r="R171" s="68">
        <f>SUM(S171:W171)</f>
        <v>0</v>
      </c>
      <c r="S171" s="69"/>
      <c r="T171" s="69"/>
      <c r="U171" s="69"/>
      <c r="V171" s="69"/>
      <c r="W171" s="69"/>
      <c r="X171" s="71">
        <f>R171*$H171</f>
        <v>0</v>
      </c>
      <c r="Y171" s="68">
        <f>SUM(Z171:AD171)</f>
        <v>0</v>
      </c>
      <c r="Z171" s="69"/>
      <c r="AA171" s="69"/>
      <c r="AB171" s="69"/>
      <c r="AC171" s="69"/>
      <c r="AD171" s="69"/>
      <c r="AE171" s="71">
        <f>Y171*$H171</f>
        <v>0</v>
      </c>
      <c r="AF171" s="68">
        <f>SUM(AG171:AK171)</f>
        <v>0</v>
      </c>
      <c r="AG171" s="69"/>
      <c r="AH171" s="69"/>
      <c r="AI171" s="69"/>
      <c r="AJ171" s="69"/>
      <c r="AK171" s="69"/>
      <c r="AL171" s="71">
        <f>AF171*$H171</f>
        <v>0</v>
      </c>
      <c r="AM171" s="68">
        <f>SUM(AN171:AR171)</f>
        <v>0</v>
      </c>
      <c r="AN171" s="69"/>
      <c r="AO171" s="69"/>
      <c r="AP171" s="69"/>
      <c r="AQ171" s="69"/>
      <c r="AR171" s="69"/>
      <c r="AS171" s="71">
        <f>AM171*$H171</f>
        <v>0</v>
      </c>
      <c r="AT171" s="68">
        <f>SUM(AU171:AY171)</f>
        <v>0</v>
      </c>
      <c r="AU171" s="69"/>
      <c r="AV171" s="69"/>
      <c r="AW171" s="69"/>
      <c r="AX171" s="69"/>
      <c r="AY171" s="69"/>
      <c r="AZ171" s="71">
        <f>AT171*$H171</f>
        <v>0</v>
      </c>
      <c r="BA171" s="68">
        <f>SUM(BB171:BF171)</f>
        <v>0</v>
      </c>
      <c r="BB171" s="69"/>
      <c r="BC171" s="69"/>
      <c r="BD171" s="69"/>
      <c r="BE171" s="69"/>
      <c r="BF171" s="69"/>
      <c r="BG171" s="71">
        <f>BA171*$H171</f>
        <v>0</v>
      </c>
      <c r="BH171" s="68">
        <f>SUM(BI171:BM171)</f>
        <v>0</v>
      </c>
      <c r="BI171" s="69"/>
      <c r="BJ171" s="69"/>
      <c r="BK171" s="69"/>
      <c r="BL171" s="69"/>
      <c r="BM171" s="69"/>
      <c r="BN171" s="71">
        <f>BH171*$H171</f>
        <v>0</v>
      </c>
      <c r="BO171" s="68">
        <f>SUM(BP171:BT171)</f>
        <v>0</v>
      </c>
      <c r="BP171" s="69"/>
      <c r="BQ171" s="69"/>
      <c r="BR171" s="69"/>
      <c r="BS171" s="69"/>
      <c r="BT171" s="69"/>
      <c r="BU171" s="71">
        <f>BO171*$H171</f>
        <v>0</v>
      </c>
      <c r="BV171" s="68">
        <f>SUM(BW171:CA171)</f>
        <v>0</v>
      </c>
      <c r="BW171" s="69"/>
      <c r="BX171" s="69"/>
      <c r="BY171" s="69"/>
      <c r="BZ171" s="69"/>
      <c r="CA171" s="69"/>
      <c r="CB171" s="71">
        <f>BV171*$H171</f>
        <v>0</v>
      </c>
      <c r="CC171" s="68">
        <f>SUM(CD171:CH171)</f>
        <v>0</v>
      </c>
      <c r="CD171" s="69"/>
      <c r="CE171" s="69"/>
      <c r="CF171" s="69"/>
      <c r="CG171" s="69"/>
      <c r="CH171" s="69"/>
      <c r="CI171" s="71">
        <f>CC171*$H171</f>
        <v>0</v>
      </c>
      <c r="CJ171" s="68">
        <f>SUM(CK171:CO171)</f>
        <v>0</v>
      </c>
      <c r="CK171" s="69"/>
      <c r="CL171" s="69"/>
      <c r="CM171" s="69"/>
      <c r="CN171" s="69"/>
      <c r="CO171" s="69"/>
      <c r="CP171" s="71">
        <f>CJ171*$H171</f>
        <v>0</v>
      </c>
      <c r="CQ171" s="68">
        <f>SUM(CR171:CV171)</f>
        <v>0</v>
      </c>
      <c r="CR171" s="69"/>
      <c r="CS171" s="69"/>
      <c r="CT171" s="69"/>
      <c r="CU171" s="69"/>
      <c r="CV171" s="69"/>
      <c r="CW171" s="71">
        <f>CQ171*$H171</f>
        <v>0</v>
      </c>
      <c r="CX171" s="68">
        <f>SUM(CY171:DC171)</f>
        <v>0</v>
      </c>
      <c r="CY171" s="69"/>
      <c r="CZ171" s="69"/>
      <c r="DA171" s="69"/>
      <c r="DB171" s="69"/>
      <c r="DC171" s="69"/>
      <c r="DD171" s="71">
        <f>CX171*$H171</f>
        <v>0</v>
      </c>
      <c r="DE171" s="68">
        <f>SUM(DF171:DJ171)</f>
        <v>0</v>
      </c>
      <c r="DF171" s="69"/>
      <c r="DG171" s="69"/>
      <c r="DH171" s="69"/>
      <c r="DI171" s="69"/>
      <c r="DJ171" s="69"/>
      <c r="DK171" s="71">
        <f>DE171*$H171</f>
        <v>0</v>
      </c>
      <c r="DL171" s="68">
        <f>SUM(DM171:DQ171)</f>
        <v>0</v>
      </c>
      <c r="DM171" s="69"/>
      <c r="DN171" s="69"/>
      <c r="DO171" s="69"/>
      <c r="DP171" s="69"/>
      <c r="DQ171" s="69"/>
      <c r="DR171" s="71">
        <f>DL171*$H171</f>
        <v>0</v>
      </c>
      <c r="DS171" s="68">
        <f>SUM(DT171:DX171)</f>
        <v>0</v>
      </c>
      <c r="DT171" s="69"/>
      <c r="DU171" s="69"/>
      <c r="DV171" s="69"/>
      <c r="DW171" s="69"/>
      <c r="DX171" s="69"/>
      <c r="DY171" s="71">
        <f>DS171*$H171</f>
        <v>0</v>
      </c>
      <c r="DZ171" s="68">
        <f>SUM(EA171:EE171)</f>
        <v>0</v>
      </c>
      <c r="EA171" s="69"/>
      <c r="EB171" s="69"/>
      <c r="EC171" s="69"/>
      <c r="ED171" s="69"/>
      <c r="EE171" s="69"/>
      <c r="EF171" s="71">
        <f>DZ171*$H171</f>
        <v>0</v>
      </c>
      <c r="EG171" s="70">
        <f>1-EI171</f>
        <v>1</v>
      </c>
      <c r="EH171" s="73">
        <f>H171-EJ171</f>
        <v>0</v>
      </c>
      <c r="EI171" s="70">
        <f t="shared" si="67"/>
        <v>0</v>
      </c>
      <c r="EJ171" s="66">
        <f t="shared" si="66"/>
        <v>0</v>
      </c>
      <c r="EM171" s="67"/>
    </row>
    <row r="172" spans="1:143" outlineLevel="1" x14ac:dyDescent="0.2">
      <c r="A172" s="313" t="s">
        <v>193</v>
      </c>
      <c r="B172" s="314"/>
      <c r="C172" s="307"/>
      <c r="D172" s="176" t="s">
        <v>883</v>
      </c>
      <c r="E172" s="28">
        <f>SUM(H173:H173)</f>
        <v>0</v>
      </c>
      <c r="F172" s="28"/>
      <c r="G172" s="28"/>
      <c r="H172" s="28"/>
      <c r="I172" s="27" t="e">
        <f>E172/$G$686</f>
        <v>#DIV/0!</v>
      </c>
      <c r="J172" s="19">
        <f t="shared" si="64"/>
        <v>1</v>
      </c>
      <c r="K172" s="68"/>
      <c r="L172" s="69"/>
      <c r="M172" s="69"/>
      <c r="N172" s="69"/>
      <c r="O172" s="69"/>
      <c r="P172" s="70"/>
      <c r="Q172" s="73"/>
      <c r="R172" s="68"/>
      <c r="S172" s="69"/>
      <c r="T172" s="69"/>
      <c r="U172" s="69"/>
      <c r="V172" s="69"/>
      <c r="W172" s="70"/>
      <c r="X172" s="71"/>
      <c r="Y172" s="68"/>
      <c r="Z172" s="69"/>
      <c r="AA172" s="69"/>
      <c r="AB172" s="69"/>
      <c r="AC172" s="69"/>
      <c r="AD172" s="70"/>
      <c r="AE172" s="71"/>
      <c r="AF172" s="68"/>
      <c r="AG172" s="69"/>
      <c r="AH172" s="69"/>
      <c r="AI172" s="69"/>
      <c r="AJ172" s="69"/>
      <c r="AK172" s="70"/>
      <c r="AL172" s="71"/>
      <c r="AM172" s="68"/>
      <c r="AN172" s="69"/>
      <c r="AO172" s="69"/>
      <c r="AP172" s="69"/>
      <c r="AQ172" s="69"/>
      <c r="AR172" s="70"/>
      <c r="AS172" s="71"/>
      <c r="AT172" s="68"/>
      <c r="AU172" s="69"/>
      <c r="AV172" s="69"/>
      <c r="AW172" s="69"/>
      <c r="AX172" s="69"/>
      <c r="AY172" s="70"/>
      <c r="AZ172" s="71"/>
      <c r="BA172" s="68"/>
      <c r="BB172" s="69"/>
      <c r="BC172" s="69"/>
      <c r="BD172" s="69"/>
      <c r="BE172" s="69"/>
      <c r="BF172" s="70"/>
      <c r="BG172" s="71"/>
      <c r="BH172" s="68"/>
      <c r="BI172" s="69"/>
      <c r="BJ172" s="69"/>
      <c r="BK172" s="69"/>
      <c r="BL172" s="69"/>
      <c r="BM172" s="70"/>
      <c r="BN172" s="71"/>
      <c r="BO172" s="68"/>
      <c r="BP172" s="69"/>
      <c r="BQ172" s="69"/>
      <c r="BR172" s="69"/>
      <c r="BS172" s="69"/>
      <c r="BT172" s="70"/>
      <c r="BU172" s="71"/>
      <c r="BV172" s="68"/>
      <c r="BW172" s="69"/>
      <c r="BX172" s="69"/>
      <c r="BY172" s="69"/>
      <c r="BZ172" s="69"/>
      <c r="CA172" s="70"/>
      <c r="CB172" s="71"/>
      <c r="CC172" s="68"/>
      <c r="CD172" s="69"/>
      <c r="CE172" s="69"/>
      <c r="CF172" s="69"/>
      <c r="CG172" s="69"/>
      <c r="CH172" s="70"/>
      <c r="CI172" s="71"/>
      <c r="CJ172" s="68"/>
      <c r="CK172" s="69"/>
      <c r="CL172" s="69"/>
      <c r="CM172" s="69"/>
      <c r="CN172" s="69"/>
      <c r="CO172" s="70"/>
      <c r="CP172" s="71"/>
      <c r="CQ172" s="68"/>
      <c r="CR172" s="69"/>
      <c r="CS172" s="69"/>
      <c r="CT172" s="69"/>
      <c r="CU172" s="69"/>
      <c r="CV172" s="70"/>
      <c r="CW172" s="71"/>
      <c r="CX172" s="68"/>
      <c r="CY172" s="69"/>
      <c r="CZ172" s="69"/>
      <c r="DA172" s="69"/>
      <c r="DB172" s="69"/>
      <c r="DC172" s="70"/>
      <c r="DD172" s="71"/>
      <c r="DE172" s="68"/>
      <c r="DF172" s="69"/>
      <c r="DG172" s="69"/>
      <c r="DH172" s="69"/>
      <c r="DI172" s="69"/>
      <c r="DJ172" s="70"/>
      <c r="DK172" s="71"/>
      <c r="DL172" s="68"/>
      <c r="DM172" s="69"/>
      <c r="DN172" s="69"/>
      <c r="DO172" s="69"/>
      <c r="DP172" s="69"/>
      <c r="DQ172" s="70"/>
      <c r="DR172" s="71"/>
      <c r="DS172" s="68"/>
      <c r="DT172" s="69"/>
      <c r="DU172" s="69"/>
      <c r="DV172" s="69"/>
      <c r="DW172" s="69"/>
      <c r="DX172" s="70"/>
      <c r="DY172" s="71"/>
      <c r="DZ172" s="68"/>
      <c r="EA172" s="69"/>
      <c r="EB172" s="69"/>
      <c r="EC172" s="69"/>
      <c r="ED172" s="69"/>
      <c r="EE172" s="70"/>
      <c r="EF172" s="71"/>
      <c r="EG172" s="70">
        <f t="shared" ref="EG172:EG186" si="68">1-EI172</f>
        <v>1</v>
      </c>
      <c r="EH172" s="73">
        <f t="shared" ref="EH172:EH186" si="69">H172-EJ172</f>
        <v>0</v>
      </c>
      <c r="EI172" s="70">
        <f t="shared" si="67"/>
        <v>0</v>
      </c>
      <c r="EJ172" s="66">
        <f t="shared" si="66"/>
        <v>0</v>
      </c>
      <c r="EM172" s="67"/>
    </row>
    <row r="173" spans="1:143" outlineLevel="1" x14ac:dyDescent="0.2">
      <c r="A173" s="302" t="s">
        <v>400</v>
      </c>
      <c r="B173" s="303" t="s">
        <v>291</v>
      </c>
      <c r="C173" s="306" t="str">
        <f>IFERROR(IFERROR(IF(MATCH(B173,[1]SINAPI!$A$3:$A$7037,0),(PROPER(VLOOKUP(B173,[1]SINAPI!$A$3:$E$7037,5,0))),0),IFERROR(IF(MATCH(B173,'[1]CDHU-182'!$A$9:$A$4098,0),(UPPER(VLOOKUP(B173,'[1]CDHU-182'!$A$9:$H$4098,8,0))),0),IFERROR(IF(MATCH(B173,[1]FDE!$A$7:$A$3232,0),(VLOOKUP(B173,[1]FDE!$A$7:$E$3232,5,0)),0),IF(MATCH(B173,'[1]SIURB Edif'!$A$2:$A$2699,0),(PROPER(VLOOKUP(B173,'[1]SIURB Edif'!A$2:E$2699,5,0))),0))))," ")</f>
        <v>CDHU-182</v>
      </c>
      <c r="D173" s="169" t="s">
        <v>805</v>
      </c>
      <c r="E173" s="170" t="s">
        <v>879</v>
      </c>
      <c r="F173" s="174">
        <v>10</v>
      </c>
      <c r="G173" s="74"/>
      <c r="H173" s="177">
        <f>ROUND(IFERROR(F173*G173," - "),2)</f>
        <v>0</v>
      </c>
      <c r="I173" s="178" t="e">
        <f>H173/$G$686</f>
        <v>#DIV/0!</v>
      </c>
      <c r="J173" s="19">
        <f t="shared" si="64"/>
        <v>1</v>
      </c>
      <c r="K173" s="68">
        <f>SUM(L173:P173)</f>
        <v>0</v>
      </c>
      <c r="L173" s="69"/>
      <c r="M173" s="69"/>
      <c r="N173" s="69"/>
      <c r="O173" s="69"/>
      <c r="P173" s="69"/>
      <c r="Q173" s="73">
        <f>K173*$H173</f>
        <v>0</v>
      </c>
      <c r="R173" s="68">
        <f>SUM(S173:W173)</f>
        <v>0</v>
      </c>
      <c r="S173" s="69"/>
      <c r="T173" s="69"/>
      <c r="U173" s="69"/>
      <c r="V173" s="69"/>
      <c r="W173" s="69"/>
      <c r="X173" s="71">
        <f>R173*$H173</f>
        <v>0</v>
      </c>
      <c r="Y173" s="68">
        <f>SUM(Z173:AD173)</f>
        <v>0</v>
      </c>
      <c r="Z173" s="69"/>
      <c r="AA173" s="69"/>
      <c r="AB173" s="69"/>
      <c r="AC173" s="69"/>
      <c r="AD173" s="69"/>
      <c r="AE173" s="71">
        <f>Y173*$H173</f>
        <v>0</v>
      </c>
      <c r="AF173" s="68">
        <f>SUM(AG173:AK173)</f>
        <v>0</v>
      </c>
      <c r="AG173" s="69"/>
      <c r="AH173" s="69"/>
      <c r="AI173" s="69"/>
      <c r="AJ173" s="69"/>
      <c r="AK173" s="69"/>
      <c r="AL173" s="71">
        <f>AF173*$H173</f>
        <v>0</v>
      </c>
      <c r="AM173" s="68">
        <f>SUM(AN173:AR173)</f>
        <v>0</v>
      </c>
      <c r="AN173" s="69"/>
      <c r="AO173" s="69"/>
      <c r="AP173" s="69"/>
      <c r="AQ173" s="69"/>
      <c r="AR173" s="69"/>
      <c r="AS173" s="71">
        <f>AM173*$H173</f>
        <v>0</v>
      </c>
      <c r="AT173" s="68">
        <f>SUM(AU173:AY173)</f>
        <v>0</v>
      </c>
      <c r="AU173" s="69"/>
      <c r="AV173" s="69"/>
      <c r="AW173" s="69"/>
      <c r="AX173" s="69"/>
      <c r="AY173" s="69"/>
      <c r="AZ173" s="71">
        <f>AT173*$H173</f>
        <v>0</v>
      </c>
      <c r="BA173" s="68">
        <f>SUM(BB173:BF173)</f>
        <v>0</v>
      </c>
      <c r="BB173" s="69"/>
      <c r="BC173" s="69"/>
      <c r="BD173" s="69"/>
      <c r="BE173" s="69"/>
      <c r="BF173" s="69"/>
      <c r="BG173" s="71">
        <f>BA173*$H173</f>
        <v>0</v>
      </c>
      <c r="BH173" s="68">
        <f>SUM(BI173:BM173)</f>
        <v>0</v>
      </c>
      <c r="BI173" s="69"/>
      <c r="BJ173" s="69"/>
      <c r="BK173" s="69"/>
      <c r="BL173" s="69"/>
      <c r="BM173" s="69"/>
      <c r="BN173" s="71">
        <f>BH173*$H173</f>
        <v>0</v>
      </c>
      <c r="BO173" s="68">
        <f>SUM(BP173:BT173)</f>
        <v>0</v>
      </c>
      <c r="BP173" s="69"/>
      <c r="BQ173" s="69"/>
      <c r="BR173" s="69"/>
      <c r="BS173" s="69"/>
      <c r="BT173" s="69"/>
      <c r="BU173" s="71">
        <f>BO173*$H173</f>
        <v>0</v>
      </c>
      <c r="BV173" s="68">
        <f>SUM(BW173:CA173)</f>
        <v>0</v>
      </c>
      <c r="BW173" s="69"/>
      <c r="BX173" s="69"/>
      <c r="BY173" s="69"/>
      <c r="BZ173" s="69"/>
      <c r="CA173" s="69"/>
      <c r="CB173" s="71">
        <f>BV173*$H173</f>
        <v>0</v>
      </c>
      <c r="CC173" s="68">
        <f>SUM(CD173:CH173)</f>
        <v>0</v>
      </c>
      <c r="CD173" s="69"/>
      <c r="CE173" s="69"/>
      <c r="CF173" s="69"/>
      <c r="CG173" s="69"/>
      <c r="CH173" s="69"/>
      <c r="CI173" s="71">
        <f>CC173*$H173</f>
        <v>0</v>
      </c>
      <c r="CJ173" s="68">
        <f>SUM(CK173:CO173)</f>
        <v>0</v>
      </c>
      <c r="CK173" s="69"/>
      <c r="CL173" s="69"/>
      <c r="CM173" s="69"/>
      <c r="CN173" s="69"/>
      <c r="CO173" s="69"/>
      <c r="CP173" s="71">
        <f>CJ173*$H173</f>
        <v>0</v>
      </c>
      <c r="CQ173" s="68">
        <f>SUM(CR173:CV173)</f>
        <v>0</v>
      </c>
      <c r="CR173" s="69"/>
      <c r="CS173" s="69"/>
      <c r="CT173" s="69"/>
      <c r="CU173" s="69"/>
      <c r="CV173" s="69"/>
      <c r="CW173" s="71">
        <f>CQ173*$H173</f>
        <v>0</v>
      </c>
      <c r="CX173" s="68">
        <f>SUM(CY173:DC173)</f>
        <v>0</v>
      </c>
      <c r="CY173" s="69"/>
      <c r="CZ173" s="69"/>
      <c r="DA173" s="69"/>
      <c r="DB173" s="69"/>
      <c r="DC173" s="69"/>
      <c r="DD173" s="71">
        <f>CX173*$H173</f>
        <v>0</v>
      </c>
      <c r="DE173" s="68">
        <f>SUM(DF173:DJ173)</f>
        <v>0</v>
      </c>
      <c r="DF173" s="69"/>
      <c r="DG173" s="69"/>
      <c r="DH173" s="69"/>
      <c r="DI173" s="69"/>
      <c r="DJ173" s="69"/>
      <c r="DK173" s="71">
        <f>DE173*$H173</f>
        <v>0</v>
      </c>
      <c r="DL173" s="68">
        <f>SUM(DM173:DQ173)</f>
        <v>0</v>
      </c>
      <c r="DM173" s="69"/>
      <c r="DN173" s="69"/>
      <c r="DO173" s="69"/>
      <c r="DP173" s="69"/>
      <c r="DQ173" s="69"/>
      <c r="DR173" s="71">
        <f>DL173*$H173</f>
        <v>0</v>
      </c>
      <c r="DS173" s="68">
        <f>SUM(DT173:DX173)</f>
        <v>0</v>
      </c>
      <c r="DT173" s="69"/>
      <c r="DU173" s="69"/>
      <c r="DV173" s="69"/>
      <c r="DW173" s="69"/>
      <c r="DX173" s="69"/>
      <c r="DY173" s="71">
        <f>DS173*$H173</f>
        <v>0</v>
      </c>
      <c r="DZ173" s="68">
        <f>SUM(EA173:EE173)</f>
        <v>0</v>
      </c>
      <c r="EA173" s="69"/>
      <c r="EB173" s="69"/>
      <c r="EC173" s="69"/>
      <c r="ED173" s="69"/>
      <c r="EE173" s="69"/>
      <c r="EF173" s="71">
        <f>DZ173*$H173</f>
        <v>0</v>
      </c>
      <c r="EG173" s="70">
        <f t="shared" si="68"/>
        <v>1</v>
      </c>
      <c r="EH173" s="73">
        <f t="shared" si="69"/>
        <v>0</v>
      </c>
      <c r="EI173" s="70">
        <f t="shared" si="67"/>
        <v>0</v>
      </c>
      <c r="EJ173" s="66">
        <f t="shared" si="66"/>
        <v>0</v>
      </c>
      <c r="EM173" s="67"/>
    </row>
    <row r="174" spans="1:143" outlineLevel="1" x14ac:dyDescent="0.2">
      <c r="A174" s="313" t="s">
        <v>401</v>
      </c>
      <c r="B174" s="314"/>
      <c r="C174" s="307"/>
      <c r="D174" s="176" t="s">
        <v>884</v>
      </c>
      <c r="E174" s="28">
        <f>SUM(H175:H178)</f>
        <v>0</v>
      </c>
      <c r="F174" s="28"/>
      <c r="G174" s="28"/>
      <c r="H174" s="28"/>
      <c r="I174" s="27" t="e">
        <f>E174/$G$686</f>
        <v>#DIV/0!</v>
      </c>
      <c r="J174" s="19">
        <f>EG174</f>
        <v>1</v>
      </c>
      <c r="K174" s="68"/>
      <c r="L174" s="69"/>
      <c r="M174" s="69"/>
      <c r="N174" s="69"/>
      <c r="O174" s="69"/>
      <c r="P174" s="70"/>
      <c r="Q174" s="73"/>
      <c r="R174" s="68"/>
      <c r="S174" s="69"/>
      <c r="T174" s="69"/>
      <c r="U174" s="69"/>
      <c r="V174" s="69"/>
      <c r="W174" s="70"/>
      <c r="X174" s="71"/>
      <c r="Y174" s="68"/>
      <c r="Z174" s="69"/>
      <c r="AA174" s="69"/>
      <c r="AB174" s="69"/>
      <c r="AC174" s="69"/>
      <c r="AD174" s="70"/>
      <c r="AE174" s="71"/>
      <c r="AF174" s="68"/>
      <c r="AG174" s="69"/>
      <c r="AH174" s="69"/>
      <c r="AI174" s="69"/>
      <c r="AJ174" s="69"/>
      <c r="AK174" s="70"/>
      <c r="AL174" s="71"/>
      <c r="AM174" s="68"/>
      <c r="AN174" s="69"/>
      <c r="AO174" s="69"/>
      <c r="AP174" s="69"/>
      <c r="AQ174" s="69"/>
      <c r="AR174" s="70"/>
      <c r="AS174" s="71"/>
      <c r="AT174" s="68"/>
      <c r="AU174" s="69"/>
      <c r="AV174" s="69"/>
      <c r="AW174" s="69"/>
      <c r="AX174" s="69"/>
      <c r="AY174" s="70"/>
      <c r="AZ174" s="71"/>
      <c r="BA174" s="68"/>
      <c r="BB174" s="69"/>
      <c r="BC174" s="69"/>
      <c r="BD174" s="69"/>
      <c r="BE174" s="69"/>
      <c r="BF174" s="70"/>
      <c r="BG174" s="71"/>
      <c r="BH174" s="68"/>
      <c r="BI174" s="69"/>
      <c r="BJ174" s="69"/>
      <c r="BK174" s="69"/>
      <c r="BL174" s="69"/>
      <c r="BM174" s="70"/>
      <c r="BN174" s="71"/>
      <c r="BO174" s="68"/>
      <c r="BP174" s="69"/>
      <c r="BQ174" s="69"/>
      <c r="BR174" s="69"/>
      <c r="BS174" s="69"/>
      <c r="BT174" s="70"/>
      <c r="BU174" s="71"/>
      <c r="BV174" s="68"/>
      <c r="BW174" s="69"/>
      <c r="BX174" s="69"/>
      <c r="BY174" s="69"/>
      <c r="BZ174" s="69"/>
      <c r="CA174" s="70"/>
      <c r="CB174" s="71"/>
      <c r="CC174" s="68"/>
      <c r="CD174" s="69"/>
      <c r="CE174" s="69"/>
      <c r="CF174" s="69"/>
      <c r="CG174" s="69"/>
      <c r="CH174" s="70"/>
      <c r="CI174" s="71"/>
      <c r="CJ174" s="68"/>
      <c r="CK174" s="69"/>
      <c r="CL174" s="69"/>
      <c r="CM174" s="69"/>
      <c r="CN174" s="69"/>
      <c r="CO174" s="70"/>
      <c r="CP174" s="71"/>
      <c r="CQ174" s="68"/>
      <c r="CR174" s="69"/>
      <c r="CS174" s="69"/>
      <c r="CT174" s="69"/>
      <c r="CU174" s="69"/>
      <c r="CV174" s="70"/>
      <c r="CW174" s="71"/>
      <c r="CX174" s="68"/>
      <c r="CY174" s="69"/>
      <c r="CZ174" s="69"/>
      <c r="DA174" s="69"/>
      <c r="DB174" s="69"/>
      <c r="DC174" s="70"/>
      <c r="DD174" s="71"/>
      <c r="DE174" s="68"/>
      <c r="DF174" s="69"/>
      <c r="DG174" s="69"/>
      <c r="DH174" s="69"/>
      <c r="DI174" s="69"/>
      <c r="DJ174" s="70"/>
      <c r="DK174" s="71"/>
      <c r="DL174" s="68"/>
      <c r="DM174" s="69"/>
      <c r="DN174" s="69"/>
      <c r="DO174" s="69"/>
      <c r="DP174" s="69"/>
      <c r="DQ174" s="70"/>
      <c r="DR174" s="71"/>
      <c r="DS174" s="68"/>
      <c r="DT174" s="69"/>
      <c r="DU174" s="69"/>
      <c r="DV174" s="69"/>
      <c r="DW174" s="69"/>
      <c r="DX174" s="70"/>
      <c r="DY174" s="71"/>
      <c r="DZ174" s="68"/>
      <c r="EA174" s="69"/>
      <c r="EB174" s="69"/>
      <c r="EC174" s="69"/>
      <c r="ED174" s="69"/>
      <c r="EE174" s="70"/>
      <c r="EF174" s="71"/>
      <c r="EG174" s="70">
        <f t="shared" si="68"/>
        <v>1</v>
      </c>
      <c r="EH174" s="73">
        <f t="shared" si="69"/>
        <v>0</v>
      </c>
      <c r="EI174" s="70">
        <f t="shared" si="67"/>
        <v>0</v>
      </c>
      <c r="EJ174" s="66">
        <f>SUM(CP174,CI174,CB174,BU174,BN174,BG174,AZ174,AS174,AL174,AE174,X174,Q174,CW174,DD174,DK174,DR174,DY174,EF174)</f>
        <v>0</v>
      </c>
      <c r="EM174" s="67"/>
    </row>
    <row r="175" spans="1:143" ht="25.5" outlineLevel="1" x14ac:dyDescent="0.2">
      <c r="A175" s="302" t="s">
        <v>402</v>
      </c>
      <c r="B175" s="303" t="s">
        <v>298</v>
      </c>
      <c r="C175" s="306" t="str">
        <f>IFERROR(IFERROR(IF(MATCH(B175,[1]SINAPI!$A$3:$A$7037,0),(PROPER(VLOOKUP(B175,[1]SINAPI!$A$3:$E$7037,5,0))),0),IFERROR(IF(MATCH(B175,'[1]CDHU-182'!$A$9:$A$4098,0),(UPPER(VLOOKUP(B175,'[1]CDHU-182'!$A$9:$H$4098,8,0))),0),IFERROR(IF(MATCH(B175,[1]FDE!$A$7:$A$3232,0),(VLOOKUP(B175,[1]FDE!$A$7:$E$3232,5,0)),0),IF(MATCH(B175,'[1]SIURB Edif'!$A$2:$A$2699,0),(PROPER(VLOOKUP(B175,'[1]SIURB Edif'!A$2:E$2699,5,0))),0))))," ")</f>
        <v>CDHU-182</v>
      </c>
      <c r="D175" s="169" t="s">
        <v>807</v>
      </c>
      <c r="E175" s="170" t="s">
        <v>75</v>
      </c>
      <c r="F175" s="174">
        <v>7</v>
      </c>
      <c r="G175" s="74"/>
      <c r="H175" s="177">
        <f>ROUND(IFERROR(F175*G175," - "),2)</f>
        <v>0</v>
      </c>
      <c r="I175" s="178" t="e">
        <f>H175/$G$686</f>
        <v>#DIV/0!</v>
      </c>
      <c r="J175" s="19">
        <f t="shared" ref="J175:J192" si="70">EG175</f>
        <v>1</v>
      </c>
      <c r="K175" s="68">
        <f>SUM(L175:P175)</f>
        <v>0</v>
      </c>
      <c r="L175" s="69"/>
      <c r="M175" s="69"/>
      <c r="N175" s="69"/>
      <c r="O175" s="69"/>
      <c r="P175" s="69"/>
      <c r="Q175" s="73">
        <f>K175*$H175</f>
        <v>0</v>
      </c>
      <c r="R175" s="68">
        <f>SUM(S175:W175)</f>
        <v>0</v>
      </c>
      <c r="S175" s="69"/>
      <c r="T175" s="69"/>
      <c r="U175" s="69"/>
      <c r="V175" s="69"/>
      <c r="W175" s="69"/>
      <c r="X175" s="71">
        <f>R175*$H175</f>
        <v>0</v>
      </c>
      <c r="Y175" s="68">
        <f>SUM(Z175:AD175)</f>
        <v>0</v>
      </c>
      <c r="Z175" s="69"/>
      <c r="AA175" s="69"/>
      <c r="AB175" s="69"/>
      <c r="AC175" s="69"/>
      <c r="AD175" s="69"/>
      <c r="AE175" s="71">
        <f>Y175*$H175</f>
        <v>0</v>
      </c>
      <c r="AF175" s="68">
        <f>SUM(AG175:AK175)</f>
        <v>0</v>
      </c>
      <c r="AG175" s="69"/>
      <c r="AH175" s="69"/>
      <c r="AI175" s="69"/>
      <c r="AJ175" s="69"/>
      <c r="AK175" s="69"/>
      <c r="AL175" s="71">
        <f>AF175*$H175</f>
        <v>0</v>
      </c>
      <c r="AM175" s="68">
        <f>SUM(AN175:AR175)</f>
        <v>0</v>
      </c>
      <c r="AN175" s="69"/>
      <c r="AO175" s="69"/>
      <c r="AP175" s="69"/>
      <c r="AQ175" s="69"/>
      <c r="AR175" s="69"/>
      <c r="AS175" s="71">
        <f>AM175*$H175</f>
        <v>0</v>
      </c>
      <c r="AT175" s="68">
        <f>SUM(AU175:AY175)</f>
        <v>0</v>
      </c>
      <c r="AU175" s="69"/>
      <c r="AV175" s="69"/>
      <c r="AW175" s="69"/>
      <c r="AX175" s="69"/>
      <c r="AY175" s="69"/>
      <c r="AZ175" s="71">
        <f>AT175*$H175</f>
        <v>0</v>
      </c>
      <c r="BA175" s="68">
        <f>SUM(BB175:BF175)</f>
        <v>0</v>
      </c>
      <c r="BB175" s="69"/>
      <c r="BC175" s="69"/>
      <c r="BD175" s="69"/>
      <c r="BE175" s="69"/>
      <c r="BF175" s="69"/>
      <c r="BG175" s="71">
        <f>BA175*$H175</f>
        <v>0</v>
      </c>
      <c r="BH175" s="68">
        <f>SUM(BI175:BM175)</f>
        <v>0</v>
      </c>
      <c r="BI175" s="69"/>
      <c r="BJ175" s="69"/>
      <c r="BK175" s="69"/>
      <c r="BL175" s="69"/>
      <c r="BM175" s="69"/>
      <c r="BN175" s="71">
        <f>BH175*$H175</f>
        <v>0</v>
      </c>
      <c r="BO175" s="68">
        <f>SUM(BP175:BT175)</f>
        <v>0</v>
      </c>
      <c r="BP175" s="69"/>
      <c r="BQ175" s="69"/>
      <c r="BR175" s="69"/>
      <c r="BS175" s="69"/>
      <c r="BT175" s="69"/>
      <c r="BU175" s="71">
        <f>BO175*$H175</f>
        <v>0</v>
      </c>
      <c r="BV175" s="68">
        <f>SUM(BW175:CA175)</f>
        <v>0</v>
      </c>
      <c r="BW175" s="69"/>
      <c r="BX175" s="69"/>
      <c r="BY175" s="69"/>
      <c r="BZ175" s="69"/>
      <c r="CA175" s="69"/>
      <c r="CB175" s="71">
        <f>BV175*$H175</f>
        <v>0</v>
      </c>
      <c r="CC175" s="68">
        <f>SUM(CD175:CH175)</f>
        <v>0</v>
      </c>
      <c r="CD175" s="69"/>
      <c r="CE175" s="69"/>
      <c r="CF175" s="69"/>
      <c r="CG175" s="69"/>
      <c r="CH175" s="69"/>
      <c r="CI175" s="71">
        <f>CC175*$H175</f>
        <v>0</v>
      </c>
      <c r="CJ175" s="68">
        <f>SUM(CK175:CO175)</f>
        <v>0</v>
      </c>
      <c r="CK175" s="69"/>
      <c r="CL175" s="69"/>
      <c r="CM175" s="69"/>
      <c r="CN175" s="69"/>
      <c r="CO175" s="69"/>
      <c r="CP175" s="71">
        <f>CJ175*$H175</f>
        <v>0</v>
      </c>
      <c r="CQ175" s="68">
        <f>SUM(CR175:CV175)</f>
        <v>0</v>
      </c>
      <c r="CR175" s="69"/>
      <c r="CS175" s="69"/>
      <c r="CT175" s="69"/>
      <c r="CU175" s="69"/>
      <c r="CV175" s="69"/>
      <c r="CW175" s="71">
        <f>CQ175*$H175</f>
        <v>0</v>
      </c>
      <c r="CX175" s="68">
        <f>SUM(CY175:DC175)</f>
        <v>0</v>
      </c>
      <c r="CY175" s="69"/>
      <c r="CZ175" s="69"/>
      <c r="DA175" s="69"/>
      <c r="DB175" s="69"/>
      <c r="DC175" s="69"/>
      <c r="DD175" s="71">
        <f>CX175*$H175</f>
        <v>0</v>
      </c>
      <c r="DE175" s="68">
        <f>SUM(DF175:DJ175)</f>
        <v>0</v>
      </c>
      <c r="DF175" s="69"/>
      <c r="DG175" s="69"/>
      <c r="DH175" s="69"/>
      <c r="DI175" s="69"/>
      <c r="DJ175" s="69"/>
      <c r="DK175" s="71">
        <f>DE175*$H175</f>
        <v>0</v>
      </c>
      <c r="DL175" s="68">
        <f>SUM(DM175:DQ175)</f>
        <v>0</v>
      </c>
      <c r="DM175" s="69"/>
      <c r="DN175" s="69"/>
      <c r="DO175" s="69"/>
      <c r="DP175" s="69"/>
      <c r="DQ175" s="69"/>
      <c r="DR175" s="71">
        <f>DL175*$H175</f>
        <v>0</v>
      </c>
      <c r="DS175" s="68">
        <f>SUM(DT175:DX175)</f>
        <v>0</v>
      </c>
      <c r="DT175" s="69"/>
      <c r="DU175" s="69"/>
      <c r="DV175" s="69"/>
      <c r="DW175" s="69"/>
      <c r="DX175" s="69"/>
      <c r="DY175" s="71">
        <f>DS175*$H175</f>
        <v>0</v>
      </c>
      <c r="DZ175" s="68">
        <f>SUM(EA175:EE175)</f>
        <v>0</v>
      </c>
      <c r="EA175" s="69"/>
      <c r="EB175" s="69"/>
      <c r="EC175" s="69"/>
      <c r="ED175" s="69"/>
      <c r="EE175" s="69"/>
      <c r="EF175" s="71">
        <f>DZ175*$H175</f>
        <v>0</v>
      </c>
      <c r="EG175" s="70">
        <f t="shared" si="68"/>
        <v>1</v>
      </c>
      <c r="EH175" s="73">
        <f t="shared" si="69"/>
        <v>0</v>
      </c>
      <c r="EI175" s="70">
        <f t="shared" ref="EI175:EI186" si="71">SUM(CJ175,CC175,BV175,BO175,BH175,BA175,AT175,AM175,AF175,Y175,R175,K175,CQ175,CX175,DE175,DL175,DS175,DZ175)</f>
        <v>0</v>
      </c>
      <c r="EJ175" s="66">
        <f t="shared" ref="EJ175:EJ192" si="72">SUM(CP175,CI175,CB175,BU175,BN175,BG175,AZ175,AS175,AL175,AE175,X175,Q175,CW175,DD175,DK175,DR175,DY175,EF175)</f>
        <v>0</v>
      </c>
      <c r="EM175" s="67"/>
    </row>
    <row r="176" spans="1:143" ht="25.5" outlineLevel="1" x14ac:dyDescent="0.2">
      <c r="A176" s="302" t="s">
        <v>403</v>
      </c>
      <c r="B176" s="303" t="s">
        <v>299</v>
      </c>
      <c r="C176" s="306" t="str">
        <f>IFERROR(IFERROR(IF(MATCH(B176,[1]SINAPI!$A$3:$A$7037,0),(PROPER(VLOOKUP(B176,[1]SINAPI!$A$3:$E$7037,5,0))),0),IFERROR(IF(MATCH(B176,'[1]CDHU-182'!$A$9:$A$4098,0),(UPPER(VLOOKUP(B176,'[1]CDHU-182'!$A$9:$H$4098,8,0))),0),IFERROR(IF(MATCH(B176,[1]FDE!$A$7:$A$3232,0),(VLOOKUP(B176,[1]FDE!$A$7:$E$3232,5,0)),0),IF(MATCH(B176,'[1]SIURB Edif'!$A$2:$A$2699,0),(PROPER(VLOOKUP(B176,'[1]SIURB Edif'!A$2:E$2699,5,0))),0))))," ")</f>
        <v>CDHU-182</v>
      </c>
      <c r="D176" s="169" t="s">
        <v>808</v>
      </c>
      <c r="E176" s="170" t="s">
        <v>75</v>
      </c>
      <c r="F176" s="174">
        <v>12</v>
      </c>
      <c r="G176" s="74"/>
      <c r="H176" s="177">
        <f>ROUND(IFERROR(F176*G176," - "),2)</f>
        <v>0</v>
      </c>
      <c r="I176" s="178" t="e">
        <f>H176/$G$686</f>
        <v>#DIV/0!</v>
      </c>
      <c r="J176" s="19">
        <f t="shared" si="70"/>
        <v>1</v>
      </c>
      <c r="K176" s="68">
        <f>SUM(L176:P176)</f>
        <v>0</v>
      </c>
      <c r="L176" s="69"/>
      <c r="M176" s="69"/>
      <c r="N176" s="69"/>
      <c r="O176" s="69"/>
      <c r="P176" s="69"/>
      <c r="Q176" s="73">
        <f>K176*$H176</f>
        <v>0</v>
      </c>
      <c r="R176" s="68">
        <f>SUM(S176:W176)</f>
        <v>0</v>
      </c>
      <c r="S176" s="69"/>
      <c r="T176" s="69"/>
      <c r="U176" s="69"/>
      <c r="V176" s="69"/>
      <c r="W176" s="69"/>
      <c r="X176" s="71">
        <f>R176*$H176</f>
        <v>0</v>
      </c>
      <c r="Y176" s="68">
        <f>SUM(Z176:AD176)</f>
        <v>0</v>
      </c>
      <c r="Z176" s="69"/>
      <c r="AA176" s="69"/>
      <c r="AB176" s="69"/>
      <c r="AC176" s="69"/>
      <c r="AD176" s="69"/>
      <c r="AE176" s="71">
        <f>Y176*$H176</f>
        <v>0</v>
      </c>
      <c r="AF176" s="68">
        <f>SUM(AG176:AK176)</f>
        <v>0</v>
      </c>
      <c r="AG176" s="69"/>
      <c r="AH176" s="69"/>
      <c r="AI176" s="69"/>
      <c r="AJ176" s="69"/>
      <c r="AK176" s="69"/>
      <c r="AL176" s="71">
        <f>AF176*$H176</f>
        <v>0</v>
      </c>
      <c r="AM176" s="68">
        <f>SUM(AN176:AR176)</f>
        <v>0</v>
      </c>
      <c r="AN176" s="69"/>
      <c r="AO176" s="69"/>
      <c r="AP176" s="69"/>
      <c r="AQ176" s="69"/>
      <c r="AR176" s="69"/>
      <c r="AS176" s="71">
        <f>AM176*$H176</f>
        <v>0</v>
      </c>
      <c r="AT176" s="68">
        <f>SUM(AU176:AY176)</f>
        <v>0</v>
      </c>
      <c r="AU176" s="69"/>
      <c r="AV176" s="69"/>
      <c r="AW176" s="69"/>
      <c r="AX176" s="69"/>
      <c r="AY176" s="69"/>
      <c r="AZ176" s="71">
        <f>AT176*$H176</f>
        <v>0</v>
      </c>
      <c r="BA176" s="68">
        <f>SUM(BB176:BF176)</f>
        <v>0</v>
      </c>
      <c r="BB176" s="69"/>
      <c r="BC176" s="69"/>
      <c r="BD176" s="69"/>
      <c r="BE176" s="69"/>
      <c r="BF176" s="69"/>
      <c r="BG176" s="71">
        <f>BA176*$H176</f>
        <v>0</v>
      </c>
      <c r="BH176" s="68">
        <f>SUM(BI176:BM176)</f>
        <v>0</v>
      </c>
      <c r="BI176" s="69"/>
      <c r="BJ176" s="69"/>
      <c r="BK176" s="69"/>
      <c r="BL176" s="69"/>
      <c r="BM176" s="69"/>
      <c r="BN176" s="71">
        <f>BH176*$H176</f>
        <v>0</v>
      </c>
      <c r="BO176" s="68">
        <f>SUM(BP176:BT176)</f>
        <v>0</v>
      </c>
      <c r="BP176" s="69"/>
      <c r="BQ176" s="69"/>
      <c r="BR176" s="69"/>
      <c r="BS176" s="69"/>
      <c r="BT176" s="69"/>
      <c r="BU176" s="71">
        <f>BO176*$H176</f>
        <v>0</v>
      </c>
      <c r="BV176" s="68">
        <f>SUM(BW176:CA176)</f>
        <v>0</v>
      </c>
      <c r="BW176" s="69"/>
      <c r="BX176" s="69"/>
      <c r="BY176" s="69"/>
      <c r="BZ176" s="69"/>
      <c r="CA176" s="69"/>
      <c r="CB176" s="71">
        <f>BV176*$H176</f>
        <v>0</v>
      </c>
      <c r="CC176" s="68">
        <f>SUM(CD176:CH176)</f>
        <v>0</v>
      </c>
      <c r="CD176" s="69"/>
      <c r="CE176" s="69"/>
      <c r="CF176" s="69"/>
      <c r="CG176" s="69"/>
      <c r="CH176" s="69"/>
      <c r="CI176" s="71">
        <f>CC176*$H176</f>
        <v>0</v>
      </c>
      <c r="CJ176" s="68">
        <f>SUM(CK176:CO176)</f>
        <v>0</v>
      </c>
      <c r="CK176" s="69"/>
      <c r="CL176" s="69"/>
      <c r="CM176" s="69"/>
      <c r="CN176" s="69"/>
      <c r="CO176" s="69"/>
      <c r="CP176" s="71">
        <f>CJ176*$H176</f>
        <v>0</v>
      </c>
      <c r="CQ176" s="68">
        <f>SUM(CR176:CV176)</f>
        <v>0</v>
      </c>
      <c r="CR176" s="69"/>
      <c r="CS176" s="69"/>
      <c r="CT176" s="69"/>
      <c r="CU176" s="69"/>
      <c r="CV176" s="69"/>
      <c r="CW176" s="71">
        <f>CQ176*$H176</f>
        <v>0</v>
      </c>
      <c r="CX176" s="68">
        <f>SUM(CY176:DC176)</f>
        <v>0</v>
      </c>
      <c r="CY176" s="69"/>
      <c r="CZ176" s="69"/>
      <c r="DA176" s="69"/>
      <c r="DB176" s="69"/>
      <c r="DC176" s="69"/>
      <c r="DD176" s="71">
        <f>CX176*$H176</f>
        <v>0</v>
      </c>
      <c r="DE176" s="68">
        <f>SUM(DF176:DJ176)</f>
        <v>0</v>
      </c>
      <c r="DF176" s="69"/>
      <c r="DG176" s="69"/>
      <c r="DH176" s="69"/>
      <c r="DI176" s="69"/>
      <c r="DJ176" s="69"/>
      <c r="DK176" s="71">
        <f>DE176*$H176</f>
        <v>0</v>
      </c>
      <c r="DL176" s="68">
        <f>SUM(DM176:DQ176)</f>
        <v>0</v>
      </c>
      <c r="DM176" s="69"/>
      <c r="DN176" s="69"/>
      <c r="DO176" s="69"/>
      <c r="DP176" s="69"/>
      <c r="DQ176" s="69"/>
      <c r="DR176" s="71">
        <f>DL176*$H176</f>
        <v>0</v>
      </c>
      <c r="DS176" s="68">
        <f>SUM(DT176:DX176)</f>
        <v>0</v>
      </c>
      <c r="DT176" s="69"/>
      <c r="DU176" s="69"/>
      <c r="DV176" s="69"/>
      <c r="DW176" s="69"/>
      <c r="DX176" s="69"/>
      <c r="DY176" s="71">
        <f>DS176*$H176</f>
        <v>0</v>
      </c>
      <c r="DZ176" s="68">
        <f>SUM(EA176:EE176)</f>
        <v>0</v>
      </c>
      <c r="EA176" s="69"/>
      <c r="EB176" s="69"/>
      <c r="EC176" s="69"/>
      <c r="ED176" s="69"/>
      <c r="EE176" s="69"/>
      <c r="EF176" s="71">
        <f>DZ176*$H176</f>
        <v>0</v>
      </c>
      <c r="EG176" s="70">
        <f t="shared" si="68"/>
        <v>1</v>
      </c>
      <c r="EH176" s="73">
        <f t="shared" si="69"/>
        <v>0</v>
      </c>
      <c r="EI176" s="70">
        <f t="shared" si="71"/>
        <v>0</v>
      </c>
      <c r="EJ176" s="66">
        <f t="shared" si="72"/>
        <v>0</v>
      </c>
      <c r="EM176" s="67"/>
    </row>
    <row r="177" spans="1:143" outlineLevel="1" x14ac:dyDescent="0.2">
      <c r="A177" s="302" t="s">
        <v>404</v>
      </c>
      <c r="B177" s="303" t="s">
        <v>301</v>
      </c>
      <c r="C177" s="306" t="str">
        <f>IFERROR(IFERROR(IF(MATCH(B177,[1]SINAPI!$A$3:$A$7037,0),(PROPER(VLOOKUP(B177,[1]SINAPI!$A$3:$E$7037,5,0))),0),IFERROR(IF(MATCH(B177,'[1]CDHU-182'!$A$9:$A$4098,0),(UPPER(VLOOKUP(B177,'[1]CDHU-182'!$A$9:$H$4098,8,0))),0),IFERROR(IF(MATCH(B177,[1]FDE!$A$7:$A$3232,0),(VLOOKUP(B177,[1]FDE!$A$7:$E$3232,5,0)),0),IF(MATCH(B177,'[1]SIURB Edif'!$A$2:$A$2699,0),(PROPER(VLOOKUP(B177,'[1]SIURB Edif'!A$2:E$2699,5,0))),0))))," ")</f>
        <v>CDHU-182</v>
      </c>
      <c r="D177" s="169" t="s">
        <v>809</v>
      </c>
      <c r="E177" s="170" t="s">
        <v>75</v>
      </c>
      <c r="F177" s="174">
        <v>1</v>
      </c>
      <c r="G177" s="74"/>
      <c r="H177" s="177">
        <f>ROUND(IFERROR(F177*G177," - "),2)</f>
        <v>0</v>
      </c>
      <c r="I177" s="178" t="e">
        <f>H177/$G$686</f>
        <v>#DIV/0!</v>
      </c>
      <c r="J177" s="19">
        <f t="shared" si="70"/>
        <v>1</v>
      </c>
      <c r="K177" s="68">
        <f>SUM(L177:P177)</f>
        <v>0</v>
      </c>
      <c r="L177" s="69"/>
      <c r="M177" s="69"/>
      <c r="N177" s="69"/>
      <c r="O177" s="69"/>
      <c r="P177" s="69"/>
      <c r="Q177" s="73">
        <f>K177*$H177</f>
        <v>0</v>
      </c>
      <c r="R177" s="68">
        <f>SUM(S177:W177)</f>
        <v>0</v>
      </c>
      <c r="S177" s="69"/>
      <c r="T177" s="69"/>
      <c r="U177" s="69"/>
      <c r="V177" s="69"/>
      <c r="W177" s="69"/>
      <c r="X177" s="71">
        <f>R177*$H177</f>
        <v>0</v>
      </c>
      <c r="Y177" s="68">
        <f>SUM(Z177:AD177)</f>
        <v>0</v>
      </c>
      <c r="Z177" s="69"/>
      <c r="AA177" s="69"/>
      <c r="AB177" s="69"/>
      <c r="AC177" s="69"/>
      <c r="AD177" s="69"/>
      <c r="AE177" s="71">
        <f>Y177*$H177</f>
        <v>0</v>
      </c>
      <c r="AF177" s="68">
        <f>SUM(AG177:AK177)</f>
        <v>0</v>
      </c>
      <c r="AG177" s="69"/>
      <c r="AH177" s="69"/>
      <c r="AI177" s="69"/>
      <c r="AJ177" s="69"/>
      <c r="AK177" s="69"/>
      <c r="AL177" s="71">
        <f>AF177*$H177</f>
        <v>0</v>
      </c>
      <c r="AM177" s="68">
        <f>SUM(AN177:AR177)</f>
        <v>0</v>
      </c>
      <c r="AN177" s="69"/>
      <c r="AO177" s="69"/>
      <c r="AP177" s="69"/>
      <c r="AQ177" s="69"/>
      <c r="AR177" s="69"/>
      <c r="AS177" s="71">
        <f>AM177*$H177</f>
        <v>0</v>
      </c>
      <c r="AT177" s="68">
        <f>SUM(AU177:AY177)</f>
        <v>0</v>
      </c>
      <c r="AU177" s="69"/>
      <c r="AV177" s="69"/>
      <c r="AW177" s="69"/>
      <c r="AX177" s="69"/>
      <c r="AY177" s="69"/>
      <c r="AZ177" s="71">
        <f>AT177*$H177</f>
        <v>0</v>
      </c>
      <c r="BA177" s="68">
        <f>SUM(BB177:BF177)</f>
        <v>0</v>
      </c>
      <c r="BB177" s="69"/>
      <c r="BC177" s="69"/>
      <c r="BD177" s="69"/>
      <c r="BE177" s="69"/>
      <c r="BF177" s="69"/>
      <c r="BG177" s="71">
        <f>BA177*$H177</f>
        <v>0</v>
      </c>
      <c r="BH177" s="68">
        <f>SUM(BI177:BM177)</f>
        <v>0</v>
      </c>
      <c r="BI177" s="69"/>
      <c r="BJ177" s="69"/>
      <c r="BK177" s="69"/>
      <c r="BL177" s="69"/>
      <c r="BM177" s="69"/>
      <c r="BN177" s="71">
        <f>BH177*$H177</f>
        <v>0</v>
      </c>
      <c r="BO177" s="68">
        <f>SUM(BP177:BT177)</f>
        <v>0</v>
      </c>
      <c r="BP177" s="69"/>
      <c r="BQ177" s="69"/>
      <c r="BR177" s="69"/>
      <c r="BS177" s="69"/>
      <c r="BT177" s="69"/>
      <c r="BU177" s="71">
        <f>BO177*$H177</f>
        <v>0</v>
      </c>
      <c r="BV177" s="68">
        <f>SUM(BW177:CA177)</f>
        <v>0</v>
      </c>
      <c r="BW177" s="69"/>
      <c r="BX177" s="69"/>
      <c r="BY177" s="69"/>
      <c r="BZ177" s="69"/>
      <c r="CA177" s="69"/>
      <c r="CB177" s="71">
        <f>BV177*$H177</f>
        <v>0</v>
      </c>
      <c r="CC177" s="68">
        <f>SUM(CD177:CH177)</f>
        <v>0</v>
      </c>
      <c r="CD177" s="69"/>
      <c r="CE177" s="69"/>
      <c r="CF177" s="69"/>
      <c r="CG177" s="69"/>
      <c r="CH177" s="69"/>
      <c r="CI177" s="71">
        <f>CC177*$H177</f>
        <v>0</v>
      </c>
      <c r="CJ177" s="68">
        <f>SUM(CK177:CO177)</f>
        <v>0</v>
      </c>
      <c r="CK177" s="69"/>
      <c r="CL177" s="69"/>
      <c r="CM177" s="69"/>
      <c r="CN177" s="69"/>
      <c r="CO177" s="69"/>
      <c r="CP177" s="71">
        <f>CJ177*$H177</f>
        <v>0</v>
      </c>
      <c r="CQ177" s="68">
        <f>SUM(CR177:CV177)</f>
        <v>0</v>
      </c>
      <c r="CR177" s="69"/>
      <c r="CS177" s="69"/>
      <c r="CT177" s="69"/>
      <c r="CU177" s="69"/>
      <c r="CV177" s="69"/>
      <c r="CW177" s="71">
        <f>CQ177*$H177</f>
        <v>0</v>
      </c>
      <c r="CX177" s="68">
        <f>SUM(CY177:DC177)</f>
        <v>0</v>
      </c>
      <c r="CY177" s="69"/>
      <c r="CZ177" s="69"/>
      <c r="DA177" s="69"/>
      <c r="DB177" s="69"/>
      <c r="DC177" s="69"/>
      <c r="DD177" s="71">
        <f>CX177*$H177</f>
        <v>0</v>
      </c>
      <c r="DE177" s="68">
        <f>SUM(DF177:DJ177)</f>
        <v>0</v>
      </c>
      <c r="DF177" s="69"/>
      <c r="DG177" s="69"/>
      <c r="DH177" s="69"/>
      <c r="DI177" s="69"/>
      <c r="DJ177" s="69"/>
      <c r="DK177" s="71">
        <f>DE177*$H177</f>
        <v>0</v>
      </c>
      <c r="DL177" s="68">
        <f>SUM(DM177:DQ177)</f>
        <v>0</v>
      </c>
      <c r="DM177" s="69"/>
      <c r="DN177" s="69"/>
      <c r="DO177" s="69"/>
      <c r="DP177" s="69"/>
      <c r="DQ177" s="69"/>
      <c r="DR177" s="71">
        <f>DL177*$H177</f>
        <v>0</v>
      </c>
      <c r="DS177" s="68">
        <f>SUM(DT177:DX177)</f>
        <v>0</v>
      </c>
      <c r="DT177" s="69"/>
      <c r="DU177" s="69"/>
      <c r="DV177" s="69"/>
      <c r="DW177" s="69"/>
      <c r="DX177" s="69"/>
      <c r="DY177" s="71">
        <f>DS177*$H177</f>
        <v>0</v>
      </c>
      <c r="DZ177" s="68">
        <f>SUM(EA177:EE177)</f>
        <v>0</v>
      </c>
      <c r="EA177" s="69"/>
      <c r="EB177" s="69"/>
      <c r="EC177" s="69"/>
      <c r="ED177" s="69"/>
      <c r="EE177" s="69"/>
      <c r="EF177" s="71">
        <f>DZ177*$H177</f>
        <v>0</v>
      </c>
      <c r="EG177" s="70">
        <f t="shared" si="68"/>
        <v>1</v>
      </c>
      <c r="EH177" s="73">
        <f t="shared" si="69"/>
        <v>0</v>
      </c>
      <c r="EI177" s="70">
        <f t="shared" si="71"/>
        <v>0</v>
      </c>
      <c r="EJ177" s="66">
        <f t="shared" si="72"/>
        <v>0</v>
      </c>
      <c r="EM177" s="67"/>
    </row>
    <row r="178" spans="1:143" outlineLevel="1" x14ac:dyDescent="0.2">
      <c r="A178" s="302" t="s">
        <v>405</v>
      </c>
      <c r="B178" s="303" t="s">
        <v>300</v>
      </c>
      <c r="C178" s="306" t="str">
        <f>IFERROR(IFERROR(IF(MATCH(B178,[1]SINAPI!$A$3:$A$7037,0),(PROPER(VLOOKUP(B178,[1]SINAPI!$A$3:$E$7037,5,0))),0),IFERROR(IF(MATCH(B178,'[1]CDHU-182'!$A$9:$A$4098,0),(UPPER(VLOOKUP(B178,'[1]CDHU-182'!$A$9:$H$4098,8,0))),0),IFERROR(IF(MATCH(B178,[1]FDE!$A$7:$A$3232,0),(VLOOKUP(B178,[1]FDE!$A$7:$E$3232,5,0)),0),IF(MATCH(B178,'[1]SIURB Edif'!$A$2:$A$2699,0),(PROPER(VLOOKUP(B178,'[1]SIURB Edif'!A$2:E$2699,5,0))),0))))," ")</f>
        <v>CDHU-182</v>
      </c>
      <c r="D178" s="169" t="s">
        <v>810</v>
      </c>
      <c r="E178" s="170" t="s">
        <v>75</v>
      </c>
      <c r="F178" s="174">
        <v>1</v>
      </c>
      <c r="G178" s="74"/>
      <c r="H178" s="177">
        <f>ROUND(IFERROR(F178*G178," - "),2)</f>
        <v>0</v>
      </c>
      <c r="I178" s="178" t="e">
        <f>H178/$G$686</f>
        <v>#DIV/0!</v>
      </c>
      <c r="J178" s="19">
        <f t="shared" si="70"/>
        <v>1</v>
      </c>
      <c r="K178" s="68">
        <f>SUM(L178:P178)</f>
        <v>0</v>
      </c>
      <c r="L178" s="69"/>
      <c r="M178" s="69"/>
      <c r="N178" s="69"/>
      <c r="O178" s="69"/>
      <c r="P178" s="69"/>
      <c r="Q178" s="73">
        <f>K178*$H178</f>
        <v>0</v>
      </c>
      <c r="R178" s="68">
        <f>SUM(S178:W178)</f>
        <v>0</v>
      </c>
      <c r="S178" s="69"/>
      <c r="T178" s="69"/>
      <c r="U178" s="69"/>
      <c r="V178" s="69"/>
      <c r="W178" s="69"/>
      <c r="X178" s="71">
        <f>R178*$H178</f>
        <v>0</v>
      </c>
      <c r="Y178" s="68">
        <f>SUM(Z178:AD178)</f>
        <v>0</v>
      </c>
      <c r="Z178" s="69"/>
      <c r="AA178" s="69"/>
      <c r="AB178" s="69"/>
      <c r="AC178" s="69"/>
      <c r="AD178" s="69"/>
      <c r="AE178" s="71">
        <f>Y178*$H178</f>
        <v>0</v>
      </c>
      <c r="AF178" s="68">
        <f>SUM(AG178:AK178)</f>
        <v>0</v>
      </c>
      <c r="AG178" s="69"/>
      <c r="AH178" s="69"/>
      <c r="AI178" s="69"/>
      <c r="AJ178" s="69"/>
      <c r="AK178" s="69"/>
      <c r="AL178" s="71">
        <f>AF178*$H178</f>
        <v>0</v>
      </c>
      <c r="AM178" s="68">
        <f>SUM(AN178:AR178)</f>
        <v>0</v>
      </c>
      <c r="AN178" s="69"/>
      <c r="AO178" s="69"/>
      <c r="AP178" s="69"/>
      <c r="AQ178" s="69"/>
      <c r="AR178" s="69"/>
      <c r="AS178" s="71">
        <f>AM178*$H178</f>
        <v>0</v>
      </c>
      <c r="AT178" s="68">
        <f>SUM(AU178:AY178)</f>
        <v>0</v>
      </c>
      <c r="AU178" s="69"/>
      <c r="AV178" s="69"/>
      <c r="AW178" s="69"/>
      <c r="AX178" s="69"/>
      <c r="AY178" s="69"/>
      <c r="AZ178" s="71">
        <f>AT178*$H178</f>
        <v>0</v>
      </c>
      <c r="BA178" s="68">
        <f>SUM(BB178:BF178)</f>
        <v>0</v>
      </c>
      <c r="BB178" s="69"/>
      <c r="BC178" s="69"/>
      <c r="BD178" s="69"/>
      <c r="BE178" s="69"/>
      <c r="BF178" s="69"/>
      <c r="BG178" s="71">
        <f>BA178*$H178</f>
        <v>0</v>
      </c>
      <c r="BH178" s="68">
        <f>SUM(BI178:BM178)</f>
        <v>0</v>
      </c>
      <c r="BI178" s="69"/>
      <c r="BJ178" s="69"/>
      <c r="BK178" s="69"/>
      <c r="BL178" s="69"/>
      <c r="BM178" s="69"/>
      <c r="BN178" s="71">
        <f>BH178*$H178</f>
        <v>0</v>
      </c>
      <c r="BO178" s="68">
        <f>SUM(BP178:BT178)</f>
        <v>0</v>
      </c>
      <c r="BP178" s="69"/>
      <c r="BQ178" s="69"/>
      <c r="BR178" s="69"/>
      <c r="BS178" s="69"/>
      <c r="BT178" s="69"/>
      <c r="BU178" s="71">
        <f>BO178*$H178</f>
        <v>0</v>
      </c>
      <c r="BV178" s="68">
        <f>SUM(BW178:CA178)</f>
        <v>0</v>
      </c>
      <c r="BW178" s="69"/>
      <c r="BX178" s="69"/>
      <c r="BY178" s="69"/>
      <c r="BZ178" s="69"/>
      <c r="CA178" s="69"/>
      <c r="CB178" s="71">
        <f>BV178*$H178</f>
        <v>0</v>
      </c>
      <c r="CC178" s="68">
        <f>SUM(CD178:CH178)</f>
        <v>0</v>
      </c>
      <c r="CD178" s="69"/>
      <c r="CE178" s="69"/>
      <c r="CF178" s="69"/>
      <c r="CG178" s="69"/>
      <c r="CH178" s="69"/>
      <c r="CI178" s="71">
        <f>CC178*$H178</f>
        <v>0</v>
      </c>
      <c r="CJ178" s="68">
        <f>SUM(CK178:CO178)</f>
        <v>0</v>
      </c>
      <c r="CK178" s="69"/>
      <c r="CL178" s="69"/>
      <c r="CM178" s="69"/>
      <c r="CN178" s="69"/>
      <c r="CO178" s="69"/>
      <c r="CP178" s="71">
        <f>CJ178*$H178</f>
        <v>0</v>
      </c>
      <c r="CQ178" s="68">
        <f>SUM(CR178:CV178)</f>
        <v>0</v>
      </c>
      <c r="CR178" s="69"/>
      <c r="CS178" s="69"/>
      <c r="CT178" s="69"/>
      <c r="CU178" s="69"/>
      <c r="CV178" s="69"/>
      <c r="CW178" s="71">
        <f>CQ178*$H178</f>
        <v>0</v>
      </c>
      <c r="CX178" s="68">
        <f>SUM(CY178:DC178)</f>
        <v>0</v>
      </c>
      <c r="CY178" s="69"/>
      <c r="CZ178" s="69"/>
      <c r="DA178" s="69"/>
      <c r="DB178" s="69"/>
      <c r="DC178" s="69"/>
      <c r="DD178" s="71">
        <f>CX178*$H178</f>
        <v>0</v>
      </c>
      <c r="DE178" s="68">
        <f>SUM(DF178:DJ178)</f>
        <v>0</v>
      </c>
      <c r="DF178" s="69"/>
      <c r="DG178" s="69"/>
      <c r="DH178" s="69"/>
      <c r="DI178" s="69"/>
      <c r="DJ178" s="69"/>
      <c r="DK178" s="71">
        <f>DE178*$H178</f>
        <v>0</v>
      </c>
      <c r="DL178" s="68">
        <f>SUM(DM178:DQ178)</f>
        <v>0</v>
      </c>
      <c r="DM178" s="69"/>
      <c r="DN178" s="69"/>
      <c r="DO178" s="69"/>
      <c r="DP178" s="69"/>
      <c r="DQ178" s="69"/>
      <c r="DR178" s="71">
        <f>DL178*$H178</f>
        <v>0</v>
      </c>
      <c r="DS178" s="68">
        <f>SUM(DT178:DX178)</f>
        <v>0</v>
      </c>
      <c r="DT178" s="69"/>
      <c r="DU178" s="69"/>
      <c r="DV178" s="69"/>
      <c r="DW178" s="69"/>
      <c r="DX178" s="69"/>
      <c r="DY178" s="71">
        <f>DS178*$H178</f>
        <v>0</v>
      </c>
      <c r="DZ178" s="68">
        <f>SUM(EA178:EE178)</f>
        <v>0</v>
      </c>
      <c r="EA178" s="69"/>
      <c r="EB178" s="69"/>
      <c r="EC178" s="69"/>
      <c r="ED178" s="69"/>
      <c r="EE178" s="69"/>
      <c r="EF178" s="71">
        <f>DZ178*$H178</f>
        <v>0</v>
      </c>
      <c r="EG178" s="70">
        <f t="shared" si="68"/>
        <v>1</v>
      </c>
      <c r="EH178" s="73">
        <f t="shared" si="69"/>
        <v>0</v>
      </c>
      <c r="EI178" s="70">
        <f t="shared" si="71"/>
        <v>0</v>
      </c>
      <c r="EJ178" s="66">
        <f t="shared" si="72"/>
        <v>0</v>
      </c>
      <c r="EM178" s="67"/>
    </row>
    <row r="179" spans="1:143" outlineLevel="1" x14ac:dyDescent="0.2">
      <c r="A179" s="313" t="s">
        <v>406</v>
      </c>
      <c r="B179" s="314"/>
      <c r="C179" s="307"/>
      <c r="D179" s="176" t="s">
        <v>358</v>
      </c>
      <c r="E179" s="28">
        <f>SUM(H180:H182)</f>
        <v>0</v>
      </c>
      <c r="F179" s="28"/>
      <c r="G179" s="28"/>
      <c r="H179" s="28"/>
      <c r="I179" s="27" t="e">
        <f>E179/$G$686</f>
        <v>#DIV/0!</v>
      </c>
      <c r="J179" s="19">
        <f t="shared" si="70"/>
        <v>1</v>
      </c>
      <c r="K179" s="68"/>
      <c r="L179" s="69"/>
      <c r="M179" s="69"/>
      <c r="N179" s="69"/>
      <c r="O179" s="69"/>
      <c r="P179" s="70"/>
      <c r="Q179" s="73"/>
      <c r="R179" s="68"/>
      <c r="S179" s="69"/>
      <c r="T179" s="69"/>
      <c r="U179" s="69"/>
      <c r="V179" s="69"/>
      <c r="W179" s="70"/>
      <c r="X179" s="71"/>
      <c r="Y179" s="68"/>
      <c r="Z179" s="69"/>
      <c r="AA179" s="69"/>
      <c r="AB179" s="69"/>
      <c r="AC179" s="69"/>
      <c r="AD179" s="70"/>
      <c r="AE179" s="71"/>
      <c r="AF179" s="68"/>
      <c r="AG179" s="69"/>
      <c r="AH179" s="69"/>
      <c r="AI179" s="69"/>
      <c r="AJ179" s="69"/>
      <c r="AK179" s="70"/>
      <c r="AL179" s="71"/>
      <c r="AM179" s="68"/>
      <c r="AN179" s="69"/>
      <c r="AO179" s="69"/>
      <c r="AP179" s="69"/>
      <c r="AQ179" s="69"/>
      <c r="AR179" s="70"/>
      <c r="AS179" s="71"/>
      <c r="AT179" s="68"/>
      <c r="AU179" s="69"/>
      <c r="AV179" s="69"/>
      <c r="AW179" s="69"/>
      <c r="AX179" s="69"/>
      <c r="AY179" s="70"/>
      <c r="AZ179" s="71"/>
      <c r="BA179" s="68"/>
      <c r="BB179" s="69"/>
      <c r="BC179" s="69"/>
      <c r="BD179" s="69"/>
      <c r="BE179" s="69"/>
      <c r="BF179" s="70"/>
      <c r="BG179" s="71"/>
      <c r="BH179" s="68"/>
      <c r="BI179" s="69"/>
      <c r="BJ179" s="69"/>
      <c r="BK179" s="69"/>
      <c r="BL179" s="69"/>
      <c r="BM179" s="70"/>
      <c r="BN179" s="71"/>
      <c r="BO179" s="68"/>
      <c r="BP179" s="69"/>
      <c r="BQ179" s="69"/>
      <c r="BR179" s="69"/>
      <c r="BS179" s="69"/>
      <c r="BT179" s="70"/>
      <c r="BU179" s="71"/>
      <c r="BV179" s="68"/>
      <c r="BW179" s="69"/>
      <c r="BX179" s="69"/>
      <c r="BY179" s="69"/>
      <c r="BZ179" s="69"/>
      <c r="CA179" s="70"/>
      <c r="CB179" s="71"/>
      <c r="CC179" s="68"/>
      <c r="CD179" s="69"/>
      <c r="CE179" s="69"/>
      <c r="CF179" s="69"/>
      <c r="CG179" s="69"/>
      <c r="CH179" s="70"/>
      <c r="CI179" s="71"/>
      <c r="CJ179" s="68"/>
      <c r="CK179" s="69"/>
      <c r="CL179" s="69"/>
      <c r="CM179" s="69"/>
      <c r="CN179" s="69"/>
      <c r="CO179" s="70"/>
      <c r="CP179" s="71"/>
      <c r="CQ179" s="68"/>
      <c r="CR179" s="69"/>
      <c r="CS179" s="69"/>
      <c r="CT179" s="69"/>
      <c r="CU179" s="69"/>
      <c r="CV179" s="70"/>
      <c r="CW179" s="71"/>
      <c r="CX179" s="68"/>
      <c r="CY179" s="69"/>
      <c r="CZ179" s="69"/>
      <c r="DA179" s="69"/>
      <c r="DB179" s="69"/>
      <c r="DC179" s="70"/>
      <c r="DD179" s="71"/>
      <c r="DE179" s="68"/>
      <c r="DF179" s="69"/>
      <c r="DG179" s="69"/>
      <c r="DH179" s="69"/>
      <c r="DI179" s="69"/>
      <c r="DJ179" s="70"/>
      <c r="DK179" s="71"/>
      <c r="DL179" s="68"/>
      <c r="DM179" s="69"/>
      <c r="DN179" s="69"/>
      <c r="DO179" s="69"/>
      <c r="DP179" s="69"/>
      <c r="DQ179" s="70"/>
      <c r="DR179" s="71"/>
      <c r="DS179" s="68"/>
      <c r="DT179" s="69"/>
      <c r="DU179" s="69"/>
      <c r="DV179" s="69"/>
      <c r="DW179" s="69"/>
      <c r="DX179" s="70"/>
      <c r="DY179" s="71"/>
      <c r="DZ179" s="68"/>
      <c r="EA179" s="69"/>
      <c r="EB179" s="69"/>
      <c r="EC179" s="69"/>
      <c r="ED179" s="69"/>
      <c r="EE179" s="70"/>
      <c r="EF179" s="71"/>
      <c r="EG179" s="70">
        <f t="shared" si="68"/>
        <v>1</v>
      </c>
      <c r="EH179" s="73">
        <f t="shared" si="69"/>
        <v>0</v>
      </c>
      <c r="EI179" s="70">
        <f t="shared" si="71"/>
        <v>0</v>
      </c>
      <c r="EJ179" s="66">
        <f t="shared" si="72"/>
        <v>0</v>
      </c>
      <c r="EM179" s="67"/>
    </row>
    <row r="180" spans="1:143" outlineLevel="1" x14ac:dyDescent="0.2">
      <c r="A180" s="302" t="s">
        <v>407</v>
      </c>
      <c r="B180" s="304" t="s">
        <v>236</v>
      </c>
      <c r="C180" s="306" t="str">
        <f>IFERROR(IFERROR(IF(MATCH(B180,[1]SINAPI!$A$3:$A$7037,0),(PROPER(VLOOKUP(B180,[1]SINAPI!$A$3:$E$7037,5,0))),0),IFERROR(IF(MATCH(B180,'[1]CDHU-182'!$A$9:$A$4098,0),(UPPER(VLOOKUP(B180,'[1]CDHU-182'!$A$9:$H$4098,8,0))),0),IFERROR(IF(MATCH(B180,[1]FDE!$A$7:$A$3232,0),(VLOOKUP(B180,[1]FDE!$A$7:$E$3232,5,0)),0),IF(MATCH(B180,'[1]SIURB Edif'!$A$2:$A$2699,0),(PROPER(VLOOKUP(B180,'[1]SIURB Edif'!A$2:E$2699,5,0))),0))))," ")</f>
        <v>CDHU-182</v>
      </c>
      <c r="D180" s="169" t="s">
        <v>798</v>
      </c>
      <c r="E180" s="170" t="s">
        <v>22</v>
      </c>
      <c r="F180" s="174">
        <v>11.49</v>
      </c>
      <c r="G180" s="74"/>
      <c r="H180" s="172">
        <f>ROUND(IFERROR(F180*G180," - "),2)</f>
        <v>0</v>
      </c>
      <c r="I180" s="175" t="e">
        <f>H180/$G$686</f>
        <v>#DIV/0!</v>
      </c>
      <c r="J180" s="19">
        <f t="shared" si="70"/>
        <v>1</v>
      </c>
      <c r="K180" s="68">
        <f>SUM(L180:P180)</f>
        <v>0</v>
      </c>
      <c r="L180" s="69"/>
      <c r="M180" s="69"/>
      <c r="N180" s="69"/>
      <c r="O180" s="69"/>
      <c r="P180" s="69"/>
      <c r="Q180" s="73">
        <f>K180*$H180</f>
        <v>0</v>
      </c>
      <c r="R180" s="68">
        <f>SUM(S180:W180)</f>
        <v>0</v>
      </c>
      <c r="S180" s="69"/>
      <c r="T180" s="69"/>
      <c r="U180" s="69"/>
      <c r="V180" s="69"/>
      <c r="W180" s="69"/>
      <c r="X180" s="71">
        <f>R180*$H180</f>
        <v>0</v>
      </c>
      <c r="Y180" s="68">
        <f>SUM(Z180:AD180)</f>
        <v>0</v>
      </c>
      <c r="Z180" s="69"/>
      <c r="AA180" s="69"/>
      <c r="AB180" s="69"/>
      <c r="AC180" s="69"/>
      <c r="AD180" s="69"/>
      <c r="AE180" s="71">
        <f>Y180*$H180</f>
        <v>0</v>
      </c>
      <c r="AF180" s="68">
        <f>SUM(AG180:AK180)</f>
        <v>0</v>
      </c>
      <c r="AG180" s="69"/>
      <c r="AH180" s="69"/>
      <c r="AI180" s="69"/>
      <c r="AJ180" s="69"/>
      <c r="AK180" s="69"/>
      <c r="AL180" s="71">
        <f>AF180*$H180</f>
        <v>0</v>
      </c>
      <c r="AM180" s="68">
        <f>SUM(AN180:AR180)</f>
        <v>0</v>
      </c>
      <c r="AN180" s="69"/>
      <c r="AO180" s="69"/>
      <c r="AP180" s="69"/>
      <c r="AQ180" s="69"/>
      <c r="AR180" s="69"/>
      <c r="AS180" s="71">
        <f>AM180*$H180</f>
        <v>0</v>
      </c>
      <c r="AT180" s="68">
        <f>SUM(AU180:AY180)</f>
        <v>0</v>
      </c>
      <c r="AU180" s="69"/>
      <c r="AV180" s="69"/>
      <c r="AW180" s="69"/>
      <c r="AX180" s="69"/>
      <c r="AY180" s="69"/>
      <c r="AZ180" s="71">
        <f>AT180*$H180</f>
        <v>0</v>
      </c>
      <c r="BA180" s="68">
        <f>SUM(BB180:BF180)</f>
        <v>0</v>
      </c>
      <c r="BB180" s="69"/>
      <c r="BC180" s="69"/>
      <c r="BD180" s="69"/>
      <c r="BE180" s="69"/>
      <c r="BF180" s="69"/>
      <c r="BG180" s="71">
        <f>BA180*$H180</f>
        <v>0</v>
      </c>
      <c r="BH180" s="68">
        <f>SUM(BI180:BM180)</f>
        <v>0</v>
      </c>
      <c r="BI180" s="69"/>
      <c r="BJ180" s="69"/>
      <c r="BK180" s="69"/>
      <c r="BL180" s="69"/>
      <c r="BM180" s="69"/>
      <c r="BN180" s="71">
        <f>BH180*$H180</f>
        <v>0</v>
      </c>
      <c r="BO180" s="68">
        <f>SUM(BP180:BT180)</f>
        <v>0</v>
      </c>
      <c r="BP180" s="69"/>
      <c r="BQ180" s="69"/>
      <c r="BR180" s="69"/>
      <c r="BS180" s="69"/>
      <c r="BT180" s="69"/>
      <c r="BU180" s="71">
        <f>BO180*$H180</f>
        <v>0</v>
      </c>
      <c r="BV180" s="68">
        <f>SUM(BW180:CA180)</f>
        <v>0</v>
      </c>
      <c r="BW180" s="69"/>
      <c r="BX180" s="69"/>
      <c r="BY180" s="69"/>
      <c r="BZ180" s="69"/>
      <c r="CA180" s="69"/>
      <c r="CB180" s="71">
        <f>BV180*$H180</f>
        <v>0</v>
      </c>
      <c r="CC180" s="68">
        <f>SUM(CD180:CH180)</f>
        <v>0</v>
      </c>
      <c r="CD180" s="69"/>
      <c r="CE180" s="69"/>
      <c r="CF180" s="69"/>
      <c r="CG180" s="69"/>
      <c r="CH180" s="69"/>
      <c r="CI180" s="71">
        <f>CC180*$H180</f>
        <v>0</v>
      </c>
      <c r="CJ180" s="68">
        <f>SUM(CK180:CO180)</f>
        <v>0</v>
      </c>
      <c r="CK180" s="69"/>
      <c r="CL180" s="69"/>
      <c r="CM180" s="69"/>
      <c r="CN180" s="69"/>
      <c r="CO180" s="69"/>
      <c r="CP180" s="71">
        <f>CJ180*$H180</f>
        <v>0</v>
      </c>
      <c r="CQ180" s="68">
        <f>SUM(CR180:CV180)</f>
        <v>0</v>
      </c>
      <c r="CR180" s="69"/>
      <c r="CS180" s="69"/>
      <c r="CT180" s="69"/>
      <c r="CU180" s="69"/>
      <c r="CV180" s="69"/>
      <c r="CW180" s="71">
        <f>CQ180*$H180</f>
        <v>0</v>
      </c>
      <c r="CX180" s="68">
        <f>SUM(CY180:DC180)</f>
        <v>0</v>
      </c>
      <c r="CY180" s="69"/>
      <c r="CZ180" s="69"/>
      <c r="DA180" s="69"/>
      <c r="DB180" s="69"/>
      <c r="DC180" s="69"/>
      <c r="DD180" s="71">
        <f>CX180*$H180</f>
        <v>0</v>
      </c>
      <c r="DE180" s="68">
        <f>SUM(DF180:DJ180)</f>
        <v>0</v>
      </c>
      <c r="DF180" s="69"/>
      <c r="DG180" s="69"/>
      <c r="DH180" s="69"/>
      <c r="DI180" s="69"/>
      <c r="DJ180" s="69"/>
      <c r="DK180" s="71">
        <f>DE180*$H180</f>
        <v>0</v>
      </c>
      <c r="DL180" s="68">
        <f>SUM(DM180:DQ180)</f>
        <v>0</v>
      </c>
      <c r="DM180" s="69"/>
      <c r="DN180" s="69"/>
      <c r="DO180" s="69"/>
      <c r="DP180" s="69"/>
      <c r="DQ180" s="69"/>
      <c r="DR180" s="71">
        <f>DL180*$H180</f>
        <v>0</v>
      </c>
      <c r="DS180" s="68">
        <f>SUM(DT180:DX180)</f>
        <v>0</v>
      </c>
      <c r="DT180" s="69"/>
      <c r="DU180" s="69"/>
      <c r="DV180" s="69"/>
      <c r="DW180" s="69"/>
      <c r="DX180" s="69"/>
      <c r="DY180" s="71">
        <f>DS180*$H180</f>
        <v>0</v>
      </c>
      <c r="DZ180" s="68">
        <f>SUM(EA180:EE180)</f>
        <v>0</v>
      </c>
      <c r="EA180" s="69"/>
      <c r="EB180" s="69"/>
      <c r="EC180" s="69"/>
      <c r="ED180" s="69"/>
      <c r="EE180" s="69"/>
      <c r="EF180" s="71">
        <f>DZ180*$H180</f>
        <v>0</v>
      </c>
      <c r="EG180" s="70">
        <f t="shared" si="68"/>
        <v>1</v>
      </c>
      <c r="EH180" s="73">
        <f t="shared" si="69"/>
        <v>0</v>
      </c>
      <c r="EI180" s="70">
        <f t="shared" si="71"/>
        <v>0</v>
      </c>
      <c r="EJ180" s="66">
        <f t="shared" si="72"/>
        <v>0</v>
      </c>
      <c r="EM180" s="67"/>
    </row>
    <row r="181" spans="1:143" outlineLevel="1" x14ac:dyDescent="0.2">
      <c r="A181" s="302" t="s">
        <v>408</v>
      </c>
      <c r="B181" s="304" t="s">
        <v>237</v>
      </c>
      <c r="C181" s="306" t="str">
        <f>IFERROR(IFERROR(IF(MATCH(B181,[1]SINAPI!$A$3:$A$7037,0),(PROPER(VLOOKUP(B181,[1]SINAPI!$A$3:$E$7037,5,0))),0),IFERROR(IF(MATCH(B181,'[1]CDHU-182'!$A$9:$A$4098,0),(UPPER(VLOOKUP(B181,'[1]CDHU-182'!$A$9:$H$4098,8,0))),0),IFERROR(IF(MATCH(B181,[1]FDE!$A$7:$A$3232,0),(VLOOKUP(B181,[1]FDE!$A$7:$E$3232,5,0)),0),IF(MATCH(B181,'[1]SIURB Edif'!$A$2:$A$2699,0),(PROPER(VLOOKUP(B181,'[1]SIURB Edif'!A$2:E$2699,5,0))),0))))," ")</f>
        <v>CDHU-182</v>
      </c>
      <c r="D181" s="169" t="s">
        <v>814</v>
      </c>
      <c r="E181" s="170" t="s">
        <v>22</v>
      </c>
      <c r="F181" s="174">
        <v>13.66</v>
      </c>
      <c r="G181" s="74"/>
      <c r="H181" s="172">
        <f>ROUND(IFERROR(F181*G181," - "),2)</f>
        <v>0</v>
      </c>
      <c r="I181" s="175" t="e">
        <f>H181/$G$686</f>
        <v>#DIV/0!</v>
      </c>
      <c r="J181" s="19">
        <f t="shared" si="70"/>
        <v>1</v>
      </c>
      <c r="K181" s="68">
        <f>SUM(L181:P181)</f>
        <v>0</v>
      </c>
      <c r="L181" s="69"/>
      <c r="M181" s="69"/>
      <c r="N181" s="69"/>
      <c r="O181" s="69"/>
      <c r="P181" s="69"/>
      <c r="Q181" s="73">
        <f>K181*$H181</f>
        <v>0</v>
      </c>
      <c r="R181" s="68">
        <f>SUM(S181:W181)</f>
        <v>0</v>
      </c>
      <c r="S181" s="69"/>
      <c r="T181" s="69"/>
      <c r="U181" s="69"/>
      <c r="V181" s="69"/>
      <c r="W181" s="69"/>
      <c r="X181" s="71">
        <f>R181*$H181</f>
        <v>0</v>
      </c>
      <c r="Y181" s="68">
        <f>SUM(Z181:AD181)</f>
        <v>0</v>
      </c>
      <c r="Z181" s="69"/>
      <c r="AA181" s="69"/>
      <c r="AB181" s="69"/>
      <c r="AC181" s="69"/>
      <c r="AD181" s="69"/>
      <c r="AE181" s="71">
        <f>Y181*$H181</f>
        <v>0</v>
      </c>
      <c r="AF181" s="68">
        <f>SUM(AG181:AK181)</f>
        <v>0</v>
      </c>
      <c r="AG181" s="69"/>
      <c r="AH181" s="69"/>
      <c r="AI181" s="69"/>
      <c r="AJ181" s="69"/>
      <c r="AK181" s="69"/>
      <c r="AL181" s="71">
        <f>AF181*$H181</f>
        <v>0</v>
      </c>
      <c r="AM181" s="68">
        <f>SUM(AN181:AR181)</f>
        <v>0</v>
      </c>
      <c r="AN181" s="69"/>
      <c r="AO181" s="69"/>
      <c r="AP181" s="69"/>
      <c r="AQ181" s="69"/>
      <c r="AR181" s="69"/>
      <c r="AS181" s="71">
        <f>AM181*$H181</f>
        <v>0</v>
      </c>
      <c r="AT181" s="68">
        <f>SUM(AU181:AY181)</f>
        <v>0</v>
      </c>
      <c r="AU181" s="69"/>
      <c r="AV181" s="69"/>
      <c r="AW181" s="69"/>
      <c r="AX181" s="69"/>
      <c r="AY181" s="69"/>
      <c r="AZ181" s="71">
        <f>AT181*$H181</f>
        <v>0</v>
      </c>
      <c r="BA181" s="68">
        <f>SUM(BB181:BF181)</f>
        <v>0</v>
      </c>
      <c r="BB181" s="69"/>
      <c r="BC181" s="69"/>
      <c r="BD181" s="69"/>
      <c r="BE181" s="69"/>
      <c r="BF181" s="69"/>
      <c r="BG181" s="71">
        <f>BA181*$H181</f>
        <v>0</v>
      </c>
      <c r="BH181" s="68">
        <f>SUM(BI181:BM181)</f>
        <v>0</v>
      </c>
      <c r="BI181" s="69"/>
      <c r="BJ181" s="69"/>
      <c r="BK181" s="69"/>
      <c r="BL181" s="69"/>
      <c r="BM181" s="69"/>
      <c r="BN181" s="71">
        <f>BH181*$H181</f>
        <v>0</v>
      </c>
      <c r="BO181" s="68">
        <f>SUM(BP181:BT181)</f>
        <v>0</v>
      </c>
      <c r="BP181" s="69"/>
      <c r="BQ181" s="69"/>
      <c r="BR181" s="69"/>
      <c r="BS181" s="69"/>
      <c r="BT181" s="69"/>
      <c r="BU181" s="71">
        <f>BO181*$H181</f>
        <v>0</v>
      </c>
      <c r="BV181" s="68">
        <f>SUM(BW181:CA181)</f>
        <v>0</v>
      </c>
      <c r="BW181" s="69"/>
      <c r="BX181" s="69"/>
      <c r="BY181" s="69"/>
      <c r="BZ181" s="69"/>
      <c r="CA181" s="69"/>
      <c r="CB181" s="71">
        <f>BV181*$H181</f>
        <v>0</v>
      </c>
      <c r="CC181" s="68">
        <f>SUM(CD181:CH181)</f>
        <v>0</v>
      </c>
      <c r="CD181" s="69"/>
      <c r="CE181" s="69"/>
      <c r="CF181" s="69"/>
      <c r="CG181" s="69"/>
      <c r="CH181" s="69"/>
      <c r="CI181" s="71">
        <f>CC181*$H181</f>
        <v>0</v>
      </c>
      <c r="CJ181" s="68">
        <f>SUM(CK181:CO181)</f>
        <v>0</v>
      </c>
      <c r="CK181" s="69"/>
      <c r="CL181" s="69"/>
      <c r="CM181" s="69"/>
      <c r="CN181" s="69"/>
      <c r="CO181" s="69"/>
      <c r="CP181" s="71">
        <f>CJ181*$H181</f>
        <v>0</v>
      </c>
      <c r="CQ181" s="68">
        <f>SUM(CR181:CV181)</f>
        <v>0</v>
      </c>
      <c r="CR181" s="69"/>
      <c r="CS181" s="69"/>
      <c r="CT181" s="69"/>
      <c r="CU181" s="69"/>
      <c r="CV181" s="69"/>
      <c r="CW181" s="71">
        <f>CQ181*$H181</f>
        <v>0</v>
      </c>
      <c r="CX181" s="68">
        <f>SUM(CY181:DC181)</f>
        <v>0</v>
      </c>
      <c r="CY181" s="69"/>
      <c r="CZ181" s="69"/>
      <c r="DA181" s="69"/>
      <c r="DB181" s="69"/>
      <c r="DC181" s="69"/>
      <c r="DD181" s="71">
        <f>CX181*$H181</f>
        <v>0</v>
      </c>
      <c r="DE181" s="68">
        <f>SUM(DF181:DJ181)</f>
        <v>0</v>
      </c>
      <c r="DF181" s="69"/>
      <c r="DG181" s="69"/>
      <c r="DH181" s="69"/>
      <c r="DI181" s="69"/>
      <c r="DJ181" s="69"/>
      <c r="DK181" s="71">
        <f>DE181*$H181</f>
        <v>0</v>
      </c>
      <c r="DL181" s="68">
        <f>SUM(DM181:DQ181)</f>
        <v>0</v>
      </c>
      <c r="DM181" s="69"/>
      <c r="DN181" s="69"/>
      <c r="DO181" s="69"/>
      <c r="DP181" s="69"/>
      <c r="DQ181" s="69"/>
      <c r="DR181" s="71">
        <f>DL181*$H181</f>
        <v>0</v>
      </c>
      <c r="DS181" s="68">
        <f>SUM(DT181:DX181)</f>
        <v>0</v>
      </c>
      <c r="DT181" s="69"/>
      <c r="DU181" s="69"/>
      <c r="DV181" s="69"/>
      <c r="DW181" s="69"/>
      <c r="DX181" s="69"/>
      <c r="DY181" s="71">
        <f>DS181*$H181</f>
        <v>0</v>
      </c>
      <c r="DZ181" s="68">
        <f>SUM(EA181:EE181)</f>
        <v>0</v>
      </c>
      <c r="EA181" s="69"/>
      <c r="EB181" s="69"/>
      <c r="EC181" s="69"/>
      <c r="ED181" s="69"/>
      <c r="EE181" s="69"/>
      <c r="EF181" s="71">
        <f>DZ181*$H181</f>
        <v>0</v>
      </c>
      <c r="EG181" s="70">
        <f t="shared" si="68"/>
        <v>1</v>
      </c>
      <c r="EH181" s="73">
        <f t="shared" si="69"/>
        <v>0</v>
      </c>
      <c r="EI181" s="70">
        <f t="shared" si="71"/>
        <v>0</v>
      </c>
      <c r="EJ181" s="66">
        <f t="shared" si="72"/>
        <v>0</v>
      </c>
      <c r="EM181" s="67"/>
    </row>
    <row r="182" spans="1:143" outlineLevel="1" x14ac:dyDescent="0.2">
      <c r="A182" s="302" t="s">
        <v>409</v>
      </c>
      <c r="B182" s="304">
        <v>150312</v>
      </c>
      <c r="C182" s="306" t="str">
        <f>IFERROR(IFERROR(IF(MATCH(B182,[1]SINAPI!$A$3:$A$7037,0),(PROPER(VLOOKUP(B182,[1]SINAPI!$A$3:$E$7037,5,0))),0),IFERROR(IF(MATCH(B182,'[1]CDHU-182'!$A$9:$A$4098,0),(UPPER(VLOOKUP(B182,'[1]CDHU-182'!$A$9:$H$4098,8,0))),0),IFERROR(IF(MATCH(B182,[1]FDE!$A$7:$A$3232,0),(VLOOKUP(B182,[1]FDE!$A$7:$E$3232,5,0)),0),IF(MATCH(B182,'[1]SIURB Edif'!$A$2:$A$2699,0),(PROPER(VLOOKUP(B182,'[1]SIURB Edif'!A$2:E$2699,5,0))),0))))," ")</f>
        <v>Siurb (Edif)-Jan/21</v>
      </c>
      <c r="D182" s="169" t="s">
        <v>821</v>
      </c>
      <c r="E182" s="170" t="s">
        <v>322</v>
      </c>
      <c r="F182" s="174">
        <v>35.340000000000003</v>
      </c>
      <c r="G182" s="74"/>
      <c r="H182" s="172">
        <f>ROUND(IFERROR(F182*G182," - "),2)</f>
        <v>0</v>
      </c>
      <c r="I182" s="175" t="e">
        <f>H182/$G$686</f>
        <v>#DIV/0!</v>
      </c>
      <c r="J182" s="19">
        <f t="shared" si="70"/>
        <v>1</v>
      </c>
      <c r="K182" s="68">
        <f>SUM(L182:P182)</f>
        <v>0</v>
      </c>
      <c r="L182" s="69"/>
      <c r="M182" s="69"/>
      <c r="N182" s="69"/>
      <c r="O182" s="69"/>
      <c r="P182" s="69"/>
      <c r="Q182" s="73">
        <f>K182*$H182</f>
        <v>0</v>
      </c>
      <c r="R182" s="68">
        <f>SUM(S182:W182)</f>
        <v>0</v>
      </c>
      <c r="S182" s="69"/>
      <c r="T182" s="69"/>
      <c r="U182" s="69"/>
      <c r="V182" s="69"/>
      <c r="W182" s="69"/>
      <c r="X182" s="71">
        <f>R182*$H182</f>
        <v>0</v>
      </c>
      <c r="Y182" s="68">
        <f>SUM(Z182:AD182)</f>
        <v>0</v>
      </c>
      <c r="Z182" s="69"/>
      <c r="AA182" s="69"/>
      <c r="AB182" s="69"/>
      <c r="AC182" s="69"/>
      <c r="AD182" s="69"/>
      <c r="AE182" s="71">
        <f>Y182*$H182</f>
        <v>0</v>
      </c>
      <c r="AF182" s="68">
        <f>SUM(AG182:AK182)</f>
        <v>0</v>
      </c>
      <c r="AG182" s="69"/>
      <c r="AH182" s="69"/>
      <c r="AI182" s="69"/>
      <c r="AJ182" s="69"/>
      <c r="AK182" s="69"/>
      <c r="AL182" s="71">
        <f>AF182*$H182</f>
        <v>0</v>
      </c>
      <c r="AM182" s="68">
        <f>SUM(AN182:AR182)</f>
        <v>0</v>
      </c>
      <c r="AN182" s="69"/>
      <c r="AO182" s="69"/>
      <c r="AP182" s="69"/>
      <c r="AQ182" s="69"/>
      <c r="AR182" s="69"/>
      <c r="AS182" s="71">
        <f>AM182*$H182</f>
        <v>0</v>
      </c>
      <c r="AT182" s="68">
        <f>SUM(AU182:AY182)</f>
        <v>0</v>
      </c>
      <c r="AU182" s="69"/>
      <c r="AV182" s="69"/>
      <c r="AW182" s="69"/>
      <c r="AX182" s="69"/>
      <c r="AY182" s="69"/>
      <c r="AZ182" s="71">
        <f>AT182*$H182</f>
        <v>0</v>
      </c>
      <c r="BA182" s="68">
        <f>SUM(BB182:BF182)</f>
        <v>0</v>
      </c>
      <c r="BB182" s="69"/>
      <c r="BC182" s="69"/>
      <c r="BD182" s="69"/>
      <c r="BE182" s="69"/>
      <c r="BF182" s="69"/>
      <c r="BG182" s="71">
        <f>BA182*$H182</f>
        <v>0</v>
      </c>
      <c r="BH182" s="68">
        <f>SUM(BI182:BM182)</f>
        <v>0</v>
      </c>
      <c r="BI182" s="69"/>
      <c r="BJ182" s="69"/>
      <c r="BK182" s="69"/>
      <c r="BL182" s="69"/>
      <c r="BM182" s="69"/>
      <c r="BN182" s="71">
        <f>BH182*$H182</f>
        <v>0</v>
      </c>
      <c r="BO182" s="68">
        <f>SUM(BP182:BT182)</f>
        <v>0</v>
      </c>
      <c r="BP182" s="69"/>
      <c r="BQ182" s="69"/>
      <c r="BR182" s="69"/>
      <c r="BS182" s="69"/>
      <c r="BT182" s="69"/>
      <c r="BU182" s="71">
        <f>BO182*$H182</f>
        <v>0</v>
      </c>
      <c r="BV182" s="68">
        <f>SUM(BW182:CA182)</f>
        <v>0</v>
      </c>
      <c r="BW182" s="69"/>
      <c r="BX182" s="69"/>
      <c r="BY182" s="69"/>
      <c r="BZ182" s="69"/>
      <c r="CA182" s="69"/>
      <c r="CB182" s="71">
        <f>BV182*$H182</f>
        <v>0</v>
      </c>
      <c r="CC182" s="68">
        <f>SUM(CD182:CH182)</f>
        <v>0</v>
      </c>
      <c r="CD182" s="69"/>
      <c r="CE182" s="69"/>
      <c r="CF182" s="69"/>
      <c r="CG182" s="69"/>
      <c r="CH182" s="69"/>
      <c r="CI182" s="71">
        <f>CC182*$H182</f>
        <v>0</v>
      </c>
      <c r="CJ182" s="68">
        <f>SUM(CK182:CO182)</f>
        <v>0</v>
      </c>
      <c r="CK182" s="69"/>
      <c r="CL182" s="69"/>
      <c r="CM182" s="69"/>
      <c r="CN182" s="69"/>
      <c r="CO182" s="69"/>
      <c r="CP182" s="71">
        <f>CJ182*$H182</f>
        <v>0</v>
      </c>
      <c r="CQ182" s="68">
        <f>SUM(CR182:CV182)</f>
        <v>0</v>
      </c>
      <c r="CR182" s="69"/>
      <c r="CS182" s="69"/>
      <c r="CT182" s="69"/>
      <c r="CU182" s="69"/>
      <c r="CV182" s="69"/>
      <c r="CW182" s="71">
        <f>CQ182*$H182</f>
        <v>0</v>
      </c>
      <c r="CX182" s="68">
        <f>SUM(CY182:DC182)</f>
        <v>0</v>
      </c>
      <c r="CY182" s="69"/>
      <c r="CZ182" s="69"/>
      <c r="DA182" s="69"/>
      <c r="DB182" s="69"/>
      <c r="DC182" s="69"/>
      <c r="DD182" s="71">
        <f>CX182*$H182</f>
        <v>0</v>
      </c>
      <c r="DE182" s="68">
        <f>SUM(DF182:DJ182)</f>
        <v>0</v>
      </c>
      <c r="DF182" s="69"/>
      <c r="DG182" s="69"/>
      <c r="DH182" s="69"/>
      <c r="DI182" s="69"/>
      <c r="DJ182" s="69"/>
      <c r="DK182" s="71">
        <f>DE182*$H182</f>
        <v>0</v>
      </c>
      <c r="DL182" s="68">
        <f>SUM(DM182:DQ182)</f>
        <v>0</v>
      </c>
      <c r="DM182" s="69"/>
      <c r="DN182" s="69"/>
      <c r="DO182" s="69"/>
      <c r="DP182" s="69"/>
      <c r="DQ182" s="69"/>
      <c r="DR182" s="71">
        <f>DL182*$H182</f>
        <v>0</v>
      </c>
      <c r="DS182" s="68">
        <f>SUM(DT182:DX182)</f>
        <v>0</v>
      </c>
      <c r="DT182" s="69"/>
      <c r="DU182" s="69"/>
      <c r="DV182" s="69"/>
      <c r="DW182" s="69"/>
      <c r="DX182" s="69"/>
      <c r="DY182" s="71">
        <f>DS182*$H182</f>
        <v>0</v>
      </c>
      <c r="DZ182" s="68">
        <f>SUM(EA182:EE182)</f>
        <v>0</v>
      </c>
      <c r="EA182" s="69"/>
      <c r="EB182" s="69"/>
      <c r="EC182" s="69"/>
      <c r="ED182" s="69"/>
      <c r="EE182" s="69"/>
      <c r="EF182" s="71">
        <f>DZ182*$H182</f>
        <v>0</v>
      </c>
      <c r="EG182" s="70">
        <f t="shared" si="68"/>
        <v>1</v>
      </c>
      <c r="EH182" s="73">
        <f t="shared" si="69"/>
        <v>0</v>
      </c>
      <c r="EI182" s="70">
        <f t="shared" si="71"/>
        <v>0</v>
      </c>
      <c r="EJ182" s="66">
        <f t="shared" si="72"/>
        <v>0</v>
      </c>
      <c r="EM182" s="67"/>
    </row>
    <row r="183" spans="1:143" ht="25.5" outlineLevel="1" x14ac:dyDescent="0.2">
      <c r="A183" s="313" t="s">
        <v>410</v>
      </c>
      <c r="B183" s="314"/>
      <c r="C183" s="307"/>
      <c r="D183" s="176" t="s">
        <v>355</v>
      </c>
      <c r="E183" s="28">
        <f>SUM(H184:H186)</f>
        <v>0</v>
      </c>
      <c r="F183" s="28"/>
      <c r="G183" s="28"/>
      <c r="H183" s="28"/>
      <c r="I183" s="27" t="e">
        <f>E183/$G$686</f>
        <v>#DIV/0!</v>
      </c>
      <c r="J183" s="19">
        <f t="shared" si="70"/>
        <v>1</v>
      </c>
      <c r="K183" s="68"/>
      <c r="L183" s="69"/>
      <c r="M183" s="69"/>
      <c r="N183" s="69"/>
      <c r="O183" s="69"/>
      <c r="P183" s="70"/>
      <c r="Q183" s="73"/>
      <c r="R183" s="68"/>
      <c r="S183" s="69"/>
      <c r="T183" s="69"/>
      <c r="U183" s="69"/>
      <c r="V183" s="69"/>
      <c r="W183" s="70"/>
      <c r="X183" s="71"/>
      <c r="Y183" s="68"/>
      <c r="Z183" s="69"/>
      <c r="AA183" s="69"/>
      <c r="AB183" s="69"/>
      <c r="AC183" s="69"/>
      <c r="AD183" s="70"/>
      <c r="AE183" s="71"/>
      <c r="AF183" s="68"/>
      <c r="AG183" s="69"/>
      <c r="AH183" s="69"/>
      <c r="AI183" s="69"/>
      <c r="AJ183" s="69"/>
      <c r="AK183" s="70"/>
      <c r="AL183" s="71"/>
      <c r="AM183" s="68"/>
      <c r="AN183" s="69"/>
      <c r="AO183" s="69"/>
      <c r="AP183" s="69"/>
      <c r="AQ183" s="69"/>
      <c r="AR183" s="70"/>
      <c r="AS183" s="71"/>
      <c r="AT183" s="68"/>
      <c r="AU183" s="69"/>
      <c r="AV183" s="69"/>
      <c r="AW183" s="69"/>
      <c r="AX183" s="69"/>
      <c r="AY183" s="70"/>
      <c r="AZ183" s="71"/>
      <c r="BA183" s="68"/>
      <c r="BB183" s="69"/>
      <c r="BC183" s="69"/>
      <c r="BD183" s="69"/>
      <c r="BE183" s="69"/>
      <c r="BF183" s="70"/>
      <c r="BG183" s="71"/>
      <c r="BH183" s="68"/>
      <c r="BI183" s="69"/>
      <c r="BJ183" s="69"/>
      <c r="BK183" s="69"/>
      <c r="BL183" s="69"/>
      <c r="BM183" s="70"/>
      <c r="BN183" s="71"/>
      <c r="BO183" s="68"/>
      <c r="BP183" s="69"/>
      <c r="BQ183" s="69"/>
      <c r="BR183" s="69"/>
      <c r="BS183" s="69"/>
      <c r="BT183" s="70"/>
      <c r="BU183" s="71"/>
      <c r="BV183" s="68"/>
      <c r="BW183" s="69"/>
      <c r="BX183" s="69"/>
      <c r="BY183" s="69"/>
      <c r="BZ183" s="69"/>
      <c r="CA183" s="70"/>
      <c r="CB183" s="71"/>
      <c r="CC183" s="68"/>
      <c r="CD183" s="69"/>
      <c r="CE183" s="69"/>
      <c r="CF183" s="69"/>
      <c r="CG183" s="69"/>
      <c r="CH183" s="70"/>
      <c r="CI183" s="71"/>
      <c r="CJ183" s="68"/>
      <c r="CK183" s="69"/>
      <c r="CL183" s="69"/>
      <c r="CM183" s="69"/>
      <c r="CN183" s="69"/>
      <c r="CO183" s="70"/>
      <c r="CP183" s="71"/>
      <c r="CQ183" s="68"/>
      <c r="CR183" s="69"/>
      <c r="CS183" s="69"/>
      <c r="CT183" s="69"/>
      <c r="CU183" s="69"/>
      <c r="CV183" s="70"/>
      <c r="CW183" s="71"/>
      <c r="CX183" s="68"/>
      <c r="CY183" s="69"/>
      <c r="CZ183" s="69"/>
      <c r="DA183" s="69"/>
      <c r="DB183" s="69"/>
      <c r="DC183" s="70"/>
      <c r="DD183" s="71"/>
      <c r="DE183" s="68"/>
      <c r="DF183" s="69"/>
      <c r="DG183" s="69"/>
      <c r="DH183" s="69"/>
      <c r="DI183" s="69"/>
      <c r="DJ183" s="70"/>
      <c r="DK183" s="71"/>
      <c r="DL183" s="68"/>
      <c r="DM183" s="69"/>
      <c r="DN183" s="69"/>
      <c r="DO183" s="69"/>
      <c r="DP183" s="69"/>
      <c r="DQ183" s="70"/>
      <c r="DR183" s="71"/>
      <c r="DS183" s="68"/>
      <c r="DT183" s="69"/>
      <c r="DU183" s="69"/>
      <c r="DV183" s="69"/>
      <c r="DW183" s="69"/>
      <c r="DX183" s="70"/>
      <c r="DY183" s="71"/>
      <c r="DZ183" s="68"/>
      <c r="EA183" s="69"/>
      <c r="EB183" s="69"/>
      <c r="EC183" s="69"/>
      <c r="ED183" s="69"/>
      <c r="EE183" s="70"/>
      <c r="EF183" s="71"/>
      <c r="EG183" s="70">
        <f t="shared" si="68"/>
        <v>1</v>
      </c>
      <c r="EH183" s="73">
        <f t="shared" si="69"/>
        <v>0</v>
      </c>
      <c r="EI183" s="70">
        <f t="shared" si="71"/>
        <v>0</v>
      </c>
      <c r="EJ183" s="66">
        <f t="shared" si="72"/>
        <v>0</v>
      </c>
      <c r="EM183" s="67"/>
    </row>
    <row r="184" spans="1:143" ht="25.5" outlineLevel="1" x14ac:dyDescent="0.2">
      <c r="A184" s="302" t="s">
        <v>411</v>
      </c>
      <c r="B184" s="303">
        <v>200536</v>
      </c>
      <c r="C184" s="306" t="str">
        <f>IFERROR(IFERROR(IF(MATCH(B184,[1]SINAPI!$A$3:$A$7037,0),(PROPER(VLOOKUP(B184,[1]SINAPI!$A$3:$E$7037,5,0))),0),IFERROR(IF(MATCH(B184,'[1]CDHU-182'!$A$9:$A$4098,0),(UPPER(VLOOKUP(B184,'[1]CDHU-182'!$A$9:$H$4098,8,0))),0),IFERROR(IF(MATCH(B184,[1]FDE!$A$7:$A$3232,0),(VLOOKUP(B184,[1]FDE!$A$7:$E$3232,5,0)),0),IF(MATCH(B184,'[1]SIURB Edif'!$A$2:$A$2699,0),(PROPER(VLOOKUP(B184,'[1]SIURB Edif'!A$2:E$2699,5,0))),0))))," ")</f>
        <v>Siurb (Edif)-Jan/21</v>
      </c>
      <c r="D184" s="169" t="s">
        <v>811</v>
      </c>
      <c r="E184" s="170" t="s">
        <v>338</v>
      </c>
      <c r="F184" s="171">
        <v>1</v>
      </c>
      <c r="G184" s="74"/>
      <c r="H184" s="172">
        <f>ROUND(IFERROR(F184*G184," - "),2)</f>
        <v>0</v>
      </c>
      <c r="I184" s="173" t="e">
        <f>H184/$G$686</f>
        <v>#DIV/0!</v>
      </c>
      <c r="J184" s="19">
        <f t="shared" si="70"/>
        <v>1</v>
      </c>
      <c r="K184" s="68">
        <f>SUM(L184:P184)</f>
        <v>0</v>
      </c>
      <c r="L184" s="69"/>
      <c r="M184" s="69"/>
      <c r="N184" s="69"/>
      <c r="O184" s="69"/>
      <c r="P184" s="69"/>
      <c r="Q184" s="73">
        <f>K184*$H184</f>
        <v>0</v>
      </c>
      <c r="R184" s="68">
        <f>SUM(S184:W184)</f>
        <v>0</v>
      </c>
      <c r="S184" s="69"/>
      <c r="T184" s="69"/>
      <c r="U184" s="69"/>
      <c r="V184" s="69"/>
      <c r="W184" s="69"/>
      <c r="X184" s="71">
        <f>R184*$H184</f>
        <v>0</v>
      </c>
      <c r="Y184" s="68">
        <f>SUM(Z184:AD184)</f>
        <v>0</v>
      </c>
      <c r="Z184" s="69"/>
      <c r="AA184" s="69"/>
      <c r="AB184" s="69"/>
      <c r="AC184" s="69"/>
      <c r="AD184" s="69"/>
      <c r="AE184" s="71">
        <f>Y184*$H184</f>
        <v>0</v>
      </c>
      <c r="AF184" s="68">
        <f>SUM(AG184:AK184)</f>
        <v>0</v>
      </c>
      <c r="AG184" s="69"/>
      <c r="AH184" s="69"/>
      <c r="AI184" s="69"/>
      <c r="AJ184" s="69"/>
      <c r="AK184" s="69"/>
      <c r="AL184" s="71">
        <f>AF184*$H184</f>
        <v>0</v>
      </c>
      <c r="AM184" s="68">
        <f>SUM(AN184:AR184)</f>
        <v>0</v>
      </c>
      <c r="AN184" s="69"/>
      <c r="AO184" s="69"/>
      <c r="AP184" s="69"/>
      <c r="AQ184" s="69"/>
      <c r="AR184" s="69"/>
      <c r="AS184" s="71">
        <f>AM184*$H184</f>
        <v>0</v>
      </c>
      <c r="AT184" s="68">
        <f>SUM(AU184:AY184)</f>
        <v>0</v>
      </c>
      <c r="AU184" s="69"/>
      <c r="AV184" s="69"/>
      <c r="AW184" s="69"/>
      <c r="AX184" s="69"/>
      <c r="AY184" s="69"/>
      <c r="AZ184" s="71">
        <f>AT184*$H184</f>
        <v>0</v>
      </c>
      <c r="BA184" s="68">
        <f>SUM(BB184:BF184)</f>
        <v>0</v>
      </c>
      <c r="BB184" s="69"/>
      <c r="BC184" s="69"/>
      <c r="BD184" s="69"/>
      <c r="BE184" s="69"/>
      <c r="BF184" s="69"/>
      <c r="BG184" s="71">
        <f>BA184*$H184</f>
        <v>0</v>
      </c>
      <c r="BH184" s="68">
        <f>SUM(BI184:BM184)</f>
        <v>0</v>
      </c>
      <c r="BI184" s="69"/>
      <c r="BJ184" s="69"/>
      <c r="BK184" s="69"/>
      <c r="BL184" s="69"/>
      <c r="BM184" s="69"/>
      <c r="BN184" s="71">
        <f>BH184*$H184</f>
        <v>0</v>
      </c>
      <c r="BO184" s="68">
        <f>SUM(BP184:BT184)</f>
        <v>0</v>
      </c>
      <c r="BP184" s="69"/>
      <c r="BQ184" s="69"/>
      <c r="BR184" s="69"/>
      <c r="BS184" s="69"/>
      <c r="BT184" s="69"/>
      <c r="BU184" s="71">
        <f>BO184*$H184</f>
        <v>0</v>
      </c>
      <c r="BV184" s="68">
        <f>SUM(BW184:CA184)</f>
        <v>0</v>
      </c>
      <c r="BW184" s="69"/>
      <c r="BX184" s="69"/>
      <c r="BY184" s="69"/>
      <c r="BZ184" s="69"/>
      <c r="CA184" s="69"/>
      <c r="CB184" s="71">
        <f>BV184*$H184</f>
        <v>0</v>
      </c>
      <c r="CC184" s="68">
        <f>SUM(CD184:CH184)</f>
        <v>0</v>
      </c>
      <c r="CD184" s="69"/>
      <c r="CE184" s="69"/>
      <c r="CF184" s="69"/>
      <c r="CG184" s="69"/>
      <c r="CH184" s="69"/>
      <c r="CI184" s="71">
        <f>CC184*$H184</f>
        <v>0</v>
      </c>
      <c r="CJ184" s="68">
        <f>SUM(CK184:CO184)</f>
        <v>0</v>
      </c>
      <c r="CK184" s="69"/>
      <c r="CL184" s="69"/>
      <c r="CM184" s="69"/>
      <c r="CN184" s="69"/>
      <c r="CO184" s="69"/>
      <c r="CP184" s="71">
        <f>CJ184*$H184</f>
        <v>0</v>
      </c>
      <c r="CQ184" s="68">
        <f>SUM(CR184:CV184)</f>
        <v>0</v>
      </c>
      <c r="CR184" s="69"/>
      <c r="CS184" s="69"/>
      <c r="CT184" s="69"/>
      <c r="CU184" s="69"/>
      <c r="CV184" s="69"/>
      <c r="CW184" s="71">
        <f>CQ184*$H184</f>
        <v>0</v>
      </c>
      <c r="CX184" s="68">
        <f>SUM(CY184:DC184)</f>
        <v>0</v>
      </c>
      <c r="CY184" s="69"/>
      <c r="CZ184" s="69"/>
      <c r="DA184" s="69"/>
      <c r="DB184" s="69"/>
      <c r="DC184" s="69"/>
      <c r="DD184" s="71">
        <f>CX184*$H184</f>
        <v>0</v>
      </c>
      <c r="DE184" s="68">
        <f>SUM(DF184:DJ184)</f>
        <v>0</v>
      </c>
      <c r="DF184" s="69"/>
      <c r="DG184" s="69"/>
      <c r="DH184" s="69"/>
      <c r="DI184" s="69"/>
      <c r="DJ184" s="69"/>
      <c r="DK184" s="71">
        <f>DE184*$H184</f>
        <v>0</v>
      </c>
      <c r="DL184" s="68">
        <f>SUM(DM184:DQ184)</f>
        <v>0</v>
      </c>
      <c r="DM184" s="69"/>
      <c r="DN184" s="69"/>
      <c r="DO184" s="69"/>
      <c r="DP184" s="69"/>
      <c r="DQ184" s="69"/>
      <c r="DR184" s="71">
        <f>DL184*$H184</f>
        <v>0</v>
      </c>
      <c r="DS184" s="68">
        <f>SUM(DT184:DX184)</f>
        <v>0</v>
      </c>
      <c r="DT184" s="69"/>
      <c r="DU184" s="69"/>
      <c r="DV184" s="69"/>
      <c r="DW184" s="69"/>
      <c r="DX184" s="69"/>
      <c r="DY184" s="71">
        <f>DS184*$H184</f>
        <v>0</v>
      </c>
      <c r="DZ184" s="68">
        <f>SUM(EA184:EE184)</f>
        <v>0</v>
      </c>
      <c r="EA184" s="69"/>
      <c r="EB184" s="69"/>
      <c r="EC184" s="69"/>
      <c r="ED184" s="69"/>
      <c r="EE184" s="69"/>
      <c r="EF184" s="71">
        <f>DZ184*$H184</f>
        <v>0</v>
      </c>
      <c r="EG184" s="70">
        <f t="shared" si="68"/>
        <v>1</v>
      </c>
      <c r="EH184" s="73">
        <f t="shared" si="69"/>
        <v>0</v>
      </c>
      <c r="EI184" s="70">
        <f t="shared" si="71"/>
        <v>0</v>
      </c>
      <c r="EJ184" s="66">
        <f t="shared" si="72"/>
        <v>0</v>
      </c>
      <c r="EM184" s="67"/>
    </row>
    <row r="185" spans="1:143" ht="25.5" outlineLevel="1" x14ac:dyDescent="0.2">
      <c r="A185" s="302" t="s">
        <v>412</v>
      </c>
      <c r="B185" s="303" t="s">
        <v>93</v>
      </c>
      <c r="C185" s="306" t="str">
        <f>IFERROR(IFERROR(IF(MATCH(B185,[1]SINAPI!$A$3:$A$7037,0),(PROPER(VLOOKUP(B185,[1]SINAPI!$A$3:$E$7037,5,0))),0),IFERROR(IF(MATCH(B185,'[1]CDHU-182'!$A$9:$A$4098,0),(UPPER(VLOOKUP(B185,'[1]CDHU-182'!$A$9:$H$4098,8,0))),0),IFERROR(IF(MATCH(B185,[1]FDE!$A$7:$A$3232,0),(VLOOKUP(B185,[1]FDE!$A$7:$E$3232,5,0)),0),IF(MATCH(B185,'[1]SIURB Edif'!$A$2:$A$2699,0),(PROPER(VLOOKUP(B185,'[1]SIURB Edif'!A$2:E$2699,5,0))),0))))," ")</f>
        <v>FDE-Julho/21</v>
      </c>
      <c r="D185" s="169" t="s">
        <v>812</v>
      </c>
      <c r="E185" s="170" t="s">
        <v>75</v>
      </c>
      <c r="F185" s="171">
        <v>1</v>
      </c>
      <c r="G185" s="74"/>
      <c r="H185" s="172">
        <f>ROUND(IFERROR(F185*G185," - "),2)</f>
        <v>0</v>
      </c>
      <c r="I185" s="173" t="e">
        <f>H185/$G$686</f>
        <v>#DIV/0!</v>
      </c>
      <c r="J185" s="19">
        <f t="shared" si="70"/>
        <v>1</v>
      </c>
      <c r="K185" s="68">
        <f>SUM(L185:P185)</f>
        <v>0</v>
      </c>
      <c r="L185" s="69"/>
      <c r="M185" s="69"/>
      <c r="N185" s="69"/>
      <c r="O185" s="69"/>
      <c r="P185" s="69"/>
      <c r="Q185" s="73">
        <f>K185*$H185</f>
        <v>0</v>
      </c>
      <c r="R185" s="68">
        <f>SUM(S185:W185)</f>
        <v>0</v>
      </c>
      <c r="S185" s="69"/>
      <c r="T185" s="69"/>
      <c r="U185" s="69"/>
      <c r="V185" s="69"/>
      <c r="W185" s="69"/>
      <c r="X185" s="71">
        <f>R185*$H185</f>
        <v>0</v>
      </c>
      <c r="Y185" s="68">
        <f>SUM(Z185:AD185)</f>
        <v>0</v>
      </c>
      <c r="Z185" s="69"/>
      <c r="AA185" s="69"/>
      <c r="AB185" s="69"/>
      <c r="AC185" s="69"/>
      <c r="AD185" s="69"/>
      <c r="AE185" s="71">
        <f>Y185*$H185</f>
        <v>0</v>
      </c>
      <c r="AF185" s="68">
        <f>SUM(AG185:AK185)</f>
        <v>0</v>
      </c>
      <c r="AG185" s="69"/>
      <c r="AH185" s="69"/>
      <c r="AI185" s="69"/>
      <c r="AJ185" s="69"/>
      <c r="AK185" s="69"/>
      <c r="AL185" s="71">
        <f>AF185*$H185</f>
        <v>0</v>
      </c>
      <c r="AM185" s="68">
        <f>SUM(AN185:AR185)</f>
        <v>0</v>
      </c>
      <c r="AN185" s="69"/>
      <c r="AO185" s="69"/>
      <c r="AP185" s="69"/>
      <c r="AQ185" s="69"/>
      <c r="AR185" s="69"/>
      <c r="AS185" s="71">
        <f>AM185*$H185</f>
        <v>0</v>
      </c>
      <c r="AT185" s="68">
        <f>SUM(AU185:AY185)</f>
        <v>0</v>
      </c>
      <c r="AU185" s="69"/>
      <c r="AV185" s="69"/>
      <c r="AW185" s="69"/>
      <c r="AX185" s="69"/>
      <c r="AY185" s="69"/>
      <c r="AZ185" s="71">
        <f>AT185*$H185</f>
        <v>0</v>
      </c>
      <c r="BA185" s="68">
        <f>SUM(BB185:BF185)</f>
        <v>0</v>
      </c>
      <c r="BB185" s="69"/>
      <c r="BC185" s="69"/>
      <c r="BD185" s="69"/>
      <c r="BE185" s="69"/>
      <c r="BF185" s="69"/>
      <c r="BG185" s="71">
        <f>BA185*$H185</f>
        <v>0</v>
      </c>
      <c r="BH185" s="68">
        <f>SUM(BI185:BM185)</f>
        <v>0</v>
      </c>
      <c r="BI185" s="69"/>
      <c r="BJ185" s="69"/>
      <c r="BK185" s="69"/>
      <c r="BL185" s="69"/>
      <c r="BM185" s="69"/>
      <c r="BN185" s="71">
        <f>BH185*$H185</f>
        <v>0</v>
      </c>
      <c r="BO185" s="68">
        <f>SUM(BP185:BT185)</f>
        <v>0</v>
      </c>
      <c r="BP185" s="69"/>
      <c r="BQ185" s="69"/>
      <c r="BR185" s="69"/>
      <c r="BS185" s="69"/>
      <c r="BT185" s="69"/>
      <c r="BU185" s="71">
        <f>BO185*$H185</f>
        <v>0</v>
      </c>
      <c r="BV185" s="68">
        <f>SUM(BW185:CA185)</f>
        <v>0</v>
      </c>
      <c r="BW185" s="69"/>
      <c r="BX185" s="69"/>
      <c r="BY185" s="69"/>
      <c r="BZ185" s="69"/>
      <c r="CA185" s="69"/>
      <c r="CB185" s="71">
        <f>BV185*$H185</f>
        <v>0</v>
      </c>
      <c r="CC185" s="68">
        <f>SUM(CD185:CH185)</f>
        <v>0</v>
      </c>
      <c r="CD185" s="69"/>
      <c r="CE185" s="69"/>
      <c r="CF185" s="69"/>
      <c r="CG185" s="69"/>
      <c r="CH185" s="69"/>
      <c r="CI185" s="71">
        <f>CC185*$H185</f>
        <v>0</v>
      </c>
      <c r="CJ185" s="68">
        <f>SUM(CK185:CO185)</f>
        <v>0</v>
      </c>
      <c r="CK185" s="69"/>
      <c r="CL185" s="69"/>
      <c r="CM185" s="69"/>
      <c r="CN185" s="69"/>
      <c r="CO185" s="69"/>
      <c r="CP185" s="71">
        <f>CJ185*$H185</f>
        <v>0</v>
      </c>
      <c r="CQ185" s="68">
        <f>SUM(CR185:CV185)</f>
        <v>0</v>
      </c>
      <c r="CR185" s="69"/>
      <c r="CS185" s="69"/>
      <c r="CT185" s="69"/>
      <c r="CU185" s="69"/>
      <c r="CV185" s="69"/>
      <c r="CW185" s="71">
        <f>CQ185*$H185</f>
        <v>0</v>
      </c>
      <c r="CX185" s="68">
        <f>SUM(CY185:DC185)</f>
        <v>0</v>
      </c>
      <c r="CY185" s="69"/>
      <c r="CZ185" s="69"/>
      <c r="DA185" s="69"/>
      <c r="DB185" s="69"/>
      <c r="DC185" s="69"/>
      <c r="DD185" s="71">
        <f>CX185*$H185</f>
        <v>0</v>
      </c>
      <c r="DE185" s="68">
        <f>SUM(DF185:DJ185)</f>
        <v>0</v>
      </c>
      <c r="DF185" s="69"/>
      <c r="DG185" s="69"/>
      <c r="DH185" s="69"/>
      <c r="DI185" s="69"/>
      <c r="DJ185" s="69"/>
      <c r="DK185" s="71">
        <f>DE185*$H185</f>
        <v>0</v>
      </c>
      <c r="DL185" s="68">
        <f>SUM(DM185:DQ185)</f>
        <v>0</v>
      </c>
      <c r="DM185" s="69"/>
      <c r="DN185" s="69"/>
      <c r="DO185" s="69"/>
      <c r="DP185" s="69"/>
      <c r="DQ185" s="69"/>
      <c r="DR185" s="71">
        <f>DL185*$H185</f>
        <v>0</v>
      </c>
      <c r="DS185" s="68">
        <f>SUM(DT185:DX185)</f>
        <v>0</v>
      </c>
      <c r="DT185" s="69"/>
      <c r="DU185" s="69"/>
      <c r="DV185" s="69"/>
      <c r="DW185" s="69"/>
      <c r="DX185" s="69"/>
      <c r="DY185" s="71">
        <f>DS185*$H185</f>
        <v>0</v>
      </c>
      <c r="DZ185" s="68">
        <f>SUM(EA185:EE185)</f>
        <v>0</v>
      </c>
      <c r="EA185" s="69"/>
      <c r="EB185" s="69"/>
      <c r="EC185" s="69"/>
      <c r="ED185" s="69"/>
      <c r="EE185" s="69"/>
      <c r="EF185" s="71">
        <f>DZ185*$H185</f>
        <v>0</v>
      </c>
      <c r="EG185" s="70">
        <f t="shared" si="68"/>
        <v>1</v>
      </c>
      <c r="EH185" s="73">
        <f t="shared" si="69"/>
        <v>0</v>
      </c>
      <c r="EI185" s="70">
        <f t="shared" si="71"/>
        <v>0</v>
      </c>
      <c r="EJ185" s="66">
        <f t="shared" si="72"/>
        <v>0</v>
      </c>
      <c r="EM185" s="67"/>
    </row>
    <row r="186" spans="1:143" ht="26.25" outlineLevel="1" thickBot="1" x14ac:dyDescent="0.25">
      <c r="A186" s="302" t="s">
        <v>413</v>
      </c>
      <c r="B186" s="303" t="s">
        <v>74</v>
      </c>
      <c r="C186" s="306" t="str">
        <f>IFERROR(IFERROR(IF(MATCH(B186,[1]SINAPI!$A$3:$A$7037,0),(PROPER(VLOOKUP(B186,[1]SINAPI!$A$3:$E$7037,5,0))),0),IFERROR(IF(MATCH(B186,'[1]CDHU-182'!$A$9:$A$4098,0),(UPPER(VLOOKUP(B186,'[1]CDHU-182'!$A$9:$H$4098,8,0))),0),IFERROR(IF(MATCH(B186,[1]FDE!$A$7:$A$3232,0),(VLOOKUP(B186,[1]FDE!$A$7:$E$3232,5,0)),0),IF(MATCH(B186,'[1]SIURB Edif'!$A$2:$A$2699,0),(PROPER(VLOOKUP(B186,'[1]SIURB Edif'!A$2:E$2699,5,0))),0))))," ")</f>
        <v>FDE-Julho/21</v>
      </c>
      <c r="D186" s="169" t="s">
        <v>813</v>
      </c>
      <c r="E186" s="170" t="s">
        <v>75</v>
      </c>
      <c r="F186" s="171">
        <v>1</v>
      </c>
      <c r="G186" s="74"/>
      <c r="H186" s="172">
        <f>ROUND(IFERROR(F186*G186," - "),2)</f>
        <v>0</v>
      </c>
      <c r="I186" s="175" t="e">
        <f>H186/$G$686</f>
        <v>#DIV/0!</v>
      </c>
      <c r="J186" s="19">
        <f t="shared" si="70"/>
        <v>1</v>
      </c>
      <c r="K186" s="68">
        <f>SUM(L186:P186)</f>
        <v>0</v>
      </c>
      <c r="L186" s="82"/>
      <c r="M186" s="82"/>
      <c r="N186" s="82"/>
      <c r="O186" s="82"/>
      <c r="P186" s="82"/>
      <c r="Q186" s="73">
        <f>K186*$H186</f>
        <v>0</v>
      </c>
      <c r="R186" s="68">
        <f>SUM(S186:W186)</f>
        <v>0</v>
      </c>
      <c r="S186" s="82"/>
      <c r="T186" s="82"/>
      <c r="U186" s="82"/>
      <c r="V186" s="82"/>
      <c r="W186" s="82"/>
      <c r="X186" s="73">
        <f>R186*$H186</f>
        <v>0</v>
      </c>
      <c r="Y186" s="68">
        <f>SUM(Z186:AD186)</f>
        <v>0</v>
      </c>
      <c r="Z186" s="82"/>
      <c r="AA186" s="82"/>
      <c r="AB186" s="82"/>
      <c r="AC186" s="82"/>
      <c r="AD186" s="82"/>
      <c r="AE186" s="73">
        <f>Y186*$H186</f>
        <v>0</v>
      </c>
      <c r="AF186" s="68">
        <f>SUM(AG186:AK186)</f>
        <v>0</v>
      </c>
      <c r="AG186" s="82"/>
      <c r="AH186" s="82"/>
      <c r="AI186" s="82"/>
      <c r="AJ186" s="82"/>
      <c r="AK186" s="82"/>
      <c r="AL186" s="73">
        <f>AF186*$H186</f>
        <v>0</v>
      </c>
      <c r="AM186" s="68">
        <f>SUM(AN186:AR186)</f>
        <v>0</v>
      </c>
      <c r="AN186" s="82"/>
      <c r="AO186" s="82"/>
      <c r="AP186" s="82"/>
      <c r="AQ186" s="82"/>
      <c r="AR186" s="82"/>
      <c r="AS186" s="73">
        <f>AM186*$H186</f>
        <v>0</v>
      </c>
      <c r="AT186" s="68">
        <f>SUM(AU186:AY186)</f>
        <v>0</v>
      </c>
      <c r="AU186" s="82"/>
      <c r="AV186" s="82"/>
      <c r="AW186" s="82"/>
      <c r="AX186" s="82"/>
      <c r="AY186" s="82"/>
      <c r="AZ186" s="73">
        <f>AT186*$H186</f>
        <v>0</v>
      </c>
      <c r="BA186" s="68">
        <f>SUM(BB186:BF186)</f>
        <v>0</v>
      </c>
      <c r="BB186" s="82"/>
      <c r="BC186" s="82"/>
      <c r="BD186" s="82"/>
      <c r="BE186" s="82"/>
      <c r="BF186" s="82"/>
      <c r="BG186" s="73">
        <f>BA186*$H186</f>
        <v>0</v>
      </c>
      <c r="BH186" s="68">
        <f>SUM(BI186:BM186)</f>
        <v>0</v>
      </c>
      <c r="BI186" s="82"/>
      <c r="BJ186" s="82"/>
      <c r="BK186" s="82"/>
      <c r="BL186" s="82"/>
      <c r="BM186" s="82"/>
      <c r="BN186" s="73">
        <f>BH186*$H186</f>
        <v>0</v>
      </c>
      <c r="BO186" s="68">
        <f>SUM(BP186:BT186)</f>
        <v>0</v>
      </c>
      <c r="BP186" s="82"/>
      <c r="BQ186" s="82"/>
      <c r="BR186" s="82"/>
      <c r="BS186" s="82"/>
      <c r="BT186" s="82"/>
      <c r="BU186" s="73">
        <f>BO186*$H186</f>
        <v>0</v>
      </c>
      <c r="BV186" s="68">
        <f>SUM(BW186:CA186)</f>
        <v>0</v>
      </c>
      <c r="BW186" s="82"/>
      <c r="BX186" s="82"/>
      <c r="BY186" s="82"/>
      <c r="BZ186" s="82"/>
      <c r="CA186" s="82"/>
      <c r="CB186" s="73">
        <f>BV186*$H186</f>
        <v>0</v>
      </c>
      <c r="CC186" s="68">
        <f>SUM(CD186:CH186)</f>
        <v>0</v>
      </c>
      <c r="CD186" s="82"/>
      <c r="CE186" s="82"/>
      <c r="CF186" s="82"/>
      <c r="CG186" s="82"/>
      <c r="CH186" s="82"/>
      <c r="CI186" s="73">
        <f>CC186*$H186</f>
        <v>0</v>
      </c>
      <c r="CJ186" s="68">
        <f>SUM(CK186:CO186)</f>
        <v>0</v>
      </c>
      <c r="CK186" s="82"/>
      <c r="CL186" s="82"/>
      <c r="CM186" s="82"/>
      <c r="CN186" s="82"/>
      <c r="CO186" s="82"/>
      <c r="CP186" s="73">
        <f>CJ186*$H186</f>
        <v>0</v>
      </c>
      <c r="CQ186" s="68">
        <f>SUM(CR186:CV186)</f>
        <v>0</v>
      </c>
      <c r="CR186" s="82"/>
      <c r="CS186" s="82"/>
      <c r="CT186" s="82"/>
      <c r="CU186" s="82"/>
      <c r="CV186" s="82"/>
      <c r="CW186" s="73">
        <f>CQ186*$H186</f>
        <v>0</v>
      </c>
      <c r="CX186" s="68">
        <f>SUM(CY186:DC186)</f>
        <v>0</v>
      </c>
      <c r="CY186" s="82"/>
      <c r="CZ186" s="82"/>
      <c r="DA186" s="82"/>
      <c r="DB186" s="82"/>
      <c r="DC186" s="82"/>
      <c r="DD186" s="73">
        <f>CX186*$H186</f>
        <v>0</v>
      </c>
      <c r="DE186" s="68">
        <f>SUM(DF186:DJ186)</f>
        <v>0</v>
      </c>
      <c r="DF186" s="82"/>
      <c r="DG186" s="82"/>
      <c r="DH186" s="82"/>
      <c r="DI186" s="82"/>
      <c r="DJ186" s="82"/>
      <c r="DK186" s="73">
        <f>DE186*$H186</f>
        <v>0</v>
      </c>
      <c r="DL186" s="68">
        <f>SUM(DM186:DQ186)</f>
        <v>0</v>
      </c>
      <c r="DM186" s="82"/>
      <c r="DN186" s="82"/>
      <c r="DO186" s="82"/>
      <c r="DP186" s="82"/>
      <c r="DQ186" s="82"/>
      <c r="DR186" s="73">
        <f>DL186*$H186</f>
        <v>0</v>
      </c>
      <c r="DS186" s="68">
        <f>SUM(DT186:DX186)</f>
        <v>0</v>
      </c>
      <c r="DT186" s="82"/>
      <c r="DU186" s="82"/>
      <c r="DV186" s="82"/>
      <c r="DW186" s="82"/>
      <c r="DX186" s="82"/>
      <c r="DY186" s="73">
        <f>DS186*$H186</f>
        <v>0</v>
      </c>
      <c r="DZ186" s="68">
        <f>SUM(EA186:EE186)</f>
        <v>0</v>
      </c>
      <c r="EA186" s="82"/>
      <c r="EB186" s="82"/>
      <c r="EC186" s="82"/>
      <c r="ED186" s="82"/>
      <c r="EE186" s="82"/>
      <c r="EF186" s="73">
        <f>DZ186*$H186</f>
        <v>0</v>
      </c>
      <c r="EG186" s="70">
        <f t="shared" si="68"/>
        <v>1</v>
      </c>
      <c r="EH186" s="73">
        <f t="shared" si="69"/>
        <v>0</v>
      </c>
      <c r="EI186" s="70">
        <f t="shared" si="71"/>
        <v>0</v>
      </c>
      <c r="EJ186" s="66">
        <f t="shared" si="72"/>
        <v>0</v>
      </c>
      <c r="EM186" s="67"/>
    </row>
    <row r="187" spans="1:143" ht="15.75" thickBot="1" x14ac:dyDescent="0.25">
      <c r="A187" s="309">
        <v>11</v>
      </c>
      <c r="B187" s="310"/>
      <c r="C187" s="308"/>
      <c r="D187" s="179" t="s">
        <v>895</v>
      </c>
      <c r="E187" s="167">
        <f>ROUND(SUM(E188,E190,E193,E198),2)</f>
        <v>0</v>
      </c>
      <c r="F187" s="167"/>
      <c r="G187" s="167"/>
      <c r="H187" s="29"/>
      <c r="I187" s="12" t="e">
        <f>E187/$G$686</f>
        <v>#DIV/0!</v>
      </c>
      <c r="J187" s="26" t="e">
        <f t="shared" si="70"/>
        <v>#DIV/0!</v>
      </c>
      <c r="K187" s="75" t="e">
        <f>ROUND(Q187/$E187,4)</f>
        <v>#DIV/0!</v>
      </c>
      <c r="L187" s="76" t="e">
        <f>SUMPRODUCT(L188:L201,$H188:$H201)/$E187</f>
        <v>#DIV/0!</v>
      </c>
      <c r="M187" s="76" t="e">
        <f>SUMPRODUCT(M188:M201,$H188:$H201)/$E187</f>
        <v>#DIV/0!</v>
      </c>
      <c r="N187" s="76" t="e">
        <f>SUMPRODUCT(N188:N201,$H188:$H201)/$E187</f>
        <v>#DIV/0!</v>
      </c>
      <c r="O187" s="76" t="e">
        <f>SUMPRODUCT(O188:O201,$H188:$H201)/$E187</f>
        <v>#DIV/0!</v>
      </c>
      <c r="P187" s="76" t="e">
        <f>SUMPRODUCT(P188:P201,$H188:$H201)/$E187</f>
        <v>#DIV/0!</v>
      </c>
      <c r="Q187" s="77">
        <f>SUM(Q188:Q201)</f>
        <v>0</v>
      </c>
      <c r="R187" s="78" t="e">
        <f>ROUND(X187/$E187,4)</f>
        <v>#DIV/0!</v>
      </c>
      <c r="S187" s="76" t="e">
        <f>SUMPRODUCT(S188:S201,$H188:$H201)/$E187</f>
        <v>#DIV/0!</v>
      </c>
      <c r="T187" s="76" t="e">
        <f>SUMPRODUCT(T188:T201,$H188:$H201)/$E187</f>
        <v>#DIV/0!</v>
      </c>
      <c r="U187" s="76" t="e">
        <f>SUMPRODUCT(U188:U201,$H188:$H201)/$E187</f>
        <v>#DIV/0!</v>
      </c>
      <c r="V187" s="76" t="e">
        <f>SUMPRODUCT(V188:V201,$H188:$H201)/$E187</f>
        <v>#DIV/0!</v>
      </c>
      <c r="W187" s="76" t="e">
        <f>SUMPRODUCT(W188:W201,$H188:$H201)/$E187</f>
        <v>#DIV/0!</v>
      </c>
      <c r="X187" s="77">
        <f>SUM(X188:X201)</f>
        <v>0</v>
      </c>
      <c r="Y187" s="78" t="e">
        <f>ROUND(AE187/$E187,4)</f>
        <v>#DIV/0!</v>
      </c>
      <c r="Z187" s="76" t="e">
        <f>SUMPRODUCT(Z188:Z201,$H188:$H201)/$E187</f>
        <v>#DIV/0!</v>
      </c>
      <c r="AA187" s="76" t="e">
        <f>SUMPRODUCT(AA188:AA201,$H188:$H201)/$E187</f>
        <v>#DIV/0!</v>
      </c>
      <c r="AB187" s="76" t="e">
        <f>SUMPRODUCT(AB188:AB201,$H188:$H201)/$E187</f>
        <v>#DIV/0!</v>
      </c>
      <c r="AC187" s="76" t="e">
        <f>SUMPRODUCT(AC188:AC201,$H188:$H201)/$E187</f>
        <v>#DIV/0!</v>
      </c>
      <c r="AD187" s="76" t="e">
        <f>SUMPRODUCT(AD188:AD201,$H188:$H201)/$E187</f>
        <v>#DIV/0!</v>
      </c>
      <c r="AE187" s="77">
        <f>SUM(AE188:AE201)</f>
        <v>0</v>
      </c>
      <c r="AF187" s="81" t="e">
        <f>ROUND(AL187/$E187,4)</f>
        <v>#DIV/0!</v>
      </c>
      <c r="AG187" s="76" t="e">
        <f>SUMPRODUCT(AG188:AG201,$H188:$H201)/$E187</f>
        <v>#DIV/0!</v>
      </c>
      <c r="AH187" s="76" t="e">
        <f>SUMPRODUCT(AH188:AH201,$H188:$H201)/$E187</f>
        <v>#DIV/0!</v>
      </c>
      <c r="AI187" s="76" t="e">
        <f>SUMPRODUCT(AI188:AI201,$H188:$H201)/$E187</f>
        <v>#DIV/0!</v>
      </c>
      <c r="AJ187" s="76" t="e">
        <f>SUMPRODUCT(AJ188:AJ201,$H188:$H201)/$E187</f>
        <v>#DIV/0!</v>
      </c>
      <c r="AK187" s="76" t="e">
        <f>SUMPRODUCT(AK188:AK201,$H188:$H201)/$E187</f>
        <v>#DIV/0!</v>
      </c>
      <c r="AL187" s="77">
        <f>SUM(AL188:AL201)</f>
        <v>0</v>
      </c>
      <c r="AM187" s="81" t="e">
        <f>ROUND(AS187/$E187,4)</f>
        <v>#DIV/0!</v>
      </c>
      <c r="AN187" s="76" t="e">
        <f>SUMPRODUCT(AN188:AN201,$H188:$H201)/$E187</f>
        <v>#DIV/0!</v>
      </c>
      <c r="AO187" s="76" t="e">
        <f>SUMPRODUCT(AO188:AO201,$H188:$H201)/$E187</f>
        <v>#DIV/0!</v>
      </c>
      <c r="AP187" s="76" t="e">
        <f>SUMPRODUCT(AP188:AP201,$H188:$H201)/$E187</f>
        <v>#DIV/0!</v>
      </c>
      <c r="AQ187" s="76" t="e">
        <f>SUMPRODUCT(AQ188:AQ201,$H188:$H201)/$E187</f>
        <v>#DIV/0!</v>
      </c>
      <c r="AR187" s="76" t="e">
        <f>SUMPRODUCT(AR188:AR201,$H188:$H201)/$E187</f>
        <v>#DIV/0!</v>
      </c>
      <c r="AS187" s="77">
        <f>SUM(AS188:AS201)</f>
        <v>0</v>
      </c>
      <c r="AT187" s="81" t="e">
        <f>ROUND(AZ187/$E187,4)</f>
        <v>#DIV/0!</v>
      </c>
      <c r="AU187" s="76" t="e">
        <f>SUMPRODUCT(AU188:AU201,$H188:$H201)/$E187</f>
        <v>#DIV/0!</v>
      </c>
      <c r="AV187" s="76" t="e">
        <f>SUMPRODUCT(AV188:AV201,$H188:$H201)/$E187</f>
        <v>#DIV/0!</v>
      </c>
      <c r="AW187" s="76" t="e">
        <f>SUMPRODUCT(AW188:AW201,$H188:$H201)/$E187</f>
        <v>#DIV/0!</v>
      </c>
      <c r="AX187" s="76" t="e">
        <f>SUMPRODUCT(AX188:AX201,$H188:$H201)/$E187</f>
        <v>#DIV/0!</v>
      </c>
      <c r="AY187" s="76" t="e">
        <f>SUMPRODUCT(AY188:AY201,$H188:$H201)/$E187</f>
        <v>#DIV/0!</v>
      </c>
      <c r="AZ187" s="77">
        <f>SUM(AZ188:AZ201)</f>
        <v>0</v>
      </c>
      <c r="BA187" s="81" t="e">
        <f>ROUND(BG187/$E187,4)</f>
        <v>#DIV/0!</v>
      </c>
      <c r="BB187" s="76" t="e">
        <f>SUMPRODUCT(BB188:BB201,$H188:$H201)/$E187</f>
        <v>#DIV/0!</v>
      </c>
      <c r="BC187" s="76" t="e">
        <f>SUMPRODUCT(BC188:BC201,$H188:$H201)/$E187</f>
        <v>#DIV/0!</v>
      </c>
      <c r="BD187" s="76" t="e">
        <f>SUMPRODUCT(BD188:BD201,$H188:$H201)/$E187</f>
        <v>#DIV/0!</v>
      </c>
      <c r="BE187" s="76" t="e">
        <f>SUMPRODUCT(BE188:BE201,$H188:$H201)/$E187</f>
        <v>#DIV/0!</v>
      </c>
      <c r="BF187" s="76" t="e">
        <f>SUMPRODUCT(BF188:BF201,$H188:$H201)/$E187</f>
        <v>#DIV/0!</v>
      </c>
      <c r="BG187" s="77">
        <f>SUM(BG188:BG201)</f>
        <v>0</v>
      </c>
      <c r="BH187" s="81" t="e">
        <f>ROUND(BN187/$E187,4)</f>
        <v>#DIV/0!</v>
      </c>
      <c r="BI187" s="76" t="e">
        <f>SUMPRODUCT(BI188:BI201,$H188:$H201)/$E187</f>
        <v>#DIV/0!</v>
      </c>
      <c r="BJ187" s="76" t="e">
        <f>SUMPRODUCT(BJ188:BJ201,$H188:$H201)/$E187</f>
        <v>#DIV/0!</v>
      </c>
      <c r="BK187" s="76" t="e">
        <f>SUMPRODUCT(BK188:BK201,$H188:$H201)/$E187</f>
        <v>#DIV/0!</v>
      </c>
      <c r="BL187" s="76" t="e">
        <f>SUMPRODUCT(BL188:BL201,$H188:$H201)/$E187</f>
        <v>#DIV/0!</v>
      </c>
      <c r="BM187" s="76" t="e">
        <f>SUMPRODUCT(BM188:BM201,$H188:$H201)/$E187</f>
        <v>#DIV/0!</v>
      </c>
      <c r="BN187" s="77">
        <f>SUM(BN188:BN201)</f>
        <v>0</v>
      </c>
      <c r="BO187" s="81" t="e">
        <f>ROUND(BU187/$E187,4)</f>
        <v>#DIV/0!</v>
      </c>
      <c r="BP187" s="76" t="e">
        <f>SUMPRODUCT(BP188:BP201,$H188:$H201)/$E187</f>
        <v>#DIV/0!</v>
      </c>
      <c r="BQ187" s="76" t="e">
        <f>SUMPRODUCT(BQ188:BQ201,$H188:$H201)/$E187</f>
        <v>#DIV/0!</v>
      </c>
      <c r="BR187" s="76" t="e">
        <f>SUMPRODUCT(BR188:BR201,$H188:$H201)/$E187</f>
        <v>#DIV/0!</v>
      </c>
      <c r="BS187" s="76" t="e">
        <f>SUMPRODUCT(BS188:BS201,$H188:$H201)/$E187</f>
        <v>#DIV/0!</v>
      </c>
      <c r="BT187" s="76" t="e">
        <f>SUMPRODUCT(BT188:BT201,$H188:$H201)/$E187</f>
        <v>#DIV/0!</v>
      </c>
      <c r="BU187" s="77">
        <f>SUM(BU188:BU201)</f>
        <v>0</v>
      </c>
      <c r="BV187" s="81" t="e">
        <f>ROUND(CB187/$E187,4)</f>
        <v>#DIV/0!</v>
      </c>
      <c r="BW187" s="76" t="e">
        <f>SUMPRODUCT(BW188:BW201,$H188:$H201)/$E187</f>
        <v>#DIV/0!</v>
      </c>
      <c r="BX187" s="76" t="e">
        <f>SUMPRODUCT(BX188:BX201,$H188:$H201)/$E187</f>
        <v>#DIV/0!</v>
      </c>
      <c r="BY187" s="76" t="e">
        <f>SUMPRODUCT(BY188:BY201,$H188:$H201)/$E187</f>
        <v>#DIV/0!</v>
      </c>
      <c r="BZ187" s="76" t="e">
        <f>SUMPRODUCT(BZ188:BZ201,$H188:$H201)/$E187</f>
        <v>#DIV/0!</v>
      </c>
      <c r="CA187" s="76" t="e">
        <f>SUMPRODUCT(CA188:CA201,$H188:$H201)/$E187</f>
        <v>#DIV/0!</v>
      </c>
      <c r="CB187" s="77">
        <f>SUM(CB188:CB201)</f>
        <v>0</v>
      </c>
      <c r="CC187" s="81" t="e">
        <f>ROUND(CI187/$E187,4)</f>
        <v>#DIV/0!</v>
      </c>
      <c r="CD187" s="76" t="e">
        <f>SUMPRODUCT(CD188:CD201,$H188:$H201)/$E187</f>
        <v>#DIV/0!</v>
      </c>
      <c r="CE187" s="76" t="e">
        <f>SUMPRODUCT(CE188:CE201,$H188:$H201)/$E187</f>
        <v>#DIV/0!</v>
      </c>
      <c r="CF187" s="76" t="e">
        <f>SUMPRODUCT(CF188:CF201,$H188:$H201)/$E187</f>
        <v>#DIV/0!</v>
      </c>
      <c r="CG187" s="76" t="e">
        <f>SUMPRODUCT(CG188:CG201,$H188:$H201)/$E187</f>
        <v>#DIV/0!</v>
      </c>
      <c r="CH187" s="76" t="e">
        <f>SUMPRODUCT(CH188:CH201,$H188:$H201)/$E187</f>
        <v>#DIV/0!</v>
      </c>
      <c r="CI187" s="77">
        <f>SUM(CI188:CI201)</f>
        <v>0</v>
      </c>
      <c r="CJ187" s="81" t="e">
        <f>ROUND(CP187/$E187,4)</f>
        <v>#DIV/0!</v>
      </c>
      <c r="CK187" s="76" t="e">
        <f>SUMPRODUCT(CK188:CK201,$H188:$H201)/$E187</f>
        <v>#DIV/0!</v>
      </c>
      <c r="CL187" s="76" t="e">
        <f>SUMPRODUCT(CL188:CL201,$H188:$H201)/$E187</f>
        <v>#DIV/0!</v>
      </c>
      <c r="CM187" s="76" t="e">
        <f>SUMPRODUCT(CM188:CM201,$H188:$H201)/$E187</f>
        <v>#DIV/0!</v>
      </c>
      <c r="CN187" s="76" t="e">
        <f>SUMPRODUCT(CN188:CN201,$H188:$H201)/$E187</f>
        <v>#DIV/0!</v>
      </c>
      <c r="CO187" s="76" t="e">
        <f>SUMPRODUCT(CO188:CO201,$H188:$H201)/$E187</f>
        <v>#DIV/0!</v>
      </c>
      <c r="CP187" s="77">
        <f>SUM(CP188:CP201)</f>
        <v>0</v>
      </c>
      <c r="CQ187" s="81" t="e">
        <f>ROUND(CW187/$E187,4)</f>
        <v>#DIV/0!</v>
      </c>
      <c r="CR187" s="76" t="e">
        <f>SUMPRODUCT(CR188:CR201,$H188:$H201)/$E187</f>
        <v>#DIV/0!</v>
      </c>
      <c r="CS187" s="76" t="e">
        <f>SUMPRODUCT(CS188:CS201,$H188:$H201)/$E187</f>
        <v>#DIV/0!</v>
      </c>
      <c r="CT187" s="76" t="e">
        <f>SUMPRODUCT(CT188:CT201,$H188:$H201)/$E187</f>
        <v>#DIV/0!</v>
      </c>
      <c r="CU187" s="76" t="e">
        <f>SUMPRODUCT(CU188:CU201,$H188:$H201)/$E187</f>
        <v>#DIV/0!</v>
      </c>
      <c r="CV187" s="76" t="e">
        <f>SUMPRODUCT(CV188:CV201,$H188:$H201)/$E187</f>
        <v>#DIV/0!</v>
      </c>
      <c r="CW187" s="77">
        <f>SUM(CW188:CW201)</f>
        <v>0</v>
      </c>
      <c r="CX187" s="81" t="e">
        <f>ROUND(DD187/$E187,4)</f>
        <v>#DIV/0!</v>
      </c>
      <c r="CY187" s="76" t="e">
        <f>SUMPRODUCT(CY188:CY201,$H188:$H201)/$E187</f>
        <v>#DIV/0!</v>
      </c>
      <c r="CZ187" s="76" t="e">
        <f>SUMPRODUCT(CZ188:CZ201,$H188:$H201)/$E187</f>
        <v>#DIV/0!</v>
      </c>
      <c r="DA187" s="76" t="e">
        <f>SUMPRODUCT(DA188:DA201,$H188:$H201)/$E187</f>
        <v>#DIV/0!</v>
      </c>
      <c r="DB187" s="76" t="e">
        <f>SUMPRODUCT(DB188:DB201,$H188:$H201)/$E187</f>
        <v>#DIV/0!</v>
      </c>
      <c r="DC187" s="76" t="e">
        <f>SUMPRODUCT(DC188:DC201,$H188:$H201)/$E187</f>
        <v>#DIV/0!</v>
      </c>
      <c r="DD187" s="77">
        <f>SUM(DD188:DD201)</f>
        <v>0</v>
      </c>
      <c r="DE187" s="81" t="e">
        <f>ROUND(DK187/$E187,4)</f>
        <v>#DIV/0!</v>
      </c>
      <c r="DF187" s="76" t="e">
        <f>SUMPRODUCT(DF188:DF201,$H188:$H201)/$E187</f>
        <v>#DIV/0!</v>
      </c>
      <c r="DG187" s="76" t="e">
        <f>SUMPRODUCT(DG188:DG201,$H188:$H201)/$E187</f>
        <v>#DIV/0!</v>
      </c>
      <c r="DH187" s="76" t="e">
        <f>SUMPRODUCT(DH188:DH201,$H188:$H201)/$E187</f>
        <v>#DIV/0!</v>
      </c>
      <c r="DI187" s="76" t="e">
        <f>SUMPRODUCT(DI188:DI201,$H188:$H201)/$E187</f>
        <v>#DIV/0!</v>
      </c>
      <c r="DJ187" s="76" t="e">
        <f>SUMPRODUCT(DJ188:DJ201,$H188:$H201)/$E187</f>
        <v>#DIV/0!</v>
      </c>
      <c r="DK187" s="77">
        <f>SUM(DK188:DK201)</f>
        <v>0</v>
      </c>
      <c r="DL187" s="81" t="e">
        <f>ROUND(DR187/$E187,4)</f>
        <v>#DIV/0!</v>
      </c>
      <c r="DM187" s="76" t="e">
        <f>SUMPRODUCT(DM188:DM201,$H188:$H201)/$E187</f>
        <v>#DIV/0!</v>
      </c>
      <c r="DN187" s="76" t="e">
        <f>SUMPRODUCT(DN188:DN201,$H188:$H201)/$E187</f>
        <v>#DIV/0!</v>
      </c>
      <c r="DO187" s="76" t="e">
        <f>SUMPRODUCT(DO188:DO201,$H188:$H201)/$E187</f>
        <v>#DIV/0!</v>
      </c>
      <c r="DP187" s="76" t="e">
        <f>SUMPRODUCT(DP188:DP201,$H188:$H201)/$E187</f>
        <v>#DIV/0!</v>
      </c>
      <c r="DQ187" s="76" t="e">
        <f>SUMPRODUCT(DQ188:DQ201,$H188:$H201)/$E187</f>
        <v>#DIV/0!</v>
      </c>
      <c r="DR187" s="77">
        <f>SUM(DR188:DR201)</f>
        <v>0</v>
      </c>
      <c r="DS187" s="81" t="e">
        <f>ROUND(DY187/$E187,4)</f>
        <v>#DIV/0!</v>
      </c>
      <c r="DT187" s="76" t="e">
        <f>SUMPRODUCT(DT188:DT201,$H188:$H201)/$E187</f>
        <v>#DIV/0!</v>
      </c>
      <c r="DU187" s="76" t="e">
        <f>SUMPRODUCT(DU188:DU201,$H188:$H201)/$E187</f>
        <v>#DIV/0!</v>
      </c>
      <c r="DV187" s="76" t="e">
        <f>SUMPRODUCT(DV188:DV201,$H188:$H201)/$E187</f>
        <v>#DIV/0!</v>
      </c>
      <c r="DW187" s="76" t="e">
        <f>SUMPRODUCT(DW188:DW201,$H188:$H201)/$E187</f>
        <v>#DIV/0!</v>
      </c>
      <c r="DX187" s="76" t="e">
        <f>SUMPRODUCT(DX188:DX201,$H188:$H201)/$E187</f>
        <v>#DIV/0!</v>
      </c>
      <c r="DY187" s="77">
        <f>SUM(DY188:DY201)</f>
        <v>0</v>
      </c>
      <c r="DZ187" s="81" t="e">
        <f>ROUND(EF187/$E187,4)</f>
        <v>#DIV/0!</v>
      </c>
      <c r="EA187" s="76" t="e">
        <f>SUMPRODUCT(EA188:EA201,$H188:$H201)/$E187</f>
        <v>#DIV/0!</v>
      </c>
      <c r="EB187" s="76" t="e">
        <f>SUMPRODUCT(EB188:EB201,$H188:$H201)/$E187</f>
        <v>#DIV/0!</v>
      </c>
      <c r="EC187" s="76" t="e">
        <f>SUMPRODUCT(EC188:EC201,$H188:$H201)/$E187</f>
        <v>#DIV/0!</v>
      </c>
      <c r="ED187" s="76" t="e">
        <f>SUMPRODUCT(ED188:ED201,$H188:$H201)/$E187</f>
        <v>#DIV/0!</v>
      </c>
      <c r="EE187" s="76" t="e">
        <f>SUMPRODUCT(EE188:EE201,$H188:$H201)/$E187</f>
        <v>#DIV/0!</v>
      </c>
      <c r="EF187" s="77">
        <f>SUM(EF188:EF201)</f>
        <v>0</v>
      </c>
      <c r="EG187" s="63" t="e">
        <f>ROUND(EH187/E187,4)</f>
        <v>#DIV/0!</v>
      </c>
      <c r="EH187" s="80">
        <f>E187-EJ187</f>
        <v>0</v>
      </c>
      <c r="EI187" s="63" t="e">
        <f>ROUND(EJ187/E187,4)</f>
        <v>#DIV/0!</v>
      </c>
      <c r="EJ187" s="66">
        <f t="shared" si="72"/>
        <v>0</v>
      </c>
      <c r="EM187" s="67"/>
    </row>
    <row r="188" spans="1:143" outlineLevel="1" x14ac:dyDescent="0.2">
      <c r="A188" s="313" t="s">
        <v>97</v>
      </c>
      <c r="B188" s="314"/>
      <c r="C188" s="307"/>
      <c r="D188" s="33" t="s">
        <v>354</v>
      </c>
      <c r="E188" s="28">
        <f>SUM(H189:H189)</f>
        <v>0</v>
      </c>
      <c r="F188" s="28"/>
      <c r="G188" s="28"/>
      <c r="H188" s="28"/>
      <c r="I188" s="27" t="e">
        <f>E188/$G$686</f>
        <v>#DIV/0!</v>
      </c>
      <c r="J188" s="19">
        <f t="shared" si="70"/>
        <v>0</v>
      </c>
      <c r="K188" s="68"/>
      <c r="L188" s="69"/>
      <c r="M188" s="69"/>
      <c r="N188" s="69"/>
      <c r="O188" s="69"/>
      <c r="P188" s="70"/>
      <c r="Q188" s="73"/>
      <c r="R188" s="68"/>
      <c r="S188" s="69"/>
      <c r="T188" s="69"/>
      <c r="U188" s="69"/>
      <c r="V188" s="69"/>
      <c r="W188" s="70"/>
      <c r="X188" s="71"/>
      <c r="Y188" s="68"/>
      <c r="Z188" s="69"/>
      <c r="AA188" s="69"/>
      <c r="AB188" s="69"/>
      <c r="AC188" s="69"/>
      <c r="AD188" s="70"/>
      <c r="AE188" s="71"/>
      <c r="AF188" s="68"/>
      <c r="AG188" s="69"/>
      <c r="AH188" s="69"/>
      <c r="AI188" s="69"/>
      <c r="AJ188" s="69"/>
      <c r="AK188" s="70"/>
      <c r="AL188" s="71"/>
      <c r="AM188" s="68"/>
      <c r="AN188" s="69"/>
      <c r="AO188" s="69"/>
      <c r="AP188" s="69"/>
      <c r="AQ188" s="69"/>
      <c r="AR188" s="70"/>
      <c r="AS188" s="71"/>
      <c r="AT188" s="68"/>
      <c r="AU188" s="69"/>
      <c r="AV188" s="69"/>
      <c r="AW188" s="69"/>
      <c r="AX188" s="69"/>
      <c r="AY188" s="70"/>
      <c r="AZ188" s="71"/>
      <c r="BA188" s="68"/>
      <c r="BB188" s="69"/>
      <c r="BC188" s="69"/>
      <c r="BD188" s="69"/>
      <c r="BE188" s="69"/>
      <c r="BF188" s="70"/>
      <c r="BG188" s="71"/>
      <c r="BH188" s="68"/>
      <c r="BI188" s="69"/>
      <c r="BJ188" s="69"/>
      <c r="BK188" s="69"/>
      <c r="BL188" s="69"/>
      <c r="BM188" s="70"/>
      <c r="BN188" s="71"/>
      <c r="BO188" s="68"/>
      <c r="BP188" s="69"/>
      <c r="BQ188" s="69"/>
      <c r="BR188" s="69"/>
      <c r="BS188" s="69"/>
      <c r="BT188" s="70"/>
      <c r="BU188" s="71"/>
      <c r="BV188" s="68"/>
      <c r="BW188" s="69"/>
      <c r="BX188" s="69"/>
      <c r="BY188" s="69"/>
      <c r="BZ188" s="69"/>
      <c r="CA188" s="70"/>
      <c r="CB188" s="71"/>
      <c r="CC188" s="68"/>
      <c r="CD188" s="69"/>
      <c r="CE188" s="69"/>
      <c r="CF188" s="69"/>
      <c r="CG188" s="69"/>
      <c r="CH188" s="70"/>
      <c r="CI188" s="71"/>
      <c r="CJ188" s="68"/>
      <c r="CK188" s="69"/>
      <c r="CL188" s="69"/>
      <c r="CM188" s="69"/>
      <c r="CN188" s="69"/>
      <c r="CO188" s="70"/>
      <c r="CP188" s="71"/>
      <c r="CQ188" s="68"/>
      <c r="CR188" s="69"/>
      <c r="CS188" s="69"/>
      <c r="CT188" s="69"/>
      <c r="CU188" s="69"/>
      <c r="CV188" s="70"/>
      <c r="CW188" s="71"/>
      <c r="CX188" s="68"/>
      <c r="CY188" s="69"/>
      <c r="CZ188" s="69"/>
      <c r="DA188" s="69"/>
      <c r="DB188" s="69"/>
      <c r="DC188" s="70"/>
      <c r="DD188" s="71"/>
      <c r="DE188" s="68"/>
      <c r="DF188" s="69"/>
      <c r="DG188" s="69"/>
      <c r="DH188" s="69"/>
      <c r="DI188" s="69"/>
      <c r="DJ188" s="70"/>
      <c r="DK188" s="71"/>
      <c r="DL188" s="68"/>
      <c r="DM188" s="69"/>
      <c r="DN188" s="69"/>
      <c r="DO188" s="69"/>
      <c r="DP188" s="69"/>
      <c r="DQ188" s="70"/>
      <c r="DR188" s="71"/>
      <c r="DS188" s="68"/>
      <c r="DT188" s="69"/>
      <c r="DU188" s="69"/>
      <c r="DV188" s="69"/>
      <c r="DW188" s="69"/>
      <c r="DX188" s="70"/>
      <c r="DY188" s="71"/>
      <c r="DZ188" s="68"/>
      <c r="EA188" s="69"/>
      <c r="EB188" s="69"/>
      <c r="EC188" s="69"/>
      <c r="ED188" s="69"/>
      <c r="EE188" s="70"/>
      <c r="EF188" s="71"/>
      <c r="EG188" s="70"/>
      <c r="EH188" s="73"/>
      <c r="EI188" s="70">
        <f t="shared" ref="EI188:EI193" si="73">SUM(CJ188,CC188,BV188,BO188,BH188,BA188,AT188,AM188,AF188,Y188,R188,K188,CQ188,CX188,DE188,DL188,DS188,DZ188)</f>
        <v>0</v>
      </c>
      <c r="EJ188" s="66">
        <f t="shared" si="72"/>
        <v>0</v>
      </c>
      <c r="EM188" s="67"/>
    </row>
    <row r="189" spans="1:143" outlineLevel="1" x14ac:dyDescent="0.2">
      <c r="A189" s="302" t="s">
        <v>98</v>
      </c>
      <c r="B189" s="303">
        <v>100881</v>
      </c>
      <c r="C189" s="306" t="str">
        <f>IFERROR(IFERROR(IF(MATCH(B189,[1]SINAPI!$A$3:$A$7037,0),(PROPER(VLOOKUP(B189,[1]SINAPI!$A$3:$E$7037,5,0))),0),IFERROR(IF(MATCH(B189,'[1]CDHU-182'!$A$9:$A$4098,0),(UPPER(VLOOKUP(B189,'[1]CDHU-182'!$A$9:$H$4098,8,0))),0),IFERROR(IF(MATCH(B189,[1]FDE!$A$7:$A$3232,0),(VLOOKUP(B189,[1]FDE!$A$7:$E$3232,5,0)),0),IF(MATCH(B189,'[1]SIURB Edif'!$A$2:$A$2699,0),(PROPER(VLOOKUP(B189,'[1]SIURB Edif'!A$2:E$2699,5,0))),0))))," ")</f>
        <v>Siurb (Edif)-Jan/21</v>
      </c>
      <c r="D189" s="169" t="s">
        <v>820</v>
      </c>
      <c r="E189" s="170" t="s">
        <v>75</v>
      </c>
      <c r="F189" s="171">
        <v>1</v>
      </c>
      <c r="G189" s="74"/>
      <c r="H189" s="172">
        <f>ROUND(IFERROR(F189*G189," - "),2)</f>
        <v>0</v>
      </c>
      <c r="I189" s="175" t="e">
        <f>H189/$G$686</f>
        <v>#DIV/0!</v>
      </c>
      <c r="J189" s="19">
        <f t="shared" si="70"/>
        <v>1</v>
      </c>
      <c r="K189" s="68">
        <f>SUM(L189:P189)</f>
        <v>0</v>
      </c>
      <c r="L189" s="69"/>
      <c r="M189" s="69"/>
      <c r="N189" s="69"/>
      <c r="O189" s="69"/>
      <c r="P189" s="69"/>
      <c r="Q189" s="73">
        <f>K189*$H189</f>
        <v>0</v>
      </c>
      <c r="R189" s="68">
        <f>SUM(S189:W189)</f>
        <v>0</v>
      </c>
      <c r="S189" s="69"/>
      <c r="T189" s="69"/>
      <c r="U189" s="69"/>
      <c r="V189" s="69"/>
      <c r="W189" s="69"/>
      <c r="X189" s="71">
        <f>R189*$H189</f>
        <v>0</v>
      </c>
      <c r="Y189" s="68">
        <f>SUM(Z189:AD189)</f>
        <v>0</v>
      </c>
      <c r="Z189" s="69"/>
      <c r="AA189" s="69"/>
      <c r="AB189" s="69"/>
      <c r="AC189" s="69"/>
      <c r="AD189" s="69"/>
      <c r="AE189" s="71">
        <f>Y189*$H189</f>
        <v>0</v>
      </c>
      <c r="AF189" s="68">
        <f>SUM(AG189:AK189)</f>
        <v>0</v>
      </c>
      <c r="AG189" s="69"/>
      <c r="AH189" s="69"/>
      <c r="AI189" s="69"/>
      <c r="AJ189" s="69"/>
      <c r="AK189" s="69"/>
      <c r="AL189" s="71">
        <f>AF189*$H189</f>
        <v>0</v>
      </c>
      <c r="AM189" s="68">
        <f>SUM(AN189:AR189)</f>
        <v>0</v>
      </c>
      <c r="AN189" s="69"/>
      <c r="AO189" s="69"/>
      <c r="AP189" s="69"/>
      <c r="AQ189" s="69"/>
      <c r="AR189" s="69"/>
      <c r="AS189" s="71">
        <f>AM189*$H189</f>
        <v>0</v>
      </c>
      <c r="AT189" s="68">
        <f>SUM(AU189:AY189)</f>
        <v>0</v>
      </c>
      <c r="AU189" s="69"/>
      <c r="AV189" s="69"/>
      <c r="AW189" s="69"/>
      <c r="AX189" s="69"/>
      <c r="AY189" s="69"/>
      <c r="AZ189" s="71">
        <f>AT189*$H189</f>
        <v>0</v>
      </c>
      <c r="BA189" s="68">
        <f>SUM(BB189:BF189)</f>
        <v>0</v>
      </c>
      <c r="BB189" s="69"/>
      <c r="BC189" s="69"/>
      <c r="BD189" s="69"/>
      <c r="BE189" s="69"/>
      <c r="BF189" s="69"/>
      <c r="BG189" s="71">
        <f>BA189*$H189</f>
        <v>0</v>
      </c>
      <c r="BH189" s="68">
        <f>SUM(BI189:BM189)</f>
        <v>0</v>
      </c>
      <c r="BI189" s="69"/>
      <c r="BJ189" s="69"/>
      <c r="BK189" s="69"/>
      <c r="BL189" s="69"/>
      <c r="BM189" s="69"/>
      <c r="BN189" s="71">
        <f>BH189*$H189</f>
        <v>0</v>
      </c>
      <c r="BO189" s="68">
        <f>SUM(BP189:BT189)</f>
        <v>0</v>
      </c>
      <c r="BP189" s="69"/>
      <c r="BQ189" s="69"/>
      <c r="BR189" s="69"/>
      <c r="BS189" s="69"/>
      <c r="BT189" s="69"/>
      <c r="BU189" s="71">
        <f>BO189*$H189</f>
        <v>0</v>
      </c>
      <c r="BV189" s="68">
        <f>SUM(BW189:CA189)</f>
        <v>0</v>
      </c>
      <c r="BW189" s="69"/>
      <c r="BX189" s="69"/>
      <c r="BY189" s="69"/>
      <c r="BZ189" s="69"/>
      <c r="CA189" s="69"/>
      <c r="CB189" s="71">
        <f>BV189*$H189</f>
        <v>0</v>
      </c>
      <c r="CC189" s="68">
        <f>SUM(CD189:CH189)</f>
        <v>0</v>
      </c>
      <c r="CD189" s="69"/>
      <c r="CE189" s="69"/>
      <c r="CF189" s="69"/>
      <c r="CG189" s="69"/>
      <c r="CH189" s="69"/>
      <c r="CI189" s="71">
        <f>CC189*$H189</f>
        <v>0</v>
      </c>
      <c r="CJ189" s="68">
        <f>SUM(CK189:CO189)</f>
        <v>0</v>
      </c>
      <c r="CK189" s="69"/>
      <c r="CL189" s="69"/>
      <c r="CM189" s="69"/>
      <c r="CN189" s="69"/>
      <c r="CO189" s="69"/>
      <c r="CP189" s="71">
        <f>CJ189*$H189</f>
        <v>0</v>
      </c>
      <c r="CQ189" s="68">
        <f>SUM(CR189:CV189)</f>
        <v>0</v>
      </c>
      <c r="CR189" s="69"/>
      <c r="CS189" s="69"/>
      <c r="CT189" s="69"/>
      <c r="CU189" s="69"/>
      <c r="CV189" s="69"/>
      <c r="CW189" s="71">
        <f>CQ189*$H189</f>
        <v>0</v>
      </c>
      <c r="CX189" s="68">
        <f>SUM(CY189:DC189)</f>
        <v>0</v>
      </c>
      <c r="CY189" s="69"/>
      <c r="CZ189" s="69"/>
      <c r="DA189" s="69"/>
      <c r="DB189" s="69"/>
      <c r="DC189" s="69"/>
      <c r="DD189" s="71">
        <f>CX189*$H189</f>
        <v>0</v>
      </c>
      <c r="DE189" s="68">
        <f>SUM(DF189:DJ189)</f>
        <v>0</v>
      </c>
      <c r="DF189" s="69"/>
      <c r="DG189" s="69"/>
      <c r="DH189" s="69"/>
      <c r="DI189" s="69"/>
      <c r="DJ189" s="69"/>
      <c r="DK189" s="71">
        <f>DE189*$H189</f>
        <v>0</v>
      </c>
      <c r="DL189" s="68">
        <f>SUM(DM189:DQ189)</f>
        <v>0</v>
      </c>
      <c r="DM189" s="69"/>
      <c r="DN189" s="69"/>
      <c r="DO189" s="69"/>
      <c r="DP189" s="69"/>
      <c r="DQ189" s="69"/>
      <c r="DR189" s="71">
        <f>DL189*$H189</f>
        <v>0</v>
      </c>
      <c r="DS189" s="68">
        <f>SUM(DT189:DX189)</f>
        <v>0</v>
      </c>
      <c r="DT189" s="69"/>
      <c r="DU189" s="69"/>
      <c r="DV189" s="69"/>
      <c r="DW189" s="69"/>
      <c r="DX189" s="69"/>
      <c r="DY189" s="71">
        <f>DS189*$H189</f>
        <v>0</v>
      </c>
      <c r="DZ189" s="68">
        <f>SUM(EA189:EE189)</f>
        <v>0</v>
      </c>
      <c r="EA189" s="69"/>
      <c r="EB189" s="69"/>
      <c r="EC189" s="69"/>
      <c r="ED189" s="69"/>
      <c r="EE189" s="69"/>
      <c r="EF189" s="71">
        <f>DZ189*$H189</f>
        <v>0</v>
      </c>
      <c r="EG189" s="70">
        <f>1-EI189</f>
        <v>1</v>
      </c>
      <c r="EH189" s="73">
        <f>H189-EJ189</f>
        <v>0</v>
      </c>
      <c r="EI189" s="70">
        <f t="shared" si="73"/>
        <v>0</v>
      </c>
      <c r="EJ189" s="66">
        <f t="shared" si="72"/>
        <v>0</v>
      </c>
      <c r="EM189" s="67"/>
    </row>
    <row r="190" spans="1:143" outlineLevel="1" x14ac:dyDescent="0.2">
      <c r="A190" s="313" t="s">
        <v>99</v>
      </c>
      <c r="B190" s="314"/>
      <c r="C190" s="307"/>
      <c r="D190" s="176" t="s">
        <v>883</v>
      </c>
      <c r="E190" s="28">
        <f>SUM(H191:H192)</f>
        <v>0</v>
      </c>
      <c r="F190" s="28"/>
      <c r="G190" s="28"/>
      <c r="H190" s="28"/>
      <c r="I190" s="27" t="e">
        <f>E190/$G$686</f>
        <v>#DIV/0!</v>
      </c>
      <c r="J190" s="19">
        <f t="shared" si="70"/>
        <v>1</v>
      </c>
      <c r="K190" s="68"/>
      <c r="L190" s="69"/>
      <c r="M190" s="69"/>
      <c r="N190" s="69"/>
      <c r="O190" s="69"/>
      <c r="P190" s="70"/>
      <c r="Q190" s="73"/>
      <c r="R190" s="68"/>
      <c r="S190" s="69"/>
      <c r="T190" s="69"/>
      <c r="U190" s="69"/>
      <c r="V190" s="69"/>
      <c r="W190" s="70"/>
      <c r="X190" s="71"/>
      <c r="Y190" s="68"/>
      <c r="Z190" s="69"/>
      <c r="AA190" s="69"/>
      <c r="AB190" s="69"/>
      <c r="AC190" s="69"/>
      <c r="AD190" s="70"/>
      <c r="AE190" s="71"/>
      <c r="AF190" s="68"/>
      <c r="AG190" s="69"/>
      <c r="AH190" s="69"/>
      <c r="AI190" s="69"/>
      <c r="AJ190" s="69"/>
      <c r="AK190" s="70"/>
      <c r="AL190" s="71"/>
      <c r="AM190" s="68"/>
      <c r="AN190" s="69"/>
      <c r="AO190" s="69"/>
      <c r="AP190" s="69"/>
      <c r="AQ190" s="69"/>
      <c r="AR190" s="70"/>
      <c r="AS190" s="71"/>
      <c r="AT190" s="68"/>
      <c r="AU190" s="69"/>
      <c r="AV190" s="69"/>
      <c r="AW190" s="69"/>
      <c r="AX190" s="69"/>
      <c r="AY190" s="70"/>
      <c r="AZ190" s="71"/>
      <c r="BA190" s="68"/>
      <c r="BB190" s="69"/>
      <c r="BC190" s="69"/>
      <c r="BD190" s="69"/>
      <c r="BE190" s="69"/>
      <c r="BF190" s="70"/>
      <c r="BG190" s="71"/>
      <c r="BH190" s="68"/>
      <c r="BI190" s="69"/>
      <c r="BJ190" s="69"/>
      <c r="BK190" s="69"/>
      <c r="BL190" s="69"/>
      <c r="BM190" s="70"/>
      <c r="BN190" s="71"/>
      <c r="BO190" s="68"/>
      <c r="BP190" s="69"/>
      <c r="BQ190" s="69"/>
      <c r="BR190" s="69"/>
      <c r="BS190" s="69"/>
      <c r="BT190" s="70"/>
      <c r="BU190" s="71"/>
      <c r="BV190" s="68"/>
      <c r="BW190" s="69"/>
      <c r="BX190" s="69"/>
      <c r="BY190" s="69"/>
      <c r="BZ190" s="69"/>
      <c r="CA190" s="70"/>
      <c r="CB190" s="71"/>
      <c r="CC190" s="68"/>
      <c r="CD190" s="69"/>
      <c r="CE190" s="69"/>
      <c r="CF190" s="69"/>
      <c r="CG190" s="69"/>
      <c r="CH190" s="70"/>
      <c r="CI190" s="71"/>
      <c r="CJ190" s="68"/>
      <c r="CK190" s="69"/>
      <c r="CL190" s="69"/>
      <c r="CM190" s="69"/>
      <c r="CN190" s="69"/>
      <c r="CO190" s="70"/>
      <c r="CP190" s="71"/>
      <c r="CQ190" s="68"/>
      <c r="CR190" s="69"/>
      <c r="CS190" s="69"/>
      <c r="CT190" s="69"/>
      <c r="CU190" s="69"/>
      <c r="CV190" s="70"/>
      <c r="CW190" s="71"/>
      <c r="CX190" s="68"/>
      <c r="CY190" s="69"/>
      <c r="CZ190" s="69"/>
      <c r="DA190" s="69"/>
      <c r="DB190" s="69"/>
      <c r="DC190" s="70"/>
      <c r="DD190" s="71"/>
      <c r="DE190" s="68"/>
      <c r="DF190" s="69"/>
      <c r="DG190" s="69"/>
      <c r="DH190" s="69"/>
      <c r="DI190" s="69"/>
      <c r="DJ190" s="70"/>
      <c r="DK190" s="71"/>
      <c r="DL190" s="68"/>
      <c r="DM190" s="69"/>
      <c r="DN190" s="69"/>
      <c r="DO190" s="69"/>
      <c r="DP190" s="69"/>
      <c r="DQ190" s="70"/>
      <c r="DR190" s="71"/>
      <c r="DS190" s="68"/>
      <c r="DT190" s="69"/>
      <c r="DU190" s="69"/>
      <c r="DV190" s="69"/>
      <c r="DW190" s="69"/>
      <c r="DX190" s="70"/>
      <c r="DY190" s="71"/>
      <c r="DZ190" s="68"/>
      <c r="EA190" s="69"/>
      <c r="EB190" s="69"/>
      <c r="EC190" s="69"/>
      <c r="ED190" s="69"/>
      <c r="EE190" s="70"/>
      <c r="EF190" s="71"/>
      <c r="EG190" s="70">
        <f t="shared" ref="EG190:EG201" si="74">1-EI190</f>
        <v>1</v>
      </c>
      <c r="EH190" s="73">
        <f t="shared" ref="EH190:EH201" si="75">H190-EJ190</f>
        <v>0</v>
      </c>
      <c r="EI190" s="70">
        <f t="shared" si="73"/>
        <v>0</v>
      </c>
      <c r="EJ190" s="66">
        <f t="shared" si="72"/>
        <v>0</v>
      </c>
      <c r="EM190" s="67"/>
    </row>
    <row r="191" spans="1:143" outlineLevel="1" x14ac:dyDescent="0.2">
      <c r="A191" s="302" t="s">
        <v>100</v>
      </c>
      <c r="B191" s="303" t="s">
        <v>291</v>
      </c>
      <c r="C191" s="306" t="str">
        <f>IFERROR(IFERROR(IF(MATCH(B191,[1]SINAPI!$A$3:$A$7037,0),(PROPER(VLOOKUP(B191,[1]SINAPI!$A$3:$E$7037,5,0))),0),IFERROR(IF(MATCH(B191,'[1]CDHU-182'!$A$9:$A$4098,0),(UPPER(VLOOKUP(B191,'[1]CDHU-182'!$A$9:$H$4098,8,0))),0),IFERROR(IF(MATCH(B191,[1]FDE!$A$7:$A$3232,0),(VLOOKUP(B191,[1]FDE!$A$7:$E$3232,5,0)),0),IF(MATCH(B191,'[1]SIURB Edif'!$A$2:$A$2699,0),(PROPER(VLOOKUP(B191,'[1]SIURB Edif'!A$2:E$2699,5,0))),0))))," ")</f>
        <v>CDHU-182</v>
      </c>
      <c r="D191" s="169" t="s">
        <v>805</v>
      </c>
      <c r="E191" s="170" t="s">
        <v>879</v>
      </c>
      <c r="F191" s="174">
        <v>20</v>
      </c>
      <c r="G191" s="74"/>
      <c r="H191" s="177">
        <f>ROUND(IFERROR(F191*G191," - "),2)</f>
        <v>0</v>
      </c>
      <c r="I191" s="178" t="e">
        <f>H191/$G$686</f>
        <v>#DIV/0!</v>
      </c>
      <c r="J191" s="19">
        <f t="shared" si="70"/>
        <v>1</v>
      </c>
      <c r="K191" s="68">
        <f>SUM(L191:P191)</f>
        <v>0</v>
      </c>
      <c r="L191" s="69"/>
      <c r="M191" s="69"/>
      <c r="N191" s="69"/>
      <c r="O191" s="69"/>
      <c r="P191" s="69"/>
      <c r="Q191" s="73">
        <f>K191*$H191</f>
        <v>0</v>
      </c>
      <c r="R191" s="68">
        <f>SUM(S191:W191)</f>
        <v>0</v>
      </c>
      <c r="S191" s="69"/>
      <c r="T191" s="69"/>
      <c r="U191" s="69"/>
      <c r="V191" s="69"/>
      <c r="W191" s="69"/>
      <c r="X191" s="71">
        <f>R191*$H191</f>
        <v>0</v>
      </c>
      <c r="Y191" s="68">
        <f>SUM(Z191:AD191)</f>
        <v>0</v>
      </c>
      <c r="Z191" s="69"/>
      <c r="AA191" s="69"/>
      <c r="AB191" s="69"/>
      <c r="AC191" s="69"/>
      <c r="AD191" s="69"/>
      <c r="AE191" s="71">
        <f>Y191*$H191</f>
        <v>0</v>
      </c>
      <c r="AF191" s="68">
        <f>SUM(AG191:AK191)</f>
        <v>0</v>
      </c>
      <c r="AG191" s="69"/>
      <c r="AH191" s="69"/>
      <c r="AI191" s="69"/>
      <c r="AJ191" s="69"/>
      <c r="AK191" s="69"/>
      <c r="AL191" s="71">
        <f>AF191*$H191</f>
        <v>0</v>
      </c>
      <c r="AM191" s="68">
        <f>SUM(AN191:AR191)</f>
        <v>0</v>
      </c>
      <c r="AN191" s="69"/>
      <c r="AO191" s="69"/>
      <c r="AP191" s="69"/>
      <c r="AQ191" s="69"/>
      <c r="AR191" s="69"/>
      <c r="AS191" s="71">
        <f>AM191*$H191</f>
        <v>0</v>
      </c>
      <c r="AT191" s="68">
        <f>SUM(AU191:AY191)</f>
        <v>0</v>
      </c>
      <c r="AU191" s="69"/>
      <c r="AV191" s="69"/>
      <c r="AW191" s="69"/>
      <c r="AX191" s="69"/>
      <c r="AY191" s="69"/>
      <c r="AZ191" s="71">
        <f>AT191*$H191</f>
        <v>0</v>
      </c>
      <c r="BA191" s="68">
        <f>SUM(BB191:BF191)</f>
        <v>0</v>
      </c>
      <c r="BB191" s="69"/>
      <c r="BC191" s="69"/>
      <c r="BD191" s="69"/>
      <c r="BE191" s="69"/>
      <c r="BF191" s="69"/>
      <c r="BG191" s="71">
        <f>BA191*$H191</f>
        <v>0</v>
      </c>
      <c r="BH191" s="68">
        <f>SUM(BI191:BM191)</f>
        <v>0</v>
      </c>
      <c r="BI191" s="69"/>
      <c r="BJ191" s="69"/>
      <c r="BK191" s="69"/>
      <c r="BL191" s="69"/>
      <c r="BM191" s="69"/>
      <c r="BN191" s="71">
        <f>BH191*$H191</f>
        <v>0</v>
      </c>
      <c r="BO191" s="68">
        <f>SUM(BP191:BT191)</f>
        <v>0</v>
      </c>
      <c r="BP191" s="69"/>
      <c r="BQ191" s="69"/>
      <c r="BR191" s="69"/>
      <c r="BS191" s="69"/>
      <c r="BT191" s="69"/>
      <c r="BU191" s="71">
        <f>BO191*$H191</f>
        <v>0</v>
      </c>
      <c r="BV191" s="68">
        <f>SUM(BW191:CA191)</f>
        <v>0</v>
      </c>
      <c r="BW191" s="69"/>
      <c r="BX191" s="69"/>
      <c r="BY191" s="69"/>
      <c r="BZ191" s="69"/>
      <c r="CA191" s="69"/>
      <c r="CB191" s="71">
        <f>BV191*$H191</f>
        <v>0</v>
      </c>
      <c r="CC191" s="68">
        <f>SUM(CD191:CH191)</f>
        <v>0</v>
      </c>
      <c r="CD191" s="69"/>
      <c r="CE191" s="69"/>
      <c r="CF191" s="69"/>
      <c r="CG191" s="69"/>
      <c r="CH191" s="69"/>
      <c r="CI191" s="71">
        <f>CC191*$H191</f>
        <v>0</v>
      </c>
      <c r="CJ191" s="68">
        <f>SUM(CK191:CO191)</f>
        <v>0</v>
      </c>
      <c r="CK191" s="69"/>
      <c r="CL191" s="69"/>
      <c r="CM191" s="69"/>
      <c r="CN191" s="69"/>
      <c r="CO191" s="69"/>
      <c r="CP191" s="71">
        <f>CJ191*$H191</f>
        <v>0</v>
      </c>
      <c r="CQ191" s="68">
        <f>SUM(CR191:CV191)</f>
        <v>0</v>
      </c>
      <c r="CR191" s="69"/>
      <c r="CS191" s="69"/>
      <c r="CT191" s="69"/>
      <c r="CU191" s="69"/>
      <c r="CV191" s="69"/>
      <c r="CW191" s="71">
        <f>CQ191*$H191</f>
        <v>0</v>
      </c>
      <c r="CX191" s="68">
        <f>SUM(CY191:DC191)</f>
        <v>0</v>
      </c>
      <c r="CY191" s="69"/>
      <c r="CZ191" s="69"/>
      <c r="DA191" s="69"/>
      <c r="DB191" s="69"/>
      <c r="DC191" s="69"/>
      <c r="DD191" s="71">
        <f>CX191*$H191</f>
        <v>0</v>
      </c>
      <c r="DE191" s="68">
        <f>SUM(DF191:DJ191)</f>
        <v>0</v>
      </c>
      <c r="DF191" s="69"/>
      <c r="DG191" s="69"/>
      <c r="DH191" s="69"/>
      <c r="DI191" s="69"/>
      <c r="DJ191" s="69"/>
      <c r="DK191" s="71">
        <f>DE191*$H191</f>
        <v>0</v>
      </c>
      <c r="DL191" s="68">
        <f>SUM(DM191:DQ191)</f>
        <v>0</v>
      </c>
      <c r="DM191" s="69"/>
      <c r="DN191" s="69"/>
      <c r="DO191" s="69"/>
      <c r="DP191" s="69"/>
      <c r="DQ191" s="69"/>
      <c r="DR191" s="71">
        <f>DL191*$H191</f>
        <v>0</v>
      </c>
      <c r="DS191" s="68">
        <f>SUM(DT191:DX191)</f>
        <v>0</v>
      </c>
      <c r="DT191" s="69"/>
      <c r="DU191" s="69"/>
      <c r="DV191" s="69"/>
      <c r="DW191" s="69"/>
      <c r="DX191" s="69"/>
      <c r="DY191" s="71">
        <f>DS191*$H191</f>
        <v>0</v>
      </c>
      <c r="DZ191" s="68">
        <f>SUM(EA191:EE191)</f>
        <v>0</v>
      </c>
      <c r="EA191" s="69"/>
      <c r="EB191" s="69"/>
      <c r="EC191" s="69"/>
      <c r="ED191" s="69"/>
      <c r="EE191" s="69"/>
      <c r="EF191" s="71">
        <f>DZ191*$H191</f>
        <v>0</v>
      </c>
      <c r="EG191" s="70">
        <f t="shared" si="74"/>
        <v>1</v>
      </c>
      <c r="EH191" s="73">
        <f t="shared" si="75"/>
        <v>0</v>
      </c>
      <c r="EI191" s="70">
        <f t="shared" si="73"/>
        <v>0</v>
      </c>
      <c r="EJ191" s="66">
        <f t="shared" si="72"/>
        <v>0</v>
      </c>
      <c r="EM191" s="67"/>
    </row>
    <row r="192" spans="1:143" outlineLevel="1" x14ac:dyDescent="0.2">
      <c r="A192" s="302" t="s">
        <v>169</v>
      </c>
      <c r="B192" s="303" t="s">
        <v>293</v>
      </c>
      <c r="C192" s="306" t="str">
        <f>IFERROR(IFERROR(IF(MATCH(B192,[1]SINAPI!$A$3:$A$7037,0),(PROPER(VLOOKUP(B192,[1]SINAPI!$A$3:$E$7037,5,0))),0),IFERROR(IF(MATCH(B192,'[1]CDHU-182'!$A$9:$A$4098,0),(UPPER(VLOOKUP(B192,'[1]CDHU-182'!$A$9:$H$4098,8,0))),0),IFERROR(IF(MATCH(B192,[1]FDE!$A$7:$A$3232,0),(VLOOKUP(B192,[1]FDE!$A$7:$E$3232,5,0)),0),IF(MATCH(B192,'[1]SIURB Edif'!$A$2:$A$2699,0),(PROPER(VLOOKUP(B192,'[1]SIURB Edif'!A$2:E$2699,5,0))),0))))," ")</f>
        <v>CDHU-182</v>
      </c>
      <c r="D192" s="169" t="s">
        <v>806</v>
      </c>
      <c r="E192" s="170" t="s">
        <v>184</v>
      </c>
      <c r="F192" s="174">
        <v>36</v>
      </c>
      <c r="G192" s="74"/>
      <c r="H192" s="177">
        <f>ROUND(IFERROR(F192*G192," - "),2)</f>
        <v>0</v>
      </c>
      <c r="I192" s="178" t="e">
        <f>H192/$G$686</f>
        <v>#DIV/0!</v>
      </c>
      <c r="J192" s="19">
        <f t="shared" si="70"/>
        <v>1</v>
      </c>
      <c r="K192" s="68">
        <f>SUM(L192:P192)</f>
        <v>0</v>
      </c>
      <c r="L192" s="69"/>
      <c r="M192" s="69"/>
      <c r="N192" s="69"/>
      <c r="O192" s="69"/>
      <c r="P192" s="69"/>
      <c r="Q192" s="73">
        <f>K192*$H192</f>
        <v>0</v>
      </c>
      <c r="R192" s="68">
        <f>SUM(S192:W192)</f>
        <v>0</v>
      </c>
      <c r="S192" s="69"/>
      <c r="T192" s="69"/>
      <c r="U192" s="69"/>
      <c r="V192" s="69"/>
      <c r="W192" s="69"/>
      <c r="X192" s="71">
        <f>R192*$H192</f>
        <v>0</v>
      </c>
      <c r="Y192" s="68">
        <f>SUM(Z192:AD192)</f>
        <v>0</v>
      </c>
      <c r="Z192" s="69"/>
      <c r="AA192" s="69"/>
      <c r="AB192" s="69"/>
      <c r="AC192" s="69"/>
      <c r="AD192" s="69"/>
      <c r="AE192" s="71">
        <f>Y192*$H192</f>
        <v>0</v>
      </c>
      <c r="AF192" s="68">
        <f>SUM(AG192:AK192)</f>
        <v>0</v>
      </c>
      <c r="AG192" s="69"/>
      <c r="AH192" s="69"/>
      <c r="AI192" s="69"/>
      <c r="AJ192" s="69"/>
      <c r="AK192" s="69"/>
      <c r="AL192" s="71">
        <f>AF192*$H192</f>
        <v>0</v>
      </c>
      <c r="AM192" s="68">
        <f>SUM(AN192:AR192)</f>
        <v>0</v>
      </c>
      <c r="AN192" s="69"/>
      <c r="AO192" s="69"/>
      <c r="AP192" s="69"/>
      <c r="AQ192" s="69"/>
      <c r="AR192" s="69"/>
      <c r="AS192" s="71">
        <f>AM192*$H192</f>
        <v>0</v>
      </c>
      <c r="AT192" s="68">
        <f>SUM(AU192:AY192)</f>
        <v>0</v>
      </c>
      <c r="AU192" s="69"/>
      <c r="AV192" s="69"/>
      <c r="AW192" s="69"/>
      <c r="AX192" s="69"/>
      <c r="AY192" s="69"/>
      <c r="AZ192" s="71">
        <f>AT192*$H192</f>
        <v>0</v>
      </c>
      <c r="BA192" s="68">
        <f>SUM(BB192:BF192)</f>
        <v>0</v>
      </c>
      <c r="BB192" s="69"/>
      <c r="BC192" s="69"/>
      <c r="BD192" s="69"/>
      <c r="BE192" s="69"/>
      <c r="BF192" s="69"/>
      <c r="BG192" s="71">
        <f>BA192*$H192</f>
        <v>0</v>
      </c>
      <c r="BH192" s="68">
        <f>SUM(BI192:BM192)</f>
        <v>0</v>
      </c>
      <c r="BI192" s="69"/>
      <c r="BJ192" s="69"/>
      <c r="BK192" s="69"/>
      <c r="BL192" s="69"/>
      <c r="BM192" s="69"/>
      <c r="BN192" s="71">
        <f>BH192*$H192</f>
        <v>0</v>
      </c>
      <c r="BO192" s="68">
        <f>SUM(BP192:BT192)</f>
        <v>0</v>
      </c>
      <c r="BP192" s="69"/>
      <c r="BQ192" s="69"/>
      <c r="BR192" s="69"/>
      <c r="BS192" s="69"/>
      <c r="BT192" s="69"/>
      <c r="BU192" s="71">
        <f>BO192*$H192</f>
        <v>0</v>
      </c>
      <c r="BV192" s="68">
        <f>SUM(BW192:CA192)</f>
        <v>0</v>
      </c>
      <c r="BW192" s="69"/>
      <c r="BX192" s="69"/>
      <c r="BY192" s="69"/>
      <c r="BZ192" s="69"/>
      <c r="CA192" s="69"/>
      <c r="CB192" s="71">
        <f>BV192*$H192</f>
        <v>0</v>
      </c>
      <c r="CC192" s="68">
        <f>SUM(CD192:CH192)</f>
        <v>0</v>
      </c>
      <c r="CD192" s="69"/>
      <c r="CE192" s="69"/>
      <c r="CF192" s="69"/>
      <c r="CG192" s="69"/>
      <c r="CH192" s="69"/>
      <c r="CI192" s="71">
        <f>CC192*$H192</f>
        <v>0</v>
      </c>
      <c r="CJ192" s="68">
        <f>SUM(CK192:CO192)</f>
        <v>0</v>
      </c>
      <c r="CK192" s="69"/>
      <c r="CL192" s="69"/>
      <c r="CM192" s="69"/>
      <c r="CN192" s="69"/>
      <c r="CO192" s="69"/>
      <c r="CP192" s="71">
        <f>CJ192*$H192</f>
        <v>0</v>
      </c>
      <c r="CQ192" s="68">
        <f>SUM(CR192:CV192)</f>
        <v>0</v>
      </c>
      <c r="CR192" s="69"/>
      <c r="CS192" s="69"/>
      <c r="CT192" s="69"/>
      <c r="CU192" s="69"/>
      <c r="CV192" s="69"/>
      <c r="CW192" s="71">
        <f>CQ192*$H192</f>
        <v>0</v>
      </c>
      <c r="CX192" s="68">
        <f>SUM(CY192:DC192)</f>
        <v>0</v>
      </c>
      <c r="CY192" s="69"/>
      <c r="CZ192" s="69"/>
      <c r="DA192" s="69"/>
      <c r="DB192" s="69"/>
      <c r="DC192" s="69"/>
      <c r="DD192" s="71">
        <f>CX192*$H192</f>
        <v>0</v>
      </c>
      <c r="DE192" s="68">
        <f>SUM(DF192:DJ192)</f>
        <v>0</v>
      </c>
      <c r="DF192" s="69"/>
      <c r="DG192" s="69"/>
      <c r="DH192" s="69"/>
      <c r="DI192" s="69"/>
      <c r="DJ192" s="69"/>
      <c r="DK192" s="71">
        <f>DE192*$H192</f>
        <v>0</v>
      </c>
      <c r="DL192" s="68">
        <f>SUM(DM192:DQ192)</f>
        <v>0</v>
      </c>
      <c r="DM192" s="69"/>
      <c r="DN192" s="69"/>
      <c r="DO192" s="69"/>
      <c r="DP192" s="69"/>
      <c r="DQ192" s="69"/>
      <c r="DR192" s="71">
        <f>DL192*$H192</f>
        <v>0</v>
      </c>
      <c r="DS192" s="68">
        <f>SUM(DT192:DX192)</f>
        <v>0</v>
      </c>
      <c r="DT192" s="69"/>
      <c r="DU192" s="69"/>
      <c r="DV192" s="69"/>
      <c r="DW192" s="69"/>
      <c r="DX192" s="69"/>
      <c r="DY192" s="71">
        <f>DS192*$H192</f>
        <v>0</v>
      </c>
      <c r="DZ192" s="68">
        <f>SUM(EA192:EE192)</f>
        <v>0</v>
      </c>
      <c r="EA192" s="69"/>
      <c r="EB192" s="69"/>
      <c r="EC192" s="69"/>
      <c r="ED192" s="69"/>
      <c r="EE192" s="69"/>
      <c r="EF192" s="71">
        <f>DZ192*$H192</f>
        <v>0</v>
      </c>
      <c r="EG192" s="70">
        <f t="shared" si="74"/>
        <v>1</v>
      </c>
      <c r="EH192" s="73">
        <f t="shared" si="75"/>
        <v>0</v>
      </c>
      <c r="EI192" s="70">
        <f t="shared" si="73"/>
        <v>0</v>
      </c>
      <c r="EJ192" s="66">
        <f t="shared" si="72"/>
        <v>0</v>
      </c>
      <c r="EM192" s="67"/>
    </row>
    <row r="193" spans="1:143" outlineLevel="1" x14ac:dyDescent="0.2">
      <c r="A193" s="313" t="s">
        <v>101</v>
      </c>
      <c r="B193" s="314"/>
      <c r="C193" s="307"/>
      <c r="D193" s="176" t="s">
        <v>884</v>
      </c>
      <c r="E193" s="28">
        <f>SUM(H194:H197)</f>
        <v>0</v>
      </c>
      <c r="F193" s="28"/>
      <c r="G193" s="28"/>
      <c r="H193" s="28"/>
      <c r="I193" s="27" t="e">
        <f>E193/$G$686</f>
        <v>#DIV/0!</v>
      </c>
      <c r="J193" s="19">
        <f>EG193</f>
        <v>1</v>
      </c>
      <c r="K193" s="68"/>
      <c r="L193" s="69"/>
      <c r="M193" s="69"/>
      <c r="N193" s="69"/>
      <c r="O193" s="69"/>
      <c r="P193" s="70"/>
      <c r="Q193" s="73"/>
      <c r="R193" s="68"/>
      <c r="S193" s="69"/>
      <c r="T193" s="69"/>
      <c r="U193" s="69"/>
      <c r="V193" s="69"/>
      <c r="W193" s="70"/>
      <c r="X193" s="71"/>
      <c r="Y193" s="68"/>
      <c r="Z193" s="69"/>
      <c r="AA193" s="69"/>
      <c r="AB193" s="69"/>
      <c r="AC193" s="69"/>
      <c r="AD193" s="70"/>
      <c r="AE193" s="71"/>
      <c r="AF193" s="68"/>
      <c r="AG193" s="69"/>
      <c r="AH193" s="69"/>
      <c r="AI193" s="69"/>
      <c r="AJ193" s="69"/>
      <c r="AK193" s="70"/>
      <c r="AL193" s="71"/>
      <c r="AM193" s="68"/>
      <c r="AN193" s="69"/>
      <c r="AO193" s="69"/>
      <c r="AP193" s="69"/>
      <c r="AQ193" s="69"/>
      <c r="AR193" s="70"/>
      <c r="AS193" s="71"/>
      <c r="AT193" s="68"/>
      <c r="AU193" s="69"/>
      <c r="AV193" s="69"/>
      <c r="AW193" s="69"/>
      <c r="AX193" s="69"/>
      <c r="AY193" s="70"/>
      <c r="AZ193" s="71"/>
      <c r="BA193" s="68"/>
      <c r="BB193" s="69"/>
      <c r="BC193" s="69"/>
      <c r="BD193" s="69"/>
      <c r="BE193" s="69"/>
      <c r="BF193" s="70"/>
      <c r="BG193" s="71"/>
      <c r="BH193" s="68"/>
      <c r="BI193" s="69"/>
      <c r="BJ193" s="69"/>
      <c r="BK193" s="69"/>
      <c r="BL193" s="69"/>
      <c r="BM193" s="70"/>
      <c r="BN193" s="71"/>
      <c r="BO193" s="68"/>
      <c r="BP193" s="69"/>
      <c r="BQ193" s="69"/>
      <c r="BR193" s="69"/>
      <c r="BS193" s="69"/>
      <c r="BT193" s="70"/>
      <c r="BU193" s="71"/>
      <c r="BV193" s="68"/>
      <c r="BW193" s="69"/>
      <c r="BX193" s="69"/>
      <c r="BY193" s="69"/>
      <c r="BZ193" s="69"/>
      <c r="CA193" s="70"/>
      <c r="CB193" s="71"/>
      <c r="CC193" s="68"/>
      <c r="CD193" s="69"/>
      <c r="CE193" s="69"/>
      <c r="CF193" s="69"/>
      <c r="CG193" s="69"/>
      <c r="CH193" s="70"/>
      <c r="CI193" s="71"/>
      <c r="CJ193" s="68"/>
      <c r="CK193" s="69"/>
      <c r="CL193" s="69"/>
      <c r="CM193" s="69"/>
      <c r="CN193" s="69"/>
      <c r="CO193" s="70"/>
      <c r="CP193" s="71"/>
      <c r="CQ193" s="68"/>
      <c r="CR193" s="69"/>
      <c r="CS193" s="69"/>
      <c r="CT193" s="69"/>
      <c r="CU193" s="69"/>
      <c r="CV193" s="70"/>
      <c r="CW193" s="71"/>
      <c r="CX193" s="68"/>
      <c r="CY193" s="69"/>
      <c r="CZ193" s="69"/>
      <c r="DA193" s="69"/>
      <c r="DB193" s="69"/>
      <c r="DC193" s="70"/>
      <c r="DD193" s="71"/>
      <c r="DE193" s="68"/>
      <c r="DF193" s="69"/>
      <c r="DG193" s="69"/>
      <c r="DH193" s="69"/>
      <c r="DI193" s="69"/>
      <c r="DJ193" s="70"/>
      <c r="DK193" s="71"/>
      <c r="DL193" s="68"/>
      <c r="DM193" s="69"/>
      <c r="DN193" s="69"/>
      <c r="DO193" s="69"/>
      <c r="DP193" s="69"/>
      <c r="DQ193" s="70"/>
      <c r="DR193" s="71"/>
      <c r="DS193" s="68"/>
      <c r="DT193" s="69"/>
      <c r="DU193" s="69"/>
      <c r="DV193" s="69"/>
      <c r="DW193" s="69"/>
      <c r="DX193" s="70"/>
      <c r="DY193" s="71"/>
      <c r="DZ193" s="68"/>
      <c r="EA193" s="69"/>
      <c r="EB193" s="69"/>
      <c r="EC193" s="69"/>
      <c r="ED193" s="69"/>
      <c r="EE193" s="70"/>
      <c r="EF193" s="71"/>
      <c r="EG193" s="70">
        <f t="shared" si="74"/>
        <v>1</v>
      </c>
      <c r="EH193" s="73">
        <f t="shared" si="75"/>
        <v>0</v>
      </c>
      <c r="EI193" s="70">
        <f t="shared" si="73"/>
        <v>0</v>
      </c>
      <c r="EJ193" s="66">
        <f>SUM(CP193,CI193,CB193,BU193,BN193,BG193,AZ193,AS193,AL193,AE193,X193,Q193,CW193,DD193,DK193,DR193,DY193,EF193)</f>
        <v>0</v>
      </c>
      <c r="EM193" s="67"/>
    </row>
    <row r="194" spans="1:143" ht="25.5" outlineLevel="1" x14ac:dyDescent="0.2">
      <c r="A194" s="302" t="s">
        <v>102</v>
      </c>
      <c r="B194" s="303" t="s">
        <v>298</v>
      </c>
      <c r="C194" s="306" t="str">
        <f>IFERROR(IFERROR(IF(MATCH(B194,[1]SINAPI!$A$3:$A$7037,0),(PROPER(VLOOKUP(B194,[1]SINAPI!$A$3:$E$7037,5,0))),0),IFERROR(IF(MATCH(B194,'[1]CDHU-182'!$A$9:$A$4098,0),(UPPER(VLOOKUP(B194,'[1]CDHU-182'!$A$9:$H$4098,8,0))),0),IFERROR(IF(MATCH(B194,[1]FDE!$A$7:$A$3232,0),(VLOOKUP(B194,[1]FDE!$A$7:$E$3232,5,0)),0),IF(MATCH(B194,'[1]SIURB Edif'!$A$2:$A$2699,0),(PROPER(VLOOKUP(B194,'[1]SIURB Edif'!A$2:E$2699,5,0))),0))))," ")</f>
        <v>CDHU-182</v>
      </c>
      <c r="D194" s="169" t="s">
        <v>807</v>
      </c>
      <c r="E194" s="170" t="s">
        <v>75</v>
      </c>
      <c r="F194" s="174">
        <v>9</v>
      </c>
      <c r="G194" s="74"/>
      <c r="H194" s="177">
        <f>ROUND(IFERROR(F194*G194," - "),2)</f>
        <v>0</v>
      </c>
      <c r="I194" s="178" t="e">
        <f>H194/$G$686</f>
        <v>#DIV/0!</v>
      </c>
      <c r="J194" s="19">
        <f t="shared" ref="J194:J207" si="76">EG194</f>
        <v>1</v>
      </c>
      <c r="K194" s="68">
        <f>SUM(L194:P194)</f>
        <v>0</v>
      </c>
      <c r="L194" s="69"/>
      <c r="M194" s="69"/>
      <c r="N194" s="69"/>
      <c r="O194" s="69"/>
      <c r="P194" s="69"/>
      <c r="Q194" s="73">
        <f>K194*$H194</f>
        <v>0</v>
      </c>
      <c r="R194" s="68">
        <f>SUM(S194:W194)</f>
        <v>0</v>
      </c>
      <c r="S194" s="69"/>
      <c r="T194" s="69"/>
      <c r="U194" s="69"/>
      <c r="V194" s="69"/>
      <c r="W194" s="69"/>
      <c r="X194" s="71">
        <f>R194*$H194</f>
        <v>0</v>
      </c>
      <c r="Y194" s="68">
        <f>SUM(Z194:AD194)</f>
        <v>0</v>
      </c>
      <c r="Z194" s="69"/>
      <c r="AA194" s="69"/>
      <c r="AB194" s="69"/>
      <c r="AC194" s="69"/>
      <c r="AD194" s="69"/>
      <c r="AE194" s="71">
        <f>Y194*$H194</f>
        <v>0</v>
      </c>
      <c r="AF194" s="68">
        <f>SUM(AG194:AK194)</f>
        <v>0</v>
      </c>
      <c r="AG194" s="69"/>
      <c r="AH194" s="69"/>
      <c r="AI194" s="69"/>
      <c r="AJ194" s="69"/>
      <c r="AK194" s="69"/>
      <c r="AL194" s="71">
        <f>AF194*$H194</f>
        <v>0</v>
      </c>
      <c r="AM194" s="68">
        <f>SUM(AN194:AR194)</f>
        <v>0</v>
      </c>
      <c r="AN194" s="69"/>
      <c r="AO194" s="69"/>
      <c r="AP194" s="69"/>
      <c r="AQ194" s="69"/>
      <c r="AR194" s="69"/>
      <c r="AS194" s="71">
        <f>AM194*$H194</f>
        <v>0</v>
      </c>
      <c r="AT194" s="68">
        <f>SUM(AU194:AY194)</f>
        <v>0</v>
      </c>
      <c r="AU194" s="69"/>
      <c r="AV194" s="69"/>
      <c r="AW194" s="69"/>
      <c r="AX194" s="69"/>
      <c r="AY194" s="69"/>
      <c r="AZ194" s="71">
        <f>AT194*$H194</f>
        <v>0</v>
      </c>
      <c r="BA194" s="68">
        <f>SUM(BB194:BF194)</f>
        <v>0</v>
      </c>
      <c r="BB194" s="69"/>
      <c r="BC194" s="69"/>
      <c r="BD194" s="69"/>
      <c r="BE194" s="69"/>
      <c r="BF194" s="69"/>
      <c r="BG194" s="71">
        <f>BA194*$H194</f>
        <v>0</v>
      </c>
      <c r="BH194" s="68">
        <f>SUM(BI194:BM194)</f>
        <v>0</v>
      </c>
      <c r="BI194" s="69"/>
      <c r="BJ194" s="69"/>
      <c r="BK194" s="69"/>
      <c r="BL194" s="69"/>
      <c r="BM194" s="69"/>
      <c r="BN194" s="71">
        <f>BH194*$H194</f>
        <v>0</v>
      </c>
      <c r="BO194" s="68">
        <f>SUM(BP194:BT194)</f>
        <v>0</v>
      </c>
      <c r="BP194" s="69"/>
      <c r="BQ194" s="69"/>
      <c r="BR194" s="69"/>
      <c r="BS194" s="69"/>
      <c r="BT194" s="69"/>
      <c r="BU194" s="71">
        <f>BO194*$H194</f>
        <v>0</v>
      </c>
      <c r="BV194" s="68">
        <f>SUM(BW194:CA194)</f>
        <v>0</v>
      </c>
      <c r="BW194" s="69"/>
      <c r="BX194" s="69"/>
      <c r="BY194" s="69"/>
      <c r="BZ194" s="69"/>
      <c r="CA194" s="69"/>
      <c r="CB194" s="71">
        <f>BV194*$H194</f>
        <v>0</v>
      </c>
      <c r="CC194" s="68">
        <f>SUM(CD194:CH194)</f>
        <v>0</v>
      </c>
      <c r="CD194" s="69"/>
      <c r="CE194" s="69"/>
      <c r="CF194" s="69"/>
      <c r="CG194" s="69"/>
      <c r="CH194" s="69"/>
      <c r="CI194" s="71">
        <f>CC194*$H194</f>
        <v>0</v>
      </c>
      <c r="CJ194" s="68">
        <f>SUM(CK194:CO194)</f>
        <v>0</v>
      </c>
      <c r="CK194" s="69"/>
      <c r="CL194" s="69"/>
      <c r="CM194" s="69"/>
      <c r="CN194" s="69"/>
      <c r="CO194" s="69"/>
      <c r="CP194" s="71">
        <f>CJ194*$H194</f>
        <v>0</v>
      </c>
      <c r="CQ194" s="68">
        <f>SUM(CR194:CV194)</f>
        <v>0</v>
      </c>
      <c r="CR194" s="69"/>
      <c r="CS194" s="69"/>
      <c r="CT194" s="69"/>
      <c r="CU194" s="69"/>
      <c r="CV194" s="69"/>
      <c r="CW194" s="71">
        <f>CQ194*$H194</f>
        <v>0</v>
      </c>
      <c r="CX194" s="68">
        <f>SUM(CY194:DC194)</f>
        <v>0</v>
      </c>
      <c r="CY194" s="69"/>
      <c r="CZ194" s="69"/>
      <c r="DA194" s="69"/>
      <c r="DB194" s="69"/>
      <c r="DC194" s="69"/>
      <c r="DD194" s="71">
        <f>CX194*$H194</f>
        <v>0</v>
      </c>
      <c r="DE194" s="68">
        <f>SUM(DF194:DJ194)</f>
        <v>0</v>
      </c>
      <c r="DF194" s="69"/>
      <c r="DG194" s="69"/>
      <c r="DH194" s="69"/>
      <c r="DI194" s="69"/>
      <c r="DJ194" s="69"/>
      <c r="DK194" s="71">
        <f>DE194*$H194</f>
        <v>0</v>
      </c>
      <c r="DL194" s="68">
        <f>SUM(DM194:DQ194)</f>
        <v>0</v>
      </c>
      <c r="DM194" s="69"/>
      <c r="DN194" s="69"/>
      <c r="DO194" s="69"/>
      <c r="DP194" s="69"/>
      <c r="DQ194" s="69"/>
      <c r="DR194" s="71">
        <f>DL194*$H194</f>
        <v>0</v>
      </c>
      <c r="DS194" s="68">
        <f>SUM(DT194:DX194)</f>
        <v>0</v>
      </c>
      <c r="DT194" s="69"/>
      <c r="DU194" s="69"/>
      <c r="DV194" s="69"/>
      <c r="DW194" s="69"/>
      <c r="DX194" s="69"/>
      <c r="DY194" s="71">
        <f>DS194*$H194</f>
        <v>0</v>
      </c>
      <c r="DZ194" s="68">
        <f>SUM(EA194:EE194)</f>
        <v>0</v>
      </c>
      <c r="EA194" s="69"/>
      <c r="EB194" s="69"/>
      <c r="EC194" s="69"/>
      <c r="ED194" s="69"/>
      <c r="EE194" s="69"/>
      <c r="EF194" s="71">
        <f>DZ194*$H194</f>
        <v>0</v>
      </c>
      <c r="EG194" s="70">
        <f t="shared" si="74"/>
        <v>1</v>
      </c>
      <c r="EH194" s="73">
        <f t="shared" si="75"/>
        <v>0</v>
      </c>
      <c r="EI194" s="70">
        <f t="shared" ref="EI194:EI201" si="77">SUM(CJ194,CC194,BV194,BO194,BH194,BA194,AT194,AM194,AF194,Y194,R194,K194,CQ194,CX194,DE194,DL194,DS194,DZ194)</f>
        <v>0</v>
      </c>
      <c r="EJ194" s="66">
        <f t="shared" ref="EJ194:EJ207" si="78">SUM(CP194,CI194,CB194,BU194,BN194,BG194,AZ194,AS194,AL194,AE194,X194,Q194,CW194,DD194,DK194,DR194,DY194,EF194)</f>
        <v>0</v>
      </c>
      <c r="EM194" s="67"/>
    </row>
    <row r="195" spans="1:143" ht="25.5" outlineLevel="1" x14ac:dyDescent="0.2">
      <c r="A195" s="302" t="s">
        <v>103</v>
      </c>
      <c r="B195" s="303" t="s">
        <v>299</v>
      </c>
      <c r="C195" s="306" t="str">
        <f>IFERROR(IFERROR(IF(MATCH(B195,[1]SINAPI!$A$3:$A$7037,0),(PROPER(VLOOKUP(B195,[1]SINAPI!$A$3:$E$7037,5,0))),0),IFERROR(IF(MATCH(B195,'[1]CDHU-182'!$A$9:$A$4098,0),(UPPER(VLOOKUP(B195,'[1]CDHU-182'!$A$9:$H$4098,8,0))),0),IFERROR(IF(MATCH(B195,[1]FDE!$A$7:$A$3232,0),(VLOOKUP(B195,[1]FDE!$A$7:$E$3232,5,0)),0),IF(MATCH(B195,'[1]SIURB Edif'!$A$2:$A$2699,0),(PROPER(VLOOKUP(B195,'[1]SIURB Edif'!A$2:E$2699,5,0))),0))))," ")</f>
        <v>CDHU-182</v>
      </c>
      <c r="D195" s="169" t="s">
        <v>808</v>
      </c>
      <c r="E195" s="170" t="s">
        <v>75</v>
      </c>
      <c r="F195" s="174">
        <v>10</v>
      </c>
      <c r="G195" s="74"/>
      <c r="H195" s="177">
        <f>ROUND(IFERROR(F195*G195," - "),2)</f>
        <v>0</v>
      </c>
      <c r="I195" s="178" t="e">
        <f>H195/$G$686</f>
        <v>#DIV/0!</v>
      </c>
      <c r="J195" s="19">
        <f t="shared" si="76"/>
        <v>1</v>
      </c>
      <c r="K195" s="68">
        <f>SUM(L195:P195)</f>
        <v>0</v>
      </c>
      <c r="L195" s="69"/>
      <c r="M195" s="69"/>
      <c r="N195" s="69"/>
      <c r="O195" s="69"/>
      <c r="P195" s="69"/>
      <c r="Q195" s="73">
        <f>K195*$H195</f>
        <v>0</v>
      </c>
      <c r="R195" s="68">
        <f>SUM(S195:W195)</f>
        <v>0</v>
      </c>
      <c r="S195" s="69"/>
      <c r="T195" s="69"/>
      <c r="U195" s="69"/>
      <c r="V195" s="69"/>
      <c r="W195" s="69"/>
      <c r="X195" s="71">
        <f>R195*$H195</f>
        <v>0</v>
      </c>
      <c r="Y195" s="68">
        <f>SUM(Z195:AD195)</f>
        <v>0</v>
      </c>
      <c r="Z195" s="69"/>
      <c r="AA195" s="69"/>
      <c r="AB195" s="69"/>
      <c r="AC195" s="69"/>
      <c r="AD195" s="69"/>
      <c r="AE195" s="71">
        <f>Y195*$H195</f>
        <v>0</v>
      </c>
      <c r="AF195" s="68">
        <f>SUM(AG195:AK195)</f>
        <v>0</v>
      </c>
      <c r="AG195" s="69"/>
      <c r="AH195" s="69"/>
      <c r="AI195" s="69"/>
      <c r="AJ195" s="69"/>
      <c r="AK195" s="69"/>
      <c r="AL195" s="71">
        <f>AF195*$H195</f>
        <v>0</v>
      </c>
      <c r="AM195" s="68">
        <f>SUM(AN195:AR195)</f>
        <v>0</v>
      </c>
      <c r="AN195" s="69"/>
      <c r="AO195" s="69"/>
      <c r="AP195" s="69"/>
      <c r="AQ195" s="69"/>
      <c r="AR195" s="69"/>
      <c r="AS195" s="71">
        <f>AM195*$H195</f>
        <v>0</v>
      </c>
      <c r="AT195" s="68">
        <f>SUM(AU195:AY195)</f>
        <v>0</v>
      </c>
      <c r="AU195" s="69"/>
      <c r="AV195" s="69"/>
      <c r="AW195" s="69"/>
      <c r="AX195" s="69"/>
      <c r="AY195" s="69"/>
      <c r="AZ195" s="71">
        <f>AT195*$H195</f>
        <v>0</v>
      </c>
      <c r="BA195" s="68">
        <f>SUM(BB195:BF195)</f>
        <v>0</v>
      </c>
      <c r="BB195" s="69"/>
      <c r="BC195" s="69"/>
      <c r="BD195" s="69"/>
      <c r="BE195" s="69"/>
      <c r="BF195" s="69"/>
      <c r="BG195" s="71">
        <f>BA195*$H195</f>
        <v>0</v>
      </c>
      <c r="BH195" s="68">
        <f>SUM(BI195:BM195)</f>
        <v>0</v>
      </c>
      <c r="BI195" s="69"/>
      <c r="BJ195" s="69"/>
      <c r="BK195" s="69"/>
      <c r="BL195" s="69"/>
      <c r="BM195" s="69"/>
      <c r="BN195" s="71">
        <f>BH195*$H195</f>
        <v>0</v>
      </c>
      <c r="BO195" s="68">
        <f>SUM(BP195:BT195)</f>
        <v>0</v>
      </c>
      <c r="BP195" s="69"/>
      <c r="BQ195" s="69"/>
      <c r="BR195" s="69"/>
      <c r="BS195" s="69"/>
      <c r="BT195" s="69"/>
      <c r="BU195" s="71">
        <f>BO195*$H195</f>
        <v>0</v>
      </c>
      <c r="BV195" s="68">
        <f>SUM(BW195:CA195)</f>
        <v>0</v>
      </c>
      <c r="BW195" s="69"/>
      <c r="BX195" s="69"/>
      <c r="BY195" s="69"/>
      <c r="BZ195" s="69"/>
      <c r="CA195" s="69"/>
      <c r="CB195" s="71">
        <f>BV195*$H195</f>
        <v>0</v>
      </c>
      <c r="CC195" s="68">
        <f>SUM(CD195:CH195)</f>
        <v>0</v>
      </c>
      <c r="CD195" s="69"/>
      <c r="CE195" s="69"/>
      <c r="CF195" s="69"/>
      <c r="CG195" s="69"/>
      <c r="CH195" s="69"/>
      <c r="CI195" s="71">
        <f>CC195*$H195</f>
        <v>0</v>
      </c>
      <c r="CJ195" s="68">
        <f>SUM(CK195:CO195)</f>
        <v>0</v>
      </c>
      <c r="CK195" s="69"/>
      <c r="CL195" s="69"/>
      <c r="CM195" s="69"/>
      <c r="CN195" s="69"/>
      <c r="CO195" s="69"/>
      <c r="CP195" s="71">
        <f>CJ195*$H195</f>
        <v>0</v>
      </c>
      <c r="CQ195" s="68">
        <f>SUM(CR195:CV195)</f>
        <v>0</v>
      </c>
      <c r="CR195" s="69"/>
      <c r="CS195" s="69"/>
      <c r="CT195" s="69"/>
      <c r="CU195" s="69"/>
      <c r="CV195" s="69"/>
      <c r="CW195" s="71">
        <f>CQ195*$H195</f>
        <v>0</v>
      </c>
      <c r="CX195" s="68">
        <f>SUM(CY195:DC195)</f>
        <v>0</v>
      </c>
      <c r="CY195" s="69"/>
      <c r="CZ195" s="69"/>
      <c r="DA195" s="69"/>
      <c r="DB195" s="69"/>
      <c r="DC195" s="69"/>
      <c r="DD195" s="71">
        <f>CX195*$H195</f>
        <v>0</v>
      </c>
      <c r="DE195" s="68">
        <f>SUM(DF195:DJ195)</f>
        <v>0</v>
      </c>
      <c r="DF195" s="69"/>
      <c r="DG195" s="69"/>
      <c r="DH195" s="69"/>
      <c r="DI195" s="69"/>
      <c r="DJ195" s="69"/>
      <c r="DK195" s="71">
        <f>DE195*$H195</f>
        <v>0</v>
      </c>
      <c r="DL195" s="68">
        <f>SUM(DM195:DQ195)</f>
        <v>0</v>
      </c>
      <c r="DM195" s="69"/>
      <c r="DN195" s="69"/>
      <c r="DO195" s="69"/>
      <c r="DP195" s="69"/>
      <c r="DQ195" s="69"/>
      <c r="DR195" s="71">
        <f>DL195*$H195</f>
        <v>0</v>
      </c>
      <c r="DS195" s="68">
        <f>SUM(DT195:DX195)</f>
        <v>0</v>
      </c>
      <c r="DT195" s="69"/>
      <c r="DU195" s="69"/>
      <c r="DV195" s="69"/>
      <c r="DW195" s="69"/>
      <c r="DX195" s="69"/>
      <c r="DY195" s="71">
        <f>DS195*$H195</f>
        <v>0</v>
      </c>
      <c r="DZ195" s="68">
        <f>SUM(EA195:EE195)</f>
        <v>0</v>
      </c>
      <c r="EA195" s="69"/>
      <c r="EB195" s="69"/>
      <c r="EC195" s="69"/>
      <c r="ED195" s="69"/>
      <c r="EE195" s="69"/>
      <c r="EF195" s="71">
        <f>DZ195*$H195</f>
        <v>0</v>
      </c>
      <c r="EG195" s="70">
        <f t="shared" si="74"/>
        <v>1</v>
      </c>
      <c r="EH195" s="73">
        <f t="shared" si="75"/>
        <v>0</v>
      </c>
      <c r="EI195" s="70">
        <f t="shared" si="77"/>
        <v>0</v>
      </c>
      <c r="EJ195" s="66">
        <f t="shared" si="78"/>
        <v>0</v>
      </c>
      <c r="EM195" s="67"/>
    </row>
    <row r="196" spans="1:143" outlineLevel="1" x14ac:dyDescent="0.2">
      <c r="A196" s="302" t="s">
        <v>104</v>
      </c>
      <c r="B196" s="303" t="s">
        <v>301</v>
      </c>
      <c r="C196" s="306" t="str">
        <f>IFERROR(IFERROR(IF(MATCH(B196,[1]SINAPI!$A$3:$A$7037,0),(PROPER(VLOOKUP(B196,[1]SINAPI!$A$3:$E$7037,5,0))),0),IFERROR(IF(MATCH(B196,'[1]CDHU-182'!$A$9:$A$4098,0),(UPPER(VLOOKUP(B196,'[1]CDHU-182'!$A$9:$H$4098,8,0))),0),IFERROR(IF(MATCH(B196,[1]FDE!$A$7:$A$3232,0),(VLOOKUP(B196,[1]FDE!$A$7:$E$3232,5,0)),0),IF(MATCH(B196,'[1]SIURB Edif'!$A$2:$A$2699,0),(PROPER(VLOOKUP(B196,'[1]SIURB Edif'!A$2:E$2699,5,0))),0))))," ")</f>
        <v>CDHU-182</v>
      </c>
      <c r="D196" s="169" t="s">
        <v>809</v>
      </c>
      <c r="E196" s="170" t="s">
        <v>75</v>
      </c>
      <c r="F196" s="174">
        <v>1</v>
      </c>
      <c r="G196" s="74"/>
      <c r="H196" s="177">
        <f>ROUND(IFERROR(F196*G196," - "),2)</f>
        <v>0</v>
      </c>
      <c r="I196" s="178" t="e">
        <f>H196/$G$686</f>
        <v>#DIV/0!</v>
      </c>
      <c r="J196" s="19">
        <f t="shared" si="76"/>
        <v>1</v>
      </c>
      <c r="K196" s="68">
        <f>SUM(L196:P196)</f>
        <v>0</v>
      </c>
      <c r="L196" s="69"/>
      <c r="M196" s="69"/>
      <c r="N196" s="69"/>
      <c r="O196" s="69"/>
      <c r="P196" s="69"/>
      <c r="Q196" s="73">
        <f>K196*$H196</f>
        <v>0</v>
      </c>
      <c r="R196" s="68">
        <f>SUM(S196:W196)</f>
        <v>0</v>
      </c>
      <c r="S196" s="69"/>
      <c r="T196" s="69"/>
      <c r="U196" s="69"/>
      <c r="V196" s="69"/>
      <c r="W196" s="69"/>
      <c r="X196" s="71">
        <f>R196*$H196</f>
        <v>0</v>
      </c>
      <c r="Y196" s="68">
        <f>SUM(Z196:AD196)</f>
        <v>0</v>
      </c>
      <c r="Z196" s="69"/>
      <c r="AA196" s="69"/>
      <c r="AB196" s="69"/>
      <c r="AC196" s="69"/>
      <c r="AD196" s="69"/>
      <c r="AE196" s="71">
        <f>Y196*$H196</f>
        <v>0</v>
      </c>
      <c r="AF196" s="68">
        <f>SUM(AG196:AK196)</f>
        <v>0</v>
      </c>
      <c r="AG196" s="69"/>
      <c r="AH196" s="69"/>
      <c r="AI196" s="69"/>
      <c r="AJ196" s="69"/>
      <c r="AK196" s="69"/>
      <c r="AL196" s="71">
        <f>AF196*$H196</f>
        <v>0</v>
      </c>
      <c r="AM196" s="68">
        <f>SUM(AN196:AR196)</f>
        <v>0</v>
      </c>
      <c r="AN196" s="69"/>
      <c r="AO196" s="69"/>
      <c r="AP196" s="69"/>
      <c r="AQ196" s="69"/>
      <c r="AR196" s="69"/>
      <c r="AS196" s="71">
        <f>AM196*$H196</f>
        <v>0</v>
      </c>
      <c r="AT196" s="68">
        <f>SUM(AU196:AY196)</f>
        <v>0</v>
      </c>
      <c r="AU196" s="69"/>
      <c r="AV196" s="69"/>
      <c r="AW196" s="69"/>
      <c r="AX196" s="69"/>
      <c r="AY196" s="69"/>
      <c r="AZ196" s="71">
        <f>AT196*$H196</f>
        <v>0</v>
      </c>
      <c r="BA196" s="68">
        <f>SUM(BB196:BF196)</f>
        <v>0</v>
      </c>
      <c r="BB196" s="69"/>
      <c r="BC196" s="69"/>
      <c r="BD196" s="69"/>
      <c r="BE196" s="69"/>
      <c r="BF196" s="69"/>
      <c r="BG196" s="71">
        <f>BA196*$H196</f>
        <v>0</v>
      </c>
      <c r="BH196" s="68">
        <f>SUM(BI196:BM196)</f>
        <v>0</v>
      </c>
      <c r="BI196" s="69"/>
      <c r="BJ196" s="69"/>
      <c r="BK196" s="69"/>
      <c r="BL196" s="69"/>
      <c r="BM196" s="69"/>
      <c r="BN196" s="71">
        <f>BH196*$H196</f>
        <v>0</v>
      </c>
      <c r="BO196" s="68">
        <f>SUM(BP196:BT196)</f>
        <v>0</v>
      </c>
      <c r="BP196" s="69"/>
      <c r="BQ196" s="69"/>
      <c r="BR196" s="69"/>
      <c r="BS196" s="69"/>
      <c r="BT196" s="69"/>
      <c r="BU196" s="71">
        <f>BO196*$H196</f>
        <v>0</v>
      </c>
      <c r="BV196" s="68">
        <f>SUM(BW196:CA196)</f>
        <v>0</v>
      </c>
      <c r="BW196" s="69"/>
      <c r="BX196" s="69"/>
      <c r="BY196" s="69"/>
      <c r="BZ196" s="69"/>
      <c r="CA196" s="69"/>
      <c r="CB196" s="71">
        <f>BV196*$H196</f>
        <v>0</v>
      </c>
      <c r="CC196" s="68">
        <f>SUM(CD196:CH196)</f>
        <v>0</v>
      </c>
      <c r="CD196" s="69"/>
      <c r="CE196" s="69"/>
      <c r="CF196" s="69"/>
      <c r="CG196" s="69"/>
      <c r="CH196" s="69"/>
      <c r="CI196" s="71">
        <f>CC196*$H196</f>
        <v>0</v>
      </c>
      <c r="CJ196" s="68">
        <f>SUM(CK196:CO196)</f>
        <v>0</v>
      </c>
      <c r="CK196" s="69"/>
      <c r="CL196" s="69"/>
      <c r="CM196" s="69"/>
      <c r="CN196" s="69"/>
      <c r="CO196" s="69"/>
      <c r="CP196" s="71">
        <f>CJ196*$H196</f>
        <v>0</v>
      </c>
      <c r="CQ196" s="68">
        <f>SUM(CR196:CV196)</f>
        <v>0</v>
      </c>
      <c r="CR196" s="69"/>
      <c r="CS196" s="69"/>
      <c r="CT196" s="69"/>
      <c r="CU196" s="69"/>
      <c r="CV196" s="69"/>
      <c r="CW196" s="71">
        <f>CQ196*$H196</f>
        <v>0</v>
      </c>
      <c r="CX196" s="68">
        <f>SUM(CY196:DC196)</f>
        <v>0</v>
      </c>
      <c r="CY196" s="69"/>
      <c r="CZ196" s="69"/>
      <c r="DA196" s="69"/>
      <c r="DB196" s="69"/>
      <c r="DC196" s="69"/>
      <c r="DD196" s="71">
        <f>CX196*$H196</f>
        <v>0</v>
      </c>
      <c r="DE196" s="68">
        <f>SUM(DF196:DJ196)</f>
        <v>0</v>
      </c>
      <c r="DF196" s="69"/>
      <c r="DG196" s="69"/>
      <c r="DH196" s="69"/>
      <c r="DI196" s="69"/>
      <c r="DJ196" s="69"/>
      <c r="DK196" s="71">
        <f>DE196*$H196</f>
        <v>0</v>
      </c>
      <c r="DL196" s="68">
        <f>SUM(DM196:DQ196)</f>
        <v>0</v>
      </c>
      <c r="DM196" s="69"/>
      <c r="DN196" s="69"/>
      <c r="DO196" s="69"/>
      <c r="DP196" s="69"/>
      <c r="DQ196" s="69"/>
      <c r="DR196" s="71">
        <f>DL196*$H196</f>
        <v>0</v>
      </c>
      <c r="DS196" s="68">
        <f>SUM(DT196:DX196)</f>
        <v>0</v>
      </c>
      <c r="DT196" s="69"/>
      <c r="DU196" s="69"/>
      <c r="DV196" s="69"/>
      <c r="DW196" s="69"/>
      <c r="DX196" s="69"/>
      <c r="DY196" s="71">
        <f>DS196*$H196</f>
        <v>0</v>
      </c>
      <c r="DZ196" s="68">
        <f>SUM(EA196:EE196)</f>
        <v>0</v>
      </c>
      <c r="EA196" s="69"/>
      <c r="EB196" s="69"/>
      <c r="EC196" s="69"/>
      <c r="ED196" s="69"/>
      <c r="EE196" s="69"/>
      <c r="EF196" s="71">
        <f>DZ196*$H196</f>
        <v>0</v>
      </c>
      <c r="EG196" s="70">
        <f t="shared" si="74"/>
        <v>1</v>
      </c>
      <c r="EH196" s="73">
        <f t="shared" si="75"/>
        <v>0</v>
      </c>
      <c r="EI196" s="70">
        <f t="shared" si="77"/>
        <v>0</v>
      </c>
      <c r="EJ196" s="66">
        <f t="shared" si="78"/>
        <v>0</v>
      </c>
      <c r="EM196" s="67"/>
    </row>
    <row r="197" spans="1:143" outlineLevel="1" x14ac:dyDescent="0.2">
      <c r="A197" s="302" t="s">
        <v>105</v>
      </c>
      <c r="B197" s="303" t="s">
        <v>300</v>
      </c>
      <c r="C197" s="306" t="str">
        <f>IFERROR(IFERROR(IF(MATCH(B197,[1]SINAPI!$A$3:$A$7037,0),(PROPER(VLOOKUP(B197,[1]SINAPI!$A$3:$E$7037,5,0))),0),IFERROR(IF(MATCH(B197,'[1]CDHU-182'!$A$9:$A$4098,0),(UPPER(VLOOKUP(B197,'[1]CDHU-182'!$A$9:$H$4098,8,0))),0),IFERROR(IF(MATCH(B197,[1]FDE!$A$7:$A$3232,0),(VLOOKUP(B197,[1]FDE!$A$7:$E$3232,5,0)),0),IF(MATCH(B197,'[1]SIURB Edif'!$A$2:$A$2699,0),(PROPER(VLOOKUP(B197,'[1]SIURB Edif'!A$2:E$2699,5,0))),0))))," ")</f>
        <v>CDHU-182</v>
      </c>
      <c r="D197" s="169" t="s">
        <v>810</v>
      </c>
      <c r="E197" s="170" t="s">
        <v>75</v>
      </c>
      <c r="F197" s="174">
        <v>1</v>
      </c>
      <c r="G197" s="74"/>
      <c r="H197" s="177">
        <f>ROUND(IFERROR(F197*G197," - "),2)</f>
        <v>0</v>
      </c>
      <c r="I197" s="178" t="e">
        <f>H197/$G$686</f>
        <v>#DIV/0!</v>
      </c>
      <c r="J197" s="19">
        <f t="shared" si="76"/>
        <v>1</v>
      </c>
      <c r="K197" s="68">
        <f>SUM(L197:P197)</f>
        <v>0</v>
      </c>
      <c r="L197" s="69"/>
      <c r="M197" s="69"/>
      <c r="N197" s="69"/>
      <c r="O197" s="69"/>
      <c r="P197" s="69"/>
      <c r="Q197" s="73">
        <f>K197*$H197</f>
        <v>0</v>
      </c>
      <c r="R197" s="68">
        <f>SUM(S197:W197)</f>
        <v>0</v>
      </c>
      <c r="S197" s="69"/>
      <c r="T197" s="69"/>
      <c r="U197" s="69"/>
      <c r="V197" s="69"/>
      <c r="W197" s="69"/>
      <c r="X197" s="71">
        <f>R197*$H197</f>
        <v>0</v>
      </c>
      <c r="Y197" s="68">
        <f>SUM(Z197:AD197)</f>
        <v>0</v>
      </c>
      <c r="Z197" s="69"/>
      <c r="AA197" s="69"/>
      <c r="AB197" s="69"/>
      <c r="AC197" s="69"/>
      <c r="AD197" s="69"/>
      <c r="AE197" s="71">
        <f>Y197*$H197</f>
        <v>0</v>
      </c>
      <c r="AF197" s="68">
        <f>SUM(AG197:AK197)</f>
        <v>0</v>
      </c>
      <c r="AG197" s="69"/>
      <c r="AH197" s="69"/>
      <c r="AI197" s="69"/>
      <c r="AJ197" s="69"/>
      <c r="AK197" s="69"/>
      <c r="AL197" s="71">
        <f>AF197*$H197</f>
        <v>0</v>
      </c>
      <c r="AM197" s="68">
        <f>SUM(AN197:AR197)</f>
        <v>0</v>
      </c>
      <c r="AN197" s="69"/>
      <c r="AO197" s="69"/>
      <c r="AP197" s="69"/>
      <c r="AQ197" s="69"/>
      <c r="AR197" s="69"/>
      <c r="AS197" s="71">
        <f>AM197*$H197</f>
        <v>0</v>
      </c>
      <c r="AT197" s="68">
        <f>SUM(AU197:AY197)</f>
        <v>0</v>
      </c>
      <c r="AU197" s="69"/>
      <c r="AV197" s="69"/>
      <c r="AW197" s="69"/>
      <c r="AX197" s="69"/>
      <c r="AY197" s="69"/>
      <c r="AZ197" s="71">
        <f>AT197*$H197</f>
        <v>0</v>
      </c>
      <c r="BA197" s="68">
        <f>SUM(BB197:BF197)</f>
        <v>0</v>
      </c>
      <c r="BB197" s="69"/>
      <c r="BC197" s="69"/>
      <c r="BD197" s="69"/>
      <c r="BE197" s="69"/>
      <c r="BF197" s="69"/>
      <c r="BG197" s="71">
        <f>BA197*$H197</f>
        <v>0</v>
      </c>
      <c r="BH197" s="68">
        <f>SUM(BI197:BM197)</f>
        <v>0</v>
      </c>
      <c r="BI197" s="69"/>
      <c r="BJ197" s="69"/>
      <c r="BK197" s="69"/>
      <c r="BL197" s="69"/>
      <c r="BM197" s="69"/>
      <c r="BN197" s="71">
        <f>BH197*$H197</f>
        <v>0</v>
      </c>
      <c r="BO197" s="68">
        <f>SUM(BP197:BT197)</f>
        <v>0</v>
      </c>
      <c r="BP197" s="69"/>
      <c r="BQ197" s="69"/>
      <c r="BR197" s="69"/>
      <c r="BS197" s="69"/>
      <c r="BT197" s="69"/>
      <c r="BU197" s="71">
        <f>BO197*$H197</f>
        <v>0</v>
      </c>
      <c r="BV197" s="68">
        <f>SUM(BW197:CA197)</f>
        <v>0</v>
      </c>
      <c r="BW197" s="69"/>
      <c r="BX197" s="69"/>
      <c r="BY197" s="69"/>
      <c r="BZ197" s="69"/>
      <c r="CA197" s="69"/>
      <c r="CB197" s="71">
        <f>BV197*$H197</f>
        <v>0</v>
      </c>
      <c r="CC197" s="68">
        <f>SUM(CD197:CH197)</f>
        <v>0</v>
      </c>
      <c r="CD197" s="69"/>
      <c r="CE197" s="69"/>
      <c r="CF197" s="69"/>
      <c r="CG197" s="69"/>
      <c r="CH197" s="69"/>
      <c r="CI197" s="71">
        <f>CC197*$H197</f>
        <v>0</v>
      </c>
      <c r="CJ197" s="68">
        <f>SUM(CK197:CO197)</f>
        <v>0</v>
      </c>
      <c r="CK197" s="69"/>
      <c r="CL197" s="69"/>
      <c r="CM197" s="69"/>
      <c r="CN197" s="69"/>
      <c r="CO197" s="69"/>
      <c r="CP197" s="71">
        <f>CJ197*$H197</f>
        <v>0</v>
      </c>
      <c r="CQ197" s="68">
        <f>SUM(CR197:CV197)</f>
        <v>0</v>
      </c>
      <c r="CR197" s="69"/>
      <c r="CS197" s="69"/>
      <c r="CT197" s="69"/>
      <c r="CU197" s="69"/>
      <c r="CV197" s="69"/>
      <c r="CW197" s="71">
        <f>CQ197*$H197</f>
        <v>0</v>
      </c>
      <c r="CX197" s="68">
        <f>SUM(CY197:DC197)</f>
        <v>0</v>
      </c>
      <c r="CY197" s="69"/>
      <c r="CZ197" s="69"/>
      <c r="DA197" s="69"/>
      <c r="DB197" s="69"/>
      <c r="DC197" s="69"/>
      <c r="DD197" s="71">
        <f>CX197*$H197</f>
        <v>0</v>
      </c>
      <c r="DE197" s="68">
        <f>SUM(DF197:DJ197)</f>
        <v>0</v>
      </c>
      <c r="DF197" s="69"/>
      <c r="DG197" s="69"/>
      <c r="DH197" s="69"/>
      <c r="DI197" s="69"/>
      <c r="DJ197" s="69"/>
      <c r="DK197" s="71">
        <f>DE197*$H197</f>
        <v>0</v>
      </c>
      <c r="DL197" s="68">
        <f>SUM(DM197:DQ197)</f>
        <v>0</v>
      </c>
      <c r="DM197" s="69"/>
      <c r="DN197" s="69"/>
      <c r="DO197" s="69"/>
      <c r="DP197" s="69"/>
      <c r="DQ197" s="69"/>
      <c r="DR197" s="71">
        <f>DL197*$H197</f>
        <v>0</v>
      </c>
      <c r="DS197" s="68">
        <f>SUM(DT197:DX197)</f>
        <v>0</v>
      </c>
      <c r="DT197" s="69"/>
      <c r="DU197" s="69"/>
      <c r="DV197" s="69"/>
      <c r="DW197" s="69"/>
      <c r="DX197" s="69"/>
      <c r="DY197" s="71">
        <f>DS197*$H197</f>
        <v>0</v>
      </c>
      <c r="DZ197" s="68">
        <f>SUM(EA197:EE197)</f>
        <v>0</v>
      </c>
      <c r="EA197" s="69"/>
      <c r="EB197" s="69"/>
      <c r="EC197" s="69"/>
      <c r="ED197" s="69"/>
      <c r="EE197" s="69"/>
      <c r="EF197" s="71">
        <f>DZ197*$H197</f>
        <v>0</v>
      </c>
      <c r="EG197" s="70">
        <f t="shared" si="74"/>
        <v>1</v>
      </c>
      <c r="EH197" s="73">
        <f t="shared" si="75"/>
        <v>0</v>
      </c>
      <c r="EI197" s="70">
        <f t="shared" si="77"/>
        <v>0</v>
      </c>
      <c r="EJ197" s="66">
        <f t="shared" si="78"/>
        <v>0</v>
      </c>
      <c r="EM197" s="67"/>
    </row>
    <row r="198" spans="1:143" ht="25.5" outlineLevel="1" x14ac:dyDescent="0.2">
      <c r="A198" s="313" t="s">
        <v>143</v>
      </c>
      <c r="B198" s="314"/>
      <c r="C198" s="307"/>
      <c r="D198" s="176" t="s">
        <v>355</v>
      </c>
      <c r="E198" s="28">
        <f>SUM(H199:H201)</f>
        <v>0</v>
      </c>
      <c r="F198" s="28"/>
      <c r="G198" s="28"/>
      <c r="H198" s="28"/>
      <c r="I198" s="27" t="e">
        <f>E198/$G$686</f>
        <v>#DIV/0!</v>
      </c>
      <c r="J198" s="19">
        <f t="shared" si="76"/>
        <v>1</v>
      </c>
      <c r="K198" s="68"/>
      <c r="L198" s="69"/>
      <c r="M198" s="69"/>
      <c r="N198" s="69"/>
      <c r="O198" s="69"/>
      <c r="P198" s="70"/>
      <c r="Q198" s="73"/>
      <c r="R198" s="68"/>
      <c r="S198" s="69"/>
      <c r="T198" s="69"/>
      <c r="U198" s="69"/>
      <c r="V198" s="69"/>
      <c r="W198" s="70"/>
      <c r="X198" s="71"/>
      <c r="Y198" s="68"/>
      <c r="Z198" s="69"/>
      <c r="AA198" s="69"/>
      <c r="AB198" s="69"/>
      <c r="AC198" s="69"/>
      <c r="AD198" s="70"/>
      <c r="AE198" s="71"/>
      <c r="AF198" s="68"/>
      <c r="AG198" s="69"/>
      <c r="AH198" s="69"/>
      <c r="AI198" s="69"/>
      <c r="AJ198" s="69"/>
      <c r="AK198" s="70"/>
      <c r="AL198" s="71"/>
      <c r="AM198" s="68"/>
      <c r="AN198" s="69"/>
      <c r="AO198" s="69"/>
      <c r="AP198" s="69"/>
      <c r="AQ198" s="69"/>
      <c r="AR198" s="70"/>
      <c r="AS198" s="71"/>
      <c r="AT198" s="68"/>
      <c r="AU198" s="69"/>
      <c r="AV198" s="69"/>
      <c r="AW198" s="69"/>
      <c r="AX198" s="69"/>
      <c r="AY198" s="70"/>
      <c r="AZ198" s="71"/>
      <c r="BA198" s="68"/>
      <c r="BB198" s="69"/>
      <c r="BC198" s="69"/>
      <c r="BD198" s="69"/>
      <c r="BE198" s="69"/>
      <c r="BF198" s="70"/>
      <c r="BG198" s="71"/>
      <c r="BH198" s="68"/>
      <c r="BI198" s="69"/>
      <c r="BJ198" s="69"/>
      <c r="BK198" s="69"/>
      <c r="BL198" s="69"/>
      <c r="BM198" s="70"/>
      <c r="BN198" s="71"/>
      <c r="BO198" s="68"/>
      <c r="BP198" s="69"/>
      <c r="BQ198" s="69"/>
      <c r="BR198" s="69"/>
      <c r="BS198" s="69"/>
      <c r="BT198" s="70"/>
      <c r="BU198" s="71"/>
      <c r="BV198" s="68"/>
      <c r="BW198" s="69"/>
      <c r="BX198" s="69"/>
      <c r="BY198" s="69"/>
      <c r="BZ198" s="69"/>
      <c r="CA198" s="70"/>
      <c r="CB198" s="71"/>
      <c r="CC198" s="68"/>
      <c r="CD198" s="69"/>
      <c r="CE198" s="69"/>
      <c r="CF198" s="69"/>
      <c r="CG198" s="69"/>
      <c r="CH198" s="70"/>
      <c r="CI198" s="71"/>
      <c r="CJ198" s="68"/>
      <c r="CK198" s="69"/>
      <c r="CL198" s="69"/>
      <c r="CM198" s="69"/>
      <c r="CN198" s="69"/>
      <c r="CO198" s="70"/>
      <c r="CP198" s="71"/>
      <c r="CQ198" s="68"/>
      <c r="CR198" s="69"/>
      <c r="CS198" s="69"/>
      <c r="CT198" s="69"/>
      <c r="CU198" s="69"/>
      <c r="CV198" s="70"/>
      <c r="CW198" s="71"/>
      <c r="CX198" s="68"/>
      <c r="CY198" s="69"/>
      <c r="CZ198" s="69"/>
      <c r="DA198" s="69"/>
      <c r="DB198" s="69"/>
      <c r="DC198" s="70"/>
      <c r="DD198" s="71"/>
      <c r="DE198" s="68"/>
      <c r="DF198" s="69"/>
      <c r="DG198" s="69"/>
      <c r="DH198" s="69"/>
      <c r="DI198" s="69"/>
      <c r="DJ198" s="70"/>
      <c r="DK198" s="71"/>
      <c r="DL198" s="68"/>
      <c r="DM198" s="69"/>
      <c r="DN198" s="69"/>
      <c r="DO198" s="69"/>
      <c r="DP198" s="69"/>
      <c r="DQ198" s="70"/>
      <c r="DR198" s="71"/>
      <c r="DS198" s="68"/>
      <c r="DT198" s="69"/>
      <c r="DU198" s="69"/>
      <c r="DV198" s="69"/>
      <c r="DW198" s="69"/>
      <c r="DX198" s="70"/>
      <c r="DY198" s="71"/>
      <c r="DZ198" s="68"/>
      <c r="EA198" s="69"/>
      <c r="EB198" s="69"/>
      <c r="EC198" s="69"/>
      <c r="ED198" s="69"/>
      <c r="EE198" s="70"/>
      <c r="EF198" s="71"/>
      <c r="EG198" s="70">
        <f t="shared" si="74"/>
        <v>1</v>
      </c>
      <c r="EH198" s="73">
        <f t="shared" si="75"/>
        <v>0</v>
      </c>
      <c r="EI198" s="70">
        <f t="shared" si="77"/>
        <v>0</v>
      </c>
      <c r="EJ198" s="66">
        <f t="shared" si="78"/>
        <v>0</v>
      </c>
      <c r="EM198" s="67"/>
    </row>
    <row r="199" spans="1:143" ht="25.5" outlineLevel="1" x14ac:dyDescent="0.2">
      <c r="A199" s="302" t="s">
        <v>144</v>
      </c>
      <c r="B199" s="303">
        <v>200536</v>
      </c>
      <c r="C199" s="306" t="str">
        <f>IFERROR(IFERROR(IF(MATCH(B199,[1]SINAPI!$A$3:$A$7037,0),(PROPER(VLOOKUP(B199,[1]SINAPI!$A$3:$E$7037,5,0))),0),IFERROR(IF(MATCH(B199,'[1]CDHU-182'!$A$9:$A$4098,0),(UPPER(VLOOKUP(B199,'[1]CDHU-182'!$A$9:$H$4098,8,0))),0),IFERROR(IF(MATCH(B199,[1]FDE!$A$7:$A$3232,0),(VLOOKUP(B199,[1]FDE!$A$7:$E$3232,5,0)),0),IF(MATCH(B199,'[1]SIURB Edif'!$A$2:$A$2699,0),(PROPER(VLOOKUP(B199,'[1]SIURB Edif'!A$2:E$2699,5,0))),0))))," ")</f>
        <v>Siurb (Edif)-Jan/21</v>
      </c>
      <c r="D199" s="169" t="s">
        <v>811</v>
      </c>
      <c r="E199" s="170" t="s">
        <v>338</v>
      </c>
      <c r="F199" s="171">
        <v>1</v>
      </c>
      <c r="G199" s="74"/>
      <c r="H199" s="172">
        <f>ROUND(IFERROR(F199*G199," - "),2)</f>
        <v>0</v>
      </c>
      <c r="I199" s="173" t="e">
        <f>H199/$G$686</f>
        <v>#DIV/0!</v>
      </c>
      <c r="J199" s="19">
        <f t="shared" si="76"/>
        <v>1</v>
      </c>
      <c r="K199" s="68">
        <f>SUM(L199:P199)</f>
        <v>0</v>
      </c>
      <c r="L199" s="69"/>
      <c r="M199" s="69"/>
      <c r="N199" s="69"/>
      <c r="O199" s="69"/>
      <c r="P199" s="69"/>
      <c r="Q199" s="73">
        <f>K199*$H199</f>
        <v>0</v>
      </c>
      <c r="R199" s="68">
        <f>SUM(S199:W199)</f>
        <v>0</v>
      </c>
      <c r="S199" s="69"/>
      <c r="T199" s="69"/>
      <c r="U199" s="69"/>
      <c r="V199" s="69"/>
      <c r="W199" s="69"/>
      <c r="X199" s="71">
        <f>R199*$H199</f>
        <v>0</v>
      </c>
      <c r="Y199" s="68">
        <f>SUM(Z199:AD199)</f>
        <v>0</v>
      </c>
      <c r="Z199" s="69"/>
      <c r="AA199" s="69"/>
      <c r="AB199" s="69"/>
      <c r="AC199" s="69"/>
      <c r="AD199" s="69"/>
      <c r="AE199" s="71">
        <f>Y199*$H199</f>
        <v>0</v>
      </c>
      <c r="AF199" s="68">
        <f>SUM(AG199:AK199)</f>
        <v>0</v>
      </c>
      <c r="AG199" s="69"/>
      <c r="AH199" s="69"/>
      <c r="AI199" s="69"/>
      <c r="AJ199" s="69"/>
      <c r="AK199" s="69"/>
      <c r="AL199" s="71">
        <f>AF199*$H199</f>
        <v>0</v>
      </c>
      <c r="AM199" s="68">
        <f>SUM(AN199:AR199)</f>
        <v>0</v>
      </c>
      <c r="AN199" s="69"/>
      <c r="AO199" s="69"/>
      <c r="AP199" s="69"/>
      <c r="AQ199" s="69"/>
      <c r="AR199" s="69"/>
      <c r="AS199" s="71">
        <f>AM199*$H199</f>
        <v>0</v>
      </c>
      <c r="AT199" s="68">
        <f>SUM(AU199:AY199)</f>
        <v>0</v>
      </c>
      <c r="AU199" s="69"/>
      <c r="AV199" s="69"/>
      <c r="AW199" s="69"/>
      <c r="AX199" s="69"/>
      <c r="AY199" s="69"/>
      <c r="AZ199" s="71">
        <f>AT199*$H199</f>
        <v>0</v>
      </c>
      <c r="BA199" s="68">
        <f>SUM(BB199:BF199)</f>
        <v>0</v>
      </c>
      <c r="BB199" s="69"/>
      <c r="BC199" s="69"/>
      <c r="BD199" s="69"/>
      <c r="BE199" s="69"/>
      <c r="BF199" s="69"/>
      <c r="BG199" s="71">
        <f>BA199*$H199</f>
        <v>0</v>
      </c>
      <c r="BH199" s="68">
        <f>SUM(BI199:BM199)</f>
        <v>0</v>
      </c>
      <c r="BI199" s="69"/>
      <c r="BJ199" s="69"/>
      <c r="BK199" s="69"/>
      <c r="BL199" s="69"/>
      <c r="BM199" s="69"/>
      <c r="BN199" s="71">
        <f>BH199*$H199</f>
        <v>0</v>
      </c>
      <c r="BO199" s="68">
        <f>SUM(BP199:BT199)</f>
        <v>0</v>
      </c>
      <c r="BP199" s="69"/>
      <c r="BQ199" s="69"/>
      <c r="BR199" s="69"/>
      <c r="BS199" s="69"/>
      <c r="BT199" s="69"/>
      <c r="BU199" s="71">
        <f>BO199*$H199</f>
        <v>0</v>
      </c>
      <c r="BV199" s="68">
        <f>SUM(BW199:CA199)</f>
        <v>0</v>
      </c>
      <c r="BW199" s="69"/>
      <c r="BX199" s="69"/>
      <c r="BY199" s="69"/>
      <c r="BZ199" s="69"/>
      <c r="CA199" s="69"/>
      <c r="CB199" s="71">
        <f>BV199*$H199</f>
        <v>0</v>
      </c>
      <c r="CC199" s="68">
        <f>SUM(CD199:CH199)</f>
        <v>0</v>
      </c>
      <c r="CD199" s="69"/>
      <c r="CE199" s="69"/>
      <c r="CF199" s="69"/>
      <c r="CG199" s="69"/>
      <c r="CH199" s="69"/>
      <c r="CI199" s="71">
        <f>CC199*$H199</f>
        <v>0</v>
      </c>
      <c r="CJ199" s="68">
        <f>SUM(CK199:CO199)</f>
        <v>0</v>
      </c>
      <c r="CK199" s="69"/>
      <c r="CL199" s="69"/>
      <c r="CM199" s="69"/>
      <c r="CN199" s="69"/>
      <c r="CO199" s="69"/>
      <c r="CP199" s="71">
        <f>CJ199*$H199</f>
        <v>0</v>
      </c>
      <c r="CQ199" s="68">
        <f>SUM(CR199:CV199)</f>
        <v>0</v>
      </c>
      <c r="CR199" s="69"/>
      <c r="CS199" s="69"/>
      <c r="CT199" s="69"/>
      <c r="CU199" s="69"/>
      <c r="CV199" s="69"/>
      <c r="CW199" s="71">
        <f>CQ199*$H199</f>
        <v>0</v>
      </c>
      <c r="CX199" s="68">
        <f>SUM(CY199:DC199)</f>
        <v>0</v>
      </c>
      <c r="CY199" s="69"/>
      <c r="CZ199" s="69"/>
      <c r="DA199" s="69"/>
      <c r="DB199" s="69"/>
      <c r="DC199" s="69"/>
      <c r="DD199" s="71">
        <f>CX199*$H199</f>
        <v>0</v>
      </c>
      <c r="DE199" s="68">
        <f>SUM(DF199:DJ199)</f>
        <v>0</v>
      </c>
      <c r="DF199" s="69"/>
      <c r="DG199" s="69"/>
      <c r="DH199" s="69"/>
      <c r="DI199" s="69"/>
      <c r="DJ199" s="69"/>
      <c r="DK199" s="71">
        <f>DE199*$H199</f>
        <v>0</v>
      </c>
      <c r="DL199" s="68">
        <f>SUM(DM199:DQ199)</f>
        <v>0</v>
      </c>
      <c r="DM199" s="69"/>
      <c r="DN199" s="69"/>
      <c r="DO199" s="69"/>
      <c r="DP199" s="69"/>
      <c r="DQ199" s="69"/>
      <c r="DR199" s="71">
        <f>DL199*$H199</f>
        <v>0</v>
      </c>
      <c r="DS199" s="68">
        <f>SUM(DT199:DX199)</f>
        <v>0</v>
      </c>
      <c r="DT199" s="69"/>
      <c r="DU199" s="69"/>
      <c r="DV199" s="69"/>
      <c r="DW199" s="69"/>
      <c r="DX199" s="69"/>
      <c r="DY199" s="71">
        <f>DS199*$H199</f>
        <v>0</v>
      </c>
      <c r="DZ199" s="68">
        <f>SUM(EA199:EE199)</f>
        <v>0</v>
      </c>
      <c r="EA199" s="69"/>
      <c r="EB199" s="69"/>
      <c r="EC199" s="69"/>
      <c r="ED199" s="69"/>
      <c r="EE199" s="69"/>
      <c r="EF199" s="71">
        <f>DZ199*$H199</f>
        <v>0</v>
      </c>
      <c r="EG199" s="70">
        <f t="shared" si="74"/>
        <v>1</v>
      </c>
      <c r="EH199" s="73">
        <f t="shared" si="75"/>
        <v>0</v>
      </c>
      <c r="EI199" s="70">
        <f t="shared" si="77"/>
        <v>0</v>
      </c>
      <c r="EJ199" s="66">
        <f t="shared" si="78"/>
        <v>0</v>
      </c>
      <c r="EM199" s="67"/>
    </row>
    <row r="200" spans="1:143" ht="25.5" outlineLevel="1" x14ac:dyDescent="0.2">
      <c r="A200" s="302" t="s">
        <v>145</v>
      </c>
      <c r="B200" s="303" t="s">
        <v>93</v>
      </c>
      <c r="C200" s="306" t="str">
        <f>IFERROR(IFERROR(IF(MATCH(B200,[1]SINAPI!$A$3:$A$7037,0),(PROPER(VLOOKUP(B200,[1]SINAPI!$A$3:$E$7037,5,0))),0),IFERROR(IF(MATCH(B200,'[1]CDHU-182'!$A$9:$A$4098,0),(UPPER(VLOOKUP(B200,'[1]CDHU-182'!$A$9:$H$4098,8,0))),0),IFERROR(IF(MATCH(B200,[1]FDE!$A$7:$A$3232,0),(VLOOKUP(B200,[1]FDE!$A$7:$E$3232,5,0)),0),IF(MATCH(B200,'[1]SIURB Edif'!$A$2:$A$2699,0),(PROPER(VLOOKUP(B200,'[1]SIURB Edif'!A$2:E$2699,5,0))),0))))," ")</f>
        <v>FDE-Julho/21</v>
      </c>
      <c r="D200" s="169" t="s">
        <v>812</v>
      </c>
      <c r="E200" s="170" t="s">
        <v>75</v>
      </c>
      <c r="F200" s="171">
        <v>1</v>
      </c>
      <c r="G200" s="74"/>
      <c r="H200" s="172">
        <f>ROUND(IFERROR(F200*G200," - "),2)</f>
        <v>0</v>
      </c>
      <c r="I200" s="173" t="e">
        <f>H200/$G$686</f>
        <v>#DIV/0!</v>
      </c>
      <c r="J200" s="19">
        <f t="shared" si="76"/>
        <v>1</v>
      </c>
      <c r="K200" s="68">
        <f>SUM(L200:P200)</f>
        <v>0</v>
      </c>
      <c r="L200" s="69"/>
      <c r="M200" s="69"/>
      <c r="N200" s="69"/>
      <c r="O200" s="69"/>
      <c r="P200" s="69"/>
      <c r="Q200" s="73">
        <f>K200*$H200</f>
        <v>0</v>
      </c>
      <c r="R200" s="68">
        <f>SUM(S200:W200)</f>
        <v>0</v>
      </c>
      <c r="S200" s="69"/>
      <c r="T200" s="69"/>
      <c r="U200" s="69"/>
      <c r="V200" s="69"/>
      <c r="W200" s="69"/>
      <c r="X200" s="71">
        <f>R200*$H200</f>
        <v>0</v>
      </c>
      <c r="Y200" s="68">
        <f>SUM(Z200:AD200)</f>
        <v>0</v>
      </c>
      <c r="Z200" s="69"/>
      <c r="AA200" s="69"/>
      <c r="AB200" s="69"/>
      <c r="AC200" s="69"/>
      <c r="AD200" s="69"/>
      <c r="AE200" s="71">
        <f>Y200*$H200</f>
        <v>0</v>
      </c>
      <c r="AF200" s="68">
        <f>SUM(AG200:AK200)</f>
        <v>0</v>
      </c>
      <c r="AG200" s="69"/>
      <c r="AH200" s="69"/>
      <c r="AI200" s="69"/>
      <c r="AJ200" s="69"/>
      <c r="AK200" s="69"/>
      <c r="AL200" s="71">
        <f>AF200*$H200</f>
        <v>0</v>
      </c>
      <c r="AM200" s="68">
        <f>SUM(AN200:AR200)</f>
        <v>0</v>
      </c>
      <c r="AN200" s="69"/>
      <c r="AO200" s="69"/>
      <c r="AP200" s="69"/>
      <c r="AQ200" s="69"/>
      <c r="AR200" s="69"/>
      <c r="AS200" s="71">
        <f>AM200*$H200</f>
        <v>0</v>
      </c>
      <c r="AT200" s="68">
        <f>SUM(AU200:AY200)</f>
        <v>0</v>
      </c>
      <c r="AU200" s="69"/>
      <c r="AV200" s="69"/>
      <c r="AW200" s="69"/>
      <c r="AX200" s="69"/>
      <c r="AY200" s="69"/>
      <c r="AZ200" s="71">
        <f>AT200*$H200</f>
        <v>0</v>
      </c>
      <c r="BA200" s="68">
        <f>SUM(BB200:BF200)</f>
        <v>0</v>
      </c>
      <c r="BB200" s="69"/>
      <c r="BC200" s="69"/>
      <c r="BD200" s="69"/>
      <c r="BE200" s="69"/>
      <c r="BF200" s="69"/>
      <c r="BG200" s="71">
        <f>BA200*$H200</f>
        <v>0</v>
      </c>
      <c r="BH200" s="68">
        <f>SUM(BI200:BM200)</f>
        <v>0</v>
      </c>
      <c r="BI200" s="69"/>
      <c r="BJ200" s="69"/>
      <c r="BK200" s="69"/>
      <c r="BL200" s="69"/>
      <c r="BM200" s="69"/>
      <c r="BN200" s="71">
        <f>BH200*$H200</f>
        <v>0</v>
      </c>
      <c r="BO200" s="68">
        <f>SUM(BP200:BT200)</f>
        <v>0</v>
      </c>
      <c r="BP200" s="69"/>
      <c r="BQ200" s="69"/>
      <c r="BR200" s="69"/>
      <c r="BS200" s="69"/>
      <c r="BT200" s="69"/>
      <c r="BU200" s="71">
        <f>BO200*$H200</f>
        <v>0</v>
      </c>
      <c r="BV200" s="68">
        <f>SUM(BW200:CA200)</f>
        <v>0</v>
      </c>
      <c r="BW200" s="69"/>
      <c r="BX200" s="69"/>
      <c r="BY200" s="69"/>
      <c r="BZ200" s="69"/>
      <c r="CA200" s="69"/>
      <c r="CB200" s="71">
        <f>BV200*$H200</f>
        <v>0</v>
      </c>
      <c r="CC200" s="68">
        <f>SUM(CD200:CH200)</f>
        <v>0</v>
      </c>
      <c r="CD200" s="69"/>
      <c r="CE200" s="69"/>
      <c r="CF200" s="69"/>
      <c r="CG200" s="69"/>
      <c r="CH200" s="69"/>
      <c r="CI200" s="71">
        <f>CC200*$H200</f>
        <v>0</v>
      </c>
      <c r="CJ200" s="68">
        <f>SUM(CK200:CO200)</f>
        <v>0</v>
      </c>
      <c r="CK200" s="69"/>
      <c r="CL200" s="69"/>
      <c r="CM200" s="69"/>
      <c r="CN200" s="69"/>
      <c r="CO200" s="69"/>
      <c r="CP200" s="71">
        <f>CJ200*$H200</f>
        <v>0</v>
      </c>
      <c r="CQ200" s="68">
        <f>SUM(CR200:CV200)</f>
        <v>0</v>
      </c>
      <c r="CR200" s="69"/>
      <c r="CS200" s="69"/>
      <c r="CT200" s="69"/>
      <c r="CU200" s="69"/>
      <c r="CV200" s="69"/>
      <c r="CW200" s="71">
        <f>CQ200*$H200</f>
        <v>0</v>
      </c>
      <c r="CX200" s="68">
        <f>SUM(CY200:DC200)</f>
        <v>0</v>
      </c>
      <c r="CY200" s="69"/>
      <c r="CZ200" s="69"/>
      <c r="DA200" s="69"/>
      <c r="DB200" s="69"/>
      <c r="DC200" s="69"/>
      <c r="DD200" s="71">
        <f>CX200*$H200</f>
        <v>0</v>
      </c>
      <c r="DE200" s="68">
        <f>SUM(DF200:DJ200)</f>
        <v>0</v>
      </c>
      <c r="DF200" s="69"/>
      <c r="DG200" s="69"/>
      <c r="DH200" s="69"/>
      <c r="DI200" s="69"/>
      <c r="DJ200" s="69"/>
      <c r="DK200" s="71">
        <f>DE200*$H200</f>
        <v>0</v>
      </c>
      <c r="DL200" s="68">
        <f>SUM(DM200:DQ200)</f>
        <v>0</v>
      </c>
      <c r="DM200" s="69"/>
      <c r="DN200" s="69"/>
      <c r="DO200" s="69"/>
      <c r="DP200" s="69"/>
      <c r="DQ200" s="69"/>
      <c r="DR200" s="71">
        <f>DL200*$H200</f>
        <v>0</v>
      </c>
      <c r="DS200" s="68">
        <f>SUM(DT200:DX200)</f>
        <v>0</v>
      </c>
      <c r="DT200" s="69"/>
      <c r="DU200" s="69"/>
      <c r="DV200" s="69"/>
      <c r="DW200" s="69"/>
      <c r="DX200" s="69"/>
      <c r="DY200" s="71">
        <f>DS200*$H200</f>
        <v>0</v>
      </c>
      <c r="DZ200" s="68">
        <f>SUM(EA200:EE200)</f>
        <v>0</v>
      </c>
      <c r="EA200" s="69"/>
      <c r="EB200" s="69"/>
      <c r="EC200" s="69"/>
      <c r="ED200" s="69"/>
      <c r="EE200" s="69"/>
      <c r="EF200" s="71">
        <f>DZ200*$H200</f>
        <v>0</v>
      </c>
      <c r="EG200" s="70">
        <f t="shared" si="74"/>
        <v>1</v>
      </c>
      <c r="EH200" s="73">
        <f t="shared" si="75"/>
        <v>0</v>
      </c>
      <c r="EI200" s="70">
        <f t="shared" si="77"/>
        <v>0</v>
      </c>
      <c r="EJ200" s="66">
        <f t="shared" si="78"/>
        <v>0</v>
      </c>
      <c r="EM200" s="67"/>
    </row>
    <row r="201" spans="1:143" ht="26.25" outlineLevel="1" thickBot="1" x14ac:dyDescent="0.25">
      <c r="A201" s="302" t="s">
        <v>146</v>
      </c>
      <c r="B201" s="303" t="s">
        <v>74</v>
      </c>
      <c r="C201" s="306" t="str">
        <f>IFERROR(IFERROR(IF(MATCH(B201,[1]SINAPI!$A$3:$A$7037,0),(PROPER(VLOOKUP(B201,[1]SINAPI!$A$3:$E$7037,5,0))),0),IFERROR(IF(MATCH(B201,'[1]CDHU-182'!$A$9:$A$4098,0),(UPPER(VLOOKUP(B201,'[1]CDHU-182'!$A$9:$H$4098,8,0))),0),IFERROR(IF(MATCH(B201,[1]FDE!$A$7:$A$3232,0),(VLOOKUP(B201,[1]FDE!$A$7:$E$3232,5,0)),0),IF(MATCH(B201,'[1]SIURB Edif'!$A$2:$A$2699,0),(PROPER(VLOOKUP(B201,'[1]SIURB Edif'!A$2:E$2699,5,0))),0))))," ")</f>
        <v>FDE-Julho/21</v>
      </c>
      <c r="D201" s="169" t="s">
        <v>813</v>
      </c>
      <c r="E201" s="170" t="s">
        <v>75</v>
      </c>
      <c r="F201" s="171">
        <v>1</v>
      </c>
      <c r="G201" s="74"/>
      <c r="H201" s="172">
        <f>ROUND(IFERROR(F201*G201," - "),2)</f>
        <v>0</v>
      </c>
      <c r="I201" s="175" t="e">
        <f>H201/$G$686</f>
        <v>#DIV/0!</v>
      </c>
      <c r="J201" s="19">
        <f t="shared" si="76"/>
        <v>1</v>
      </c>
      <c r="K201" s="68">
        <f>SUM(L201:P201)</f>
        <v>0</v>
      </c>
      <c r="L201" s="82"/>
      <c r="M201" s="82"/>
      <c r="N201" s="82"/>
      <c r="O201" s="82"/>
      <c r="P201" s="82"/>
      <c r="Q201" s="73">
        <f>K201*$H201</f>
        <v>0</v>
      </c>
      <c r="R201" s="68">
        <f>SUM(S201:W201)</f>
        <v>0</v>
      </c>
      <c r="S201" s="82"/>
      <c r="T201" s="82"/>
      <c r="U201" s="82"/>
      <c r="V201" s="82"/>
      <c r="W201" s="82"/>
      <c r="X201" s="73">
        <f>R201*$H201</f>
        <v>0</v>
      </c>
      <c r="Y201" s="68">
        <f>SUM(Z201:AD201)</f>
        <v>0</v>
      </c>
      <c r="Z201" s="82"/>
      <c r="AA201" s="82"/>
      <c r="AB201" s="82"/>
      <c r="AC201" s="82"/>
      <c r="AD201" s="82"/>
      <c r="AE201" s="73">
        <f>Y201*$H201</f>
        <v>0</v>
      </c>
      <c r="AF201" s="68">
        <f>SUM(AG201:AK201)</f>
        <v>0</v>
      </c>
      <c r="AG201" s="82"/>
      <c r="AH201" s="82"/>
      <c r="AI201" s="82"/>
      <c r="AJ201" s="82"/>
      <c r="AK201" s="82"/>
      <c r="AL201" s="73">
        <f>AF201*$H201</f>
        <v>0</v>
      </c>
      <c r="AM201" s="68">
        <f>SUM(AN201:AR201)</f>
        <v>0</v>
      </c>
      <c r="AN201" s="82"/>
      <c r="AO201" s="82"/>
      <c r="AP201" s="82"/>
      <c r="AQ201" s="82"/>
      <c r="AR201" s="82"/>
      <c r="AS201" s="73">
        <f>AM201*$H201</f>
        <v>0</v>
      </c>
      <c r="AT201" s="68">
        <f>SUM(AU201:AY201)</f>
        <v>0</v>
      </c>
      <c r="AU201" s="82"/>
      <c r="AV201" s="82"/>
      <c r="AW201" s="82"/>
      <c r="AX201" s="82"/>
      <c r="AY201" s="82"/>
      <c r="AZ201" s="73">
        <f>AT201*$H201</f>
        <v>0</v>
      </c>
      <c r="BA201" s="68">
        <f>SUM(BB201:BF201)</f>
        <v>0</v>
      </c>
      <c r="BB201" s="82"/>
      <c r="BC201" s="82"/>
      <c r="BD201" s="82"/>
      <c r="BE201" s="82"/>
      <c r="BF201" s="82"/>
      <c r="BG201" s="73">
        <f>BA201*$H201</f>
        <v>0</v>
      </c>
      <c r="BH201" s="68">
        <f>SUM(BI201:BM201)</f>
        <v>0</v>
      </c>
      <c r="BI201" s="82"/>
      <c r="BJ201" s="82"/>
      <c r="BK201" s="82"/>
      <c r="BL201" s="82"/>
      <c r="BM201" s="82"/>
      <c r="BN201" s="73">
        <f>BH201*$H201</f>
        <v>0</v>
      </c>
      <c r="BO201" s="68">
        <f>SUM(BP201:BT201)</f>
        <v>0</v>
      </c>
      <c r="BP201" s="82"/>
      <c r="BQ201" s="82"/>
      <c r="BR201" s="82"/>
      <c r="BS201" s="82"/>
      <c r="BT201" s="82"/>
      <c r="BU201" s="73">
        <f>BO201*$H201</f>
        <v>0</v>
      </c>
      <c r="BV201" s="68">
        <f>SUM(BW201:CA201)</f>
        <v>0</v>
      </c>
      <c r="BW201" s="82"/>
      <c r="BX201" s="82"/>
      <c r="BY201" s="82"/>
      <c r="BZ201" s="82"/>
      <c r="CA201" s="82"/>
      <c r="CB201" s="73">
        <f>BV201*$H201</f>
        <v>0</v>
      </c>
      <c r="CC201" s="68">
        <f>SUM(CD201:CH201)</f>
        <v>0</v>
      </c>
      <c r="CD201" s="82"/>
      <c r="CE201" s="82"/>
      <c r="CF201" s="82"/>
      <c r="CG201" s="82"/>
      <c r="CH201" s="82"/>
      <c r="CI201" s="73">
        <f>CC201*$H201</f>
        <v>0</v>
      </c>
      <c r="CJ201" s="68">
        <f>SUM(CK201:CO201)</f>
        <v>0</v>
      </c>
      <c r="CK201" s="82"/>
      <c r="CL201" s="82"/>
      <c r="CM201" s="82"/>
      <c r="CN201" s="82"/>
      <c r="CO201" s="82"/>
      <c r="CP201" s="73">
        <f>CJ201*$H201</f>
        <v>0</v>
      </c>
      <c r="CQ201" s="68">
        <f>SUM(CR201:CV201)</f>
        <v>0</v>
      </c>
      <c r="CR201" s="82"/>
      <c r="CS201" s="82"/>
      <c r="CT201" s="82"/>
      <c r="CU201" s="82"/>
      <c r="CV201" s="82"/>
      <c r="CW201" s="73">
        <f>CQ201*$H201</f>
        <v>0</v>
      </c>
      <c r="CX201" s="68">
        <f>SUM(CY201:DC201)</f>
        <v>0</v>
      </c>
      <c r="CY201" s="82"/>
      <c r="CZ201" s="82"/>
      <c r="DA201" s="82"/>
      <c r="DB201" s="82"/>
      <c r="DC201" s="82"/>
      <c r="DD201" s="73">
        <f>CX201*$H201</f>
        <v>0</v>
      </c>
      <c r="DE201" s="68">
        <f>SUM(DF201:DJ201)</f>
        <v>0</v>
      </c>
      <c r="DF201" s="82"/>
      <c r="DG201" s="82"/>
      <c r="DH201" s="82"/>
      <c r="DI201" s="82"/>
      <c r="DJ201" s="82"/>
      <c r="DK201" s="73">
        <f>DE201*$H201</f>
        <v>0</v>
      </c>
      <c r="DL201" s="68">
        <f>SUM(DM201:DQ201)</f>
        <v>0</v>
      </c>
      <c r="DM201" s="82"/>
      <c r="DN201" s="82"/>
      <c r="DO201" s="82"/>
      <c r="DP201" s="82"/>
      <c r="DQ201" s="82"/>
      <c r="DR201" s="73">
        <f>DL201*$H201</f>
        <v>0</v>
      </c>
      <c r="DS201" s="68">
        <f>SUM(DT201:DX201)</f>
        <v>0</v>
      </c>
      <c r="DT201" s="82"/>
      <c r="DU201" s="82"/>
      <c r="DV201" s="82"/>
      <c r="DW201" s="82"/>
      <c r="DX201" s="82"/>
      <c r="DY201" s="73">
        <f>DS201*$H201</f>
        <v>0</v>
      </c>
      <c r="DZ201" s="68">
        <f>SUM(EA201:EE201)</f>
        <v>0</v>
      </c>
      <c r="EA201" s="82"/>
      <c r="EB201" s="82"/>
      <c r="EC201" s="82"/>
      <c r="ED201" s="82"/>
      <c r="EE201" s="82"/>
      <c r="EF201" s="73">
        <f>DZ201*$H201</f>
        <v>0</v>
      </c>
      <c r="EG201" s="70">
        <f t="shared" si="74"/>
        <v>1</v>
      </c>
      <c r="EH201" s="73">
        <f t="shared" si="75"/>
        <v>0</v>
      </c>
      <c r="EI201" s="70">
        <f t="shared" si="77"/>
        <v>0</v>
      </c>
      <c r="EJ201" s="66">
        <f t="shared" si="78"/>
        <v>0</v>
      </c>
      <c r="EM201" s="67"/>
    </row>
    <row r="202" spans="1:143" ht="15.75" thickBot="1" x14ac:dyDescent="0.25">
      <c r="A202" s="309">
        <v>12</v>
      </c>
      <c r="B202" s="310"/>
      <c r="C202" s="308"/>
      <c r="D202" s="179" t="s">
        <v>896</v>
      </c>
      <c r="E202" s="167">
        <f>ROUND(SUM(E203,E205,E208,E213),2)</f>
        <v>0</v>
      </c>
      <c r="F202" s="167"/>
      <c r="G202" s="167"/>
      <c r="H202" s="29"/>
      <c r="I202" s="12" t="e">
        <f>E202/$G$686</f>
        <v>#DIV/0!</v>
      </c>
      <c r="J202" s="26" t="e">
        <f t="shared" si="76"/>
        <v>#DIV/0!</v>
      </c>
      <c r="K202" s="75" t="e">
        <f>ROUND(Q202/$E202,4)</f>
        <v>#DIV/0!</v>
      </c>
      <c r="L202" s="76" t="e">
        <f>SUMPRODUCT(L203:L216,$H203:$H216)/$E202</f>
        <v>#DIV/0!</v>
      </c>
      <c r="M202" s="76" t="e">
        <f>SUMPRODUCT(M203:M216,$H203:$H216)/$E202</f>
        <v>#DIV/0!</v>
      </c>
      <c r="N202" s="76" t="e">
        <f>SUMPRODUCT(N203:N216,$H203:$H216)/$E202</f>
        <v>#DIV/0!</v>
      </c>
      <c r="O202" s="76" t="e">
        <f>SUMPRODUCT(O203:O216,$H203:$H216)/$E202</f>
        <v>#DIV/0!</v>
      </c>
      <c r="P202" s="76" t="e">
        <f>SUMPRODUCT(P203:P216,$H203:$H216)/$E202</f>
        <v>#DIV/0!</v>
      </c>
      <c r="Q202" s="77">
        <f>SUM(Q203:Q216)</f>
        <v>0</v>
      </c>
      <c r="R202" s="78" t="e">
        <f>ROUND(X202/$E202,4)</f>
        <v>#DIV/0!</v>
      </c>
      <c r="S202" s="76" t="e">
        <f>SUMPRODUCT(S203:S216,$H203:$H216)/$E202</f>
        <v>#DIV/0!</v>
      </c>
      <c r="T202" s="76" t="e">
        <f>SUMPRODUCT(T203:T216,$H203:$H216)/$E202</f>
        <v>#DIV/0!</v>
      </c>
      <c r="U202" s="76" t="e">
        <f>SUMPRODUCT(U203:U216,$H203:$H216)/$E202</f>
        <v>#DIV/0!</v>
      </c>
      <c r="V202" s="76" t="e">
        <f>SUMPRODUCT(V203:V216,$H203:$H216)/$E202</f>
        <v>#DIV/0!</v>
      </c>
      <c r="W202" s="76" t="e">
        <f>SUMPRODUCT(W203:W216,$H203:$H216)/$E202</f>
        <v>#DIV/0!</v>
      </c>
      <c r="X202" s="77">
        <f>SUM(X203:X216)</f>
        <v>0</v>
      </c>
      <c r="Y202" s="78" t="e">
        <f>ROUND(AE202/$E202,4)</f>
        <v>#DIV/0!</v>
      </c>
      <c r="Z202" s="76" t="e">
        <f>SUMPRODUCT(Z203:Z216,$H203:$H216)/$E202</f>
        <v>#DIV/0!</v>
      </c>
      <c r="AA202" s="76" t="e">
        <f>SUMPRODUCT(AA203:AA216,$H203:$H216)/$E202</f>
        <v>#DIV/0!</v>
      </c>
      <c r="AB202" s="76" t="e">
        <f>SUMPRODUCT(AB203:AB216,$H203:$H216)/$E202</f>
        <v>#DIV/0!</v>
      </c>
      <c r="AC202" s="76" t="e">
        <f>SUMPRODUCT(AC203:AC216,$H203:$H216)/$E202</f>
        <v>#DIV/0!</v>
      </c>
      <c r="AD202" s="76" t="e">
        <f>SUMPRODUCT(AD203:AD216,$H203:$H216)/$E202</f>
        <v>#DIV/0!</v>
      </c>
      <c r="AE202" s="77">
        <f>SUM(AE203:AE216)</f>
        <v>0</v>
      </c>
      <c r="AF202" s="81" t="e">
        <f>ROUND(AL202/$E202,4)</f>
        <v>#DIV/0!</v>
      </c>
      <c r="AG202" s="76" t="e">
        <f>SUMPRODUCT(AG203:AG216,$H203:$H216)/$E202</f>
        <v>#DIV/0!</v>
      </c>
      <c r="AH202" s="76" t="e">
        <f>SUMPRODUCT(AH203:AH216,$H203:$H216)/$E202</f>
        <v>#DIV/0!</v>
      </c>
      <c r="AI202" s="76" t="e">
        <f>SUMPRODUCT(AI203:AI216,$H203:$H216)/$E202</f>
        <v>#DIV/0!</v>
      </c>
      <c r="AJ202" s="76" t="e">
        <f>SUMPRODUCT(AJ203:AJ216,$H203:$H216)/$E202</f>
        <v>#DIV/0!</v>
      </c>
      <c r="AK202" s="76" t="e">
        <f>SUMPRODUCT(AK203:AK216,$H203:$H216)/$E202</f>
        <v>#DIV/0!</v>
      </c>
      <c r="AL202" s="77">
        <f>SUM(AL203:AL216)</f>
        <v>0</v>
      </c>
      <c r="AM202" s="81" t="e">
        <f>ROUND(AS202/$E202,4)</f>
        <v>#DIV/0!</v>
      </c>
      <c r="AN202" s="76" t="e">
        <f>SUMPRODUCT(AN203:AN216,$H203:$H216)/$E202</f>
        <v>#DIV/0!</v>
      </c>
      <c r="AO202" s="76" t="e">
        <f>SUMPRODUCT(AO203:AO216,$H203:$H216)/$E202</f>
        <v>#DIV/0!</v>
      </c>
      <c r="AP202" s="76" t="e">
        <f>SUMPRODUCT(AP203:AP216,$H203:$H216)/$E202</f>
        <v>#DIV/0!</v>
      </c>
      <c r="AQ202" s="76" t="e">
        <f>SUMPRODUCT(AQ203:AQ216,$H203:$H216)/$E202</f>
        <v>#DIV/0!</v>
      </c>
      <c r="AR202" s="76" t="e">
        <f>SUMPRODUCT(AR203:AR216,$H203:$H216)/$E202</f>
        <v>#DIV/0!</v>
      </c>
      <c r="AS202" s="77">
        <f>SUM(AS203:AS216)</f>
        <v>0</v>
      </c>
      <c r="AT202" s="81" t="e">
        <f>ROUND(AZ202/$E202,4)</f>
        <v>#DIV/0!</v>
      </c>
      <c r="AU202" s="76" t="e">
        <f>SUMPRODUCT(AU203:AU216,$H203:$H216)/$E202</f>
        <v>#DIV/0!</v>
      </c>
      <c r="AV202" s="76" t="e">
        <f>SUMPRODUCT(AV203:AV216,$H203:$H216)/$E202</f>
        <v>#DIV/0!</v>
      </c>
      <c r="AW202" s="76" t="e">
        <f>SUMPRODUCT(AW203:AW216,$H203:$H216)/$E202</f>
        <v>#DIV/0!</v>
      </c>
      <c r="AX202" s="76" t="e">
        <f>SUMPRODUCT(AX203:AX216,$H203:$H216)/$E202</f>
        <v>#DIV/0!</v>
      </c>
      <c r="AY202" s="76" t="e">
        <f>SUMPRODUCT(AY203:AY216,$H203:$H216)/$E202</f>
        <v>#DIV/0!</v>
      </c>
      <c r="AZ202" s="77">
        <f>SUM(AZ203:AZ216)</f>
        <v>0</v>
      </c>
      <c r="BA202" s="81" t="e">
        <f>ROUND(BG202/$E202,4)</f>
        <v>#DIV/0!</v>
      </c>
      <c r="BB202" s="76" t="e">
        <f>SUMPRODUCT(BB203:BB216,$H203:$H216)/$E202</f>
        <v>#DIV/0!</v>
      </c>
      <c r="BC202" s="76" t="e">
        <f>SUMPRODUCT(BC203:BC216,$H203:$H216)/$E202</f>
        <v>#DIV/0!</v>
      </c>
      <c r="BD202" s="76" t="e">
        <f>SUMPRODUCT(BD203:BD216,$H203:$H216)/$E202</f>
        <v>#DIV/0!</v>
      </c>
      <c r="BE202" s="76" t="e">
        <f>SUMPRODUCT(BE203:BE216,$H203:$H216)/$E202</f>
        <v>#DIV/0!</v>
      </c>
      <c r="BF202" s="76" t="e">
        <f>SUMPRODUCT(BF203:BF216,$H203:$H216)/$E202</f>
        <v>#DIV/0!</v>
      </c>
      <c r="BG202" s="77">
        <f>SUM(BG203:BG216)</f>
        <v>0</v>
      </c>
      <c r="BH202" s="81" t="e">
        <f>ROUND(BN202/$E202,4)</f>
        <v>#DIV/0!</v>
      </c>
      <c r="BI202" s="76" t="e">
        <f>SUMPRODUCT(BI203:BI216,$H203:$H216)/$E202</f>
        <v>#DIV/0!</v>
      </c>
      <c r="BJ202" s="76" t="e">
        <f>SUMPRODUCT(BJ203:BJ216,$H203:$H216)/$E202</f>
        <v>#DIV/0!</v>
      </c>
      <c r="BK202" s="76" t="e">
        <f>SUMPRODUCT(BK203:BK216,$H203:$H216)/$E202</f>
        <v>#DIV/0!</v>
      </c>
      <c r="BL202" s="76" t="e">
        <f>SUMPRODUCT(BL203:BL216,$H203:$H216)/$E202</f>
        <v>#DIV/0!</v>
      </c>
      <c r="BM202" s="76" t="e">
        <f>SUMPRODUCT(BM203:BM216,$H203:$H216)/$E202</f>
        <v>#DIV/0!</v>
      </c>
      <c r="BN202" s="77">
        <f>SUM(BN203:BN216)</f>
        <v>0</v>
      </c>
      <c r="BO202" s="81" t="e">
        <f>ROUND(BU202/$E202,4)</f>
        <v>#DIV/0!</v>
      </c>
      <c r="BP202" s="76" t="e">
        <f>SUMPRODUCT(BP203:BP216,$H203:$H216)/$E202</f>
        <v>#DIV/0!</v>
      </c>
      <c r="BQ202" s="76" t="e">
        <f>SUMPRODUCT(BQ203:BQ216,$H203:$H216)/$E202</f>
        <v>#DIV/0!</v>
      </c>
      <c r="BR202" s="76" t="e">
        <f>SUMPRODUCT(BR203:BR216,$H203:$H216)/$E202</f>
        <v>#DIV/0!</v>
      </c>
      <c r="BS202" s="76" t="e">
        <f>SUMPRODUCT(BS203:BS216,$H203:$H216)/$E202</f>
        <v>#DIV/0!</v>
      </c>
      <c r="BT202" s="76" t="e">
        <f>SUMPRODUCT(BT203:BT216,$H203:$H216)/$E202</f>
        <v>#DIV/0!</v>
      </c>
      <c r="BU202" s="77">
        <f>SUM(BU203:BU216)</f>
        <v>0</v>
      </c>
      <c r="BV202" s="81" t="e">
        <f>ROUND(CB202/$E202,4)</f>
        <v>#DIV/0!</v>
      </c>
      <c r="BW202" s="76" t="e">
        <f>SUMPRODUCT(BW203:BW216,$H203:$H216)/$E202</f>
        <v>#DIV/0!</v>
      </c>
      <c r="BX202" s="76" t="e">
        <f>SUMPRODUCT(BX203:BX216,$H203:$H216)/$E202</f>
        <v>#DIV/0!</v>
      </c>
      <c r="BY202" s="76" t="e">
        <f>SUMPRODUCT(BY203:BY216,$H203:$H216)/$E202</f>
        <v>#DIV/0!</v>
      </c>
      <c r="BZ202" s="76" t="e">
        <f>SUMPRODUCT(BZ203:BZ216,$H203:$H216)/$E202</f>
        <v>#DIV/0!</v>
      </c>
      <c r="CA202" s="76" t="e">
        <f>SUMPRODUCT(CA203:CA216,$H203:$H216)/$E202</f>
        <v>#DIV/0!</v>
      </c>
      <c r="CB202" s="77">
        <f>SUM(CB203:CB216)</f>
        <v>0</v>
      </c>
      <c r="CC202" s="81" t="e">
        <f>ROUND(CI202/$E202,4)</f>
        <v>#DIV/0!</v>
      </c>
      <c r="CD202" s="76" t="e">
        <f>SUMPRODUCT(CD203:CD216,$H203:$H216)/$E202</f>
        <v>#DIV/0!</v>
      </c>
      <c r="CE202" s="76" t="e">
        <f>SUMPRODUCT(CE203:CE216,$H203:$H216)/$E202</f>
        <v>#DIV/0!</v>
      </c>
      <c r="CF202" s="76" t="e">
        <f>SUMPRODUCT(CF203:CF216,$H203:$H216)/$E202</f>
        <v>#DIV/0!</v>
      </c>
      <c r="CG202" s="76" t="e">
        <f>SUMPRODUCT(CG203:CG216,$H203:$H216)/$E202</f>
        <v>#DIV/0!</v>
      </c>
      <c r="CH202" s="76" t="e">
        <f>SUMPRODUCT(CH203:CH216,$H203:$H216)/$E202</f>
        <v>#DIV/0!</v>
      </c>
      <c r="CI202" s="77">
        <f>SUM(CI203:CI216)</f>
        <v>0</v>
      </c>
      <c r="CJ202" s="81" t="e">
        <f>ROUND(CP202/$E202,4)</f>
        <v>#DIV/0!</v>
      </c>
      <c r="CK202" s="76" t="e">
        <f>SUMPRODUCT(CK203:CK216,$H203:$H216)/$E202</f>
        <v>#DIV/0!</v>
      </c>
      <c r="CL202" s="76" t="e">
        <f>SUMPRODUCT(CL203:CL216,$H203:$H216)/$E202</f>
        <v>#DIV/0!</v>
      </c>
      <c r="CM202" s="76" t="e">
        <f>SUMPRODUCT(CM203:CM216,$H203:$H216)/$E202</f>
        <v>#DIV/0!</v>
      </c>
      <c r="CN202" s="76" t="e">
        <f>SUMPRODUCT(CN203:CN216,$H203:$H216)/$E202</f>
        <v>#DIV/0!</v>
      </c>
      <c r="CO202" s="76" t="e">
        <f>SUMPRODUCT(CO203:CO216,$H203:$H216)/$E202</f>
        <v>#DIV/0!</v>
      </c>
      <c r="CP202" s="77">
        <f>SUM(CP203:CP216)</f>
        <v>0</v>
      </c>
      <c r="CQ202" s="81" t="e">
        <f>ROUND(CW202/$E202,4)</f>
        <v>#DIV/0!</v>
      </c>
      <c r="CR202" s="76" t="e">
        <f>SUMPRODUCT(CR203:CR216,$H203:$H216)/$E202</f>
        <v>#DIV/0!</v>
      </c>
      <c r="CS202" s="76" t="e">
        <f>SUMPRODUCT(CS203:CS216,$H203:$H216)/$E202</f>
        <v>#DIV/0!</v>
      </c>
      <c r="CT202" s="76" t="e">
        <f>SUMPRODUCT(CT203:CT216,$H203:$H216)/$E202</f>
        <v>#DIV/0!</v>
      </c>
      <c r="CU202" s="76" t="e">
        <f>SUMPRODUCT(CU203:CU216,$H203:$H216)/$E202</f>
        <v>#DIV/0!</v>
      </c>
      <c r="CV202" s="76" t="e">
        <f>SUMPRODUCT(CV203:CV216,$H203:$H216)/$E202</f>
        <v>#DIV/0!</v>
      </c>
      <c r="CW202" s="77">
        <f>SUM(CW203:CW216)</f>
        <v>0</v>
      </c>
      <c r="CX202" s="81" t="e">
        <f>ROUND(DD202/$E202,4)</f>
        <v>#DIV/0!</v>
      </c>
      <c r="CY202" s="76" t="e">
        <f>SUMPRODUCT(CY203:CY216,$H203:$H216)/$E202</f>
        <v>#DIV/0!</v>
      </c>
      <c r="CZ202" s="76" t="e">
        <f>SUMPRODUCT(CZ203:CZ216,$H203:$H216)/$E202</f>
        <v>#DIV/0!</v>
      </c>
      <c r="DA202" s="76" t="e">
        <f>SUMPRODUCT(DA203:DA216,$H203:$H216)/$E202</f>
        <v>#DIV/0!</v>
      </c>
      <c r="DB202" s="76" t="e">
        <f>SUMPRODUCT(DB203:DB216,$H203:$H216)/$E202</f>
        <v>#DIV/0!</v>
      </c>
      <c r="DC202" s="76" t="e">
        <f>SUMPRODUCT(DC203:DC216,$H203:$H216)/$E202</f>
        <v>#DIV/0!</v>
      </c>
      <c r="DD202" s="77">
        <f>SUM(DD203:DD216)</f>
        <v>0</v>
      </c>
      <c r="DE202" s="81" t="e">
        <f>ROUND(DK202/$E202,4)</f>
        <v>#DIV/0!</v>
      </c>
      <c r="DF202" s="76" t="e">
        <f>SUMPRODUCT(DF203:DF216,$H203:$H216)/$E202</f>
        <v>#DIV/0!</v>
      </c>
      <c r="DG202" s="76" t="e">
        <f>SUMPRODUCT(DG203:DG216,$H203:$H216)/$E202</f>
        <v>#DIV/0!</v>
      </c>
      <c r="DH202" s="76" t="e">
        <f>SUMPRODUCT(DH203:DH216,$H203:$H216)/$E202</f>
        <v>#DIV/0!</v>
      </c>
      <c r="DI202" s="76" t="e">
        <f>SUMPRODUCT(DI203:DI216,$H203:$H216)/$E202</f>
        <v>#DIV/0!</v>
      </c>
      <c r="DJ202" s="76" t="e">
        <f>SUMPRODUCT(DJ203:DJ216,$H203:$H216)/$E202</f>
        <v>#DIV/0!</v>
      </c>
      <c r="DK202" s="77">
        <f>SUM(DK203:DK216)</f>
        <v>0</v>
      </c>
      <c r="DL202" s="81" t="e">
        <f>ROUND(DR202/$E202,4)</f>
        <v>#DIV/0!</v>
      </c>
      <c r="DM202" s="76" t="e">
        <f>SUMPRODUCT(DM203:DM216,$H203:$H216)/$E202</f>
        <v>#DIV/0!</v>
      </c>
      <c r="DN202" s="76" t="e">
        <f>SUMPRODUCT(DN203:DN216,$H203:$H216)/$E202</f>
        <v>#DIV/0!</v>
      </c>
      <c r="DO202" s="76" t="e">
        <f>SUMPRODUCT(DO203:DO216,$H203:$H216)/$E202</f>
        <v>#DIV/0!</v>
      </c>
      <c r="DP202" s="76" t="e">
        <f>SUMPRODUCT(DP203:DP216,$H203:$H216)/$E202</f>
        <v>#DIV/0!</v>
      </c>
      <c r="DQ202" s="76" t="e">
        <f>SUMPRODUCT(DQ203:DQ216,$H203:$H216)/$E202</f>
        <v>#DIV/0!</v>
      </c>
      <c r="DR202" s="77">
        <f>SUM(DR203:DR216)</f>
        <v>0</v>
      </c>
      <c r="DS202" s="81" t="e">
        <f>ROUND(DY202/$E202,4)</f>
        <v>#DIV/0!</v>
      </c>
      <c r="DT202" s="76" t="e">
        <f>SUMPRODUCT(DT203:DT216,$H203:$H216)/$E202</f>
        <v>#DIV/0!</v>
      </c>
      <c r="DU202" s="76" t="e">
        <f>SUMPRODUCT(DU203:DU216,$H203:$H216)/$E202</f>
        <v>#DIV/0!</v>
      </c>
      <c r="DV202" s="76" t="e">
        <f>SUMPRODUCT(DV203:DV216,$H203:$H216)/$E202</f>
        <v>#DIV/0!</v>
      </c>
      <c r="DW202" s="76" t="e">
        <f>SUMPRODUCT(DW203:DW216,$H203:$H216)/$E202</f>
        <v>#DIV/0!</v>
      </c>
      <c r="DX202" s="76" t="e">
        <f>SUMPRODUCT(DX203:DX216,$H203:$H216)/$E202</f>
        <v>#DIV/0!</v>
      </c>
      <c r="DY202" s="77">
        <f>SUM(DY203:DY216)</f>
        <v>0</v>
      </c>
      <c r="DZ202" s="81" t="e">
        <f>ROUND(EF202/$E202,4)</f>
        <v>#DIV/0!</v>
      </c>
      <c r="EA202" s="76" t="e">
        <f>SUMPRODUCT(EA203:EA216,$H203:$H216)/$E202</f>
        <v>#DIV/0!</v>
      </c>
      <c r="EB202" s="76" t="e">
        <f>SUMPRODUCT(EB203:EB216,$H203:$H216)/$E202</f>
        <v>#DIV/0!</v>
      </c>
      <c r="EC202" s="76" t="e">
        <f>SUMPRODUCT(EC203:EC216,$H203:$H216)/$E202</f>
        <v>#DIV/0!</v>
      </c>
      <c r="ED202" s="76" t="e">
        <f>SUMPRODUCT(ED203:ED216,$H203:$H216)/$E202</f>
        <v>#DIV/0!</v>
      </c>
      <c r="EE202" s="76" t="e">
        <f>SUMPRODUCT(EE203:EE216,$H203:$H216)/$E202</f>
        <v>#DIV/0!</v>
      </c>
      <c r="EF202" s="77">
        <f>SUM(EF203:EF216)</f>
        <v>0</v>
      </c>
      <c r="EG202" s="63" t="e">
        <f>ROUND(EH202/E202,4)</f>
        <v>#DIV/0!</v>
      </c>
      <c r="EH202" s="80">
        <f>E202-EJ202</f>
        <v>0</v>
      </c>
      <c r="EI202" s="63" t="e">
        <f>ROUND(EJ202/E202,4)</f>
        <v>#DIV/0!</v>
      </c>
      <c r="EJ202" s="66">
        <f t="shared" si="78"/>
        <v>0</v>
      </c>
      <c r="EM202" s="67"/>
    </row>
    <row r="203" spans="1:143" outlineLevel="1" x14ac:dyDescent="0.2">
      <c r="A203" s="313" t="s">
        <v>106</v>
      </c>
      <c r="B203" s="314"/>
      <c r="C203" s="307"/>
      <c r="D203" s="33" t="s">
        <v>354</v>
      </c>
      <c r="E203" s="28">
        <f>SUM(H204:H204)</f>
        <v>0</v>
      </c>
      <c r="F203" s="28"/>
      <c r="G203" s="28"/>
      <c r="H203" s="28"/>
      <c r="I203" s="27" t="e">
        <f>E203/$G$686</f>
        <v>#DIV/0!</v>
      </c>
      <c r="J203" s="19">
        <f t="shared" si="76"/>
        <v>0</v>
      </c>
      <c r="K203" s="68"/>
      <c r="L203" s="69"/>
      <c r="M203" s="69"/>
      <c r="N203" s="69"/>
      <c r="O203" s="69"/>
      <c r="P203" s="70"/>
      <c r="Q203" s="73"/>
      <c r="R203" s="68"/>
      <c r="S203" s="69"/>
      <c r="T203" s="69"/>
      <c r="U203" s="69"/>
      <c r="V203" s="69"/>
      <c r="W203" s="70"/>
      <c r="X203" s="71"/>
      <c r="Y203" s="68"/>
      <c r="Z203" s="69"/>
      <c r="AA203" s="69"/>
      <c r="AB203" s="69"/>
      <c r="AC203" s="69"/>
      <c r="AD203" s="70"/>
      <c r="AE203" s="71"/>
      <c r="AF203" s="68"/>
      <c r="AG203" s="69"/>
      <c r="AH203" s="69"/>
      <c r="AI203" s="69"/>
      <c r="AJ203" s="69"/>
      <c r="AK203" s="70"/>
      <c r="AL203" s="71"/>
      <c r="AM203" s="68"/>
      <c r="AN203" s="69"/>
      <c r="AO203" s="69"/>
      <c r="AP203" s="69"/>
      <c r="AQ203" s="69"/>
      <c r="AR203" s="70"/>
      <c r="AS203" s="71"/>
      <c r="AT203" s="68"/>
      <c r="AU203" s="69"/>
      <c r="AV203" s="69"/>
      <c r="AW203" s="69"/>
      <c r="AX203" s="69"/>
      <c r="AY203" s="70"/>
      <c r="AZ203" s="71"/>
      <c r="BA203" s="68"/>
      <c r="BB203" s="69"/>
      <c r="BC203" s="69"/>
      <c r="BD203" s="69"/>
      <c r="BE203" s="69"/>
      <c r="BF203" s="70"/>
      <c r="BG203" s="71"/>
      <c r="BH203" s="68"/>
      <c r="BI203" s="69"/>
      <c r="BJ203" s="69"/>
      <c r="BK203" s="69"/>
      <c r="BL203" s="69"/>
      <c r="BM203" s="70"/>
      <c r="BN203" s="71"/>
      <c r="BO203" s="68"/>
      <c r="BP203" s="69"/>
      <c r="BQ203" s="69"/>
      <c r="BR203" s="69"/>
      <c r="BS203" s="69"/>
      <c r="BT203" s="70"/>
      <c r="BU203" s="71"/>
      <c r="BV203" s="68"/>
      <c r="BW203" s="69"/>
      <c r="BX203" s="69"/>
      <c r="BY203" s="69"/>
      <c r="BZ203" s="69"/>
      <c r="CA203" s="70"/>
      <c r="CB203" s="71"/>
      <c r="CC203" s="68"/>
      <c r="CD203" s="69"/>
      <c r="CE203" s="69"/>
      <c r="CF203" s="69"/>
      <c r="CG203" s="69"/>
      <c r="CH203" s="70"/>
      <c r="CI203" s="71"/>
      <c r="CJ203" s="68"/>
      <c r="CK203" s="69"/>
      <c r="CL203" s="69"/>
      <c r="CM203" s="69"/>
      <c r="CN203" s="69"/>
      <c r="CO203" s="70"/>
      <c r="CP203" s="71"/>
      <c r="CQ203" s="68"/>
      <c r="CR203" s="69"/>
      <c r="CS203" s="69"/>
      <c r="CT203" s="69"/>
      <c r="CU203" s="69"/>
      <c r="CV203" s="70"/>
      <c r="CW203" s="71"/>
      <c r="CX203" s="68"/>
      <c r="CY203" s="69"/>
      <c r="CZ203" s="69"/>
      <c r="DA203" s="69"/>
      <c r="DB203" s="69"/>
      <c r="DC203" s="70"/>
      <c r="DD203" s="71"/>
      <c r="DE203" s="68"/>
      <c r="DF203" s="69"/>
      <c r="DG203" s="69"/>
      <c r="DH203" s="69"/>
      <c r="DI203" s="69"/>
      <c r="DJ203" s="70"/>
      <c r="DK203" s="71"/>
      <c r="DL203" s="68"/>
      <c r="DM203" s="69"/>
      <c r="DN203" s="69"/>
      <c r="DO203" s="69"/>
      <c r="DP203" s="69"/>
      <c r="DQ203" s="70"/>
      <c r="DR203" s="71"/>
      <c r="DS203" s="68"/>
      <c r="DT203" s="69"/>
      <c r="DU203" s="69"/>
      <c r="DV203" s="69"/>
      <c r="DW203" s="69"/>
      <c r="DX203" s="70"/>
      <c r="DY203" s="71"/>
      <c r="DZ203" s="68"/>
      <c r="EA203" s="69"/>
      <c r="EB203" s="69"/>
      <c r="EC203" s="69"/>
      <c r="ED203" s="69"/>
      <c r="EE203" s="70"/>
      <c r="EF203" s="71"/>
      <c r="EG203" s="70"/>
      <c r="EH203" s="73"/>
      <c r="EI203" s="70">
        <f t="shared" ref="EI203:EI208" si="79">SUM(CJ203,CC203,BV203,BO203,BH203,BA203,AT203,AM203,AF203,Y203,R203,K203,CQ203,CX203,DE203,DL203,DS203,DZ203)</f>
        <v>0</v>
      </c>
      <c r="EJ203" s="66">
        <f t="shared" si="78"/>
        <v>0</v>
      </c>
      <c r="EM203" s="67"/>
    </row>
    <row r="204" spans="1:143" outlineLevel="1" x14ac:dyDescent="0.2">
      <c r="A204" s="302" t="s">
        <v>107</v>
      </c>
      <c r="B204" s="303">
        <v>100890</v>
      </c>
      <c r="C204" s="306" t="s">
        <v>345</v>
      </c>
      <c r="D204" s="169" t="s">
        <v>353</v>
      </c>
      <c r="E204" s="170" t="s">
        <v>75</v>
      </c>
      <c r="F204" s="174">
        <v>1</v>
      </c>
      <c r="G204" s="74"/>
      <c r="H204" s="172">
        <f>ROUND(IFERROR(F204*G204," - "),2)</f>
        <v>0</v>
      </c>
      <c r="I204" s="175" t="e">
        <f>H204/$G$686</f>
        <v>#DIV/0!</v>
      </c>
      <c r="J204" s="19">
        <f t="shared" si="76"/>
        <v>1</v>
      </c>
      <c r="K204" s="68">
        <f>SUM(L204:P204)</f>
        <v>0</v>
      </c>
      <c r="L204" s="69"/>
      <c r="M204" s="69"/>
      <c r="N204" s="69"/>
      <c r="O204" s="69"/>
      <c r="P204" s="69"/>
      <c r="Q204" s="73">
        <f>K204*$H204</f>
        <v>0</v>
      </c>
      <c r="R204" s="68">
        <f>SUM(S204:W204)</f>
        <v>0</v>
      </c>
      <c r="S204" s="69"/>
      <c r="T204" s="69"/>
      <c r="U204" s="69"/>
      <c r="V204" s="69"/>
      <c r="W204" s="69"/>
      <c r="X204" s="71">
        <f>R204*$H204</f>
        <v>0</v>
      </c>
      <c r="Y204" s="68">
        <f>SUM(Z204:AD204)</f>
        <v>0</v>
      </c>
      <c r="Z204" s="69"/>
      <c r="AA204" s="69"/>
      <c r="AB204" s="69"/>
      <c r="AC204" s="69"/>
      <c r="AD204" s="69"/>
      <c r="AE204" s="71">
        <f>Y204*$H204</f>
        <v>0</v>
      </c>
      <c r="AF204" s="68">
        <f>SUM(AG204:AK204)</f>
        <v>0</v>
      </c>
      <c r="AG204" s="69"/>
      <c r="AH204" s="69"/>
      <c r="AI204" s="69"/>
      <c r="AJ204" s="69"/>
      <c r="AK204" s="69"/>
      <c r="AL204" s="71">
        <f>AF204*$H204</f>
        <v>0</v>
      </c>
      <c r="AM204" s="68">
        <f>SUM(AN204:AR204)</f>
        <v>0</v>
      </c>
      <c r="AN204" s="69"/>
      <c r="AO204" s="69"/>
      <c r="AP204" s="69"/>
      <c r="AQ204" s="69"/>
      <c r="AR204" s="69"/>
      <c r="AS204" s="71">
        <f>AM204*$H204</f>
        <v>0</v>
      </c>
      <c r="AT204" s="68">
        <f>SUM(AU204:AY204)</f>
        <v>0</v>
      </c>
      <c r="AU204" s="69"/>
      <c r="AV204" s="69"/>
      <c r="AW204" s="69"/>
      <c r="AX204" s="69"/>
      <c r="AY204" s="69"/>
      <c r="AZ204" s="71">
        <f>AT204*$H204</f>
        <v>0</v>
      </c>
      <c r="BA204" s="68">
        <f>SUM(BB204:BF204)</f>
        <v>0</v>
      </c>
      <c r="BB204" s="69"/>
      <c r="BC204" s="69"/>
      <c r="BD204" s="69"/>
      <c r="BE204" s="69"/>
      <c r="BF204" s="69"/>
      <c r="BG204" s="71">
        <f>BA204*$H204</f>
        <v>0</v>
      </c>
      <c r="BH204" s="68">
        <f>SUM(BI204:BM204)</f>
        <v>0</v>
      </c>
      <c r="BI204" s="69"/>
      <c r="BJ204" s="69"/>
      <c r="BK204" s="69"/>
      <c r="BL204" s="69"/>
      <c r="BM204" s="69"/>
      <c r="BN204" s="71">
        <f>BH204*$H204</f>
        <v>0</v>
      </c>
      <c r="BO204" s="68">
        <f>SUM(BP204:BT204)</f>
        <v>0</v>
      </c>
      <c r="BP204" s="69"/>
      <c r="BQ204" s="69"/>
      <c r="BR204" s="69"/>
      <c r="BS204" s="69"/>
      <c r="BT204" s="69"/>
      <c r="BU204" s="71">
        <f>BO204*$H204</f>
        <v>0</v>
      </c>
      <c r="BV204" s="68">
        <f>SUM(BW204:CA204)</f>
        <v>0</v>
      </c>
      <c r="BW204" s="69"/>
      <c r="BX204" s="69"/>
      <c r="BY204" s="69"/>
      <c r="BZ204" s="69"/>
      <c r="CA204" s="69"/>
      <c r="CB204" s="71">
        <f>BV204*$H204</f>
        <v>0</v>
      </c>
      <c r="CC204" s="68">
        <f>SUM(CD204:CH204)</f>
        <v>0</v>
      </c>
      <c r="CD204" s="69"/>
      <c r="CE204" s="69"/>
      <c r="CF204" s="69"/>
      <c r="CG204" s="69"/>
      <c r="CH204" s="69"/>
      <c r="CI204" s="71">
        <f>CC204*$H204</f>
        <v>0</v>
      </c>
      <c r="CJ204" s="68">
        <f>SUM(CK204:CO204)</f>
        <v>0</v>
      </c>
      <c r="CK204" s="69"/>
      <c r="CL204" s="69"/>
      <c r="CM204" s="69"/>
      <c r="CN204" s="69"/>
      <c r="CO204" s="69"/>
      <c r="CP204" s="71">
        <f>CJ204*$H204</f>
        <v>0</v>
      </c>
      <c r="CQ204" s="68">
        <f>SUM(CR204:CV204)</f>
        <v>0</v>
      </c>
      <c r="CR204" s="69"/>
      <c r="CS204" s="69"/>
      <c r="CT204" s="69"/>
      <c r="CU204" s="69"/>
      <c r="CV204" s="69"/>
      <c r="CW204" s="71">
        <f>CQ204*$H204</f>
        <v>0</v>
      </c>
      <c r="CX204" s="68">
        <f>SUM(CY204:DC204)</f>
        <v>0</v>
      </c>
      <c r="CY204" s="69"/>
      <c r="CZ204" s="69"/>
      <c r="DA204" s="69"/>
      <c r="DB204" s="69"/>
      <c r="DC204" s="69"/>
      <c r="DD204" s="71">
        <f>CX204*$H204</f>
        <v>0</v>
      </c>
      <c r="DE204" s="68">
        <f>SUM(DF204:DJ204)</f>
        <v>0</v>
      </c>
      <c r="DF204" s="69"/>
      <c r="DG204" s="69"/>
      <c r="DH204" s="69"/>
      <c r="DI204" s="69"/>
      <c r="DJ204" s="69"/>
      <c r="DK204" s="71">
        <f>DE204*$H204</f>
        <v>0</v>
      </c>
      <c r="DL204" s="68">
        <f>SUM(DM204:DQ204)</f>
        <v>0</v>
      </c>
      <c r="DM204" s="69"/>
      <c r="DN204" s="69"/>
      <c r="DO204" s="69"/>
      <c r="DP204" s="69"/>
      <c r="DQ204" s="69"/>
      <c r="DR204" s="71">
        <f>DL204*$H204</f>
        <v>0</v>
      </c>
      <c r="DS204" s="68">
        <f>SUM(DT204:DX204)</f>
        <v>0</v>
      </c>
      <c r="DT204" s="69"/>
      <c r="DU204" s="69"/>
      <c r="DV204" s="69"/>
      <c r="DW204" s="69"/>
      <c r="DX204" s="69"/>
      <c r="DY204" s="71">
        <f>DS204*$H204</f>
        <v>0</v>
      </c>
      <c r="DZ204" s="68">
        <f>SUM(EA204:EE204)</f>
        <v>0</v>
      </c>
      <c r="EA204" s="69"/>
      <c r="EB204" s="69"/>
      <c r="EC204" s="69"/>
      <c r="ED204" s="69"/>
      <c r="EE204" s="69"/>
      <c r="EF204" s="71">
        <f>DZ204*$H204</f>
        <v>0</v>
      </c>
      <c r="EG204" s="70">
        <f>1-EI204</f>
        <v>1</v>
      </c>
      <c r="EH204" s="73">
        <f>H204-EJ204</f>
        <v>0</v>
      </c>
      <c r="EI204" s="70">
        <f t="shared" si="79"/>
        <v>0</v>
      </c>
      <c r="EJ204" s="66">
        <f t="shared" si="78"/>
        <v>0</v>
      </c>
      <c r="EM204" s="67"/>
    </row>
    <row r="205" spans="1:143" outlineLevel="1" x14ac:dyDescent="0.2">
      <c r="A205" s="313" t="s">
        <v>414</v>
      </c>
      <c r="B205" s="314"/>
      <c r="C205" s="307"/>
      <c r="D205" s="176" t="s">
        <v>883</v>
      </c>
      <c r="E205" s="28">
        <f>SUM(H206:H207)</f>
        <v>0</v>
      </c>
      <c r="F205" s="28"/>
      <c r="G205" s="28"/>
      <c r="H205" s="28"/>
      <c r="I205" s="27" t="e">
        <f>E205/$G$686</f>
        <v>#DIV/0!</v>
      </c>
      <c r="J205" s="19">
        <f t="shared" si="76"/>
        <v>1</v>
      </c>
      <c r="K205" s="68"/>
      <c r="L205" s="69"/>
      <c r="M205" s="69"/>
      <c r="N205" s="69"/>
      <c r="O205" s="69"/>
      <c r="P205" s="70"/>
      <c r="Q205" s="73"/>
      <c r="R205" s="68"/>
      <c r="S205" s="69"/>
      <c r="T205" s="69"/>
      <c r="U205" s="69"/>
      <c r="V205" s="69"/>
      <c r="W205" s="70"/>
      <c r="X205" s="71"/>
      <c r="Y205" s="68"/>
      <c r="Z205" s="69"/>
      <c r="AA205" s="69"/>
      <c r="AB205" s="69"/>
      <c r="AC205" s="69"/>
      <c r="AD205" s="70"/>
      <c r="AE205" s="71"/>
      <c r="AF205" s="68"/>
      <c r="AG205" s="69"/>
      <c r="AH205" s="69"/>
      <c r="AI205" s="69"/>
      <c r="AJ205" s="69"/>
      <c r="AK205" s="70"/>
      <c r="AL205" s="71"/>
      <c r="AM205" s="68"/>
      <c r="AN205" s="69"/>
      <c r="AO205" s="69"/>
      <c r="AP205" s="69"/>
      <c r="AQ205" s="69"/>
      <c r="AR205" s="70"/>
      <c r="AS205" s="71"/>
      <c r="AT205" s="68"/>
      <c r="AU205" s="69"/>
      <c r="AV205" s="69"/>
      <c r="AW205" s="69"/>
      <c r="AX205" s="69"/>
      <c r="AY205" s="70"/>
      <c r="AZ205" s="71"/>
      <c r="BA205" s="68"/>
      <c r="BB205" s="69"/>
      <c r="BC205" s="69"/>
      <c r="BD205" s="69"/>
      <c r="BE205" s="69"/>
      <c r="BF205" s="70"/>
      <c r="BG205" s="71"/>
      <c r="BH205" s="68"/>
      <c r="BI205" s="69"/>
      <c r="BJ205" s="69"/>
      <c r="BK205" s="69"/>
      <c r="BL205" s="69"/>
      <c r="BM205" s="70"/>
      <c r="BN205" s="71"/>
      <c r="BO205" s="68"/>
      <c r="BP205" s="69"/>
      <c r="BQ205" s="69"/>
      <c r="BR205" s="69"/>
      <c r="BS205" s="69"/>
      <c r="BT205" s="70"/>
      <c r="BU205" s="71"/>
      <c r="BV205" s="68"/>
      <c r="BW205" s="69"/>
      <c r="BX205" s="69"/>
      <c r="BY205" s="69"/>
      <c r="BZ205" s="69"/>
      <c r="CA205" s="70"/>
      <c r="CB205" s="71"/>
      <c r="CC205" s="68"/>
      <c r="CD205" s="69"/>
      <c r="CE205" s="69"/>
      <c r="CF205" s="69"/>
      <c r="CG205" s="69"/>
      <c r="CH205" s="70"/>
      <c r="CI205" s="71"/>
      <c r="CJ205" s="68"/>
      <c r="CK205" s="69"/>
      <c r="CL205" s="69"/>
      <c r="CM205" s="69"/>
      <c r="CN205" s="69"/>
      <c r="CO205" s="70"/>
      <c r="CP205" s="71"/>
      <c r="CQ205" s="68"/>
      <c r="CR205" s="69"/>
      <c r="CS205" s="69"/>
      <c r="CT205" s="69"/>
      <c r="CU205" s="69"/>
      <c r="CV205" s="70"/>
      <c r="CW205" s="71"/>
      <c r="CX205" s="68"/>
      <c r="CY205" s="69"/>
      <c r="CZ205" s="69"/>
      <c r="DA205" s="69"/>
      <c r="DB205" s="69"/>
      <c r="DC205" s="70"/>
      <c r="DD205" s="71"/>
      <c r="DE205" s="68"/>
      <c r="DF205" s="69"/>
      <c r="DG205" s="69"/>
      <c r="DH205" s="69"/>
      <c r="DI205" s="69"/>
      <c r="DJ205" s="70"/>
      <c r="DK205" s="71"/>
      <c r="DL205" s="68"/>
      <c r="DM205" s="69"/>
      <c r="DN205" s="69"/>
      <c r="DO205" s="69"/>
      <c r="DP205" s="69"/>
      <c r="DQ205" s="70"/>
      <c r="DR205" s="71"/>
      <c r="DS205" s="68"/>
      <c r="DT205" s="69"/>
      <c r="DU205" s="69"/>
      <c r="DV205" s="69"/>
      <c r="DW205" s="69"/>
      <c r="DX205" s="70"/>
      <c r="DY205" s="71"/>
      <c r="DZ205" s="68"/>
      <c r="EA205" s="69"/>
      <c r="EB205" s="69"/>
      <c r="EC205" s="69"/>
      <c r="ED205" s="69"/>
      <c r="EE205" s="70"/>
      <c r="EF205" s="71"/>
      <c r="EG205" s="70">
        <f t="shared" ref="EG205:EG216" si="80">1-EI205</f>
        <v>1</v>
      </c>
      <c r="EH205" s="73">
        <f t="shared" ref="EH205:EH216" si="81">H205-EJ205</f>
        <v>0</v>
      </c>
      <c r="EI205" s="70">
        <f t="shared" si="79"/>
        <v>0</v>
      </c>
      <c r="EJ205" s="66">
        <f t="shared" si="78"/>
        <v>0</v>
      </c>
      <c r="EM205" s="67"/>
    </row>
    <row r="206" spans="1:143" outlineLevel="1" x14ac:dyDescent="0.2">
      <c r="A206" s="302" t="s">
        <v>170</v>
      </c>
      <c r="B206" s="303" t="s">
        <v>291</v>
      </c>
      <c r="C206" s="306" t="str">
        <f>IFERROR(IFERROR(IF(MATCH(B206,[1]SINAPI!$A$3:$A$7037,0),(PROPER(VLOOKUP(B206,[1]SINAPI!$A$3:$E$7037,5,0))),0),IFERROR(IF(MATCH(B206,'[1]CDHU-182'!$A$9:$A$4098,0),(UPPER(VLOOKUP(B206,'[1]CDHU-182'!$A$9:$H$4098,8,0))),0),IFERROR(IF(MATCH(B206,[1]FDE!$A$7:$A$3232,0),(VLOOKUP(B206,[1]FDE!$A$7:$E$3232,5,0)),0),IF(MATCH(B206,'[1]SIURB Edif'!$A$2:$A$2699,0),(PROPER(VLOOKUP(B206,'[1]SIURB Edif'!A$2:E$2699,5,0))),0))))," ")</f>
        <v>CDHU-182</v>
      </c>
      <c r="D206" s="169" t="s">
        <v>805</v>
      </c>
      <c r="E206" s="170" t="s">
        <v>879</v>
      </c>
      <c r="F206" s="174">
        <v>20</v>
      </c>
      <c r="G206" s="74"/>
      <c r="H206" s="177">
        <f>ROUND(IFERROR(F206*G206," - "),2)</f>
        <v>0</v>
      </c>
      <c r="I206" s="178" t="e">
        <f>H206/$G$686</f>
        <v>#DIV/0!</v>
      </c>
      <c r="J206" s="19">
        <f t="shared" si="76"/>
        <v>1</v>
      </c>
      <c r="K206" s="68">
        <f>SUM(L206:P206)</f>
        <v>0</v>
      </c>
      <c r="L206" s="69"/>
      <c r="M206" s="69"/>
      <c r="N206" s="69"/>
      <c r="O206" s="69"/>
      <c r="P206" s="69"/>
      <c r="Q206" s="73">
        <f>K206*$H206</f>
        <v>0</v>
      </c>
      <c r="R206" s="68">
        <f>SUM(S206:W206)</f>
        <v>0</v>
      </c>
      <c r="S206" s="69"/>
      <c r="T206" s="69"/>
      <c r="U206" s="69"/>
      <c r="V206" s="69"/>
      <c r="W206" s="69"/>
      <c r="X206" s="71">
        <f>R206*$H206</f>
        <v>0</v>
      </c>
      <c r="Y206" s="68">
        <f>SUM(Z206:AD206)</f>
        <v>0</v>
      </c>
      <c r="Z206" s="69"/>
      <c r="AA206" s="69"/>
      <c r="AB206" s="69"/>
      <c r="AC206" s="69"/>
      <c r="AD206" s="69"/>
      <c r="AE206" s="71">
        <f>Y206*$H206</f>
        <v>0</v>
      </c>
      <c r="AF206" s="68">
        <f>SUM(AG206:AK206)</f>
        <v>0</v>
      </c>
      <c r="AG206" s="69"/>
      <c r="AH206" s="69"/>
      <c r="AI206" s="69"/>
      <c r="AJ206" s="69"/>
      <c r="AK206" s="69"/>
      <c r="AL206" s="71">
        <f>AF206*$H206</f>
        <v>0</v>
      </c>
      <c r="AM206" s="68">
        <f>SUM(AN206:AR206)</f>
        <v>0</v>
      </c>
      <c r="AN206" s="69"/>
      <c r="AO206" s="69"/>
      <c r="AP206" s="69"/>
      <c r="AQ206" s="69"/>
      <c r="AR206" s="69"/>
      <c r="AS206" s="71">
        <f>AM206*$H206</f>
        <v>0</v>
      </c>
      <c r="AT206" s="68">
        <f>SUM(AU206:AY206)</f>
        <v>0</v>
      </c>
      <c r="AU206" s="69"/>
      <c r="AV206" s="69"/>
      <c r="AW206" s="69"/>
      <c r="AX206" s="69"/>
      <c r="AY206" s="69"/>
      <c r="AZ206" s="71">
        <f>AT206*$H206</f>
        <v>0</v>
      </c>
      <c r="BA206" s="68">
        <f>SUM(BB206:BF206)</f>
        <v>0</v>
      </c>
      <c r="BB206" s="69"/>
      <c r="BC206" s="69"/>
      <c r="BD206" s="69"/>
      <c r="BE206" s="69"/>
      <c r="BF206" s="69"/>
      <c r="BG206" s="71">
        <f>BA206*$H206</f>
        <v>0</v>
      </c>
      <c r="BH206" s="68">
        <f>SUM(BI206:BM206)</f>
        <v>0</v>
      </c>
      <c r="BI206" s="69"/>
      <c r="BJ206" s="69"/>
      <c r="BK206" s="69"/>
      <c r="BL206" s="69"/>
      <c r="BM206" s="69"/>
      <c r="BN206" s="71">
        <f>BH206*$H206</f>
        <v>0</v>
      </c>
      <c r="BO206" s="68">
        <f>SUM(BP206:BT206)</f>
        <v>0</v>
      </c>
      <c r="BP206" s="69"/>
      <c r="BQ206" s="69"/>
      <c r="BR206" s="69"/>
      <c r="BS206" s="69"/>
      <c r="BT206" s="69"/>
      <c r="BU206" s="71">
        <f>BO206*$H206</f>
        <v>0</v>
      </c>
      <c r="BV206" s="68">
        <f>SUM(BW206:CA206)</f>
        <v>0</v>
      </c>
      <c r="BW206" s="69"/>
      <c r="BX206" s="69"/>
      <c r="BY206" s="69"/>
      <c r="BZ206" s="69"/>
      <c r="CA206" s="69"/>
      <c r="CB206" s="71">
        <f>BV206*$H206</f>
        <v>0</v>
      </c>
      <c r="CC206" s="68">
        <f>SUM(CD206:CH206)</f>
        <v>0</v>
      </c>
      <c r="CD206" s="69"/>
      <c r="CE206" s="69"/>
      <c r="CF206" s="69"/>
      <c r="CG206" s="69"/>
      <c r="CH206" s="69"/>
      <c r="CI206" s="71">
        <f>CC206*$H206</f>
        <v>0</v>
      </c>
      <c r="CJ206" s="68">
        <f>SUM(CK206:CO206)</f>
        <v>0</v>
      </c>
      <c r="CK206" s="69"/>
      <c r="CL206" s="69"/>
      <c r="CM206" s="69"/>
      <c r="CN206" s="69"/>
      <c r="CO206" s="69"/>
      <c r="CP206" s="71">
        <f>CJ206*$H206</f>
        <v>0</v>
      </c>
      <c r="CQ206" s="68">
        <f>SUM(CR206:CV206)</f>
        <v>0</v>
      </c>
      <c r="CR206" s="69"/>
      <c r="CS206" s="69"/>
      <c r="CT206" s="69"/>
      <c r="CU206" s="69"/>
      <c r="CV206" s="69"/>
      <c r="CW206" s="71">
        <f>CQ206*$H206</f>
        <v>0</v>
      </c>
      <c r="CX206" s="68">
        <f>SUM(CY206:DC206)</f>
        <v>0</v>
      </c>
      <c r="CY206" s="69"/>
      <c r="CZ206" s="69"/>
      <c r="DA206" s="69"/>
      <c r="DB206" s="69"/>
      <c r="DC206" s="69"/>
      <c r="DD206" s="71">
        <f>CX206*$H206</f>
        <v>0</v>
      </c>
      <c r="DE206" s="68">
        <f>SUM(DF206:DJ206)</f>
        <v>0</v>
      </c>
      <c r="DF206" s="69"/>
      <c r="DG206" s="69"/>
      <c r="DH206" s="69"/>
      <c r="DI206" s="69"/>
      <c r="DJ206" s="69"/>
      <c r="DK206" s="71">
        <f>DE206*$H206</f>
        <v>0</v>
      </c>
      <c r="DL206" s="68">
        <f>SUM(DM206:DQ206)</f>
        <v>0</v>
      </c>
      <c r="DM206" s="69"/>
      <c r="DN206" s="69"/>
      <c r="DO206" s="69"/>
      <c r="DP206" s="69"/>
      <c r="DQ206" s="69"/>
      <c r="DR206" s="71">
        <f>DL206*$H206</f>
        <v>0</v>
      </c>
      <c r="DS206" s="68">
        <f>SUM(DT206:DX206)</f>
        <v>0</v>
      </c>
      <c r="DT206" s="69"/>
      <c r="DU206" s="69"/>
      <c r="DV206" s="69"/>
      <c r="DW206" s="69"/>
      <c r="DX206" s="69"/>
      <c r="DY206" s="71">
        <f>DS206*$H206</f>
        <v>0</v>
      </c>
      <c r="DZ206" s="68">
        <f>SUM(EA206:EE206)</f>
        <v>0</v>
      </c>
      <c r="EA206" s="69"/>
      <c r="EB206" s="69"/>
      <c r="EC206" s="69"/>
      <c r="ED206" s="69"/>
      <c r="EE206" s="69"/>
      <c r="EF206" s="71">
        <f>DZ206*$H206</f>
        <v>0</v>
      </c>
      <c r="EG206" s="70">
        <f t="shared" si="80"/>
        <v>1</v>
      </c>
      <c r="EH206" s="73">
        <f t="shared" si="81"/>
        <v>0</v>
      </c>
      <c r="EI206" s="70">
        <f t="shared" si="79"/>
        <v>0</v>
      </c>
      <c r="EJ206" s="66">
        <f t="shared" si="78"/>
        <v>0</v>
      </c>
      <c r="EM206" s="67"/>
    </row>
    <row r="207" spans="1:143" outlineLevel="1" x14ac:dyDescent="0.2">
      <c r="A207" s="302" t="s">
        <v>108</v>
      </c>
      <c r="B207" s="303" t="s">
        <v>293</v>
      </c>
      <c r="C207" s="306" t="str">
        <f>IFERROR(IFERROR(IF(MATCH(B207,[1]SINAPI!$A$3:$A$7037,0),(PROPER(VLOOKUP(B207,[1]SINAPI!$A$3:$E$7037,5,0))),0),IFERROR(IF(MATCH(B207,'[1]CDHU-182'!$A$9:$A$4098,0),(UPPER(VLOOKUP(B207,'[1]CDHU-182'!$A$9:$H$4098,8,0))),0),IFERROR(IF(MATCH(B207,[1]FDE!$A$7:$A$3232,0),(VLOOKUP(B207,[1]FDE!$A$7:$E$3232,5,0)),0),IF(MATCH(B207,'[1]SIURB Edif'!$A$2:$A$2699,0),(PROPER(VLOOKUP(B207,'[1]SIURB Edif'!A$2:E$2699,5,0))),0))))," ")</f>
        <v>CDHU-182</v>
      </c>
      <c r="D207" s="169" t="s">
        <v>806</v>
      </c>
      <c r="E207" s="170" t="s">
        <v>184</v>
      </c>
      <c r="F207" s="174">
        <v>36</v>
      </c>
      <c r="G207" s="74"/>
      <c r="H207" s="177">
        <f>ROUND(IFERROR(F207*G207," - "),2)</f>
        <v>0</v>
      </c>
      <c r="I207" s="178" t="e">
        <f>H207/$G$686</f>
        <v>#DIV/0!</v>
      </c>
      <c r="J207" s="19">
        <f t="shared" si="76"/>
        <v>1</v>
      </c>
      <c r="K207" s="68">
        <f>SUM(L207:P207)</f>
        <v>0</v>
      </c>
      <c r="L207" s="69"/>
      <c r="M207" s="69"/>
      <c r="N207" s="69"/>
      <c r="O207" s="69"/>
      <c r="P207" s="69"/>
      <c r="Q207" s="73">
        <f>K207*$H207</f>
        <v>0</v>
      </c>
      <c r="R207" s="68">
        <f>SUM(S207:W207)</f>
        <v>0</v>
      </c>
      <c r="S207" s="69"/>
      <c r="T207" s="69"/>
      <c r="U207" s="69"/>
      <c r="V207" s="69"/>
      <c r="W207" s="69"/>
      <c r="X207" s="71">
        <f>R207*$H207</f>
        <v>0</v>
      </c>
      <c r="Y207" s="68">
        <f>SUM(Z207:AD207)</f>
        <v>0</v>
      </c>
      <c r="Z207" s="69"/>
      <c r="AA207" s="69"/>
      <c r="AB207" s="69"/>
      <c r="AC207" s="69"/>
      <c r="AD207" s="69"/>
      <c r="AE207" s="71">
        <f>Y207*$H207</f>
        <v>0</v>
      </c>
      <c r="AF207" s="68">
        <f>SUM(AG207:AK207)</f>
        <v>0</v>
      </c>
      <c r="AG207" s="69"/>
      <c r="AH207" s="69"/>
      <c r="AI207" s="69"/>
      <c r="AJ207" s="69"/>
      <c r="AK207" s="69"/>
      <c r="AL207" s="71">
        <f>AF207*$H207</f>
        <v>0</v>
      </c>
      <c r="AM207" s="68">
        <f>SUM(AN207:AR207)</f>
        <v>0</v>
      </c>
      <c r="AN207" s="69"/>
      <c r="AO207" s="69"/>
      <c r="AP207" s="69"/>
      <c r="AQ207" s="69"/>
      <c r="AR207" s="69"/>
      <c r="AS207" s="71">
        <f>AM207*$H207</f>
        <v>0</v>
      </c>
      <c r="AT207" s="68">
        <f>SUM(AU207:AY207)</f>
        <v>0</v>
      </c>
      <c r="AU207" s="69"/>
      <c r="AV207" s="69"/>
      <c r="AW207" s="69"/>
      <c r="AX207" s="69"/>
      <c r="AY207" s="69"/>
      <c r="AZ207" s="71">
        <f>AT207*$H207</f>
        <v>0</v>
      </c>
      <c r="BA207" s="68">
        <f>SUM(BB207:BF207)</f>
        <v>0</v>
      </c>
      <c r="BB207" s="69"/>
      <c r="BC207" s="69"/>
      <c r="BD207" s="69"/>
      <c r="BE207" s="69"/>
      <c r="BF207" s="69"/>
      <c r="BG207" s="71">
        <f>BA207*$H207</f>
        <v>0</v>
      </c>
      <c r="BH207" s="68">
        <f>SUM(BI207:BM207)</f>
        <v>0</v>
      </c>
      <c r="BI207" s="69"/>
      <c r="BJ207" s="69"/>
      <c r="BK207" s="69"/>
      <c r="BL207" s="69"/>
      <c r="BM207" s="69"/>
      <c r="BN207" s="71">
        <f>BH207*$H207</f>
        <v>0</v>
      </c>
      <c r="BO207" s="68">
        <f>SUM(BP207:BT207)</f>
        <v>0</v>
      </c>
      <c r="BP207" s="69"/>
      <c r="BQ207" s="69"/>
      <c r="BR207" s="69"/>
      <c r="BS207" s="69"/>
      <c r="BT207" s="69"/>
      <c r="BU207" s="71">
        <f>BO207*$H207</f>
        <v>0</v>
      </c>
      <c r="BV207" s="68">
        <f>SUM(BW207:CA207)</f>
        <v>0</v>
      </c>
      <c r="BW207" s="69"/>
      <c r="BX207" s="69"/>
      <c r="BY207" s="69"/>
      <c r="BZ207" s="69"/>
      <c r="CA207" s="69"/>
      <c r="CB207" s="71">
        <f>BV207*$H207</f>
        <v>0</v>
      </c>
      <c r="CC207" s="68">
        <f>SUM(CD207:CH207)</f>
        <v>0</v>
      </c>
      <c r="CD207" s="69"/>
      <c r="CE207" s="69"/>
      <c r="CF207" s="69"/>
      <c r="CG207" s="69"/>
      <c r="CH207" s="69"/>
      <c r="CI207" s="71">
        <f>CC207*$H207</f>
        <v>0</v>
      </c>
      <c r="CJ207" s="68">
        <f>SUM(CK207:CO207)</f>
        <v>0</v>
      </c>
      <c r="CK207" s="69"/>
      <c r="CL207" s="69"/>
      <c r="CM207" s="69"/>
      <c r="CN207" s="69"/>
      <c r="CO207" s="69"/>
      <c r="CP207" s="71">
        <f>CJ207*$H207</f>
        <v>0</v>
      </c>
      <c r="CQ207" s="68">
        <f>SUM(CR207:CV207)</f>
        <v>0</v>
      </c>
      <c r="CR207" s="69"/>
      <c r="CS207" s="69"/>
      <c r="CT207" s="69"/>
      <c r="CU207" s="69"/>
      <c r="CV207" s="69"/>
      <c r="CW207" s="71">
        <f>CQ207*$H207</f>
        <v>0</v>
      </c>
      <c r="CX207" s="68">
        <f>SUM(CY207:DC207)</f>
        <v>0</v>
      </c>
      <c r="CY207" s="69"/>
      <c r="CZ207" s="69"/>
      <c r="DA207" s="69"/>
      <c r="DB207" s="69"/>
      <c r="DC207" s="69"/>
      <c r="DD207" s="71">
        <f>CX207*$H207</f>
        <v>0</v>
      </c>
      <c r="DE207" s="68">
        <f>SUM(DF207:DJ207)</f>
        <v>0</v>
      </c>
      <c r="DF207" s="69"/>
      <c r="DG207" s="69"/>
      <c r="DH207" s="69"/>
      <c r="DI207" s="69"/>
      <c r="DJ207" s="69"/>
      <c r="DK207" s="71">
        <f>DE207*$H207</f>
        <v>0</v>
      </c>
      <c r="DL207" s="68">
        <f>SUM(DM207:DQ207)</f>
        <v>0</v>
      </c>
      <c r="DM207" s="69"/>
      <c r="DN207" s="69"/>
      <c r="DO207" s="69"/>
      <c r="DP207" s="69"/>
      <c r="DQ207" s="69"/>
      <c r="DR207" s="71">
        <f>DL207*$H207</f>
        <v>0</v>
      </c>
      <c r="DS207" s="68">
        <f>SUM(DT207:DX207)</f>
        <v>0</v>
      </c>
      <c r="DT207" s="69"/>
      <c r="DU207" s="69"/>
      <c r="DV207" s="69"/>
      <c r="DW207" s="69"/>
      <c r="DX207" s="69"/>
      <c r="DY207" s="71">
        <f>DS207*$H207</f>
        <v>0</v>
      </c>
      <c r="DZ207" s="68">
        <f>SUM(EA207:EE207)</f>
        <v>0</v>
      </c>
      <c r="EA207" s="69"/>
      <c r="EB207" s="69"/>
      <c r="EC207" s="69"/>
      <c r="ED207" s="69"/>
      <c r="EE207" s="69"/>
      <c r="EF207" s="71">
        <f>DZ207*$H207</f>
        <v>0</v>
      </c>
      <c r="EG207" s="70">
        <f t="shared" si="80"/>
        <v>1</v>
      </c>
      <c r="EH207" s="73">
        <f t="shared" si="81"/>
        <v>0</v>
      </c>
      <c r="EI207" s="70">
        <f t="shared" si="79"/>
        <v>0</v>
      </c>
      <c r="EJ207" s="66">
        <f t="shared" si="78"/>
        <v>0</v>
      </c>
      <c r="EM207" s="67"/>
    </row>
    <row r="208" spans="1:143" outlineLevel="1" x14ac:dyDescent="0.2">
      <c r="A208" s="313" t="s">
        <v>415</v>
      </c>
      <c r="B208" s="314"/>
      <c r="C208" s="307"/>
      <c r="D208" s="176" t="s">
        <v>884</v>
      </c>
      <c r="E208" s="28">
        <f>SUM(H209:H212)</f>
        <v>0</v>
      </c>
      <c r="F208" s="28"/>
      <c r="G208" s="28"/>
      <c r="H208" s="28"/>
      <c r="I208" s="27" t="e">
        <f>E208/$G$686</f>
        <v>#DIV/0!</v>
      </c>
      <c r="J208" s="19">
        <f>EG208</f>
        <v>1</v>
      </c>
      <c r="K208" s="68"/>
      <c r="L208" s="69"/>
      <c r="M208" s="69"/>
      <c r="N208" s="69"/>
      <c r="O208" s="69"/>
      <c r="P208" s="70"/>
      <c r="Q208" s="73"/>
      <c r="R208" s="68"/>
      <c r="S208" s="69"/>
      <c r="T208" s="69"/>
      <c r="U208" s="69"/>
      <c r="V208" s="69"/>
      <c r="W208" s="70"/>
      <c r="X208" s="71"/>
      <c r="Y208" s="68"/>
      <c r="Z208" s="69"/>
      <c r="AA208" s="69"/>
      <c r="AB208" s="69"/>
      <c r="AC208" s="69"/>
      <c r="AD208" s="70"/>
      <c r="AE208" s="71"/>
      <c r="AF208" s="68"/>
      <c r="AG208" s="69"/>
      <c r="AH208" s="69"/>
      <c r="AI208" s="69"/>
      <c r="AJ208" s="69"/>
      <c r="AK208" s="70"/>
      <c r="AL208" s="71"/>
      <c r="AM208" s="68"/>
      <c r="AN208" s="69"/>
      <c r="AO208" s="69"/>
      <c r="AP208" s="69"/>
      <c r="AQ208" s="69"/>
      <c r="AR208" s="70"/>
      <c r="AS208" s="71"/>
      <c r="AT208" s="68"/>
      <c r="AU208" s="69"/>
      <c r="AV208" s="69"/>
      <c r="AW208" s="69"/>
      <c r="AX208" s="69"/>
      <c r="AY208" s="70"/>
      <c r="AZ208" s="71"/>
      <c r="BA208" s="68"/>
      <c r="BB208" s="69"/>
      <c r="BC208" s="69"/>
      <c r="BD208" s="69"/>
      <c r="BE208" s="69"/>
      <c r="BF208" s="70"/>
      <c r="BG208" s="71"/>
      <c r="BH208" s="68"/>
      <c r="BI208" s="69"/>
      <c r="BJ208" s="69"/>
      <c r="BK208" s="69"/>
      <c r="BL208" s="69"/>
      <c r="BM208" s="70"/>
      <c r="BN208" s="71"/>
      <c r="BO208" s="68"/>
      <c r="BP208" s="69"/>
      <c r="BQ208" s="69"/>
      <c r="BR208" s="69"/>
      <c r="BS208" s="69"/>
      <c r="BT208" s="70"/>
      <c r="BU208" s="71"/>
      <c r="BV208" s="68"/>
      <c r="BW208" s="69"/>
      <c r="BX208" s="69"/>
      <c r="BY208" s="69"/>
      <c r="BZ208" s="69"/>
      <c r="CA208" s="70"/>
      <c r="CB208" s="71"/>
      <c r="CC208" s="68"/>
      <c r="CD208" s="69"/>
      <c r="CE208" s="69"/>
      <c r="CF208" s="69"/>
      <c r="CG208" s="69"/>
      <c r="CH208" s="70"/>
      <c r="CI208" s="71"/>
      <c r="CJ208" s="68"/>
      <c r="CK208" s="69"/>
      <c r="CL208" s="69"/>
      <c r="CM208" s="69"/>
      <c r="CN208" s="69"/>
      <c r="CO208" s="70"/>
      <c r="CP208" s="71"/>
      <c r="CQ208" s="68"/>
      <c r="CR208" s="69"/>
      <c r="CS208" s="69"/>
      <c r="CT208" s="69"/>
      <c r="CU208" s="69"/>
      <c r="CV208" s="70"/>
      <c r="CW208" s="71"/>
      <c r="CX208" s="68"/>
      <c r="CY208" s="69"/>
      <c r="CZ208" s="69"/>
      <c r="DA208" s="69"/>
      <c r="DB208" s="69"/>
      <c r="DC208" s="70"/>
      <c r="DD208" s="71"/>
      <c r="DE208" s="68"/>
      <c r="DF208" s="69"/>
      <c r="DG208" s="69"/>
      <c r="DH208" s="69"/>
      <c r="DI208" s="69"/>
      <c r="DJ208" s="70"/>
      <c r="DK208" s="71"/>
      <c r="DL208" s="68"/>
      <c r="DM208" s="69"/>
      <c r="DN208" s="69"/>
      <c r="DO208" s="69"/>
      <c r="DP208" s="69"/>
      <c r="DQ208" s="70"/>
      <c r="DR208" s="71"/>
      <c r="DS208" s="68"/>
      <c r="DT208" s="69"/>
      <c r="DU208" s="69"/>
      <c r="DV208" s="69"/>
      <c r="DW208" s="69"/>
      <c r="DX208" s="70"/>
      <c r="DY208" s="71"/>
      <c r="DZ208" s="68"/>
      <c r="EA208" s="69"/>
      <c r="EB208" s="69"/>
      <c r="EC208" s="69"/>
      <c r="ED208" s="69"/>
      <c r="EE208" s="70"/>
      <c r="EF208" s="71"/>
      <c r="EG208" s="70">
        <f t="shared" si="80"/>
        <v>1</v>
      </c>
      <c r="EH208" s="73">
        <f t="shared" si="81"/>
        <v>0</v>
      </c>
      <c r="EI208" s="70">
        <f t="shared" si="79"/>
        <v>0</v>
      </c>
      <c r="EJ208" s="66">
        <f>SUM(CP208,CI208,CB208,BU208,BN208,BG208,AZ208,AS208,AL208,AE208,X208,Q208,CW208,DD208,DK208,DR208,DY208,EF208)</f>
        <v>0</v>
      </c>
      <c r="EM208" s="67"/>
    </row>
    <row r="209" spans="1:143" ht="25.5" outlineLevel="1" x14ac:dyDescent="0.2">
      <c r="A209" s="302" t="s">
        <v>109</v>
      </c>
      <c r="B209" s="303" t="s">
        <v>298</v>
      </c>
      <c r="C209" s="306" t="str">
        <f>IFERROR(IFERROR(IF(MATCH(B209,[1]SINAPI!$A$3:$A$7037,0),(PROPER(VLOOKUP(B209,[1]SINAPI!$A$3:$E$7037,5,0))),0),IFERROR(IF(MATCH(B209,'[1]CDHU-182'!$A$9:$A$4098,0),(UPPER(VLOOKUP(B209,'[1]CDHU-182'!$A$9:$H$4098,8,0))),0),IFERROR(IF(MATCH(B209,[1]FDE!$A$7:$A$3232,0),(VLOOKUP(B209,[1]FDE!$A$7:$E$3232,5,0)),0),IF(MATCH(B209,'[1]SIURB Edif'!$A$2:$A$2699,0),(PROPER(VLOOKUP(B209,'[1]SIURB Edif'!A$2:E$2699,5,0))),0))))," ")</f>
        <v>CDHU-182</v>
      </c>
      <c r="D209" s="169" t="s">
        <v>807</v>
      </c>
      <c r="E209" s="170" t="s">
        <v>75</v>
      </c>
      <c r="F209" s="174">
        <v>9</v>
      </c>
      <c r="G209" s="74"/>
      <c r="H209" s="177">
        <f>ROUND(IFERROR(F209*G209," - "),2)</f>
        <v>0</v>
      </c>
      <c r="I209" s="178" t="e">
        <f>H209/$G$686</f>
        <v>#DIV/0!</v>
      </c>
      <c r="J209" s="19">
        <f t="shared" ref="J209:J223" si="82">EG209</f>
        <v>1</v>
      </c>
      <c r="K209" s="68">
        <f>SUM(L209:P209)</f>
        <v>0</v>
      </c>
      <c r="L209" s="69"/>
      <c r="M209" s="69"/>
      <c r="N209" s="69"/>
      <c r="O209" s="69"/>
      <c r="P209" s="69"/>
      <c r="Q209" s="73">
        <f>K209*$H209</f>
        <v>0</v>
      </c>
      <c r="R209" s="68">
        <f>SUM(S209:W209)</f>
        <v>0</v>
      </c>
      <c r="S209" s="69"/>
      <c r="T209" s="69"/>
      <c r="U209" s="69"/>
      <c r="V209" s="69"/>
      <c r="W209" s="69"/>
      <c r="X209" s="71">
        <f>R209*$H209</f>
        <v>0</v>
      </c>
      <c r="Y209" s="68">
        <f>SUM(Z209:AD209)</f>
        <v>0</v>
      </c>
      <c r="Z209" s="69"/>
      <c r="AA209" s="69"/>
      <c r="AB209" s="69"/>
      <c r="AC209" s="69"/>
      <c r="AD209" s="69"/>
      <c r="AE209" s="71">
        <f>Y209*$H209</f>
        <v>0</v>
      </c>
      <c r="AF209" s="68">
        <f>SUM(AG209:AK209)</f>
        <v>0</v>
      </c>
      <c r="AG209" s="69"/>
      <c r="AH209" s="69"/>
      <c r="AI209" s="69"/>
      <c r="AJ209" s="69"/>
      <c r="AK209" s="69"/>
      <c r="AL209" s="71">
        <f>AF209*$H209</f>
        <v>0</v>
      </c>
      <c r="AM209" s="68">
        <f>SUM(AN209:AR209)</f>
        <v>0</v>
      </c>
      <c r="AN209" s="69"/>
      <c r="AO209" s="69"/>
      <c r="AP209" s="69"/>
      <c r="AQ209" s="69"/>
      <c r="AR209" s="69"/>
      <c r="AS209" s="71">
        <f>AM209*$H209</f>
        <v>0</v>
      </c>
      <c r="AT209" s="68">
        <f>SUM(AU209:AY209)</f>
        <v>0</v>
      </c>
      <c r="AU209" s="69"/>
      <c r="AV209" s="69"/>
      <c r="AW209" s="69"/>
      <c r="AX209" s="69"/>
      <c r="AY209" s="69"/>
      <c r="AZ209" s="71">
        <f>AT209*$H209</f>
        <v>0</v>
      </c>
      <c r="BA209" s="68">
        <f>SUM(BB209:BF209)</f>
        <v>0</v>
      </c>
      <c r="BB209" s="69"/>
      <c r="BC209" s="69"/>
      <c r="BD209" s="69"/>
      <c r="BE209" s="69"/>
      <c r="BF209" s="69"/>
      <c r="BG209" s="71">
        <f>BA209*$H209</f>
        <v>0</v>
      </c>
      <c r="BH209" s="68">
        <f>SUM(BI209:BM209)</f>
        <v>0</v>
      </c>
      <c r="BI209" s="69"/>
      <c r="BJ209" s="69"/>
      <c r="BK209" s="69"/>
      <c r="BL209" s="69"/>
      <c r="BM209" s="69"/>
      <c r="BN209" s="71">
        <f>BH209*$H209</f>
        <v>0</v>
      </c>
      <c r="BO209" s="68">
        <f>SUM(BP209:BT209)</f>
        <v>0</v>
      </c>
      <c r="BP209" s="69"/>
      <c r="BQ209" s="69"/>
      <c r="BR209" s="69"/>
      <c r="BS209" s="69"/>
      <c r="BT209" s="69"/>
      <c r="BU209" s="71">
        <f>BO209*$H209</f>
        <v>0</v>
      </c>
      <c r="BV209" s="68">
        <f>SUM(BW209:CA209)</f>
        <v>0</v>
      </c>
      <c r="BW209" s="69"/>
      <c r="BX209" s="69"/>
      <c r="BY209" s="69"/>
      <c r="BZ209" s="69"/>
      <c r="CA209" s="69"/>
      <c r="CB209" s="71">
        <f>BV209*$H209</f>
        <v>0</v>
      </c>
      <c r="CC209" s="68">
        <f>SUM(CD209:CH209)</f>
        <v>0</v>
      </c>
      <c r="CD209" s="69"/>
      <c r="CE209" s="69"/>
      <c r="CF209" s="69"/>
      <c r="CG209" s="69"/>
      <c r="CH209" s="69"/>
      <c r="CI209" s="71">
        <f>CC209*$H209</f>
        <v>0</v>
      </c>
      <c r="CJ209" s="68">
        <f>SUM(CK209:CO209)</f>
        <v>0</v>
      </c>
      <c r="CK209" s="69"/>
      <c r="CL209" s="69"/>
      <c r="CM209" s="69"/>
      <c r="CN209" s="69"/>
      <c r="CO209" s="69"/>
      <c r="CP209" s="71">
        <f>CJ209*$H209</f>
        <v>0</v>
      </c>
      <c r="CQ209" s="68">
        <f>SUM(CR209:CV209)</f>
        <v>0</v>
      </c>
      <c r="CR209" s="69"/>
      <c r="CS209" s="69"/>
      <c r="CT209" s="69"/>
      <c r="CU209" s="69"/>
      <c r="CV209" s="69"/>
      <c r="CW209" s="71">
        <f>CQ209*$H209</f>
        <v>0</v>
      </c>
      <c r="CX209" s="68">
        <f>SUM(CY209:DC209)</f>
        <v>0</v>
      </c>
      <c r="CY209" s="69"/>
      <c r="CZ209" s="69"/>
      <c r="DA209" s="69"/>
      <c r="DB209" s="69"/>
      <c r="DC209" s="69"/>
      <c r="DD209" s="71">
        <f>CX209*$H209</f>
        <v>0</v>
      </c>
      <c r="DE209" s="68">
        <f>SUM(DF209:DJ209)</f>
        <v>0</v>
      </c>
      <c r="DF209" s="69"/>
      <c r="DG209" s="69"/>
      <c r="DH209" s="69"/>
      <c r="DI209" s="69"/>
      <c r="DJ209" s="69"/>
      <c r="DK209" s="71">
        <f>DE209*$H209</f>
        <v>0</v>
      </c>
      <c r="DL209" s="68">
        <f>SUM(DM209:DQ209)</f>
        <v>0</v>
      </c>
      <c r="DM209" s="69"/>
      <c r="DN209" s="69"/>
      <c r="DO209" s="69"/>
      <c r="DP209" s="69"/>
      <c r="DQ209" s="69"/>
      <c r="DR209" s="71">
        <f>DL209*$H209</f>
        <v>0</v>
      </c>
      <c r="DS209" s="68">
        <f>SUM(DT209:DX209)</f>
        <v>0</v>
      </c>
      <c r="DT209" s="69"/>
      <c r="DU209" s="69"/>
      <c r="DV209" s="69"/>
      <c r="DW209" s="69"/>
      <c r="DX209" s="69"/>
      <c r="DY209" s="71">
        <f>DS209*$H209</f>
        <v>0</v>
      </c>
      <c r="DZ209" s="68">
        <f>SUM(EA209:EE209)</f>
        <v>0</v>
      </c>
      <c r="EA209" s="69"/>
      <c r="EB209" s="69"/>
      <c r="EC209" s="69"/>
      <c r="ED209" s="69"/>
      <c r="EE209" s="69"/>
      <c r="EF209" s="71">
        <f>DZ209*$H209</f>
        <v>0</v>
      </c>
      <c r="EG209" s="70">
        <f t="shared" si="80"/>
        <v>1</v>
      </c>
      <c r="EH209" s="73">
        <f t="shared" si="81"/>
        <v>0</v>
      </c>
      <c r="EI209" s="70">
        <f t="shared" ref="EI209:EI216" si="83">SUM(CJ209,CC209,BV209,BO209,BH209,BA209,AT209,AM209,AF209,Y209,R209,K209,CQ209,CX209,DE209,DL209,DS209,DZ209)</f>
        <v>0</v>
      </c>
      <c r="EJ209" s="66">
        <f t="shared" ref="EJ209:EJ223" si="84">SUM(CP209,CI209,CB209,BU209,BN209,BG209,AZ209,AS209,AL209,AE209,X209,Q209,CW209,DD209,DK209,DR209,DY209,EF209)</f>
        <v>0</v>
      </c>
      <c r="EM209" s="67"/>
    </row>
    <row r="210" spans="1:143" ht="25.5" outlineLevel="1" x14ac:dyDescent="0.2">
      <c r="A210" s="302" t="s">
        <v>110</v>
      </c>
      <c r="B210" s="303" t="s">
        <v>299</v>
      </c>
      <c r="C210" s="306" t="str">
        <f>IFERROR(IFERROR(IF(MATCH(B210,[1]SINAPI!$A$3:$A$7037,0),(PROPER(VLOOKUP(B210,[1]SINAPI!$A$3:$E$7037,5,0))),0),IFERROR(IF(MATCH(B210,'[1]CDHU-182'!$A$9:$A$4098,0),(UPPER(VLOOKUP(B210,'[1]CDHU-182'!$A$9:$H$4098,8,0))),0),IFERROR(IF(MATCH(B210,[1]FDE!$A$7:$A$3232,0),(VLOOKUP(B210,[1]FDE!$A$7:$E$3232,5,0)),0),IF(MATCH(B210,'[1]SIURB Edif'!$A$2:$A$2699,0),(PROPER(VLOOKUP(B210,'[1]SIURB Edif'!A$2:E$2699,5,0))),0))))," ")</f>
        <v>CDHU-182</v>
      </c>
      <c r="D210" s="169" t="s">
        <v>808</v>
      </c>
      <c r="E210" s="170" t="s">
        <v>75</v>
      </c>
      <c r="F210" s="174">
        <v>10</v>
      </c>
      <c r="G210" s="74"/>
      <c r="H210" s="177">
        <f>ROUND(IFERROR(F210*G210," - "),2)</f>
        <v>0</v>
      </c>
      <c r="I210" s="178" t="e">
        <f>H210/$G$686</f>
        <v>#DIV/0!</v>
      </c>
      <c r="J210" s="19">
        <f t="shared" si="82"/>
        <v>1</v>
      </c>
      <c r="K210" s="68">
        <f>SUM(L210:P210)</f>
        <v>0</v>
      </c>
      <c r="L210" s="69"/>
      <c r="M210" s="69"/>
      <c r="N210" s="69"/>
      <c r="O210" s="69"/>
      <c r="P210" s="69"/>
      <c r="Q210" s="73">
        <f>K210*$H210</f>
        <v>0</v>
      </c>
      <c r="R210" s="68">
        <f>SUM(S210:W210)</f>
        <v>0</v>
      </c>
      <c r="S210" s="69"/>
      <c r="T210" s="69"/>
      <c r="U210" s="69"/>
      <c r="V210" s="69"/>
      <c r="W210" s="69"/>
      <c r="X210" s="71">
        <f>R210*$H210</f>
        <v>0</v>
      </c>
      <c r="Y210" s="68">
        <f>SUM(Z210:AD210)</f>
        <v>0</v>
      </c>
      <c r="Z210" s="69"/>
      <c r="AA210" s="69"/>
      <c r="AB210" s="69"/>
      <c r="AC210" s="69"/>
      <c r="AD210" s="69"/>
      <c r="AE210" s="71">
        <f>Y210*$H210</f>
        <v>0</v>
      </c>
      <c r="AF210" s="68">
        <f>SUM(AG210:AK210)</f>
        <v>0</v>
      </c>
      <c r="AG210" s="69"/>
      <c r="AH210" s="69"/>
      <c r="AI210" s="69"/>
      <c r="AJ210" s="69"/>
      <c r="AK210" s="69"/>
      <c r="AL210" s="71">
        <f>AF210*$H210</f>
        <v>0</v>
      </c>
      <c r="AM210" s="68">
        <f>SUM(AN210:AR210)</f>
        <v>0</v>
      </c>
      <c r="AN210" s="69"/>
      <c r="AO210" s="69"/>
      <c r="AP210" s="69"/>
      <c r="AQ210" s="69"/>
      <c r="AR210" s="69"/>
      <c r="AS210" s="71">
        <f>AM210*$H210</f>
        <v>0</v>
      </c>
      <c r="AT210" s="68">
        <f>SUM(AU210:AY210)</f>
        <v>0</v>
      </c>
      <c r="AU210" s="69"/>
      <c r="AV210" s="69"/>
      <c r="AW210" s="69"/>
      <c r="AX210" s="69"/>
      <c r="AY210" s="69"/>
      <c r="AZ210" s="71">
        <f>AT210*$H210</f>
        <v>0</v>
      </c>
      <c r="BA210" s="68">
        <f>SUM(BB210:BF210)</f>
        <v>0</v>
      </c>
      <c r="BB210" s="69"/>
      <c r="BC210" s="69"/>
      <c r="BD210" s="69"/>
      <c r="BE210" s="69"/>
      <c r="BF210" s="69"/>
      <c r="BG210" s="71">
        <f>BA210*$H210</f>
        <v>0</v>
      </c>
      <c r="BH210" s="68">
        <f>SUM(BI210:BM210)</f>
        <v>0</v>
      </c>
      <c r="BI210" s="69"/>
      <c r="BJ210" s="69"/>
      <c r="BK210" s="69"/>
      <c r="BL210" s="69"/>
      <c r="BM210" s="69"/>
      <c r="BN210" s="71">
        <f>BH210*$H210</f>
        <v>0</v>
      </c>
      <c r="BO210" s="68">
        <f>SUM(BP210:BT210)</f>
        <v>0</v>
      </c>
      <c r="BP210" s="69"/>
      <c r="BQ210" s="69"/>
      <c r="BR210" s="69"/>
      <c r="BS210" s="69"/>
      <c r="BT210" s="69"/>
      <c r="BU210" s="71">
        <f>BO210*$H210</f>
        <v>0</v>
      </c>
      <c r="BV210" s="68">
        <f>SUM(BW210:CA210)</f>
        <v>0</v>
      </c>
      <c r="BW210" s="69"/>
      <c r="BX210" s="69"/>
      <c r="BY210" s="69"/>
      <c r="BZ210" s="69"/>
      <c r="CA210" s="69"/>
      <c r="CB210" s="71">
        <f>BV210*$H210</f>
        <v>0</v>
      </c>
      <c r="CC210" s="68">
        <f>SUM(CD210:CH210)</f>
        <v>0</v>
      </c>
      <c r="CD210" s="69"/>
      <c r="CE210" s="69"/>
      <c r="CF210" s="69"/>
      <c r="CG210" s="69"/>
      <c r="CH210" s="69"/>
      <c r="CI210" s="71">
        <f>CC210*$H210</f>
        <v>0</v>
      </c>
      <c r="CJ210" s="68">
        <f>SUM(CK210:CO210)</f>
        <v>0</v>
      </c>
      <c r="CK210" s="69"/>
      <c r="CL210" s="69"/>
      <c r="CM210" s="69"/>
      <c r="CN210" s="69"/>
      <c r="CO210" s="69"/>
      <c r="CP210" s="71">
        <f>CJ210*$H210</f>
        <v>0</v>
      </c>
      <c r="CQ210" s="68">
        <f>SUM(CR210:CV210)</f>
        <v>0</v>
      </c>
      <c r="CR210" s="69"/>
      <c r="CS210" s="69"/>
      <c r="CT210" s="69"/>
      <c r="CU210" s="69"/>
      <c r="CV210" s="69"/>
      <c r="CW210" s="71">
        <f>CQ210*$H210</f>
        <v>0</v>
      </c>
      <c r="CX210" s="68">
        <f>SUM(CY210:DC210)</f>
        <v>0</v>
      </c>
      <c r="CY210" s="69"/>
      <c r="CZ210" s="69"/>
      <c r="DA210" s="69"/>
      <c r="DB210" s="69"/>
      <c r="DC210" s="69"/>
      <c r="DD210" s="71">
        <f>CX210*$H210</f>
        <v>0</v>
      </c>
      <c r="DE210" s="68">
        <f>SUM(DF210:DJ210)</f>
        <v>0</v>
      </c>
      <c r="DF210" s="69"/>
      <c r="DG210" s="69"/>
      <c r="DH210" s="69"/>
      <c r="DI210" s="69"/>
      <c r="DJ210" s="69"/>
      <c r="DK210" s="71">
        <f>DE210*$H210</f>
        <v>0</v>
      </c>
      <c r="DL210" s="68">
        <f>SUM(DM210:DQ210)</f>
        <v>0</v>
      </c>
      <c r="DM210" s="69"/>
      <c r="DN210" s="69"/>
      <c r="DO210" s="69"/>
      <c r="DP210" s="69"/>
      <c r="DQ210" s="69"/>
      <c r="DR210" s="71">
        <f>DL210*$H210</f>
        <v>0</v>
      </c>
      <c r="DS210" s="68">
        <f>SUM(DT210:DX210)</f>
        <v>0</v>
      </c>
      <c r="DT210" s="69"/>
      <c r="DU210" s="69"/>
      <c r="DV210" s="69"/>
      <c r="DW210" s="69"/>
      <c r="DX210" s="69"/>
      <c r="DY210" s="71">
        <f>DS210*$H210</f>
        <v>0</v>
      </c>
      <c r="DZ210" s="68">
        <f>SUM(EA210:EE210)</f>
        <v>0</v>
      </c>
      <c r="EA210" s="69"/>
      <c r="EB210" s="69"/>
      <c r="EC210" s="69"/>
      <c r="ED210" s="69"/>
      <c r="EE210" s="69"/>
      <c r="EF210" s="71">
        <f>DZ210*$H210</f>
        <v>0</v>
      </c>
      <c r="EG210" s="70">
        <f t="shared" si="80"/>
        <v>1</v>
      </c>
      <c r="EH210" s="73">
        <f t="shared" si="81"/>
        <v>0</v>
      </c>
      <c r="EI210" s="70">
        <f t="shared" si="83"/>
        <v>0</v>
      </c>
      <c r="EJ210" s="66">
        <f t="shared" si="84"/>
        <v>0</v>
      </c>
      <c r="EM210" s="67"/>
    </row>
    <row r="211" spans="1:143" outlineLevel="1" x14ac:dyDescent="0.2">
      <c r="A211" s="302" t="s">
        <v>111</v>
      </c>
      <c r="B211" s="303" t="s">
        <v>301</v>
      </c>
      <c r="C211" s="306" t="str">
        <f>IFERROR(IFERROR(IF(MATCH(B211,[1]SINAPI!$A$3:$A$7037,0),(PROPER(VLOOKUP(B211,[1]SINAPI!$A$3:$E$7037,5,0))),0),IFERROR(IF(MATCH(B211,'[1]CDHU-182'!$A$9:$A$4098,0),(UPPER(VLOOKUP(B211,'[1]CDHU-182'!$A$9:$H$4098,8,0))),0),IFERROR(IF(MATCH(B211,[1]FDE!$A$7:$A$3232,0),(VLOOKUP(B211,[1]FDE!$A$7:$E$3232,5,0)),0),IF(MATCH(B211,'[1]SIURB Edif'!$A$2:$A$2699,0),(PROPER(VLOOKUP(B211,'[1]SIURB Edif'!A$2:E$2699,5,0))),0))))," ")</f>
        <v>CDHU-182</v>
      </c>
      <c r="D211" s="169" t="s">
        <v>809</v>
      </c>
      <c r="E211" s="170" t="s">
        <v>75</v>
      </c>
      <c r="F211" s="174">
        <v>1</v>
      </c>
      <c r="G211" s="74"/>
      <c r="H211" s="177">
        <f>ROUND(IFERROR(F211*G211," - "),2)</f>
        <v>0</v>
      </c>
      <c r="I211" s="178" t="e">
        <f>H211/$G$686</f>
        <v>#DIV/0!</v>
      </c>
      <c r="J211" s="19">
        <f t="shared" si="82"/>
        <v>1</v>
      </c>
      <c r="K211" s="68">
        <f>SUM(L211:P211)</f>
        <v>0</v>
      </c>
      <c r="L211" s="69"/>
      <c r="M211" s="69"/>
      <c r="N211" s="69"/>
      <c r="O211" s="69"/>
      <c r="P211" s="69"/>
      <c r="Q211" s="73">
        <f>K211*$H211</f>
        <v>0</v>
      </c>
      <c r="R211" s="68">
        <f>SUM(S211:W211)</f>
        <v>0</v>
      </c>
      <c r="S211" s="69"/>
      <c r="T211" s="69"/>
      <c r="U211" s="69"/>
      <c r="V211" s="69"/>
      <c r="W211" s="69"/>
      <c r="X211" s="71">
        <f>R211*$H211</f>
        <v>0</v>
      </c>
      <c r="Y211" s="68">
        <f>SUM(Z211:AD211)</f>
        <v>0</v>
      </c>
      <c r="Z211" s="69"/>
      <c r="AA211" s="69"/>
      <c r="AB211" s="69"/>
      <c r="AC211" s="69"/>
      <c r="AD211" s="69"/>
      <c r="AE211" s="71">
        <f>Y211*$H211</f>
        <v>0</v>
      </c>
      <c r="AF211" s="68">
        <f>SUM(AG211:AK211)</f>
        <v>0</v>
      </c>
      <c r="AG211" s="69"/>
      <c r="AH211" s="69"/>
      <c r="AI211" s="69"/>
      <c r="AJ211" s="69"/>
      <c r="AK211" s="69"/>
      <c r="AL211" s="71">
        <f>AF211*$H211</f>
        <v>0</v>
      </c>
      <c r="AM211" s="68">
        <f>SUM(AN211:AR211)</f>
        <v>0</v>
      </c>
      <c r="AN211" s="69"/>
      <c r="AO211" s="69"/>
      <c r="AP211" s="69"/>
      <c r="AQ211" s="69"/>
      <c r="AR211" s="69"/>
      <c r="AS211" s="71">
        <f>AM211*$H211</f>
        <v>0</v>
      </c>
      <c r="AT211" s="68">
        <f>SUM(AU211:AY211)</f>
        <v>0</v>
      </c>
      <c r="AU211" s="69"/>
      <c r="AV211" s="69"/>
      <c r="AW211" s="69"/>
      <c r="AX211" s="69"/>
      <c r="AY211" s="69"/>
      <c r="AZ211" s="71">
        <f>AT211*$H211</f>
        <v>0</v>
      </c>
      <c r="BA211" s="68">
        <f>SUM(BB211:BF211)</f>
        <v>0</v>
      </c>
      <c r="BB211" s="69"/>
      <c r="BC211" s="69"/>
      <c r="BD211" s="69"/>
      <c r="BE211" s="69"/>
      <c r="BF211" s="69"/>
      <c r="BG211" s="71">
        <f>BA211*$H211</f>
        <v>0</v>
      </c>
      <c r="BH211" s="68">
        <f>SUM(BI211:BM211)</f>
        <v>0</v>
      </c>
      <c r="BI211" s="69"/>
      <c r="BJ211" s="69"/>
      <c r="BK211" s="69"/>
      <c r="BL211" s="69"/>
      <c r="BM211" s="69"/>
      <c r="BN211" s="71">
        <f>BH211*$H211</f>
        <v>0</v>
      </c>
      <c r="BO211" s="68">
        <f>SUM(BP211:BT211)</f>
        <v>0</v>
      </c>
      <c r="BP211" s="69"/>
      <c r="BQ211" s="69"/>
      <c r="BR211" s="69"/>
      <c r="BS211" s="69"/>
      <c r="BT211" s="69"/>
      <c r="BU211" s="71">
        <f>BO211*$H211</f>
        <v>0</v>
      </c>
      <c r="BV211" s="68">
        <f>SUM(BW211:CA211)</f>
        <v>0</v>
      </c>
      <c r="BW211" s="69"/>
      <c r="BX211" s="69"/>
      <c r="BY211" s="69"/>
      <c r="BZ211" s="69"/>
      <c r="CA211" s="69"/>
      <c r="CB211" s="71">
        <f>BV211*$H211</f>
        <v>0</v>
      </c>
      <c r="CC211" s="68">
        <f>SUM(CD211:CH211)</f>
        <v>0</v>
      </c>
      <c r="CD211" s="69"/>
      <c r="CE211" s="69"/>
      <c r="CF211" s="69"/>
      <c r="CG211" s="69"/>
      <c r="CH211" s="69"/>
      <c r="CI211" s="71">
        <f>CC211*$H211</f>
        <v>0</v>
      </c>
      <c r="CJ211" s="68">
        <f>SUM(CK211:CO211)</f>
        <v>0</v>
      </c>
      <c r="CK211" s="69"/>
      <c r="CL211" s="69"/>
      <c r="CM211" s="69"/>
      <c r="CN211" s="69"/>
      <c r="CO211" s="69"/>
      <c r="CP211" s="71">
        <f>CJ211*$H211</f>
        <v>0</v>
      </c>
      <c r="CQ211" s="68">
        <f>SUM(CR211:CV211)</f>
        <v>0</v>
      </c>
      <c r="CR211" s="69"/>
      <c r="CS211" s="69"/>
      <c r="CT211" s="69"/>
      <c r="CU211" s="69"/>
      <c r="CV211" s="69"/>
      <c r="CW211" s="71">
        <f>CQ211*$H211</f>
        <v>0</v>
      </c>
      <c r="CX211" s="68">
        <f>SUM(CY211:DC211)</f>
        <v>0</v>
      </c>
      <c r="CY211" s="69"/>
      <c r="CZ211" s="69"/>
      <c r="DA211" s="69"/>
      <c r="DB211" s="69"/>
      <c r="DC211" s="69"/>
      <c r="DD211" s="71">
        <f>CX211*$H211</f>
        <v>0</v>
      </c>
      <c r="DE211" s="68">
        <f>SUM(DF211:DJ211)</f>
        <v>0</v>
      </c>
      <c r="DF211" s="69"/>
      <c r="DG211" s="69"/>
      <c r="DH211" s="69"/>
      <c r="DI211" s="69"/>
      <c r="DJ211" s="69"/>
      <c r="DK211" s="71">
        <f>DE211*$H211</f>
        <v>0</v>
      </c>
      <c r="DL211" s="68">
        <f>SUM(DM211:DQ211)</f>
        <v>0</v>
      </c>
      <c r="DM211" s="69"/>
      <c r="DN211" s="69"/>
      <c r="DO211" s="69"/>
      <c r="DP211" s="69"/>
      <c r="DQ211" s="69"/>
      <c r="DR211" s="71">
        <f>DL211*$H211</f>
        <v>0</v>
      </c>
      <c r="DS211" s="68">
        <f>SUM(DT211:DX211)</f>
        <v>0</v>
      </c>
      <c r="DT211" s="69"/>
      <c r="DU211" s="69"/>
      <c r="DV211" s="69"/>
      <c r="DW211" s="69"/>
      <c r="DX211" s="69"/>
      <c r="DY211" s="71">
        <f>DS211*$H211</f>
        <v>0</v>
      </c>
      <c r="DZ211" s="68">
        <f>SUM(EA211:EE211)</f>
        <v>0</v>
      </c>
      <c r="EA211" s="69"/>
      <c r="EB211" s="69"/>
      <c r="EC211" s="69"/>
      <c r="ED211" s="69"/>
      <c r="EE211" s="69"/>
      <c r="EF211" s="71">
        <f>DZ211*$H211</f>
        <v>0</v>
      </c>
      <c r="EG211" s="70">
        <f t="shared" si="80"/>
        <v>1</v>
      </c>
      <c r="EH211" s="73">
        <f t="shared" si="81"/>
        <v>0</v>
      </c>
      <c r="EI211" s="70">
        <f t="shared" si="83"/>
        <v>0</v>
      </c>
      <c r="EJ211" s="66">
        <f t="shared" si="84"/>
        <v>0</v>
      </c>
      <c r="EM211" s="67"/>
    </row>
    <row r="212" spans="1:143" outlineLevel="1" x14ac:dyDescent="0.2">
      <c r="A212" s="302" t="s">
        <v>112</v>
      </c>
      <c r="B212" s="303" t="s">
        <v>300</v>
      </c>
      <c r="C212" s="306" t="str">
        <f>IFERROR(IFERROR(IF(MATCH(B212,[1]SINAPI!$A$3:$A$7037,0),(PROPER(VLOOKUP(B212,[1]SINAPI!$A$3:$E$7037,5,0))),0),IFERROR(IF(MATCH(B212,'[1]CDHU-182'!$A$9:$A$4098,0),(UPPER(VLOOKUP(B212,'[1]CDHU-182'!$A$9:$H$4098,8,0))),0),IFERROR(IF(MATCH(B212,[1]FDE!$A$7:$A$3232,0),(VLOOKUP(B212,[1]FDE!$A$7:$E$3232,5,0)),0),IF(MATCH(B212,'[1]SIURB Edif'!$A$2:$A$2699,0),(PROPER(VLOOKUP(B212,'[1]SIURB Edif'!A$2:E$2699,5,0))),0))))," ")</f>
        <v>CDHU-182</v>
      </c>
      <c r="D212" s="169" t="s">
        <v>810</v>
      </c>
      <c r="E212" s="170" t="s">
        <v>75</v>
      </c>
      <c r="F212" s="174">
        <v>1</v>
      </c>
      <c r="G212" s="74"/>
      <c r="H212" s="177">
        <f>ROUND(IFERROR(F212*G212," - "),2)</f>
        <v>0</v>
      </c>
      <c r="I212" s="178" t="e">
        <f>H212/$G$686</f>
        <v>#DIV/0!</v>
      </c>
      <c r="J212" s="19">
        <f t="shared" si="82"/>
        <v>1</v>
      </c>
      <c r="K212" s="68">
        <f>SUM(L212:P212)</f>
        <v>0</v>
      </c>
      <c r="L212" s="69"/>
      <c r="M212" s="69"/>
      <c r="N212" s="69"/>
      <c r="O212" s="69"/>
      <c r="P212" s="69"/>
      <c r="Q212" s="73">
        <f>K212*$H212</f>
        <v>0</v>
      </c>
      <c r="R212" s="68">
        <f>SUM(S212:W212)</f>
        <v>0</v>
      </c>
      <c r="S212" s="69"/>
      <c r="T212" s="69"/>
      <c r="U212" s="69"/>
      <c r="V212" s="69"/>
      <c r="W212" s="69"/>
      <c r="X212" s="71">
        <f>R212*$H212</f>
        <v>0</v>
      </c>
      <c r="Y212" s="68">
        <f>SUM(Z212:AD212)</f>
        <v>0</v>
      </c>
      <c r="Z212" s="69"/>
      <c r="AA212" s="69"/>
      <c r="AB212" s="69"/>
      <c r="AC212" s="69"/>
      <c r="AD212" s="69"/>
      <c r="AE212" s="71">
        <f>Y212*$H212</f>
        <v>0</v>
      </c>
      <c r="AF212" s="68">
        <f>SUM(AG212:AK212)</f>
        <v>0</v>
      </c>
      <c r="AG212" s="69"/>
      <c r="AH212" s="69"/>
      <c r="AI212" s="69"/>
      <c r="AJ212" s="69"/>
      <c r="AK212" s="69"/>
      <c r="AL212" s="71">
        <f>AF212*$H212</f>
        <v>0</v>
      </c>
      <c r="AM212" s="68">
        <f>SUM(AN212:AR212)</f>
        <v>0</v>
      </c>
      <c r="AN212" s="69"/>
      <c r="AO212" s="69"/>
      <c r="AP212" s="69"/>
      <c r="AQ212" s="69"/>
      <c r="AR212" s="69"/>
      <c r="AS212" s="71">
        <f>AM212*$H212</f>
        <v>0</v>
      </c>
      <c r="AT212" s="68">
        <f>SUM(AU212:AY212)</f>
        <v>0</v>
      </c>
      <c r="AU212" s="69"/>
      <c r="AV212" s="69"/>
      <c r="AW212" s="69"/>
      <c r="AX212" s="69"/>
      <c r="AY212" s="69"/>
      <c r="AZ212" s="71">
        <f>AT212*$H212</f>
        <v>0</v>
      </c>
      <c r="BA212" s="68">
        <f>SUM(BB212:BF212)</f>
        <v>0</v>
      </c>
      <c r="BB212" s="69"/>
      <c r="BC212" s="69"/>
      <c r="BD212" s="69"/>
      <c r="BE212" s="69"/>
      <c r="BF212" s="69"/>
      <c r="BG212" s="71">
        <f>BA212*$H212</f>
        <v>0</v>
      </c>
      <c r="BH212" s="68">
        <f>SUM(BI212:BM212)</f>
        <v>0</v>
      </c>
      <c r="BI212" s="69"/>
      <c r="BJ212" s="69"/>
      <c r="BK212" s="69"/>
      <c r="BL212" s="69"/>
      <c r="BM212" s="69"/>
      <c r="BN212" s="71">
        <f>BH212*$H212</f>
        <v>0</v>
      </c>
      <c r="BO212" s="68">
        <f>SUM(BP212:BT212)</f>
        <v>0</v>
      </c>
      <c r="BP212" s="69"/>
      <c r="BQ212" s="69"/>
      <c r="BR212" s="69"/>
      <c r="BS212" s="69"/>
      <c r="BT212" s="69"/>
      <c r="BU212" s="71">
        <f>BO212*$H212</f>
        <v>0</v>
      </c>
      <c r="BV212" s="68">
        <f>SUM(BW212:CA212)</f>
        <v>0</v>
      </c>
      <c r="BW212" s="69"/>
      <c r="BX212" s="69"/>
      <c r="BY212" s="69"/>
      <c r="BZ212" s="69"/>
      <c r="CA212" s="69"/>
      <c r="CB212" s="71">
        <f>BV212*$H212</f>
        <v>0</v>
      </c>
      <c r="CC212" s="68">
        <f>SUM(CD212:CH212)</f>
        <v>0</v>
      </c>
      <c r="CD212" s="69"/>
      <c r="CE212" s="69"/>
      <c r="CF212" s="69"/>
      <c r="CG212" s="69"/>
      <c r="CH212" s="69"/>
      <c r="CI212" s="71">
        <f>CC212*$H212</f>
        <v>0</v>
      </c>
      <c r="CJ212" s="68">
        <f>SUM(CK212:CO212)</f>
        <v>0</v>
      </c>
      <c r="CK212" s="69"/>
      <c r="CL212" s="69"/>
      <c r="CM212" s="69"/>
      <c r="CN212" s="69"/>
      <c r="CO212" s="69"/>
      <c r="CP212" s="71">
        <f>CJ212*$H212</f>
        <v>0</v>
      </c>
      <c r="CQ212" s="68">
        <f>SUM(CR212:CV212)</f>
        <v>0</v>
      </c>
      <c r="CR212" s="69"/>
      <c r="CS212" s="69"/>
      <c r="CT212" s="69"/>
      <c r="CU212" s="69"/>
      <c r="CV212" s="69"/>
      <c r="CW212" s="71">
        <f>CQ212*$H212</f>
        <v>0</v>
      </c>
      <c r="CX212" s="68">
        <f>SUM(CY212:DC212)</f>
        <v>0</v>
      </c>
      <c r="CY212" s="69"/>
      <c r="CZ212" s="69"/>
      <c r="DA212" s="69"/>
      <c r="DB212" s="69"/>
      <c r="DC212" s="69"/>
      <c r="DD212" s="71">
        <f>CX212*$H212</f>
        <v>0</v>
      </c>
      <c r="DE212" s="68">
        <f>SUM(DF212:DJ212)</f>
        <v>0</v>
      </c>
      <c r="DF212" s="69"/>
      <c r="DG212" s="69"/>
      <c r="DH212" s="69"/>
      <c r="DI212" s="69"/>
      <c r="DJ212" s="69"/>
      <c r="DK212" s="71">
        <f>DE212*$H212</f>
        <v>0</v>
      </c>
      <c r="DL212" s="68">
        <f>SUM(DM212:DQ212)</f>
        <v>0</v>
      </c>
      <c r="DM212" s="69"/>
      <c r="DN212" s="69"/>
      <c r="DO212" s="69"/>
      <c r="DP212" s="69"/>
      <c r="DQ212" s="69"/>
      <c r="DR212" s="71">
        <f>DL212*$H212</f>
        <v>0</v>
      </c>
      <c r="DS212" s="68">
        <f>SUM(DT212:DX212)</f>
        <v>0</v>
      </c>
      <c r="DT212" s="69"/>
      <c r="DU212" s="69"/>
      <c r="DV212" s="69"/>
      <c r="DW212" s="69"/>
      <c r="DX212" s="69"/>
      <c r="DY212" s="71">
        <f>DS212*$H212</f>
        <v>0</v>
      </c>
      <c r="DZ212" s="68">
        <f>SUM(EA212:EE212)</f>
        <v>0</v>
      </c>
      <c r="EA212" s="69"/>
      <c r="EB212" s="69"/>
      <c r="EC212" s="69"/>
      <c r="ED212" s="69"/>
      <c r="EE212" s="69"/>
      <c r="EF212" s="71">
        <f>DZ212*$H212</f>
        <v>0</v>
      </c>
      <c r="EG212" s="70">
        <f t="shared" si="80"/>
        <v>1</v>
      </c>
      <c r="EH212" s="73">
        <f t="shared" si="81"/>
        <v>0</v>
      </c>
      <c r="EI212" s="70">
        <f t="shared" si="83"/>
        <v>0</v>
      </c>
      <c r="EJ212" s="66">
        <f t="shared" si="84"/>
        <v>0</v>
      </c>
      <c r="EM212" s="67"/>
    </row>
    <row r="213" spans="1:143" ht="25.5" outlineLevel="1" x14ac:dyDescent="0.2">
      <c r="A213" s="313" t="s">
        <v>113</v>
      </c>
      <c r="B213" s="314"/>
      <c r="C213" s="307"/>
      <c r="D213" s="176" t="s">
        <v>355</v>
      </c>
      <c r="E213" s="28">
        <f>SUM(H214:H216)</f>
        <v>0</v>
      </c>
      <c r="F213" s="28"/>
      <c r="G213" s="28"/>
      <c r="H213" s="28"/>
      <c r="I213" s="27" t="e">
        <f>E213/$G$686</f>
        <v>#DIV/0!</v>
      </c>
      <c r="J213" s="19">
        <f t="shared" si="82"/>
        <v>1</v>
      </c>
      <c r="K213" s="68"/>
      <c r="L213" s="69"/>
      <c r="M213" s="69"/>
      <c r="N213" s="69"/>
      <c r="O213" s="69"/>
      <c r="P213" s="70"/>
      <c r="Q213" s="73"/>
      <c r="R213" s="68"/>
      <c r="S213" s="69"/>
      <c r="T213" s="69"/>
      <c r="U213" s="69"/>
      <c r="V213" s="69"/>
      <c r="W213" s="70"/>
      <c r="X213" s="71"/>
      <c r="Y213" s="68"/>
      <c r="Z213" s="69"/>
      <c r="AA213" s="69"/>
      <c r="AB213" s="69"/>
      <c r="AC213" s="69"/>
      <c r="AD213" s="70"/>
      <c r="AE213" s="71"/>
      <c r="AF213" s="68"/>
      <c r="AG213" s="69"/>
      <c r="AH213" s="69"/>
      <c r="AI213" s="69"/>
      <c r="AJ213" s="69"/>
      <c r="AK213" s="70"/>
      <c r="AL213" s="71"/>
      <c r="AM213" s="68"/>
      <c r="AN213" s="69"/>
      <c r="AO213" s="69"/>
      <c r="AP213" s="69"/>
      <c r="AQ213" s="69"/>
      <c r="AR213" s="70"/>
      <c r="AS213" s="71"/>
      <c r="AT213" s="68"/>
      <c r="AU213" s="69"/>
      <c r="AV213" s="69"/>
      <c r="AW213" s="69"/>
      <c r="AX213" s="69"/>
      <c r="AY213" s="70"/>
      <c r="AZ213" s="71"/>
      <c r="BA213" s="68"/>
      <c r="BB213" s="69"/>
      <c r="BC213" s="69"/>
      <c r="BD213" s="69"/>
      <c r="BE213" s="69"/>
      <c r="BF213" s="70"/>
      <c r="BG213" s="71"/>
      <c r="BH213" s="68"/>
      <c r="BI213" s="69"/>
      <c r="BJ213" s="69"/>
      <c r="BK213" s="69"/>
      <c r="BL213" s="69"/>
      <c r="BM213" s="70"/>
      <c r="BN213" s="71"/>
      <c r="BO213" s="68"/>
      <c r="BP213" s="69"/>
      <c r="BQ213" s="69"/>
      <c r="BR213" s="69"/>
      <c r="BS213" s="69"/>
      <c r="BT213" s="70"/>
      <c r="BU213" s="71"/>
      <c r="BV213" s="68"/>
      <c r="BW213" s="69"/>
      <c r="BX213" s="69"/>
      <c r="BY213" s="69"/>
      <c r="BZ213" s="69"/>
      <c r="CA213" s="70"/>
      <c r="CB213" s="71"/>
      <c r="CC213" s="68"/>
      <c r="CD213" s="69"/>
      <c r="CE213" s="69"/>
      <c r="CF213" s="69"/>
      <c r="CG213" s="69"/>
      <c r="CH213" s="70"/>
      <c r="CI213" s="71"/>
      <c r="CJ213" s="68"/>
      <c r="CK213" s="69"/>
      <c r="CL213" s="69"/>
      <c r="CM213" s="69"/>
      <c r="CN213" s="69"/>
      <c r="CO213" s="70"/>
      <c r="CP213" s="71"/>
      <c r="CQ213" s="68"/>
      <c r="CR213" s="69"/>
      <c r="CS213" s="69"/>
      <c r="CT213" s="69"/>
      <c r="CU213" s="69"/>
      <c r="CV213" s="70"/>
      <c r="CW213" s="71"/>
      <c r="CX213" s="68"/>
      <c r="CY213" s="69"/>
      <c r="CZ213" s="69"/>
      <c r="DA213" s="69"/>
      <c r="DB213" s="69"/>
      <c r="DC213" s="70"/>
      <c r="DD213" s="71"/>
      <c r="DE213" s="68"/>
      <c r="DF213" s="69"/>
      <c r="DG213" s="69"/>
      <c r="DH213" s="69"/>
      <c r="DI213" s="69"/>
      <c r="DJ213" s="70"/>
      <c r="DK213" s="71"/>
      <c r="DL213" s="68"/>
      <c r="DM213" s="69"/>
      <c r="DN213" s="69"/>
      <c r="DO213" s="69"/>
      <c r="DP213" s="69"/>
      <c r="DQ213" s="70"/>
      <c r="DR213" s="71"/>
      <c r="DS213" s="68"/>
      <c r="DT213" s="69"/>
      <c r="DU213" s="69"/>
      <c r="DV213" s="69"/>
      <c r="DW213" s="69"/>
      <c r="DX213" s="70"/>
      <c r="DY213" s="71"/>
      <c r="DZ213" s="68"/>
      <c r="EA213" s="69"/>
      <c r="EB213" s="69"/>
      <c r="EC213" s="69"/>
      <c r="ED213" s="69"/>
      <c r="EE213" s="70"/>
      <c r="EF213" s="71"/>
      <c r="EG213" s="70">
        <f t="shared" si="80"/>
        <v>1</v>
      </c>
      <c r="EH213" s="73">
        <f t="shared" si="81"/>
        <v>0</v>
      </c>
      <c r="EI213" s="70">
        <f t="shared" si="83"/>
        <v>0</v>
      </c>
      <c r="EJ213" s="66">
        <f t="shared" si="84"/>
        <v>0</v>
      </c>
      <c r="EM213" s="67"/>
    </row>
    <row r="214" spans="1:143" ht="25.5" outlineLevel="1" x14ac:dyDescent="0.2">
      <c r="A214" s="302" t="s">
        <v>114</v>
      </c>
      <c r="B214" s="303" t="s">
        <v>93</v>
      </c>
      <c r="C214" s="306" t="str">
        <f>IFERROR(IFERROR(IF(MATCH(B214,[1]SINAPI!$A$3:$A$7037,0),(PROPER(VLOOKUP(B214,[1]SINAPI!$A$3:$E$7037,5,0))),0),IFERROR(IF(MATCH(B214,'[1]CDHU-182'!$A$9:$A$4098,0),(UPPER(VLOOKUP(B214,'[1]CDHU-182'!$A$9:$H$4098,8,0))),0),IFERROR(IF(MATCH(B214,[1]FDE!$A$7:$A$3232,0),(VLOOKUP(B214,[1]FDE!$A$7:$E$3232,5,0)),0),IF(MATCH(B214,'[1]SIURB Edif'!$A$2:$A$2699,0),(PROPER(VLOOKUP(B214,'[1]SIURB Edif'!A$2:E$2699,5,0))),0))))," ")</f>
        <v>FDE-Julho/21</v>
      </c>
      <c r="D214" s="169" t="s">
        <v>812</v>
      </c>
      <c r="E214" s="170" t="s">
        <v>75</v>
      </c>
      <c r="F214" s="171">
        <v>1</v>
      </c>
      <c r="G214" s="74"/>
      <c r="H214" s="172">
        <f>ROUND(IFERROR(F214*G214," - "),2)</f>
        <v>0</v>
      </c>
      <c r="I214" s="173" t="e">
        <f>H214/$G$686</f>
        <v>#DIV/0!</v>
      </c>
      <c r="J214" s="19">
        <f t="shared" si="82"/>
        <v>1</v>
      </c>
      <c r="K214" s="68">
        <f>SUM(L214:P214)</f>
        <v>0</v>
      </c>
      <c r="L214" s="69"/>
      <c r="M214" s="69"/>
      <c r="N214" s="69"/>
      <c r="O214" s="69"/>
      <c r="P214" s="69"/>
      <c r="Q214" s="73">
        <f>K214*$H214</f>
        <v>0</v>
      </c>
      <c r="R214" s="68">
        <f>SUM(S214:W214)</f>
        <v>0</v>
      </c>
      <c r="S214" s="69"/>
      <c r="T214" s="69"/>
      <c r="U214" s="69"/>
      <c r="V214" s="69"/>
      <c r="W214" s="69"/>
      <c r="X214" s="71">
        <f>R214*$H214</f>
        <v>0</v>
      </c>
      <c r="Y214" s="68">
        <f>SUM(Z214:AD214)</f>
        <v>0</v>
      </c>
      <c r="Z214" s="69"/>
      <c r="AA214" s="69"/>
      <c r="AB214" s="69"/>
      <c r="AC214" s="69"/>
      <c r="AD214" s="69"/>
      <c r="AE214" s="71">
        <f>Y214*$H214</f>
        <v>0</v>
      </c>
      <c r="AF214" s="68">
        <f>SUM(AG214:AK214)</f>
        <v>0</v>
      </c>
      <c r="AG214" s="69"/>
      <c r="AH214" s="69"/>
      <c r="AI214" s="69"/>
      <c r="AJ214" s="69"/>
      <c r="AK214" s="69"/>
      <c r="AL214" s="71">
        <f>AF214*$H214</f>
        <v>0</v>
      </c>
      <c r="AM214" s="68">
        <f>SUM(AN214:AR214)</f>
        <v>0</v>
      </c>
      <c r="AN214" s="69"/>
      <c r="AO214" s="69"/>
      <c r="AP214" s="69"/>
      <c r="AQ214" s="69"/>
      <c r="AR214" s="69"/>
      <c r="AS214" s="71">
        <f>AM214*$H214</f>
        <v>0</v>
      </c>
      <c r="AT214" s="68">
        <f>SUM(AU214:AY214)</f>
        <v>0</v>
      </c>
      <c r="AU214" s="69"/>
      <c r="AV214" s="69"/>
      <c r="AW214" s="69"/>
      <c r="AX214" s="69"/>
      <c r="AY214" s="69"/>
      <c r="AZ214" s="71">
        <f>AT214*$H214</f>
        <v>0</v>
      </c>
      <c r="BA214" s="68">
        <f>SUM(BB214:BF214)</f>
        <v>0</v>
      </c>
      <c r="BB214" s="69"/>
      <c r="BC214" s="69"/>
      <c r="BD214" s="69"/>
      <c r="BE214" s="69"/>
      <c r="BF214" s="69"/>
      <c r="BG214" s="71">
        <f>BA214*$H214</f>
        <v>0</v>
      </c>
      <c r="BH214" s="68">
        <f>SUM(BI214:BM214)</f>
        <v>0</v>
      </c>
      <c r="BI214" s="69"/>
      <c r="BJ214" s="69"/>
      <c r="BK214" s="69"/>
      <c r="BL214" s="69"/>
      <c r="BM214" s="69"/>
      <c r="BN214" s="71">
        <f>BH214*$H214</f>
        <v>0</v>
      </c>
      <c r="BO214" s="68">
        <f>SUM(BP214:BT214)</f>
        <v>0</v>
      </c>
      <c r="BP214" s="69"/>
      <c r="BQ214" s="69"/>
      <c r="BR214" s="69"/>
      <c r="BS214" s="69"/>
      <c r="BT214" s="69"/>
      <c r="BU214" s="71">
        <f>BO214*$H214</f>
        <v>0</v>
      </c>
      <c r="BV214" s="68">
        <f>SUM(BW214:CA214)</f>
        <v>0</v>
      </c>
      <c r="BW214" s="69"/>
      <c r="BX214" s="69"/>
      <c r="BY214" s="69"/>
      <c r="BZ214" s="69"/>
      <c r="CA214" s="69"/>
      <c r="CB214" s="71">
        <f>BV214*$H214</f>
        <v>0</v>
      </c>
      <c r="CC214" s="68">
        <f>SUM(CD214:CH214)</f>
        <v>0</v>
      </c>
      <c r="CD214" s="69"/>
      <c r="CE214" s="69"/>
      <c r="CF214" s="69"/>
      <c r="CG214" s="69"/>
      <c r="CH214" s="69"/>
      <c r="CI214" s="71">
        <f>CC214*$H214</f>
        <v>0</v>
      </c>
      <c r="CJ214" s="68">
        <f>SUM(CK214:CO214)</f>
        <v>0</v>
      </c>
      <c r="CK214" s="69"/>
      <c r="CL214" s="69"/>
      <c r="CM214" s="69"/>
      <c r="CN214" s="69"/>
      <c r="CO214" s="69"/>
      <c r="CP214" s="71">
        <f>CJ214*$H214</f>
        <v>0</v>
      </c>
      <c r="CQ214" s="68">
        <f>SUM(CR214:CV214)</f>
        <v>0</v>
      </c>
      <c r="CR214" s="69"/>
      <c r="CS214" s="69"/>
      <c r="CT214" s="69"/>
      <c r="CU214" s="69"/>
      <c r="CV214" s="69"/>
      <c r="CW214" s="71">
        <f>CQ214*$H214</f>
        <v>0</v>
      </c>
      <c r="CX214" s="68">
        <f>SUM(CY214:DC214)</f>
        <v>0</v>
      </c>
      <c r="CY214" s="69"/>
      <c r="CZ214" s="69"/>
      <c r="DA214" s="69"/>
      <c r="DB214" s="69"/>
      <c r="DC214" s="69"/>
      <c r="DD214" s="71">
        <f>CX214*$H214</f>
        <v>0</v>
      </c>
      <c r="DE214" s="68">
        <f>SUM(DF214:DJ214)</f>
        <v>0</v>
      </c>
      <c r="DF214" s="69"/>
      <c r="DG214" s="69"/>
      <c r="DH214" s="69"/>
      <c r="DI214" s="69"/>
      <c r="DJ214" s="69"/>
      <c r="DK214" s="71">
        <f>DE214*$H214</f>
        <v>0</v>
      </c>
      <c r="DL214" s="68">
        <f>SUM(DM214:DQ214)</f>
        <v>0</v>
      </c>
      <c r="DM214" s="69"/>
      <c r="DN214" s="69"/>
      <c r="DO214" s="69"/>
      <c r="DP214" s="69"/>
      <c r="DQ214" s="69"/>
      <c r="DR214" s="71">
        <f>DL214*$H214</f>
        <v>0</v>
      </c>
      <c r="DS214" s="68">
        <f>SUM(DT214:DX214)</f>
        <v>0</v>
      </c>
      <c r="DT214" s="69"/>
      <c r="DU214" s="69"/>
      <c r="DV214" s="69"/>
      <c r="DW214" s="69"/>
      <c r="DX214" s="69"/>
      <c r="DY214" s="71">
        <f>DS214*$H214</f>
        <v>0</v>
      </c>
      <c r="DZ214" s="68">
        <f>SUM(EA214:EE214)</f>
        <v>0</v>
      </c>
      <c r="EA214" s="69"/>
      <c r="EB214" s="69"/>
      <c r="EC214" s="69"/>
      <c r="ED214" s="69"/>
      <c r="EE214" s="69"/>
      <c r="EF214" s="71">
        <f>DZ214*$H214</f>
        <v>0</v>
      </c>
      <c r="EG214" s="70">
        <f t="shared" si="80"/>
        <v>1</v>
      </c>
      <c r="EH214" s="73">
        <f t="shared" si="81"/>
        <v>0</v>
      </c>
      <c r="EI214" s="70">
        <f t="shared" si="83"/>
        <v>0</v>
      </c>
      <c r="EJ214" s="66">
        <f t="shared" si="84"/>
        <v>0</v>
      </c>
      <c r="EM214" s="67"/>
    </row>
    <row r="215" spans="1:143" ht="25.5" outlineLevel="1" x14ac:dyDescent="0.2">
      <c r="A215" s="302" t="s">
        <v>115</v>
      </c>
      <c r="B215" s="303" t="s">
        <v>74</v>
      </c>
      <c r="C215" s="306" t="str">
        <f>IFERROR(IFERROR(IF(MATCH(B215,[1]SINAPI!$A$3:$A$7037,0),(PROPER(VLOOKUP(B215,[1]SINAPI!$A$3:$E$7037,5,0))),0),IFERROR(IF(MATCH(B215,'[1]CDHU-182'!$A$9:$A$4098,0),(UPPER(VLOOKUP(B215,'[1]CDHU-182'!$A$9:$H$4098,8,0))),0),IFERROR(IF(MATCH(B215,[1]FDE!$A$7:$A$3232,0),(VLOOKUP(B215,[1]FDE!$A$7:$E$3232,5,0)),0),IF(MATCH(B215,'[1]SIURB Edif'!$A$2:$A$2699,0),(PROPER(VLOOKUP(B215,'[1]SIURB Edif'!A$2:E$2699,5,0))),0))))," ")</f>
        <v>FDE-Julho/21</v>
      </c>
      <c r="D215" s="169" t="s">
        <v>813</v>
      </c>
      <c r="E215" s="170" t="s">
        <v>75</v>
      </c>
      <c r="F215" s="171">
        <v>1</v>
      </c>
      <c r="G215" s="74"/>
      <c r="H215" s="172">
        <f>ROUND(IFERROR(F215*G215," - "),2)</f>
        <v>0</v>
      </c>
      <c r="I215" s="173" t="e">
        <f>H215/$G$686</f>
        <v>#DIV/0!</v>
      </c>
      <c r="J215" s="19">
        <f t="shared" si="82"/>
        <v>1</v>
      </c>
      <c r="K215" s="68">
        <f>SUM(L215:P215)</f>
        <v>0</v>
      </c>
      <c r="L215" s="69"/>
      <c r="M215" s="69"/>
      <c r="N215" s="69"/>
      <c r="O215" s="69"/>
      <c r="P215" s="69"/>
      <c r="Q215" s="73">
        <f>K215*$H215</f>
        <v>0</v>
      </c>
      <c r="R215" s="68">
        <f>SUM(S215:W215)</f>
        <v>0</v>
      </c>
      <c r="S215" s="69"/>
      <c r="T215" s="69"/>
      <c r="U215" s="69"/>
      <c r="V215" s="69"/>
      <c r="W215" s="69"/>
      <c r="X215" s="71">
        <f>R215*$H215</f>
        <v>0</v>
      </c>
      <c r="Y215" s="68">
        <f>SUM(Z215:AD215)</f>
        <v>0</v>
      </c>
      <c r="Z215" s="69"/>
      <c r="AA215" s="69"/>
      <c r="AB215" s="69"/>
      <c r="AC215" s="69"/>
      <c r="AD215" s="69"/>
      <c r="AE215" s="71">
        <f>Y215*$H215</f>
        <v>0</v>
      </c>
      <c r="AF215" s="68">
        <f>SUM(AG215:AK215)</f>
        <v>0</v>
      </c>
      <c r="AG215" s="69"/>
      <c r="AH215" s="69"/>
      <c r="AI215" s="69"/>
      <c r="AJ215" s="69"/>
      <c r="AK215" s="69"/>
      <c r="AL215" s="71">
        <f>AF215*$H215</f>
        <v>0</v>
      </c>
      <c r="AM215" s="68">
        <f>SUM(AN215:AR215)</f>
        <v>0</v>
      </c>
      <c r="AN215" s="69"/>
      <c r="AO215" s="69"/>
      <c r="AP215" s="69"/>
      <c r="AQ215" s="69"/>
      <c r="AR215" s="69"/>
      <c r="AS215" s="71">
        <f>AM215*$H215</f>
        <v>0</v>
      </c>
      <c r="AT215" s="68">
        <f>SUM(AU215:AY215)</f>
        <v>0</v>
      </c>
      <c r="AU215" s="69"/>
      <c r="AV215" s="69"/>
      <c r="AW215" s="69"/>
      <c r="AX215" s="69"/>
      <c r="AY215" s="69"/>
      <c r="AZ215" s="71">
        <f>AT215*$H215</f>
        <v>0</v>
      </c>
      <c r="BA215" s="68">
        <f>SUM(BB215:BF215)</f>
        <v>0</v>
      </c>
      <c r="BB215" s="69"/>
      <c r="BC215" s="69"/>
      <c r="BD215" s="69"/>
      <c r="BE215" s="69"/>
      <c r="BF215" s="69"/>
      <c r="BG215" s="71">
        <f>BA215*$H215</f>
        <v>0</v>
      </c>
      <c r="BH215" s="68">
        <f>SUM(BI215:BM215)</f>
        <v>0</v>
      </c>
      <c r="BI215" s="69"/>
      <c r="BJ215" s="69"/>
      <c r="BK215" s="69"/>
      <c r="BL215" s="69"/>
      <c r="BM215" s="69"/>
      <c r="BN215" s="71">
        <f>BH215*$H215</f>
        <v>0</v>
      </c>
      <c r="BO215" s="68">
        <f>SUM(BP215:BT215)</f>
        <v>0</v>
      </c>
      <c r="BP215" s="69"/>
      <c r="BQ215" s="69"/>
      <c r="BR215" s="69"/>
      <c r="BS215" s="69"/>
      <c r="BT215" s="69"/>
      <c r="BU215" s="71">
        <f>BO215*$H215</f>
        <v>0</v>
      </c>
      <c r="BV215" s="68">
        <f>SUM(BW215:CA215)</f>
        <v>0</v>
      </c>
      <c r="BW215" s="69"/>
      <c r="BX215" s="69"/>
      <c r="BY215" s="69"/>
      <c r="BZ215" s="69"/>
      <c r="CA215" s="69"/>
      <c r="CB215" s="71">
        <f>BV215*$H215</f>
        <v>0</v>
      </c>
      <c r="CC215" s="68">
        <f>SUM(CD215:CH215)</f>
        <v>0</v>
      </c>
      <c r="CD215" s="69"/>
      <c r="CE215" s="69"/>
      <c r="CF215" s="69"/>
      <c r="CG215" s="69"/>
      <c r="CH215" s="69"/>
      <c r="CI215" s="71">
        <f>CC215*$H215</f>
        <v>0</v>
      </c>
      <c r="CJ215" s="68">
        <f>SUM(CK215:CO215)</f>
        <v>0</v>
      </c>
      <c r="CK215" s="69"/>
      <c r="CL215" s="69"/>
      <c r="CM215" s="69"/>
      <c r="CN215" s="69"/>
      <c r="CO215" s="69"/>
      <c r="CP215" s="71">
        <f>CJ215*$H215</f>
        <v>0</v>
      </c>
      <c r="CQ215" s="68">
        <f>SUM(CR215:CV215)</f>
        <v>0</v>
      </c>
      <c r="CR215" s="69"/>
      <c r="CS215" s="69"/>
      <c r="CT215" s="69"/>
      <c r="CU215" s="69"/>
      <c r="CV215" s="69"/>
      <c r="CW215" s="71">
        <f>CQ215*$H215</f>
        <v>0</v>
      </c>
      <c r="CX215" s="68">
        <f>SUM(CY215:DC215)</f>
        <v>0</v>
      </c>
      <c r="CY215" s="69"/>
      <c r="CZ215" s="69"/>
      <c r="DA215" s="69"/>
      <c r="DB215" s="69"/>
      <c r="DC215" s="69"/>
      <c r="DD215" s="71">
        <f>CX215*$H215</f>
        <v>0</v>
      </c>
      <c r="DE215" s="68">
        <f>SUM(DF215:DJ215)</f>
        <v>0</v>
      </c>
      <c r="DF215" s="69"/>
      <c r="DG215" s="69"/>
      <c r="DH215" s="69"/>
      <c r="DI215" s="69"/>
      <c r="DJ215" s="69"/>
      <c r="DK215" s="71">
        <f>DE215*$H215</f>
        <v>0</v>
      </c>
      <c r="DL215" s="68">
        <f>SUM(DM215:DQ215)</f>
        <v>0</v>
      </c>
      <c r="DM215" s="69"/>
      <c r="DN215" s="69"/>
      <c r="DO215" s="69"/>
      <c r="DP215" s="69"/>
      <c r="DQ215" s="69"/>
      <c r="DR215" s="71">
        <f>DL215*$H215</f>
        <v>0</v>
      </c>
      <c r="DS215" s="68">
        <f>SUM(DT215:DX215)</f>
        <v>0</v>
      </c>
      <c r="DT215" s="69"/>
      <c r="DU215" s="69"/>
      <c r="DV215" s="69"/>
      <c r="DW215" s="69"/>
      <c r="DX215" s="69"/>
      <c r="DY215" s="71">
        <f>DS215*$H215</f>
        <v>0</v>
      </c>
      <c r="DZ215" s="68">
        <f>SUM(EA215:EE215)</f>
        <v>0</v>
      </c>
      <c r="EA215" s="69"/>
      <c r="EB215" s="69"/>
      <c r="EC215" s="69"/>
      <c r="ED215" s="69"/>
      <c r="EE215" s="69"/>
      <c r="EF215" s="71">
        <f>DZ215*$H215</f>
        <v>0</v>
      </c>
      <c r="EG215" s="70">
        <f t="shared" si="80"/>
        <v>1</v>
      </c>
      <c r="EH215" s="73">
        <f t="shared" si="81"/>
        <v>0</v>
      </c>
      <c r="EI215" s="70">
        <f t="shared" si="83"/>
        <v>0</v>
      </c>
      <c r="EJ215" s="66">
        <f t="shared" si="84"/>
        <v>0</v>
      </c>
      <c r="EM215" s="67"/>
    </row>
    <row r="216" spans="1:143" ht="26.25" outlineLevel="1" thickBot="1" x14ac:dyDescent="0.25">
      <c r="A216" s="302" t="s">
        <v>171</v>
      </c>
      <c r="B216" s="303" t="s">
        <v>85</v>
      </c>
      <c r="C216" s="306" t="str">
        <f>IFERROR(IFERROR(IF(MATCH(B216,[1]SINAPI!$A$3:$A$7037,0),(PROPER(VLOOKUP(B216,[1]SINAPI!$A$3:$E$7037,5,0))),0),IFERROR(IF(MATCH(B216,'[1]CDHU-182'!$A$9:$A$4098,0),(UPPER(VLOOKUP(B216,'[1]CDHU-182'!$A$9:$H$4098,8,0))),0),IFERROR(IF(MATCH(B216,[1]FDE!$A$7:$A$3232,0),(VLOOKUP(B216,[1]FDE!$A$7:$E$3232,5,0)),0),IF(MATCH(B216,'[1]SIURB Edif'!$A$2:$A$2699,0),(PROPER(VLOOKUP(B216,'[1]SIURB Edif'!A$2:E$2699,5,0))),0))))," ")</f>
        <v>FDE-Julho/21</v>
      </c>
      <c r="D216" s="169" t="s">
        <v>340</v>
      </c>
      <c r="E216" s="170" t="s">
        <v>75</v>
      </c>
      <c r="F216" s="171">
        <v>10</v>
      </c>
      <c r="G216" s="74"/>
      <c r="H216" s="172">
        <f>ROUND(IFERROR(F216*G216," - "),2)</f>
        <v>0</v>
      </c>
      <c r="I216" s="175" t="e">
        <f>H216/$G$686</f>
        <v>#DIV/0!</v>
      </c>
      <c r="J216" s="19">
        <f t="shared" si="82"/>
        <v>1</v>
      </c>
      <c r="K216" s="68">
        <f>SUM(L216:P216)</f>
        <v>0</v>
      </c>
      <c r="L216" s="82"/>
      <c r="M216" s="82"/>
      <c r="N216" s="82"/>
      <c r="O216" s="82"/>
      <c r="P216" s="82"/>
      <c r="Q216" s="73">
        <f>K216*$H216</f>
        <v>0</v>
      </c>
      <c r="R216" s="68">
        <f>SUM(S216:W216)</f>
        <v>0</v>
      </c>
      <c r="S216" s="82"/>
      <c r="T216" s="82"/>
      <c r="U216" s="82"/>
      <c r="V216" s="82"/>
      <c r="W216" s="82"/>
      <c r="X216" s="73">
        <f>R216*$H216</f>
        <v>0</v>
      </c>
      <c r="Y216" s="68">
        <f>SUM(Z216:AD216)</f>
        <v>0</v>
      </c>
      <c r="Z216" s="82"/>
      <c r="AA216" s="82"/>
      <c r="AB216" s="82"/>
      <c r="AC216" s="82"/>
      <c r="AD216" s="82"/>
      <c r="AE216" s="73">
        <f>Y216*$H216</f>
        <v>0</v>
      </c>
      <c r="AF216" s="68">
        <f>SUM(AG216:AK216)</f>
        <v>0</v>
      </c>
      <c r="AG216" s="82"/>
      <c r="AH216" s="82"/>
      <c r="AI216" s="82"/>
      <c r="AJ216" s="82"/>
      <c r="AK216" s="82"/>
      <c r="AL216" s="73">
        <f>AF216*$H216</f>
        <v>0</v>
      </c>
      <c r="AM216" s="68">
        <f>SUM(AN216:AR216)</f>
        <v>0</v>
      </c>
      <c r="AN216" s="82"/>
      <c r="AO216" s="82"/>
      <c r="AP216" s="82"/>
      <c r="AQ216" s="82"/>
      <c r="AR216" s="82"/>
      <c r="AS216" s="73">
        <f>AM216*$H216</f>
        <v>0</v>
      </c>
      <c r="AT216" s="68">
        <f>SUM(AU216:AY216)</f>
        <v>0</v>
      </c>
      <c r="AU216" s="82"/>
      <c r="AV216" s="82"/>
      <c r="AW216" s="82"/>
      <c r="AX216" s="82"/>
      <c r="AY216" s="82"/>
      <c r="AZ216" s="73">
        <f>AT216*$H216</f>
        <v>0</v>
      </c>
      <c r="BA216" s="68">
        <f>SUM(BB216:BF216)</f>
        <v>0</v>
      </c>
      <c r="BB216" s="82"/>
      <c r="BC216" s="82"/>
      <c r="BD216" s="82"/>
      <c r="BE216" s="82"/>
      <c r="BF216" s="82"/>
      <c r="BG216" s="73">
        <f>BA216*$H216</f>
        <v>0</v>
      </c>
      <c r="BH216" s="68">
        <f>SUM(BI216:BM216)</f>
        <v>0</v>
      </c>
      <c r="BI216" s="82"/>
      <c r="BJ216" s="82"/>
      <c r="BK216" s="82"/>
      <c r="BL216" s="82"/>
      <c r="BM216" s="82"/>
      <c r="BN216" s="73">
        <f>BH216*$H216</f>
        <v>0</v>
      </c>
      <c r="BO216" s="68">
        <f>SUM(BP216:BT216)</f>
        <v>0</v>
      </c>
      <c r="BP216" s="82"/>
      <c r="BQ216" s="82"/>
      <c r="BR216" s="82"/>
      <c r="BS216" s="82"/>
      <c r="BT216" s="82"/>
      <c r="BU216" s="73">
        <f>BO216*$H216</f>
        <v>0</v>
      </c>
      <c r="BV216" s="68">
        <f>SUM(BW216:CA216)</f>
        <v>0</v>
      </c>
      <c r="BW216" s="82"/>
      <c r="BX216" s="82"/>
      <c r="BY216" s="82"/>
      <c r="BZ216" s="82"/>
      <c r="CA216" s="82"/>
      <c r="CB216" s="73">
        <f>BV216*$H216</f>
        <v>0</v>
      </c>
      <c r="CC216" s="68">
        <f>SUM(CD216:CH216)</f>
        <v>0</v>
      </c>
      <c r="CD216" s="82"/>
      <c r="CE216" s="82"/>
      <c r="CF216" s="82"/>
      <c r="CG216" s="82"/>
      <c r="CH216" s="82"/>
      <c r="CI216" s="73">
        <f>CC216*$H216</f>
        <v>0</v>
      </c>
      <c r="CJ216" s="68">
        <f>SUM(CK216:CO216)</f>
        <v>0</v>
      </c>
      <c r="CK216" s="82"/>
      <c r="CL216" s="82"/>
      <c r="CM216" s="82"/>
      <c r="CN216" s="82"/>
      <c r="CO216" s="82"/>
      <c r="CP216" s="73">
        <f>CJ216*$H216</f>
        <v>0</v>
      </c>
      <c r="CQ216" s="68">
        <f>SUM(CR216:CV216)</f>
        <v>0</v>
      </c>
      <c r="CR216" s="82"/>
      <c r="CS216" s="82"/>
      <c r="CT216" s="82"/>
      <c r="CU216" s="82"/>
      <c r="CV216" s="82"/>
      <c r="CW216" s="73">
        <f>CQ216*$H216</f>
        <v>0</v>
      </c>
      <c r="CX216" s="68">
        <f>SUM(CY216:DC216)</f>
        <v>0</v>
      </c>
      <c r="CY216" s="82"/>
      <c r="CZ216" s="82"/>
      <c r="DA216" s="82"/>
      <c r="DB216" s="82"/>
      <c r="DC216" s="82"/>
      <c r="DD216" s="73">
        <f>CX216*$H216</f>
        <v>0</v>
      </c>
      <c r="DE216" s="68">
        <f>SUM(DF216:DJ216)</f>
        <v>0</v>
      </c>
      <c r="DF216" s="82"/>
      <c r="DG216" s="82"/>
      <c r="DH216" s="82"/>
      <c r="DI216" s="82"/>
      <c r="DJ216" s="82"/>
      <c r="DK216" s="73">
        <f>DE216*$H216</f>
        <v>0</v>
      </c>
      <c r="DL216" s="68">
        <f>SUM(DM216:DQ216)</f>
        <v>0</v>
      </c>
      <c r="DM216" s="82"/>
      <c r="DN216" s="82"/>
      <c r="DO216" s="82"/>
      <c r="DP216" s="82"/>
      <c r="DQ216" s="82"/>
      <c r="DR216" s="73">
        <f>DL216*$H216</f>
        <v>0</v>
      </c>
      <c r="DS216" s="68">
        <f>SUM(DT216:DX216)</f>
        <v>0</v>
      </c>
      <c r="DT216" s="82"/>
      <c r="DU216" s="82"/>
      <c r="DV216" s="82"/>
      <c r="DW216" s="82"/>
      <c r="DX216" s="82"/>
      <c r="DY216" s="73">
        <f>DS216*$H216</f>
        <v>0</v>
      </c>
      <c r="DZ216" s="68">
        <f>SUM(EA216:EE216)</f>
        <v>0</v>
      </c>
      <c r="EA216" s="82"/>
      <c r="EB216" s="82"/>
      <c r="EC216" s="82"/>
      <c r="ED216" s="82"/>
      <c r="EE216" s="82"/>
      <c r="EF216" s="73">
        <f>DZ216*$H216</f>
        <v>0</v>
      </c>
      <c r="EG216" s="70">
        <f t="shared" si="80"/>
        <v>1</v>
      </c>
      <c r="EH216" s="73">
        <f t="shared" si="81"/>
        <v>0</v>
      </c>
      <c r="EI216" s="70">
        <f t="shared" si="83"/>
        <v>0</v>
      </c>
      <c r="EJ216" s="66">
        <f t="shared" si="84"/>
        <v>0</v>
      </c>
      <c r="EM216" s="67"/>
    </row>
    <row r="217" spans="1:143" ht="15.75" thickBot="1" x14ac:dyDescent="0.25">
      <c r="A217" s="309">
        <v>13</v>
      </c>
      <c r="B217" s="310"/>
      <c r="C217" s="308"/>
      <c r="D217" s="179" t="s">
        <v>897</v>
      </c>
      <c r="E217" s="167">
        <f>ROUND(SUM(E218,E221,E224,E229,E233),2)</f>
        <v>0</v>
      </c>
      <c r="F217" s="167"/>
      <c r="G217" s="167"/>
      <c r="H217" s="29"/>
      <c r="I217" s="12" t="e">
        <f>E217/$G$686</f>
        <v>#DIV/0!</v>
      </c>
      <c r="J217" s="26" t="e">
        <f t="shared" si="82"/>
        <v>#DIV/0!</v>
      </c>
      <c r="K217" s="75" t="e">
        <f>ROUND(Q217/$E217,4)</f>
        <v>#DIV/0!</v>
      </c>
      <c r="L217" s="76" t="e">
        <f>SUMPRODUCT(L218:L236,$H218:$H236)/$E217</f>
        <v>#DIV/0!</v>
      </c>
      <c r="M217" s="76" t="e">
        <f>SUMPRODUCT(M218:M236,$H218:$H236)/$E217</f>
        <v>#DIV/0!</v>
      </c>
      <c r="N217" s="76" t="e">
        <f>SUMPRODUCT(N218:N236,$H218:$H236)/$E217</f>
        <v>#DIV/0!</v>
      </c>
      <c r="O217" s="76" t="e">
        <f>SUMPRODUCT(O218:O236,$H218:$H236)/$E217</f>
        <v>#DIV/0!</v>
      </c>
      <c r="P217" s="76" t="e">
        <f>SUMPRODUCT(P218:P236,$H218:$H236)/$E217</f>
        <v>#DIV/0!</v>
      </c>
      <c r="Q217" s="77">
        <f>SUM(Q218:Q236)</f>
        <v>0</v>
      </c>
      <c r="R217" s="78" t="e">
        <f>ROUND(X217/$E217,4)</f>
        <v>#DIV/0!</v>
      </c>
      <c r="S217" s="76" t="e">
        <f>SUMPRODUCT(S218:S236,$H218:$H236)/$E217</f>
        <v>#DIV/0!</v>
      </c>
      <c r="T217" s="76" t="e">
        <f>SUMPRODUCT(T218:T236,$H218:$H236)/$E217</f>
        <v>#DIV/0!</v>
      </c>
      <c r="U217" s="76" t="e">
        <f>SUMPRODUCT(U218:U236,$H218:$H236)/$E217</f>
        <v>#DIV/0!</v>
      </c>
      <c r="V217" s="76" t="e">
        <f>SUMPRODUCT(V218:V236,$H218:$H236)/$E217</f>
        <v>#DIV/0!</v>
      </c>
      <c r="W217" s="76" t="e">
        <f>SUMPRODUCT(W218:W236,$H218:$H236)/$E217</f>
        <v>#DIV/0!</v>
      </c>
      <c r="X217" s="77">
        <f>SUM(X218:X236)</f>
        <v>0</v>
      </c>
      <c r="Y217" s="78" t="e">
        <f>ROUND(AE217/$E217,4)</f>
        <v>#DIV/0!</v>
      </c>
      <c r="Z217" s="76" t="e">
        <f>SUMPRODUCT(Z218:Z236,$H218:$H236)/$E217</f>
        <v>#DIV/0!</v>
      </c>
      <c r="AA217" s="76" t="e">
        <f>SUMPRODUCT(AA218:AA236,$H218:$H236)/$E217</f>
        <v>#DIV/0!</v>
      </c>
      <c r="AB217" s="76" t="e">
        <f>SUMPRODUCT(AB218:AB236,$H218:$H236)/$E217</f>
        <v>#DIV/0!</v>
      </c>
      <c r="AC217" s="76" t="e">
        <f>SUMPRODUCT(AC218:AC236,$H218:$H236)/$E217</f>
        <v>#DIV/0!</v>
      </c>
      <c r="AD217" s="76" t="e">
        <f>SUMPRODUCT(AD218:AD236,$H218:$H236)/$E217</f>
        <v>#DIV/0!</v>
      </c>
      <c r="AE217" s="77">
        <f>SUM(AE218:AE236)</f>
        <v>0</v>
      </c>
      <c r="AF217" s="81" t="e">
        <f>ROUND(AL217/$E217,4)</f>
        <v>#DIV/0!</v>
      </c>
      <c r="AG217" s="76" t="e">
        <f>SUMPRODUCT(AG218:AG236,$H218:$H236)/$E217</f>
        <v>#DIV/0!</v>
      </c>
      <c r="AH217" s="76" t="e">
        <f>SUMPRODUCT(AH218:AH236,$H218:$H236)/$E217</f>
        <v>#DIV/0!</v>
      </c>
      <c r="AI217" s="76" t="e">
        <f>SUMPRODUCT(AI218:AI236,$H218:$H236)/$E217</f>
        <v>#DIV/0!</v>
      </c>
      <c r="AJ217" s="76" t="e">
        <f>SUMPRODUCT(AJ218:AJ236,$H218:$H236)/$E217</f>
        <v>#DIV/0!</v>
      </c>
      <c r="AK217" s="76" t="e">
        <f>SUMPRODUCT(AK218:AK236,$H218:$H236)/$E217</f>
        <v>#DIV/0!</v>
      </c>
      <c r="AL217" s="77">
        <f>SUM(AL218:AL236)</f>
        <v>0</v>
      </c>
      <c r="AM217" s="81" t="e">
        <f>ROUND(AS217/$E217,4)</f>
        <v>#DIV/0!</v>
      </c>
      <c r="AN217" s="76" t="e">
        <f>SUMPRODUCT(AN218:AN236,$H218:$H236)/$E217</f>
        <v>#DIV/0!</v>
      </c>
      <c r="AO217" s="76" t="e">
        <f>SUMPRODUCT(AO218:AO236,$H218:$H236)/$E217</f>
        <v>#DIV/0!</v>
      </c>
      <c r="AP217" s="76" t="e">
        <f>SUMPRODUCT(AP218:AP236,$H218:$H236)/$E217</f>
        <v>#DIV/0!</v>
      </c>
      <c r="AQ217" s="76" t="e">
        <f>SUMPRODUCT(AQ218:AQ236,$H218:$H236)/$E217</f>
        <v>#DIV/0!</v>
      </c>
      <c r="AR217" s="76" t="e">
        <f>SUMPRODUCT(AR218:AR236,$H218:$H236)/$E217</f>
        <v>#DIV/0!</v>
      </c>
      <c r="AS217" s="77">
        <f>SUM(AS218:AS236)</f>
        <v>0</v>
      </c>
      <c r="AT217" s="81" t="e">
        <f>ROUND(AZ217/$E217,4)</f>
        <v>#DIV/0!</v>
      </c>
      <c r="AU217" s="76" t="e">
        <f>SUMPRODUCT(AU218:AU236,$H218:$H236)/$E217</f>
        <v>#DIV/0!</v>
      </c>
      <c r="AV217" s="76" t="e">
        <f>SUMPRODUCT(AV218:AV236,$H218:$H236)/$E217</f>
        <v>#DIV/0!</v>
      </c>
      <c r="AW217" s="76" t="e">
        <f>SUMPRODUCT(AW218:AW236,$H218:$H236)/$E217</f>
        <v>#DIV/0!</v>
      </c>
      <c r="AX217" s="76" t="e">
        <f>SUMPRODUCT(AX218:AX236,$H218:$H236)/$E217</f>
        <v>#DIV/0!</v>
      </c>
      <c r="AY217" s="76" t="e">
        <f>SUMPRODUCT(AY218:AY236,$H218:$H236)/$E217</f>
        <v>#DIV/0!</v>
      </c>
      <c r="AZ217" s="77">
        <f>SUM(AZ218:AZ236)</f>
        <v>0</v>
      </c>
      <c r="BA217" s="81" t="e">
        <f>ROUND(BG217/$E217,4)</f>
        <v>#DIV/0!</v>
      </c>
      <c r="BB217" s="76" t="e">
        <f>SUMPRODUCT(BB218:BB236,$H218:$H236)/$E217</f>
        <v>#DIV/0!</v>
      </c>
      <c r="BC217" s="76" t="e">
        <f>SUMPRODUCT(BC218:BC236,$H218:$H236)/$E217</f>
        <v>#DIV/0!</v>
      </c>
      <c r="BD217" s="76" t="e">
        <f>SUMPRODUCT(BD218:BD236,$H218:$H236)/$E217</f>
        <v>#DIV/0!</v>
      </c>
      <c r="BE217" s="76" t="e">
        <f>SUMPRODUCT(BE218:BE236,$H218:$H236)/$E217</f>
        <v>#DIV/0!</v>
      </c>
      <c r="BF217" s="76" t="e">
        <f>SUMPRODUCT(BF218:BF236,$H218:$H236)/$E217</f>
        <v>#DIV/0!</v>
      </c>
      <c r="BG217" s="77">
        <f>SUM(BG218:BG236)</f>
        <v>0</v>
      </c>
      <c r="BH217" s="81" t="e">
        <f>ROUND(BN217/$E217,4)</f>
        <v>#DIV/0!</v>
      </c>
      <c r="BI217" s="76" t="e">
        <f>SUMPRODUCT(BI218:BI236,$H218:$H236)/$E217</f>
        <v>#DIV/0!</v>
      </c>
      <c r="BJ217" s="76" t="e">
        <f>SUMPRODUCT(BJ218:BJ236,$H218:$H236)/$E217</f>
        <v>#DIV/0!</v>
      </c>
      <c r="BK217" s="76" t="e">
        <f>SUMPRODUCT(BK218:BK236,$H218:$H236)/$E217</f>
        <v>#DIV/0!</v>
      </c>
      <c r="BL217" s="76" t="e">
        <f>SUMPRODUCT(BL218:BL236,$H218:$H236)/$E217</f>
        <v>#DIV/0!</v>
      </c>
      <c r="BM217" s="76" t="e">
        <f>SUMPRODUCT(BM218:BM236,$H218:$H236)/$E217</f>
        <v>#DIV/0!</v>
      </c>
      <c r="BN217" s="77">
        <f>SUM(BN218:BN236)</f>
        <v>0</v>
      </c>
      <c r="BO217" s="81" t="e">
        <f>ROUND(BU217/$E217,4)</f>
        <v>#DIV/0!</v>
      </c>
      <c r="BP217" s="76" t="e">
        <f>SUMPRODUCT(BP218:BP236,$H218:$H236)/$E217</f>
        <v>#DIV/0!</v>
      </c>
      <c r="BQ217" s="76" t="e">
        <f>SUMPRODUCT(BQ218:BQ236,$H218:$H236)/$E217</f>
        <v>#DIV/0!</v>
      </c>
      <c r="BR217" s="76" t="e">
        <f>SUMPRODUCT(BR218:BR236,$H218:$H236)/$E217</f>
        <v>#DIV/0!</v>
      </c>
      <c r="BS217" s="76" t="e">
        <f>SUMPRODUCT(BS218:BS236,$H218:$H236)/$E217</f>
        <v>#DIV/0!</v>
      </c>
      <c r="BT217" s="76" t="e">
        <f>SUMPRODUCT(BT218:BT236,$H218:$H236)/$E217</f>
        <v>#DIV/0!</v>
      </c>
      <c r="BU217" s="77">
        <f>SUM(BU218:BU236)</f>
        <v>0</v>
      </c>
      <c r="BV217" s="81" t="e">
        <f>ROUND(CB217/$E217,4)</f>
        <v>#DIV/0!</v>
      </c>
      <c r="BW217" s="76" t="e">
        <f>SUMPRODUCT(BW218:BW236,$H218:$H236)/$E217</f>
        <v>#DIV/0!</v>
      </c>
      <c r="BX217" s="76" t="e">
        <f>SUMPRODUCT(BX218:BX236,$H218:$H236)/$E217</f>
        <v>#DIV/0!</v>
      </c>
      <c r="BY217" s="76" t="e">
        <f>SUMPRODUCT(BY218:BY236,$H218:$H236)/$E217</f>
        <v>#DIV/0!</v>
      </c>
      <c r="BZ217" s="76" t="e">
        <f>SUMPRODUCT(BZ218:BZ236,$H218:$H236)/$E217</f>
        <v>#DIV/0!</v>
      </c>
      <c r="CA217" s="76" t="e">
        <f>SUMPRODUCT(CA218:CA236,$H218:$H236)/$E217</f>
        <v>#DIV/0!</v>
      </c>
      <c r="CB217" s="77">
        <f>SUM(CB218:CB236)</f>
        <v>0</v>
      </c>
      <c r="CC217" s="81" t="e">
        <f>ROUND(CI217/$E217,4)</f>
        <v>#DIV/0!</v>
      </c>
      <c r="CD217" s="76" t="e">
        <f>SUMPRODUCT(CD218:CD236,$H218:$H236)/$E217</f>
        <v>#DIV/0!</v>
      </c>
      <c r="CE217" s="76" t="e">
        <f>SUMPRODUCT(CE218:CE236,$H218:$H236)/$E217</f>
        <v>#DIV/0!</v>
      </c>
      <c r="CF217" s="76" t="e">
        <f>SUMPRODUCT(CF218:CF236,$H218:$H236)/$E217</f>
        <v>#DIV/0!</v>
      </c>
      <c r="CG217" s="76" t="e">
        <f>SUMPRODUCT(CG218:CG236,$H218:$H236)/$E217</f>
        <v>#DIV/0!</v>
      </c>
      <c r="CH217" s="76" t="e">
        <f>SUMPRODUCT(CH218:CH236,$H218:$H236)/$E217</f>
        <v>#DIV/0!</v>
      </c>
      <c r="CI217" s="77">
        <f>SUM(CI218:CI236)</f>
        <v>0</v>
      </c>
      <c r="CJ217" s="81" t="e">
        <f>ROUND(CP217/$E217,4)</f>
        <v>#DIV/0!</v>
      </c>
      <c r="CK217" s="76" t="e">
        <f>SUMPRODUCT(CK218:CK236,$H218:$H236)/$E217</f>
        <v>#DIV/0!</v>
      </c>
      <c r="CL217" s="76" t="e">
        <f>SUMPRODUCT(CL218:CL236,$H218:$H236)/$E217</f>
        <v>#DIV/0!</v>
      </c>
      <c r="CM217" s="76" t="e">
        <f>SUMPRODUCT(CM218:CM236,$H218:$H236)/$E217</f>
        <v>#DIV/0!</v>
      </c>
      <c r="CN217" s="76" t="e">
        <f>SUMPRODUCT(CN218:CN236,$H218:$H236)/$E217</f>
        <v>#DIV/0!</v>
      </c>
      <c r="CO217" s="76" t="e">
        <f>SUMPRODUCT(CO218:CO236,$H218:$H236)/$E217</f>
        <v>#DIV/0!</v>
      </c>
      <c r="CP217" s="77">
        <f>SUM(CP218:CP236)</f>
        <v>0</v>
      </c>
      <c r="CQ217" s="81" t="e">
        <f>ROUND(CW217/$E217,4)</f>
        <v>#DIV/0!</v>
      </c>
      <c r="CR217" s="76" t="e">
        <f>SUMPRODUCT(CR218:CR236,$H218:$H236)/$E217</f>
        <v>#DIV/0!</v>
      </c>
      <c r="CS217" s="76" t="e">
        <f>SUMPRODUCT(CS218:CS236,$H218:$H236)/$E217</f>
        <v>#DIV/0!</v>
      </c>
      <c r="CT217" s="76" t="e">
        <f>SUMPRODUCT(CT218:CT236,$H218:$H236)/$E217</f>
        <v>#DIV/0!</v>
      </c>
      <c r="CU217" s="76" t="e">
        <f>SUMPRODUCT(CU218:CU236,$H218:$H236)/$E217</f>
        <v>#DIV/0!</v>
      </c>
      <c r="CV217" s="76" t="e">
        <f>SUMPRODUCT(CV218:CV236,$H218:$H236)/$E217</f>
        <v>#DIV/0!</v>
      </c>
      <c r="CW217" s="77">
        <f>SUM(CW218:CW236)</f>
        <v>0</v>
      </c>
      <c r="CX217" s="81" t="e">
        <f>ROUND(DD217/$E217,4)</f>
        <v>#DIV/0!</v>
      </c>
      <c r="CY217" s="76" t="e">
        <f>SUMPRODUCT(CY218:CY236,$H218:$H236)/$E217</f>
        <v>#DIV/0!</v>
      </c>
      <c r="CZ217" s="76" t="e">
        <f>SUMPRODUCT(CZ218:CZ236,$H218:$H236)/$E217</f>
        <v>#DIV/0!</v>
      </c>
      <c r="DA217" s="76" t="e">
        <f>SUMPRODUCT(DA218:DA236,$H218:$H236)/$E217</f>
        <v>#DIV/0!</v>
      </c>
      <c r="DB217" s="76" t="e">
        <f>SUMPRODUCT(DB218:DB236,$H218:$H236)/$E217</f>
        <v>#DIV/0!</v>
      </c>
      <c r="DC217" s="76" t="e">
        <f>SUMPRODUCT(DC218:DC236,$H218:$H236)/$E217</f>
        <v>#DIV/0!</v>
      </c>
      <c r="DD217" s="77">
        <f>SUM(DD218:DD236)</f>
        <v>0</v>
      </c>
      <c r="DE217" s="81" t="e">
        <f>ROUND(DK217/$E217,4)</f>
        <v>#DIV/0!</v>
      </c>
      <c r="DF217" s="76" t="e">
        <f>SUMPRODUCT(DF218:DF236,$H218:$H236)/$E217</f>
        <v>#DIV/0!</v>
      </c>
      <c r="DG217" s="76" t="e">
        <f>SUMPRODUCT(DG218:DG236,$H218:$H236)/$E217</f>
        <v>#DIV/0!</v>
      </c>
      <c r="DH217" s="76" t="e">
        <f>SUMPRODUCT(DH218:DH236,$H218:$H236)/$E217</f>
        <v>#DIV/0!</v>
      </c>
      <c r="DI217" s="76" t="e">
        <f>SUMPRODUCT(DI218:DI236,$H218:$H236)/$E217</f>
        <v>#DIV/0!</v>
      </c>
      <c r="DJ217" s="76" t="e">
        <f>SUMPRODUCT(DJ218:DJ236,$H218:$H236)/$E217</f>
        <v>#DIV/0!</v>
      </c>
      <c r="DK217" s="77">
        <f>SUM(DK218:DK236)</f>
        <v>0</v>
      </c>
      <c r="DL217" s="81" t="e">
        <f>ROUND(DR217/$E217,4)</f>
        <v>#DIV/0!</v>
      </c>
      <c r="DM217" s="76" t="e">
        <f>SUMPRODUCT(DM218:DM236,$H218:$H236)/$E217</f>
        <v>#DIV/0!</v>
      </c>
      <c r="DN217" s="76" t="e">
        <f>SUMPRODUCT(DN218:DN236,$H218:$H236)/$E217</f>
        <v>#DIV/0!</v>
      </c>
      <c r="DO217" s="76" t="e">
        <f>SUMPRODUCT(DO218:DO236,$H218:$H236)/$E217</f>
        <v>#DIV/0!</v>
      </c>
      <c r="DP217" s="76" t="e">
        <f>SUMPRODUCT(DP218:DP236,$H218:$H236)/$E217</f>
        <v>#DIV/0!</v>
      </c>
      <c r="DQ217" s="76" t="e">
        <f>SUMPRODUCT(DQ218:DQ236,$H218:$H236)/$E217</f>
        <v>#DIV/0!</v>
      </c>
      <c r="DR217" s="77">
        <f>SUM(DR218:DR236)</f>
        <v>0</v>
      </c>
      <c r="DS217" s="81" t="e">
        <f>ROUND(DY217/$E217,4)</f>
        <v>#DIV/0!</v>
      </c>
      <c r="DT217" s="76" t="e">
        <f>SUMPRODUCT(DT218:DT236,$H218:$H236)/$E217</f>
        <v>#DIV/0!</v>
      </c>
      <c r="DU217" s="76" t="e">
        <f>SUMPRODUCT(DU218:DU236,$H218:$H236)/$E217</f>
        <v>#DIV/0!</v>
      </c>
      <c r="DV217" s="76" t="e">
        <f>SUMPRODUCT(DV218:DV236,$H218:$H236)/$E217</f>
        <v>#DIV/0!</v>
      </c>
      <c r="DW217" s="76" t="e">
        <f>SUMPRODUCT(DW218:DW236,$H218:$H236)/$E217</f>
        <v>#DIV/0!</v>
      </c>
      <c r="DX217" s="76" t="e">
        <f>SUMPRODUCT(DX218:DX236,$H218:$H236)/$E217</f>
        <v>#DIV/0!</v>
      </c>
      <c r="DY217" s="77">
        <f>SUM(DY218:DY236)</f>
        <v>0</v>
      </c>
      <c r="DZ217" s="81" t="e">
        <f>ROUND(EF217/$E217,4)</f>
        <v>#DIV/0!</v>
      </c>
      <c r="EA217" s="76" t="e">
        <f>SUMPRODUCT(EA218:EA236,$H218:$H236)/$E217</f>
        <v>#DIV/0!</v>
      </c>
      <c r="EB217" s="76" t="e">
        <f>SUMPRODUCT(EB218:EB236,$H218:$H236)/$E217</f>
        <v>#DIV/0!</v>
      </c>
      <c r="EC217" s="76" t="e">
        <f>SUMPRODUCT(EC218:EC236,$H218:$H236)/$E217</f>
        <v>#DIV/0!</v>
      </c>
      <c r="ED217" s="76" t="e">
        <f>SUMPRODUCT(ED218:ED236,$H218:$H236)/$E217</f>
        <v>#DIV/0!</v>
      </c>
      <c r="EE217" s="76" t="e">
        <f>SUMPRODUCT(EE218:EE236,$H218:$H236)/$E217</f>
        <v>#DIV/0!</v>
      </c>
      <c r="EF217" s="77">
        <f>SUM(EF218:EF236)</f>
        <v>0</v>
      </c>
      <c r="EG217" s="63" t="e">
        <f>ROUND(EH217/E217,4)</f>
        <v>#DIV/0!</v>
      </c>
      <c r="EH217" s="80">
        <f>E217-EJ217</f>
        <v>0</v>
      </c>
      <c r="EI217" s="63" t="e">
        <f>ROUND(EJ217/E217,4)</f>
        <v>#DIV/0!</v>
      </c>
      <c r="EJ217" s="66">
        <f t="shared" si="84"/>
        <v>0</v>
      </c>
      <c r="EM217" s="67"/>
    </row>
    <row r="218" spans="1:143" outlineLevel="1" x14ac:dyDescent="0.2">
      <c r="A218" s="313" t="s">
        <v>116</v>
      </c>
      <c r="B218" s="314"/>
      <c r="C218" s="307"/>
      <c r="D218" s="33" t="s">
        <v>354</v>
      </c>
      <c r="E218" s="28">
        <f>SUM(H219:H220)</f>
        <v>0</v>
      </c>
      <c r="F218" s="28"/>
      <c r="G218" s="28"/>
      <c r="H218" s="28"/>
      <c r="I218" s="27" t="e">
        <f>E218/$G$686</f>
        <v>#DIV/0!</v>
      </c>
      <c r="J218" s="19">
        <f t="shared" si="82"/>
        <v>0</v>
      </c>
      <c r="K218" s="68"/>
      <c r="L218" s="69"/>
      <c r="M218" s="69"/>
      <c r="N218" s="69"/>
      <c r="O218" s="69"/>
      <c r="P218" s="70"/>
      <c r="Q218" s="73"/>
      <c r="R218" s="68"/>
      <c r="S218" s="69"/>
      <c r="T218" s="69"/>
      <c r="U218" s="69"/>
      <c r="V218" s="69"/>
      <c r="W218" s="70"/>
      <c r="X218" s="71"/>
      <c r="Y218" s="68"/>
      <c r="Z218" s="69"/>
      <c r="AA218" s="69"/>
      <c r="AB218" s="69"/>
      <c r="AC218" s="69"/>
      <c r="AD218" s="70"/>
      <c r="AE218" s="71"/>
      <c r="AF218" s="68"/>
      <c r="AG218" s="69"/>
      <c r="AH218" s="69"/>
      <c r="AI218" s="69"/>
      <c r="AJ218" s="69"/>
      <c r="AK218" s="70"/>
      <c r="AL218" s="71"/>
      <c r="AM218" s="68"/>
      <c r="AN218" s="69"/>
      <c r="AO218" s="69"/>
      <c r="AP218" s="69"/>
      <c r="AQ218" s="69"/>
      <c r="AR218" s="70"/>
      <c r="AS218" s="71"/>
      <c r="AT218" s="68"/>
      <c r="AU218" s="69"/>
      <c r="AV218" s="69"/>
      <c r="AW218" s="69"/>
      <c r="AX218" s="69"/>
      <c r="AY218" s="70"/>
      <c r="AZ218" s="71"/>
      <c r="BA218" s="68"/>
      <c r="BB218" s="69"/>
      <c r="BC218" s="69"/>
      <c r="BD218" s="69"/>
      <c r="BE218" s="69"/>
      <c r="BF218" s="70"/>
      <c r="BG218" s="71"/>
      <c r="BH218" s="68"/>
      <c r="BI218" s="69"/>
      <c r="BJ218" s="69"/>
      <c r="BK218" s="69"/>
      <c r="BL218" s="69"/>
      <c r="BM218" s="70"/>
      <c r="BN218" s="71"/>
      <c r="BO218" s="68"/>
      <c r="BP218" s="69"/>
      <c r="BQ218" s="69"/>
      <c r="BR218" s="69"/>
      <c r="BS218" s="69"/>
      <c r="BT218" s="70"/>
      <c r="BU218" s="71"/>
      <c r="BV218" s="68"/>
      <c r="BW218" s="69"/>
      <c r="BX218" s="69"/>
      <c r="BY218" s="69"/>
      <c r="BZ218" s="69"/>
      <c r="CA218" s="70"/>
      <c r="CB218" s="71"/>
      <c r="CC218" s="68"/>
      <c r="CD218" s="69"/>
      <c r="CE218" s="69"/>
      <c r="CF218" s="69"/>
      <c r="CG218" s="69"/>
      <c r="CH218" s="70"/>
      <c r="CI218" s="71"/>
      <c r="CJ218" s="68"/>
      <c r="CK218" s="69"/>
      <c r="CL218" s="69"/>
      <c r="CM218" s="69"/>
      <c r="CN218" s="69"/>
      <c r="CO218" s="70"/>
      <c r="CP218" s="71"/>
      <c r="CQ218" s="68"/>
      <c r="CR218" s="69"/>
      <c r="CS218" s="69"/>
      <c r="CT218" s="69"/>
      <c r="CU218" s="69"/>
      <c r="CV218" s="70"/>
      <c r="CW218" s="71"/>
      <c r="CX218" s="68"/>
      <c r="CY218" s="69"/>
      <c r="CZ218" s="69"/>
      <c r="DA218" s="69"/>
      <c r="DB218" s="69"/>
      <c r="DC218" s="70"/>
      <c r="DD218" s="71"/>
      <c r="DE218" s="68"/>
      <c r="DF218" s="69"/>
      <c r="DG218" s="69"/>
      <c r="DH218" s="69"/>
      <c r="DI218" s="69"/>
      <c r="DJ218" s="70"/>
      <c r="DK218" s="71"/>
      <c r="DL218" s="68"/>
      <c r="DM218" s="69"/>
      <c r="DN218" s="69"/>
      <c r="DO218" s="69"/>
      <c r="DP218" s="69"/>
      <c r="DQ218" s="70"/>
      <c r="DR218" s="71"/>
      <c r="DS218" s="68"/>
      <c r="DT218" s="69"/>
      <c r="DU218" s="69"/>
      <c r="DV218" s="69"/>
      <c r="DW218" s="69"/>
      <c r="DX218" s="70"/>
      <c r="DY218" s="71"/>
      <c r="DZ218" s="68"/>
      <c r="EA218" s="69"/>
      <c r="EB218" s="69"/>
      <c r="EC218" s="69"/>
      <c r="ED218" s="69"/>
      <c r="EE218" s="70"/>
      <c r="EF218" s="71"/>
      <c r="EG218" s="70"/>
      <c r="EH218" s="73"/>
      <c r="EI218" s="70">
        <f t="shared" ref="EI218:EI224" si="85">SUM(CJ218,CC218,BV218,BO218,BH218,BA218,AT218,AM218,AF218,Y218,R218,K218,CQ218,CX218,DE218,DL218,DS218,DZ218)</f>
        <v>0</v>
      </c>
      <c r="EJ218" s="66">
        <f t="shared" si="84"/>
        <v>0</v>
      </c>
      <c r="EM218" s="67"/>
    </row>
    <row r="219" spans="1:143" outlineLevel="1" x14ac:dyDescent="0.2">
      <c r="A219" s="302" t="s">
        <v>117</v>
      </c>
      <c r="B219" s="303">
        <v>100885</v>
      </c>
      <c r="C219" s="306" t="str">
        <f>IFERROR(IFERROR(IF(MATCH(B219,[1]SINAPI!$A$3:$A$7037,0),(PROPER(VLOOKUP(B219,[1]SINAPI!$A$3:$E$7037,5,0))),0),IFERROR(IF(MATCH(B219,'[1]CDHU-182'!$A$9:$A$4098,0),(UPPER(VLOOKUP(B219,'[1]CDHU-182'!$A$9:$H$4098,8,0))),0),IFERROR(IF(MATCH(B219,[1]FDE!$A$7:$A$3232,0),(VLOOKUP(B219,[1]FDE!$A$7:$E$3232,5,0)),0),IF(MATCH(B219,'[1]SIURB Edif'!$A$2:$A$2699,0),(PROPER(VLOOKUP(B219,'[1]SIURB Edif'!A$2:E$2699,5,0))),0))))," ")</f>
        <v>Siurb (Edif)-Jan/21</v>
      </c>
      <c r="D219" s="169" t="s">
        <v>804</v>
      </c>
      <c r="E219" s="170" t="s">
        <v>75</v>
      </c>
      <c r="F219" s="171">
        <v>1</v>
      </c>
      <c r="G219" s="74"/>
      <c r="H219" s="172">
        <f>ROUND(IFERROR(F219*G219," - "),2)</f>
        <v>0</v>
      </c>
      <c r="I219" s="175" t="e">
        <f>H219/$G$686</f>
        <v>#DIV/0!</v>
      </c>
      <c r="J219" s="19">
        <f t="shared" si="82"/>
        <v>1</v>
      </c>
      <c r="K219" s="68">
        <f>SUM(L219:P219)</f>
        <v>0</v>
      </c>
      <c r="L219" s="69"/>
      <c r="M219" s="69"/>
      <c r="N219" s="69"/>
      <c r="O219" s="69"/>
      <c r="P219" s="69"/>
      <c r="Q219" s="73">
        <f>K219*$H219</f>
        <v>0</v>
      </c>
      <c r="R219" s="68">
        <f>SUM(S219:W219)</f>
        <v>0</v>
      </c>
      <c r="S219" s="69"/>
      <c r="T219" s="69"/>
      <c r="U219" s="69"/>
      <c r="V219" s="69"/>
      <c r="W219" s="69"/>
      <c r="X219" s="71">
        <f>R219*$H219</f>
        <v>0</v>
      </c>
      <c r="Y219" s="68">
        <f>SUM(Z219:AD219)</f>
        <v>0</v>
      </c>
      <c r="Z219" s="69"/>
      <c r="AA219" s="69"/>
      <c r="AB219" s="69"/>
      <c r="AC219" s="69"/>
      <c r="AD219" s="69"/>
      <c r="AE219" s="71">
        <f>Y219*$H219</f>
        <v>0</v>
      </c>
      <c r="AF219" s="68">
        <f>SUM(AG219:AK219)</f>
        <v>0</v>
      </c>
      <c r="AG219" s="69"/>
      <c r="AH219" s="69"/>
      <c r="AI219" s="69"/>
      <c r="AJ219" s="69"/>
      <c r="AK219" s="69"/>
      <c r="AL219" s="71">
        <f>AF219*$H219</f>
        <v>0</v>
      </c>
      <c r="AM219" s="68">
        <f>SUM(AN219:AR219)</f>
        <v>0</v>
      </c>
      <c r="AN219" s="69"/>
      <c r="AO219" s="69"/>
      <c r="AP219" s="69"/>
      <c r="AQ219" s="69"/>
      <c r="AR219" s="69"/>
      <c r="AS219" s="71">
        <f>AM219*$H219</f>
        <v>0</v>
      </c>
      <c r="AT219" s="68">
        <f>SUM(AU219:AY219)</f>
        <v>0</v>
      </c>
      <c r="AU219" s="69"/>
      <c r="AV219" s="69"/>
      <c r="AW219" s="69"/>
      <c r="AX219" s="69"/>
      <c r="AY219" s="69"/>
      <c r="AZ219" s="71">
        <f>AT219*$H219</f>
        <v>0</v>
      </c>
      <c r="BA219" s="68">
        <f>SUM(BB219:BF219)</f>
        <v>0</v>
      </c>
      <c r="BB219" s="69"/>
      <c r="BC219" s="69"/>
      <c r="BD219" s="69"/>
      <c r="BE219" s="69"/>
      <c r="BF219" s="69"/>
      <c r="BG219" s="71">
        <f>BA219*$H219</f>
        <v>0</v>
      </c>
      <c r="BH219" s="68">
        <f>SUM(BI219:BM219)</f>
        <v>0</v>
      </c>
      <c r="BI219" s="69"/>
      <c r="BJ219" s="69"/>
      <c r="BK219" s="69"/>
      <c r="BL219" s="69"/>
      <c r="BM219" s="69"/>
      <c r="BN219" s="71">
        <f>BH219*$H219</f>
        <v>0</v>
      </c>
      <c r="BO219" s="68">
        <f>SUM(BP219:BT219)</f>
        <v>0</v>
      </c>
      <c r="BP219" s="69"/>
      <c r="BQ219" s="69"/>
      <c r="BR219" s="69"/>
      <c r="BS219" s="69"/>
      <c r="BT219" s="69"/>
      <c r="BU219" s="71">
        <f>BO219*$H219</f>
        <v>0</v>
      </c>
      <c r="BV219" s="68">
        <f>SUM(BW219:CA219)</f>
        <v>0</v>
      </c>
      <c r="BW219" s="69"/>
      <c r="BX219" s="69"/>
      <c r="BY219" s="69"/>
      <c r="BZ219" s="69"/>
      <c r="CA219" s="69"/>
      <c r="CB219" s="71">
        <f>BV219*$H219</f>
        <v>0</v>
      </c>
      <c r="CC219" s="68">
        <f>SUM(CD219:CH219)</f>
        <v>0</v>
      </c>
      <c r="CD219" s="69"/>
      <c r="CE219" s="69"/>
      <c r="CF219" s="69"/>
      <c r="CG219" s="69"/>
      <c r="CH219" s="69"/>
      <c r="CI219" s="71">
        <f>CC219*$H219</f>
        <v>0</v>
      </c>
      <c r="CJ219" s="68">
        <f>SUM(CK219:CO219)</f>
        <v>0</v>
      </c>
      <c r="CK219" s="69"/>
      <c r="CL219" s="69"/>
      <c r="CM219" s="69"/>
      <c r="CN219" s="69"/>
      <c r="CO219" s="69"/>
      <c r="CP219" s="71">
        <f>CJ219*$H219</f>
        <v>0</v>
      </c>
      <c r="CQ219" s="68">
        <f>SUM(CR219:CV219)</f>
        <v>0</v>
      </c>
      <c r="CR219" s="69"/>
      <c r="CS219" s="69"/>
      <c r="CT219" s="69"/>
      <c r="CU219" s="69"/>
      <c r="CV219" s="69"/>
      <c r="CW219" s="71">
        <f>CQ219*$H219</f>
        <v>0</v>
      </c>
      <c r="CX219" s="68">
        <f>SUM(CY219:DC219)</f>
        <v>0</v>
      </c>
      <c r="CY219" s="69"/>
      <c r="CZ219" s="69"/>
      <c r="DA219" s="69"/>
      <c r="DB219" s="69"/>
      <c r="DC219" s="69"/>
      <c r="DD219" s="71">
        <f>CX219*$H219</f>
        <v>0</v>
      </c>
      <c r="DE219" s="68">
        <f>SUM(DF219:DJ219)</f>
        <v>0</v>
      </c>
      <c r="DF219" s="69"/>
      <c r="DG219" s="69"/>
      <c r="DH219" s="69"/>
      <c r="DI219" s="69"/>
      <c r="DJ219" s="69"/>
      <c r="DK219" s="71">
        <f>DE219*$H219</f>
        <v>0</v>
      </c>
      <c r="DL219" s="68">
        <f>SUM(DM219:DQ219)</f>
        <v>0</v>
      </c>
      <c r="DM219" s="69"/>
      <c r="DN219" s="69"/>
      <c r="DO219" s="69"/>
      <c r="DP219" s="69"/>
      <c r="DQ219" s="69"/>
      <c r="DR219" s="71">
        <f>DL219*$H219</f>
        <v>0</v>
      </c>
      <c r="DS219" s="68">
        <f>SUM(DT219:DX219)</f>
        <v>0</v>
      </c>
      <c r="DT219" s="69"/>
      <c r="DU219" s="69"/>
      <c r="DV219" s="69"/>
      <c r="DW219" s="69"/>
      <c r="DX219" s="69"/>
      <c r="DY219" s="71">
        <f>DS219*$H219</f>
        <v>0</v>
      </c>
      <c r="DZ219" s="68">
        <f>SUM(EA219:EE219)</f>
        <v>0</v>
      </c>
      <c r="EA219" s="69"/>
      <c r="EB219" s="69"/>
      <c r="EC219" s="69"/>
      <c r="ED219" s="69"/>
      <c r="EE219" s="69"/>
      <c r="EF219" s="71">
        <f>DZ219*$H219</f>
        <v>0</v>
      </c>
      <c r="EG219" s="70">
        <f>1-EI219</f>
        <v>1</v>
      </c>
      <c r="EH219" s="73">
        <f>H219-EJ219</f>
        <v>0</v>
      </c>
      <c r="EI219" s="70">
        <f t="shared" si="85"/>
        <v>0</v>
      </c>
      <c r="EJ219" s="66">
        <f t="shared" si="84"/>
        <v>0</v>
      </c>
      <c r="EM219" s="67"/>
    </row>
    <row r="220" spans="1:143" ht="20.25" customHeight="1" outlineLevel="1" x14ac:dyDescent="0.2">
      <c r="A220" s="302" t="s">
        <v>118</v>
      </c>
      <c r="B220" s="303">
        <v>100890</v>
      </c>
      <c r="C220" s="306" t="s">
        <v>345</v>
      </c>
      <c r="D220" s="169" t="s">
        <v>353</v>
      </c>
      <c r="E220" s="170" t="s">
        <v>75</v>
      </c>
      <c r="F220" s="174">
        <v>5</v>
      </c>
      <c r="G220" s="74"/>
      <c r="H220" s="172">
        <f>ROUND(IFERROR(F220*G220," - "),2)</f>
        <v>0</v>
      </c>
      <c r="I220" s="175" t="e">
        <f>H220/$G$686</f>
        <v>#DIV/0!</v>
      </c>
      <c r="J220" s="19">
        <f t="shared" si="82"/>
        <v>1</v>
      </c>
      <c r="K220" s="68">
        <f>SUM(L220:P220)</f>
        <v>0</v>
      </c>
      <c r="L220" s="69"/>
      <c r="M220" s="69"/>
      <c r="N220" s="69"/>
      <c r="O220" s="69"/>
      <c r="P220" s="69"/>
      <c r="Q220" s="73">
        <f>K220*$H220</f>
        <v>0</v>
      </c>
      <c r="R220" s="68">
        <f>SUM(S220:W220)</f>
        <v>0</v>
      </c>
      <c r="S220" s="69"/>
      <c r="T220" s="69"/>
      <c r="U220" s="69"/>
      <c r="V220" s="69"/>
      <c r="W220" s="69"/>
      <c r="X220" s="71">
        <f>R220*$H220</f>
        <v>0</v>
      </c>
      <c r="Y220" s="68">
        <f>SUM(Z220:AD220)</f>
        <v>0</v>
      </c>
      <c r="Z220" s="69"/>
      <c r="AA220" s="69"/>
      <c r="AB220" s="69"/>
      <c r="AC220" s="69"/>
      <c r="AD220" s="69"/>
      <c r="AE220" s="71">
        <f>Y220*$H220</f>
        <v>0</v>
      </c>
      <c r="AF220" s="68">
        <f>SUM(AG220:AK220)</f>
        <v>0</v>
      </c>
      <c r="AG220" s="69"/>
      <c r="AH220" s="69"/>
      <c r="AI220" s="69"/>
      <c r="AJ220" s="69"/>
      <c r="AK220" s="69"/>
      <c r="AL220" s="71">
        <f>AF220*$H220</f>
        <v>0</v>
      </c>
      <c r="AM220" s="68">
        <f>SUM(AN220:AR220)</f>
        <v>0</v>
      </c>
      <c r="AN220" s="69"/>
      <c r="AO220" s="69"/>
      <c r="AP220" s="69"/>
      <c r="AQ220" s="69"/>
      <c r="AR220" s="69"/>
      <c r="AS220" s="71">
        <f>AM220*$H220</f>
        <v>0</v>
      </c>
      <c r="AT220" s="68">
        <f>SUM(AU220:AY220)</f>
        <v>0</v>
      </c>
      <c r="AU220" s="69"/>
      <c r="AV220" s="69"/>
      <c r="AW220" s="69"/>
      <c r="AX220" s="69"/>
      <c r="AY220" s="69"/>
      <c r="AZ220" s="71">
        <f>AT220*$H220</f>
        <v>0</v>
      </c>
      <c r="BA220" s="68">
        <f>SUM(BB220:BF220)</f>
        <v>0</v>
      </c>
      <c r="BB220" s="69"/>
      <c r="BC220" s="69"/>
      <c r="BD220" s="69"/>
      <c r="BE220" s="69"/>
      <c r="BF220" s="69"/>
      <c r="BG220" s="71">
        <f>BA220*$H220</f>
        <v>0</v>
      </c>
      <c r="BH220" s="68">
        <f>SUM(BI220:BM220)</f>
        <v>0</v>
      </c>
      <c r="BI220" s="69"/>
      <c r="BJ220" s="69"/>
      <c r="BK220" s="69"/>
      <c r="BL220" s="69"/>
      <c r="BM220" s="69"/>
      <c r="BN220" s="71">
        <f>BH220*$H220</f>
        <v>0</v>
      </c>
      <c r="BO220" s="68">
        <f>SUM(BP220:BT220)</f>
        <v>0</v>
      </c>
      <c r="BP220" s="69"/>
      <c r="BQ220" s="69"/>
      <c r="BR220" s="69"/>
      <c r="BS220" s="69"/>
      <c r="BT220" s="69"/>
      <c r="BU220" s="71">
        <f>BO220*$H220</f>
        <v>0</v>
      </c>
      <c r="BV220" s="68">
        <f>SUM(BW220:CA220)</f>
        <v>0</v>
      </c>
      <c r="BW220" s="69"/>
      <c r="BX220" s="69"/>
      <c r="BY220" s="69"/>
      <c r="BZ220" s="69"/>
      <c r="CA220" s="69"/>
      <c r="CB220" s="71">
        <f>BV220*$H220</f>
        <v>0</v>
      </c>
      <c r="CC220" s="68">
        <f>SUM(CD220:CH220)</f>
        <v>0</v>
      </c>
      <c r="CD220" s="69"/>
      <c r="CE220" s="69"/>
      <c r="CF220" s="69"/>
      <c r="CG220" s="69"/>
      <c r="CH220" s="69"/>
      <c r="CI220" s="71">
        <f>CC220*$H220</f>
        <v>0</v>
      </c>
      <c r="CJ220" s="68">
        <f>SUM(CK220:CO220)</f>
        <v>0</v>
      </c>
      <c r="CK220" s="69"/>
      <c r="CL220" s="69"/>
      <c r="CM220" s="69"/>
      <c r="CN220" s="69"/>
      <c r="CO220" s="69"/>
      <c r="CP220" s="71">
        <f>CJ220*$H220</f>
        <v>0</v>
      </c>
      <c r="CQ220" s="68">
        <f>SUM(CR220:CV220)</f>
        <v>0</v>
      </c>
      <c r="CR220" s="69"/>
      <c r="CS220" s="69"/>
      <c r="CT220" s="69"/>
      <c r="CU220" s="69"/>
      <c r="CV220" s="69"/>
      <c r="CW220" s="71">
        <f>CQ220*$H220</f>
        <v>0</v>
      </c>
      <c r="CX220" s="68">
        <f>SUM(CY220:DC220)</f>
        <v>0</v>
      </c>
      <c r="CY220" s="69"/>
      <c r="CZ220" s="69"/>
      <c r="DA220" s="69"/>
      <c r="DB220" s="69"/>
      <c r="DC220" s="69"/>
      <c r="DD220" s="71">
        <f>CX220*$H220</f>
        <v>0</v>
      </c>
      <c r="DE220" s="68">
        <f>SUM(DF220:DJ220)</f>
        <v>0</v>
      </c>
      <c r="DF220" s="69"/>
      <c r="DG220" s="69"/>
      <c r="DH220" s="69"/>
      <c r="DI220" s="69"/>
      <c r="DJ220" s="69"/>
      <c r="DK220" s="71">
        <f>DE220*$H220</f>
        <v>0</v>
      </c>
      <c r="DL220" s="68">
        <f>SUM(DM220:DQ220)</f>
        <v>0</v>
      </c>
      <c r="DM220" s="69"/>
      <c r="DN220" s="69"/>
      <c r="DO220" s="69"/>
      <c r="DP220" s="69"/>
      <c r="DQ220" s="69"/>
      <c r="DR220" s="71">
        <f>DL220*$H220</f>
        <v>0</v>
      </c>
      <c r="DS220" s="68">
        <f>SUM(DT220:DX220)</f>
        <v>0</v>
      </c>
      <c r="DT220" s="69"/>
      <c r="DU220" s="69"/>
      <c r="DV220" s="69"/>
      <c r="DW220" s="69"/>
      <c r="DX220" s="69"/>
      <c r="DY220" s="71">
        <f>DS220*$H220</f>
        <v>0</v>
      </c>
      <c r="DZ220" s="68">
        <f>SUM(EA220:EE220)</f>
        <v>0</v>
      </c>
      <c r="EA220" s="69"/>
      <c r="EB220" s="69"/>
      <c r="EC220" s="69"/>
      <c r="ED220" s="69"/>
      <c r="EE220" s="69"/>
      <c r="EF220" s="71">
        <f>DZ220*$H220</f>
        <v>0</v>
      </c>
      <c r="EG220" s="70">
        <f>1-EI220</f>
        <v>1</v>
      </c>
      <c r="EH220" s="73">
        <f>H220-EJ220</f>
        <v>0</v>
      </c>
      <c r="EI220" s="70">
        <f t="shared" si="85"/>
        <v>0</v>
      </c>
      <c r="EJ220" s="66">
        <f t="shared" si="84"/>
        <v>0</v>
      </c>
      <c r="EM220" s="67"/>
    </row>
    <row r="221" spans="1:143" outlineLevel="1" x14ac:dyDescent="0.2">
      <c r="A221" s="313" t="s">
        <v>119</v>
      </c>
      <c r="B221" s="314"/>
      <c r="C221" s="307"/>
      <c r="D221" s="176" t="s">
        <v>883</v>
      </c>
      <c r="E221" s="28">
        <f>SUM(H222:H223)</f>
        <v>0</v>
      </c>
      <c r="F221" s="28"/>
      <c r="G221" s="28"/>
      <c r="H221" s="28"/>
      <c r="I221" s="27" t="e">
        <f>E221/$G$686</f>
        <v>#DIV/0!</v>
      </c>
      <c r="J221" s="19">
        <f t="shared" si="82"/>
        <v>1</v>
      </c>
      <c r="K221" s="68"/>
      <c r="L221" s="69"/>
      <c r="M221" s="69"/>
      <c r="N221" s="69"/>
      <c r="O221" s="69"/>
      <c r="P221" s="70"/>
      <c r="Q221" s="73"/>
      <c r="R221" s="68"/>
      <c r="S221" s="69"/>
      <c r="T221" s="69"/>
      <c r="U221" s="69"/>
      <c r="V221" s="69"/>
      <c r="W221" s="70"/>
      <c r="X221" s="71"/>
      <c r="Y221" s="68"/>
      <c r="Z221" s="69"/>
      <c r="AA221" s="69"/>
      <c r="AB221" s="69"/>
      <c r="AC221" s="69"/>
      <c r="AD221" s="70"/>
      <c r="AE221" s="71"/>
      <c r="AF221" s="68"/>
      <c r="AG221" s="69"/>
      <c r="AH221" s="69"/>
      <c r="AI221" s="69"/>
      <c r="AJ221" s="69"/>
      <c r="AK221" s="70"/>
      <c r="AL221" s="71"/>
      <c r="AM221" s="68"/>
      <c r="AN221" s="69"/>
      <c r="AO221" s="69"/>
      <c r="AP221" s="69"/>
      <c r="AQ221" s="69"/>
      <c r="AR221" s="70"/>
      <c r="AS221" s="71"/>
      <c r="AT221" s="68"/>
      <c r="AU221" s="69"/>
      <c r="AV221" s="69"/>
      <c r="AW221" s="69"/>
      <c r="AX221" s="69"/>
      <c r="AY221" s="70"/>
      <c r="AZ221" s="71"/>
      <c r="BA221" s="68"/>
      <c r="BB221" s="69"/>
      <c r="BC221" s="69"/>
      <c r="BD221" s="69"/>
      <c r="BE221" s="69"/>
      <c r="BF221" s="70"/>
      <c r="BG221" s="71"/>
      <c r="BH221" s="68"/>
      <c r="BI221" s="69"/>
      <c r="BJ221" s="69"/>
      <c r="BK221" s="69"/>
      <c r="BL221" s="69"/>
      <c r="BM221" s="70"/>
      <c r="BN221" s="71"/>
      <c r="BO221" s="68"/>
      <c r="BP221" s="69"/>
      <c r="BQ221" s="69"/>
      <c r="BR221" s="69"/>
      <c r="BS221" s="69"/>
      <c r="BT221" s="70"/>
      <c r="BU221" s="71"/>
      <c r="BV221" s="68"/>
      <c r="BW221" s="69"/>
      <c r="BX221" s="69"/>
      <c r="BY221" s="69"/>
      <c r="BZ221" s="69"/>
      <c r="CA221" s="70"/>
      <c r="CB221" s="71"/>
      <c r="CC221" s="68"/>
      <c r="CD221" s="69"/>
      <c r="CE221" s="69"/>
      <c r="CF221" s="69"/>
      <c r="CG221" s="69"/>
      <c r="CH221" s="70"/>
      <c r="CI221" s="71"/>
      <c r="CJ221" s="68"/>
      <c r="CK221" s="69"/>
      <c r="CL221" s="69"/>
      <c r="CM221" s="69"/>
      <c r="CN221" s="69"/>
      <c r="CO221" s="70"/>
      <c r="CP221" s="71"/>
      <c r="CQ221" s="68"/>
      <c r="CR221" s="69"/>
      <c r="CS221" s="69"/>
      <c r="CT221" s="69"/>
      <c r="CU221" s="69"/>
      <c r="CV221" s="70"/>
      <c r="CW221" s="71"/>
      <c r="CX221" s="68"/>
      <c r="CY221" s="69"/>
      <c r="CZ221" s="69"/>
      <c r="DA221" s="69"/>
      <c r="DB221" s="69"/>
      <c r="DC221" s="70"/>
      <c r="DD221" s="71"/>
      <c r="DE221" s="68"/>
      <c r="DF221" s="69"/>
      <c r="DG221" s="69"/>
      <c r="DH221" s="69"/>
      <c r="DI221" s="69"/>
      <c r="DJ221" s="70"/>
      <c r="DK221" s="71"/>
      <c r="DL221" s="68"/>
      <c r="DM221" s="69"/>
      <c r="DN221" s="69"/>
      <c r="DO221" s="69"/>
      <c r="DP221" s="69"/>
      <c r="DQ221" s="70"/>
      <c r="DR221" s="71"/>
      <c r="DS221" s="68"/>
      <c r="DT221" s="69"/>
      <c r="DU221" s="69"/>
      <c r="DV221" s="69"/>
      <c r="DW221" s="69"/>
      <c r="DX221" s="70"/>
      <c r="DY221" s="71"/>
      <c r="DZ221" s="68"/>
      <c r="EA221" s="69"/>
      <c r="EB221" s="69"/>
      <c r="EC221" s="69"/>
      <c r="ED221" s="69"/>
      <c r="EE221" s="70"/>
      <c r="EF221" s="71"/>
      <c r="EG221" s="70">
        <f t="shared" ref="EG221:EG236" si="86">1-EI221</f>
        <v>1</v>
      </c>
      <c r="EH221" s="73">
        <f t="shared" ref="EH221:EH236" si="87">H221-EJ221</f>
        <v>0</v>
      </c>
      <c r="EI221" s="70">
        <f t="shared" si="85"/>
        <v>0</v>
      </c>
      <c r="EJ221" s="66">
        <f t="shared" si="84"/>
        <v>0</v>
      </c>
      <c r="EM221" s="67"/>
    </row>
    <row r="222" spans="1:143" outlineLevel="1" x14ac:dyDescent="0.2">
      <c r="A222" s="302" t="s">
        <v>120</v>
      </c>
      <c r="B222" s="303" t="s">
        <v>291</v>
      </c>
      <c r="C222" s="306" t="str">
        <f>IFERROR(IFERROR(IF(MATCH(B222,[1]SINAPI!$A$3:$A$7037,0),(PROPER(VLOOKUP(B222,[1]SINAPI!$A$3:$E$7037,5,0))),0),IFERROR(IF(MATCH(B222,'[1]CDHU-182'!$A$9:$A$4098,0),(UPPER(VLOOKUP(B222,'[1]CDHU-182'!$A$9:$H$4098,8,0))),0),IFERROR(IF(MATCH(B222,[1]FDE!$A$7:$A$3232,0),(VLOOKUP(B222,[1]FDE!$A$7:$E$3232,5,0)),0),IF(MATCH(B222,'[1]SIURB Edif'!$A$2:$A$2699,0),(PROPER(VLOOKUP(B222,'[1]SIURB Edif'!A$2:E$2699,5,0))),0))))," ")</f>
        <v>CDHU-182</v>
      </c>
      <c r="D222" s="169" t="s">
        <v>805</v>
      </c>
      <c r="E222" s="170" t="s">
        <v>879</v>
      </c>
      <c r="F222" s="174">
        <v>30</v>
      </c>
      <c r="G222" s="74"/>
      <c r="H222" s="177">
        <f>ROUND(IFERROR(F222*G222," - "),2)</f>
        <v>0</v>
      </c>
      <c r="I222" s="178" t="e">
        <f>H222/$G$686</f>
        <v>#DIV/0!</v>
      </c>
      <c r="J222" s="19">
        <f t="shared" si="82"/>
        <v>1</v>
      </c>
      <c r="K222" s="68">
        <f>SUM(L222:P222)</f>
        <v>0</v>
      </c>
      <c r="L222" s="69"/>
      <c r="M222" s="69"/>
      <c r="N222" s="69"/>
      <c r="O222" s="69"/>
      <c r="P222" s="69"/>
      <c r="Q222" s="73">
        <f>K222*$H222</f>
        <v>0</v>
      </c>
      <c r="R222" s="68">
        <f>SUM(S222:W222)</f>
        <v>0</v>
      </c>
      <c r="S222" s="69"/>
      <c r="T222" s="69"/>
      <c r="U222" s="69"/>
      <c r="V222" s="69"/>
      <c r="W222" s="69"/>
      <c r="X222" s="71">
        <f>R222*$H222</f>
        <v>0</v>
      </c>
      <c r="Y222" s="68">
        <f>SUM(Z222:AD222)</f>
        <v>0</v>
      </c>
      <c r="Z222" s="69"/>
      <c r="AA222" s="69"/>
      <c r="AB222" s="69"/>
      <c r="AC222" s="69"/>
      <c r="AD222" s="69"/>
      <c r="AE222" s="71">
        <f>Y222*$H222</f>
        <v>0</v>
      </c>
      <c r="AF222" s="68">
        <f>SUM(AG222:AK222)</f>
        <v>0</v>
      </c>
      <c r="AG222" s="69"/>
      <c r="AH222" s="69"/>
      <c r="AI222" s="69"/>
      <c r="AJ222" s="69"/>
      <c r="AK222" s="69"/>
      <c r="AL222" s="71">
        <f>AF222*$H222</f>
        <v>0</v>
      </c>
      <c r="AM222" s="68">
        <f>SUM(AN222:AR222)</f>
        <v>0</v>
      </c>
      <c r="AN222" s="69"/>
      <c r="AO222" s="69"/>
      <c r="AP222" s="69"/>
      <c r="AQ222" s="69"/>
      <c r="AR222" s="69"/>
      <c r="AS222" s="71">
        <f>AM222*$H222</f>
        <v>0</v>
      </c>
      <c r="AT222" s="68">
        <f>SUM(AU222:AY222)</f>
        <v>0</v>
      </c>
      <c r="AU222" s="69"/>
      <c r="AV222" s="69"/>
      <c r="AW222" s="69"/>
      <c r="AX222" s="69"/>
      <c r="AY222" s="69"/>
      <c r="AZ222" s="71">
        <f>AT222*$H222</f>
        <v>0</v>
      </c>
      <c r="BA222" s="68">
        <f>SUM(BB222:BF222)</f>
        <v>0</v>
      </c>
      <c r="BB222" s="69"/>
      <c r="BC222" s="69"/>
      <c r="BD222" s="69"/>
      <c r="BE222" s="69"/>
      <c r="BF222" s="69"/>
      <c r="BG222" s="71">
        <f>BA222*$H222</f>
        <v>0</v>
      </c>
      <c r="BH222" s="68">
        <f>SUM(BI222:BM222)</f>
        <v>0</v>
      </c>
      <c r="BI222" s="69"/>
      <c r="BJ222" s="69"/>
      <c r="BK222" s="69"/>
      <c r="BL222" s="69"/>
      <c r="BM222" s="69"/>
      <c r="BN222" s="71">
        <f>BH222*$H222</f>
        <v>0</v>
      </c>
      <c r="BO222" s="68">
        <f>SUM(BP222:BT222)</f>
        <v>0</v>
      </c>
      <c r="BP222" s="69"/>
      <c r="BQ222" s="69"/>
      <c r="BR222" s="69"/>
      <c r="BS222" s="69"/>
      <c r="BT222" s="69"/>
      <c r="BU222" s="71">
        <f>BO222*$H222</f>
        <v>0</v>
      </c>
      <c r="BV222" s="68">
        <f>SUM(BW222:CA222)</f>
        <v>0</v>
      </c>
      <c r="BW222" s="69"/>
      <c r="BX222" s="69"/>
      <c r="BY222" s="69"/>
      <c r="BZ222" s="69"/>
      <c r="CA222" s="69"/>
      <c r="CB222" s="71">
        <f>BV222*$H222</f>
        <v>0</v>
      </c>
      <c r="CC222" s="68">
        <f>SUM(CD222:CH222)</f>
        <v>0</v>
      </c>
      <c r="CD222" s="69"/>
      <c r="CE222" s="69"/>
      <c r="CF222" s="69"/>
      <c r="CG222" s="69"/>
      <c r="CH222" s="69"/>
      <c r="CI222" s="71">
        <f>CC222*$H222</f>
        <v>0</v>
      </c>
      <c r="CJ222" s="68">
        <f>SUM(CK222:CO222)</f>
        <v>0</v>
      </c>
      <c r="CK222" s="69"/>
      <c r="CL222" s="69"/>
      <c r="CM222" s="69"/>
      <c r="CN222" s="69"/>
      <c r="CO222" s="69"/>
      <c r="CP222" s="71">
        <f>CJ222*$H222</f>
        <v>0</v>
      </c>
      <c r="CQ222" s="68">
        <f>SUM(CR222:CV222)</f>
        <v>0</v>
      </c>
      <c r="CR222" s="69"/>
      <c r="CS222" s="69"/>
      <c r="CT222" s="69"/>
      <c r="CU222" s="69"/>
      <c r="CV222" s="69"/>
      <c r="CW222" s="71">
        <f>CQ222*$H222</f>
        <v>0</v>
      </c>
      <c r="CX222" s="68">
        <f>SUM(CY222:DC222)</f>
        <v>0</v>
      </c>
      <c r="CY222" s="69"/>
      <c r="CZ222" s="69"/>
      <c r="DA222" s="69"/>
      <c r="DB222" s="69"/>
      <c r="DC222" s="69"/>
      <c r="DD222" s="71">
        <f>CX222*$H222</f>
        <v>0</v>
      </c>
      <c r="DE222" s="68">
        <f>SUM(DF222:DJ222)</f>
        <v>0</v>
      </c>
      <c r="DF222" s="69"/>
      <c r="DG222" s="69"/>
      <c r="DH222" s="69"/>
      <c r="DI222" s="69"/>
      <c r="DJ222" s="69"/>
      <c r="DK222" s="71">
        <f>DE222*$H222</f>
        <v>0</v>
      </c>
      <c r="DL222" s="68">
        <f>SUM(DM222:DQ222)</f>
        <v>0</v>
      </c>
      <c r="DM222" s="69"/>
      <c r="DN222" s="69"/>
      <c r="DO222" s="69"/>
      <c r="DP222" s="69"/>
      <c r="DQ222" s="69"/>
      <c r="DR222" s="71">
        <f>DL222*$H222</f>
        <v>0</v>
      </c>
      <c r="DS222" s="68">
        <f>SUM(DT222:DX222)</f>
        <v>0</v>
      </c>
      <c r="DT222" s="69"/>
      <c r="DU222" s="69"/>
      <c r="DV222" s="69"/>
      <c r="DW222" s="69"/>
      <c r="DX222" s="69"/>
      <c r="DY222" s="71">
        <f>DS222*$H222</f>
        <v>0</v>
      </c>
      <c r="DZ222" s="68">
        <f>SUM(EA222:EE222)</f>
        <v>0</v>
      </c>
      <c r="EA222" s="69"/>
      <c r="EB222" s="69"/>
      <c r="EC222" s="69"/>
      <c r="ED222" s="69"/>
      <c r="EE222" s="69"/>
      <c r="EF222" s="71">
        <f>DZ222*$H222</f>
        <v>0</v>
      </c>
      <c r="EG222" s="70">
        <f t="shared" si="86"/>
        <v>1</v>
      </c>
      <c r="EH222" s="73">
        <f t="shared" si="87"/>
        <v>0</v>
      </c>
      <c r="EI222" s="70">
        <f t="shared" si="85"/>
        <v>0</v>
      </c>
      <c r="EJ222" s="66">
        <f t="shared" si="84"/>
        <v>0</v>
      </c>
      <c r="EM222" s="67"/>
    </row>
    <row r="223" spans="1:143" outlineLevel="1" x14ac:dyDescent="0.2">
      <c r="A223" s="302" t="s">
        <v>418</v>
      </c>
      <c r="B223" s="303" t="s">
        <v>293</v>
      </c>
      <c r="C223" s="306" t="str">
        <f>IFERROR(IFERROR(IF(MATCH(B223,[1]SINAPI!$A$3:$A$7037,0),(PROPER(VLOOKUP(B223,[1]SINAPI!$A$3:$E$7037,5,0))),0),IFERROR(IF(MATCH(B223,'[1]CDHU-182'!$A$9:$A$4098,0),(UPPER(VLOOKUP(B223,'[1]CDHU-182'!$A$9:$H$4098,8,0))),0),IFERROR(IF(MATCH(B223,[1]FDE!$A$7:$A$3232,0),(VLOOKUP(B223,[1]FDE!$A$7:$E$3232,5,0)),0),IF(MATCH(B223,'[1]SIURB Edif'!$A$2:$A$2699,0),(PROPER(VLOOKUP(B223,'[1]SIURB Edif'!A$2:E$2699,5,0))),0))))," ")</f>
        <v>CDHU-182</v>
      </c>
      <c r="D223" s="169" t="s">
        <v>806</v>
      </c>
      <c r="E223" s="170" t="s">
        <v>184</v>
      </c>
      <c r="F223" s="174">
        <v>6</v>
      </c>
      <c r="G223" s="74"/>
      <c r="H223" s="177">
        <f>ROUND(IFERROR(F223*G223," - "),2)</f>
        <v>0</v>
      </c>
      <c r="I223" s="178" t="e">
        <f>H223/$G$686</f>
        <v>#DIV/0!</v>
      </c>
      <c r="J223" s="19">
        <f t="shared" si="82"/>
        <v>1</v>
      </c>
      <c r="K223" s="68">
        <f>SUM(L223:P223)</f>
        <v>0</v>
      </c>
      <c r="L223" s="69"/>
      <c r="M223" s="69"/>
      <c r="N223" s="69"/>
      <c r="O223" s="69"/>
      <c r="P223" s="69"/>
      <c r="Q223" s="73">
        <f>K223*$H223</f>
        <v>0</v>
      </c>
      <c r="R223" s="68">
        <f>SUM(S223:W223)</f>
        <v>0</v>
      </c>
      <c r="S223" s="69"/>
      <c r="T223" s="69"/>
      <c r="U223" s="69"/>
      <c r="V223" s="69"/>
      <c r="W223" s="69"/>
      <c r="X223" s="71">
        <f>R223*$H223</f>
        <v>0</v>
      </c>
      <c r="Y223" s="68">
        <f>SUM(Z223:AD223)</f>
        <v>0</v>
      </c>
      <c r="Z223" s="69"/>
      <c r="AA223" s="69"/>
      <c r="AB223" s="69"/>
      <c r="AC223" s="69"/>
      <c r="AD223" s="69"/>
      <c r="AE223" s="71">
        <f>Y223*$H223</f>
        <v>0</v>
      </c>
      <c r="AF223" s="68">
        <f>SUM(AG223:AK223)</f>
        <v>0</v>
      </c>
      <c r="AG223" s="69"/>
      <c r="AH223" s="69"/>
      <c r="AI223" s="69"/>
      <c r="AJ223" s="69"/>
      <c r="AK223" s="69"/>
      <c r="AL223" s="71">
        <f>AF223*$H223</f>
        <v>0</v>
      </c>
      <c r="AM223" s="68">
        <f>SUM(AN223:AR223)</f>
        <v>0</v>
      </c>
      <c r="AN223" s="69"/>
      <c r="AO223" s="69"/>
      <c r="AP223" s="69"/>
      <c r="AQ223" s="69"/>
      <c r="AR223" s="69"/>
      <c r="AS223" s="71">
        <f>AM223*$H223</f>
        <v>0</v>
      </c>
      <c r="AT223" s="68">
        <f>SUM(AU223:AY223)</f>
        <v>0</v>
      </c>
      <c r="AU223" s="69"/>
      <c r="AV223" s="69"/>
      <c r="AW223" s="69"/>
      <c r="AX223" s="69"/>
      <c r="AY223" s="69"/>
      <c r="AZ223" s="71">
        <f>AT223*$H223</f>
        <v>0</v>
      </c>
      <c r="BA223" s="68">
        <f>SUM(BB223:BF223)</f>
        <v>0</v>
      </c>
      <c r="BB223" s="69"/>
      <c r="BC223" s="69"/>
      <c r="BD223" s="69"/>
      <c r="BE223" s="69"/>
      <c r="BF223" s="69"/>
      <c r="BG223" s="71">
        <f>BA223*$H223</f>
        <v>0</v>
      </c>
      <c r="BH223" s="68">
        <f>SUM(BI223:BM223)</f>
        <v>0</v>
      </c>
      <c r="BI223" s="69"/>
      <c r="BJ223" s="69"/>
      <c r="BK223" s="69"/>
      <c r="BL223" s="69"/>
      <c r="BM223" s="69"/>
      <c r="BN223" s="71">
        <f>BH223*$H223</f>
        <v>0</v>
      </c>
      <c r="BO223" s="68">
        <f>SUM(BP223:BT223)</f>
        <v>0</v>
      </c>
      <c r="BP223" s="69"/>
      <c r="BQ223" s="69"/>
      <c r="BR223" s="69"/>
      <c r="BS223" s="69"/>
      <c r="BT223" s="69"/>
      <c r="BU223" s="71">
        <f>BO223*$H223</f>
        <v>0</v>
      </c>
      <c r="BV223" s="68">
        <f>SUM(BW223:CA223)</f>
        <v>0</v>
      </c>
      <c r="BW223" s="69"/>
      <c r="BX223" s="69"/>
      <c r="BY223" s="69"/>
      <c r="BZ223" s="69"/>
      <c r="CA223" s="69"/>
      <c r="CB223" s="71">
        <f>BV223*$H223</f>
        <v>0</v>
      </c>
      <c r="CC223" s="68">
        <f>SUM(CD223:CH223)</f>
        <v>0</v>
      </c>
      <c r="CD223" s="69"/>
      <c r="CE223" s="69"/>
      <c r="CF223" s="69"/>
      <c r="CG223" s="69"/>
      <c r="CH223" s="69"/>
      <c r="CI223" s="71">
        <f>CC223*$H223</f>
        <v>0</v>
      </c>
      <c r="CJ223" s="68">
        <f>SUM(CK223:CO223)</f>
        <v>0</v>
      </c>
      <c r="CK223" s="69"/>
      <c r="CL223" s="69"/>
      <c r="CM223" s="69"/>
      <c r="CN223" s="69"/>
      <c r="CO223" s="69"/>
      <c r="CP223" s="71">
        <f>CJ223*$H223</f>
        <v>0</v>
      </c>
      <c r="CQ223" s="68">
        <f>SUM(CR223:CV223)</f>
        <v>0</v>
      </c>
      <c r="CR223" s="69"/>
      <c r="CS223" s="69"/>
      <c r="CT223" s="69"/>
      <c r="CU223" s="69"/>
      <c r="CV223" s="69"/>
      <c r="CW223" s="71">
        <f>CQ223*$H223</f>
        <v>0</v>
      </c>
      <c r="CX223" s="68">
        <f>SUM(CY223:DC223)</f>
        <v>0</v>
      </c>
      <c r="CY223" s="69"/>
      <c r="CZ223" s="69"/>
      <c r="DA223" s="69"/>
      <c r="DB223" s="69"/>
      <c r="DC223" s="69"/>
      <c r="DD223" s="71">
        <f>CX223*$H223</f>
        <v>0</v>
      </c>
      <c r="DE223" s="68">
        <f>SUM(DF223:DJ223)</f>
        <v>0</v>
      </c>
      <c r="DF223" s="69"/>
      <c r="DG223" s="69"/>
      <c r="DH223" s="69"/>
      <c r="DI223" s="69"/>
      <c r="DJ223" s="69"/>
      <c r="DK223" s="71">
        <f>DE223*$H223</f>
        <v>0</v>
      </c>
      <c r="DL223" s="68">
        <f>SUM(DM223:DQ223)</f>
        <v>0</v>
      </c>
      <c r="DM223" s="69"/>
      <c r="DN223" s="69"/>
      <c r="DO223" s="69"/>
      <c r="DP223" s="69"/>
      <c r="DQ223" s="69"/>
      <c r="DR223" s="71">
        <f>DL223*$H223</f>
        <v>0</v>
      </c>
      <c r="DS223" s="68">
        <f>SUM(DT223:DX223)</f>
        <v>0</v>
      </c>
      <c r="DT223" s="69"/>
      <c r="DU223" s="69"/>
      <c r="DV223" s="69"/>
      <c r="DW223" s="69"/>
      <c r="DX223" s="69"/>
      <c r="DY223" s="71">
        <f>DS223*$H223</f>
        <v>0</v>
      </c>
      <c r="DZ223" s="68">
        <f>SUM(EA223:EE223)</f>
        <v>0</v>
      </c>
      <c r="EA223" s="69"/>
      <c r="EB223" s="69"/>
      <c r="EC223" s="69"/>
      <c r="ED223" s="69"/>
      <c r="EE223" s="69"/>
      <c r="EF223" s="71">
        <f>DZ223*$H223</f>
        <v>0</v>
      </c>
      <c r="EG223" s="70">
        <f t="shared" si="86"/>
        <v>1</v>
      </c>
      <c r="EH223" s="73">
        <f t="shared" si="87"/>
        <v>0</v>
      </c>
      <c r="EI223" s="70">
        <f t="shared" si="85"/>
        <v>0</v>
      </c>
      <c r="EJ223" s="66">
        <f t="shared" si="84"/>
        <v>0</v>
      </c>
      <c r="EM223" s="67"/>
    </row>
    <row r="224" spans="1:143" outlineLevel="1" x14ac:dyDescent="0.2">
      <c r="A224" s="313" t="s">
        <v>417</v>
      </c>
      <c r="B224" s="314"/>
      <c r="C224" s="307"/>
      <c r="D224" s="176" t="s">
        <v>884</v>
      </c>
      <c r="E224" s="28">
        <f>SUM(H225:H228)</f>
        <v>0</v>
      </c>
      <c r="F224" s="28"/>
      <c r="G224" s="28"/>
      <c r="H224" s="28"/>
      <c r="I224" s="27" t="e">
        <f>E224/$G$686</f>
        <v>#DIV/0!</v>
      </c>
      <c r="J224" s="19">
        <f>EG224</f>
        <v>1</v>
      </c>
      <c r="K224" s="68"/>
      <c r="L224" s="69"/>
      <c r="M224" s="69"/>
      <c r="N224" s="69"/>
      <c r="O224" s="69"/>
      <c r="P224" s="70"/>
      <c r="Q224" s="73"/>
      <c r="R224" s="68"/>
      <c r="S224" s="69"/>
      <c r="T224" s="69"/>
      <c r="U224" s="69"/>
      <c r="V224" s="69"/>
      <c r="W224" s="70"/>
      <c r="X224" s="71"/>
      <c r="Y224" s="68"/>
      <c r="Z224" s="69"/>
      <c r="AA224" s="69"/>
      <c r="AB224" s="69"/>
      <c r="AC224" s="69"/>
      <c r="AD224" s="70"/>
      <c r="AE224" s="71"/>
      <c r="AF224" s="68"/>
      <c r="AG224" s="69"/>
      <c r="AH224" s="69"/>
      <c r="AI224" s="69"/>
      <c r="AJ224" s="69"/>
      <c r="AK224" s="70"/>
      <c r="AL224" s="71"/>
      <c r="AM224" s="68"/>
      <c r="AN224" s="69"/>
      <c r="AO224" s="69"/>
      <c r="AP224" s="69"/>
      <c r="AQ224" s="69"/>
      <c r="AR224" s="70"/>
      <c r="AS224" s="71"/>
      <c r="AT224" s="68"/>
      <c r="AU224" s="69"/>
      <c r="AV224" s="69"/>
      <c r="AW224" s="69"/>
      <c r="AX224" s="69"/>
      <c r="AY224" s="70"/>
      <c r="AZ224" s="71"/>
      <c r="BA224" s="68"/>
      <c r="BB224" s="69"/>
      <c r="BC224" s="69"/>
      <c r="BD224" s="69"/>
      <c r="BE224" s="69"/>
      <c r="BF224" s="70"/>
      <c r="BG224" s="71"/>
      <c r="BH224" s="68"/>
      <c r="BI224" s="69"/>
      <c r="BJ224" s="69"/>
      <c r="BK224" s="69"/>
      <c r="BL224" s="69"/>
      <c r="BM224" s="70"/>
      <c r="BN224" s="71"/>
      <c r="BO224" s="68"/>
      <c r="BP224" s="69"/>
      <c r="BQ224" s="69"/>
      <c r="BR224" s="69"/>
      <c r="BS224" s="69"/>
      <c r="BT224" s="70"/>
      <c r="BU224" s="71"/>
      <c r="BV224" s="68"/>
      <c r="BW224" s="69"/>
      <c r="BX224" s="69"/>
      <c r="BY224" s="69"/>
      <c r="BZ224" s="69"/>
      <c r="CA224" s="70"/>
      <c r="CB224" s="71"/>
      <c r="CC224" s="68"/>
      <c r="CD224" s="69"/>
      <c r="CE224" s="69"/>
      <c r="CF224" s="69"/>
      <c r="CG224" s="69"/>
      <c r="CH224" s="70"/>
      <c r="CI224" s="71"/>
      <c r="CJ224" s="68"/>
      <c r="CK224" s="69"/>
      <c r="CL224" s="69"/>
      <c r="CM224" s="69"/>
      <c r="CN224" s="69"/>
      <c r="CO224" s="70"/>
      <c r="CP224" s="71"/>
      <c r="CQ224" s="68"/>
      <c r="CR224" s="69"/>
      <c r="CS224" s="69"/>
      <c r="CT224" s="69"/>
      <c r="CU224" s="69"/>
      <c r="CV224" s="70"/>
      <c r="CW224" s="71"/>
      <c r="CX224" s="68"/>
      <c r="CY224" s="69"/>
      <c r="CZ224" s="69"/>
      <c r="DA224" s="69"/>
      <c r="DB224" s="69"/>
      <c r="DC224" s="70"/>
      <c r="DD224" s="71"/>
      <c r="DE224" s="68"/>
      <c r="DF224" s="69"/>
      <c r="DG224" s="69"/>
      <c r="DH224" s="69"/>
      <c r="DI224" s="69"/>
      <c r="DJ224" s="70"/>
      <c r="DK224" s="71"/>
      <c r="DL224" s="68"/>
      <c r="DM224" s="69"/>
      <c r="DN224" s="69"/>
      <c r="DO224" s="69"/>
      <c r="DP224" s="69"/>
      <c r="DQ224" s="70"/>
      <c r="DR224" s="71"/>
      <c r="DS224" s="68"/>
      <c r="DT224" s="69"/>
      <c r="DU224" s="69"/>
      <c r="DV224" s="69"/>
      <c r="DW224" s="69"/>
      <c r="DX224" s="70"/>
      <c r="DY224" s="71"/>
      <c r="DZ224" s="68"/>
      <c r="EA224" s="69"/>
      <c r="EB224" s="69"/>
      <c r="EC224" s="69"/>
      <c r="ED224" s="69"/>
      <c r="EE224" s="70"/>
      <c r="EF224" s="71"/>
      <c r="EG224" s="70">
        <f t="shared" si="86"/>
        <v>1</v>
      </c>
      <c r="EH224" s="73">
        <f t="shared" si="87"/>
        <v>0</v>
      </c>
      <c r="EI224" s="70">
        <f t="shared" si="85"/>
        <v>0</v>
      </c>
      <c r="EJ224" s="66">
        <f>SUM(CP224,CI224,CB224,BU224,BN224,BG224,AZ224,AS224,AL224,AE224,X224,Q224,CW224,DD224,DK224,DR224,DY224,EF224)</f>
        <v>0</v>
      </c>
      <c r="EM224" s="67"/>
    </row>
    <row r="225" spans="1:143" ht="25.5" outlineLevel="1" x14ac:dyDescent="0.2">
      <c r="A225" s="302" t="s">
        <v>121</v>
      </c>
      <c r="B225" s="303" t="s">
        <v>298</v>
      </c>
      <c r="C225" s="306" t="str">
        <f>IFERROR(IFERROR(IF(MATCH(B225,[1]SINAPI!$A$3:$A$7037,0),(PROPER(VLOOKUP(B225,[1]SINAPI!$A$3:$E$7037,5,0))),0),IFERROR(IF(MATCH(B225,'[1]CDHU-182'!$A$9:$A$4098,0),(UPPER(VLOOKUP(B225,'[1]CDHU-182'!$A$9:$H$4098,8,0))),0),IFERROR(IF(MATCH(B225,[1]FDE!$A$7:$A$3232,0),(VLOOKUP(B225,[1]FDE!$A$7:$E$3232,5,0)),0),IF(MATCH(B225,'[1]SIURB Edif'!$A$2:$A$2699,0),(PROPER(VLOOKUP(B225,'[1]SIURB Edif'!A$2:E$2699,5,0))),0))))," ")</f>
        <v>CDHU-182</v>
      </c>
      <c r="D225" s="169" t="s">
        <v>807</v>
      </c>
      <c r="E225" s="170" t="s">
        <v>75</v>
      </c>
      <c r="F225" s="174">
        <v>10</v>
      </c>
      <c r="G225" s="74"/>
      <c r="H225" s="177">
        <f>ROUND(IFERROR(F225*G225," - "),2)</f>
        <v>0</v>
      </c>
      <c r="I225" s="178" t="e">
        <f>H225/$G$686</f>
        <v>#DIV/0!</v>
      </c>
      <c r="J225" s="19">
        <f t="shared" ref="J225:J243" si="88">EG225</f>
        <v>1</v>
      </c>
      <c r="K225" s="68">
        <f>SUM(L225:P225)</f>
        <v>0</v>
      </c>
      <c r="L225" s="69"/>
      <c r="M225" s="69"/>
      <c r="N225" s="69"/>
      <c r="O225" s="69"/>
      <c r="P225" s="69"/>
      <c r="Q225" s="73">
        <f>K225*$H225</f>
        <v>0</v>
      </c>
      <c r="R225" s="68">
        <f>SUM(S225:W225)</f>
        <v>0</v>
      </c>
      <c r="S225" s="69"/>
      <c r="T225" s="69"/>
      <c r="U225" s="69"/>
      <c r="V225" s="69"/>
      <c r="W225" s="69"/>
      <c r="X225" s="71">
        <f>R225*$H225</f>
        <v>0</v>
      </c>
      <c r="Y225" s="68">
        <f>SUM(Z225:AD225)</f>
        <v>0</v>
      </c>
      <c r="Z225" s="69"/>
      <c r="AA225" s="69"/>
      <c r="AB225" s="69"/>
      <c r="AC225" s="69"/>
      <c r="AD225" s="69"/>
      <c r="AE225" s="71">
        <f>Y225*$H225</f>
        <v>0</v>
      </c>
      <c r="AF225" s="68">
        <f>SUM(AG225:AK225)</f>
        <v>0</v>
      </c>
      <c r="AG225" s="69"/>
      <c r="AH225" s="69"/>
      <c r="AI225" s="69"/>
      <c r="AJ225" s="69"/>
      <c r="AK225" s="69"/>
      <c r="AL225" s="71">
        <f>AF225*$H225</f>
        <v>0</v>
      </c>
      <c r="AM225" s="68">
        <f>SUM(AN225:AR225)</f>
        <v>0</v>
      </c>
      <c r="AN225" s="69"/>
      <c r="AO225" s="69"/>
      <c r="AP225" s="69"/>
      <c r="AQ225" s="69"/>
      <c r="AR225" s="69"/>
      <c r="AS225" s="71">
        <f>AM225*$H225</f>
        <v>0</v>
      </c>
      <c r="AT225" s="68">
        <f>SUM(AU225:AY225)</f>
        <v>0</v>
      </c>
      <c r="AU225" s="69"/>
      <c r="AV225" s="69"/>
      <c r="AW225" s="69"/>
      <c r="AX225" s="69"/>
      <c r="AY225" s="69"/>
      <c r="AZ225" s="71">
        <f>AT225*$H225</f>
        <v>0</v>
      </c>
      <c r="BA225" s="68">
        <f>SUM(BB225:BF225)</f>
        <v>0</v>
      </c>
      <c r="BB225" s="69"/>
      <c r="BC225" s="69"/>
      <c r="BD225" s="69"/>
      <c r="BE225" s="69"/>
      <c r="BF225" s="69"/>
      <c r="BG225" s="71">
        <f>BA225*$H225</f>
        <v>0</v>
      </c>
      <c r="BH225" s="68">
        <f>SUM(BI225:BM225)</f>
        <v>0</v>
      </c>
      <c r="BI225" s="69"/>
      <c r="BJ225" s="69"/>
      <c r="BK225" s="69"/>
      <c r="BL225" s="69"/>
      <c r="BM225" s="69"/>
      <c r="BN225" s="71">
        <f>BH225*$H225</f>
        <v>0</v>
      </c>
      <c r="BO225" s="68">
        <f>SUM(BP225:BT225)</f>
        <v>0</v>
      </c>
      <c r="BP225" s="69"/>
      <c r="BQ225" s="69"/>
      <c r="BR225" s="69"/>
      <c r="BS225" s="69"/>
      <c r="BT225" s="69"/>
      <c r="BU225" s="71">
        <f>BO225*$H225</f>
        <v>0</v>
      </c>
      <c r="BV225" s="68">
        <f>SUM(BW225:CA225)</f>
        <v>0</v>
      </c>
      <c r="BW225" s="69"/>
      <c r="BX225" s="69"/>
      <c r="BY225" s="69"/>
      <c r="BZ225" s="69"/>
      <c r="CA225" s="69"/>
      <c r="CB225" s="71">
        <f>BV225*$H225</f>
        <v>0</v>
      </c>
      <c r="CC225" s="68">
        <f>SUM(CD225:CH225)</f>
        <v>0</v>
      </c>
      <c r="CD225" s="69"/>
      <c r="CE225" s="69"/>
      <c r="CF225" s="69"/>
      <c r="CG225" s="69"/>
      <c r="CH225" s="69"/>
      <c r="CI225" s="71">
        <f>CC225*$H225</f>
        <v>0</v>
      </c>
      <c r="CJ225" s="68">
        <f>SUM(CK225:CO225)</f>
        <v>0</v>
      </c>
      <c r="CK225" s="69"/>
      <c r="CL225" s="69"/>
      <c r="CM225" s="69"/>
      <c r="CN225" s="69"/>
      <c r="CO225" s="69"/>
      <c r="CP225" s="71">
        <f>CJ225*$H225</f>
        <v>0</v>
      </c>
      <c r="CQ225" s="68">
        <f>SUM(CR225:CV225)</f>
        <v>0</v>
      </c>
      <c r="CR225" s="69"/>
      <c r="CS225" s="69"/>
      <c r="CT225" s="69"/>
      <c r="CU225" s="69"/>
      <c r="CV225" s="69"/>
      <c r="CW225" s="71">
        <f>CQ225*$H225</f>
        <v>0</v>
      </c>
      <c r="CX225" s="68">
        <f>SUM(CY225:DC225)</f>
        <v>0</v>
      </c>
      <c r="CY225" s="69"/>
      <c r="CZ225" s="69"/>
      <c r="DA225" s="69"/>
      <c r="DB225" s="69"/>
      <c r="DC225" s="69"/>
      <c r="DD225" s="71">
        <f>CX225*$H225</f>
        <v>0</v>
      </c>
      <c r="DE225" s="68">
        <f>SUM(DF225:DJ225)</f>
        <v>0</v>
      </c>
      <c r="DF225" s="69"/>
      <c r="DG225" s="69"/>
      <c r="DH225" s="69"/>
      <c r="DI225" s="69"/>
      <c r="DJ225" s="69"/>
      <c r="DK225" s="71">
        <f>DE225*$H225</f>
        <v>0</v>
      </c>
      <c r="DL225" s="68">
        <f>SUM(DM225:DQ225)</f>
        <v>0</v>
      </c>
      <c r="DM225" s="69"/>
      <c r="DN225" s="69"/>
      <c r="DO225" s="69"/>
      <c r="DP225" s="69"/>
      <c r="DQ225" s="69"/>
      <c r="DR225" s="71">
        <f>DL225*$H225</f>
        <v>0</v>
      </c>
      <c r="DS225" s="68">
        <f>SUM(DT225:DX225)</f>
        <v>0</v>
      </c>
      <c r="DT225" s="69"/>
      <c r="DU225" s="69"/>
      <c r="DV225" s="69"/>
      <c r="DW225" s="69"/>
      <c r="DX225" s="69"/>
      <c r="DY225" s="71">
        <f>DS225*$H225</f>
        <v>0</v>
      </c>
      <c r="DZ225" s="68">
        <f>SUM(EA225:EE225)</f>
        <v>0</v>
      </c>
      <c r="EA225" s="69"/>
      <c r="EB225" s="69"/>
      <c r="EC225" s="69"/>
      <c r="ED225" s="69"/>
      <c r="EE225" s="69"/>
      <c r="EF225" s="71">
        <f>DZ225*$H225</f>
        <v>0</v>
      </c>
      <c r="EG225" s="70">
        <f t="shared" si="86"/>
        <v>1</v>
      </c>
      <c r="EH225" s="73">
        <f t="shared" si="87"/>
        <v>0</v>
      </c>
      <c r="EI225" s="70">
        <f t="shared" ref="EI225:EI236" si="89">SUM(CJ225,CC225,BV225,BO225,BH225,BA225,AT225,AM225,AF225,Y225,R225,K225,CQ225,CX225,DE225,DL225,DS225,DZ225)</f>
        <v>0</v>
      </c>
      <c r="EJ225" s="66">
        <f t="shared" ref="EJ225:EJ243" si="90">SUM(CP225,CI225,CB225,BU225,BN225,BG225,AZ225,AS225,AL225,AE225,X225,Q225,CW225,DD225,DK225,DR225,DY225,EF225)</f>
        <v>0</v>
      </c>
      <c r="EM225" s="67"/>
    </row>
    <row r="226" spans="1:143" ht="25.5" outlineLevel="1" x14ac:dyDescent="0.2">
      <c r="A226" s="302" t="s">
        <v>122</v>
      </c>
      <c r="B226" s="303" t="s">
        <v>299</v>
      </c>
      <c r="C226" s="306" t="str">
        <f>IFERROR(IFERROR(IF(MATCH(B226,[1]SINAPI!$A$3:$A$7037,0),(PROPER(VLOOKUP(B226,[1]SINAPI!$A$3:$E$7037,5,0))),0),IFERROR(IF(MATCH(B226,'[1]CDHU-182'!$A$9:$A$4098,0),(UPPER(VLOOKUP(B226,'[1]CDHU-182'!$A$9:$H$4098,8,0))),0),IFERROR(IF(MATCH(B226,[1]FDE!$A$7:$A$3232,0),(VLOOKUP(B226,[1]FDE!$A$7:$E$3232,5,0)),0),IF(MATCH(B226,'[1]SIURB Edif'!$A$2:$A$2699,0),(PROPER(VLOOKUP(B226,'[1]SIURB Edif'!A$2:E$2699,5,0))),0))))," ")</f>
        <v>CDHU-182</v>
      </c>
      <c r="D226" s="169" t="s">
        <v>808</v>
      </c>
      <c r="E226" s="170" t="s">
        <v>75</v>
      </c>
      <c r="F226" s="174">
        <v>19</v>
      </c>
      <c r="G226" s="74"/>
      <c r="H226" s="177">
        <f>ROUND(IFERROR(F226*G226," - "),2)</f>
        <v>0</v>
      </c>
      <c r="I226" s="178" t="e">
        <f>H226/$G$686</f>
        <v>#DIV/0!</v>
      </c>
      <c r="J226" s="19">
        <f t="shared" si="88"/>
        <v>1</v>
      </c>
      <c r="K226" s="68">
        <f>SUM(L226:P226)</f>
        <v>0</v>
      </c>
      <c r="L226" s="69"/>
      <c r="M226" s="69"/>
      <c r="N226" s="69"/>
      <c r="O226" s="69"/>
      <c r="P226" s="69"/>
      <c r="Q226" s="73">
        <f>K226*$H226</f>
        <v>0</v>
      </c>
      <c r="R226" s="68">
        <f>SUM(S226:W226)</f>
        <v>0</v>
      </c>
      <c r="S226" s="69"/>
      <c r="T226" s="69"/>
      <c r="U226" s="69"/>
      <c r="V226" s="69"/>
      <c r="W226" s="69"/>
      <c r="X226" s="71">
        <f>R226*$H226</f>
        <v>0</v>
      </c>
      <c r="Y226" s="68">
        <f>SUM(Z226:AD226)</f>
        <v>0</v>
      </c>
      <c r="Z226" s="69"/>
      <c r="AA226" s="69"/>
      <c r="AB226" s="69"/>
      <c r="AC226" s="69"/>
      <c r="AD226" s="69"/>
      <c r="AE226" s="71">
        <f>Y226*$H226</f>
        <v>0</v>
      </c>
      <c r="AF226" s="68">
        <f>SUM(AG226:AK226)</f>
        <v>0</v>
      </c>
      <c r="AG226" s="69"/>
      <c r="AH226" s="69"/>
      <c r="AI226" s="69"/>
      <c r="AJ226" s="69"/>
      <c r="AK226" s="69"/>
      <c r="AL226" s="71">
        <f>AF226*$H226</f>
        <v>0</v>
      </c>
      <c r="AM226" s="68">
        <f>SUM(AN226:AR226)</f>
        <v>0</v>
      </c>
      <c r="AN226" s="69"/>
      <c r="AO226" s="69"/>
      <c r="AP226" s="69"/>
      <c r="AQ226" s="69"/>
      <c r="AR226" s="69"/>
      <c r="AS226" s="71">
        <f>AM226*$H226</f>
        <v>0</v>
      </c>
      <c r="AT226" s="68">
        <f>SUM(AU226:AY226)</f>
        <v>0</v>
      </c>
      <c r="AU226" s="69"/>
      <c r="AV226" s="69"/>
      <c r="AW226" s="69"/>
      <c r="AX226" s="69"/>
      <c r="AY226" s="69"/>
      <c r="AZ226" s="71">
        <f>AT226*$H226</f>
        <v>0</v>
      </c>
      <c r="BA226" s="68">
        <f>SUM(BB226:BF226)</f>
        <v>0</v>
      </c>
      <c r="BB226" s="69"/>
      <c r="BC226" s="69"/>
      <c r="BD226" s="69"/>
      <c r="BE226" s="69"/>
      <c r="BF226" s="69"/>
      <c r="BG226" s="71">
        <f>BA226*$H226</f>
        <v>0</v>
      </c>
      <c r="BH226" s="68">
        <f>SUM(BI226:BM226)</f>
        <v>0</v>
      </c>
      <c r="BI226" s="69"/>
      <c r="BJ226" s="69"/>
      <c r="BK226" s="69"/>
      <c r="BL226" s="69"/>
      <c r="BM226" s="69"/>
      <c r="BN226" s="71">
        <f>BH226*$H226</f>
        <v>0</v>
      </c>
      <c r="BO226" s="68">
        <f>SUM(BP226:BT226)</f>
        <v>0</v>
      </c>
      <c r="BP226" s="69"/>
      <c r="BQ226" s="69"/>
      <c r="BR226" s="69"/>
      <c r="BS226" s="69"/>
      <c r="BT226" s="69"/>
      <c r="BU226" s="71">
        <f>BO226*$H226</f>
        <v>0</v>
      </c>
      <c r="BV226" s="68">
        <f>SUM(BW226:CA226)</f>
        <v>0</v>
      </c>
      <c r="BW226" s="69"/>
      <c r="BX226" s="69"/>
      <c r="BY226" s="69"/>
      <c r="BZ226" s="69"/>
      <c r="CA226" s="69"/>
      <c r="CB226" s="71">
        <f>BV226*$H226</f>
        <v>0</v>
      </c>
      <c r="CC226" s="68">
        <f>SUM(CD226:CH226)</f>
        <v>0</v>
      </c>
      <c r="CD226" s="69"/>
      <c r="CE226" s="69"/>
      <c r="CF226" s="69"/>
      <c r="CG226" s="69"/>
      <c r="CH226" s="69"/>
      <c r="CI226" s="71">
        <f>CC226*$H226</f>
        <v>0</v>
      </c>
      <c r="CJ226" s="68">
        <f>SUM(CK226:CO226)</f>
        <v>0</v>
      </c>
      <c r="CK226" s="69"/>
      <c r="CL226" s="69"/>
      <c r="CM226" s="69"/>
      <c r="CN226" s="69"/>
      <c r="CO226" s="69"/>
      <c r="CP226" s="71">
        <f>CJ226*$H226</f>
        <v>0</v>
      </c>
      <c r="CQ226" s="68">
        <f>SUM(CR226:CV226)</f>
        <v>0</v>
      </c>
      <c r="CR226" s="69"/>
      <c r="CS226" s="69"/>
      <c r="CT226" s="69"/>
      <c r="CU226" s="69"/>
      <c r="CV226" s="69"/>
      <c r="CW226" s="71">
        <f>CQ226*$H226</f>
        <v>0</v>
      </c>
      <c r="CX226" s="68">
        <f>SUM(CY226:DC226)</f>
        <v>0</v>
      </c>
      <c r="CY226" s="69"/>
      <c r="CZ226" s="69"/>
      <c r="DA226" s="69"/>
      <c r="DB226" s="69"/>
      <c r="DC226" s="69"/>
      <c r="DD226" s="71">
        <f>CX226*$H226</f>
        <v>0</v>
      </c>
      <c r="DE226" s="68">
        <f>SUM(DF226:DJ226)</f>
        <v>0</v>
      </c>
      <c r="DF226" s="69"/>
      <c r="DG226" s="69"/>
      <c r="DH226" s="69"/>
      <c r="DI226" s="69"/>
      <c r="DJ226" s="69"/>
      <c r="DK226" s="71">
        <f>DE226*$H226</f>
        <v>0</v>
      </c>
      <c r="DL226" s="68">
        <f>SUM(DM226:DQ226)</f>
        <v>0</v>
      </c>
      <c r="DM226" s="69"/>
      <c r="DN226" s="69"/>
      <c r="DO226" s="69"/>
      <c r="DP226" s="69"/>
      <c r="DQ226" s="69"/>
      <c r="DR226" s="71">
        <f>DL226*$H226</f>
        <v>0</v>
      </c>
      <c r="DS226" s="68">
        <f>SUM(DT226:DX226)</f>
        <v>0</v>
      </c>
      <c r="DT226" s="69"/>
      <c r="DU226" s="69"/>
      <c r="DV226" s="69"/>
      <c r="DW226" s="69"/>
      <c r="DX226" s="69"/>
      <c r="DY226" s="71">
        <f>DS226*$H226</f>
        <v>0</v>
      </c>
      <c r="DZ226" s="68">
        <f>SUM(EA226:EE226)</f>
        <v>0</v>
      </c>
      <c r="EA226" s="69"/>
      <c r="EB226" s="69"/>
      <c r="EC226" s="69"/>
      <c r="ED226" s="69"/>
      <c r="EE226" s="69"/>
      <c r="EF226" s="71">
        <f>DZ226*$H226</f>
        <v>0</v>
      </c>
      <c r="EG226" s="70">
        <f t="shared" si="86"/>
        <v>1</v>
      </c>
      <c r="EH226" s="73">
        <f t="shared" si="87"/>
        <v>0</v>
      </c>
      <c r="EI226" s="70">
        <f t="shared" si="89"/>
        <v>0</v>
      </c>
      <c r="EJ226" s="66">
        <f t="shared" si="90"/>
        <v>0</v>
      </c>
      <c r="EM226" s="67"/>
    </row>
    <row r="227" spans="1:143" outlineLevel="1" x14ac:dyDescent="0.2">
      <c r="A227" s="302" t="s">
        <v>123</v>
      </c>
      <c r="B227" s="303" t="s">
        <v>301</v>
      </c>
      <c r="C227" s="306" t="str">
        <f>IFERROR(IFERROR(IF(MATCH(B227,[1]SINAPI!$A$3:$A$7037,0),(PROPER(VLOOKUP(B227,[1]SINAPI!$A$3:$E$7037,5,0))),0),IFERROR(IF(MATCH(B227,'[1]CDHU-182'!$A$9:$A$4098,0),(UPPER(VLOOKUP(B227,'[1]CDHU-182'!$A$9:$H$4098,8,0))),0),IFERROR(IF(MATCH(B227,[1]FDE!$A$7:$A$3232,0),(VLOOKUP(B227,[1]FDE!$A$7:$E$3232,5,0)),0),IF(MATCH(B227,'[1]SIURB Edif'!$A$2:$A$2699,0),(PROPER(VLOOKUP(B227,'[1]SIURB Edif'!A$2:E$2699,5,0))),0))))," ")</f>
        <v>CDHU-182</v>
      </c>
      <c r="D227" s="169" t="s">
        <v>809</v>
      </c>
      <c r="E227" s="170" t="s">
        <v>75</v>
      </c>
      <c r="F227" s="174">
        <v>1</v>
      </c>
      <c r="G227" s="74"/>
      <c r="H227" s="177">
        <f>ROUND(IFERROR(F227*G227," - "),2)</f>
        <v>0</v>
      </c>
      <c r="I227" s="178" t="e">
        <f>H227/$G$686</f>
        <v>#DIV/0!</v>
      </c>
      <c r="J227" s="19">
        <f t="shared" si="88"/>
        <v>1</v>
      </c>
      <c r="K227" s="68">
        <f>SUM(L227:P227)</f>
        <v>0</v>
      </c>
      <c r="L227" s="69"/>
      <c r="M227" s="69"/>
      <c r="N227" s="69"/>
      <c r="O227" s="69"/>
      <c r="P227" s="69"/>
      <c r="Q227" s="73">
        <f>K227*$H227</f>
        <v>0</v>
      </c>
      <c r="R227" s="68">
        <f>SUM(S227:W227)</f>
        <v>0</v>
      </c>
      <c r="S227" s="69"/>
      <c r="T227" s="69"/>
      <c r="U227" s="69"/>
      <c r="V227" s="69"/>
      <c r="W227" s="69"/>
      <c r="X227" s="71">
        <f>R227*$H227</f>
        <v>0</v>
      </c>
      <c r="Y227" s="68">
        <f>SUM(Z227:AD227)</f>
        <v>0</v>
      </c>
      <c r="Z227" s="69"/>
      <c r="AA227" s="69"/>
      <c r="AB227" s="69"/>
      <c r="AC227" s="69"/>
      <c r="AD227" s="69"/>
      <c r="AE227" s="71">
        <f>Y227*$H227</f>
        <v>0</v>
      </c>
      <c r="AF227" s="68">
        <f>SUM(AG227:AK227)</f>
        <v>0</v>
      </c>
      <c r="AG227" s="69"/>
      <c r="AH227" s="69"/>
      <c r="AI227" s="69"/>
      <c r="AJ227" s="69"/>
      <c r="AK227" s="69"/>
      <c r="AL227" s="71">
        <f>AF227*$H227</f>
        <v>0</v>
      </c>
      <c r="AM227" s="68">
        <f>SUM(AN227:AR227)</f>
        <v>0</v>
      </c>
      <c r="AN227" s="69"/>
      <c r="AO227" s="69"/>
      <c r="AP227" s="69"/>
      <c r="AQ227" s="69"/>
      <c r="AR227" s="69"/>
      <c r="AS227" s="71">
        <f>AM227*$H227</f>
        <v>0</v>
      </c>
      <c r="AT227" s="68">
        <f>SUM(AU227:AY227)</f>
        <v>0</v>
      </c>
      <c r="AU227" s="69"/>
      <c r="AV227" s="69"/>
      <c r="AW227" s="69"/>
      <c r="AX227" s="69"/>
      <c r="AY227" s="69"/>
      <c r="AZ227" s="71">
        <f>AT227*$H227</f>
        <v>0</v>
      </c>
      <c r="BA227" s="68">
        <f>SUM(BB227:BF227)</f>
        <v>0</v>
      </c>
      <c r="BB227" s="69"/>
      <c r="BC227" s="69"/>
      <c r="BD227" s="69"/>
      <c r="BE227" s="69"/>
      <c r="BF227" s="69"/>
      <c r="BG227" s="71">
        <f>BA227*$H227</f>
        <v>0</v>
      </c>
      <c r="BH227" s="68">
        <f>SUM(BI227:BM227)</f>
        <v>0</v>
      </c>
      <c r="BI227" s="69"/>
      <c r="BJ227" s="69"/>
      <c r="BK227" s="69"/>
      <c r="BL227" s="69"/>
      <c r="BM227" s="69"/>
      <c r="BN227" s="71">
        <f>BH227*$H227</f>
        <v>0</v>
      </c>
      <c r="BO227" s="68">
        <f>SUM(BP227:BT227)</f>
        <v>0</v>
      </c>
      <c r="BP227" s="69"/>
      <c r="BQ227" s="69"/>
      <c r="BR227" s="69"/>
      <c r="BS227" s="69"/>
      <c r="BT227" s="69"/>
      <c r="BU227" s="71">
        <f>BO227*$H227</f>
        <v>0</v>
      </c>
      <c r="BV227" s="68">
        <f>SUM(BW227:CA227)</f>
        <v>0</v>
      </c>
      <c r="BW227" s="69"/>
      <c r="BX227" s="69"/>
      <c r="BY227" s="69"/>
      <c r="BZ227" s="69"/>
      <c r="CA227" s="69"/>
      <c r="CB227" s="71">
        <f>BV227*$H227</f>
        <v>0</v>
      </c>
      <c r="CC227" s="68">
        <f>SUM(CD227:CH227)</f>
        <v>0</v>
      </c>
      <c r="CD227" s="69"/>
      <c r="CE227" s="69"/>
      <c r="CF227" s="69"/>
      <c r="CG227" s="69"/>
      <c r="CH227" s="69"/>
      <c r="CI227" s="71">
        <f>CC227*$H227</f>
        <v>0</v>
      </c>
      <c r="CJ227" s="68">
        <f>SUM(CK227:CO227)</f>
        <v>0</v>
      </c>
      <c r="CK227" s="69"/>
      <c r="CL227" s="69"/>
      <c r="CM227" s="69"/>
      <c r="CN227" s="69"/>
      <c r="CO227" s="69"/>
      <c r="CP227" s="71">
        <f>CJ227*$H227</f>
        <v>0</v>
      </c>
      <c r="CQ227" s="68">
        <f>SUM(CR227:CV227)</f>
        <v>0</v>
      </c>
      <c r="CR227" s="69"/>
      <c r="CS227" s="69"/>
      <c r="CT227" s="69"/>
      <c r="CU227" s="69"/>
      <c r="CV227" s="69"/>
      <c r="CW227" s="71">
        <f>CQ227*$H227</f>
        <v>0</v>
      </c>
      <c r="CX227" s="68">
        <f>SUM(CY227:DC227)</f>
        <v>0</v>
      </c>
      <c r="CY227" s="69"/>
      <c r="CZ227" s="69"/>
      <c r="DA227" s="69"/>
      <c r="DB227" s="69"/>
      <c r="DC227" s="69"/>
      <c r="DD227" s="71">
        <f>CX227*$H227</f>
        <v>0</v>
      </c>
      <c r="DE227" s="68">
        <f>SUM(DF227:DJ227)</f>
        <v>0</v>
      </c>
      <c r="DF227" s="69"/>
      <c r="DG227" s="69"/>
      <c r="DH227" s="69"/>
      <c r="DI227" s="69"/>
      <c r="DJ227" s="69"/>
      <c r="DK227" s="71">
        <f>DE227*$H227</f>
        <v>0</v>
      </c>
      <c r="DL227" s="68">
        <f>SUM(DM227:DQ227)</f>
        <v>0</v>
      </c>
      <c r="DM227" s="69"/>
      <c r="DN227" s="69"/>
      <c r="DO227" s="69"/>
      <c r="DP227" s="69"/>
      <c r="DQ227" s="69"/>
      <c r="DR227" s="71">
        <f>DL227*$H227</f>
        <v>0</v>
      </c>
      <c r="DS227" s="68">
        <f>SUM(DT227:DX227)</f>
        <v>0</v>
      </c>
      <c r="DT227" s="69"/>
      <c r="DU227" s="69"/>
      <c r="DV227" s="69"/>
      <c r="DW227" s="69"/>
      <c r="DX227" s="69"/>
      <c r="DY227" s="71">
        <f>DS227*$H227</f>
        <v>0</v>
      </c>
      <c r="DZ227" s="68">
        <f>SUM(EA227:EE227)</f>
        <v>0</v>
      </c>
      <c r="EA227" s="69"/>
      <c r="EB227" s="69"/>
      <c r="EC227" s="69"/>
      <c r="ED227" s="69"/>
      <c r="EE227" s="69"/>
      <c r="EF227" s="71">
        <f>DZ227*$H227</f>
        <v>0</v>
      </c>
      <c r="EG227" s="70">
        <f t="shared" si="86"/>
        <v>1</v>
      </c>
      <c r="EH227" s="73">
        <f t="shared" si="87"/>
        <v>0</v>
      </c>
      <c r="EI227" s="70">
        <f t="shared" si="89"/>
        <v>0</v>
      </c>
      <c r="EJ227" s="66">
        <f t="shared" si="90"/>
        <v>0</v>
      </c>
      <c r="EM227" s="67"/>
    </row>
    <row r="228" spans="1:143" outlineLevel="1" x14ac:dyDescent="0.2">
      <c r="A228" s="302" t="s">
        <v>172</v>
      </c>
      <c r="B228" s="303" t="s">
        <v>300</v>
      </c>
      <c r="C228" s="306" t="str">
        <f>IFERROR(IFERROR(IF(MATCH(B228,[1]SINAPI!$A$3:$A$7037,0),(PROPER(VLOOKUP(B228,[1]SINAPI!$A$3:$E$7037,5,0))),0),IFERROR(IF(MATCH(B228,'[1]CDHU-182'!$A$9:$A$4098,0),(UPPER(VLOOKUP(B228,'[1]CDHU-182'!$A$9:$H$4098,8,0))),0),IFERROR(IF(MATCH(B228,[1]FDE!$A$7:$A$3232,0),(VLOOKUP(B228,[1]FDE!$A$7:$E$3232,5,0)),0),IF(MATCH(B228,'[1]SIURB Edif'!$A$2:$A$2699,0),(PROPER(VLOOKUP(B228,'[1]SIURB Edif'!A$2:E$2699,5,0))),0))))," ")</f>
        <v>CDHU-182</v>
      </c>
      <c r="D228" s="169" t="s">
        <v>810</v>
      </c>
      <c r="E228" s="170" t="s">
        <v>75</v>
      </c>
      <c r="F228" s="174">
        <v>1</v>
      </c>
      <c r="G228" s="74"/>
      <c r="H228" s="177">
        <f>ROUND(IFERROR(F228*G228," - "),2)</f>
        <v>0</v>
      </c>
      <c r="I228" s="178" t="e">
        <f>H228/$G$686</f>
        <v>#DIV/0!</v>
      </c>
      <c r="J228" s="19">
        <f t="shared" si="88"/>
        <v>1</v>
      </c>
      <c r="K228" s="68">
        <f>SUM(L228:P228)</f>
        <v>0</v>
      </c>
      <c r="L228" s="69"/>
      <c r="M228" s="69"/>
      <c r="N228" s="69"/>
      <c r="O228" s="69"/>
      <c r="P228" s="69"/>
      <c r="Q228" s="73">
        <f>K228*$H228</f>
        <v>0</v>
      </c>
      <c r="R228" s="68">
        <f>SUM(S228:W228)</f>
        <v>0</v>
      </c>
      <c r="S228" s="69"/>
      <c r="T228" s="69"/>
      <c r="U228" s="69"/>
      <c r="V228" s="69"/>
      <c r="W228" s="69"/>
      <c r="X228" s="71">
        <f>R228*$H228</f>
        <v>0</v>
      </c>
      <c r="Y228" s="68">
        <f>SUM(Z228:AD228)</f>
        <v>0</v>
      </c>
      <c r="Z228" s="69"/>
      <c r="AA228" s="69"/>
      <c r="AB228" s="69"/>
      <c r="AC228" s="69"/>
      <c r="AD228" s="69"/>
      <c r="AE228" s="71">
        <f>Y228*$H228</f>
        <v>0</v>
      </c>
      <c r="AF228" s="68">
        <f>SUM(AG228:AK228)</f>
        <v>0</v>
      </c>
      <c r="AG228" s="69"/>
      <c r="AH228" s="69"/>
      <c r="AI228" s="69"/>
      <c r="AJ228" s="69"/>
      <c r="AK228" s="69"/>
      <c r="AL228" s="71">
        <f>AF228*$H228</f>
        <v>0</v>
      </c>
      <c r="AM228" s="68">
        <f>SUM(AN228:AR228)</f>
        <v>0</v>
      </c>
      <c r="AN228" s="69"/>
      <c r="AO228" s="69"/>
      <c r="AP228" s="69"/>
      <c r="AQ228" s="69"/>
      <c r="AR228" s="69"/>
      <c r="AS228" s="71">
        <f>AM228*$H228</f>
        <v>0</v>
      </c>
      <c r="AT228" s="68">
        <f>SUM(AU228:AY228)</f>
        <v>0</v>
      </c>
      <c r="AU228" s="69"/>
      <c r="AV228" s="69"/>
      <c r="AW228" s="69"/>
      <c r="AX228" s="69"/>
      <c r="AY228" s="69"/>
      <c r="AZ228" s="71">
        <f>AT228*$H228</f>
        <v>0</v>
      </c>
      <c r="BA228" s="68">
        <f>SUM(BB228:BF228)</f>
        <v>0</v>
      </c>
      <c r="BB228" s="69"/>
      <c r="BC228" s="69"/>
      <c r="BD228" s="69"/>
      <c r="BE228" s="69"/>
      <c r="BF228" s="69"/>
      <c r="BG228" s="71">
        <f>BA228*$H228</f>
        <v>0</v>
      </c>
      <c r="BH228" s="68">
        <f>SUM(BI228:BM228)</f>
        <v>0</v>
      </c>
      <c r="BI228" s="69"/>
      <c r="BJ228" s="69"/>
      <c r="BK228" s="69"/>
      <c r="BL228" s="69"/>
      <c r="BM228" s="69"/>
      <c r="BN228" s="71">
        <f>BH228*$H228</f>
        <v>0</v>
      </c>
      <c r="BO228" s="68">
        <f>SUM(BP228:BT228)</f>
        <v>0</v>
      </c>
      <c r="BP228" s="69"/>
      <c r="BQ228" s="69"/>
      <c r="BR228" s="69"/>
      <c r="BS228" s="69"/>
      <c r="BT228" s="69"/>
      <c r="BU228" s="71">
        <f>BO228*$H228</f>
        <v>0</v>
      </c>
      <c r="BV228" s="68">
        <f>SUM(BW228:CA228)</f>
        <v>0</v>
      </c>
      <c r="BW228" s="69"/>
      <c r="BX228" s="69"/>
      <c r="BY228" s="69"/>
      <c r="BZ228" s="69"/>
      <c r="CA228" s="69"/>
      <c r="CB228" s="71">
        <f>BV228*$H228</f>
        <v>0</v>
      </c>
      <c r="CC228" s="68">
        <f>SUM(CD228:CH228)</f>
        <v>0</v>
      </c>
      <c r="CD228" s="69"/>
      <c r="CE228" s="69"/>
      <c r="CF228" s="69"/>
      <c r="CG228" s="69"/>
      <c r="CH228" s="69"/>
      <c r="CI228" s="71">
        <f>CC228*$H228</f>
        <v>0</v>
      </c>
      <c r="CJ228" s="68">
        <f>SUM(CK228:CO228)</f>
        <v>0</v>
      </c>
      <c r="CK228" s="69"/>
      <c r="CL228" s="69"/>
      <c r="CM228" s="69"/>
      <c r="CN228" s="69"/>
      <c r="CO228" s="69"/>
      <c r="CP228" s="71">
        <f>CJ228*$H228</f>
        <v>0</v>
      </c>
      <c r="CQ228" s="68">
        <f>SUM(CR228:CV228)</f>
        <v>0</v>
      </c>
      <c r="CR228" s="69"/>
      <c r="CS228" s="69"/>
      <c r="CT228" s="69"/>
      <c r="CU228" s="69"/>
      <c r="CV228" s="69"/>
      <c r="CW228" s="71">
        <f>CQ228*$H228</f>
        <v>0</v>
      </c>
      <c r="CX228" s="68">
        <f>SUM(CY228:DC228)</f>
        <v>0</v>
      </c>
      <c r="CY228" s="69"/>
      <c r="CZ228" s="69"/>
      <c r="DA228" s="69"/>
      <c r="DB228" s="69"/>
      <c r="DC228" s="69"/>
      <c r="DD228" s="71">
        <f>CX228*$H228</f>
        <v>0</v>
      </c>
      <c r="DE228" s="68">
        <f>SUM(DF228:DJ228)</f>
        <v>0</v>
      </c>
      <c r="DF228" s="69"/>
      <c r="DG228" s="69"/>
      <c r="DH228" s="69"/>
      <c r="DI228" s="69"/>
      <c r="DJ228" s="69"/>
      <c r="DK228" s="71">
        <f>DE228*$H228</f>
        <v>0</v>
      </c>
      <c r="DL228" s="68">
        <f>SUM(DM228:DQ228)</f>
        <v>0</v>
      </c>
      <c r="DM228" s="69"/>
      <c r="DN228" s="69"/>
      <c r="DO228" s="69"/>
      <c r="DP228" s="69"/>
      <c r="DQ228" s="69"/>
      <c r="DR228" s="71">
        <f>DL228*$H228</f>
        <v>0</v>
      </c>
      <c r="DS228" s="68">
        <f>SUM(DT228:DX228)</f>
        <v>0</v>
      </c>
      <c r="DT228" s="69"/>
      <c r="DU228" s="69"/>
      <c r="DV228" s="69"/>
      <c r="DW228" s="69"/>
      <c r="DX228" s="69"/>
      <c r="DY228" s="71">
        <f>DS228*$H228</f>
        <v>0</v>
      </c>
      <c r="DZ228" s="68">
        <f>SUM(EA228:EE228)</f>
        <v>0</v>
      </c>
      <c r="EA228" s="69"/>
      <c r="EB228" s="69"/>
      <c r="EC228" s="69"/>
      <c r="ED228" s="69"/>
      <c r="EE228" s="69"/>
      <c r="EF228" s="71">
        <f>DZ228*$H228</f>
        <v>0</v>
      </c>
      <c r="EG228" s="70">
        <f t="shared" si="86"/>
        <v>1</v>
      </c>
      <c r="EH228" s="73">
        <f t="shared" si="87"/>
        <v>0</v>
      </c>
      <c r="EI228" s="70">
        <f t="shared" si="89"/>
        <v>0</v>
      </c>
      <c r="EJ228" s="66">
        <f t="shared" si="90"/>
        <v>0</v>
      </c>
      <c r="EM228" s="67"/>
    </row>
    <row r="229" spans="1:143" outlineLevel="1" x14ac:dyDescent="0.2">
      <c r="A229" s="313" t="s">
        <v>416</v>
      </c>
      <c r="B229" s="314"/>
      <c r="C229" s="307"/>
      <c r="D229" s="176" t="s">
        <v>358</v>
      </c>
      <c r="E229" s="28">
        <f>SUM(H230:H232)</f>
        <v>0</v>
      </c>
      <c r="F229" s="28"/>
      <c r="G229" s="28"/>
      <c r="H229" s="28"/>
      <c r="I229" s="27" t="e">
        <f>E229/$G$686</f>
        <v>#DIV/0!</v>
      </c>
      <c r="J229" s="19">
        <f t="shared" si="88"/>
        <v>1</v>
      </c>
      <c r="K229" s="68"/>
      <c r="L229" s="69"/>
      <c r="M229" s="69"/>
      <c r="N229" s="69"/>
      <c r="O229" s="69"/>
      <c r="P229" s="70"/>
      <c r="Q229" s="73"/>
      <c r="R229" s="68"/>
      <c r="S229" s="69"/>
      <c r="T229" s="69"/>
      <c r="U229" s="69"/>
      <c r="V229" s="69"/>
      <c r="W229" s="70"/>
      <c r="X229" s="71"/>
      <c r="Y229" s="68"/>
      <c r="Z229" s="69"/>
      <c r="AA229" s="69"/>
      <c r="AB229" s="69"/>
      <c r="AC229" s="69"/>
      <c r="AD229" s="70"/>
      <c r="AE229" s="71"/>
      <c r="AF229" s="68"/>
      <c r="AG229" s="69"/>
      <c r="AH229" s="69"/>
      <c r="AI229" s="69"/>
      <c r="AJ229" s="69"/>
      <c r="AK229" s="70"/>
      <c r="AL229" s="71"/>
      <c r="AM229" s="68"/>
      <c r="AN229" s="69"/>
      <c r="AO229" s="69"/>
      <c r="AP229" s="69"/>
      <c r="AQ229" s="69"/>
      <c r="AR229" s="70"/>
      <c r="AS229" s="71"/>
      <c r="AT229" s="68"/>
      <c r="AU229" s="69"/>
      <c r="AV229" s="69"/>
      <c r="AW229" s="69"/>
      <c r="AX229" s="69"/>
      <c r="AY229" s="70"/>
      <c r="AZ229" s="71"/>
      <c r="BA229" s="68"/>
      <c r="BB229" s="69"/>
      <c r="BC229" s="69"/>
      <c r="BD229" s="69"/>
      <c r="BE229" s="69"/>
      <c r="BF229" s="70"/>
      <c r="BG229" s="71"/>
      <c r="BH229" s="68"/>
      <c r="BI229" s="69"/>
      <c r="BJ229" s="69"/>
      <c r="BK229" s="69"/>
      <c r="BL229" s="69"/>
      <c r="BM229" s="70"/>
      <c r="BN229" s="71"/>
      <c r="BO229" s="68"/>
      <c r="BP229" s="69"/>
      <c r="BQ229" s="69"/>
      <c r="BR229" s="69"/>
      <c r="BS229" s="69"/>
      <c r="BT229" s="70"/>
      <c r="BU229" s="71"/>
      <c r="BV229" s="68"/>
      <c r="BW229" s="69"/>
      <c r="BX229" s="69"/>
      <c r="BY229" s="69"/>
      <c r="BZ229" s="69"/>
      <c r="CA229" s="70"/>
      <c r="CB229" s="71"/>
      <c r="CC229" s="68"/>
      <c r="CD229" s="69"/>
      <c r="CE229" s="69"/>
      <c r="CF229" s="69"/>
      <c r="CG229" s="69"/>
      <c r="CH229" s="70"/>
      <c r="CI229" s="71"/>
      <c r="CJ229" s="68"/>
      <c r="CK229" s="69"/>
      <c r="CL229" s="69"/>
      <c r="CM229" s="69"/>
      <c r="CN229" s="69"/>
      <c r="CO229" s="70"/>
      <c r="CP229" s="71"/>
      <c r="CQ229" s="68"/>
      <c r="CR229" s="69"/>
      <c r="CS229" s="69"/>
      <c r="CT229" s="69"/>
      <c r="CU229" s="69"/>
      <c r="CV229" s="70"/>
      <c r="CW229" s="71"/>
      <c r="CX229" s="68"/>
      <c r="CY229" s="69"/>
      <c r="CZ229" s="69"/>
      <c r="DA229" s="69"/>
      <c r="DB229" s="69"/>
      <c r="DC229" s="70"/>
      <c r="DD229" s="71"/>
      <c r="DE229" s="68"/>
      <c r="DF229" s="69"/>
      <c r="DG229" s="69"/>
      <c r="DH229" s="69"/>
      <c r="DI229" s="69"/>
      <c r="DJ229" s="70"/>
      <c r="DK229" s="71"/>
      <c r="DL229" s="68"/>
      <c r="DM229" s="69"/>
      <c r="DN229" s="69"/>
      <c r="DO229" s="69"/>
      <c r="DP229" s="69"/>
      <c r="DQ229" s="70"/>
      <c r="DR229" s="71"/>
      <c r="DS229" s="68"/>
      <c r="DT229" s="69"/>
      <c r="DU229" s="69"/>
      <c r="DV229" s="69"/>
      <c r="DW229" s="69"/>
      <c r="DX229" s="70"/>
      <c r="DY229" s="71"/>
      <c r="DZ229" s="68"/>
      <c r="EA229" s="69"/>
      <c r="EB229" s="69"/>
      <c r="EC229" s="69"/>
      <c r="ED229" s="69"/>
      <c r="EE229" s="70"/>
      <c r="EF229" s="71"/>
      <c r="EG229" s="70">
        <f t="shared" si="86"/>
        <v>1</v>
      </c>
      <c r="EH229" s="73">
        <f t="shared" si="87"/>
        <v>0</v>
      </c>
      <c r="EI229" s="70">
        <f t="shared" si="89"/>
        <v>0</v>
      </c>
      <c r="EJ229" s="66">
        <f t="shared" si="90"/>
        <v>0</v>
      </c>
      <c r="EM229" s="67"/>
    </row>
    <row r="230" spans="1:143" outlineLevel="1" x14ac:dyDescent="0.2">
      <c r="A230" s="302" t="s">
        <v>124</v>
      </c>
      <c r="B230" s="304" t="s">
        <v>237</v>
      </c>
      <c r="C230" s="306" t="str">
        <f>IFERROR(IFERROR(IF(MATCH(B230,[1]SINAPI!$A$3:$A$7037,0),(PROPER(VLOOKUP(B230,[1]SINAPI!$A$3:$E$7037,5,0))),0),IFERROR(IF(MATCH(B230,'[1]CDHU-182'!$A$9:$A$4098,0),(UPPER(VLOOKUP(B230,'[1]CDHU-182'!$A$9:$H$4098,8,0))),0),IFERROR(IF(MATCH(B230,[1]FDE!$A$7:$A$3232,0),(VLOOKUP(B230,[1]FDE!$A$7:$E$3232,5,0)),0),IF(MATCH(B230,'[1]SIURB Edif'!$A$2:$A$2699,0),(PROPER(VLOOKUP(B230,'[1]SIURB Edif'!A$2:E$2699,5,0))),0))))," ")</f>
        <v>CDHU-182</v>
      </c>
      <c r="D230" s="169" t="s">
        <v>814</v>
      </c>
      <c r="E230" s="170" t="s">
        <v>22</v>
      </c>
      <c r="F230" s="174">
        <v>23.73</v>
      </c>
      <c r="G230" s="74"/>
      <c r="H230" s="172">
        <f>ROUND(IFERROR(F230*G230," - "),2)</f>
        <v>0</v>
      </c>
      <c r="I230" s="175" t="e">
        <f>H230/$G$686</f>
        <v>#DIV/0!</v>
      </c>
      <c r="J230" s="19">
        <f t="shared" si="88"/>
        <v>1</v>
      </c>
      <c r="K230" s="68">
        <f>SUM(L230:P230)</f>
        <v>0</v>
      </c>
      <c r="L230" s="69"/>
      <c r="M230" s="69"/>
      <c r="N230" s="69"/>
      <c r="O230" s="69"/>
      <c r="P230" s="69"/>
      <c r="Q230" s="73">
        <f>K230*$H230</f>
        <v>0</v>
      </c>
      <c r="R230" s="68">
        <f>SUM(S230:W230)</f>
        <v>0</v>
      </c>
      <c r="S230" s="69"/>
      <c r="T230" s="69"/>
      <c r="U230" s="69"/>
      <c r="V230" s="69"/>
      <c r="W230" s="69"/>
      <c r="X230" s="71">
        <f>R230*$H230</f>
        <v>0</v>
      </c>
      <c r="Y230" s="68">
        <f>SUM(Z230:AD230)</f>
        <v>0</v>
      </c>
      <c r="Z230" s="69"/>
      <c r="AA230" s="69"/>
      <c r="AB230" s="69"/>
      <c r="AC230" s="69"/>
      <c r="AD230" s="69"/>
      <c r="AE230" s="71">
        <f>Y230*$H230</f>
        <v>0</v>
      </c>
      <c r="AF230" s="68">
        <f>SUM(AG230:AK230)</f>
        <v>0</v>
      </c>
      <c r="AG230" s="69"/>
      <c r="AH230" s="69"/>
      <c r="AI230" s="69"/>
      <c r="AJ230" s="69"/>
      <c r="AK230" s="69"/>
      <c r="AL230" s="71">
        <f>AF230*$H230</f>
        <v>0</v>
      </c>
      <c r="AM230" s="68">
        <f>SUM(AN230:AR230)</f>
        <v>0</v>
      </c>
      <c r="AN230" s="69"/>
      <c r="AO230" s="69"/>
      <c r="AP230" s="69"/>
      <c r="AQ230" s="69"/>
      <c r="AR230" s="69"/>
      <c r="AS230" s="71">
        <f>AM230*$H230</f>
        <v>0</v>
      </c>
      <c r="AT230" s="68">
        <f>SUM(AU230:AY230)</f>
        <v>0</v>
      </c>
      <c r="AU230" s="69"/>
      <c r="AV230" s="69"/>
      <c r="AW230" s="69"/>
      <c r="AX230" s="69"/>
      <c r="AY230" s="69"/>
      <c r="AZ230" s="71">
        <f>AT230*$H230</f>
        <v>0</v>
      </c>
      <c r="BA230" s="68">
        <f>SUM(BB230:BF230)</f>
        <v>0</v>
      </c>
      <c r="BB230" s="69"/>
      <c r="BC230" s="69"/>
      <c r="BD230" s="69"/>
      <c r="BE230" s="69"/>
      <c r="BF230" s="69"/>
      <c r="BG230" s="71">
        <f>BA230*$H230</f>
        <v>0</v>
      </c>
      <c r="BH230" s="68">
        <f>SUM(BI230:BM230)</f>
        <v>0</v>
      </c>
      <c r="BI230" s="69"/>
      <c r="BJ230" s="69"/>
      <c r="BK230" s="69"/>
      <c r="BL230" s="69"/>
      <c r="BM230" s="69"/>
      <c r="BN230" s="71">
        <f>BH230*$H230</f>
        <v>0</v>
      </c>
      <c r="BO230" s="68">
        <f>SUM(BP230:BT230)</f>
        <v>0</v>
      </c>
      <c r="BP230" s="69"/>
      <c r="BQ230" s="69"/>
      <c r="BR230" s="69"/>
      <c r="BS230" s="69"/>
      <c r="BT230" s="69"/>
      <c r="BU230" s="71">
        <f>BO230*$H230</f>
        <v>0</v>
      </c>
      <c r="BV230" s="68">
        <f>SUM(BW230:CA230)</f>
        <v>0</v>
      </c>
      <c r="BW230" s="69"/>
      <c r="BX230" s="69"/>
      <c r="BY230" s="69"/>
      <c r="BZ230" s="69"/>
      <c r="CA230" s="69"/>
      <c r="CB230" s="71">
        <f>BV230*$H230</f>
        <v>0</v>
      </c>
      <c r="CC230" s="68">
        <f>SUM(CD230:CH230)</f>
        <v>0</v>
      </c>
      <c r="CD230" s="69"/>
      <c r="CE230" s="69"/>
      <c r="CF230" s="69"/>
      <c r="CG230" s="69"/>
      <c r="CH230" s="69"/>
      <c r="CI230" s="71">
        <f>CC230*$H230</f>
        <v>0</v>
      </c>
      <c r="CJ230" s="68">
        <f>SUM(CK230:CO230)</f>
        <v>0</v>
      </c>
      <c r="CK230" s="69"/>
      <c r="CL230" s="69"/>
      <c r="CM230" s="69"/>
      <c r="CN230" s="69"/>
      <c r="CO230" s="69"/>
      <c r="CP230" s="71">
        <f>CJ230*$H230</f>
        <v>0</v>
      </c>
      <c r="CQ230" s="68">
        <f>SUM(CR230:CV230)</f>
        <v>0</v>
      </c>
      <c r="CR230" s="69"/>
      <c r="CS230" s="69"/>
      <c r="CT230" s="69"/>
      <c r="CU230" s="69"/>
      <c r="CV230" s="69"/>
      <c r="CW230" s="71">
        <f>CQ230*$H230</f>
        <v>0</v>
      </c>
      <c r="CX230" s="68">
        <f>SUM(CY230:DC230)</f>
        <v>0</v>
      </c>
      <c r="CY230" s="69"/>
      <c r="CZ230" s="69"/>
      <c r="DA230" s="69"/>
      <c r="DB230" s="69"/>
      <c r="DC230" s="69"/>
      <c r="DD230" s="71">
        <f>CX230*$H230</f>
        <v>0</v>
      </c>
      <c r="DE230" s="68">
        <f>SUM(DF230:DJ230)</f>
        <v>0</v>
      </c>
      <c r="DF230" s="69"/>
      <c r="DG230" s="69"/>
      <c r="DH230" s="69"/>
      <c r="DI230" s="69"/>
      <c r="DJ230" s="69"/>
      <c r="DK230" s="71">
        <f>DE230*$H230</f>
        <v>0</v>
      </c>
      <c r="DL230" s="68">
        <f>SUM(DM230:DQ230)</f>
        <v>0</v>
      </c>
      <c r="DM230" s="69"/>
      <c r="DN230" s="69"/>
      <c r="DO230" s="69"/>
      <c r="DP230" s="69"/>
      <c r="DQ230" s="69"/>
      <c r="DR230" s="71">
        <f>DL230*$H230</f>
        <v>0</v>
      </c>
      <c r="DS230" s="68">
        <f>SUM(DT230:DX230)</f>
        <v>0</v>
      </c>
      <c r="DT230" s="69"/>
      <c r="DU230" s="69"/>
      <c r="DV230" s="69"/>
      <c r="DW230" s="69"/>
      <c r="DX230" s="69"/>
      <c r="DY230" s="71">
        <f>DS230*$H230</f>
        <v>0</v>
      </c>
      <c r="DZ230" s="68">
        <f>SUM(EA230:EE230)</f>
        <v>0</v>
      </c>
      <c r="EA230" s="69"/>
      <c r="EB230" s="69"/>
      <c r="EC230" s="69"/>
      <c r="ED230" s="69"/>
      <c r="EE230" s="69"/>
      <c r="EF230" s="71">
        <f>DZ230*$H230</f>
        <v>0</v>
      </c>
      <c r="EG230" s="70">
        <f t="shared" si="86"/>
        <v>1</v>
      </c>
      <c r="EH230" s="73">
        <f t="shared" si="87"/>
        <v>0</v>
      </c>
      <c r="EI230" s="70">
        <f t="shared" si="89"/>
        <v>0</v>
      </c>
      <c r="EJ230" s="66">
        <f t="shared" si="90"/>
        <v>0</v>
      </c>
      <c r="EM230" s="67"/>
    </row>
    <row r="231" spans="1:143" outlineLevel="1" x14ac:dyDescent="0.2">
      <c r="A231" s="302" t="s">
        <v>125</v>
      </c>
      <c r="B231" s="304">
        <v>150312</v>
      </c>
      <c r="C231" s="306" t="str">
        <f>IFERROR(IFERROR(IF(MATCH(B231,[1]SINAPI!$A$3:$A$7037,0),(PROPER(VLOOKUP(B231,[1]SINAPI!$A$3:$E$7037,5,0))),0),IFERROR(IF(MATCH(B231,'[1]CDHU-182'!$A$9:$A$4098,0),(UPPER(VLOOKUP(B231,'[1]CDHU-182'!$A$9:$H$4098,8,0))),0),IFERROR(IF(MATCH(B231,[1]FDE!$A$7:$A$3232,0),(VLOOKUP(B231,[1]FDE!$A$7:$E$3232,5,0)),0),IF(MATCH(B231,'[1]SIURB Edif'!$A$2:$A$2699,0),(PROPER(VLOOKUP(B231,'[1]SIURB Edif'!A$2:E$2699,5,0))),0))))," ")</f>
        <v>Siurb (Edif)-Jan/21</v>
      </c>
      <c r="D231" s="169" t="s">
        <v>821</v>
      </c>
      <c r="E231" s="170" t="s">
        <v>322</v>
      </c>
      <c r="F231" s="174">
        <v>23.73</v>
      </c>
      <c r="G231" s="74"/>
      <c r="H231" s="172">
        <f>ROUND(IFERROR(F231*G231," - "),2)</f>
        <v>0</v>
      </c>
      <c r="I231" s="175" t="e">
        <f>H231/$G$686</f>
        <v>#DIV/0!</v>
      </c>
      <c r="J231" s="19">
        <f t="shared" si="88"/>
        <v>1</v>
      </c>
      <c r="K231" s="68">
        <f>SUM(L231:P231)</f>
        <v>0</v>
      </c>
      <c r="L231" s="69"/>
      <c r="M231" s="69"/>
      <c r="N231" s="69"/>
      <c r="O231" s="69"/>
      <c r="P231" s="69"/>
      <c r="Q231" s="73">
        <f>K231*$H231</f>
        <v>0</v>
      </c>
      <c r="R231" s="68">
        <f>SUM(S231:W231)</f>
        <v>0</v>
      </c>
      <c r="S231" s="69"/>
      <c r="T231" s="69"/>
      <c r="U231" s="69"/>
      <c r="V231" s="69"/>
      <c r="W231" s="69"/>
      <c r="X231" s="71">
        <f>R231*$H231</f>
        <v>0</v>
      </c>
      <c r="Y231" s="68">
        <f>SUM(Z231:AD231)</f>
        <v>0</v>
      </c>
      <c r="Z231" s="69"/>
      <c r="AA231" s="69"/>
      <c r="AB231" s="69"/>
      <c r="AC231" s="69"/>
      <c r="AD231" s="69"/>
      <c r="AE231" s="71">
        <f>Y231*$H231</f>
        <v>0</v>
      </c>
      <c r="AF231" s="68">
        <f>SUM(AG231:AK231)</f>
        <v>0</v>
      </c>
      <c r="AG231" s="69"/>
      <c r="AH231" s="69"/>
      <c r="AI231" s="69"/>
      <c r="AJ231" s="69"/>
      <c r="AK231" s="69"/>
      <c r="AL231" s="71">
        <f>AF231*$H231</f>
        <v>0</v>
      </c>
      <c r="AM231" s="68">
        <f>SUM(AN231:AR231)</f>
        <v>0</v>
      </c>
      <c r="AN231" s="69"/>
      <c r="AO231" s="69"/>
      <c r="AP231" s="69"/>
      <c r="AQ231" s="69"/>
      <c r="AR231" s="69"/>
      <c r="AS231" s="71">
        <f>AM231*$H231</f>
        <v>0</v>
      </c>
      <c r="AT231" s="68">
        <f>SUM(AU231:AY231)</f>
        <v>0</v>
      </c>
      <c r="AU231" s="69"/>
      <c r="AV231" s="69"/>
      <c r="AW231" s="69"/>
      <c r="AX231" s="69"/>
      <c r="AY231" s="69"/>
      <c r="AZ231" s="71">
        <f>AT231*$H231</f>
        <v>0</v>
      </c>
      <c r="BA231" s="68">
        <f>SUM(BB231:BF231)</f>
        <v>0</v>
      </c>
      <c r="BB231" s="69"/>
      <c r="BC231" s="69"/>
      <c r="BD231" s="69"/>
      <c r="BE231" s="69"/>
      <c r="BF231" s="69"/>
      <c r="BG231" s="71">
        <f>BA231*$H231</f>
        <v>0</v>
      </c>
      <c r="BH231" s="68">
        <f>SUM(BI231:BM231)</f>
        <v>0</v>
      </c>
      <c r="BI231" s="69"/>
      <c r="BJ231" s="69"/>
      <c r="BK231" s="69"/>
      <c r="BL231" s="69"/>
      <c r="BM231" s="69"/>
      <c r="BN231" s="71">
        <f>BH231*$H231</f>
        <v>0</v>
      </c>
      <c r="BO231" s="68">
        <f>SUM(BP231:BT231)</f>
        <v>0</v>
      </c>
      <c r="BP231" s="69"/>
      <c r="BQ231" s="69"/>
      <c r="BR231" s="69"/>
      <c r="BS231" s="69"/>
      <c r="BT231" s="69"/>
      <c r="BU231" s="71">
        <f>BO231*$H231</f>
        <v>0</v>
      </c>
      <c r="BV231" s="68">
        <f>SUM(BW231:CA231)</f>
        <v>0</v>
      </c>
      <c r="BW231" s="69"/>
      <c r="BX231" s="69"/>
      <c r="BY231" s="69"/>
      <c r="BZ231" s="69"/>
      <c r="CA231" s="69"/>
      <c r="CB231" s="71">
        <f>BV231*$H231</f>
        <v>0</v>
      </c>
      <c r="CC231" s="68">
        <f>SUM(CD231:CH231)</f>
        <v>0</v>
      </c>
      <c r="CD231" s="69"/>
      <c r="CE231" s="69"/>
      <c r="CF231" s="69"/>
      <c r="CG231" s="69"/>
      <c r="CH231" s="69"/>
      <c r="CI231" s="71">
        <f>CC231*$H231</f>
        <v>0</v>
      </c>
      <c r="CJ231" s="68">
        <f>SUM(CK231:CO231)</f>
        <v>0</v>
      </c>
      <c r="CK231" s="69"/>
      <c r="CL231" s="69"/>
      <c r="CM231" s="69"/>
      <c r="CN231" s="69"/>
      <c r="CO231" s="69"/>
      <c r="CP231" s="71">
        <f>CJ231*$H231</f>
        <v>0</v>
      </c>
      <c r="CQ231" s="68">
        <f>SUM(CR231:CV231)</f>
        <v>0</v>
      </c>
      <c r="CR231" s="69"/>
      <c r="CS231" s="69"/>
      <c r="CT231" s="69"/>
      <c r="CU231" s="69"/>
      <c r="CV231" s="69"/>
      <c r="CW231" s="71">
        <f>CQ231*$H231</f>
        <v>0</v>
      </c>
      <c r="CX231" s="68">
        <f>SUM(CY231:DC231)</f>
        <v>0</v>
      </c>
      <c r="CY231" s="69"/>
      <c r="CZ231" s="69"/>
      <c r="DA231" s="69"/>
      <c r="DB231" s="69"/>
      <c r="DC231" s="69"/>
      <c r="DD231" s="71">
        <f>CX231*$H231</f>
        <v>0</v>
      </c>
      <c r="DE231" s="68">
        <f>SUM(DF231:DJ231)</f>
        <v>0</v>
      </c>
      <c r="DF231" s="69"/>
      <c r="DG231" s="69"/>
      <c r="DH231" s="69"/>
      <c r="DI231" s="69"/>
      <c r="DJ231" s="69"/>
      <c r="DK231" s="71">
        <f>DE231*$H231</f>
        <v>0</v>
      </c>
      <c r="DL231" s="68">
        <f>SUM(DM231:DQ231)</f>
        <v>0</v>
      </c>
      <c r="DM231" s="69"/>
      <c r="DN231" s="69"/>
      <c r="DO231" s="69"/>
      <c r="DP231" s="69"/>
      <c r="DQ231" s="69"/>
      <c r="DR231" s="71">
        <f>DL231*$H231</f>
        <v>0</v>
      </c>
      <c r="DS231" s="68">
        <f>SUM(DT231:DX231)</f>
        <v>0</v>
      </c>
      <c r="DT231" s="69"/>
      <c r="DU231" s="69"/>
      <c r="DV231" s="69"/>
      <c r="DW231" s="69"/>
      <c r="DX231" s="69"/>
      <c r="DY231" s="71">
        <f>DS231*$H231</f>
        <v>0</v>
      </c>
      <c r="DZ231" s="68">
        <f>SUM(EA231:EE231)</f>
        <v>0</v>
      </c>
      <c r="EA231" s="69"/>
      <c r="EB231" s="69"/>
      <c r="EC231" s="69"/>
      <c r="ED231" s="69"/>
      <c r="EE231" s="69"/>
      <c r="EF231" s="71">
        <f>DZ231*$H231</f>
        <v>0</v>
      </c>
      <c r="EG231" s="70">
        <f t="shared" si="86"/>
        <v>1</v>
      </c>
      <c r="EH231" s="73">
        <f t="shared" si="87"/>
        <v>0</v>
      </c>
      <c r="EI231" s="70">
        <f t="shared" si="89"/>
        <v>0</v>
      </c>
      <c r="EJ231" s="66">
        <f t="shared" si="90"/>
        <v>0</v>
      </c>
      <c r="EM231" s="67"/>
    </row>
    <row r="232" spans="1:143" outlineLevel="1" x14ac:dyDescent="0.2">
      <c r="A232" s="302" t="s">
        <v>139</v>
      </c>
      <c r="B232" s="304" t="s">
        <v>224</v>
      </c>
      <c r="C232" s="306" t="str">
        <f>IFERROR(IFERROR(IF(MATCH(B232,[1]SINAPI!$A$3:$A$7037,0),(PROPER(VLOOKUP(B232,[1]SINAPI!$A$3:$E$7037,5,0))),0),IFERROR(IF(MATCH(B232,'[1]CDHU-182'!$A$9:$A$4098,0),(UPPER(VLOOKUP(B232,'[1]CDHU-182'!$A$9:$H$4098,8,0))),0),IFERROR(IF(MATCH(B232,[1]FDE!$A$7:$A$3232,0),(VLOOKUP(B232,[1]FDE!$A$7:$E$3232,5,0)),0),IF(MATCH(B232,'[1]SIURB Edif'!$A$2:$A$2699,0),(PROPER(VLOOKUP(B232,'[1]SIURB Edif'!A$2:E$2699,5,0))),0))))," ")</f>
        <v>CDHU-182</v>
      </c>
      <c r="D232" s="169" t="s">
        <v>823</v>
      </c>
      <c r="E232" s="170" t="s">
        <v>22</v>
      </c>
      <c r="F232" s="174">
        <v>32.19</v>
      </c>
      <c r="G232" s="74"/>
      <c r="H232" s="172">
        <f>ROUND(IFERROR(F232*G232," - "),2)</f>
        <v>0</v>
      </c>
      <c r="I232" s="175" t="e">
        <f>H232/$G$686</f>
        <v>#DIV/0!</v>
      </c>
      <c r="J232" s="19">
        <f t="shared" si="88"/>
        <v>1</v>
      </c>
      <c r="K232" s="68">
        <f>SUM(L232:P232)</f>
        <v>0</v>
      </c>
      <c r="L232" s="69"/>
      <c r="M232" s="69"/>
      <c r="N232" s="69"/>
      <c r="O232" s="69"/>
      <c r="P232" s="69"/>
      <c r="Q232" s="73">
        <f>K232*$H232</f>
        <v>0</v>
      </c>
      <c r="R232" s="68">
        <f>SUM(S232:W232)</f>
        <v>0</v>
      </c>
      <c r="S232" s="69"/>
      <c r="T232" s="69"/>
      <c r="U232" s="69"/>
      <c r="V232" s="69"/>
      <c r="W232" s="69"/>
      <c r="X232" s="71">
        <f>R232*$H232</f>
        <v>0</v>
      </c>
      <c r="Y232" s="68">
        <f>SUM(Z232:AD232)</f>
        <v>0</v>
      </c>
      <c r="Z232" s="69"/>
      <c r="AA232" s="69"/>
      <c r="AB232" s="69"/>
      <c r="AC232" s="69"/>
      <c r="AD232" s="69"/>
      <c r="AE232" s="71">
        <f>Y232*$H232</f>
        <v>0</v>
      </c>
      <c r="AF232" s="68">
        <f>SUM(AG232:AK232)</f>
        <v>0</v>
      </c>
      <c r="AG232" s="69"/>
      <c r="AH232" s="69"/>
      <c r="AI232" s="69"/>
      <c r="AJ232" s="69"/>
      <c r="AK232" s="69"/>
      <c r="AL232" s="71">
        <f>AF232*$H232</f>
        <v>0</v>
      </c>
      <c r="AM232" s="68">
        <f>SUM(AN232:AR232)</f>
        <v>0</v>
      </c>
      <c r="AN232" s="69"/>
      <c r="AO232" s="69"/>
      <c r="AP232" s="69"/>
      <c r="AQ232" s="69"/>
      <c r="AR232" s="69"/>
      <c r="AS232" s="71">
        <f>AM232*$H232</f>
        <v>0</v>
      </c>
      <c r="AT232" s="68">
        <f>SUM(AU232:AY232)</f>
        <v>0</v>
      </c>
      <c r="AU232" s="69"/>
      <c r="AV232" s="69"/>
      <c r="AW232" s="69"/>
      <c r="AX232" s="69"/>
      <c r="AY232" s="69"/>
      <c r="AZ232" s="71">
        <f>AT232*$H232</f>
        <v>0</v>
      </c>
      <c r="BA232" s="68">
        <f>SUM(BB232:BF232)</f>
        <v>0</v>
      </c>
      <c r="BB232" s="69"/>
      <c r="BC232" s="69"/>
      <c r="BD232" s="69"/>
      <c r="BE232" s="69"/>
      <c r="BF232" s="69"/>
      <c r="BG232" s="71">
        <f>BA232*$H232</f>
        <v>0</v>
      </c>
      <c r="BH232" s="68">
        <f>SUM(BI232:BM232)</f>
        <v>0</v>
      </c>
      <c r="BI232" s="69"/>
      <c r="BJ232" s="69"/>
      <c r="BK232" s="69"/>
      <c r="BL232" s="69"/>
      <c r="BM232" s="69"/>
      <c r="BN232" s="71">
        <f>BH232*$H232</f>
        <v>0</v>
      </c>
      <c r="BO232" s="68">
        <f>SUM(BP232:BT232)</f>
        <v>0</v>
      </c>
      <c r="BP232" s="69"/>
      <c r="BQ232" s="69"/>
      <c r="BR232" s="69"/>
      <c r="BS232" s="69"/>
      <c r="BT232" s="69"/>
      <c r="BU232" s="71">
        <f>BO232*$H232</f>
        <v>0</v>
      </c>
      <c r="BV232" s="68">
        <f>SUM(BW232:CA232)</f>
        <v>0</v>
      </c>
      <c r="BW232" s="69"/>
      <c r="BX232" s="69"/>
      <c r="BY232" s="69"/>
      <c r="BZ232" s="69"/>
      <c r="CA232" s="69"/>
      <c r="CB232" s="71">
        <f>BV232*$H232</f>
        <v>0</v>
      </c>
      <c r="CC232" s="68">
        <f>SUM(CD232:CH232)</f>
        <v>0</v>
      </c>
      <c r="CD232" s="69"/>
      <c r="CE232" s="69"/>
      <c r="CF232" s="69"/>
      <c r="CG232" s="69"/>
      <c r="CH232" s="69"/>
      <c r="CI232" s="71">
        <f>CC232*$H232</f>
        <v>0</v>
      </c>
      <c r="CJ232" s="68">
        <f>SUM(CK232:CO232)</f>
        <v>0</v>
      </c>
      <c r="CK232" s="69"/>
      <c r="CL232" s="69"/>
      <c r="CM232" s="69"/>
      <c r="CN232" s="69"/>
      <c r="CO232" s="69"/>
      <c r="CP232" s="71">
        <f>CJ232*$H232</f>
        <v>0</v>
      </c>
      <c r="CQ232" s="68">
        <f>SUM(CR232:CV232)</f>
        <v>0</v>
      </c>
      <c r="CR232" s="69"/>
      <c r="CS232" s="69"/>
      <c r="CT232" s="69"/>
      <c r="CU232" s="69"/>
      <c r="CV232" s="69"/>
      <c r="CW232" s="71">
        <f>CQ232*$H232</f>
        <v>0</v>
      </c>
      <c r="CX232" s="68">
        <f>SUM(CY232:DC232)</f>
        <v>0</v>
      </c>
      <c r="CY232" s="69"/>
      <c r="CZ232" s="69"/>
      <c r="DA232" s="69"/>
      <c r="DB232" s="69"/>
      <c r="DC232" s="69"/>
      <c r="DD232" s="71">
        <f>CX232*$H232</f>
        <v>0</v>
      </c>
      <c r="DE232" s="68">
        <f>SUM(DF232:DJ232)</f>
        <v>0</v>
      </c>
      <c r="DF232" s="69"/>
      <c r="DG232" s="69"/>
      <c r="DH232" s="69"/>
      <c r="DI232" s="69"/>
      <c r="DJ232" s="69"/>
      <c r="DK232" s="71">
        <f>DE232*$H232</f>
        <v>0</v>
      </c>
      <c r="DL232" s="68">
        <f>SUM(DM232:DQ232)</f>
        <v>0</v>
      </c>
      <c r="DM232" s="69"/>
      <c r="DN232" s="69"/>
      <c r="DO232" s="69"/>
      <c r="DP232" s="69"/>
      <c r="DQ232" s="69"/>
      <c r="DR232" s="71">
        <f>DL232*$H232</f>
        <v>0</v>
      </c>
      <c r="DS232" s="68">
        <f>SUM(DT232:DX232)</f>
        <v>0</v>
      </c>
      <c r="DT232" s="69"/>
      <c r="DU232" s="69"/>
      <c r="DV232" s="69"/>
      <c r="DW232" s="69"/>
      <c r="DX232" s="69"/>
      <c r="DY232" s="71">
        <f>DS232*$H232</f>
        <v>0</v>
      </c>
      <c r="DZ232" s="68">
        <f>SUM(EA232:EE232)</f>
        <v>0</v>
      </c>
      <c r="EA232" s="69"/>
      <c r="EB232" s="69"/>
      <c r="EC232" s="69"/>
      <c r="ED232" s="69"/>
      <c r="EE232" s="69"/>
      <c r="EF232" s="71">
        <f>DZ232*$H232</f>
        <v>0</v>
      </c>
      <c r="EG232" s="70">
        <f t="shared" si="86"/>
        <v>1</v>
      </c>
      <c r="EH232" s="73">
        <f t="shared" si="87"/>
        <v>0</v>
      </c>
      <c r="EI232" s="70">
        <f t="shared" si="89"/>
        <v>0</v>
      </c>
      <c r="EJ232" s="66">
        <f t="shared" si="90"/>
        <v>0</v>
      </c>
      <c r="EM232" s="67"/>
    </row>
    <row r="233" spans="1:143" ht="25.5" outlineLevel="1" x14ac:dyDescent="0.2">
      <c r="A233" s="313" t="s">
        <v>126</v>
      </c>
      <c r="B233" s="314"/>
      <c r="C233" s="307"/>
      <c r="D233" s="176" t="s">
        <v>355</v>
      </c>
      <c r="E233" s="28">
        <f>SUM(H234:H236)</f>
        <v>0</v>
      </c>
      <c r="F233" s="28"/>
      <c r="G233" s="28"/>
      <c r="H233" s="28"/>
      <c r="I233" s="27" t="e">
        <f>E233/$G$686</f>
        <v>#DIV/0!</v>
      </c>
      <c r="J233" s="19">
        <f t="shared" si="88"/>
        <v>1</v>
      </c>
      <c r="K233" s="68"/>
      <c r="L233" s="69"/>
      <c r="M233" s="69"/>
      <c r="N233" s="69"/>
      <c r="O233" s="69"/>
      <c r="P233" s="70"/>
      <c r="Q233" s="73"/>
      <c r="R233" s="68"/>
      <c r="S233" s="69"/>
      <c r="T233" s="69"/>
      <c r="U233" s="69"/>
      <c r="V233" s="69"/>
      <c r="W233" s="70"/>
      <c r="X233" s="71"/>
      <c r="Y233" s="68"/>
      <c r="Z233" s="69"/>
      <c r="AA233" s="69"/>
      <c r="AB233" s="69"/>
      <c r="AC233" s="69"/>
      <c r="AD233" s="70"/>
      <c r="AE233" s="71"/>
      <c r="AF233" s="68"/>
      <c r="AG233" s="69"/>
      <c r="AH233" s="69"/>
      <c r="AI233" s="69"/>
      <c r="AJ233" s="69"/>
      <c r="AK233" s="70"/>
      <c r="AL233" s="71"/>
      <c r="AM233" s="68"/>
      <c r="AN233" s="69"/>
      <c r="AO233" s="69"/>
      <c r="AP233" s="69"/>
      <c r="AQ233" s="69"/>
      <c r="AR233" s="70"/>
      <c r="AS233" s="71"/>
      <c r="AT233" s="68"/>
      <c r="AU233" s="69"/>
      <c r="AV233" s="69"/>
      <c r="AW233" s="69"/>
      <c r="AX233" s="69"/>
      <c r="AY233" s="70"/>
      <c r="AZ233" s="71"/>
      <c r="BA233" s="68"/>
      <c r="BB233" s="69"/>
      <c r="BC233" s="69"/>
      <c r="BD233" s="69"/>
      <c r="BE233" s="69"/>
      <c r="BF233" s="70"/>
      <c r="BG233" s="71"/>
      <c r="BH233" s="68"/>
      <c r="BI233" s="69"/>
      <c r="BJ233" s="69"/>
      <c r="BK233" s="69"/>
      <c r="BL233" s="69"/>
      <c r="BM233" s="70"/>
      <c r="BN233" s="71"/>
      <c r="BO233" s="68"/>
      <c r="BP233" s="69"/>
      <c r="BQ233" s="69"/>
      <c r="BR233" s="69"/>
      <c r="BS233" s="69"/>
      <c r="BT233" s="70"/>
      <c r="BU233" s="71"/>
      <c r="BV233" s="68"/>
      <c r="BW233" s="69"/>
      <c r="BX233" s="69"/>
      <c r="BY233" s="69"/>
      <c r="BZ233" s="69"/>
      <c r="CA233" s="70"/>
      <c r="CB233" s="71"/>
      <c r="CC233" s="68"/>
      <c r="CD233" s="69"/>
      <c r="CE233" s="69"/>
      <c r="CF233" s="69"/>
      <c r="CG233" s="69"/>
      <c r="CH233" s="70"/>
      <c r="CI233" s="71"/>
      <c r="CJ233" s="68"/>
      <c r="CK233" s="69"/>
      <c r="CL233" s="69"/>
      <c r="CM233" s="69"/>
      <c r="CN233" s="69"/>
      <c r="CO233" s="70"/>
      <c r="CP233" s="71"/>
      <c r="CQ233" s="68"/>
      <c r="CR233" s="69"/>
      <c r="CS233" s="69"/>
      <c r="CT233" s="69"/>
      <c r="CU233" s="69"/>
      <c r="CV233" s="70"/>
      <c r="CW233" s="71"/>
      <c r="CX233" s="68"/>
      <c r="CY233" s="69"/>
      <c r="CZ233" s="69"/>
      <c r="DA233" s="69"/>
      <c r="DB233" s="69"/>
      <c r="DC233" s="70"/>
      <c r="DD233" s="71"/>
      <c r="DE233" s="68"/>
      <c r="DF233" s="69"/>
      <c r="DG233" s="69"/>
      <c r="DH233" s="69"/>
      <c r="DI233" s="69"/>
      <c r="DJ233" s="70"/>
      <c r="DK233" s="71"/>
      <c r="DL233" s="68"/>
      <c r="DM233" s="69"/>
      <c r="DN233" s="69"/>
      <c r="DO233" s="69"/>
      <c r="DP233" s="69"/>
      <c r="DQ233" s="70"/>
      <c r="DR233" s="71"/>
      <c r="DS233" s="68"/>
      <c r="DT233" s="69"/>
      <c r="DU233" s="69"/>
      <c r="DV233" s="69"/>
      <c r="DW233" s="69"/>
      <c r="DX233" s="70"/>
      <c r="DY233" s="71"/>
      <c r="DZ233" s="68"/>
      <c r="EA233" s="69"/>
      <c r="EB233" s="69"/>
      <c r="EC233" s="69"/>
      <c r="ED233" s="69"/>
      <c r="EE233" s="70"/>
      <c r="EF233" s="71"/>
      <c r="EG233" s="70">
        <f t="shared" si="86"/>
        <v>1</v>
      </c>
      <c r="EH233" s="73">
        <f t="shared" si="87"/>
        <v>0</v>
      </c>
      <c r="EI233" s="70">
        <f t="shared" si="89"/>
        <v>0</v>
      </c>
      <c r="EJ233" s="66">
        <f t="shared" si="90"/>
        <v>0</v>
      </c>
      <c r="EM233" s="67"/>
    </row>
    <row r="234" spans="1:143" ht="25.5" outlineLevel="1" x14ac:dyDescent="0.2">
      <c r="A234" s="302" t="s">
        <v>127</v>
      </c>
      <c r="B234" s="303">
        <v>200536</v>
      </c>
      <c r="C234" s="306" t="str">
        <f>IFERROR(IFERROR(IF(MATCH(B234,[1]SINAPI!$A$3:$A$7037,0),(PROPER(VLOOKUP(B234,[1]SINAPI!$A$3:$E$7037,5,0))),0),IFERROR(IF(MATCH(B234,'[1]CDHU-182'!$A$9:$A$4098,0),(UPPER(VLOOKUP(B234,'[1]CDHU-182'!$A$9:$H$4098,8,0))),0),IFERROR(IF(MATCH(B234,[1]FDE!$A$7:$A$3232,0),(VLOOKUP(B234,[1]FDE!$A$7:$E$3232,5,0)),0),IF(MATCH(B234,'[1]SIURB Edif'!$A$2:$A$2699,0),(PROPER(VLOOKUP(B234,'[1]SIURB Edif'!A$2:E$2699,5,0))),0))))," ")</f>
        <v>Siurb (Edif)-Jan/21</v>
      </c>
      <c r="D234" s="169" t="s">
        <v>811</v>
      </c>
      <c r="E234" s="170" t="s">
        <v>338</v>
      </c>
      <c r="F234" s="171">
        <v>1</v>
      </c>
      <c r="G234" s="74"/>
      <c r="H234" s="172">
        <f>ROUND(IFERROR(F234*G234," - "),2)</f>
        <v>0</v>
      </c>
      <c r="I234" s="173" t="e">
        <f>H234/$G$686</f>
        <v>#DIV/0!</v>
      </c>
      <c r="J234" s="19">
        <f t="shared" si="88"/>
        <v>1</v>
      </c>
      <c r="K234" s="68">
        <f>SUM(L234:P234)</f>
        <v>0</v>
      </c>
      <c r="L234" s="69"/>
      <c r="M234" s="69"/>
      <c r="N234" s="69"/>
      <c r="O234" s="69"/>
      <c r="P234" s="69"/>
      <c r="Q234" s="73">
        <f>K234*$H234</f>
        <v>0</v>
      </c>
      <c r="R234" s="68">
        <f>SUM(S234:W234)</f>
        <v>0</v>
      </c>
      <c r="S234" s="69"/>
      <c r="T234" s="69"/>
      <c r="U234" s="69"/>
      <c r="V234" s="69"/>
      <c r="W234" s="69"/>
      <c r="X234" s="71">
        <f>R234*$H234</f>
        <v>0</v>
      </c>
      <c r="Y234" s="68">
        <f>SUM(Z234:AD234)</f>
        <v>0</v>
      </c>
      <c r="Z234" s="69"/>
      <c r="AA234" s="69"/>
      <c r="AB234" s="69"/>
      <c r="AC234" s="69"/>
      <c r="AD234" s="69"/>
      <c r="AE234" s="71">
        <f>Y234*$H234</f>
        <v>0</v>
      </c>
      <c r="AF234" s="68">
        <f>SUM(AG234:AK234)</f>
        <v>0</v>
      </c>
      <c r="AG234" s="69"/>
      <c r="AH234" s="69"/>
      <c r="AI234" s="69"/>
      <c r="AJ234" s="69"/>
      <c r="AK234" s="69"/>
      <c r="AL234" s="71">
        <f>AF234*$H234</f>
        <v>0</v>
      </c>
      <c r="AM234" s="68">
        <f>SUM(AN234:AR234)</f>
        <v>0</v>
      </c>
      <c r="AN234" s="69"/>
      <c r="AO234" s="69"/>
      <c r="AP234" s="69"/>
      <c r="AQ234" s="69"/>
      <c r="AR234" s="69"/>
      <c r="AS234" s="71">
        <f>AM234*$H234</f>
        <v>0</v>
      </c>
      <c r="AT234" s="68">
        <f>SUM(AU234:AY234)</f>
        <v>0</v>
      </c>
      <c r="AU234" s="69"/>
      <c r="AV234" s="69"/>
      <c r="AW234" s="69"/>
      <c r="AX234" s="69"/>
      <c r="AY234" s="69"/>
      <c r="AZ234" s="71">
        <f>AT234*$H234</f>
        <v>0</v>
      </c>
      <c r="BA234" s="68">
        <f>SUM(BB234:BF234)</f>
        <v>0</v>
      </c>
      <c r="BB234" s="69"/>
      <c r="BC234" s="69"/>
      <c r="BD234" s="69"/>
      <c r="BE234" s="69"/>
      <c r="BF234" s="69"/>
      <c r="BG234" s="71">
        <f>BA234*$H234</f>
        <v>0</v>
      </c>
      <c r="BH234" s="68">
        <f>SUM(BI234:BM234)</f>
        <v>0</v>
      </c>
      <c r="BI234" s="69"/>
      <c r="BJ234" s="69"/>
      <c r="BK234" s="69"/>
      <c r="BL234" s="69"/>
      <c r="BM234" s="69"/>
      <c r="BN234" s="71">
        <f>BH234*$H234</f>
        <v>0</v>
      </c>
      <c r="BO234" s="68">
        <f>SUM(BP234:BT234)</f>
        <v>0</v>
      </c>
      <c r="BP234" s="69"/>
      <c r="BQ234" s="69"/>
      <c r="BR234" s="69"/>
      <c r="BS234" s="69"/>
      <c r="BT234" s="69"/>
      <c r="BU234" s="71">
        <f>BO234*$H234</f>
        <v>0</v>
      </c>
      <c r="BV234" s="68">
        <f>SUM(BW234:CA234)</f>
        <v>0</v>
      </c>
      <c r="BW234" s="69"/>
      <c r="BX234" s="69"/>
      <c r="BY234" s="69"/>
      <c r="BZ234" s="69"/>
      <c r="CA234" s="69"/>
      <c r="CB234" s="71">
        <f>BV234*$H234</f>
        <v>0</v>
      </c>
      <c r="CC234" s="68">
        <f>SUM(CD234:CH234)</f>
        <v>0</v>
      </c>
      <c r="CD234" s="69"/>
      <c r="CE234" s="69"/>
      <c r="CF234" s="69"/>
      <c r="CG234" s="69"/>
      <c r="CH234" s="69"/>
      <c r="CI234" s="71">
        <f>CC234*$H234</f>
        <v>0</v>
      </c>
      <c r="CJ234" s="68">
        <f>SUM(CK234:CO234)</f>
        <v>0</v>
      </c>
      <c r="CK234" s="69"/>
      <c r="CL234" s="69"/>
      <c r="CM234" s="69"/>
      <c r="CN234" s="69"/>
      <c r="CO234" s="69"/>
      <c r="CP234" s="71">
        <f>CJ234*$H234</f>
        <v>0</v>
      </c>
      <c r="CQ234" s="68">
        <f>SUM(CR234:CV234)</f>
        <v>0</v>
      </c>
      <c r="CR234" s="69"/>
      <c r="CS234" s="69"/>
      <c r="CT234" s="69"/>
      <c r="CU234" s="69"/>
      <c r="CV234" s="69"/>
      <c r="CW234" s="71">
        <f>CQ234*$H234</f>
        <v>0</v>
      </c>
      <c r="CX234" s="68">
        <f>SUM(CY234:DC234)</f>
        <v>0</v>
      </c>
      <c r="CY234" s="69"/>
      <c r="CZ234" s="69"/>
      <c r="DA234" s="69"/>
      <c r="DB234" s="69"/>
      <c r="DC234" s="69"/>
      <c r="DD234" s="71">
        <f>CX234*$H234</f>
        <v>0</v>
      </c>
      <c r="DE234" s="68">
        <f>SUM(DF234:DJ234)</f>
        <v>0</v>
      </c>
      <c r="DF234" s="69"/>
      <c r="DG234" s="69"/>
      <c r="DH234" s="69"/>
      <c r="DI234" s="69"/>
      <c r="DJ234" s="69"/>
      <c r="DK234" s="71">
        <f>DE234*$H234</f>
        <v>0</v>
      </c>
      <c r="DL234" s="68">
        <f>SUM(DM234:DQ234)</f>
        <v>0</v>
      </c>
      <c r="DM234" s="69"/>
      <c r="DN234" s="69"/>
      <c r="DO234" s="69"/>
      <c r="DP234" s="69"/>
      <c r="DQ234" s="69"/>
      <c r="DR234" s="71">
        <f>DL234*$H234</f>
        <v>0</v>
      </c>
      <c r="DS234" s="68">
        <f>SUM(DT234:DX234)</f>
        <v>0</v>
      </c>
      <c r="DT234" s="69"/>
      <c r="DU234" s="69"/>
      <c r="DV234" s="69"/>
      <c r="DW234" s="69"/>
      <c r="DX234" s="69"/>
      <c r="DY234" s="71">
        <f>DS234*$H234</f>
        <v>0</v>
      </c>
      <c r="DZ234" s="68">
        <f>SUM(EA234:EE234)</f>
        <v>0</v>
      </c>
      <c r="EA234" s="69"/>
      <c r="EB234" s="69"/>
      <c r="EC234" s="69"/>
      <c r="ED234" s="69"/>
      <c r="EE234" s="69"/>
      <c r="EF234" s="71">
        <f>DZ234*$H234</f>
        <v>0</v>
      </c>
      <c r="EG234" s="70">
        <f t="shared" si="86"/>
        <v>1</v>
      </c>
      <c r="EH234" s="73">
        <f t="shared" si="87"/>
        <v>0</v>
      </c>
      <c r="EI234" s="70">
        <f t="shared" si="89"/>
        <v>0</v>
      </c>
      <c r="EJ234" s="66">
        <f t="shared" si="90"/>
        <v>0</v>
      </c>
      <c r="EM234" s="67"/>
    </row>
    <row r="235" spans="1:143" ht="25.5" outlineLevel="1" x14ac:dyDescent="0.2">
      <c r="A235" s="302" t="s">
        <v>419</v>
      </c>
      <c r="B235" s="303" t="s">
        <v>93</v>
      </c>
      <c r="C235" s="306" t="str">
        <f>IFERROR(IFERROR(IF(MATCH(B235,[1]SINAPI!$A$3:$A$7037,0),(PROPER(VLOOKUP(B235,[1]SINAPI!$A$3:$E$7037,5,0))),0),IFERROR(IF(MATCH(B235,'[1]CDHU-182'!$A$9:$A$4098,0),(UPPER(VLOOKUP(B235,'[1]CDHU-182'!$A$9:$H$4098,8,0))),0),IFERROR(IF(MATCH(B235,[1]FDE!$A$7:$A$3232,0),(VLOOKUP(B235,[1]FDE!$A$7:$E$3232,5,0)),0),IF(MATCH(B235,'[1]SIURB Edif'!$A$2:$A$2699,0),(PROPER(VLOOKUP(B235,'[1]SIURB Edif'!A$2:E$2699,5,0))),0))))," ")</f>
        <v>FDE-Julho/21</v>
      </c>
      <c r="D235" s="169" t="s">
        <v>812</v>
      </c>
      <c r="E235" s="170" t="s">
        <v>75</v>
      </c>
      <c r="F235" s="171">
        <v>1</v>
      </c>
      <c r="G235" s="74"/>
      <c r="H235" s="172">
        <f>ROUND(IFERROR(F235*G235," - "),2)</f>
        <v>0</v>
      </c>
      <c r="I235" s="173" t="e">
        <f>H235/$G$686</f>
        <v>#DIV/0!</v>
      </c>
      <c r="J235" s="19">
        <f t="shared" si="88"/>
        <v>1</v>
      </c>
      <c r="K235" s="68">
        <f>SUM(L235:P235)</f>
        <v>0</v>
      </c>
      <c r="L235" s="69"/>
      <c r="M235" s="69"/>
      <c r="N235" s="69"/>
      <c r="O235" s="69"/>
      <c r="P235" s="69"/>
      <c r="Q235" s="73">
        <f>K235*$H235</f>
        <v>0</v>
      </c>
      <c r="R235" s="68">
        <f>SUM(S235:W235)</f>
        <v>0</v>
      </c>
      <c r="S235" s="69"/>
      <c r="T235" s="69"/>
      <c r="U235" s="69"/>
      <c r="V235" s="69"/>
      <c r="W235" s="69"/>
      <c r="X235" s="71">
        <f>R235*$H235</f>
        <v>0</v>
      </c>
      <c r="Y235" s="68">
        <f>SUM(Z235:AD235)</f>
        <v>0</v>
      </c>
      <c r="Z235" s="69"/>
      <c r="AA235" s="69"/>
      <c r="AB235" s="69"/>
      <c r="AC235" s="69"/>
      <c r="AD235" s="69"/>
      <c r="AE235" s="71">
        <f>Y235*$H235</f>
        <v>0</v>
      </c>
      <c r="AF235" s="68">
        <f>SUM(AG235:AK235)</f>
        <v>0</v>
      </c>
      <c r="AG235" s="69"/>
      <c r="AH235" s="69"/>
      <c r="AI235" s="69"/>
      <c r="AJ235" s="69"/>
      <c r="AK235" s="69"/>
      <c r="AL235" s="71">
        <f>AF235*$H235</f>
        <v>0</v>
      </c>
      <c r="AM235" s="68">
        <f>SUM(AN235:AR235)</f>
        <v>0</v>
      </c>
      <c r="AN235" s="69"/>
      <c r="AO235" s="69"/>
      <c r="AP235" s="69"/>
      <c r="AQ235" s="69"/>
      <c r="AR235" s="69"/>
      <c r="AS235" s="71">
        <f>AM235*$H235</f>
        <v>0</v>
      </c>
      <c r="AT235" s="68">
        <f>SUM(AU235:AY235)</f>
        <v>0</v>
      </c>
      <c r="AU235" s="69"/>
      <c r="AV235" s="69"/>
      <c r="AW235" s="69"/>
      <c r="AX235" s="69"/>
      <c r="AY235" s="69"/>
      <c r="AZ235" s="71">
        <f>AT235*$H235</f>
        <v>0</v>
      </c>
      <c r="BA235" s="68">
        <f>SUM(BB235:BF235)</f>
        <v>0</v>
      </c>
      <c r="BB235" s="69"/>
      <c r="BC235" s="69"/>
      <c r="BD235" s="69"/>
      <c r="BE235" s="69"/>
      <c r="BF235" s="69"/>
      <c r="BG235" s="71">
        <f>BA235*$H235</f>
        <v>0</v>
      </c>
      <c r="BH235" s="68">
        <f>SUM(BI235:BM235)</f>
        <v>0</v>
      </c>
      <c r="BI235" s="69"/>
      <c r="BJ235" s="69"/>
      <c r="BK235" s="69"/>
      <c r="BL235" s="69"/>
      <c r="BM235" s="69"/>
      <c r="BN235" s="71">
        <f>BH235*$H235</f>
        <v>0</v>
      </c>
      <c r="BO235" s="68">
        <f>SUM(BP235:BT235)</f>
        <v>0</v>
      </c>
      <c r="BP235" s="69"/>
      <c r="BQ235" s="69"/>
      <c r="BR235" s="69"/>
      <c r="BS235" s="69"/>
      <c r="BT235" s="69"/>
      <c r="BU235" s="71">
        <f>BO235*$H235</f>
        <v>0</v>
      </c>
      <c r="BV235" s="68">
        <f>SUM(BW235:CA235)</f>
        <v>0</v>
      </c>
      <c r="BW235" s="69"/>
      <c r="BX235" s="69"/>
      <c r="BY235" s="69"/>
      <c r="BZ235" s="69"/>
      <c r="CA235" s="69"/>
      <c r="CB235" s="71">
        <f>BV235*$H235</f>
        <v>0</v>
      </c>
      <c r="CC235" s="68">
        <f>SUM(CD235:CH235)</f>
        <v>0</v>
      </c>
      <c r="CD235" s="69"/>
      <c r="CE235" s="69"/>
      <c r="CF235" s="69"/>
      <c r="CG235" s="69"/>
      <c r="CH235" s="69"/>
      <c r="CI235" s="71">
        <f>CC235*$H235</f>
        <v>0</v>
      </c>
      <c r="CJ235" s="68">
        <f>SUM(CK235:CO235)</f>
        <v>0</v>
      </c>
      <c r="CK235" s="69"/>
      <c r="CL235" s="69"/>
      <c r="CM235" s="69"/>
      <c r="CN235" s="69"/>
      <c r="CO235" s="69"/>
      <c r="CP235" s="71">
        <f>CJ235*$H235</f>
        <v>0</v>
      </c>
      <c r="CQ235" s="68">
        <f>SUM(CR235:CV235)</f>
        <v>0</v>
      </c>
      <c r="CR235" s="69"/>
      <c r="CS235" s="69"/>
      <c r="CT235" s="69"/>
      <c r="CU235" s="69"/>
      <c r="CV235" s="69"/>
      <c r="CW235" s="71">
        <f>CQ235*$H235</f>
        <v>0</v>
      </c>
      <c r="CX235" s="68">
        <f>SUM(CY235:DC235)</f>
        <v>0</v>
      </c>
      <c r="CY235" s="69"/>
      <c r="CZ235" s="69"/>
      <c r="DA235" s="69"/>
      <c r="DB235" s="69"/>
      <c r="DC235" s="69"/>
      <c r="DD235" s="71">
        <f>CX235*$H235</f>
        <v>0</v>
      </c>
      <c r="DE235" s="68">
        <f>SUM(DF235:DJ235)</f>
        <v>0</v>
      </c>
      <c r="DF235" s="69"/>
      <c r="DG235" s="69"/>
      <c r="DH235" s="69"/>
      <c r="DI235" s="69"/>
      <c r="DJ235" s="69"/>
      <c r="DK235" s="71">
        <f>DE235*$H235</f>
        <v>0</v>
      </c>
      <c r="DL235" s="68">
        <f>SUM(DM235:DQ235)</f>
        <v>0</v>
      </c>
      <c r="DM235" s="69"/>
      <c r="DN235" s="69"/>
      <c r="DO235" s="69"/>
      <c r="DP235" s="69"/>
      <c r="DQ235" s="69"/>
      <c r="DR235" s="71">
        <f>DL235*$H235</f>
        <v>0</v>
      </c>
      <c r="DS235" s="68">
        <f>SUM(DT235:DX235)</f>
        <v>0</v>
      </c>
      <c r="DT235" s="69"/>
      <c r="DU235" s="69"/>
      <c r="DV235" s="69"/>
      <c r="DW235" s="69"/>
      <c r="DX235" s="69"/>
      <c r="DY235" s="71">
        <f>DS235*$H235</f>
        <v>0</v>
      </c>
      <c r="DZ235" s="68">
        <f>SUM(EA235:EE235)</f>
        <v>0</v>
      </c>
      <c r="EA235" s="69"/>
      <c r="EB235" s="69"/>
      <c r="EC235" s="69"/>
      <c r="ED235" s="69"/>
      <c r="EE235" s="69"/>
      <c r="EF235" s="71">
        <f>DZ235*$H235</f>
        <v>0</v>
      </c>
      <c r="EG235" s="70">
        <f t="shared" si="86"/>
        <v>1</v>
      </c>
      <c r="EH235" s="73">
        <f t="shared" si="87"/>
        <v>0</v>
      </c>
      <c r="EI235" s="70">
        <f t="shared" si="89"/>
        <v>0</v>
      </c>
      <c r="EJ235" s="66">
        <f t="shared" si="90"/>
        <v>0</v>
      </c>
      <c r="EM235" s="67"/>
    </row>
    <row r="236" spans="1:143" ht="26.25" outlineLevel="1" thickBot="1" x14ac:dyDescent="0.25">
      <c r="A236" s="302" t="s">
        <v>420</v>
      </c>
      <c r="B236" s="303" t="s">
        <v>74</v>
      </c>
      <c r="C236" s="306" t="str">
        <f>IFERROR(IFERROR(IF(MATCH(B236,[1]SINAPI!$A$3:$A$7037,0),(PROPER(VLOOKUP(B236,[1]SINAPI!$A$3:$E$7037,5,0))),0),IFERROR(IF(MATCH(B236,'[1]CDHU-182'!$A$9:$A$4098,0),(UPPER(VLOOKUP(B236,'[1]CDHU-182'!$A$9:$H$4098,8,0))),0),IFERROR(IF(MATCH(B236,[1]FDE!$A$7:$A$3232,0),(VLOOKUP(B236,[1]FDE!$A$7:$E$3232,5,0)),0),IF(MATCH(B236,'[1]SIURB Edif'!$A$2:$A$2699,0),(PROPER(VLOOKUP(B236,'[1]SIURB Edif'!A$2:E$2699,5,0))),0))))," ")</f>
        <v>FDE-Julho/21</v>
      </c>
      <c r="D236" s="169" t="s">
        <v>813</v>
      </c>
      <c r="E236" s="170" t="s">
        <v>75</v>
      </c>
      <c r="F236" s="171">
        <v>1</v>
      </c>
      <c r="G236" s="74"/>
      <c r="H236" s="172">
        <f>ROUND(IFERROR(F236*G236," - "),2)</f>
        <v>0</v>
      </c>
      <c r="I236" s="175" t="e">
        <f>H236/$G$686</f>
        <v>#DIV/0!</v>
      </c>
      <c r="J236" s="19">
        <f t="shared" si="88"/>
        <v>1</v>
      </c>
      <c r="K236" s="68">
        <f>SUM(L236:P236)</f>
        <v>0</v>
      </c>
      <c r="L236" s="82"/>
      <c r="M236" s="82"/>
      <c r="N236" s="82"/>
      <c r="O236" s="82"/>
      <c r="P236" s="82"/>
      <c r="Q236" s="73">
        <f>K236*$H236</f>
        <v>0</v>
      </c>
      <c r="R236" s="68">
        <f>SUM(S236:W236)</f>
        <v>0</v>
      </c>
      <c r="S236" s="82"/>
      <c r="T236" s="82"/>
      <c r="U236" s="82"/>
      <c r="V236" s="82"/>
      <c r="W236" s="82"/>
      <c r="X236" s="73">
        <f>R236*$H236</f>
        <v>0</v>
      </c>
      <c r="Y236" s="68">
        <f>SUM(Z236:AD236)</f>
        <v>0</v>
      </c>
      <c r="Z236" s="82"/>
      <c r="AA236" s="82"/>
      <c r="AB236" s="82"/>
      <c r="AC236" s="82"/>
      <c r="AD236" s="82"/>
      <c r="AE236" s="73">
        <f>Y236*$H236</f>
        <v>0</v>
      </c>
      <c r="AF236" s="68">
        <f>SUM(AG236:AK236)</f>
        <v>0</v>
      </c>
      <c r="AG236" s="82"/>
      <c r="AH236" s="82"/>
      <c r="AI236" s="82"/>
      <c r="AJ236" s="82"/>
      <c r="AK236" s="82"/>
      <c r="AL236" s="73">
        <f>AF236*$H236</f>
        <v>0</v>
      </c>
      <c r="AM236" s="68">
        <f>SUM(AN236:AR236)</f>
        <v>0</v>
      </c>
      <c r="AN236" s="82"/>
      <c r="AO236" s="82"/>
      <c r="AP236" s="82"/>
      <c r="AQ236" s="82"/>
      <c r="AR236" s="82"/>
      <c r="AS236" s="73">
        <f>AM236*$H236</f>
        <v>0</v>
      </c>
      <c r="AT236" s="68">
        <f>SUM(AU236:AY236)</f>
        <v>0</v>
      </c>
      <c r="AU236" s="82"/>
      <c r="AV236" s="82"/>
      <c r="AW236" s="82"/>
      <c r="AX236" s="82"/>
      <c r="AY236" s="82"/>
      <c r="AZ236" s="73">
        <f>AT236*$H236</f>
        <v>0</v>
      </c>
      <c r="BA236" s="68">
        <f>SUM(BB236:BF236)</f>
        <v>0</v>
      </c>
      <c r="BB236" s="82"/>
      <c r="BC236" s="82"/>
      <c r="BD236" s="82"/>
      <c r="BE236" s="82"/>
      <c r="BF236" s="82"/>
      <c r="BG236" s="73">
        <f>BA236*$H236</f>
        <v>0</v>
      </c>
      <c r="BH236" s="68">
        <f>SUM(BI236:BM236)</f>
        <v>0</v>
      </c>
      <c r="BI236" s="82"/>
      <c r="BJ236" s="82"/>
      <c r="BK236" s="82"/>
      <c r="BL236" s="82"/>
      <c r="BM236" s="82"/>
      <c r="BN236" s="73">
        <f>BH236*$H236</f>
        <v>0</v>
      </c>
      <c r="BO236" s="68">
        <f>SUM(BP236:BT236)</f>
        <v>0</v>
      </c>
      <c r="BP236" s="82"/>
      <c r="BQ236" s="82"/>
      <c r="BR236" s="82"/>
      <c r="BS236" s="82"/>
      <c r="BT236" s="82"/>
      <c r="BU236" s="73">
        <f>BO236*$H236</f>
        <v>0</v>
      </c>
      <c r="BV236" s="68">
        <f>SUM(BW236:CA236)</f>
        <v>0</v>
      </c>
      <c r="BW236" s="82"/>
      <c r="BX236" s="82"/>
      <c r="BY236" s="82"/>
      <c r="BZ236" s="82"/>
      <c r="CA236" s="82"/>
      <c r="CB236" s="73">
        <f>BV236*$H236</f>
        <v>0</v>
      </c>
      <c r="CC236" s="68">
        <f>SUM(CD236:CH236)</f>
        <v>0</v>
      </c>
      <c r="CD236" s="82"/>
      <c r="CE236" s="82"/>
      <c r="CF236" s="82"/>
      <c r="CG236" s="82"/>
      <c r="CH236" s="82"/>
      <c r="CI236" s="73">
        <f>CC236*$H236</f>
        <v>0</v>
      </c>
      <c r="CJ236" s="68">
        <f>SUM(CK236:CO236)</f>
        <v>0</v>
      </c>
      <c r="CK236" s="82"/>
      <c r="CL236" s="82"/>
      <c r="CM236" s="82"/>
      <c r="CN236" s="82"/>
      <c r="CO236" s="82"/>
      <c r="CP236" s="73">
        <f>CJ236*$H236</f>
        <v>0</v>
      </c>
      <c r="CQ236" s="68">
        <f>SUM(CR236:CV236)</f>
        <v>0</v>
      </c>
      <c r="CR236" s="82"/>
      <c r="CS236" s="82"/>
      <c r="CT236" s="82"/>
      <c r="CU236" s="82"/>
      <c r="CV236" s="82"/>
      <c r="CW236" s="73">
        <f>CQ236*$H236</f>
        <v>0</v>
      </c>
      <c r="CX236" s="68">
        <f>SUM(CY236:DC236)</f>
        <v>0</v>
      </c>
      <c r="CY236" s="82"/>
      <c r="CZ236" s="82"/>
      <c r="DA236" s="82"/>
      <c r="DB236" s="82"/>
      <c r="DC236" s="82"/>
      <c r="DD236" s="73">
        <f>CX236*$H236</f>
        <v>0</v>
      </c>
      <c r="DE236" s="68">
        <f>SUM(DF236:DJ236)</f>
        <v>0</v>
      </c>
      <c r="DF236" s="82"/>
      <c r="DG236" s="82"/>
      <c r="DH236" s="82"/>
      <c r="DI236" s="82"/>
      <c r="DJ236" s="82"/>
      <c r="DK236" s="73">
        <f>DE236*$H236</f>
        <v>0</v>
      </c>
      <c r="DL236" s="68">
        <f>SUM(DM236:DQ236)</f>
        <v>0</v>
      </c>
      <c r="DM236" s="82"/>
      <c r="DN236" s="82"/>
      <c r="DO236" s="82"/>
      <c r="DP236" s="82"/>
      <c r="DQ236" s="82"/>
      <c r="DR236" s="73">
        <f>DL236*$H236</f>
        <v>0</v>
      </c>
      <c r="DS236" s="68">
        <f>SUM(DT236:DX236)</f>
        <v>0</v>
      </c>
      <c r="DT236" s="82"/>
      <c r="DU236" s="82"/>
      <c r="DV236" s="82"/>
      <c r="DW236" s="82"/>
      <c r="DX236" s="82"/>
      <c r="DY236" s="73">
        <f>DS236*$H236</f>
        <v>0</v>
      </c>
      <c r="DZ236" s="68">
        <f>SUM(EA236:EE236)</f>
        <v>0</v>
      </c>
      <c r="EA236" s="82"/>
      <c r="EB236" s="82"/>
      <c r="EC236" s="82"/>
      <c r="ED236" s="82"/>
      <c r="EE236" s="82"/>
      <c r="EF236" s="73">
        <f>DZ236*$H236</f>
        <v>0</v>
      </c>
      <c r="EG236" s="70">
        <f t="shared" si="86"/>
        <v>1</v>
      </c>
      <c r="EH236" s="73">
        <f t="shared" si="87"/>
        <v>0</v>
      </c>
      <c r="EI236" s="70">
        <f t="shared" si="89"/>
        <v>0</v>
      </c>
      <c r="EJ236" s="66">
        <f t="shared" si="90"/>
        <v>0</v>
      </c>
      <c r="EM236" s="67"/>
    </row>
    <row r="237" spans="1:143" ht="15.75" thickBot="1" x14ac:dyDescent="0.25">
      <c r="A237" s="309">
        <v>14</v>
      </c>
      <c r="B237" s="310"/>
      <c r="C237" s="308"/>
      <c r="D237" s="179" t="s">
        <v>898</v>
      </c>
      <c r="E237" s="167">
        <f>ROUND(SUM(E238,E241,E244,E249,E253),2)</f>
        <v>0</v>
      </c>
      <c r="F237" s="167"/>
      <c r="G237" s="167"/>
      <c r="H237" s="29"/>
      <c r="I237" s="12" t="e">
        <f>E237/$G$686</f>
        <v>#DIV/0!</v>
      </c>
      <c r="J237" s="26" t="e">
        <f t="shared" si="88"/>
        <v>#DIV/0!</v>
      </c>
      <c r="K237" s="75" t="e">
        <f>ROUND(Q237/$E237,4)</f>
        <v>#DIV/0!</v>
      </c>
      <c r="L237" s="76" t="e">
        <f>SUMPRODUCT(L238:L256,$H238:$H256)/$E237</f>
        <v>#DIV/0!</v>
      </c>
      <c r="M237" s="76" t="e">
        <f>SUMPRODUCT(M238:M256,$H238:$H256)/$E237</f>
        <v>#DIV/0!</v>
      </c>
      <c r="N237" s="76" t="e">
        <f>SUMPRODUCT(N238:N256,$H238:$H256)/$E237</f>
        <v>#DIV/0!</v>
      </c>
      <c r="O237" s="76" t="e">
        <f>SUMPRODUCT(O238:O256,$H238:$H256)/$E237</f>
        <v>#DIV/0!</v>
      </c>
      <c r="P237" s="76" t="e">
        <f>SUMPRODUCT(P238:P256,$H238:$H256)/$E237</f>
        <v>#DIV/0!</v>
      </c>
      <c r="Q237" s="77">
        <f>SUM(Q238:Q256)</f>
        <v>0</v>
      </c>
      <c r="R237" s="78" t="e">
        <f>ROUND(X237/$E237,4)</f>
        <v>#DIV/0!</v>
      </c>
      <c r="S237" s="76" t="e">
        <f>SUMPRODUCT(S238:S256,$H238:$H256)/$E237</f>
        <v>#DIV/0!</v>
      </c>
      <c r="T237" s="76" t="e">
        <f>SUMPRODUCT(T238:T256,$H238:$H256)/$E237</f>
        <v>#DIV/0!</v>
      </c>
      <c r="U237" s="76" t="e">
        <f>SUMPRODUCT(U238:U256,$H238:$H256)/$E237</f>
        <v>#DIV/0!</v>
      </c>
      <c r="V237" s="76" t="e">
        <f>SUMPRODUCT(V238:V256,$H238:$H256)/$E237</f>
        <v>#DIV/0!</v>
      </c>
      <c r="W237" s="76" t="e">
        <f>SUMPRODUCT(W238:W256,$H238:$H256)/$E237</f>
        <v>#DIV/0!</v>
      </c>
      <c r="X237" s="77">
        <f>SUM(X238:X256)</f>
        <v>0</v>
      </c>
      <c r="Y237" s="78" t="e">
        <f>ROUND(AE237/$E237,4)</f>
        <v>#DIV/0!</v>
      </c>
      <c r="Z237" s="76" t="e">
        <f>SUMPRODUCT(Z238:Z256,$H238:$H256)/$E237</f>
        <v>#DIV/0!</v>
      </c>
      <c r="AA237" s="76" t="e">
        <f>SUMPRODUCT(AA238:AA256,$H238:$H256)/$E237</f>
        <v>#DIV/0!</v>
      </c>
      <c r="AB237" s="76" t="e">
        <f>SUMPRODUCT(AB238:AB256,$H238:$H256)/$E237</f>
        <v>#DIV/0!</v>
      </c>
      <c r="AC237" s="76" t="e">
        <f>SUMPRODUCT(AC238:AC256,$H238:$H256)/$E237</f>
        <v>#DIV/0!</v>
      </c>
      <c r="AD237" s="76" t="e">
        <f>SUMPRODUCT(AD238:AD256,$H238:$H256)/$E237</f>
        <v>#DIV/0!</v>
      </c>
      <c r="AE237" s="77">
        <f>SUM(AE238:AE256)</f>
        <v>0</v>
      </c>
      <c r="AF237" s="81" t="e">
        <f>ROUND(AL237/$E237,4)</f>
        <v>#DIV/0!</v>
      </c>
      <c r="AG237" s="76" t="e">
        <f>SUMPRODUCT(AG238:AG256,$H238:$H256)/$E237</f>
        <v>#DIV/0!</v>
      </c>
      <c r="AH237" s="76" t="e">
        <f>SUMPRODUCT(AH238:AH256,$H238:$H256)/$E237</f>
        <v>#DIV/0!</v>
      </c>
      <c r="AI237" s="76" t="e">
        <f>SUMPRODUCT(AI238:AI256,$H238:$H256)/$E237</f>
        <v>#DIV/0!</v>
      </c>
      <c r="AJ237" s="76" t="e">
        <f>SUMPRODUCT(AJ238:AJ256,$H238:$H256)/$E237</f>
        <v>#DIV/0!</v>
      </c>
      <c r="AK237" s="76" t="e">
        <f>SUMPRODUCT(AK238:AK256,$H238:$H256)/$E237</f>
        <v>#DIV/0!</v>
      </c>
      <c r="AL237" s="77">
        <f>SUM(AL238:AL256)</f>
        <v>0</v>
      </c>
      <c r="AM237" s="81" t="e">
        <f>ROUND(AS237/$E237,4)</f>
        <v>#DIV/0!</v>
      </c>
      <c r="AN237" s="76" t="e">
        <f>SUMPRODUCT(AN238:AN256,$H238:$H256)/$E237</f>
        <v>#DIV/0!</v>
      </c>
      <c r="AO237" s="76" t="e">
        <f>SUMPRODUCT(AO238:AO256,$H238:$H256)/$E237</f>
        <v>#DIV/0!</v>
      </c>
      <c r="AP237" s="76" t="e">
        <f>SUMPRODUCT(AP238:AP256,$H238:$H256)/$E237</f>
        <v>#DIV/0!</v>
      </c>
      <c r="AQ237" s="76" t="e">
        <f>SUMPRODUCT(AQ238:AQ256,$H238:$H256)/$E237</f>
        <v>#DIV/0!</v>
      </c>
      <c r="AR237" s="76" t="e">
        <f>SUMPRODUCT(AR238:AR256,$H238:$H256)/$E237</f>
        <v>#DIV/0!</v>
      </c>
      <c r="AS237" s="77">
        <f>SUM(AS238:AS256)</f>
        <v>0</v>
      </c>
      <c r="AT237" s="81" t="e">
        <f>ROUND(AZ237/$E237,4)</f>
        <v>#DIV/0!</v>
      </c>
      <c r="AU237" s="76" t="e">
        <f>SUMPRODUCT(AU238:AU256,$H238:$H256)/$E237</f>
        <v>#DIV/0!</v>
      </c>
      <c r="AV237" s="76" t="e">
        <f>SUMPRODUCT(AV238:AV256,$H238:$H256)/$E237</f>
        <v>#DIV/0!</v>
      </c>
      <c r="AW237" s="76" t="e">
        <f>SUMPRODUCT(AW238:AW256,$H238:$H256)/$E237</f>
        <v>#DIV/0!</v>
      </c>
      <c r="AX237" s="76" t="e">
        <f>SUMPRODUCT(AX238:AX256,$H238:$H256)/$E237</f>
        <v>#DIV/0!</v>
      </c>
      <c r="AY237" s="76" t="e">
        <f>SUMPRODUCT(AY238:AY256,$H238:$H256)/$E237</f>
        <v>#DIV/0!</v>
      </c>
      <c r="AZ237" s="77">
        <f>SUM(AZ238:AZ256)</f>
        <v>0</v>
      </c>
      <c r="BA237" s="81" t="e">
        <f>ROUND(BG237/$E237,4)</f>
        <v>#DIV/0!</v>
      </c>
      <c r="BB237" s="76" t="e">
        <f>SUMPRODUCT(BB238:BB256,$H238:$H256)/$E237</f>
        <v>#DIV/0!</v>
      </c>
      <c r="BC237" s="76" t="e">
        <f>SUMPRODUCT(BC238:BC256,$H238:$H256)/$E237</f>
        <v>#DIV/0!</v>
      </c>
      <c r="BD237" s="76" t="e">
        <f>SUMPRODUCT(BD238:BD256,$H238:$H256)/$E237</f>
        <v>#DIV/0!</v>
      </c>
      <c r="BE237" s="76" t="e">
        <f>SUMPRODUCT(BE238:BE256,$H238:$H256)/$E237</f>
        <v>#DIV/0!</v>
      </c>
      <c r="BF237" s="76" t="e">
        <f>SUMPRODUCT(BF238:BF256,$H238:$H256)/$E237</f>
        <v>#DIV/0!</v>
      </c>
      <c r="BG237" s="77">
        <f>SUM(BG238:BG256)</f>
        <v>0</v>
      </c>
      <c r="BH237" s="81" t="e">
        <f>ROUND(BN237/$E237,4)</f>
        <v>#DIV/0!</v>
      </c>
      <c r="BI237" s="76" t="e">
        <f>SUMPRODUCT(BI238:BI256,$H238:$H256)/$E237</f>
        <v>#DIV/0!</v>
      </c>
      <c r="BJ237" s="76" t="e">
        <f>SUMPRODUCT(BJ238:BJ256,$H238:$H256)/$E237</f>
        <v>#DIV/0!</v>
      </c>
      <c r="BK237" s="76" t="e">
        <f>SUMPRODUCT(BK238:BK256,$H238:$H256)/$E237</f>
        <v>#DIV/0!</v>
      </c>
      <c r="BL237" s="76" t="e">
        <f>SUMPRODUCT(BL238:BL256,$H238:$H256)/$E237</f>
        <v>#DIV/0!</v>
      </c>
      <c r="BM237" s="76" t="e">
        <f>SUMPRODUCT(BM238:BM256,$H238:$H256)/$E237</f>
        <v>#DIV/0!</v>
      </c>
      <c r="BN237" s="77">
        <f>SUM(BN238:BN256)</f>
        <v>0</v>
      </c>
      <c r="BO237" s="81" t="e">
        <f>ROUND(BU237/$E237,4)</f>
        <v>#DIV/0!</v>
      </c>
      <c r="BP237" s="76" t="e">
        <f>SUMPRODUCT(BP238:BP256,$H238:$H256)/$E237</f>
        <v>#DIV/0!</v>
      </c>
      <c r="BQ237" s="76" t="e">
        <f>SUMPRODUCT(BQ238:BQ256,$H238:$H256)/$E237</f>
        <v>#DIV/0!</v>
      </c>
      <c r="BR237" s="76" t="e">
        <f>SUMPRODUCT(BR238:BR256,$H238:$H256)/$E237</f>
        <v>#DIV/0!</v>
      </c>
      <c r="BS237" s="76" t="e">
        <f>SUMPRODUCT(BS238:BS256,$H238:$H256)/$E237</f>
        <v>#DIV/0!</v>
      </c>
      <c r="BT237" s="76" t="e">
        <f>SUMPRODUCT(BT238:BT256,$H238:$H256)/$E237</f>
        <v>#DIV/0!</v>
      </c>
      <c r="BU237" s="77">
        <f>SUM(BU238:BU256)</f>
        <v>0</v>
      </c>
      <c r="BV237" s="81" t="e">
        <f>ROUND(CB237/$E237,4)</f>
        <v>#DIV/0!</v>
      </c>
      <c r="BW237" s="76" t="e">
        <f>SUMPRODUCT(BW238:BW256,$H238:$H256)/$E237</f>
        <v>#DIV/0!</v>
      </c>
      <c r="BX237" s="76" t="e">
        <f>SUMPRODUCT(BX238:BX256,$H238:$H256)/$E237</f>
        <v>#DIV/0!</v>
      </c>
      <c r="BY237" s="76" t="e">
        <f>SUMPRODUCT(BY238:BY256,$H238:$H256)/$E237</f>
        <v>#DIV/0!</v>
      </c>
      <c r="BZ237" s="76" t="e">
        <f>SUMPRODUCT(BZ238:BZ256,$H238:$H256)/$E237</f>
        <v>#DIV/0!</v>
      </c>
      <c r="CA237" s="76" t="e">
        <f>SUMPRODUCT(CA238:CA256,$H238:$H256)/$E237</f>
        <v>#DIV/0!</v>
      </c>
      <c r="CB237" s="77">
        <f>SUM(CB238:CB256)</f>
        <v>0</v>
      </c>
      <c r="CC237" s="81" t="e">
        <f>ROUND(CI237/$E237,4)</f>
        <v>#DIV/0!</v>
      </c>
      <c r="CD237" s="76" t="e">
        <f>SUMPRODUCT(CD238:CD256,$H238:$H256)/$E237</f>
        <v>#DIV/0!</v>
      </c>
      <c r="CE237" s="76" t="e">
        <f>SUMPRODUCT(CE238:CE256,$H238:$H256)/$E237</f>
        <v>#DIV/0!</v>
      </c>
      <c r="CF237" s="76" t="e">
        <f>SUMPRODUCT(CF238:CF256,$H238:$H256)/$E237</f>
        <v>#DIV/0!</v>
      </c>
      <c r="CG237" s="76" t="e">
        <f>SUMPRODUCT(CG238:CG256,$H238:$H256)/$E237</f>
        <v>#DIV/0!</v>
      </c>
      <c r="CH237" s="76" t="e">
        <f>SUMPRODUCT(CH238:CH256,$H238:$H256)/$E237</f>
        <v>#DIV/0!</v>
      </c>
      <c r="CI237" s="77">
        <f>SUM(CI238:CI256)</f>
        <v>0</v>
      </c>
      <c r="CJ237" s="81" t="e">
        <f>ROUND(CP237/$E237,4)</f>
        <v>#DIV/0!</v>
      </c>
      <c r="CK237" s="76" t="e">
        <f>SUMPRODUCT(CK238:CK256,$H238:$H256)/$E237</f>
        <v>#DIV/0!</v>
      </c>
      <c r="CL237" s="76" t="e">
        <f>SUMPRODUCT(CL238:CL256,$H238:$H256)/$E237</f>
        <v>#DIV/0!</v>
      </c>
      <c r="CM237" s="76" t="e">
        <f>SUMPRODUCT(CM238:CM256,$H238:$H256)/$E237</f>
        <v>#DIV/0!</v>
      </c>
      <c r="CN237" s="76" t="e">
        <f>SUMPRODUCT(CN238:CN256,$H238:$H256)/$E237</f>
        <v>#DIV/0!</v>
      </c>
      <c r="CO237" s="76" t="e">
        <f>SUMPRODUCT(CO238:CO256,$H238:$H256)/$E237</f>
        <v>#DIV/0!</v>
      </c>
      <c r="CP237" s="77">
        <f>SUM(CP238:CP256)</f>
        <v>0</v>
      </c>
      <c r="CQ237" s="81" t="e">
        <f>ROUND(CW237/$E237,4)</f>
        <v>#DIV/0!</v>
      </c>
      <c r="CR237" s="76" t="e">
        <f>SUMPRODUCT(CR238:CR256,$H238:$H256)/$E237</f>
        <v>#DIV/0!</v>
      </c>
      <c r="CS237" s="76" t="e">
        <f>SUMPRODUCT(CS238:CS256,$H238:$H256)/$E237</f>
        <v>#DIV/0!</v>
      </c>
      <c r="CT237" s="76" t="e">
        <f>SUMPRODUCT(CT238:CT256,$H238:$H256)/$E237</f>
        <v>#DIV/0!</v>
      </c>
      <c r="CU237" s="76" t="e">
        <f>SUMPRODUCT(CU238:CU256,$H238:$H256)/$E237</f>
        <v>#DIV/0!</v>
      </c>
      <c r="CV237" s="76" t="e">
        <f>SUMPRODUCT(CV238:CV256,$H238:$H256)/$E237</f>
        <v>#DIV/0!</v>
      </c>
      <c r="CW237" s="77">
        <f>SUM(CW238:CW256)</f>
        <v>0</v>
      </c>
      <c r="CX237" s="81" t="e">
        <f>ROUND(DD237/$E237,4)</f>
        <v>#DIV/0!</v>
      </c>
      <c r="CY237" s="76" t="e">
        <f>SUMPRODUCT(CY238:CY256,$H238:$H256)/$E237</f>
        <v>#DIV/0!</v>
      </c>
      <c r="CZ237" s="76" t="e">
        <f>SUMPRODUCT(CZ238:CZ256,$H238:$H256)/$E237</f>
        <v>#DIV/0!</v>
      </c>
      <c r="DA237" s="76" t="e">
        <f>SUMPRODUCT(DA238:DA256,$H238:$H256)/$E237</f>
        <v>#DIV/0!</v>
      </c>
      <c r="DB237" s="76" t="e">
        <f>SUMPRODUCT(DB238:DB256,$H238:$H256)/$E237</f>
        <v>#DIV/0!</v>
      </c>
      <c r="DC237" s="76" t="e">
        <f>SUMPRODUCT(DC238:DC256,$H238:$H256)/$E237</f>
        <v>#DIV/0!</v>
      </c>
      <c r="DD237" s="77">
        <f>SUM(DD238:DD256)</f>
        <v>0</v>
      </c>
      <c r="DE237" s="81" t="e">
        <f>ROUND(DK237/$E237,4)</f>
        <v>#DIV/0!</v>
      </c>
      <c r="DF237" s="76" t="e">
        <f>SUMPRODUCT(DF238:DF256,$H238:$H256)/$E237</f>
        <v>#DIV/0!</v>
      </c>
      <c r="DG237" s="76" t="e">
        <f>SUMPRODUCT(DG238:DG256,$H238:$H256)/$E237</f>
        <v>#DIV/0!</v>
      </c>
      <c r="DH237" s="76" t="e">
        <f>SUMPRODUCT(DH238:DH256,$H238:$H256)/$E237</f>
        <v>#DIV/0!</v>
      </c>
      <c r="DI237" s="76" t="e">
        <f>SUMPRODUCT(DI238:DI256,$H238:$H256)/$E237</f>
        <v>#DIV/0!</v>
      </c>
      <c r="DJ237" s="76" t="e">
        <f>SUMPRODUCT(DJ238:DJ256,$H238:$H256)/$E237</f>
        <v>#DIV/0!</v>
      </c>
      <c r="DK237" s="77">
        <f>SUM(DK238:DK256)</f>
        <v>0</v>
      </c>
      <c r="DL237" s="81" t="e">
        <f>ROUND(DR237/$E237,4)</f>
        <v>#DIV/0!</v>
      </c>
      <c r="DM237" s="76" t="e">
        <f>SUMPRODUCT(DM238:DM256,$H238:$H256)/$E237</f>
        <v>#DIV/0!</v>
      </c>
      <c r="DN237" s="76" t="e">
        <f>SUMPRODUCT(DN238:DN256,$H238:$H256)/$E237</f>
        <v>#DIV/0!</v>
      </c>
      <c r="DO237" s="76" t="e">
        <f>SUMPRODUCT(DO238:DO256,$H238:$H256)/$E237</f>
        <v>#DIV/0!</v>
      </c>
      <c r="DP237" s="76" t="e">
        <f>SUMPRODUCT(DP238:DP256,$H238:$H256)/$E237</f>
        <v>#DIV/0!</v>
      </c>
      <c r="DQ237" s="76" t="e">
        <f>SUMPRODUCT(DQ238:DQ256,$H238:$H256)/$E237</f>
        <v>#DIV/0!</v>
      </c>
      <c r="DR237" s="77">
        <f>SUM(DR238:DR256)</f>
        <v>0</v>
      </c>
      <c r="DS237" s="81" t="e">
        <f>ROUND(DY237/$E237,4)</f>
        <v>#DIV/0!</v>
      </c>
      <c r="DT237" s="76" t="e">
        <f>SUMPRODUCT(DT238:DT256,$H238:$H256)/$E237</f>
        <v>#DIV/0!</v>
      </c>
      <c r="DU237" s="76" t="e">
        <f>SUMPRODUCT(DU238:DU256,$H238:$H256)/$E237</f>
        <v>#DIV/0!</v>
      </c>
      <c r="DV237" s="76" t="e">
        <f>SUMPRODUCT(DV238:DV256,$H238:$H256)/$E237</f>
        <v>#DIV/0!</v>
      </c>
      <c r="DW237" s="76" t="e">
        <f>SUMPRODUCT(DW238:DW256,$H238:$H256)/$E237</f>
        <v>#DIV/0!</v>
      </c>
      <c r="DX237" s="76" t="e">
        <f>SUMPRODUCT(DX238:DX256,$H238:$H256)/$E237</f>
        <v>#DIV/0!</v>
      </c>
      <c r="DY237" s="77">
        <f>SUM(DY238:DY256)</f>
        <v>0</v>
      </c>
      <c r="DZ237" s="81" t="e">
        <f>ROUND(EF237/$E237,4)</f>
        <v>#DIV/0!</v>
      </c>
      <c r="EA237" s="76" t="e">
        <f>SUMPRODUCT(EA238:EA256,$H238:$H256)/$E237</f>
        <v>#DIV/0!</v>
      </c>
      <c r="EB237" s="76" t="e">
        <f>SUMPRODUCT(EB238:EB256,$H238:$H256)/$E237</f>
        <v>#DIV/0!</v>
      </c>
      <c r="EC237" s="76" t="e">
        <f>SUMPRODUCT(EC238:EC256,$H238:$H256)/$E237</f>
        <v>#DIV/0!</v>
      </c>
      <c r="ED237" s="76" t="e">
        <f>SUMPRODUCT(ED238:ED256,$H238:$H256)/$E237</f>
        <v>#DIV/0!</v>
      </c>
      <c r="EE237" s="76" t="e">
        <f>SUMPRODUCT(EE238:EE256,$H238:$H256)/$E237</f>
        <v>#DIV/0!</v>
      </c>
      <c r="EF237" s="77">
        <f>SUM(EF238:EF256)</f>
        <v>0</v>
      </c>
      <c r="EG237" s="63" t="e">
        <f>ROUND(EH237/E237,4)</f>
        <v>#DIV/0!</v>
      </c>
      <c r="EH237" s="80">
        <f>E237-EJ237</f>
        <v>0</v>
      </c>
      <c r="EI237" s="63" t="e">
        <f>ROUND(EJ237/E237,4)</f>
        <v>#DIV/0!</v>
      </c>
      <c r="EJ237" s="66">
        <f t="shared" si="90"/>
        <v>0</v>
      </c>
      <c r="EM237" s="67"/>
    </row>
    <row r="238" spans="1:143" outlineLevel="1" x14ac:dyDescent="0.2">
      <c r="A238" s="313" t="s">
        <v>128</v>
      </c>
      <c r="B238" s="314"/>
      <c r="C238" s="307"/>
      <c r="D238" s="33" t="s">
        <v>354</v>
      </c>
      <c r="E238" s="28">
        <f>SUM(H239:H240)</f>
        <v>0</v>
      </c>
      <c r="F238" s="28"/>
      <c r="G238" s="28"/>
      <c r="H238" s="28"/>
      <c r="I238" s="27" t="e">
        <f>E238/$G$686</f>
        <v>#DIV/0!</v>
      </c>
      <c r="J238" s="19">
        <f t="shared" si="88"/>
        <v>0</v>
      </c>
      <c r="K238" s="68"/>
      <c r="L238" s="69"/>
      <c r="M238" s="69"/>
      <c r="N238" s="69"/>
      <c r="O238" s="69"/>
      <c r="P238" s="70"/>
      <c r="Q238" s="73"/>
      <c r="R238" s="68"/>
      <c r="S238" s="69"/>
      <c r="T238" s="69"/>
      <c r="U238" s="69"/>
      <c r="V238" s="69"/>
      <c r="W238" s="70"/>
      <c r="X238" s="71"/>
      <c r="Y238" s="68"/>
      <c r="Z238" s="69"/>
      <c r="AA238" s="69"/>
      <c r="AB238" s="69"/>
      <c r="AC238" s="69"/>
      <c r="AD238" s="70"/>
      <c r="AE238" s="71"/>
      <c r="AF238" s="68"/>
      <c r="AG238" s="69"/>
      <c r="AH238" s="69"/>
      <c r="AI238" s="69"/>
      <c r="AJ238" s="69"/>
      <c r="AK238" s="70"/>
      <c r="AL238" s="71"/>
      <c r="AM238" s="68"/>
      <c r="AN238" s="69"/>
      <c r="AO238" s="69"/>
      <c r="AP238" s="69"/>
      <c r="AQ238" s="69"/>
      <c r="AR238" s="70"/>
      <c r="AS238" s="71"/>
      <c r="AT238" s="68"/>
      <c r="AU238" s="69"/>
      <c r="AV238" s="69"/>
      <c r="AW238" s="69"/>
      <c r="AX238" s="69"/>
      <c r="AY238" s="70"/>
      <c r="AZ238" s="71"/>
      <c r="BA238" s="68"/>
      <c r="BB238" s="69"/>
      <c r="BC238" s="69"/>
      <c r="BD238" s="69"/>
      <c r="BE238" s="69"/>
      <c r="BF238" s="70"/>
      <c r="BG238" s="71"/>
      <c r="BH238" s="68"/>
      <c r="BI238" s="69"/>
      <c r="BJ238" s="69"/>
      <c r="BK238" s="69"/>
      <c r="BL238" s="69"/>
      <c r="BM238" s="70"/>
      <c r="BN238" s="71"/>
      <c r="BO238" s="68"/>
      <c r="BP238" s="69"/>
      <c r="BQ238" s="69"/>
      <c r="BR238" s="69"/>
      <c r="BS238" s="69"/>
      <c r="BT238" s="70"/>
      <c r="BU238" s="71"/>
      <c r="BV238" s="68"/>
      <c r="BW238" s="69"/>
      <c r="BX238" s="69"/>
      <c r="BY238" s="69"/>
      <c r="BZ238" s="69"/>
      <c r="CA238" s="70"/>
      <c r="CB238" s="71"/>
      <c r="CC238" s="68"/>
      <c r="CD238" s="69"/>
      <c r="CE238" s="69"/>
      <c r="CF238" s="69"/>
      <c r="CG238" s="69"/>
      <c r="CH238" s="70"/>
      <c r="CI238" s="71"/>
      <c r="CJ238" s="68"/>
      <c r="CK238" s="69"/>
      <c r="CL238" s="69"/>
      <c r="CM238" s="69"/>
      <c r="CN238" s="69"/>
      <c r="CO238" s="70"/>
      <c r="CP238" s="71"/>
      <c r="CQ238" s="68"/>
      <c r="CR238" s="69"/>
      <c r="CS238" s="69"/>
      <c r="CT238" s="69"/>
      <c r="CU238" s="69"/>
      <c r="CV238" s="70"/>
      <c r="CW238" s="71"/>
      <c r="CX238" s="68"/>
      <c r="CY238" s="69"/>
      <c r="CZ238" s="69"/>
      <c r="DA238" s="69"/>
      <c r="DB238" s="69"/>
      <c r="DC238" s="70"/>
      <c r="DD238" s="71"/>
      <c r="DE238" s="68"/>
      <c r="DF238" s="69"/>
      <c r="DG238" s="69"/>
      <c r="DH238" s="69"/>
      <c r="DI238" s="69"/>
      <c r="DJ238" s="70"/>
      <c r="DK238" s="71"/>
      <c r="DL238" s="68"/>
      <c r="DM238" s="69"/>
      <c r="DN238" s="69"/>
      <c r="DO238" s="69"/>
      <c r="DP238" s="69"/>
      <c r="DQ238" s="70"/>
      <c r="DR238" s="71"/>
      <c r="DS238" s="68"/>
      <c r="DT238" s="69"/>
      <c r="DU238" s="69"/>
      <c r="DV238" s="69"/>
      <c r="DW238" s="69"/>
      <c r="DX238" s="70"/>
      <c r="DY238" s="71"/>
      <c r="DZ238" s="68"/>
      <c r="EA238" s="69"/>
      <c r="EB238" s="69"/>
      <c r="EC238" s="69"/>
      <c r="ED238" s="69"/>
      <c r="EE238" s="70"/>
      <c r="EF238" s="71"/>
      <c r="EG238" s="70"/>
      <c r="EH238" s="73"/>
      <c r="EI238" s="70">
        <f t="shared" ref="EI238:EI244" si="91">SUM(CJ238,CC238,BV238,BO238,BH238,BA238,AT238,AM238,AF238,Y238,R238,K238,CQ238,CX238,DE238,DL238,DS238,DZ238)</f>
        <v>0</v>
      </c>
      <c r="EJ238" s="66">
        <f t="shared" si="90"/>
        <v>0</v>
      </c>
      <c r="EM238" s="67"/>
    </row>
    <row r="239" spans="1:143" outlineLevel="1" x14ac:dyDescent="0.2">
      <c r="A239" s="302" t="s">
        <v>129</v>
      </c>
      <c r="B239" s="303">
        <v>100890</v>
      </c>
      <c r="C239" s="306" t="s">
        <v>345</v>
      </c>
      <c r="D239" s="169" t="s">
        <v>353</v>
      </c>
      <c r="E239" s="170" t="s">
        <v>75</v>
      </c>
      <c r="F239" s="174">
        <v>1</v>
      </c>
      <c r="G239" s="74"/>
      <c r="H239" s="172">
        <f>ROUND(IFERROR(F239*G239," - "),2)</f>
        <v>0</v>
      </c>
      <c r="I239" s="175" t="e">
        <f>H239/$G$686</f>
        <v>#DIV/0!</v>
      </c>
      <c r="J239" s="19">
        <f t="shared" si="88"/>
        <v>1</v>
      </c>
      <c r="K239" s="68">
        <f>SUM(L239:P239)</f>
        <v>0</v>
      </c>
      <c r="L239" s="69"/>
      <c r="M239" s="69"/>
      <c r="N239" s="69"/>
      <c r="O239" s="69"/>
      <c r="P239" s="69"/>
      <c r="Q239" s="73">
        <f>K239*$H239</f>
        <v>0</v>
      </c>
      <c r="R239" s="68">
        <f>SUM(S239:W239)</f>
        <v>0</v>
      </c>
      <c r="S239" s="69"/>
      <c r="T239" s="69"/>
      <c r="U239" s="69"/>
      <c r="V239" s="69"/>
      <c r="W239" s="69"/>
      <c r="X239" s="71">
        <f>R239*$H239</f>
        <v>0</v>
      </c>
      <c r="Y239" s="68">
        <f>SUM(Z239:AD239)</f>
        <v>0</v>
      </c>
      <c r="Z239" s="69"/>
      <c r="AA239" s="69"/>
      <c r="AB239" s="69"/>
      <c r="AC239" s="69"/>
      <c r="AD239" s="69"/>
      <c r="AE239" s="71">
        <f>Y239*$H239</f>
        <v>0</v>
      </c>
      <c r="AF239" s="68">
        <f>SUM(AG239:AK239)</f>
        <v>0</v>
      </c>
      <c r="AG239" s="69"/>
      <c r="AH239" s="69"/>
      <c r="AI239" s="69"/>
      <c r="AJ239" s="69"/>
      <c r="AK239" s="69"/>
      <c r="AL239" s="71">
        <f>AF239*$H239</f>
        <v>0</v>
      </c>
      <c r="AM239" s="68">
        <f>SUM(AN239:AR239)</f>
        <v>0</v>
      </c>
      <c r="AN239" s="69"/>
      <c r="AO239" s="69"/>
      <c r="AP239" s="69"/>
      <c r="AQ239" s="69"/>
      <c r="AR239" s="69"/>
      <c r="AS239" s="71">
        <f>AM239*$H239</f>
        <v>0</v>
      </c>
      <c r="AT239" s="68">
        <f>SUM(AU239:AY239)</f>
        <v>0</v>
      </c>
      <c r="AU239" s="69"/>
      <c r="AV239" s="69"/>
      <c r="AW239" s="69"/>
      <c r="AX239" s="69"/>
      <c r="AY239" s="69"/>
      <c r="AZ239" s="71">
        <f>AT239*$H239</f>
        <v>0</v>
      </c>
      <c r="BA239" s="68">
        <f>SUM(BB239:BF239)</f>
        <v>0</v>
      </c>
      <c r="BB239" s="69"/>
      <c r="BC239" s="69"/>
      <c r="BD239" s="69"/>
      <c r="BE239" s="69"/>
      <c r="BF239" s="69"/>
      <c r="BG239" s="71">
        <f>BA239*$H239</f>
        <v>0</v>
      </c>
      <c r="BH239" s="68">
        <f>SUM(BI239:BM239)</f>
        <v>0</v>
      </c>
      <c r="BI239" s="69"/>
      <c r="BJ239" s="69"/>
      <c r="BK239" s="69"/>
      <c r="BL239" s="69"/>
      <c r="BM239" s="69"/>
      <c r="BN239" s="71">
        <f>BH239*$H239</f>
        <v>0</v>
      </c>
      <c r="BO239" s="68">
        <f>SUM(BP239:BT239)</f>
        <v>0</v>
      </c>
      <c r="BP239" s="69"/>
      <c r="BQ239" s="69"/>
      <c r="BR239" s="69"/>
      <c r="BS239" s="69"/>
      <c r="BT239" s="69"/>
      <c r="BU239" s="71">
        <f>BO239*$H239</f>
        <v>0</v>
      </c>
      <c r="BV239" s="68">
        <f>SUM(BW239:CA239)</f>
        <v>0</v>
      </c>
      <c r="BW239" s="69"/>
      <c r="BX239" s="69"/>
      <c r="BY239" s="69"/>
      <c r="BZ239" s="69"/>
      <c r="CA239" s="69"/>
      <c r="CB239" s="71">
        <f>BV239*$H239</f>
        <v>0</v>
      </c>
      <c r="CC239" s="68">
        <f>SUM(CD239:CH239)</f>
        <v>0</v>
      </c>
      <c r="CD239" s="69"/>
      <c r="CE239" s="69"/>
      <c r="CF239" s="69"/>
      <c r="CG239" s="69"/>
      <c r="CH239" s="69"/>
      <c r="CI239" s="71">
        <f>CC239*$H239</f>
        <v>0</v>
      </c>
      <c r="CJ239" s="68">
        <f>SUM(CK239:CO239)</f>
        <v>0</v>
      </c>
      <c r="CK239" s="69"/>
      <c r="CL239" s="69"/>
      <c r="CM239" s="69"/>
      <c r="CN239" s="69"/>
      <c r="CO239" s="69"/>
      <c r="CP239" s="71">
        <f>CJ239*$H239</f>
        <v>0</v>
      </c>
      <c r="CQ239" s="68">
        <f>SUM(CR239:CV239)</f>
        <v>0</v>
      </c>
      <c r="CR239" s="69"/>
      <c r="CS239" s="69"/>
      <c r="CT239" s="69"/>
      <c r="CU239" s="69"/>
      <c r="CV239" s="69"/>
      <c r="CW239" s="71">
        <f>CQ239*$H239</f>
        <v>0</v>
      </c>
      <c r="CX239" s="68">
        <f>SUM(CY239:DC239)</f>
        <v>0</v>
      </c>
      <c r="CY239" s="69"/>
      <c r="CZ239" s="69"/>
      <c r="DA239" s="69"/>
      <c r="DB239" s="69"/>
      <c r="DC239" s="69"/>
      <c r="DD239" s="71">
        <f>CX239*$H239</f>
        <v>0</v>
      </c>
      <c r="DE239" s="68">
        <f>SUM(DF239:DJ239)</f>
        <v>0</v>
      </c>
      <c r="DF239" s="69"/>
      <c r="DG239" s="69"/>
      <c r="DH239" s="69"/>
      <c r="DI239" s="69"/>
      <c r="DJ239" s="69"/>
      <c r="DK239" s="71">
        <f>DE239*$H239</f>
        <v>0</v>
      </c>
      <c r="DL239" s="68">
        <f>SUM(DM239:DQ239)</f>
        <v>0</v>
      </c>
      <c r="DM239" s="69"/>
      <c r="DN239" s="69"/>
      <c r="DO239" s="69"/>
      <c r="DP239" s="69"/>
      <c r="DQ239" s="69"/>
      <c r="DR239" s="71">
        <f>DL239*$H239</f>
        <v>0</v>
      </c>
      <c r="DS239" s="68">
        <f>SUM(DT239:DX239)</f>
        <v>0</v>
      </c>
      <c r="DT239" s="69"/>
      <c r="DU239" s="69"/>
      <c r="DV239" s="69"/>
      <c r="DW239" s="69"/>
      <c r="DX239" s="69"/>
      <c r="DY239" s="71">
        <f>DS239*$H239</f>
        <v>0</v>
      </c>
      <c r="DZ239" s="68">
        <f>SUM(EA239:EE239)</f>
        <v>0</v>
      </c>
      <c r="EA239" s="69"/>
      <c r="EB239" s="69"/>
      <c r="EC239" s="69"/>
      <c r="ED239" s="69"/>
      <c r="EE239" s="69"/>
      <c r="EF239" s="71">
        <f>DZ239*$H239</f>
        <v>0</v>
      </c>
      <c r="EG239" s="70">
        <f>1-EI239</f>
        <v>1</v>
      </c>
      <c r="EH239" s="73">
        <f>H239-EJ239</f>
        <v>0</v>
      </c>
      <c r="EI239" s="70">
        <f t="shared" si="91"/>
        <v>0</v>
      </c>
      <c r="EJ239" s="66">
        <f t="shared" si="90"/>
        <v>0</v>
      </c>
      <c r="EM239" s="67"/>
    </row>
    <row r="240" spans="1:143" outlineLevel="1" x14ac:dyDescent="0.2">
      <c r="A240" s="302" t="s">
        <v>130</v>
      </c>
      <c r="B240" s="303">
        <v>100881</v>
      </c>
      <c r="C240" s="306" t="str">
        <f>IFERROR(IFERROR(IF(MATCH(B240,[1]SINAPI!$A$3:$A$7037,0),(PROPER(VLOOKUP(B240,[1]SINAPI!$A$3:$E$7037,5,0))),0),IFERROR(IF(MATCH(B240,'[1]CDHU-182'!$A$9:$A$4098,0),(UPPER(VLOOKUP(B240,'[1]CDHU-182'!$A$9:$H$4098,8,0))),0),IFERROR(IF(MATCH(B240,[1]FDE!$A$7:$A$3232,0),(VLOOKUP(B240,[1]FDE!$A$7:$E$3232,5,0)),0),IF(MATCH(B240,'[1]SIURB Edif'!$A$2:$A$2699,0),(PROPER(VLOOKUP(B240,'[1]SIURB Edif'!A$2:E$2699,5,0))),0))))," ")</f>
        <v>Siurb (Edif)-Jan/21</v>
      </c>
      <c r="D240" s="169" t="s">
        <v>820</v>
      </c>
      <c r="E240" s="170" t="s">
        <v>75</v>
      </c>
      <c r="F240" s="171">
        <v>1</v>
      </c>
      <c r="G240" s="74"/>
      <c r="H240" s="172">
        <f>ROUND(IFERROR(F240*G240," - "),2)</f>
        <v>0</v>
      </c>
      <c r="I240" s="175" t="e">
        <f>H240/$G$686</f>
        <v>#DIV/0!</v>
      </c>
      <c r="J240" s="19">
        <f t="shared" si="88"/>
        <v>1</v>
      </c>
      <c r="K240" s="68">
        <f>SUM(L240:P240)</f>
        <v>0</v>
      </c>
      <c r="L240" s="69"/>
      <c r="M240" s="69"/>
      <c r="N240" s="69"/>
      <c r="O240" s="69"/>
      <c r="P240" s="69"/>
      <c r="Q240" s="73">
        <f>K240*$H240</f>
        <v>0</v>
      </c>
      <c r="R240" s="68">
        <f>SUM(S240:W240)</f>
        <v>0</v>
      </c>
      <c r="S240" s="69"/>
      <c r="T240" s="69"/>
      <c r="U240" s="69"/>
      <c r="V240" s="69"/>
      <c r="W240" s="69"/>
      <c r="X240" s="71">
        <f>R240*$H240</f>
        <v>0</v>
      </c>
      <c r="Y240" s="68">
        <f>SUM(Z240:AD240)</f>
        <v>0</v>
      </c>
      <c r="Z240" s="69"/>
      <c r="AA240" s="69"/>
      <c r="AB240" s="69"/>
      <c r="AC240" s="69"/>
      <c r="AD240" s="69"/>
      <c r="AE240" s="71">
        <f>Y240*$H240</f>
        <v>0</v>
      </c>
      <c r="AF240" s="68">
        <f>SUM(AG240:AK240)</f>
        <v>0</v>
      </c>
      <c r="AG240" s="69"/>
      <c r="AH240" s="69"/>
      <c r="AI240" s="69"/>
      <c r="AJ240" s="69"/>
      <c r="AK240" s="69"/>
      <c r="AL240" s="71">
        <f>AF240*$H240</f>
        <v>0</v>
      </c>
      <c r="AM240" s="68">
        <f>SUM(AN240:AR240)</f>
        <v>0</v>
      </c>
      <c r="AN240" s="69"/>
      <c r="AO240" s="69"/>
      <c r="AP240" s="69"/>
      <c r="AQ240" s="69"/>
      <c r="AR240" s="69"/>
      <c r="AS240" s="71">
        <f>AM240*$H240</f>
        <v>0</v>
      </c>
      <c r="AT240" s="68">
        <f>SUM(AU240:AY240)</f>
        <v>0</v>
      </c>
      <c r="AU240" s="69"/>
      <c r="AV240" s="69"/>
      <c r="AW240" s="69"/>
      <c r="AX240" s="69"/>
      <c r="AY240" s="69"/>
      <c r="AZ240" s="71">
        <f>AT240*$H240</f>
        <v>0</v>
      </c>
      <c r="BA240" s="68">
        <f>SUM(BB240:BF240)</f>
        <v>0</v>
      </c>
      <c r="BB240" s="69"/>
      <c r="BC240" s="69"/>
      <c r="BD240" s="69"/>
      <c r="BE240" s="69"/>
      <c r="BF240" s="69"/>
      <c r="BG240" s="71">
        <f>BA240*$H240</f>
        <v>0</v>
      </c>
      <c r="BH240" s="68">
        <f>SUM(BI240:BM240)</f>
        <v>0</v>
      </c>
      <c r="BI240" s="69"/>
      <c r="BJ240" s="69"/>
      <c r="BK240" s="69"/>
      <c r="BL240" s="69"/>
      <c r="BM240" s="69"/>
      <c r="BN240" s="71">
        <f>BH240*$H240</f>
        <v>0</v>
      </c>
      <c r="BO240" s="68">
        <f>SUM(BP240:BT240)</f>
        <v>0</v>
      </c>
      <c r="BP240" s="69"/>
      <c r="BQ240" s="69"/>
      <c r="BR240" s="69"/>
      <c r="BS240" s="69"/>
      <c r="BT240" s="69"/>
      <c r="BU240" s="71">
        <f>BO240*$H240</f>
        <v>0</v>
      </c>
      <c r="BV240" s="68">
        <f>SUM(BW240:CA240)</f>
        <v>0</v>
      </c>
      <c r="BW240" s="69"/>
      <c r="BX240" s="69"/>
      <c r="BY240" s="69"/>
      <c r="BZ240" s="69"/>
      <c r="CA240" s="69"/>
      <c r="CB240" s="71">
        <f>BV240*$H240</f>
        <v>0</v>
      </c>
      <c r="CC240" s="68">
        <f>SUM(CD240:CH240)</f>
        <v>0</v>
      </c>
      <c r="CD240" s="69"/>
      <c r="CE240" s="69"/>
      <c r="CF240" s="69"/>
      <c r="CG240" s="69"/>
      <c r="CH240" s="69"/>
      <c r="CI240" s="71">
        <f>CC240*$H240</f>
        <v>0</v>
      </c>
      <c r="CJ240" s="68">
        <f>SUM(CK240:CO240)</f>
        <v>0</v>
      </c>
      <c r="CK240" s="69"/>
      <c r="CL240" s="69"/>
      <c r="CM240" s="69"/>
      <c r="CN240" s="69"/>
      <c r="CO240" s="69"/>
      <c r="CP240" s="71">
        <f>CJ240*$H240</f>
        <v>0</v>
      </c>
      <c r="CQ240" s="68">
        <f>SUM(CR240:CV240)</f>
        <v>0</v>
      </c>
      <c r="CR240" s="69"/>
      <c r="CS240" s="69"/>
      <c r="CT240" s="69"/>
      <c r="CU240" s="69"/>
      <c r="CV240" s="69"/>
      <c r="CW240" s="71">
        <f>CQ240*$H240</f>
        <v>0</v>
      </c>
      <c r="CX240" s="68">
        <f>SUM(CY240:DC240)</f>
        <v>0</v>
      </c>
      <c r="CY240" s="69"/>
      <c r="CZ240" s="69"/>
      <c r="DA240" s="69"/>
      <c r="DB240" s="69"/>
      <c r="DC240" s="69"/>
      <c r="DD240" s="71">
        <f>CX240*$H240</f>
        <v>0</v>
      </c>
      <c r="DE240" s="68">
        <f>SUM(DF240:DJ240)</f>
        <v>0</v>
      </c>
      <c r="DF240" s="69"/>
      <c r="DG240" s="69"/>
      <c r="DH240" s="69"/>
      <c r="DI240" s="69"/>
      <c r="DJ240" s="69"/>
      <c r="DK240" s="71">
        <f>DE240*$H240</f>
        <v>0</v>
      </c>
      <c r="DL240" s="68">
        <f>SUM(DM240:DQ240)</f>
        <v>0</v>
      </c>
      <c r="DM240" s="69"/>
      <c r="DN240" s="69"/>
      <c r="DO240" s="69"/>
      <c r="DP240" s="69"/>
      <c r="DQ240" s="69"/>
      <c r="DR240" s="71">
        <f>DL240*$H240</f>
        <v>0</v>
      </c>
      <c r="DS240" s="68">
        <f>SUM(DT240:DX240)</f>
        <v>0</v>
      </c>
      <c r="DT240" s="69"/>
      <c r="DU240" s="69"/>
      <c r="DV240" s="69"/>
      <c r="DW240" s="69"/>
      <c r="DX240" s="69"/>
      <c r="DY240" s="71">
        <f>DS240*$H240</f>
        <v>0</v>
      </c>
      <c r="DZ240" s="68">
        <f>SUM(EA240:EE240)</f>
        <v>0</v>
      </c>
      <c r="EA240" s="69"/>
      <c r="EB240" s="69"/>
      <c r="EC240" s="69"/>
      <c r="ED240" s="69"/>
      <c r="EE240" s="69"/>
      <c r="EF240" s="71">
        <f>DZ240*$H240</f>
        <v>0</v>
      </c>
      <c r="EG240" s="70">
        <f>1-EI240</f>
        <v>1</v>
      </c>
      <c r="EH240" s="73">
        <f>H240-EJ240</f>
        <v>0</v>
      </c>
      <c r="EI240" s="70">
        <f t="shared" si="91"/>
        <v>0</v>
      </c>
      <c r="EJ240" s="66">
        <f t="shared" si="90"/>
        <v>0</v>
      </c>
      <c r="EM240" s="67"/>
    </row>
    <row r="241" spans="1:143" outlineLevel="1" x14ac:dyDescent="0.2">
      <c r="A241" s="313" t="s">
        <v>197</v>
      </c>
      <c r="B241" s="314"/>
      <c r="C241" s="307"/>
      <c r="D241" s="176" t="s">
        <v>883</v>
      </c>
      <c r="E241" s="28">
        <f>SUM(H242:H243)</f>
        <v>0</v>
      </c>
      <c r="F241" s="28"/>
      <c r="G241" s="28"/>
      <c r="H241" s="28"/>
      <c r="I241" s="27" t="e">
        <f>E241/$G$686</f>
        <v>#DIV/0!</v>
      </c>
      <c r="J241" s="19">
        <f t="shared" si="88"/>
        <v>1</v>
      </c>
      <c r="K241" s="68"/>
      <c r="L241" s="69"/>
      <c r="M241" s="69"/>
      <c r="N241" s="69"/>
      <c r="O241" s="69"/>
      <c r="P241" s="70"/>
      <c r="Q241" s="73"/>
      <c r="R241" s="68"/>
      <c r="S241" s="69"/>
      <c r="T241" s="69"/>
      <c r="U241" s="69"/>
      <c r="V241" s="69"/>
      <c r="W241" s="70"/>
      <c r="X241" s="71"/>
      <c r="Y241" s="68"/>
      <c r="Z241" s="69"/>
      <c r="AA241" s="69"/>
      <c r="AB241" s="69"/>
      <c r="AC241" s="69"/>
      <c r="AD241" s="70"/>
      <c r="AE241" s="71"/>
      <c r="AF241" s="68"/>
      <c r="AG241" s="69"/>
      <c r="AH241" s="69"/>
      <c r="AI241" s="69"/>
      <c r="AJ241" s="69"/>
      <c r="AK241" s="70"/>
      <c r="AL241" s="71"/>
      <c r="AM241" s="68"/>
      <c r="AN241" s="69"/>
      <c r="AO241" s="69"/>
      <c r="AP241" s="69"/>
      <c r="AQ241" s="69"/>
      <c r="AR241" s="70"/>
      <c r="AS241" s="71"/>
      <c r="AT241" s="68"/>
      <c r="AU241" s="69"/>
      <c r="AV241" s="69"/>
      <c r="AW241" s="69"/>
      <c r="AX241" s="69"/>
      <c r="AY241" s="70"/>
      <c r="AZ241" s="71"/>
      <c r="BA241" s="68"/>
      <c r="BB241" s="69"/>
      <c r="BC241" s="69"/>
      <c r="BD241" s="69"/>
      <c r="BE241" s="69"/>
      <c r="BF241" s="70"/>
      <c r="BG241" s="71"/>
      <c r="BH241" s="68"/>
      <c r="BI241" s="69"/>
      <c r="BJ241" s="69"/>
      <c r="BK241" s="69"/>
      <c r="BL241" s="69"/>
      <c r="BM241" s="70"/>
      <c r="BN241" s="71"/>
      <c r="BO241" s="68"/>
      <c r="BP241" s="69"/>
      <c r="BQ241" s="69"/>
      <c r="BR241" s="69"/>
      <c r="BS241" s="69"/>
      <c r="BT241" s="70"/>
      <c r="BU241" s="71"/>
      <c r="BV241" s="68"/>
      <c r="BW241" s="69"/>
      <c r="BX241" s="69"/>
      <c r="BY241" s="69"/>
      <c r="BZ241" s="69"/>
      <c r="CA241" s="70"/>
      <c r="CB241" s="71"/>
      <c r="CC241" s="68"/>
      <c r="CD241" s="69"/>
      <c r="CE241" s="69"/>
      <c r="CF241" s="69"/>
      <c r="CG241" s="69"/>
      <c r="CH241" s="70"/>
      <c r="CI241" s="71"/>
      <c r="CJ241" s="68"/>
      <c r="CK241" s="69"/>
      <c r="CL241" s="69"/>
      <c r="CM241" s="69"/>
      <c r="CN241" s="69"/>
      <c r="CO241" s="70"/>
      <c r="CP241" s="71"/>
      <c r="CQ241" s="68"/>
      <c r="CR241" s="69"/>
      <c r="CS241" s="69"/>
      <c r="CT241" s="69"/>
      <c r="CU241" s="69"/>
      <c r="CV241" s="70"/>
      <c r="CW241" s="71"/>
      <c r="CX241" s="68"/>
      <c r="CY241" s="69"/>
      <c r="CZ241" s="69"/>
      <c r="DA241" s="69"/>
      <c r="DB241" s="69"/>
      <c r="DC241" s="70"/>
      <c r="DD241" s="71"/>
      <c r="DE241" s="68"/>
      <c r="DF241" s="69"/>
      <c r="DG241" s="69"/>
      <c r="DH241" s="69"/>
      <c r="DI241" s="69"/>
      <c r="DJ241" s="70"/>
      <c r="DK241" s="71"/>
      <c r="DL241" s="68"/>
      <c r="DM241" s="69"/>
      <c r="DN241" s="69"/>
      <c r="DO241" s="69"/>
      <c r="DP241" s="69"/>
      <c r="DQ241" s="70"/>
      <c r="DR241" s="71"/>
      <c r="DS241" s="68"/>
      <c r="DT241" s="69"/>
      <c r="DU241" s="69"/>
      <c r="DV241" s="69"/>
      <c r="DW241" s="69"/>
      <c r="DX241" s="70"/>
      <c r="DY241" s="71"/>
      <c r="DZ241" s="68"/>
      <c r="EA241" s="69"/>
      <c r="EB241" s="69"/>
      <c r="EC241" s="69"/>
      <c r="ED241" s="69"/>
      <c r="EE241" s="70"/>
      <c r="EF241" s="71"/>
      <c r="EG241" s="70">
        <f t="shared" ref="EG241:EG256" si="92">1-EI241</f>
        <v>1</v>
      </c>
      <c r="EH241" s="73">
        <f t="shared" ref="EH241:EH256" si="93">H241-EJ241</f>
        <v>0</v>
      </c>
      <c r="EI241" s="70">
        <f t="shared" si="91"/>
        <v>0</v>
      </c>
      <c r="EJ241" s="66">
        <f t="shared" si="90"/>
        <v>0</v>
      </c>
      <c r="EM241" s="67"/>
    </row>
    <row r="242" spans="1:143" outlineLevel="1" x14ac:dyDescent="0.2">
      <c r="A242" s="302" t="s">
        <v>421</v>
      </c>
      <c r="B242" s="303" t="s">
        <v>291</v>
      </c>
      <c r="C242" s="306" t="str">
        <f>IFERROR(IFERROR(IF(MATCH(B242,[1]SINAPI!$A$3:$A$7037,0),(PROPER(VLOOKUP(B242,[1]SINAPI!$A$3:$E$7037,5,0))),0),IFERROR(IF(MATCH(B242,'[1]CDHU-182'!$A$9:$A$4098,0),(UPPER(VLOOKUP(B242,'[1]CDHU-182'!$A$9:$H$4098,8,0))),0),IFERROR(IF(MATCH(B242,[1]FDE!$A$7:$A$3232,0),(VLOOKUP(B242,[1]FDE!$A$7:$E$3232,5,0)),0),IF(MATCH(B242,'[1]SIURB Edif'!$A$2:$A$2699,0),(PROPER(VLOOKUP(B242,'[1]SIURB Edif'!A$2:E$2699,5,0))),0))))," ")</f>
        <v>CDHU-182</v>
      </c>
      <c r="D242" s="169" t="s">
        <v>805</v>
      </c>
      <c r="E242" s="170" t="s">
        <v>879</v>
      </c>
      <c r="F242" s="174">
        <v>30</v>
      </c>
      <c r="G242" s="74"/>
      <c r="H242" s="177">
        <f>ROUND(IFERROR(F242*G242," - "),2)</f>
        <v>0</v>
      </c>
      <c r="I242" s="178" t="e">
        <f>H242/$G$686</f>
        <v>#DIV/0!</v>
      </c>
      <c r="J242" s="19">
        <f t="shared" si="88"/>
        <v>1</v>
      </c>
      <c r="K242" s="68">
        <f>SUM(L242:P242)</f>
        <v>0</v>
      </c>
      <c r="L242" s="69"/>
      <c r="M242" s="69"/>
      <c r="N242" s="69"/>
      <c r="O242" s="69"/>
      <c r="P242" s="69"/>
      <c r="Q242" s="73">
        <f>K242*$H242</f>
        <v>0</v>
      </c>
      <c r="R242" s="68">
        <f>SUM(S242:W242)</f>
        <v>0</v>
      </c>
      <c r="S242" s="69"/>
      <c r="T242" s="69"/>
      <c r="U242" s="69"/>
      <c r="V242" s="69"/>
      <c r="W242" s="69"/>
      <c r="X242" s="71">
        <f>R242*$H242</f>
        <v>0</v>
      </c>
      <c r="Y242" s="68">
        <f>SUM(Z242:AD242)</f>
        <v>0</v>
      </c>
      <c r="Z242" s="69"/>
      <c r="AA242" s="69"/>
      <c r="AB242" s="69"/>
      <c r="AC242" s="69"/>
      <c r="AD242" s="69"/>
      <c r="AE242" s="71">
        <f>Y242*$H242</f>
        <v>0</v>
      </c>
      <c r="AF242" s="68">
        <f>SUM(AG242:AK242)</f>
        <v>0</v>
      </c>
      <c r="AG242" s="69"/>
      <c r="AH242" s="69"/>
      <c r="AI242" s="69"/>
      <c r="AJ242" s="69"/>
      <c r="AK242" s="69"/>
      <c r="AL242" s="71">
        <f>AF242*$H242</f>
        <v>0</v>
      </c>
      <c r="AM242" s="68">
        <f>SUM(AN242:AR242)</f>
        <v>0</v>
      </c>
      <c r="AN242" s="69"/>
      <c r="AO242" s="69"/>
      <c r="AP242" s="69"/>
      <c r="AQ242" s="69"/>
      <c r="AR242" s="69"/>
      <c r="AS242" s="71">
        <f>AM242*$H242</f>
        <v>0</v>
      </c>
      <c r="AT242" s="68">
        <f>SUM(AU242:AY242)</f>
        <v>0</v>
      </c>
      <c r="AU242" s="69"/>
      <c r="AV242" s="69"/>
      <c r="AW242" s="69"/>
      <c r="AX242" s="69"/>
      <c r="AY242" s="69"/>
      <c r="AZ242" s="71">
        <f>AT242*$H242</f>
        <v>0</v>
      </c>
      <c r="BA242" s="68">
        <f>SUM(BB242:BF242)</f>
        <v>0</v>
      </c>
      <c r="BB242" s="69"/>
      <c r="BC242" s="69"/>
      <c r="BD242" s="69"/>
      <c r="BE242" s="69"/>
      <c r="BF242" s="69"/>
      <c r="BG242" s="71">
        <f>BA242*$H242</f>
        <v>0</v>
      </c>
      <c r="BH242" s="68">
        <f>SUM(BI242:BM242)</f>
        <v>0</v>
      </c>
      <c r="BI242" s="69"/>
      <c r="BJ242" s="69"/>
      <c r="BK242" s="69"/>
      <c r="BL242" s="69"/>
      <c r="BM242" s="69"/>
      <c r="BN242" s="71">
        <f>BH242*$H242</f>
        <v>0</v>
      </c>
      <c r="BO242" s="68">
        <f>SUM(BP242:BT242)</f>
        <v>0</v>
      </c>
      <c r="BP242" s="69"/>
      <c r="BQ242" s="69"/>
      <c r="BR242" s="69"/>
      <c r="BS242" s="69"/>
      <c r="BT242" s="69"/>
      <c r="BU242" s="71">
        <f>BO242*$H242</f>
        <v>0</v>
      </c>
      <c r="BV242" s="68">
        <f>SUM(BW242:CA242)</f>
        <v>0</v>
      </c>
      <c r="BW242" s="69"/>
      <c r="BX242" s="69"/>
      <c r="BY242" s="69"/>
      <c r="BZ242" s="69"/>
      <c r="CA242" s="69"/>
      <c r="CB242" s="71">
        <f>BV242*$H242</f>
        <v>0</v>
      </c>
      <c r="CC242" s="68">
        <f>SUM(CD242:CH242)</f>
        <v>0</v>
      </c>
      <c r="CD242" s="69"/>
      <c r="CE242" s="69"/>
      <c r="CF242" s="69"/>
      <c r="CG242" s="69"/>
      <c r="CH242" s="69"/>
      <c r="CI242" s="71">
        <f>CC242*$H242</f>
        <v>0</v>
      </c>
      <c r="CJ242" s="68">
        <f>SUM(CK242:CO242)</f>
        <v>0</v>
      </c>
      <c r="CK242" s="69"/>
      <c r="CL242" s="69"/>
      <c r="CM242" s="69"/>
      <c r="CN242" s="69"/>
      <c r="CO242" s="69"/>
      <c r="CP242" s="71">
        <f>CJ242*$H242</f>
        <v>0</v>
      </c>
      <c r="CQ242" s="68">
        <f>SUM(CR242:CV242)</f>
        <v>0</v>
      </c>
      <c r="CR242" s="69"/>
      <c r="CS242" s="69"/>
      <c r="CT242" s="69"/>
      <c r="CU242" s="69"/>
      <c r="CV242" s="69"/>
      <c r="CW242" s="71">
        <f>CQ242*$H242</f>
        <v>0</v>
      </c>
      <c r="CX242" s="68">
        <f>SUM(CY242:DC242)</f>
        <v>0</v>
      </c>
      <c r="CY242" s="69"/>
      <c r="CZ242" s="69"/>
      <c r="DA242" s="69"/>
      <c r="DB242" s="69"/>
      <c r="DC242" s="69"/>
      <c r="DD242" s="71">
        <f>CX242*$H242</f>
        <v>0</v>
      </c>
      <c r="DE242" s="68">
        <f>SUM(DF242:DJ242)</f>
        <v>0</v>
      </c>
      <c r="DF242" s="69"/>
      <c r="DG242" s="69"/>
      <c r="DH242" s="69"/>
      <c r="DI242" s="69"/>
      <c r="DJ242" s="69"/>
      <c r="DK242" s="71">
        <f>DE242*$H242</f>
        <v>0</v>
      </c>
      <c r="DL242" s="68">
        <f>SUM(DM242:DQ242)</f>
        <v>0</v>
      </c>
      <c r="DM242" s="69"/>
      <c r="DN242" s="69"/>
      <c r="DO242" s="69"/>
      <c r="DP242" s="69"/>
      <c r="DQ242" s="69"/>
      <c r="DR242" s="71">
        <f>DL242*$H242</f>
        <v>0</v>
      </c>
      <c r="DS242" s="68">
        <f>SUM(DT242:DX242)</f>
        <v>0</v>
      </c>
      <c r="DT242" s="69"/>
      <c r="DU242" s="69"/>
      <c r="DV242" s="69"/>
      <c r="DW242" s="69"/>
      <c r="DX242" s="69"/>
      <c r="DY242" s="71">
        <f>DS242*$H242</f>
        <v>0</v>
      </c>
      <c r="DZ242" s="68">
        <f>SUM(EA242:EE242)</f>
        <v>0</v>
      </c>
      <c r="EA242" s="69"/>
      <c r="EB242" s="69"/>
      <c r="EC242" s="69"/>
      <c r="ED242" s="69"/>
      <c r="EE242" s="69"/>
      <c r="EF242" s="71">
        <f>DZ242*$H242</f>
        <v>0</v>
      </c>
      <c r="EG242" s="70">
        <f t="shared" si="92"/>
        <v>1</v>
      </c>
      <c r="EH242" s="73">
        <f t="shared" si="93"/>
        <v>0</v>
      </c>
      <c r="EI242" s="70">
        <f t="shared" si="91"/>
        <v>0</v>
      </c>
      <c r="EJ242" s="66">
        <f t="shared" si="90"/>
        <v>0</v>
      </c>
      <c r="EM242" s="67"/>
    </row>
    <row r="243" spans="1:143" outlineLevel="1" x14ac:dyDescent="0.2">
      <c r="A243" s="302" t="s">
        <v>422</v>
      </c>
      <c r="B243" s="303" t="s">
        <v>293</v>
      </c>
      <c r="C243" s="306" t="str">
        <f>IFERROR(IFERROR(IF(MATCH(B243,[1]SINAPI!$A$3:$A$7037,0),(PROPER(VLOOKUP(B243,[1]SINAPI!$A$3:$E$7037,5,0))),0),IFERROR(IF(MATCH(B243,'[1]CDHU-182'!$A$9:$A$4098,0),(UPPER(VLOOKUP(B243,'[1]CDHU-182'!$A$9:$H$4098,8,0))),0),IFERROR(IF(MATCH(B243,[1]FDE!$A$7:$A$3232,0),(VLOOKUP(B243,[1]FDE!$A$7:$E$3232,5,0)),0),IF(MATCH(B243,'[1]SIURB Edif'!$A$2:$A$2699,0),(PROPER(VLOOKUP(B243,'[1]SIURB Edif'!A$2:E$2699,5,0))),0))))," ")</f>
        <v>CDHU-182</v>
      </c>
      <c r="D243" s="169" t="s">
        <v>806</v>
      </c>
      <c r="E243" s="170" t="s">
        <v>184</v>
      </c>
      <c r="F243" s="174">
        <v>18</v>
      </c>
      <c r="G243" s="74"/>
      <c r="H243" s="177">
        <f>ROUND(IFERROR(F243*G243," - "),2)</f>
        <v>0</v>
      </c>
      <c r="I243" s="178" t="e">
        <f>H243/$G$686</f>
        <v>#DIV/0!</v>
      </c>
      <c r="J243" s="19">
        <f t="shared" si="88"/>
        <v>1</v>
      </c>
      <c r="K243" s="68">
        <f>SUM(L243:P243)</f>
        <v>0</v>
      </c>
      <c r="L243" s="69"/>
      <c r="M243" s="69"/>
      <c r="N243" s="69"/>
      <c r="O243" s="69"/>
      <c r="P243" s="69"/>
      <c r="Q243" s="73">
        <f>K243*$H243</f>
        <v>0</v>
      </c>
      <c r="R243" s="68">
        <f>SUM(S243:W243)</f>
        <v>0</v>
      </c>
      <c r="S243" s="69"/>
      <c r="T243" s="69"/>
      <c r="U243" s="69"/>
      <c r="V243" s="69"/>
      <c r="W243" s="69"/>
      <c r="X243" s="71">
        <f>R243*$H243</f>
        <v>0</v>
      </c>
      <c r="Y243" s="68">
        <f>SUM(Z243:AD243)</f>
        <v>0</v>
      </c>
      <c r="Z243" s="69"/>
      <c r="AA243" s="69"/>
      <c r="AB243" s="69"/>
      <c r="AC243" s="69"/>
      <c r="AD243" s="69"/>
      <c r="AE243" s="71">
        <f>Y243*$H243</f>
        <v>0</v>
      </c>
      <c r="AF243" s="68">
        <f>SUM(AG243:AK243)</f>
        <v>0</v>
      </c>
      <c r="AG243" s="69"/>
      <c r="AH243" s="69"/>
      <c r="AI243" s="69"/>
      <c r="AJ243" s="69"/>
      <c r="AK243" s="69"/>
      <c r="AL243" s="71">
        <f>AF243*$H243</f>
        <v>0</v>
      </c>
      <c r="AM243" s="68">
        <f>SUM(AN243:AR243)</f>
        <v>0</v>
      </c>
      <c r="AN243" s="69"/>
      <c r="AO243" s="69"/>
      <c r="AP243" s="69"/>
      <c r="AQ243" s="69"/>
      <c r="AR243" s="69"/>
      <c r="AS243" s="71">
        <f>AM243*$H243</f>
        <v>0</v>
      </c>
      <c r="AT243" s="68">
        <f>SUM(AU243:AY243)</f>
        <v>0</v>
      </c>
      <c r="AU243" s="69"/>
      <c r="AV243" s="69"/>
      <c r="AW243" s="69"/>
      <c r="AX243" s="69"/>
      <c r="AY243" s="69"/>
      <c r="AZ243" s="71">
        <f>AT243*$H243</f>
        <v>0</v>
      </c>
      <c r="BA243" s="68">
        <f>SUM(BB243:BF243)</f>
        <v>0</v>
      </c>
      <c r="BB243" s="69"/>
      <c r="BC243" s="69"/>
      <c r="BD243" s="69"/>
      <c r="BE243" s="69"/>
      <c r="BF243" s="69"/>
      <c r="BG243" s="71">
        <f>BA243*$H243</f>
        <v>0</v>
      </c>
      <c r="BH243" s="68">
        <f>SUM(BI243:BM243)</f>
        <v>0</v>
      </c>
      <c r="BI243" s="69"/>
      <c r="BJ243" s="69"/>
      <c r="BK243" s="69"/>
      <c r="BL243" s="69"/>
      <c r="BM243" s="69"/>
      <c r="BN243" s="71">
        <f>BH243*$H243</f>
        <v>0</v>
      </c>
      <c r="BO243" s="68">
        <f>SUM(BP243:BT243)</f>
        <v>0</v>
      </c>
      <c r="BP243" s="69"/>
      <c r="BQ243" s="69"/>
      <c r="BR243" s="69"/>
      <c r="BS243" s="69"/>
      <c r="BT243" s="69"/>
      <c r="BU243" s="71">
        <f>BO243*$H243</f>
        <v>0</v>
      </c>
      <c r="BV243" s="68">
        <f>SUM(BW243:CA243)</f>
        <v>0</v>
      </c>
      <c r="BW243" s="69"/>
      <c r="BX243" s="69"/>
      <c r="BY243" s="69"/>
      <c r="BZ243" s="69"/>
      <c r="CA243" s="69"/>
      <c r="CB243" s="71">
        <f>BV243*$H243</f>
        <v>0</v>
      </c>
      <c r="CC243" s="68">
        <f>SUM(CD243:CH243)</f>
        <v>0</v>
      </c>
      <c r="CD243" s="69"/>
      <c r="CE243" s="69"/>
      <c r="CF243" s="69"/>
      <c r="CG243" s="69"/>
      <c r="CH243" s="69"/>
      <c r="CI243" s="71">
        <f>CC243*$H243</f>
        <v>0</v>
      </c>
      <c r="CJ243" s="68">
        <f>SUM(CK243:CO243)</f>
        <v>0</v>
      </c>
      <c r="CK243" s="69"/>
      <c r="CL243" s="69"/>
      <c r="CM243" s="69"/>
      <c r="CN243" s="69"/>
      <c r="CO243" s="69"/>
      <c r="CP243" s="71">
        <f>CJ243*$H243</f>
        <v>0</v>
      </c>
      <c r="CQ243" s="68">
        <f>SUM(CR243:CV243)</f>
        <v>0</v>
      </c>
      <c r="CR243" s="69"/>
      <c r="CS243" s="69"/>
      <c r="CT243" s="69"/>
      <c r="CU243" s="69"/>
      <c r="CV243" s="69"/>
      <c r="CW243" s="71">
        <f>CQ243*$H243</f>
        <v>0</v>
      </c>
      <c r="CX243" s="68">
        <f>SUM(CY243:DC243)</f>
        <v>0</v>
      </c>
      <c r="CY243" s="69"/>
      <c r="CZ243" s="69"/>
      <c r="DA243" s="69"/>
      <c r="DB243" s="69"/>
      <c r="DC243" s="69"/>
      <c r="DD243" s="71">
        <f>CX243*$H243</f>
        <v>0</v>
      </c>
      <c r="DE243" s="68">
        <f>SUM(DF243:DJ243)</f>
        <v>0</v>
      </c>
      <c r="DF243" s="69"/>
      <c r="DG243" s="69"/>
      <c r="DH243" s="69"/>
      <c r="DI243" s="69"/>
      <c r="DJ243" s="69"/>
      <c r="DK243" s="71">
        <f>DE243*$H243</f>
        <v>0</v>
      </c>
      <c r="DL243" s="68">
        <f>SUM(DM243:DQ243)</f>
        <v>0</v>
      </c>
      <c r="DM243" s="69"/>
      <c r="DN243" s="69"/>
      <c r="DO243" s="69"/>
      <c r="DP243" s="69"/>
      <c r="DQ243" s="69"/>
      <c r="DR243" s="71">
        <f>DL243*$H243</f>
        <v>0</v>
      </c>
      <c r="DS243" s="68">
        <f>SUM(DT243:DX243)</f>
        <v>0</v>
      </c>
      <c r="DT243" s="69"/>
      <c r="DU243" s="69"/>
      <c r="DV243" s="69"/>
      <c r="DW243" s="69"/>
      <c r="DX243" s="69"/>
      <c r="DY243" s="71">
        <f>DS243*$H243</f>
        <v>0</v>
      </c>
      <c r="DZ243" s="68">
        <f>SUM(EA243:EE243)</f>
        <v>0</v>
      </c>
      <c r="EA243" s="69"/>
      <c r="EB243" s="69"/>
      <c r="EC243" s="69"/>
      <c r="ED243" s="69"/>
      <c r="EE243" s="69"/>
      <c r="EF243" s="71">
        <f>DZ243*$H243</f>
        <v>0</v>
      </c>
      <c r="EG243" s="70">
        <f t="shared" si="92"/>
        <v>1</v>
      </c>
      <c r="EH243" s="73">
        <f t="shared" si="93"/>
        <v>0</v>
      </c>
      <c r="EI243" s="70">
        <f t="shared" si="91"/>
        <v>0</v>
      </c>
      <c r="EJ243" s="66">
        <f t="shared" si="90"/>
        <v>0</v>
      </c>
      <c r="EM243" s="67"/>
    </row>
    <row r="244" spans="1:143" outlineLevel="1" x14ac:dyDescent="0.2">
      <c r="A244" s="313" t="s">
        <v>198</v>
      </c>
      <c r="B244" s="314"/>
      <c r="C244" s="307"/>
      <c r="D244" s="176" t="s">
        <v>884</v>
      </c>
      <c r="E244" s="28">
        <f>SUM(H245:H248)</f>
        <v>0</v>
      </c>
      <c r="F244" s="28"/>
      <c r="G244" s="28"/>
      <c r="H244" s="28"/>
      <c r="I244" s="27" t="e">
        <f>E244/$G$686</f>
        <v>#DIV/0!</v>
      </c>
      <c r="J244" s="19">
        <f>EG244</f>
        <v>1</v>
      </c>
      <c r="K244" s="68"/>
      <c r="L244" s="69"/>
      <c r="M244" s="69"/>
      <c r="N244" s="69"/>
      <c r="O244" s="69"/>
      <c r="P244" s="70"/>
      <c r="Q244" s="73"/>
      <c r="R244" s="68"/>
      <c r="S244" s="69"/>
      <c r="T244" s="69"/>
      <c r="U244" s="69"/>
      <c r="V244" s="69"/>
      <c r="W244" s="70"/>
      <c r="X244" s="71"/>
      <c r="Y244" s="68"/>
      <c r="Z244" s="69"/>
      <c r="AA244" s="69"/>
      <c r="AB244" s="69"/>
      <c r="AC244" s="69"/>
      <c r="AD244" s="70"/>
      <c r="AE244" s="71"/>
      <c r="AF244" s="68"/>
      <c r="AG244" s="69"/>
      <c r="AH244" s="69"/>
      <c r="AI244" s="69"/>
      <c r="AJ244" s="69"/>
      <c r="AK244" s="70"/>
      <c r="AL244" s="71"/>
      <c r="AM244" s="68"/>
      <c r="AN244" s="69"/>
      <c r="AO244" s="69"/>
      <c r="AP244" s="69"/>
      <c r="AQ244" s="69"/>
      <c r="AR244" s="70"/>
      <c r="AS244" s="71"/>
      <c r="AT244" s="68"/>
      <c r="AU244" s="69"/>
      <c r="AV244" s="69"/>
      <c r="AW244" s="69"/>
      <c r="AX244" s="69"/>
      <c r="AY244" s="70"/>
      <c r="AZ244" s="71"/>
      <c r="BA244" s="68"/>
      <c r="BB244" s="69"/>
      <c r="BC244" s="69"/>
      <c r="BD244" s="69"/>
      <c r="BE244" s="69"/>
      <c r="BF244" s="70"/>
      <c r="BG244" s="71"/>
      <c r="BH244" s="68"/>
      <c r="BI244" s="69"/>
      <c r="BJ244" s="69"/>
      <c r="BK244" s="69"/>
      <c r="BL244" s="69"/>
      <c r="BM244" s="70"/>
      <c r="BN244" s="71"/>
      <c r="BO244" s="68"/>
      <c r="BP244" s="69"/>
      <c r="BQ244" s="69"/>
      <c r="BR244" s="69"/>
      <c r="BS244" s="69"/>
      <c r="BT244" s="70"/>
      <c r="BU244" s="71"/>
      <c r="BV244" s="68"/>
      <c r="BW244" s="69"/>
      <c r="BX244" s="69"/>
      <c r="BY244" s="69"/>
      <c r="BZ244" s="69"/>
      <c r="CA244" s="70"/>
      <c r="CB244" s="71"/>
      <c r="CC244" s="68"/>
      <c r="CD244" s="69"/>
      <c r="CE244" s="69"/>
      <c r="CF244" s="69"/>
      <c r="CG244" s="69"/>
      <c r="CH244" s="70"/>
      <c r="CI244" s="71"/>
      <c r="CJ244" s="68"/>
      <c r="CK244" s="69"/>
      <c r="CL244" s="69"/>
      <c r="CM244" s="69"/>
      <c r="CN244" s="69"/>
      <c r="CO244" s="70"/>
      <c r="CP244" s="71"/>
      <c r="CQ244" s="68"/>
      <c r="CR244" s="69"/>
      <c r="CS244" s="69"/>
      <c r="CT244" s="69"/>
      <c r="CU244" s="69"/>
      <c r="CV244" s="70"/>
      <c r="CW244" s="71"/>
      <c r="CX244" s="68"/>
      <c r="CY244" s="69"/>
      <c r="CZ244" s="69"/>
      <c r="DA244" s="69"/>
      <c r="DB244" s="69"/>
      <c r="DC244" s="70"/>
      <c r="DD244" s="71"/>
      <c r="DE244" s="68"/>
      <c r="DF244" s="69"/>
      <c r="DG244" s="69"/>
      <c r="DH244" s="69"/>
      <c r="DI244" s="69"/>
      <c r="DJ244" s="70"/>
      <c r="DK244" s="71"/>
      <c r="DL244" s="68"/>
      <c r="DM244" s="69"/>
      <c r="DN244" s="69"/>
      <c r="DO244" s="69"/>
      <c r="DP244" s="69"/>
      <c r="DQ244" s="70"/>
      <c r="DR244" s="71"/>
      <c r="DS244" s="68"/>
      <c r="DT244" s="69"/>
      <c r="DU244" s="69"/>
      <c r="DV244" s="69"/>
      <c r="DW244" s="69"/>
      <c r="DX244" s="70"/>
      <c r="DY244" s="71"/>
      <c r="DZ244" s="68"/>
      <c r="EA244" s="69"/>
      <c r="EB244" s="69"/>
      <c r="EC244" s="69"/>
      <c r="ED244" s="69"/>
      <c r="EE244" s="70"/>
      <c r="EF244" s="71"/>
      <c r="EG244" s="70">
        <f t="shared" si="92"/>
        <v>1</v>
      </c>
      <c r="EH244" s="73">
        <f t="shared" si="93"/>
        <v>0</v>
      </c>
      <c r="EI244" s="70">
        <f t="shared" si="91"/>
        <v>0</v>
      </c>
      <c r="EJ244" s="66">
        <f>SUM(CP244,CI244,CB244,BU244,BN244,BG244,AZ244,AS244,AL244,AE244,X244,Q244,CW244,DD244,DK244,DR244,DY244,EF244)</f>
        <v>0</v>
      </c>
      <c r="EM244" s="67"/>
    </row>
    <row r="245" spans="1:143" ht="25.5" outlineLevel="1" x14ac:dyDescent="0.2">
      <c r="A245" s="302" t="s">
        <v>423</v>
      </c>
      <c r="B245" s="303" t="s">
        <v>298</v>
      </c>
      <c r="C245" s="306" t="str">
        <f>IFERROR(IFERROR(IF(MATCH(B245,[1]SINAPI!$A$3:$A$7037,0),(PROPER(VLOOKUP(B245,[1]SINAPI!$A$3:$E$7037,5,0))),0),IFERROR(IF(MATCH(B245,'[1]CDHU-182'!$A$9:$A$4098,0),(UPPER(VLOOKUP(B245,'[1]CDHU-182'!$A$9:$H$4098,8,0))),0),IFERROR(IF(MATCH(B245,[1]FDE!$A$7:$A$3232,0),(VLOOKUP(B245,[1]FDE!$A$7:$E$3232,5,0)),0),IF(MATCH(B245,'[1]SIURB Edif'!$A$2:$A$2699,0),(PROPER(VLOOKUP(B245,'[1]SIURB Edif'!A$2:E$2699,5,0))),0))))," ")</f>
        <v>CDHU-182</v>
      </c>
      <c r="D245" s="169" t="s">
        <v>807</v>
      </c>
      <c r="E245" s="170" t="s">
        <v>75</v>
      </c>
      <c r="F245" s="174">
        <v>8</v>
      </c>
      <c r="G245" s="74"/>
      <c r="H245" s="177">
        <f>ROUND(IFERROR(F245*G245," - "),2)</f>
        <v>0</v>
      </c>
      <c r="I245" s="178" t="e">
        <f>H245/$G$686</f>
        <v>#DIV/0!</v>
      </c>
      <c r="J245" s="19">
        <f t="shared" ref="J245:J262" si="94">EG245</f>
        <v>1</v>
      </c>
      <c r="K245" s="68">
        <f>SUM(L245:P245)</f>
        <v>0</v>
      </c>
      <c r="L245" s="69"/>
      <c r="M245" s="69"/>
      <c r="N245" s="69"/>
      <c r="O245" s="69"/>
      <c r="P245" s="69"/>
      <c r="Q245" s="73">
        <f>K245*$H245</f>
        <v>0</v>
      </c>
      <c r="R245" s="68">
        <f>SUM(S245:W245)</f>
        <v>0</v>
      </c>
      <c r="S245" s="69"/>
      <c r="T245" s="69"/>
      <c r="U245" s="69"/>
      <c r="V245" s="69"/>
      <c r="W245" s="69"/>
      <c r="X245" s="71">
        <f>R245*$H245</f>
        <v>0</v>
      </c>
      <c r="Y245" s="68">
        <f>SUM(Z245:AD245)</f>
        <v>0</v>
      </c>
      <c r="Z245" s="69"/>
      <c r="AA245" s="69"/>
      <c r="AB245" s="69"/>
      <c r="AC245" s="69"/>
      <c r="AD245" s="69"/>
      <c r="AE245" s="71">
        <f>Y245*$H245</f>
        <v>0</v>
      </c>
      <c r="AF245" s="68">
        <f>SUM(AG245:AK245)</f>
        <v>0</v>
      </c>
      <c r="AG245" s="69"/>
      <c r="AH245" s="69"/>
      <c r="AI245" s="69"/>
      <c r="AJ245" s="69"/>
      <c r="AK245" s="69"/>
      <c r="AL245" s="71">
        <f>AF245*$H245</f>
        <v>0</v>
      </c>
      <c r="AM245" s="68">
        <f>SUM(AN245:AR245)</f>
        <v>0</v>
      </c>
      <c r="AN245" s="69"/>
      <c r="AO245" s="69"/>
      <c r="AP245" s="69"/>
      <c r="AQ245" s="69"/>
      <c r="AR245" s="69"/>
      <c r="AS245" s="71">
        <f>AM245*$H245</f>
        <v>0</v>
      </c>
      <c r="AT245" s="68">
        <f>SUM(AU245:AY245)</f>
        <v>0</v>
      </c>
      <c r="AU245" s="69"/>
      <c r="AV245" s="69"/>
      <c r="AW245" s="69"/>
      <c r="AX245" s="69"/>
      <c r="AY245" s="69"/>
      <c r="AZ245" s="71">
        <f>AT245*$H245</f>
        <v>0</v>
      </c>
      <c r="BA245" s="68">
        <f>SUM(BB245:BF245)</f>
        <v>0</v>
      </c>
      <c r="BB245" s="69"/>
      <c r="BC245" s="69"/>
      <c r="BD245" s="69"/>
      <c r="BE245" s="69"/>
      <c r="BF245" s="69"/>
      <c r="BG245" s="71">
        <f>BA245*$H245</f>
        <v>0</v>
      </c>
      <c r="BH245" s="68">
        <f>SUM(BI245:BM245)</f>
        <v>0</v>
      </c>
      <c r="BI245" s="69"/>
      <c r="BJ245" s="69"/>
      <c r="BK245" s="69"/>
      <c r="BL245" s="69"/>
      <c r="BM245" s="69"/>
      <c r="BN245" s="71">
        <f>BH245*$H245</f>
        <v>0</v>
      </c>
      <c r="BO245" s="68">
        <f>SUM(BP245:BT245)</f>
        <v>0</v>
      </c>
      <c r="BP245" s="69"/>
      <c r="BQ245" s="69"/>
      <c r="BR245" s="69"/>
      <c r="BS245" s="69"/>
      <c r="BT245" s="69"/>
      <c r="BU245" s="71">
        <f>BO245*$H245</f>
        <v>0</v>
      </c>
      <c r="BV245" s="68">
        <f>SUM(BW245:CA245)</f>
        <v>0</v>
      </c>
      <c r="BW245" s="69"/>
      <c r="BX245" s="69"/>
      <c r="BY245" s="69"/>
      <c r="BZ245" s="69"/>
      <c r="CA245" s="69"/>
      <c r="CB245" s="71">
        <f>BV245*$H245</f>
        <v>0</v>
      </c>
      <c r="CC245" s="68">
        <f>SUM(CD245:CH245)</f>
        <v>0</v>
      </c>
      <c r="CD245" s="69"/>
      <c r="CE245" s="69"/>
      <c r="CF245" s="69"/>
      <c r="CG245" s="69"/>
      <c r="CH245" s="69"/>
      <c r="CI245" s="71">
        <f>CC245*$H245</f>
        <v>0</v>
      </c>
      <c r="CJ245" s="68">
        <f>SUM(CK245:CO245)</f>
        <v>0</v>
      </c>
      <c r="CK245" s="69"/>
      <c r="CL245" s="69"/>
      <c r="CM245" s="69"/>
      <c r="CN245" s="69"/>
      <c r="CO245" s="69"/>
      <c r="CP245" s="71">
        <f>CJ245*$H245</f>
        <v>0</v>
      </c>
      <c r="CQ245" s="68">
        <f>SUM(CR245:CV245)</f>
        <v>0</v>
      </c>
      <c r="CR245" s="69"/>
      <c r="CS245" s="69"/>
      <c r="CT245" s="69"/>
      <c r="CU245" s="69"/>
      <c r="CV245" s="69"/>
      <c r="CW245" s="71">
        <f>CQ245*$H245</f>
        <v>0</v>
      </c>
      <c r="CX245" s="68">
        <f>SUM(CY245:DC245)</f>
        <v>0</v>
      </c>
      <c r="CY245" s="69"/>
      <c r="CZ245" s="69"/>
      <c r="DA245" s="69"/>
      <c r="DB245" s="69"/>
      <c r="DC245" s="69"/>
      <c r="DD245" s="71">
        <f>CX245*$H245</f>
        <v>0</v>
      </c>
      <c r="DE245" s="68">
        <f>SUM(DF245:DJ245)</f>
        <v>0</v>
      </c>
      <c r="DF245" s="69"/>
      <c r="DG245" s="69"/>
      <c r="DH245" s="69"/>
      <c r="DI245" s="69"/>
      <c r="DJ245" s="69"/>
      <c r="DK245" s="71">
        <f>DE245*$H245</f>
        <v>0</v>
      </c>
      <c r="DL245" s="68">
        <f>SUM(DM245:DQ245)</f>
        <v>0</v>
      </c>
      <c r="DM245" s="69"/>
      <c r="DN245" s="69"/>
      <c r="DO245" s="69"/>
      <c r="DP245" s="69"/>
      <c r="DQ245" s="69"/>
      <c r="DR245" s="71">
        <f>DL245*$H245</f>
        <v>0</v>
      </c>
      <c r="DS245" s="68">
        <f>SUM(DT245:DX245)</f>
        <v>0</v>
      </c>
      <c r="DT245" s="69"/>
      <c r="DU245" s="69"/>
      <c r="DV245" s="69"/>
      <c r="DW245" s="69"/>
      <c r="DX245" s="69"/>
      <c r="DY245" s="71">
        <f>DS245*$H245</f>
        <v>0</v>
      </c>
      <c r="DZ245" s="68">
        <f>SUM(EA245:EE245)</f>
        <v>0</v>
      </c>
      <c r="EA245" s="69"/>
      <c r="EB245" s="69"/>
      <c r="EC245" s="69"/>
      <c r="ED245" s="69"/>
      <c r="EE245" s="69"/>
      <c r="EF245" s="71">
        <f>DZ245*$H245</f>
        <v>0</v>
      </c>
      <c r="EG245" s="70">
        <f t="shared" si="92"/>
        <v>1</v>
      </c>
      <c r="EH245" s="73">
        <f t="shared" si="93"/>
        <v>0</v>
      </c>
      <c r="EI245" s="70">
        <f t="shared" ref="EI245:EI256" si="95">SUM(CJ245,CC245,BV245,BO245,BH245,BA245,AT245,AM245,AF245,Y245,R245,K245,CQ245,CX245,DE245,DL245,DS245,DZ245)</f>
        <v>0</v>
      </c>
      <c r="EJ245" s="66">
        <f t="shared" ref="EJ245:EJ262" si="96">SUM(CP245,CI245,CB245,BU245,BN245,BG245,AZ245,AS245,AL245,AE245,X245,Q245,CW245,DD245,DK245,DR245,DY245,EF245)</f>
        <v>0</v>
      </c>
      <c r="EM245" s="67"/>
    </row>
    <row r="246" spans="1:143" ht="25.5" outlineLevel="1" x14ac:dyDescent="0.2">
      <c r="A246" s="302" t="s">
        <v>424</v>
      </c>
      <c r="B246" s="303" t="s">
        <v>299</v>
      </c>
      <c r="C246" s="306" t="str">
        <f>IFERROR(IFERROR(IF(MATCH(B246,[1]SINAPI!$A$3:$A$7037,0),(PROPER(VLOOKUP(B246,[1]SINAPI!$A$3:$E$7037,5,0))),0),IFERROR(IF(MATCH(B246,'[1]CDHU-182'!$A$9:$A$4098,0),(UPPER(VLOOKUP(B246,'[1]CDHU-182'!$A$9:$H$4098,8,0))),0),IFERROR(IF(MATCH(B246,[1]FDE!$A$7:$A$3232,0),(VLOOKUP(B246,[1]FDE!$A$7:$E$3232,5,0)),0),IF(MATCH(B246,'[1]SIURB Edif'!$A$2:$A$2699,0),(PROPER(VLOOKUP(B246,'[1]SIURB Edif'!A$2:E$2699,5,0))),0))))," ")</f>
        <v>CDHU-182</v>
      </c>
      <c r="D246" s="169" t="s">
        <v>808</v>
      </c>
      <c r="E246" s="170" t="s">
        <v>75</v>
      </c>
      <c r="F246" s="174">
        <v>7</v>
      </c>
      <c r="G246" s="74"/>
      <c r="H246" s="177">
        <f>ROUND(IFERROR(F246*G246," - "),2)</f>
        <v>0</v>
      </c>
      <c r="I246" s="178" t="e">
        <f>H246/$G$686</f>
        <v>#DIV/0!</v>
      </c>
      <c r="J246" s="19">
        <f t="shared" si="94"/>
        <v>1</v>
      </c>
      <c r="K246" s="68">
        <f>SUM(L246:P246)</f>
        <v>0</v>
      </c>
      <c r="L246" s="69"/>
      <c r="M246" s="69"/>
      <c r="N246" s="69"/>
      <c r="O246" s="69"/>
      <c r="P246" s="69"/>
      <c r="Q246" s="73">
        <f>K246*$H246</f>
        <v>0</v>
      </c>
      <c r="R246" s="68">
        <f>SUM(S246:W246)</f>
        <v>0</v>
      </c>
      <c r="S246" s="69"/>
      <c r="T246" s="69"/>
      <c r="U246" s="69"/>
      <c r="V246" s="69"/>
      <c r="W246" s="69"/>
      <c r="X246" s="71">
        <f>R246*$H246</f>
        <v>0</v>
      </c>
      <c r="Y246" s="68">
        <f>SUM(Z246:AD246)</f>
        <v>0</v>
      </c>
      <c r="Z246" s="69"/>
      <c r="AA246" s="69"/>
      <c r="AB246" s="69"/>
      <c r="AC246" s="69"/>
      <c r="AD246" s="69"/>
      <c r="AE246" s="71">
        <f>Y246*$H246</f>
        <v>0</v>
      </c>
      <c r="AF246" s="68">
        <f>SUM(AG246:AK246)</f>
        <v>0</v>
      </c>
      <c r="AG246" s="69"/>
      <c r="AH246" s="69"/>
      <c r="AI246" s="69"/>
      <c r="AJ246" s="69"/>
      <c r="AK246" s="69"/>
      <c r="AL246" s="71">
        <f>AF246*$H246</f>
        <v>0</v>
      </c>
      <c r="AM246" s="68">
        <f>SUM(AN246:AR246)</f>
        <v>0</v>
      </c>
      <c r="AN246" s="69"/>
      <c r="AO246" s="69"/>
      <c r="AP246" s="69"/>
      <c r="AQ246" s="69"/>
      <c r="AR246" s="69"/>
      <c r="AS246" s="71">
        <f>AM246*$H246</f>
        <v>0</v>
      </c>
      <c r="AT246" s="68">
        <f>SUM(AU246:AY246)</f>
        <v>0</v>
      </c>
      <c r="AU246" s="69"/>
      <c r="AV246" s="69"/>
      <c r="AW246" s="69"/>
      <c r="AX246" s="69"/>
      <c r="AY246" s="69"/>
      <c r="AZ246" s="71">
        <f>AT246*$H246</f>
        <v>0</v>
      </c>
      <c r="BA246" s="68">
        <f>SUM(BB246:BF246)</f>
        <v>0</v>
      </c>
      <c r="BB246" s="69"/>
      <c r="BC246" s="69"/>
      <c r="BD246" s="69"/>
      <c r="BE246" s="69"/>
      <c r="BF246" s="69"/>
      <c r="BG246" s="71">
        <f>BA246*$H246</f>
        <v>0</v>
      </c>
      <c r="BH246" s="68">
        <f>SUM(BI246:BM246)</f>
        <v>0</v>
      </c>
      <c r="BI246" s="69"/>
      <c r="BJ246" s="69"/>
      <c r="BK246" s="69"/>
      <c r="BL246" s="69"/>
      <c r="BM246" s="69"/>
      <c r="BN246" s="71">
        <f>BH246*$H246</f>
        <v>0</v>
      </c>
      <c r="BO246" s="68">
        <f>SUM(BP246:BT246)</f>
        <v>0</v>
      </c>
      <c r="BP246" s="69"/>
      <c r="BQ246" s="69"/>
      <c r="BR246" s="69"/>
      <c r="BS246" s="69"/>
      <c r="BT246" s="69"/>
      <c r="BU246" s="71">
        <f>BO246*$H246</f>
        <v>0</v>
      </c>
      <c r="BV246" s="68">
        <f>SUM(BW246:CA246)</f>
        <v>0</v>
      </c>
      <c r="BW246" s="69"/>
      <c r="BX246" s="69"/>
      <c r="BY246" s="69"/>
      <c r="BZ246" s="69"/>
      <c r="CA246" s="69"/>
      <c r="CB246" s="71">
        <f>BV246*$H246</f>
        <v>0</v>
      </c>
      <c r="CC246" s="68">
        <f>SUM(CD246:CH246)</f>
        <v>0</v>
      </c>
      <c r="CD246" s="69"/>
      <c r="CE246" s="69"/>
      <c r="CF246" s="69"/>
      <c r="CG246" s="69"/>
      <c r="CH246" s="69"/>
      <c r="CI246" s="71">
        <f>CC246*$H246</f>
        <v>0</v>
      </c>
      <c r="CJ246" s="68">
        <f>SUM(CK246:CO246)</f>
        <v>0</v>
      </c>
      <c r="CK246" s="69"/>
      <c r="CL246" s="69"/>
      <c r="CM246" s="69"/>
      <c r="CN246" s="69"/>
      <c r="CO246" s="69"/>
      <c r="CP246" s="71">
        <f>CJ246*$H246</f>
        <v>0</v>
      </c>
      <c r="CQ246" s="68">
        <f>SUM(CR246:CV246)</f>
        <v>0</v>
      </c>
      <c r="CR246" s="69"/>
      <c r="CS246" s="69"/>
      <c r="CT246" s="69"/>
      <c r="CU246" s="69"/>
      <c r="CV246" s="69"/>
      <c r="CW246" s="71">
        <f>CQ246*$H246</f>
        <v>0</v>
      </c>
      <c r="CX246" s="68">
        <f>SUM(CY246:DC246)</f>
        <v>0</v>
      </c>
      <c r="CY246" s="69"/>
      <c r="CZ246" s="69"/>
      <c r="DA246" s="69"/>
      <c r="DB246" s="69"/>
      <c r="DC246" s="69"/>
      <c r="DD246" s="71">
        <f>CX246*$H246</f>
        <v>0</v>
      </c>
      <c r="DE246" s="68">
        <f>SUM(DF246:DJ246)</f>
        <v>0</v>
      </c>
      <c r="DF246" s="69"/>
      <c r="DG246" s="69"/>
      <c r="DH246" s="69"/>
      <c r="DI246" s="69"/>
      <c r="DJ246" s="69"/>
      <c r="DK246" s="71">
        <f>DE246*$H246</f>
        <v>0</v>
      </c>
      <c r="DL246" s="68">
        <f>SUM(DM246:DQ246)</f>
        <v>0</v>
      </c>
      <c r="DM246" s="69"/>
      <c r="DN246" s="69"/>
      <c r="DO246" s="69"/>
      <c r="DP246" s="69"/>
      <c r="DQ246" s="69"/>
      <c r="DR246" s="71">
        <f>DL246*$H246</f>
        <v>0</v>
      </c>
      <c r="DS246" s="68">
        <f>SUM(DT246:DX246)</f>
        <v>0</v>
      </c>
      <c r="DT246" s="69"/>
      <c r="DU246" s="69"/>
      <c r="DV246" s="69"/>
      <c r="DW246" s="69"/>
      <c r="DX246" s="69"/>
      <c r="DY246" s="71">
        <f>DS246*$H246</f>
        <v>0</v>
      </c>
      <c r="DZ246" s="68">
        <f>SUM(EA246:EE246)</f>
        <v>0</v>
      </c>
      <c r="EA246" s="69"/>
      <c r="EB246" s="69"/>
      <c r="EC246" s="69"/>
      <c r="ED246" s="69"/>
      <c r="EE246" s="69"/>
      <c r="EF246" s="71">
        <f>DZ246*$H246</f>
        <v>0</v>
      </c>
      <c r="EG246" s="70">
        <f t="shared" si="92"/>
        <v>1</v>
      </c>
      <c r="EH246" s="73">
        <f t="shared" si="93"/>
        <v>0</v>
      </c>
      <c r="EI246" s="70">
        <f t="shared" si="95"/>
        <v>0</v>
      </c>
      <c r="EJ246" s="66">
        <f t="shared" si="96"/>
        <v>0</v>
      </c>
      <c r="EM246" s="67"/>
    </row>
    <row r="247" spans="1:143" outlineLevel="1" x14ac:dyDescent="0.2">
      <c r="A247" s="302" t="s">
        <v>425</v>
      </c>
      <c r="B247" s="303" t="s">
        <v>301</v>
      </c>
      <c r="C247" s="306" t="str">
        <f>IFERROR(IFERROR(IF(MATCH(B247,[1]SINAPI!$A$3:$A$7037,0),(PROPER(VLOOKUP(B247,[1]SINAPI!$A$3:$E$7037,5,0))),0),IFERROR(IF(MATCH(B247,'[1]CDHU-182'!$A$9:$A$4098,0),(UPPER(VLOOKUP(B247,'[1]CDHU-182'!$A$9:$H$4098,8,0))),0),IFERROR(IF(MATCH(B247,[1]FDE!$A$7:$A$3232,0),(VLOOKUP(B247,[1]FDE!$A$7:$E$3232,5,0)),0),IF(MATCH(B247,'[1]SIURB Edif'!$A$2:$A$2699,0),(PROPER(VLOOKUP(B247,'[1]SIURB Edif'!A$2:E$2699,5,0))),0))))," ")</f>
        <v>CDHU-182</v>
      </c>
      <c r="D247" s="169" t="s">
        <v>809</v>
      </c>
      <c r="E247" s="170" t="s">
        <v>75</v>
      </c>
      <c r="F247" s="174">
        <v>1</v>
      </c>
      <c r="G247" s="74"/>
      <c r="H247" s="177">
        <f>ROUND(IFERROR(F247*G247," - "),2)</f>
        <v>0</v>
      </c>
      <c r="I247" s="178" t="e">
        <f>H247/$G$686</f>
        <v>#DIV/0!</v>
      </c>
      <c r="J247" s="19">
        <f t="shared" si="94"/>
        <v>1</v>
      </c>
      <c r="K247" s="68">
        <f>SUM(L247:P247)</f>
        <v>0</v>
      </c>
      <c r="L247" s="69"/>
      <c r="M247" s="69"/>
      <c r="N247" s="69"/>
      <c r="O247" s="69"/>
      <c r="P247" s="69"/>
      <c r="Q247" s="73">
        <f>K247*$H247</f>
        <v>0</v>
      </c>
      <c r="R247" s="68">
        <f>SUM(S247:W247)</f>
        <v>0</v>
      </c>
      <c r="S247" s="69"/>
      <c r="T247" s="69"/>
      <c r="U247" s="69"/>
      <c r="V247" s="69"/>
      <c r="W247" s="69"/>
      <c r="X247" s="71">
        <f>R247*$H247</f>
        <v>0</v>
      </c>
      <c r="Y247" s="68">
        <f>SUM(Z247:AD247)</f>
        <v>0</v>
      </c>
      <c r="Z247" s="69"/>
      <c r="AA247" s="69"/>
      <c r="AB247" s="69"/>
      <c r="AC247" s="69"/>
      <c r="AD247" s="69"/>
      <c r="AE247" s="71">
        <f>Y247*$H247</f>
        <v>0</v>
      </c>
      <c r="AF247" s="68">
        <f>SUM(AG247:AK247)</f>
        <v>0</v>
      </c>
      <c r="AG247" s="69"/>
      <c r="AH247" s="69"/>
      <c r="AI247" s="69"/>
      <c r="AJ247" s="69"/>
      <c r="AK247" s="69"/>
      <c r="AL247" s="71">
        <f>AF247*$H247</f>
        <v>0</v>
      </c>
      <c r="AM247" s="68">
        <f>SUM(AN247:AR247)</f>
        <v>0</v>
      </c>
      <c r="AN247" s="69"/>
      <c r="AO247" s="69"/>
      <c r="AP247" s="69"/>
      <c r="AQ247" s="69"/>
      <c r="AR247" s="69"/>
      <c r="AS247" s="71">
        <f>AM247*$H247</f>
        <v>0</v>
      </c>
      <c r="AT247" s="68">
        <f>SUM(AU247:AY247)</f>
        <v>0</v>
      </c>
      <c r="AU247" s="69"/>
      <c r="AV247" s="69"/>
      <c r="AW247" s="69"/>
      <c r="AX247" s="69"/>
      <c r="AY247" s="69"/>
      <c r="AZ247" s="71">
        <f>AT247*$H247</f>
        <v>0</v>
      </c>
      <c r="BA247" s="68">
        <f>SUM(BB247:BF247)</f>
        <v>0</v>
      </c>
      <c r="BB247" s="69"/>
      <c r="BC247" s="69"/>
      <c r="BD247" s="69"/>
      <c r="BE247" s="69"/>
      <c r="BF247" s="69"/>
      <c r="BG247" s="71">
        <f>BA247*$H247</f>
        <v>0</v>
      </c>
      <c r="BH247" s="68">
        <f>SUM(BI247:BM247)</f>
        <v>0</v>
      </c>
      <c r="BI247" s="69"/>
      <c r="BJ247" s="69"/>
      <c r="BK247" s="69"/>
      <c r="BL247" s="69"/>
      <c r="BM247" s="69"/>
      <c r="BN247" s="71">
        <f>BH247*$H247</f>
        <v>0</v>
      </c>
      <c r="BO247" s="68">
        <f>SUM(BP247:BT247)</f>
        <v>0</v>
      </c>
      <c r="BP247" s="69"/>
      <c r="BQ247" s="69"/>
      <c r="BR247" s="69"/>
      <c r="BS247" s="69"/>
      <c r="BT247" s="69"/>
      <c r="BU247" s="71">
        <f>BO247*$H247</f>
        <v>0</v>
      </c>
      <c r="BV247" s="68">
        <f>SUM(BW247:CA247)</f>
        <v>0</v>
      </c>
      <c r="BW247" s="69"/>
      <c r="BX247" s="69"/>
      <c r="BY247" s="69"/>
      <c r="BZ247" s="69"/>
      <c r="CA247" s="69"/>
      <c r="CB247" s="71">
        <f>BV247*$H247</f>
        <v>0</v>
      </c>
      <c r="CC247" s="68">
        <f>SUM(CD247:CH247)</f>
        <v>0</v>
      </c>
      <c r="CD247" s="69"/>
      <c r="CE247" s="69"/>
      <c r="CF247" s="69"/>
      <c r="CG247" s="69"/>
      <c r="CH247" s="69"/>
      <c r="CI247" s="71">
        <f>CC247*$H247</f>
        <v>0</v>
      </c>
      <c r="CJ247" s="68">
        <f>SUM(CK247:CO247)</f>
        <v>0</v>
      </c>
      <c r="CK247" s="69"/>
      <c r="CL247" s="69"/>
      <c r="CM247" s="69"/>
      <c r="CN247" s="69"/>
      <c r="CO247" s="69"/>
      <c r="CP247" s="71">
        <f>CJ247*$H247</f>
        <v>0</v>
      </c>
      <c r="CQ247" s="68">
        <f>SUM(CR247:CV247)</f>
        <v>0</v>
      </c>
      <c r="CR247" s="69"/>
      <c r="CS247" s="69"/>
      <c r="CT247" s="69"/>
      <c r="CU247" s="69"/>
      <c r="CV247" s="69"/>
      <c r="CW247" s="71">
        <f>CQ247*$H247</f>
        <v>0</v>
      </c>
      <c r="CX247" s="68">
        <f>SUM(CY247:DC247)</f>
        <v>0</v>
      </c>
      <c r="CY247" s="69"/>
      <c r="CZ247" s="69"/>
      <c r="DA247" s="69"/>
      <c r="DB247" s="69"/>
      <c r="DC247" s="69"/>
      <c r="DD247" s="71">
        <f>CX247*$H247</f>
        <v>0</v>
      </c>
      <c r="DE247" s="68">
        <f>SUM(DF247:DJ247)</f>
        <v>0</v>
      </c>
      <c r="DF247" s="69"/>
      <c r="DG247" s="69"/>
      <c r="DH247" s="69"/>
      <c r="DI247" s="69"/>
      <c r="DJ247" s="69"/>
      <c r="DK247" s="71">
        <f>DE247*$H247</f>
        <v>0</v>
      </c>
      <c r="DL247" s="68">
        <f>SUM(DM247:DQ247)</f>
        <v>0</v>
      </c>
      <c r="DM247" s="69"/>
      <c r="DN247" s="69"/>
      <c r="DO247" s="69"/>
      <c r="DP247" s="69"/>
      <c r="DQ247" s="69"/>
      <c r="DR247" s="71">
        <f>DL247*$H247</f>
        <v>0</v>
      </c>
      <c r="DS247" s="68">
        <f>SUM(DT247:DX247)</f>
        <v>0</v>
      </c>
      <c r="DT247" s="69"/>
      <c r="DU247" s="69"/>
      <c r="DV247" s="69"/>
      <c r="DW247" s="69"/>
      <c r="DX247" s="69"/>
      <c r="DY247" s="71">
        <f>DS247*$H247</f>
        <v>0</v>
      </c>
      <c r="DZ247" s="68">
        <f>SUM(EA247:EE247)</f>
        <v>0</v>
      </c>
      <c r="EA247" s="69"/>
      <c r="EB247" s="69"/>
      <c r="EC247" s="69"/>
      <c r="ED247" s="69"/>
      <c r="EE247" s="69"/>
      <c r="EF247" s="71">
        <f>DZ247*$H247</f>
        <v>0</v>
      </c>
      <c r="EG247" s="70">
        <f t="shared" si="92"/>
        <v>1</v>
      </c>
      <c r="EH247" s="73">
        <f t="shared" si="93"/>
        <v>0</v>
      </c>
      <c r="EI247" s="70">
        <f t="shared" si="95"/>
        <v>0</v>
      </c>
      <c r="EJ247" s="66">
        <f t="shared" si="96"/>
        <v>0</v>
      </c>
      <c r="EM247" s="67"/>
    </row>
    <row r="248" spans="1:143" outlineLevel="1" x14ac:dyDescent="0.2">
      <c r="A248" s="302" t="s">
        <v>426</v>
      </c>
      <c r="B248" s="303" t="s">
        <v>300</v>
      </c>
      <c r="C248" s="306" t="str">
        <f>IFERROR(IFERROR(IF(MATCH(B248,[1]SINAPI!$A$3:$A$7037,0),(PROPER(VLOOKUP(B248,[1]SINAPI!$A$3:$E$7037,5,0))),0),IFERROR(IF(MATCH(B248,'[1]CDHU-182'!$A$9:$A$4098,0),(UPPER(VLOOKUP(B248,'[1]CDHU-182'!$A$9:$H$4098,8,0))),0),IFERROR(IF(MATCH(B248,[1]FDE!$A$7:$A$3232,0),(VLOOKUP(B248,[1]FDE!$A$7:$E$3232,5,0)),0),IF(MATCH(B248,'[1]SIURB Edif'!$A$2:$A$2699,0),(PROPER(VLOOKUP(B248,'[1]SIURB Edif'!A$2:E$2699,5,0))),0))))," ")</f>
        <v>CDHU-182</v>
      </c>
      <c r="D248" s="169" t="s">
        <v>810</v>
      </c>
      <c r="E248" s="170" t="s">
        <v>75</v>
      </c>
      <c r="F248" s="174">
        <v>1</v>
      </c>
      <c r="G248" s="74"/>
      <c r="H248" s="177">
        <f>ROUND(IFERROR(F248*G248," - "),2)</f>
        <v>0</v>
      </c>
      <c r="I248" s="178" t="e">
        <f>H248/$G$686</f>
        <v>#DIV/0!</v>
      </c>
      <c r="J248" s="19">
        <f t="shared" si="94"/>
        <v>1</v>
      </c>
      <c r="K248" s="68">
        <f>SUM(L248:P248)</f>
        <v>0</v>
      </c>
      <c r="L248" s="69"/>
      <c r="M248" s="69"/>
      <c r="N248" s="69"/>
      <c r="O248" s="69"/>
      <c r="P248" s="69"/>
      <c r="Q248" s="73">
        <f>K248*$H248</f>
        <v>0</v>
      </c>
      <c r="R248" s="68">
        <f>SUM(S248:W248)</f>
        <v>0</v>
      </c>
      <c r="S248" s="69"/>
      <c r="T248" s="69"/>
      <c r="U248" s="69"/>
      <c r="V248" s="69"/>
      <c r="W248" s="69"/>
      <c r="X248" s="71">
        <f>R248*$H248</f>
        <v>0</v>
      </c>
      <c r="Y248" s="68">
        <f>SUM(Z248:AD248)</f>
        <v>0</v>
      </c>
      <c r="Z248" s="69"/>
      <c r="AA248" s="69"/>
      <c r="AB248" s="69"/>
      <c r="AC248" s="69"/>
      <c r="AD248" s="69"/>
      <c r="AE248" s="71">
        <f>Y248*$H248</f>
        <v>0</v>
      </c>
      <c r="AF248" s="68">
        <f>SUM(AG248:AK248)</f>
        <v>0</v>
      </c>
      <c r="AG248" s="69"/>
      <c r="AH248" s="69"/>
      <c r="AI248" s="69"/>
      <c r="AJ248" s="69"/>
      <c r="AK248" s="69"/>
      <c r="AL248" s="71">
        <f>AF248*$H248</f>
        <v>0</v>
      </c>
      <c r="AM248" s="68">
        <f>SUM(AN248:AR248)</f>
        <v>0</v>
      </c>
      <c r="AN248" s="69"/>
      <c r="AO248" s="69"/>
      <c r="AP248" s="69"/>
      <c r="AQ248" s="69"/>
      <c r="AR248" s="69"/>
      <c r="AS248" s="71">
        <f>AM248*$H248</f>
        <v>0</v>
      </c>
      <c r="AT248" s="68">
        <f>SUM(AU248:AY248)</f>
        <v>0</v>
      </c>
      <c r="AU248" s="69"/>
      <c r="AV248" s="69"/>
      <c r="AW248" s="69"/>
      <c r="AX248" s="69"/>
      <c r="AY248" s="69"/>
      <c r="AZ248" s="71">
        <f>AT248*$H248</f>
        <v>0</v>
      </c>
      <c r="BA248" s="68">
        <f>SUM(BB248:BF248)</f>
        <v>0</v>
      </c>
      <c r="BB248" s="69"/>
      <c r="BC248" s="69"/>
      <c r="BD248" s="69"/>
      <c r="BE248" s="69"/>
      <c r="BF248" s="69"/>
      <c r="BG248" s="71">
        <f>BA248*$H248</f>
        <v>0</v>
      </c>
      <c r="BH248" s="68">
        <f>SUM(BI248:BM248)</f>
        <v>0</v>
      </c>
      <c r="BI248" s="69"/>
      <c r="BJ248" s="69"/>
      <c r="BK248" s="69"/>
      <c r="BL248" s="69"/>
      <c r="BM248" s="69"/>
      <c r="BN248" s="71">
        <f>BH248*$H248</f>
        <v>0</v>
      </c>
      <c r="BO248" s="68">
        <f>SUM(BP248:BT248)</f>
        <v>0</v>
      </c>
      <c r="BP248" s="69"/>
      <c r="BQ248" s="69"/>
      <c r="BR248" s="69"/>
      <c r="BS248" s="69"/>
      <c r="BT248" s="69"/>
      <c r="BU248" s="71">
        <f>BO248*$H248</f>
        <v>0</v>
      </c>
      <c r="BV248" s="68">
        <f>SUM(BW248:CA248)</f>
        <v>0</v>
      </c>
      <c r="BW248" s="69"/>
      <c r="BX248" s="69"/>
      <c r="BY248" s="69"/>
      <c r="BZ248" s="69"/>
      <c r="CA248" s="69"/>
      <c r="CB248" s="71">
        <f>BV248*$H248</f>
        <v>0</v>
      </c>
      <c r="CC248" s="68">
        <f>SUM(CD248:CH248)</f>
        <v>0</v>
      </c>
      <c r="CD248" s="69"/>
      <c r="CE248" s="69"/>
      <c r="CF248" s="69"/>
      <c r="CG248" s="69"/>
      <c r="CH248" s="69"/>
      <c r="CI248" s="71">
        <f>CC248*$H248</f>
        <v>0</v>
      </c>
      <c r="CJ248" s="68">
        <f>SUM(CK248:CO248)</f>
        <v>0</v>
      </c>
      <c r="CK248" s="69"/>
      <c r="CL248" s="69"/>
      <c r="CM248" s="69"/>
      <c r="CN248" s="69"/>
      <c r="CO248" s="69"/>
      <c r="CP248" s="71">
        <f>CJ248*$H248</f>
        <v>0</v>
      </c>
      <c r="CQ248" s="68">
        <f>SUM(CR248:CV248)</f>
        <v>0</v>
      </c>
      <c r="CR248" s="69"/>
      <c r="CS248" s="69"/>
      <c r="CT248" s="69"/>
      <c r="CU248" s="69"/>
      <c r="CV248" s="69"/>
      <c r="CW248" s="71">
        <f>CQ248*$H248</f>
        <v>0</v>
      </c>
      <c r="CX248" s="68">
        <f>SUM(CY248:DC248)</f>
        <v>0</v>
      </c>
      <c r="CY248" s="69"/>
      <c r="CZ248" s="69"/>
      <c r="DA248" s="69"/>
      <c r="DB248" s="69"/>
      <c r="DC248" s="69"/>
      <c r="DD248" s="71">
        <f>CX248*$H248</f>
        <v>0</v>
      </c>
      <c r="DE248" s="68">
        <f>SUM(DF248:DJ248)</f>
        <v>0</v>
      </c>
      <c r="DF248" s="69"/>
      <c r="DG248" s="69"/>
      <c r="DH248" s="69"/>
      <c r="DI248" s="69"/>
      <c r="DJ248" s="69"/>
      <c r="DK248" s="71">
        <f>DE248*$H248</f>
        <v>0</v>
      </c>
      <c r="DL248" s="68">
        <f>SUM(DM248:DQ248)</f>
        <v>0</v>
      </c>
      <c r="DM248" s="69"/>
      <c r="DN248" s="69"/>
      <c r="DO248" s="69"/>
      <c r="DP248" s="69"/>
      <c r="DQ248" s="69"/>
      <c r="DR248" s="71">
        <f>DL248*$H248</f>
        <v>0</v>
      </c>
      <c r="DS248" s="68">
        <f>SUM(DT248:DX248)</f>
        <v>0</v>
      </c>
      <c r="DT248" s="69"/>
      <c r="DU248" s="69"/>
      <c r="DV248" s="69"/>
      <c r="DW248" s="69"/>
      <c r="DX248" s="69"/>
      <c r="DY248" s="71">
        <f>DS248*$H248</f>
        <v>0</v>
      </c>
      <c r="DZ248" s="68">
        <f>SUM(EA248:EE248)</f>
        <v>0</v>
      </c>
      <c r="EA248" s="69"/>
      <c r="EB248" s="69"/>
      <c r="EC248" s="69"/>
      <c r="ED248" s="69"/>
      <c r="EE248" s="69"/>
      <c r="EF248" s="71">
        <f>DZ248*$H248</f>
        <v>0</v>
      </c>
      <c r="EG248" s="70">
        <f t="shared" si="92"/>
        <v>1</v>
      </c>
      <c r="EH248" s="73">
        <f t="shared" si="93"/>
        <v>0</v>
      </c>
      <c r="EI248" s="70">
        <f t="shared" si="95"/>
        <v>0</v>
      </c>
      <c r="EJ248" s="66">
        <f t="shared" si="96"/>
        <v>0</v>
      </c>
      <c r="EM248" s="67"/>
    </row>
    <row r="249" spans="1:143" outlineLevel="1" x14ac:dyDescent="0.2">
      <c r="A249" s="313" t="s">
        <v>199</v>
      </c>
      <c r="B249" s="314"/>
      <c r="C249" s="307"/>
      <c r="D249" s="176" t="s">
        <v>358</v>
      </c>
      <c r="E249" s="28">
        <f>SUM(H250:H252)</f>
        <v>0</v>
      </c>
      <c r="F249" s="28"/>
      <c r="G249" s="28"/>
      <c r="H249" s="28"/>
      <c r="I249" s="27" t="e">
        <f>E249/$G$686</f>
        <v>#DIV/0!</v>
      </c>
      <c r="J249" s="19">
        <f t="shared" si="94"/>
        <v>1</v>
      </c>
      <c r="K249" s="68"/>
      <c r="L249" s="69"/>
      <c r="M249" s="69"/>
      <c r="N249" s="69"/>
      <c r="O249" s="69"/>
      <c r="P249" s="70"/>
      <c r="Q249" s="73"/>
      <c r="R249" s="68"/>
      <c r="S249" s="69"/>
      <c r="T249" s="69"/>
      <c r="U249" s="69"/>
      <c r="V249" s="69"/>
      <c r="W249" s="70"/>
      <c r="X249" s="71"/>
      <c r="Y249" s="68"/>
      <c r="Z249" s="69"/>
      <c r="AA249" s="69"/>
      <c r="AB249" s="69"/>
      <c r="AC249" s="69"/>
      <c r="AD249" s="70"/>
      <c r="AE249" s="71"/>
      <c r="AF249" s="68"/>
      <c r="AG249" s="69"/>
      <c r="AH249" s="69"/>
      <c r="AI249" s="69"/>
      <c r="AJ249" s="69"/>
      <c r="AK249" s="70"/>
      <c r="AL249" s="71"/>
      <c r="AM249" s="68"/>
      <c r="AN249" s="69"/>
      <c r="AO249" s="69"/>
      <c r="AP249" s="69"/>
      <c r="AQ249" s="69"/>
      <c r="AR249" s="70"/>
      <c r="AS249" s="71"/>
      <c r="AT249" s="68"/>
      <c r="AU249" s="69"/>
      <c r="AV249" s="69"/>
      <c r="AW249" s="69"/>
      <c r="AX249" s="69"/>
      <c r="AY249" s="70"/>
      <c r="AZ249" s="71"/>
      <c r="BA249" s="68"/>
      <c r="BB249" s="69"/>
      <c r="BC249" s="69"/>
      <c r="BD249" s="69"/>
      <c r="BE249" s="69"/>
      <c r="BF249" s="70"/>
      <c r="BG249" s="71"/>
      <c r="BH249" s="68"/>
      <c r="BI249" s="69"/>
      <c r="BJ249" s="69"/>
      <c r="BK249" s="69"/>
      <c r="BL249" s="69"/>
      <c r="BM249" s="70"/>
      <c r="BN249" s="71"/>
      <c r="BO249" s="68"/>
      <c r="BP249" s="69"/>
      <c r="BQ249" s="69"/>
      <c r="BR249" s="69"/>
      <c r="BS249" s="69"/>
      <c r="BT249" s="70"/>
      <c r="BU249" s="71"/>
      <c r="BV249" s="68"/>
      <c r="BW249" s="69"/>
      <c r="BX249" s="69"/>
      <c r="BY249" s="69"/>
      <c r="BZ249" s="69"/>
      <c r="CA249" s="70"/>
      <c r="CB249" s="71"/>
      <c r="CC249" s="68"/>
      <c r="CD249" s="69"/>
      <c r="CE249" s="69"/>
      <c r="CF249" s="69"/>
      <c r="CG249" s="69"/>
      <c r="CH249" s="70"/>
      <c r="CI249" s="71"/>
      <c r="CJ249" s="68"/>
      <c r="CK249" s="69"/>
      <c r="CL249" s="69"/>
      <c r="CM249" s="69"/>
      <c r="CN249" s="69"/>
      <c r="CO249" s="70"/>
      <c r="CP249" s="71"/>
      <c r="CQ249" s="68"/>
      <c r="CR249" s="69"/>
      <c r="CS249" s="69"/>
      <c r="CT249" s="69"/>
      <c r="CU249" s="69"/>
      <c r="CV249" s="70"/>
      <c r="CW249" s="71"/>
      <c r="CX249" s="68"/>
      <c r="CY249" s="69"/>
      <c r="CZ249" s="69"/>
      <c r="DA249" s="69"/>
      <c r="DB249" s="69"/>
      <c r="DC249" s="70"/>
      <c r="DD249" s="71"/>
      <c r="DE249" s="68"/>
      <c r="DF249" s="69"/>
      <c r="DG249" s="69"/>
      <c r="DH249" s="69"/>
      <c r="DI249" s="69"/>
      <c r="DJ249" s="70"/>
      <c r="DK249" s="71"/>
      <c r="DL249" s="68"/>
      <c r="DM249" s="69"/>
      <c r="DN249" s="69"/>
      <c r="DO249" s="69"/>
      <c r="DP249" s="69"/>
      <c r="DQ249" s="70"/>
      <c r="DR249" s="71"/>
      <c r="DS249" s="68"/>
      <c r="DT249" s="69"/>
      <c r="DU249" s="69"/>
      <c r="DV249" s="69"/>
      <c r="DW249" s="69"/>
      <c r="DX249" s="70"/>
      <c r="DY249" s="71"/>
      <c r="DZ249" s="68"/>
      <c r="EA249" s="69"/>
      <c r="EB249" s="69"/>
      <c r="EC249" s="69"/>
      <c r="ED249" s="69"/>
      <c r="EE249" s="70"/>
      <c r="EF249" s="71"/>
      <c r="EG249" s="70">
        <f t="shared" si="92"/>
        <v>1</v>
      </c>
      <c r="EH249" s="73">
        <f t="shared" si="93"/>
        <v>0</v>
      </c>
      <c r="EI249" s="70">
        <f t="shared" si="95"/>
        <v>0</v>
      </c>
      <c r="EJ249" s="66">
        <f t="shared" si="96"/>
        <v>0</v>
      </c>
      <c r="EM249" s="67"/>
    </row>
    <row r="250" spans="1:143" outlineLevel="1" x14ac:dyDescent="0.2">
      <c r="A250" s="302" t="s">
        <v>427</v>
      </c>
      <c r="B250" s="304" t="s">
        <v>236</v>
      </c>
      <c r="C250" s="306" t="str">
        <f>IFERROR(IFERROR(IF(MATCH(B250,[1]SINAPI!$A$3:$A$7037,0),(PROPER(VLOOKUP(B250,[1]SINAPI!$A$3:$E$7037,5,0))),0),IFERROR(IF(MATCH(B250,'[1]CDHU-182'!$A$9:$A$4098,0),(UPPER(VLOOKUP(B250,'[1]CDHU-182'!$A$9:$H$4098,8,0))),0),IFERROR(IF(MATCH(B250,[1]FDE!$A$7:$A$3232,0),(VLOOKUP(B250,[1]FDE!$A$7:$E$3232,5,0)),0),IF(MATCH(B250,'[1]SIURB Edif'!$A$2:$A$2699,0),(PROPER(VLOOKUP(B250,'[1]SIURB Edif'!A$2:E$2699,5,0))),0))))," ")</f>
        <v>CDHU-182</v>
      </c>
      <c r="D250" s="169" t="s">
        <v>798</v>
      </c>
      <c r="E250" s="170" t="s">
        <v>22</v>
      </c>
      <c r="F250" s="174">
        <v>62.67</v>
      </c>
      <c r="G250" s="74"/>
      <c r="H250" s="172">
        <f>ROUND(IFERROR(F250*G250," - "),2)</f>
        <v>0</v>
      </c>
      <c r="I250" s="175" t="e">
        <f>H250/$G$686</f>
        <v>#DIV/0!</v>
      </c>
      <c r="J250" s="19">
        <f t="shared" si="94"/>
        <v>1</v>
      </c>
      <c r="K250" s="68">
        <f>SUM(L250:P250)</f>
        <v>0</v>
      </c>
      <c r="L250" s="69"/>
      <c r="M250" s="69"/>
      <c r="N250" s="69"/>
      <c r="O250" s="69"/>
      <c r="P250" s="69"/>
      <c r="Q250" s="73">
        <f>K250*$H250</f>
        <v>0</v>
      </c>
      <c r="R250" s="68">
        <f>SUM(S250:W250)</f>
        <v>0</v>
      </c>
      <c r="S250" s="69"/>
      <c r="T250" s="69"/>
      <c r="U250" s="69"/>
      <c r="V250" s="69"/>
      <c r="W250" s="69"/>
      <c r="X250" s="71">
        <f>R250*$H250</f>
        <v>0</v>
      </c>
      <c r="Y250" s="68">
        <f>SUM(Z250:AD250)</f>
        <v>0</v>
      </c>
      <c r="Z250" s="69"/>
      <c r="AA250" s="69"/>
      <c r="AB250" s="69"/>
      <c r="AC250" s="69"/>
      <c r="AD250" s="69"/>
      <c r="AE250" s="71">
        <f>Y250*$H250</f>
        <v>0</v>
      </c>
      <c r="AF250" s="68">
        <f>SUM(AG250:AK250)</f>
        <v>0</v>
      </c>
      <c r="AG250" s="69"/>
      <c r="AH250" s="69"/>
      <c r="AI250" s="69"/>
      <c r="AJ250" s="69"/>
      <c r="AK250" s="69"/>
      <c r="AL250" s="71">
        <f>AF250*$H250</f>
        <v>0</v>
      </c>
      <c r="AM250" s="68">
        <f>SUM(AN250:AR250)</f>
        <v>0</v>
      </c>
      <c r="AN250" s="69"/>
      <c r="AO250" s="69"/>
      <c r="AP250" s="69"/>
      <c r="AQ250" s="69"/>
      <c r="AR250" s="69"/>
      <c r="AS250" s="71">
        <f>AM250*$H250</f>
        <v>0</v>
      </c>
      <c r="AT250" s="68">
        <f>SUM(AU250:AY250)</f>
        <v>0</v>
      </c>
      <c r="AU250" s="69"/>
      <c r="AV250" s="69"/>
      <c r="AW250" s="69"/>
      <c r="AX250" s="69"/>
      <c r="AY250" s="69"/>
      <c r="AZ250" s="71">
        <f>AT250*$H250</f>
        <v>0</v>
      </c>
      <c r="BA250" s="68">
        <f>SUM(BB250:BF250)</f>
        <v>0</v>
      </c>
      <c r="BB250" s="69"/>
      <c r="BC250" s="69"/>
      <c r="BD250" s="69"/>
      <c r="BE250" s="69"/>
      <c r="BF250" s="69"/>
      <c r="BG250" s="71">
        <f>BA250*$H250</f>
        <v>0</v>
      </c>
      <c r="BH250" s="68">
        <f>SUM(BI250:BM250)</f>
        <v>0</v>
      </c>
      <c r="BI250" s="69"/>
      <c r="BJ250" s="69"/>
      <c r="BK250" s="69"/>
      <c r="BL250" s="69"/>
      <c r="BM250" s="69"/>
      <c r="BN250" s="71">
        <f>BH250*$H250</f>
        <v>0</v>
      </c>
      <c r="BO250" s="68">
        <f>SUM(BP250:BT250)</f>
        <v>0</v>
      </c>
      <c r="BP250" s="69"/>
      <c r="BQ250" s="69"/>
      <c r="BR250" s="69"/>
      <c r="BS250" s="69"/>
      <c r="BT250" s="69"/>
      <c r="BU250" s="71">
        <f>BO250*$H250</f>
        <v>0</v>
      </c>
      <c r="BV250" s="68">
        <f>SUM(BW250:CA250)</f>
        <v>0</v>
      </c>
      <c r="BW250" s="69"/>
      <c r="BX250" s="69"/>
      <c r="BY250" s="69"/>
      <c r="BZ250" s="69"/>
      <c r="CA250" s="69"/>
      <c r="CB250" s="71">
        <f>BV250*$H250</f>
        <v>0</v>
      </c>
      <c r="CC250" s="68">
        <f>SUM(CD250:CH250)</f>
        <v>0</v>
      </c>
      <c r="CD250" s="69"/>
      <c r="CE250" s="69"/>
      <c r="CF250" s="69"/>
      <c r="CG250" s="69"/>
      <c r="CH250" s="69"/>
      <c r="CI250" s="71">
        <f>CC250*$H250</f>
        <v>0</v>
      </c>
      <c r="CJ250" s="68">
        <f>SUM(CK250:CO250)</f>
        <v>0</v>
      </c>
      <c r="CK250" s="69"/>
      <c r="CL250" s="69"/>
      <c r="CM250" s="69"/>
      <c r="CN250" s="69"/>
      <c r="CO250" s="69"/>
      <c r="CP250" s="71">
        <f>CJ250*$H250</f>
        <v>0</v>
      </c>
      <c r="CQ250" s="68">
        <f>SUM(CR250:CV250)</f>
        <v>0</v>
      </c>
      <c r="CR250" s="69"/>
      <c r="CS250" s="69"/>
      <c r="CT250" s="69"/>
      <c r="CU250" s="69"/>
      <c r="CV250" s="69"/>
      <c r="CW250" s="71">
        <f>CQ250*$H250</f>
        <v>0</v>
      </c>
      <c r="CX250" s="68">
        <f>SUM(CY250:DC250)</f>
        <v>0</v>
      </c>
      <c r="CY250" s="69"/>
      <c r="CZ250" s="69"/>
      <c r="DA250" s="69"/>
      <c r="DB250" s="69"/>
      <c r="DC250" s="69"/>
      <c r="DD250" s="71">
        <f>CX250*$H250</f>
        <v>0</v>
      </c>
      <c r="DE250" s="68">
        <f>SUM(DF250:DJ250)</f>
        <v>0</v>
      </c>
      <c r="DF250" s="69"/>
      <c r="DG250" s="69"/>
      <c r="DH250" s="69"/>
      <c r="DI250" s="69"/>
      <c r="DJ250" s="69"/>
      <c r="DK250" s="71">
        <f>DE250*$H250</f>
        <v>0</v>
      </c>
      <c r="DL250" s="68">
        <f>SUM(DM250:DQ250)</f>
        <v>0</v>
      </c>
      <c r="DM250" s="69"/>
      <c r="DN250" s="69"/>
      <c r="DO250" s="69"/>
      <c r="DP250" s="69"/>
      <c r="DQ250" s="69"/>
      <c r="DR250" s="71">
        <f>DL250*$H250</f>
        <v>0</v>
      </c>
      <c r="DS250" s="68">
        <f>SUM(DT250:DX250)</f>
        <v>0</v>
      </c>
      <c r="DT250" s="69"/>
      <c r="DU250" s="69"/>
      <c r="DV250" s="69"/>
      <c r="DW250" s="69"/>
      <c r="DX250" s="69"/>
      <c r="DY250" s="71">
        <f>DS250*$H250</f>
        <v>0</v>
      </c>
      <c r="DZ250" s="68">
        <f>SUM(EA250:EE250)</f>
        <v>0</v>
      </c>
      <c r="EA250" s="69"/>
      <c r="EB250" s="69"/>
      <c r="EC250" s="69"/>
      <c r="ED250" s="69"/>
      <c r="EE250" s="69"/>
      <c r="EF250" s="71">
        <f>DZ250*$H250</f>
        <v>0</v>
      </c>
      <c r="EG250" s="70">
        <f t="shared" si="92"/>
        <v>1</v>
      </c>
      <c r="EH250" s="73">
        <f t="shared" si="93"/>
        <v>0</v>
      </c>
      <c r="EI250" s="70">
        <f t="shared" si="95"/>
        <v>0</v>
      </c>
      <c r="EJ250" s="66">
        <f t="shared" si="96"/>
        <v>0</v>
      </c>
      <c r="EM250" s="67"/>
    </row>
    <row r="251" spans="1:143" outlineLevel="1" x14ac:dyDescent="0.2">
      <c r="A251" s="302" t="s">
        <v>428</v>
      </c>
      <c r="B251" s="304" t="s">
        <v>237</v>
      </c>
      <c r="C251" s="306" t="str">
        <f>IFERROR(IFERROR(IF(MATCH(B251,[1]SINAPI!$A$3:$A$7037,0),(PROPER(VLOOKUP(B251,[1]SINAPI!$A$3:$E$7037,5,0))),0),IFERROR(IF(MATCH(B251,'[1]CDHU-182'!$A$9:$A$4098,0),(UPPER(VLOOKUP(B251,'[1]CDHU-182'!$A$9:$H$4098,8,0))),0),IFERROR(IF(MATCH(B251,[1]FDE!$A$7:$A$3232,0),(VLOOKUP(B251,[1]FDE!$A$7:$E$3232,5,0)),0),IF(MATCH(B251,'[1]SIURB Edif'!$A$2:$A$2699,0),(PROPER(VLOOKUP(B251,'[1]SIURB Edif'!A$2:E$2699,5,0))),0))))," ")</f>
        <v>CDHU-182</v>
      </c>
      <c r="D251" s="169" t="s">
        <v>814</v>
      </c>
      <c r="E251" s="170" t="s">
        <v>22</v>
      </c>
      <c r="F251" s="174">
        <v>11.73</v>
      </c>
      <c r="G251" s="74"/>
      <c r="H251" s="172">
        <f>ROUND(IFERROR(F251*G251," - "),2)</f>
        <v>0</v>
      </c>
      <c r="I251" s="175" t="e">
        <f>H251/$G$686</f>
        <v>#DIV/0!</v>
      </c>
      <c r="J251" s="19">
        <f t="shared" si="94"/>
        <v>1</v>
      </c>
      <c r="K251" s="68">
        <f>SUM(L251:P251)</f>
        <v>0</v>
      </c>
      <c r="L251" s="69"/>
      <c r="M251" s="69"/>
      <c r="N251" s="69"/>
      <c r="O251" s="69"/>
      <c r="P251" s="69"/>
      <c r="Q251" s="73">
        <f>K251*$H251</f>
        <v>0</v>
      </c>
      <c r="R251" s="68">
        <f>SUM(S251:W251)</f>
        <v>0</v>
      </c>
      <c r="S251" s="69"/>
      <c r="T251" s="69"/>
      <c r="U251" s="69"/>
      <c r="V251" s="69"/>
      <c r="W251" s="69"/>
      <c r="X251" s="71">
        <f>R251*$H251</f>
        <v>0</v>
      </c>
      <c r="Y251" s="68">
        <f>SUM(Z251:AD251)</f>
        <v>0</v>
      </c>
      <c r="Z251" s="69"/>
      <c r="AA251" s="69"/>
      <c r="AB251" s="69"/>
      <c r="AC251" s="69"/>
      <c r="AD251" s="69"/>
      <c r="AE251" s="71">
        <f>Y251*$H251</f>
        <v>0</v>
      </c>
      <c r="AF251" s="68">
        <f>SUM(AG251:AK251)</f>
        <v>0</v>
      </c>
      <c r="AG251" s="69"/>
      <c r="AH251" s="69"/>
      <c r="AI251" s="69"/>
      <c r="AJ251" s="69"/>
      <c r="AK251" s="69"/>
      <c r="AL251" s="71">
        <f>AF251*$H251</f>
        <v>0</v>
      </c>
      <c r="AM251" s="68">
        <f>SUM(AN251:AR251)</f>
        <v>0</v>
      </c>
      <c r="AN251" s="69"/>
      <c r="AO251" s="69"/>
      <c r="AP251" s="69"/>
      <c r="AQ251" s="69"/>
      <c r="AR251" s="69"/>
      <c r="AS251" s="71">
        <f>AM251*$H251</f>
        <v>0</v>
      </c>
      <c r="AT251" s="68">
        <f>SUM(AU251:AY251)</f>
        <v>0</v>
      </c>
      <c r="AU251" s="69"/>
      <c r="AV251" s="69"/>
      <c r="AW251" s="69"/>
      <c r="AX251" s="69"/>
      <c r="AY251" s="69"/>
      <c r="AZ251" s="71">
        <f>AT251*$H251</f>
        <v>0</v>
      </c>
      <c r="BA251" s="68">
        <f>SUM(BB251:BF251)</f>
        <v>0</v>
      </c>
      <c r="BB251" s="69"/>
      <c r="BC251" s="69"/>
      <c r="BD251" s="69"/>
      <c r="BE251" s="69"/>
      <c r="BF251" s="69"/>
      <c r="BG251" s="71">
        <f>BA251*$H251</f>
        <v>0</v>
      </c>
      <c r="BH251" s="68">
        <f>SUM(BI251:BM251)</f>
        <v>0</v>
      </c>
      <c r="BI251" s="69"/>
      <c r="BJ251" s="69"/>
      <c r="BK251" s="69"/>
      <c r="BL251" s="69"/>
      <c r="BM251" s="69"/>
      <c r="BN251" s="71">
        <f>BH251*$H251</f>
        <v>0</v>
      </c>
      <c r="BO251" s="68">
        <f>SUM(BP251:BT251)</f>
        <v>0</v>
      </c>
      <c r="BP251" s="69"/>
      <c r="BQ251" s="69"/>
      <c r="BR251" s="69"/>
      <c r="BS251" s="69"/>
      <c r="BT251" s="69"/>
      <c r="BU251" s="71">
        <f>BO251*$H251</f>
        <v>0</v>
      </c>
      <c r="BV251" s="68">
        <f>SUM(BW251:CA251)</f>
        <v>0</v>
      </c>
      <c r="BW251" s="69"/>
      <c r="BX251" s="69"/>
      <c r="BY251" s="69"/>
      <c r="BZ251" s="69"/>
      <c r="CA251" s="69"/>
      <c r="CB251" s="71">
        <f>BV251*$H251</f>
        <v>0</v>
      </c>
      <c r="CC251" s="68">
        <f>SUM(CD251:CH251)</f>
        <v>0</v>
      </c>
      <c r="CD251" s="69"/>
      <c r="CE251" s="69"/>
      <c r="CF251" s="69"/>
      <c r="CG251" s="69"/>
      <c r="CH251" s="69"/>
      <c r="CI251" s="71">
        <f>CC251*$H251</f>
        <v>0</v>
      </c>
      <c r="CJ251" s="68">
        <f>SUM(CK251:CO251)</f>
        <v>0</v>
      </c>
      <c r="CK251" s="69"/>
      <c r="CL251" s="69"/>
      <c r="CM251" s="69"/>
      <c r="CN251" s="69"/>
      <c r="CO251" s="69"/>
      <c r="CP251" s="71">
        <f>CJ251*$H251</f>
        <v>0</v>
      </c>
      <c r="CQ251" s="68">
        <f>SUM(CR251:CV251)</f>
        <v>0</v>
      </c>
      <c r="CR251" s="69"/>
      <c r="CS251" s="69"/>
      <c r="CT251" s="69"/>
      <c r="CU251" s="69"/>
      <c r="CV251" s="69"/>
      <c r="CW251" s="71">
        <f>CQ251*$H251</f>
        <v>0</v>
      </c>
      <c r="CX251" s="68">
        <f>SUM(CY251:DC251)</f>
        <v>0</v>
      </c>
      <c r="CY251" s="69"/>
      <c r="CZ251" s="69"/>
      <c r="DA251" s="69"/>
      <c r="DB251" s="69"/>
      <c r="DC251" s="69"/>
      <c r="DD251" s="71">
        <f>CX251*$H251</f>
        <v>0</v>
      </c>
      <c r="DE251" s="68">
        <f>SUM(DF251:DJ251)</f>
        <v>0</v>
      </c>
      <c r="DF251" s="69"/>
      <c r="DG251" s="69"/>
      <c r="DH251" s="69"/>
      <c r="DI251" s="69"/>
      <c r="DJ251" s="69"/>
      <c r="DK251" s="71">
        <f>DE251*$H251</f>
        <v>0</v>
      </c>
      <c r="DL251" s="68">
        <f>SUM(DM251:DQ251)</f>
        <v>0</v>
      </c>
      <c r="DM251" s="69"/>
      <c r="DN251" s="69"/>
      <c r="DO251" s="69"/>
      <c r="DP251" s="69"/>
      <c r="DQ251" s="69"/>
      <c r="DR251" s="71">
        <f>DL251*$H251</f>
        <v>0</v>
      </c>
      <c r="DS251" s="68">
        <f>SUM(DT251:DX251)</f>
        <v>0</v>
      </c>
      <c r="DT251" s="69"/>
      <c r="DU251" s="69"/>
      <c r="DV251" s="69"/>
      <c r="DW251" s="69"/>
      <c r="DX251" s="69"/>
      <c r="DY251" s="71">
        <f>DS251*$H251</f>
        <v>0</v>
      </c>
      <c r="DZ251" s="68">
        <f>SUM(EA251:EE251)</f>
        <v>0</v>
      </c>
      <c r="EA251" s="69"/>
      <c r="EB251" s="69"/>
      <c r="EC251" s="69"/>
      <c r="ED251" s="69"/>
      <c r="EE251" s="69"/>
      <c r="EF251" s="71">
        <f>DZ251*$H251</f>
        <v>0</v>
      </c>
      <c r="EG251" s="70">
        <f t="shared" si="92"/>
        <v>1</v>
      </c>
      <c r="EH251" s="73">
        <f t="shared" si="93"/>
        <v>0</v>
      </c>
      <c r="EI251" s="70">
        <f t="shared" si="95"/>
        <v>0</v>
      </c>
      <c r="EJ251" s="66">
        <f t="shared" si="96"/>
        <v>0</v>
      </c>
      <c r="EM251" s="67"/>
    </row>
    <row r="252" spans="1:143" outlineLevel="1" x14ac:dyDescent="0.2">
      <c r="A252" s="302" t="s">
        <v>429</v>
      </c>
      <c r="B252" s="304">
        <v>150312</v>
      </c>
      <c r="C252" s="306" t="str">
        <f>IFERROR(IFERROR(IF(MATCH(B252,[1]SINAPI!$A$3:$A$7037,0),(PROPER(VLOOKUP(B252,[1]SINAPI!$A$3:$E$7037,5,0))),0),IFERROR(IF(MATCH(B252,'[1]CDHU-182'!$A$9:$A$4098,0),(UPPER(VLOOKUP(B252,'[1]CDHU-182'!$A$9:$H$4098,8,0))),0),IFERROR(IF(MATCH(B252,[1]FDE!$A$7:$A$3232,0),(VLOOKUP(B252,[1]FDE!$A$7:$E$3232,5,0)),0),IF(MATCH(B252,'[1]SIURB Edif'!$A$2:$A$2699,0),(PROPER(VLOOKUP(B252,'[1]SIURB Edif'!A$2:E$2699,5,0))),0))))," ")</f>
        <v>Siurb (Edif)-Jan/21</v>
      </c>
      <c r="D252" s="169" t="s">
        <v>821</v>
      </c>
      <c r="E252" s="170" t="s">
        <v>322</v>
      </c>
      <c r="F252" s="174">
        <v>74.400000000000006</v>
      </c>
      <c r="G252" s="74"/>
      <c r="H252" s="172">
        <f>ROUND(IFERROR(F252*G252," - "),2)</f>
        <v>0</v>
      </c>
      <c r="I252" s="175" t="e">
        <f>H252/$G$686</f>
        <v>#DIV/0!</v>
      </c>
      <c r="J252" s="19">
        <f t="shared" si="94"/>
        <v>1</v>
      </c>
      <c r="K252" s="68">
        <f>SUM(L252:P252)</f>
        <v>0</v>
      </c>
      <c r="L252" s="69"/>
      <c r="M252" s="69"/>
      <c r="N252" s="69"/>
      <c r="O252" s="69"/>
      <c r="P252" s="69"/>
      <c r="Q252" s="73">
        <f>K252*$H252</f>
        <v>0</v>
      </c>
      <c r="R252" s="68">
        <f>SUM(S252:W252)</f>
        <v>0</v>
      </c>
      <c r="S252" s="69"/>
      <c r="T252" s="69"/>
      <c r="U252" s="69"/>
      <c r="V252" s="69"/>
      <c r="W252" s="69"/>
      <c r="X252" s="71">
        <f>R252*$H252</f>
        <v>0</v>
      </c>
      <c r="Y252" s="68">
        <f>SUM(Z252:AD252)</f>
        <v>0</v>
      </c>
      <c r="Z252" s="69"/>
      <c r="AA252" s="69"/>
      <c r="AB252" s="69"/>
      <c r="AC252" s="69"/>
      <c r="AD252" s="69"/>
      <c r="AE252" s="71">
        <f>Y252*$H252</f>
        <v>0</v>
      </c>
      <c r="AF252" s="68">
        <f>SUM(AG252:AK252)</f>
        <v>0</v>
      </c>
      <c r="AG252" s="69"/>
      <c r="AH252" s="69"/>
      <c r="AI252" s="69"/>
      <c r="AJ252" s="69"/>
      <c r="AK252" s="69"/>
      <c r="AL252" s="71">
        <f>AF252*$H252</f>
        <v>0</v>
      </c>
      <c r="AM252" s="68">
        <f>SUM(AN252:AR252)</f>
        <v>0</v>
      </c>
      <c r="AN252" s="69"/>
      <c r="AO252" s="69"/>
      <c r="AP252" s="69"/>
      <c r="AQ252" s="69"/>
      <c r="AR252" s="69"/>
      <c r="AS252" s="71">
        <f>AM252*$H252</f>
        <v>0</v>
      </c>
      <c r="AT252" s="68">
        <f>SUM(AU252:AY252)</f>
        <v>0</v>
      </c>
      <c r="AU252" s="69"/>
      <c r="AV252" s="69"/>
      <c r="AW252" s="69"/>
      <c r="AX252" s="69"/>
      <c r="AY252" s="69"/>
      <c r="AZ252" s="71">
        <f>AT252*$H252</f>
        <v>0</v>
      </c>
      <c r="BA252" s="68">
        <f>SUM(BB252:BF252)</f>
        <v>0</v>
      </c>
      <c r="BB252" s="69"/>
      <c r="BC252" s="69"/>
      <c r="BD252" s="69"/>
      <c r="BE252" s="69"/>
      <c r="BF252" s="69"/>
      <c r="BG252" s="71">
        <f>BA252*$H252</f>
        <v>0</v>
      </c>
      <c r="BH252" s="68">
        <f>SUM(BI252:BM252)</f>
        <v>0</v>
      </c>
      <c r="BI252" s="69"/>
      <c r="BJ252" s="69"/>
      <c r="BK252" s="69"/>
      <c r="BL252" s="69"/>
      <c r="BM252" s="69"/>
      <c r="BN252" s="71">
        <f>BH252*$H252</f>
        <v>0</v>
      </c>
      <c r="BO252" s="68">
        <f>SUM(BP252:BT252)</f>
        <v>0</v>
      </c>
      <c r="BP252" s="69"/>
      <c r="BQ252" s="69"/>
      <c r="BR252" s="69"/>
      <c r="BS252" s="69"/>
      <c r="BT252" s="69"/>
      <c r="BU252" s="71">
        <f>BO252*$H252</f>
        <v>0</v>
      </c>
      <c r="BV252" s="68">
        <f>SUM(BW252:CA252)</f>
        <v>0</v>
      </c>
      <c r="BW252" s="69"/>
      <c r="BX252" s="69"/>
      <c r="BY252" s="69"/>
      <c r="BZ252" s="69"/>
      <c r="CA252" s="69"/>
      <c r="CB252" s="71">
        <f>BV252*$H252</f>
        <v>0</v>
      </c>
      <c r="CC252" s="68">
        <f>SUM(CD252:CH252)</f>
        <v>0</v>
      </c>
      <c r="CD252" s="69"/>
      <c r="CE252" s="69"/>
      <c r="CF252" s="69"/>
      <c r="CG252" s="69"/>
      <c r="CH252" s="69"/>
      <c r="CI252" s="71">
        <f>CC252*$H252</f>
        <v>0</v>
      </c>
      <c r="CJ252" s="68">
        <f>SUM(CK252:CO252)</f>
        <v>0</v>
      </c>
      <c r="CK252" s="69"/>
      <c r="CL252" s="69"/>
      <c r="CM252" s="69"/>
      <c r="CN252" s="69"/>
      <c r="CO252" s="69"/>
      <c r="CP252" s="71">
        <f>CJ252*$H252</f>
        <v>0</v>
      </c>
      <c r="CQ252" s="68">
        <f>SUM(CR252:CV252)</f>
        <v>0</v>
      </c>
      <c r="CR252" s="69"/>
      <c r="CS252" s="69"/>
      <c r="CT252" s="69"/>
      <c r="CU252" s="69"/>
      <c r="CV252" s="69"/>
      <c r="CW252" s="71">
        <f>CQ252*$H252</f>
        <v>0</v>
      </c>
      <c r="CX252" s="68">
        <f>SUM(CY252:DC252)</f>
        <v>0</v>
      </c>
      <c r="CY252" s="69"/>
      <c r="CZ252" s="69"/>
      <c r="DA252" s="69"/>
      <c r="DB252" s="69"/>
      <c r="DC252" s="69"/>
      <c r="DD252" s="71">
        <f>CX252*$H252</f>
        <v>0</v>
      </c>
      <c r="DE252" s="68">
        <f>SUM(DF252:DJ252)</f>
        <v>0</v>
      </c>
      <c r="DF252" s="69"/>
      <c r="DG252" s="69"/>
      <c r="DH252" s="69"/>
      <c r="DI252" s="69"/>
      <c r="DJ252" s="69"/>
      <c r="DK252" s="71">
        <f>DE252*$H252</f>
        <v>0</v>
      </c>
      <c r="DL252" s="68">
        <f>SUM(DM252:DQ252)</f>
        <v>0</v>
      </c>
      <c r="DM252" s="69"/>
      <c r="DN252" s="69"/>
      <c r="DO252" s="69"/>
      <c r="DP252" s="69"/>
      <c r="DQ252" s="69"/>
      <c r="DR252" s="71">
        <f>DL252*$H252</f>
        <v>0</v>
      </c>
      <c r="DS252" s="68">
        <f>SUM(DT252:DX252)</f>
        <v>0</v>
      </c>
      <c r="DT252" s="69"/>
      <c r="DU252" s="69"/>
      <c r="DV252" s="69"/>
      <c r="DW252" s="69"/>
      <c r="DX252" s="69"/>
      <c r="DY252" s="71">
        <f>DS252*$H252</f>
        <v>0</v>
      </c>
      <c r="DZ252" s="68">
        <f>SUM(EA252:EE252)</f>
        <v>0</v>
      </c>
      <c r="EA252" s="69"/>
      <c r="EB252" s="69"/>
      <c r="EC252" s="69"/>
      <c r="ED252" s="69"/>
      <c r="EE252" s="69"/>
      <c r="EF252" s="71">
        <f>DZ252*$H252</f>
        <v>0</v>
      </c>
      <c r="EG252" s="70">
        <f t="shared" si="92"/>
        <v>1</v>
      </c>
      <c r="EH252" s="73">
        <f t="shared" si="93"/>
        <v>0</v>
      </c>
      <c r="EI252" s="70">
        <f t="shared" si="95"/>
        <v>0</v>
      </c>
      <c r="EJ252" s="66">
        <f t="shared" si="96"/>
        <v>0</v>
      </c>
      <c r="EM252" s="67"/>
    </row>
    <row r="253" spans="1:143" ht="25.5" outlineLevel="1" x14ac:dyDescent="0.2">
      <c r="A253" s="313" t="s">
        <v>201</v>
      </c>
      <c r="B253" s="314"/>
      <c r="C253" s="307"/>
      <c r="D253" s="176" t="s">
        <v>355</v>
      </c>
      <c r="E253" s="28">
        <f>SUM(H254:H256)</f>
        <v>0</v>
      </c>
      <c r="F253" s="28"/>
      <c r="G253" s="28"/>
      <c r="H253" s="28"/>
      <c r="I253" s="27" t="e">
        <f>E253/$G$686</f>
        <v>#DIV/0!</v>
      </c>
      <c r="J253" s="19">
        <f t="shared" si="94"/>
        <v>1</v>
      </c>
      <c r="K253" s="68"/>
      <c r="L253" s="69"/>
      <c r="M253" s="69"/>
      <c r="N253" s="69"/>
      <c r="O253" s="69"/>
      <c r="P253" s="70"/>
      <c r="Q253" s="73"/>
      <c r="R253" s="68"/>
      <c r="S253" s="69"/>
      <c r="T253" s="69"/>
      <c r="U253" s="69"/>
      <c r="V253" s="69"/>
      <c r="W253" s="70"/>
      <c r="X253" s="71"/>
      <c r="Y253" s="68"/>
      <c r="Z253" s="69"/>
      <c r="AA253" s="69"/>
      <c r="AB253" s="69"/>
      <c r="AC253" s="69"/>
      <c r="AD253" s="70"/>
      <c r="AE253" s="71"/>
      <c r="AF253" s="68"/>
      <c r="AG253" s="69"/>
      <c r="AH253" s="69"/>
      <c r="AI253" s="69"/>
      <c r="AJ253" s="69"/>
      <c r="AK253" s="70"/>
      <c r="AL253" s="71"/>
      <c r="AM253" s="68"/>
      <c r="AN253" s="69"/>
      <c r="AO253" s="69"/>
      <c r="AP253" s="69"/>
      <c r="AQ253" s="69"/>
      <c r="AR253" s="70"/>
      <c r="AS253" s="71"/>
      <c r="AT253" s="68"/>
      <c r="AU253" s="69"/>
      <c r="AV253" s="69"/>
      <c r="AW253" s="69"/>
      <c r="AX253" s="69"/>
      <c r="AY253" s="70"/>
      <c r="AZ253" s="71"/>
      <c r="BA253" s="68"/>
      <c r="BB253" s="69"/>
      <c r="BC253" s="69"/>
      <c r="BD253" s="69"/>
      <c r="BE253" s="69"/>
      <c r="BF253" s="70"/>
      <c r="BG253" s="71"/>
      <c r="BH253" s="68"/>
      <c r="BI253" s="69"/>
      <c r="BJ253" s="69"/>
      <c r="BK253" s="69"/>
      <c r="BL253" s="69"/>
      <c r="BM253" s="70"/>
      <c r="BN253" s="71"/>
      <c r="BO253" s="68"/>
      <c r="BP253" s="69"/>
      <c r="BQ253" s="69"/>
      <c r="BR253" s="69"/>
      <c r="BS253" s="69"/>
      <c r="BT253" s="70"/>
      <c r="BU253" s="71"/>
      <c r="BV253" s="68"/>
      <c r="BW253" s="69"/>
      <c r="BX253" s="69"/>
      <c r="BY253" s="69"/>
      <c r="BZ253" s="69"/>
      <c r="CA253" s="70"/>
      <c r="CB253" s="71"/>
      <c r="CC253" s="68"/>
      <c r="CD253" s="69"/>
      <c r="CE253" s="69"/>
      <c r="CF253" s="69"/>
      <c r="CG253" s="69"/>
      <c r="CH253" s="70"/>
      <c r="CI253" s="71"/>
      <c r="CJ253" s="68"/>
      <c r="CK253" s="69"/>
      <c r="CL253" s="69"/>
      <c r="CM253" s="69"/>
      <c r="CN253" s="69"/>
      <c r="CO253" s="70"/>
      <c r="CP253" s="71"/>
      <c r="CQ253" s="68"/>
      <c r="CR253" s="69"/>
      <c r="CS253" s="69"/>
      <c r="CT253" s="69"/>
      <c r="CU253" s="69"/>
      <c r="CV253" s="70"/>
      <c r="CW253" s="71"/>
      <c r="CX253" s="68"/>
      <c r="CY253" s="69"/>
      <c r="CZ253" s="69"/>
      <c r="DA253" s="69"/>
      <c r="DB253" s="69"/>
      <c r="DC253" s="70"/>
      <c r="DD253" s="71"/>
      <c r="DE253" s="68"/>
      <c r="DF253" s="69"/>
      <c r="DG253" s="69"/>
      <c r="DH253" s="69"/>
      <c r="DI253" s="69"/>
      <c r="DJ253" s="70"/>
      <c r="DK253" s="71"/>
      <c r="DL253" s="68"/>
      <c r="DM253" s="69"/>
      <c r="DN253" s="69"/>
      <c r="DO253" s="69"/>
      <c r="DP253" s="69"/>
      <c r="DQ253" s="70"/>
      <c r="DR253" s="71"/>
      <c r="DS253" s="68"/>
      <c r="DT253" s="69"/>
      <c r="DU253" s="69"/>
      <c r="DV253" s="69"/>
      <c r="DW253" s="69"/>
      <c r="DX253" s="70"/>
      <c r="DY253" s="71"/>
      <c r="DZ253" s="68"/>
      <c r="EA253" s="69"/>
      <c r="EB253" s="69"/>
      <c r="EC253" s="69"/>
      <c r="ED253" s="69"/>
      <c r="EE253" s="70"/>
      <c r="EF253" s="71"/>
      <c r="EG253" s="70">
        <f t="shared" si="92"/>
        <v>1</v>
      </c>
      <c r="EH253" s="73">
        <f t="shared" si="93"/>
        <v>0</v>
      </c>
      <c r="EI253" s="70">
        <f t="shared" si="95"/>
        <v>0</v>
      </c>
      <c r="EJ253" s="66">
        <f t="shared" si="96"/>
        <v>0</v>
      </c>
      <c r="EM253" s="67"/>
    </row>
    <row r="254" spans="1:143" ht="25.5" outlineLevel="1" x14ac:dyDescent="0.2">
      <c r="A254" s="302" t="s">
        <v>430</v>
      </c>
      <c r="B254" s="303" t="s">
        <v>93</v>
      </c>
      <c r="C254" s="306" t="str">
        <f>IFERROR(IFERROR(IF(MATCH(B254,[1]SINAPI!$A$3:$A$7037,0),(PROPER(VLOOKUP(B254,[1]SINAPI!$A$3:$E$7037,5,0))),0),IFERROR(IF(MATCH(B254,'[1]CDHU-182'!$A$9:$A$4098,0),(UPPER(VLOOKUP(B254,'[1]CDHU-182'!$A$9:$H$4098,8,0))),0),IFERROR(IF(MATCH(B254,[1]FDE!$A$7:$A$3232,0),(VLOOKUP(B254,[1]FDE!$A$7:$E$3232,5,0)),0),IF(MATCH(B254,'[1]SIURB Edif'!$A$2:$A$2699,0),(PROPER(VLOOKUP(B254,'[1]SIURB Edif'!A$2:E$2699,5,0))),0))))," ")</f>
        <v>FDE-Julho/21</v>
      </c>
      <c r="D254" s="169" t="s">
        <v>812</v>
      </c>
      <c r="E254" s="170" t="s">
        <v>75</v>
      </c>
      <c r="F254" s="171">
        <v>1</v>
      </c>
      <c r="G254" s="74"/>
      <c r="H254" s="172">
        <f>ROUND(IFERROR(F254*G254," - "),2)</f>
        <v>0</v>
      </c>
      <c r="I254" s="173" t="e">
        <f>H254/$G$686</f>
        <v>#DIV/0!</v>
      </c>
      <c r="J254" s="19">
        <f t="shared" si="94"/>
        <v>1</v>
      </c>
      <c r="K254" s="68">
        <f>SUM(L254:P254)</f>
        <v>0</v>
      </c>
      <c r="L254" s="69"/>
      <c r="M254" s="69"/>
      <c r="N254" s="69"/>
      <c r="O254" s="69"/>
      <c r="P254" s="69"/>
      <c r="Q254" s="73">
        <f>K254*$H254</f>
        <v>0</v>
      </c>
      <c r="R254" s="68">
        <f>SUM(S254:W254)</f>
        <v>0</v>
      </c>
      <c r="S254" s="69"/>
      <c r="T254" s="69"/>
      <c r="U254" s="69"/>
      <c r="V254" s="69"/>
      <c r="W254" s="69"/>
      <c r="X254" s="71">
        <f>R254*$H254</f>
        <v>0</v>
      </c>
      <c r="Y254" s="68">
        <f>SUM(Z254:AD254)</f>
        <v>0</v>
      </c>
      <c r="Z254" s="69"/>
      <c r="AA254" s="69"/>
      <c r="AB254" s="69"/>
      <c r="AC254" s="69"/>
      <c r="AD254" s="69"/>
      <c r="AE254" s="71">
        <f>Y254*$H254</f>
        <v>0</v>
      </c>
      <c r="AF254" s="68">
        <f>SUM(AG254:AK254)</f>
        <v>0</v>
      </c>
      <c r="AG254" s="69"/>
      <c r="AH254" s="69"/>
      <c r="AI254" s="69"/>
      <c r="AJ254" s="69"/>
      <c r="AK254" s="69"/>
      <c r="AL254" s="71">
        <f>AF254*$H254</f>
        <v>0</v>
      </c>
      <c r="AM254" s="68">
        <f>SUM(AN254:AR254)</f>
        <v>0</v>
      </c>
      <c r="AN254" s="69"/>
      <c r="AO254" s="69"/>
      <c r="AP254" s="69"/>
      <c r="AQ254" s="69"/>
      <c r="AR254" s="69"/>
      <c r="AS254" s="71">
        <f>AM254*$H254</f>
        <v>0</v>
      </c>
      <c r="AT254" s="68">
        <f>SUM(AU254:AY254)</f>
        <v>0</v>
      </c>
      <c r="AU254" s="69"/>
      <c r="AV254" s="69"/>
      <c r="AW254" s="69"/>
      <c r="AX254" s="69"/>
      <c r="AY254" s="69"/>
      <c r="AZ254" s="71">
        <f>AT254*$H254</f>
        <v>0</v>
      </c>
      <c r="BA254" s="68">
        <f>SUM(BB254:BF254)</f>
        <v>0</v>
      </c>
      <c r="BB254" s="69"/>
      <c r="BC254" s="69"/>
      <c r="BD254" s="69"/>
      <c r="BE254" s="69"/>
      <c r="BF254" s="69"/>
      <c r="BG254" s="71">
        <f>BA254*$H254</f>
        <v>0</v>
      </c>
      <c r="BH254" s="68">
        <f>SUM(BI254:BM254)</f>
        <v>0</v>
      </c>
      <c r="BI254" s="69"/>
      <c r="BJ254" s="69"/>
      <c r="BK254" s="69"/>
      <c r="BL254" s="69"/>
      <c r="BM254" s="69"/>
      <c r="BN254" s="71">
        <f>BH254*$H254</f>
        <v>0</v>
      </c>
      <c r="BO254" s="68">
        <f>SUM(BP254:BT254)</f>
        <v>0</v>
      </c>
      <c r="BP254" s="69"/>
      <c r="BQ254" s="69"/>
      <c r="BR254" s="69"/>
      <c r="BS254" s="69"/>
      <c r="BT254" s="69"/>
      <c r="BU254" s="71">
        <f>BO254*$H254</f>
        <v>0</v>
      </c>
      <c r="BV254" s="68">
        <f>SUM(BW254:CA254)</f>
        <v>0</v>
      </c>
      <c r="BW254" s="69"/>
      <c r="BX254" s="69"/>
      <c r="BY254" s="69"/>
      <c r="BZ254" s="69"/>
      <c r="CA254" s="69"/>
      <c r="CB254" s="71">
        <f>BV254*$H254</f>
        <v>0</v>
      </c>
      <c r="CC254" s="68">
        <f>SUM(CD254:CH254)</f>
        <v>0</v>
      </c>
      <c r="CD254" s="69"/>
      <c r="CE254" s="69"/>
      <c r="CF254" s="69"/>
      <c r="CG254" s="69"/>
      <c r="CH254" s="69"/>
      <c r="CI254" s="71">
        <f>CC254*$H254</f>
        <v>0</v>
      </c>
      <c r="CJ254" s="68">
        <f>SUM(CK254:CO254)</f>
        <v>0</v>
      </c>
      <c r="CK254" s="69"/>
      <c r="CL254" s="69"/>
      <c r="CM254" s="69"/>
      <c r="CN254" s="69"/>
      <c r="CO254" s="69"/>
      <c r="CP254" s="71">
        <f>CJ254*$H254</f>
        <v>0</v>
      </c>
      <c r="CQ254" s="68">
        <f>SUM(CR254:CV254)</f>
        <v>0</v>
      </c>
      <c r="CR254" s="69"/>
      <c r="CS254" s="69"/>
      <c r="CT254" s="69"/>
      <c r="CU254" s="69"/>
      <c r="CV254" s="69"/>
      <c r="CW254" s="71">
        <f>CQ254*$H254</f>
        <v>0</v>
      </c>
      <c r="CX254" s="68">
        <f>SUM(CY254:DC254)</f>
        <v>0</v>
      </c>
      <c r="CY254" s="69"/>
      <c r="CZ254" s="69"/>
      <c r="DA254" s="69"/>
      <c r="DB254" s="69"/>
      <c r="DC254" s="69"/>
      <c r="DD254" s="71">
        <f>CX254*$H254</f>
        <v>0</v>
      </c>
      <c r="DE254" s="68">
        <f>SUM(DF254:DJ254)</f>
        <v>0</v>
      </c>
      <c r="DF254" s="69"/>
      <c r="DG254" s="69"/>
      <c r="DH254" s="69"/>
      <c r="DI254" s="69"/>
      <c r="DJ254" s="69"/>
      <c r="DK254" s="71">
        <f>DE254*$H254</f>
        <v>0</v>
      </c>
      <c r="DL254" s="68">
        <f>SUM(DM254:DQ254)</f>
        <v>0</v>
      </c>
      <c r="DM254" s="69"/>
      <c r="DN254" s="69"/>
      <c r="DO254" s="69"/>
      <c r="DP254" s="69"/>
      <c r="DQ254" s="69"/>
      <c r="DR254" s="71">
        <f>DL254*$H254</f>
        <v>0</v>
      </c>
      <c r="DS254" s="68">
        <f>SUM(DT254:DX254)</f>
        <v>0</v>
      </c>
      <c r="DT254" s="69"/>
      <c r="DU254" s="69"/>
      <c r="DV254" s="69"/>
      <c r="DW254" s="69"/>
      <c r="DX254" s="69"/>
      <c r="DY254" s="71">
        <f>DS254*$H254</f>
        <v>0</v>
      </c>
      <c r="DZ254" s="68">
        <f>SUM(EA254:EE254)</f>
        <v>0</v>
      </c>
      <c r="EA254" s="69"/>
      <c r="EB254" s="69"/>
      <c r="EC254" s="69"/>
      <c r="ED254" s="69"/>
      <c r="EE254" s="69"/>
      <c r="EF254" s="71">
        <f>DZ254*$H254</f>
        <v>0</v>
      </c>
      <c r="EG254" s="70">
        <f t="shared" si="92"/>
        <v>1</v>
      </c>
      <c r="EH254" s="73">
        <f t="shared" si="93"/>
        <v>0</v>
      </c>
      <c r="EI254" s="70">
        <f t="shared" si="95"/>
        <v>0</v>
      </c>
      <c r="EJ254" s="66">
        <f t="shared" si="96"/>
        <v>0</v>
      </c>
      <c r="EM254" s="67"/>
    </row>
    <row r="255" spans="1:143" ht="25.5" outlineLevel="1" x14ac:dyDescent="0.2">
      <c r="A255" s="302" t="s">
        <v>431</v>
      </c>
      <c r="B255" s="303" t="s">
        <v>74</v>
      </c>
      <c r="C255" s="306" t="str">
        <f>IFERROR(IFERROR(IF(MATCH(B255,[1]SINAPI!$A$3:$A$7037,0),(PROPER(VLOOKUP(B255,[1]SINAPI!$A$3:$E$7037,5,0))),0),IFERROR(IF(MATCH(B255,'[1]CDHU-182'!$A$9:$A$4098,0),(UPPER(VLOOKUP(B255,'[1]CDHU-182'!$A$9:$H$4098,8,0))),0),IFERROR(IF(MATCH(B255,[1]FDE!$A$7:$A$3232,0),(VLOOKUP(B255,[1]FDE!$A$7:$E$3232,5,0)),0),IF(MATCH(B255,'[1]SIURB Edif'!$A$2:$A$2699,0),(PROPER(VLOOKUP(B255,'[1]SIURB Edif'!A$2:E$2699,5,0))),0))))," ")</f>
        <v>FDE-Julho/21</v>
      </c>
      <c r="D255" s="169" t="s">
        <v>813</v>
      </c>
      <c r="E255" s="170" t="s">
        <v>75</v>
      </c>
      <c r="F255" s="171">
        <v>1</v>
      </c>
      <c r="G255" s="74"/>
      <c r="H255" s="172">
        <f>ROUND(IFERROR(F255*G255," - "),2)</f>
        <v>0</v>
      </c>
      <c r="I255" s="173" t="e">
        <f>H255/$G$686</f>
        <v>#DIV/0!</v>
      </c>
      <c r="J255" s="19">
        <f t="shared" si="94"/>
        <v>1</v>
      </c>
      <c r="K255" s="68">
        <f>SUM(L255:P255)</f>
        <v>0</v>
      </c>
      <c r="L255" s="69"/>
      <c r="M255" s="69"/>
      <c r="N255" s="69"/>
      <c r="O255" s="69"/>
      <c r="P255" s="69"/>
      <c r="Q255" s="73">
        <f>K255*$H255</f>
        <v>0</v>
      </c>
      <c r="R255" s="68">
        <f>SUM(S255:W255)</f>
        <v>0</v>
      </c>
      <c r="S255" s="69"/>
      <c r="T255" s="69"/>
      <c r="U255" s="69"/>
      <c r="V255" s="69"/>
      <c r="W255" s="69"/>
      <c r="X255" s="71">
        <f>R255*$H255</f>
        <v>0</v>
      </c>
      <c r="Y255" s="68">
        <f>SUM(Z255:AD255)</f>
        <v>0</v>
      </c>
      <c r="Z255" s="69"/>
      <c r="AA255" s="69"/>
      <c r="AB255" s="69"/>
      <c r="AC255" s="69"/>
      <c r="AD255" s="69"/>
      <c r="AE255" s="71">
        <f>Y255*$H255</f>
        <v>0</v>
      </c>
      <c r="AF255" s="68">
        <f>SUM(AG255:AK255)</f>
        <v>0</v>
      </c>
      <c r="AG255" s="69"/>
      <c r="AH255" s="69"/>
      <c r="AI255" s="69"/>
      <c r="AJ255" s="69"/>
      <c r="AK255" s="69"/>
      <c r="AL255" s="71">
        <f>AF255*$H255</f>
        <v>0</v>
      </c>
      <c r="AM255" s="68">
        <f>SUM(AN255:AR255)</f>
        <v>0</v>
      </c>
      <c r="AN255" s="69"/>
      <c r="AO255" s="69"/>
      <c r="AP255" s="69"/>
      <c r="AQ255" s="69"/>
      <c r="AR255" s="69"/>
      <c r="AS255" s="71">
        <f>AM255*$H255</f>
        <v>0</v>
      </c>
      <c r="AT255" s="68">
        <f>SUM(AU255:AY255)</f>
        <v>0</v>
      </c>
      <c r="AU255" s="69"/>
      <c r="AV255" s="69"/>
      <c r="AW255" s="69"/>
      <c r="AX255" s="69"/>
      <c r="AY255" s="69"/>
      <c r="AZ255" s="71">
        <f>AT255*$H255</f>
        <v>0</v>
      </c>
      <c r="BA255" s="68">
        <f>SUM(BB255:BF255)</f>
        <v>0</v>
      </c>
      <c r="BB255" s="69"/>
      <c r="BC255" s="69"/>
      <c r="BD255" s="69"/>
      <c r="BE255" s="69"/>
      <c r="BF255" s="69"/>
      <c r="BG255" s="71">
        <f>BA255*$H255</f>
        <v>0</v>
      </c>
      <c r="BH255" s="68">
        <f>SUM(BI255:BM255)</f>
        <v>0</v>
      </c>
      <c r="BI255" s="69"/>
      <c r="BJ255" s="69"/>
      <c r="BK255" s="69"/>
      <c r="BL255" s="69"/>
      <c r="BM255" s="69"/>
      <c r="BN255" s="71">
        <f>BH255*$H255</f>
        <v>0</v>
      </c>
      <c r="BO255" s="68">
        <f>SUM(BP255:BT255)</f>
        <v>0</v>
      </c>
      <c r="BP255" s="69"/>
      <c r="BQ255" s="69"/>
      <c r="BR255" s="69"/>
      <c r="BS255" s="69"/>
      <c r="BT255" s="69"/>
      <c r="BU255" s="71">
        <f>BO255*$H255</f>
        <v>0</v>
      </c>
      <c r="BV255" s="68">
        <f>SUM(BW255:CA255)</f>
        <v>0</v>
      </c>
      <c r="BW255" s="69"/>
      <c r="BX255" s="69"/>
      <c r="BY255" s="69"/>
      <c r="BZ255" s="69"/>
      <c r="CA255" s="69"/>
      <c r="CB255" s="71">
        <f>BV255*$H255</f>
        <v>0</v>
      </c>
      <c r="CC255" s="68">
        <f>SUM(CD255:CH255)</f>
        <v>0</v>
      </c>
      <c r="CD255" s="69"/>
      <c r="CE255" s="69"/>
      <c r="CF255" s="69"/>
      <c r="CG255" s="69"/>
      <c r="CH255" s="69"/>
      <c r="CI255" s="71">
        <f>CC255*$H255</f>
        <v>0</v>
      </c>
      <c r="CJ255" s="68">
        <f>SUM(CK255:CO255)</f>
        <v>0</v>
      </c>
      <c r="CK255" s="69"/>
      <c r="CL255" s="69"/>
      <c r="CM255" s="69"/>
      <c r="CN255" s="69"/>
      <c r="CO255" s="69"/>
      <c r="CP255" s="71">
        <f>CJ255*$H255</f>
        <v>0</v>
      </c>
      <c r="CQ255" s="68">
        <f>SUM(CR255:CV255)</f>
        <v>0</v>
      </c>
      <c r="CR255" s="69"/>
      <c r="CS255" s="69"/>
      <c r="CT255" s="69"/>
      <c r="CU255" s="69"/>
      <c r="CV255" s="69"/>
      <c r="CW255" s="71">
        <f>CQ255*$H255</f>
        <v>0</v>
      </c>
      <c r="CX255" s="68">
        <f>SUM(CY255:DC255)</f>
        <v>0</v>
      </c>
      <c r="CY255" s="69"/>
      <c r="CZ255" s="69"/>
      <c r="DA255" s="69"/>
      <c r="DB255" s="69"/>
      <c r="DC255" s="69"/>
      <c r="DD255" s="71">
        <f>CX255*$H255</f>
        <v>0</v>
      </c>
      <c r="DE255" s="68">
        <f>SUM(DF255:DJ255)</f>
        <v>0</v>
      </c>
      <c r="DF255" s="69"/>
      <c r="DG255" s="69"/>
      <c r="DH255" s="69"/>
      <c r="DI255" s="69"/>
      <c r="DJ255" s="69"/>
      <c r="DK255" s="71">
        <f>DE255*$H255</f>
        <v>0</v>
      </c>
      <c r="DL255" s="68">
        <f>SUM(DM255:DQ255)</f>
        <v>0</v>
      </c>
      <c r="DM255" s="69"/>
      <c r="DN255" s="69"/>
      <c r="DO255" s="69"/>
      <c r="DP255" s="69"/>
      <c r="DQ255" s="69"/>
      <c r="DR255" s="71">
        <f>DL255*$H255</f>
        <v>0</v>
      </c>
      <c r="DS255" s="68">
        <f>SUM(DT255:DX255)</f>
        <v>0</v>
      </c>
      <c r="DT255" s="69"/>
      <c r="DU255" s="69"/>
      <c r="DV255" s="69"/>
      <c r="DW255" s="69"/>
      <c r="DX255" s="69"/>
      <c r="DY255" s="71">
        <f>DS255*$H255</f>
        <v>0</v>
      </c>
      <c r="DZ255" s="68">
        <f>SUM(EA255:EE255)</f>
        <v>0</v>
      </c>
      <c r="EA255" s="69"/>
      <c r="EB255" s="69"/>
      <c r="EC255" s="69"/>
      <c r="ED255" s="69"/>
      <c r="EE255" s="69"/>
      <c r="EF255" s="71">
        <f>DZ255*$H255</f>
        <v>0</v>
      </c>
      <c r="EG255" s="70">
        <f t="shared" si="92"/>
        <v>1</v>
      </c>
      <c r="EH255" s="73">
        <f t="shared" si="93"/>
        <v>0</v>
      </c>
      <c r="EI255" s="70">
        <f t="shared" si="95"/>
        <v>0</v>
      </c>
      <c r="EJ255" s="66">
        <f t="shared" si="96"/>
        <v>0</v>
      </c>
      <c r="EM255" s="67"/>
    </row>
    <row r="256" spans="1:143" ht="26.25" outlineLevel="1" thickBot="1" x14ac:dyDescent="0.25">
      <c r="A256" s="302" t="s">
        <v>432</v>
      </c>
      <c r="B256" s="303" t="s">
        <v>85</v>
      </c>
      <c r="C256" s="306" t="str">
        <f>IFERROR(IFERROR(IF(MATCH(B256,[1]SINAPI!$A$3:$A$7037,0),(PROPER(VLOOKUP(B256,[1]SINAPI!$A$3:$E$7037,5,0))),0),IFERROR(IF(MATCH(B256,'[1]CDHU-182'!$A$9:$A$4098,0),(UPPER(VLOOKUP(B256,'[1]CDHU-182'!$A$9:$H$4098,8,0))),0),IFERROR(IF(MATCH(B256,[1]FDE!$A$7:$A$3232,0),(VLOOKUP(B256,[1]FDE!$A$7:$E$3232,5,0)),0),IF(MATCH(B256,'[1]SIURB Edif'!$A$2:$A$2699,0),(PROPER(VLOOKUP(B256,'[1]SIURB Edif'!A$2:E$2699,5,0))),0))))," ")</f>
        <v>FDE-Julho/21</v>
      </c>
      <c r="D256" s="169" t="s">
        <v>340</v>
      </c>
      <c r="E256" s="170" t="s">
        <v>75</v>
      </c>
      <c r="F256" s="171">
        <v>10</v>
      </c>
      <c r="G256" s="74"/>
      <c r="H256" s="172">
        <f>ROUND(IFERROR(F256*G256," - "),2)</f>
        <v>0</v>
      </c>
      <c r="I256" s="175" t="e">
        <f>H256/$G$686</f>
        <v>#DIV/0!</v>
      </c>
      <c r="J256" s="19">
        <f t="shared" si="94"/>
        <v>1</v>
      </c>
      <c r="K256" s="68">
        <f>SUM(L256:P256)</f>
        <v>0</v>
      </c>
      <c r="L256" s="82"/>
      <c r="M256" s="82"/>
      <c r="N256" s="82"/>
      <c r="O256" s="82"/>
      <c r="P256" s="82"/>
      <c r="Q256" s="73">
        <f>K256*$H256</f>
        <v>0</v>
      </c>
      <c r="R256" s="68">
        <f>SUM(S256:W256)</f>
        <v>0</v>
      </c>
      <c r="S256" s="82"/>
      <c r="T256" s="82"/>
      <c r="U256" s="82"/>
      <c r="V256" s="82"/>
      <c r="W256" s="82"/>
      <c r="X256" s="73">
        <f>R256*$H256</f>
        <v>0</v>
      </c>
      <c r="Y256" s="68">
        <f>SUM(Z256:AD256)</f>
        <v>0</v>
      </c>
      <c r="Z256" s="82"/>
      <c r="AA256" s="82"/>
      <c r="AB256" s="82"/>
      <c r="AC256" s="82"/>
      <c r="AD256" s="82"/>
      <c r="AE256" s="73">
        <f>Y256*$H256</f>
        <v>0</v>
      </c>
      <c r="AF256" s="68">
        <f>SUM(AG256:AK256)</f>
        <v>0</v>
      </c>
      <c r="AG256" s="82"/>
      <c r="AH256" s="82"/>
      <c r="AI256" s="82"/>
      <c r="AJ256" s="82"/>
      <c r="AK256" s="82"/>
      <c r="AL256" s="73">
        <f>AF256*$H256</f>
        <v>0</v>
      </c>
      <c r="AM256" s="68">
        <f>SUM(AN256:AR256)</f>
        <v>0</v>
      </c>
      <c r="AN256" s="82"/>
      <c r="AO256" s="82"/>
      <c r="AP256" s="82"/>
      <c r="AQ256" s="82"/>
      <c r="AR256" s="82"/>
      <c r="AS256" s="73">
        <f>AM256*$H256</f>
        <v>0</v>
      </c>
      <c r="AT256" s="68">
        <f>SUM(AU256:AY256)</f>
        <v>0</v>
      </c>
      <c r="AU256" s="82"/>
      <c r="AV256" s="82"/>
      <c r="AW256" s="82"/>
      <c r="AX256" s="82"/>
      <c r="AY256" s="82"/>
      <c r="AZ256" s="73">
        <f>AT256*$H256</f>
        <v>0</v>
      </c>
      <c r="BA256" s="68">
        <f>SUM(BB256:BF256)</f>
        <v>0</v>
      </c>
      <c r="BB256" s="82"/>
      <c r="BC256" s="82"/>
      <c r="BD256" s="82"/>
      <c r="BE256" s="82"/>
      <c r="BF256" s="82"/>
      <c r="BG256" s="73">
        <f>BA256*$H256</f>
        <v>0</v>
      </c>
      <c r="BH256" s="68">
        <f>SUM(BI256:BM256)</f>
        <v>0</v>
      </c>
      <c r="BI256" s="82"/>
      <c r="BJ256" s="82"/>
      <c r="BK256" s="82"/>
      <c r="BL256" s="82"/>
      <c r="BM256" s="82"/>
      <c r="BN256" s="73">
        <f>BH256*$H256</f>
        <v>0</v>
      </c>
      <c r="BO256" s="68">
        <f>SUM(BP256:BT256)</f>
        <v>0</v>
      </c>
      <c r="BP256" s="82"/>
      <c r="BQ256" s="82"/>
      <c r="BR256" s="82"/>
      <c r="BS256" s="82"/>
      <c r="BT256" s="82"/>
      <c r="BU256" s="73">
        <f>BO256*$H256</f>
        <v>0</v>
      </c>
      <c r="BV256" s="68">
        <f>SUM(BW256:CA256)</f>
        <v>0</v>
      </c>
      <c r="BW256" s="82"/>
      <c r="BX256" s="82"/>
      <c r="BY256" s="82"/>
      <c r="BZ256" s="82"/>
      <c r="CA256" s="82"/>
      <c r="CB256" s="73">
        <f>BV256*$H256</f>
        <v>0</v>
      </c>
      <c r="CC256" s="68">
        <f>SUM(CD256:CH256)</f>
        <v>0</v>
      </c>
      <c r="CD256" s="82"/>
      <c r="CE256" s="82"/>
      <c r="CF256" s="82"/>
      <c r="CG256" s="82"/>
      <c r="CH256" s="82"/>
      <c r="CI256" s="73">
        <f>CC256*$H256</f>
        <v>0</v>
      </c>
      <c r="CJ256" s="68">
        <f>SUM(CK256:CO256)</f>
        <v>0</v>
      </c>
      <c r="CK256" s="82"/>
      <c r="CL256" s="82"/>
      <c r="CM256" s="82"/>
      <c r="CN256" s="82"/>
      <c r="CO256" s="82"/>
      <c r="CP256" s="73">
        <f>CJ256*$H256</f>
        <v>0</v>
      </c>
      <c r="CQ256" s="68">
        <f>SUM(CR256:CV256)</f>
        <v>0</v>
      </c>
      <c r="CR256" s="82"/>
      <c r="CS256" s="82"/>
      <c r="CT256" s="82"/>
      <c r="CU256" s="82"/>
      <c r="CV256" s="82"/>
      <c r="CW256" s="73">
        <f>CQ256*$H256</f>
        <v>0</v>
      </c>
      <c r="CX256" s="68">
        <f>SUM(CY256:DC256)</f>
        <v>0</v>
      </c>
      <c r="CY256" s="82"/>
      <c r="CZ256" s="82"/>
      <c r="DA256" s="82"/>
      <c r="DB256" s="82"/>
      <c r="DC256" s="82"/>
      <c r="DD256" s="73">
        <f>CX256*$H256</f>
        <v>0</v>
      </c>
      <c r="DE256" s="68">
        <f>SUM(DF256:DJ256)</f>
        <v>0</v>
      </c>
      <c r="DF256" s="82"/>
      <c r="DG256" s="82"/>
      <c r="DH256" s="82"/>
      <c r="DI256" s="82"/>
      <c r="DJ256" s="82"/>
      <c r="DK256" s="73">
        <f>DE256*$H256</f>
        <v>0</v>
      </c>
      <c r="DL256" s="68">
        <f>SUM(DM256:DQ256)</f>
        <v>0</v>
      </c>
      <c r="DM256" s="82"/>
      <c r="DN256" s="82"/>
      <c r="DO256" s="82"/>
      <c r="DP256" s="82"/>
      <c r="DQ256" s="82"/>
      <c r="DR256" s="73">
        <f>DL256*$H256</f>
        <v>0</v>
      </c>
      <c r="DS256" s="68">
        <f>SUM(DT256:DX256)</f>
        <v>0</v>
      </c>
      <c r="DT256" s="82"/>
      <c r="DU256" s="82"/>
      <c r="DV256" s="82"/>
      <c r="DW256" s="82"/>
      <c r="DX256" s="82"/>
      <c r="DY256" s="73">
        <f>DS256*$H256</f>
        <v>0</v>
      </c>
      <c r="DZ256" s="68">
        <f>SUM(EA256:EE256)</f>
        <v>0</v>
      </c>
      <c r="EA256" s="82"/>
      <c r="EB256" s="82"/>
      <c r="EC256" s="82"/>
      <c r="ED256" s="82"/>
      <c r="EE256" s="82"/>
      <c r="EF256" s="73">
        <f>DZ256*$H256</f>
        <v>0</v>
      </c>
      <c r="EG256" s="70">
        <f t="shared" si="92"/>
        <v>1</v>
      </c>
      <c r="EH256" s="73">
        <f t="shared" si="93"/>
        <v>0</v>
      </c>
      <c r="EI256" s="70">
        <f t="shared" si="95"/>
        <v>0</v>
      </c>
      <c r="EJ256" s="66">
        <f t="shared" si="96"/>
        <v>0</v>
      </c>
      <c r="EM256" s="67"/>
    </row>
    <row r="257" spans="1:143" ht="15.75" thickBot="1" x14ac:dyDescent="0.25">
      <c r="A257" s="309">
        <v>15</v>
      </c>
      <c r="B257" s="310"/>
      <c r="C257" s="308"/>
      <c r="D257" s="179" t="s">
        <v>899</v>
      </c>
      <c r="E257" s="167">
        <f>ROUND(SUM(E258,E260,E263,E268,E272),2)</f>
        <v>0</v>
      </c>
      <c r="F257" s="167"/>
      <c r="G257" s="167"/>
      <c r="H257" s="29"/>
      <c r="I257" s="12" t="e">
        <f>E257/$G$686</f>
        <v>#DIV/0!</v>
      </c>
      <c r="J257" s="26" t="e">
        <f t="shared" si="94"/>
        <v>#DIV/0!</v>
      </c>
      <c r="K257" s="75" t="e">
        <f>ROUND(Q257/$E257,4)</f>
        <v>#DIV/0!</v>
      </c>
      <c r="L257" s="76" t="e">
        <f>SUMPRODUCT(L258:L275,$H258:$H275)/$E257</f>
        <v>#DIV/0!</v>
      </c>
      <c r="M257" s="76" t="e">
        <f>SUMPRODUCT(M258:M275,$H258:$H275)/$E257</f>
        <v>#DIV/0!</v>
      </c>
      <c r="N257" s="76" t="e">
        <f>SUMPRODUCT(N258:N275,$H258:$H275)/$E257</f>
        <v>#DIV/0!</v>
      </c>
      <c r="O257" s="76" t="e">
        <f>SUMPRODUCT(O258:O275,$H258:$H275)/$E257</f>
        <v>#DIV/0!</v>
      </c>
      <c r="P257" s="76" t="e">
        <f>SUMPRODUCT(P258:P275,$H258:$H275)/$E257</f>
        <v>#DIV/0!</v>
      </c>
      <c r="Q257" s="77">
        <f>SUM(Q258:Q275)</f>
        <v>0</v>
      </c>
      <c r="R257" s="78" t="e">
        <f>ROUND(X257/$E257,4)</f>
        <v>#DIV/0!</v>
      </c>
      <c r="S257" s="76" t="e">
        <f>SUMPRODUCT(S258:S275,$H258:$H275)/$E257</f>
        <v>#DIV/0!</v>
      </c>
      <c r="T257" s="76" t="e">
        <f>SUMPRODUCT(T258:T275,$H258:$H275)/$E257</f>
        <v>#DIV/0!</v>
      </c>
      <c r="U257" s="76" t="e">
        <f>SUMPRODUCT(U258:U275,$H258:$H275)/$E257</f>
        <v>#DIV/0!</v>
      </c>
      <c r="V257" s="76" t="e">
        <f>SUMPRODUCT(V258:V275,$H258:$H275)/$E257</f>
        <v>#DIV/0!</v>
      </c>
      <c r="W257" s="76" t="e">
        <f>SUMPRODUCT(W258:W275,$H258:$H275)/$E257</f>
        <v>#DIV/0!</v>
      </c>
      <c r="X257" s="77">
        <f>SUM(X258:X275)</f>
        <v>0</v>
      </c>
      <c r="Y257" s="78" t="e">
        <f>ROUND(AE257/$E257,4)</f>
        <v>#DIV/0!</v>
      </c>
      <c r="Z257" s="76" t="e">
        <f>SUMPRODUCT(Z258:Z275,$H258:$H275)/$E257</f>
        <v>#DIV/0!</v>
      </c>
      <c r="AA257" s="76" t="e">
        <f>SUMPRODUCT(AA258:AA275,$H258:$H275)/$E257</f>
        <v>#DIV/0!</v>
      </c>
      <c r="AB257" s="76" t="e">
        <f>SUMPRODUCT(AB258:AB275,$H258:$H275)/$E257</f>
        <v>#DIV/0!</v>
      </c>
      <c r="AC257" s="76" t="e">
        <f>SUMPRODUCT(AC258:AC275,$H258:$H275)/$E257</f>
        <v>#DIV/0!</v>
      </c>
      <c r="AD257" s="76" t="e">
        <f>SUMPRODUCT(AD258:AD275,$H258:$H275)/$E257</f>
        <v>#DIV/0!</v>
      </c>
      <c r="AE257" s="77">
        <f>SUM(AE258:AE275)</f>
        <v>0</v>
      </c>
      <c r="AF257" s="81" t="e">
        <f>ROUND(AL257/$E257,4)</f>
        <v>#DIV/0!</v>
      </c>
      <c r="AG257" s="76" t="e">
        <f>SUMPRODUCT(AG258:AG275,$H258:$H275)/$E257</f>
        <v>#DIV/0!</v>
      </c>
      <c r="AH257" s="76" t="e">
        <f>SUMPRODUCT(AH258:AH275,$H258:$H275)/$E257</f>
        <v>#DIV/0!</v>
      </c>
      <c r="AI257" s="76" t="e">
        <f>SUMPRODUCT(AI258:AI275,$H258:$H275)/$E257</f>
        <v>#DIV/0!</v>
      </c>
      <c r="AJ257" s="76" t="e">
        <f>SUMPRODUCT(AJ258:AJ275,$H258:$H275)/$E257</f>
        <v>#DIV/0!</v>
      </c>
      <c r="AK257" s="76" t="e">
        <f>SUMPRODUCT(AK258:AK275,$H258:$H275)/$E257</f>
        <v>#DIV/0!</v>
      </c>
      <c r="AL257" s="77">
        <f>SUM(AL258:AL275)</f>
        <v>0</v>
      </c>
      <c r="AM257" s="81" t="e">
        <f>ROUND(AS257/$E257,4)</f>
        <v>#DIV/0!</v>
      </c>
      <c r="AN257" s="76" t="e">
        <f>SUMPRODUCT(AN258:AN275,$H258:$H275)/$E257</f>
        <v>#DIV/0!</v>
      </c>
      <c r="AO257" s="76" t="e">
        <f>SUMPRODUCT(AO258:AO275,$H258:$H275)/$E257</f>
        <v>#DIV/0!</v>
      </c>
      <c r="AP257" s="76" t="e">
        <f>SUMPRODUCT(AP258:AP275,$H258:$H275)/$E257</f>
        <v>#DIV/0!</v>
      </c>
      <c r="AQ257" s="76" t="e">
        <f>SUMPRODUCT(AQ258:AQ275,$H258:$H275)/$E257</f>
        <v>#DIV/0!</v>
      </c>
      <c r="AR257" s="76" t="e">
        <f>SUMPRODUCT(AR258:AR275,$H258:$H275)/$E257</f>
        <v>#DIV/0!</v>
      </c>
      <c r="AS257" s="77">
        <f>SUM(AS258:AS275)</f>
        <v>0</v>
      </c>
      <c r="AT257" s="81" t="e">
        <f>ROUND(AZ257/$E257,4)</f>
        <v>#DIV/0!</v>
      </c>
      <c r="AU257" s="76" t="e">
        <f>SUMPRODUCT(AU258:AU275,$H258:$H275)/$E257</f>
        <v>#DIV/0!</v>
      </c>
      <c r="AV257" s="76" t="e">
        <f>SUMPRODUCT(AV258:AV275,$H258:$H275)/$E257</f>
        <v>#DIV/0!</v>
      </c>
      <c r="AW257" s="76" t="e">
        <f>SUMPRODUCT(AW258:AW275,$H258:$H275)/$E257</f>
        <v>#DIV/0!</v>
      </c>
      <c r="AX257" s="76" t="e">
        <f>SUMPRODUCT(AX258:AX275,$H258:$H275)/$E257</f>
        <v>#DIV/0!</v>
      </c>
      <c r="AY257" s="76" t="e">
        <f>SUMPRODUCT(AY258:AY275,$H258:$H275)/$E257</f>
        <v>#DIV/0!</v>
      </c>
      <c r="AZ257" s="77">
        <f>SUM(AZ258:AZ275)</f>
        <v>0</v>
      </c>
      <c r="BA257" s="81" t="e">
        <f>ROUND(BG257/$E257,4)</f>
        <v>#DIV/0!</v>
      </c>
      <c r="BB257" s="76" t="e">
        <f>SUMPRODUCT(BB258:BB275,$H258:$H275)/$E257</f>
        <v>#DIV/0!</v>
      </c>
      <c r="BC257" s="76" t="e">
        <f>SUMPRODUCT(BC258:BC275,$H258:$H275)/$E257</f>
        <v>#DIV/0!</v>
      </c>
      <c r="BD257" s="76" t="e">
        <f>SUMPRODUCT(BD258:BD275,$H258:$H275)/$E257</f>
        <v>#DIV/0!</v>
      </c>
      <c r="BE257" s="76" t="e">
        <f>SUMPRODUCT(BE258:BE275,$H258:$H275)/$E257</f>
        <v>#DIV/0!</v>
      </c>
      <c r="BF257" s="76" t="e">
        <f>SUMPRODUCT(BF258:BF275,$H258:$H275)/$E257</f>
        <v>#DIV/0!</v>
      </c>
      <c r="BG257" s="77">
        <f>SUM(BG258:BG275)</f>
        <v>0</v>
      </c>
      <c r="BH257" s="81" t="e">
        <f>ROUND(BN257/$E257,4)</f>
        <v>#DIV/0!</v>
      </c>
      <c r="BI257" s="76" t="e">
        <f>SUMPRODUCT(BI258:BI275,$H258:$H275)/$E257</f>
        <v>#DIV/0!</v>
      </c>
      <c r="BJ257" s="76" t="e">
        <f>SUMPRODUCT(BJ258:BJ275,$H258:$H275)/$E257</f>
        <v>#DIV/0!</v>
      </c>
      <c r="BK257" s="76" t="e">
        <f>SUMPRODUCT(BK258:BK275,$H258:$H275)/$E257</f>
        <v>#DIV/0!</v>
      </c>
      <c r="BL257" s="76" t="e">
        <f>SUMPRODUCT(BL258:BL275,$H258:$H275)/$E257</f>
        <v>#DIV/0!</v>
      </c>
      <c r="BM257" s="76" t="e">
        <f>SUMPRODUCT(BM258:BM275,$H258:$H275)/$E257</f>
        <v>#DIV/0!</v>
      </c>
      <c r="BN257" s="77">
        <f>SUM(BN258:BN275)</f>
        <v>0</v>
      </c>
      <c r="BO257" s="81" t="e">
        <f>ROUND(BU257/$E257,4)</f>
        <v>#DIV/0!</v>
      </c>
      <c r="BP257" s="76" t="e">
        <f>SUMPRODUCT(BP258:BP275,$H258:$H275)/$E257</f>
        <v>#DIV/0!</v>
      </c>
      <c r="BQ257" s="76" t="e">
        <f>SUMPRODUCT(BQ258:BQ275,$H258:$H275)/$E257</f>
        <v>#DIV/0!</v>
      </c>
      <c r="BR257" s="76" t="e">
        <f>SUMPRODUCT(BR258:BR275,$H258:$H275)/$E257</f>
        <v>#DIV/0!</v>
      </c>
      <c r="BS257" s="76" t="e">
        <f>SUMPRODUCT(BS258:BS275,$H258:$H275)/$E257</f>
        <v>#DIV/0!</v>
      </c>
      <c r="BT257" s="76" t="e">
        <f>SUMPRODUCT(BT258:BT275,$H258:$H275)/$E257</f>
        <v>#DIV/0!</v>
      </c>
      <c r="BU257" s="77">
        <f>SUM(BU258:BU275)</f>
        <v>0</v>
      </c>
      <c r="BV257" s="81" t="e">
        <f>ROUND(CB257/$E257,4)</f>
        <v>#DIV/0!</v>
      </c>
      <c r="BW257" s="76" t="e">
        <f>SUMPRODUCT(BW258:BW275,$H258:$H275)/$E257</f>
        <v>#DIV/0!</v>
      </c>
      <c r="BX257" s="76" t="e">
        <f>SUMPRODUCT(BX258:BX275,$H258:$H275)/$E257</f>
        <v>#DIV/0!</v>
      </c>
      <c r="BY257" s="76" t="e">
        <f>SUMPRODUCT(BY258:BY275,$H258:$H275)/$E257</f>
        <v>#DIV/0!</v>
      </c>
      <c r="BZ257" s="76" t="e">
        <f>SUMPRODUCT(BZ258:BZ275,$H258:$H275)/$E257</f>
        <v>#DIV/0!</v>
      </c>
      <c r="CA257" s="76" t="e">
        <f>SUMPRODUCT(CA258:CA275,$H258:$H275)/$E257</f>
        <v>#DIV/0!</v>
      </c>
      <c r="CB257" s="77">
        <f>SUM(CB258:CB275)</f>
        <v>0</v>
      </c>
      <c r="CC257" s="81" t="e">
        <f>ROUND(CI257/$E257,4)</f>
        <v>#DIV/0!</v>
      </c>
      <c r="CD257" s="76" t="e">
        <f>SUMPRODUCT(CD258:CD275,$H258:$H275)/$E257</f>
        <v>#DIV/0!</v>
      </c>
      <c r="CE257" s="76" t="e">
        <f>SUMPRODUCT(CE258:CE275,$H258:$H275)/$E257</f>
        <v>#DIV/0!</v>
      </c>
      <c r="CF257" s="76" t="e">
        <f>SUMPRODUCT(CF258:CF275,$H258:$H275)/$E257</f>
        <v>#DIV/0!</v>
      </c>
      <c r="CG257" s="76" t="e">
        <f>SUMPRODUCT(CG258:CG275,$H258:$H275)/$E257</f>
        <v>#DIV/0!</v>
      </c>
      <c r="CH257" s="76" t="e">
        <f>SUMPRODUCT(CH258:CH275,$H258:$H275)/$E257</f>
        <v>#DIV/0!</v>
      </c>
      <c r="CI257" s="77">
        <f>SUM(CI258:CI275)</f>
        <v>0</v>
      </c>
      <c r="CJ257" s="81" t="e">
        <f>ROUND(CP257/$E257,4)</f>
        <v>#DIV/0!</v>
      </c>
      <c r="CK257" s="76" t="e">
        <f>SUMPRODUCT(CK258:CK275,$H258:$H275)/$E257</f>
        <v>#DIV/0!</v>
      </c>
      <c r="CL257" s="76" t="e">
        <f>SUMPRODUCT(CL258:CL275,$H258:$H275)/$E257</f>
        <v>#DIV/0!</v>
      </c>
      <c r="CM257" s="76" t="e">
        <f>SUMPRODUCT(CM258:CM275,$H258:$H275)/$E257</f>
        <v>#DIV/0!</v>
      </c>
      <c r="CN257" s="76" t="e">
        <f>SUMPRODUCT(CN258:CN275,$H258:$H275)/$E257</f>
        <v>#DIV/0!</v>
      </c>
      <c r="CO257" s="76" t="e">
        <f>SUMPRODUCT(CO258:CO275,$H258:$H275)/$E257</f>
        <v>#DIV/0!</v>
      </c>
      <c r="CP257" s="77">
        <f>SUM(CP258:CP275)</f>
        <v>0</v>
      </c>
      <c r="CQ257" s="81" t="e">
        <f>ROUND(CW257/$E257,4)</f>
        <v>#DIV/0!</v>
      </c>
      <c r="CR257" s="76" t="e">
        <f>SUMPRODUCT(CR258:CR275,$H258:$H275)/$E257</f>
        <v>#DIV/0!</v>
      </c>
      <c r="CS257" s="76" t="e">
        <f>SUMPRODUCT(CS258:CS275,$H258:$H275)/$E257</f>
        <v>#DIV/0!</v>
      </c>
      <c r="CT257" s="76" t="e">
        <f>SUMPRODUCT(CT258:CT275,$H258:$H275)/$E257</f>
        <v>#DIV/0!</v>
      </c>
      <c r="CU257" s="76" t="e">
        <f>SUMPRODUCT(CU258:CU275,$H258:$H275)/$E257</f>
        <v>#DIV/0!</v>
      </c>
      <c r="CV257" s="76" t="e">
        <f>SUMPRODUCT(CV258:CV275,$H258:$H275)/$E257</f>
        <v>#DIV/0!</v>
      </c>
      <c r="CW257" s="77">
        <f>SUM(CW258:CW275)</f>
        <v>0</v>
      </c>
      <c r="CX257" s="81" t="e">
        <f>ROUND(DD257/$E257,4)</f>
        <v>#DIV/0!</v>
      </c>
      <c r="CY257" s="76" t="e">
        <f>SUMPRODUCT(CY258:CY275,$H258:$H275)/$E257</f>
        <v>#DIV/0!</v>
      </c>
      <c r="CZ257" s="76" t="e">
        <f>SUMPRODUCT(CZ258:CZ275,$H258:$H275)/$E257</f>
        <v>#DIV/0!</v>
      </c>
      <c r="DA257" s="76" t="e">
        <f>SUMPRODUCT(DA258:DA275,$H258:$H275)/$E257</f>
        <v>#DIV/0!</v>
      </c>
      <c r="DB257" s="76" t="e">
        <f>SUMPRODUCT(DB258:DB275,$H258:$H275)/$E257</f>
        <v>#DIV/0!</v>
      </c>
      <c r="DC257" s="76" t="e">
        <f>SUMPRODUCT(DC258:DC275,$H258:$H275)/$E257</f>
        <v>#DIV/0!</v>
      </c>
      <c r="DD257" s="77">
        <f>SUM(DD258:DD275)</f>
        <v>0</v>
      </c>
      <c r="DE257" s="81" t="e">
        <f>ROUND(DK257/$E257,4)</f>
        <v>#DIV/0!</v>
      </c>
      <c r="DF257" s="76" t="e">
        <f>SUMPRODUCT(DF258:DF275,$H258:$H275)/$E257</f>
        <v>#DIV/0!</v>
      </c>
      <c r="DG257" s="76" t="e">
        <f>SUMPRODUCT(DG258:DG275,$H258:$H275)/$E257</f>
        <v>#DIV/0!</v>
      </c>
      <c r="DH257" s="76" t="e">
        <f>SUMPRODUCT(DH258:DH275,$H258:$H275)/$E257</f>
        <v>#DIV/0!</v>
      </c>
      <c r="DI257" s="76" t="e">
        <f>SUMPRODUCT(DI258:DI275,$H258:$H275)/$E257</f>
        <v>#DIV/0!</v>
      </c>
      <c r="DJ257" s="76" t="e">
        <f>SUMPRODUCT(DJ258:DJ275,$H258:$H275)/$E257</f>
        <v>#DIV/0!</v>
      </c>
      <c r="DK257" s="77">
        <f>SUM(DK258:DK275)</f>
        <v>0</v>
      </c>
      <c r="DL257" s="81" t="e">
        <f>ROUND(DR257/$E257,4)</f>
        <v>#DIV/0!</v>
      </c>
      <c r="DM257" s="76" t="e">
        <f>SUMPRODUCT(DM258:DM275,$H258:$H275)/$E257</f>
        <v>#DIV/0!</v>
      </c>
      <c r="DN257" s="76" t="e">
        <f>SUMPRODUCT(DN258:DN275,$H258:$H275)/$E257</f>
        <v>#DIV/0!</v>
      </c>
      <c r="DO257" s="76" t="e">
        <f>SUMPRODUCT(DO258:DO275,$H258:$H275)/$E257</f>
        <v>#DIV/0!</v>
      </c>
      <c r="DP257" s="76" t="e">
        <f>SUMPRODUCT(DP258:DP275,$H258:$H275)/$E257</f>
        <v>#DIV/0!</v>
      </c>
      <c r="DQ257" s="76" t="e">
        <f>SUMPRODUCT(DQ258:DQ275,$H258:$H275)/$E257</f>
        <v>#DIV/0!</v>
      </c>
      <c r="DR257" s="77">
        <f>SUM(DR258:DR275)</f>
        <v>0</v>
      </c>
      <c r="DS257" s="81" t="e">
        <f>ROUND(DY257/$E257,4)</f>
        <v>#DIV/0!</v>
      </c>
      <c r="DT257" s="76" t="e">
        <f>SUMPRODUCT(DT258:DT275,$H258:$H275)/$E257</f>
        <v>#DIV/0!</v>
      </c>
      <c r="DU257" s="76" t="e">
        <f>SUMPRODUCT(DU258:DU275,$H258:$H275)/$E257</f>
        <v>#DIV/0!</v>
      </c>
      <c r="DV257" s="76" t="e">
        <f>SUMPRODUCT(DV258:DV275,$H258:$H275)/$E257</f>
        <v>#DIV/0!</v>
      </c>
      <c r="DW257" s="76" t="e">
        <f>SUMPRODUCT(DW258:DW275,$H258:$H275)/$E257</f>
        <v>#DIV/0!</v>
      </c>
      <c r="DX257" s="76" t="e">
        <f>SUMPRODUCT(DX258:DX275,$H258:$H275)/$E257</f>
        <v>#DIV/0!</v>
      </c>
      <c r="DY257" s="77">
        <f>SUM(DY258:DY275)</f>
        <v>0</v>
      </c>
      <c r="DZ257" s="81" t="e">
        <f>ROUND(EF257/$E257,4)</f>
        <v>#DIV/0!</v>
      </c>
      <c r="EA257" s="76" t="e">
        <f>SUMPRODUCT(EA258:EA275,$H258:$H275)/$E257</f>
        <v>#DIV/0!</v>
      </c>
      <c r="EB257" s="76" t="e">
        <f>SUMPRODUCT(EB258:EB275,$H258:$H275)/$E257</f>
        <v>#DIV/0!</v>
      </c>
      <c r="EC257" s="76" t="e">
        <f>SUMPRODUCT(EC258:EC275,$H258:$H275)/$E257</f>
        <v>#DIV/0!</v>
      </c>
      <c r="ED257" s="76" t="e">
        <f>SUMPRODUCT(ED258:ED275,$H258:$H275)/$E257</f>
        <v>#DIV/0!</v>
      </c>
      <c r="EE257" s="76" t="e">
        <f>SUMPRODUCT(EE258:EE275,$H258:$H275)/$E257</f>
        <v>#DIV/0!</v>
      </c>
      <c r="EF257" s="77">
        <f>SUM(EF258:EF275)</f>
        <v>0</v>
      </c>
      <c r="EG257" s="63" t="e">
        <f>ROUND(EH257/E257,4)</f>
        <v>#DIV/0!</v>
      </c>
      <c r="EH257" s="80">
        <f>E257-EJ257</f>
        <v>0</v>
      </c>
      <c r="EI257" s="63" t="e">
        <f>ROUND(EJ257/E257,4)</f>
        <v>#DIV/0!</v>
      </c>
      <c r="EJ257" s="66">
        <f t="shared" si="96"/>
        <v>0</v>
      </c>
      <c r="EM257" s="67"/>
    </row>
    <row r="258" spans="1:143" outlineLevel="1" x14ac:dyDescent="0.2">
      <c r="A258" s="313" t="s">
        <v>147</v>
      </c>
      <c r="B258" s="314"/>
      <c r="C258" s="307"/>
      <c r="D258" s="33" t="s">
        <v>354</v>
      </c>
      <c r="E258" s="28">
        <f>SUM(H259:H259)</f>
        <v>0</v>
      </c>
      <c r="F258" s="28"/>
      <c r="G258" s="28"/>
      <c r="H258" s="28"/>
      <c r="I258" s="27" t="e">
        <f>E258/$G$686</f>
        <v>#DIV/0!</v>
      </c>
      <c r="J258" s="19">
        <f t="shared" si="94"/>
        <v>0</v>
      </c>
      <c r="K258" s="68"/>
      <c r="L258" s="69"/>
      <c r="M258" s="69"/>
      <c r="N258" s="69"/>
      <c r="O258" s="69"/>
      <c r="P258" s="70"/>
      <c r="Q258" s="73"/>
      <c r="R258" s="68"/>
      <c r="S258" s="69"/>
      <c r="T258" s="69"/>
      <c r="U258" s="69"/>
      <c r="V258" s="69"/>
      <c r="W258" s="70"/>
      <c r="X258" s="71"/>
      <c r="Y258" s="68"/>
      <c r="Z258" s="69"/>
      <c r="AA258" s="69"/>
      <c r="AB258" s="69"/>
      <c r="AC258" s="69"/>
      <c r="AD258" s="70"/>
      <c r="AE258" s="71"/>
      <c r="AF258" s="68"/>
      <c r="AG258" s="69"/>
      <c r="AH258" s="69"/>
      <c r="AI258" s="69"/>
      <c r="AJ258" s="69"/>
      <c r="AK258" s="70"/>
      <c r="AL258" s="71"/>
      <c r="AM258" s="68"/>
      <c r="AN258" s="69"/>
      <c r="AO258" s="69"/>
      <c r="AP258" s="69"/>
      <c r="AQ258" s="69"/>
      <c r="AR258" s="70"/>
      <c r="AS258" s="71"/>
      <c r="AT258" s="68"/>
      <c r="AU258" s="69"/>
      <c r="AV258" s="69"/>
      <c r="AW258" s="69"/>
      <c r="AX258" s="69"/>
      <c r="AY258" s="70"/>
      <c r="AZ258" s="71"/>
      <c r="BA258" s="68"/>
      <c r="BB258" s="69"/>
      <c r="BC258" s="69"/>
      <c r="BD258" s="69"/>
      <c r="BE258" s="69"/>
      <c r="BF258" s="70"/>
      <c r="BG258" s="71"/>
      <c r="BH258" s="68"/>
      <c r="BI258" s="69"/>
      <c r="BJ258" s="69"/>
      <c r="BK258" s="69"/>
      <c r="BL258" s="69"/>
      <c r="BM258" s="70"/>
      <c r="BN258" s="71"/>
      <c r="BO258" s="68"/>
      <c r="BP258" s="69"/>
      <c r="BQ258" s="69"/>
      <c r="BR258" s="69"/>
      <c r="BS258" s="69"/>
      <c r="BT258" s="70"/>
      <c r="BU258" s="71"/>
      <c r="BV258" s="68"/>
      <c r="BW258" s="69"/>
      <c r="BX258" s="69"/>
      <c r="BY258" s="69"/>
      <c r="BZ258" s="69"/>
      <c r="CA258" s="70"/>
      <c r="CB258" s="71"/>
      <c r="CC258" s="68"/>
      <c r="CD258" s="69"/>
      <c r="CE258" s="69"/>
      <c r="CF258" s="69"/>
      <c r="CG258" s="69"/>
      <c r="CH258" s="70"/>
      <c r="CI258" s="71"/>
      <c r="CJ258" s="68"/>
      <c r="CK258" s="69"/>
      <c r="CL258" s="69"/>
      <c r="CM258" s="69"/>
      <c r="CN258" s="69"/>
      <c r="CO258" s="70"/>
      <c r="CP258" s="71"/>
      <c r="CQ258" s="68"/>
      <c r="CR258" s="69"/>
      <c r="CS258" s="69"/>
      <c r="CT258" s="69"/>
      <c r="CU258" s="69"/>
      <c r="CV258" s="70"/>
      <c r="CW258" s="71"/>
      <c r="CX258" s="68"/>
      <c r="CY258" s="69"/>
      <c r="CZ258" s="69"/>
      <c r="DA258" s="69"/>
      <c r="DB258" s="69"/>
      <c r="DC258" s="70"/>
      <c r="DD258" s="71"/>
      <c r="DE258" s="68"/>
      <c r="DF258" s="69"/>
      <c r="DG258" s="69"/>
      <c r="DH258" s="69"/>
      <c r="DI258" s="69"/>
      <c r="DJ258" s="70"/>
      <c r="DK258" s="71"/>
      <c r="DL258" s="68"/>
      <c r="DM258" s="69"/>
      <c r="DN258" s="69"/>
      <c r="DO258" s="69"/>
      <c r="DP258" s="69"/>
      <c r="DQ258" s="70"/>
      <c r="DR258" s="71"/>
      <c r="DS258" s="68"/>
      <c r="DT258" s="69"/>
      <c r="DU258" s="69"/>
      <c r="DV258" s="69"/>
      <c r="DW258" s="69"/>
      <c r="DX258" s="70"/>
      <c r="DY258" s="71"/>
      <c r="DZ258" s="68"/>
      <c r="EA258" s="69"/>
      <c r="EB258" s="69"/>
      <c r="EC258" s="69"/>
      <c r="ED258" s="69"/>
      <c r="EE258" s="70"/>
      <c r="EF258" s="71"/>
      <c r="EG258" s="70"/>
      <c r="EH258" s="73"/>
      <c r="EI258" s="70">
        <f t="shared" ref="EI258:EI263" si="97">SUM(CJ258,CC258,BV258,BO258,BH258,BA258,AT258,AM258,AF258,Y258,R258,K258,CQ258,CX258,DE258,DL258,DS258,DZ258)</f>
        <v>0</v>
      </c>
      <c r="EJ258" s="66">
        <f t="shared" si="96"/>
        <v>0</v>
      </c>
      <c r="EM258" s="67"/>
    </row>
    <row r="259" spans="1:143" outlineLevel="1" x14ac:dyDescent="0.2">
      <c r="A259" s="302" t="s">
        <v>148</v>
      </c>
      <c r="B259" s="303">
        <v>100890</v>
      </c>
      <c r="C259" s="306" t="s">
        <v>345</v>
      </c>
      <c r="D259" s="169" t="s">
        <v>353</v>
      </c>
      <c r="E259" s="170" t="s">
        <v>75</v>
      </c>
      <c r="F259" s="174">
        <v>1</v>
      </c>
      <c r="G259" s="74"/>
      <c r="H259" s="172">
        <f>ROUND(IFERROR(F259*G259," - "),2)</f>
        <v>0</v>
      </c>
      <c r="I259" s="175" t="e">
        <f>H259/$G$686</f>
        <v>#DIV/0!</v>
      </c>
      <c r="J259" s="19">
        <f t="shared" si="94"/>
        <v>1</v>
      </c>
      <c r="K259" s="68">
        <f>SUM(L259:P259)</f>
        <v>0</v>
      </c>
      <c r="L259" s="69"/>
      <c r="M259" s="69"/>
      <c r="N259" s="69"/>
      <c r="O259" s="69"/>
      <c r="P259" s="69"/>
      <c r="Q259" s="73">
        <f>K259*$H259</f>
        <v>0</v>
      </c>
      <c r="R259" s="68">
        <f>SUM(S259:W259)</f>
        <v>0</v>
      </c>
      <c r="S259" s="69"/>
      <c r="T259" s="69"/>
      <c r="U259" s="69"/>
      <c r="V259" s="69"/>
      <c r="W259" s="69"/>
      <c r="X259" s="71">
        <f>R259*$H259</f>
        <v>0</v>
      </c>
      <c r="Y259" s="68">
        <f>SUM(Z259:AD259)</f>
        <v>0</v>
      </c>
      <c r="Z259" s="69"/>
      <c r="AA259" s="69"/>
      <c r="AB259" s="69"/>
      <c r="AC259" s="69"/>
      <c r="AD259" s="69"/>
      <c r="AE259" s="71">
        <f>Y259*$H259</f>
        <v>0</v>
      </c>
      <c r="AF259" s="68">
        <f>SUM(AG259:AK259)</f>
        <v>0</v>
      </c>
      <c r="AG259" s="69"/>
      <c r="AH259" s="69"/>
      <c r="AI259" s="69"/>
      <c r="AJ259" s="69"/>
      <c r="AK259" s="69"/>
      <c r="AL259" s="71">
        <f>AF259*$H259</f>
        <v>0</v>
      </c>
      <c r="AM259" s="68">
        <f>SUM(AN259:AR259)</f>
        <v>0</v>
      </c>
      <c r="AN259" s="69"/>
      <c r="AO259" s="69"/>
      <c r="AP259" s="69"/>
      <c r="AQ259" s="69"/>
      <c r="AR259" s="69"/>
      <c r="AS259" s="71">
        <f>AM259*$H259</f>
        <v>0</v>
      </c>
      <c r="AT259" s="68">
        <f>SUM(AU259:AY259)</f>
        <v>0</v>
      </c>
      <c r="AU259" s="69"/>
      <c r="AV259" s="69"/>
      <c r="AW259" s="69"/>
      <c r="AX259" s="69"/>
      <c r="AY259" s="69"/>
      <c r="AZ259" s="71">
        <f>AT259*$H259</f>
        <v>0</v>
      </c>
      <c r="BA259" s="68">
        <f>SUM(BB259:BF259)</f>
        <v>0</v>
      </c>
      <c r="BB259" s="69"/>
      <c r="BC259" s="69"/>
      <c r="BD259" s="69"/>
      <c r="BE259" s="69"/>
      <c r="BF259" s="69"/>
      <c r="BG259" s="71">
        <f>BA259*$H259</f>
        <v>0</v>
      </c>
      <c r="BH259" s="68">
        <f>SUM(BI259:BM259)</f>
        <v>0</v>
      </c>
      <c r="BI259" s="69"/>
      <c r="BJ259" s="69"/>
      <c r="BK259" s="69"/>
      <c r="BL259" s="69"/>
      <c r="BM259" s="69"/>
      <c r="BN259" s="71">
        <f>BH259*$H259</f>
        <v>0</v>
      </c>
      <c r="BO259" s="68">
        <f>SUM(BP259:BT259)</f>
        <v>0</v>
      </c>
      <c r="BP259" s="69"/>
      <c r="BQ259" s="69"/>
      <c r="BR259" s="69"/>
      <c r="BS259" s="69"/>
      <c r="BT259" s="69"/>
      <c r="BU259" s="71">
        <f>BO259*$H259</f>
        <v>0</v>
      </c>
      <c r="BV259" s="68">
        <f>SUM(BW259:CA259)</f>
        <v>0</v>
      </c>
      <c r="BW259" s="69"/>
      <c r="BX259" s="69"/>
      <c r="BY259" s="69"/>
      <c r="BZ259" s="69"/>
      <c r="CA259" s="69"/>
      <c r="CB259" s="71">
        <f>BV259*$H259</f>
        <v>0</v>
      </c>
      <c r="CC259" s="68">
        <f>SUM(CD259:CH259)</f>
        <v>0</v>
      </c>
      <c r="CD259" s="69"/>
      <c r="CE259" s="69"/>
      <c r="CF259" s="69"/>
      <c r="CG259" s="69"/>
      <c r="CH259" s="69"/>
      <c r="CI259" s="71">
        <f>CC259*$H259</f>
        <v>0</v>
      </c>
      <c r="CJ259" s="68">
        <f>SUM(CK259:CO259)</f>
        <v>0</v>
      </c>
      <c r="CK259" s="69"/>
      <c r="CL259" s="69"/>
      <c r="CM259" s="69"/>
      <c r="CN259" s="69"/>
      <c r="CO259" s="69"/>
      <c r="CP259" s="71">
        <f>CJ259*$H259</f>
        <v>0</v>
      </c>
      <c r="CQ259" s="68">
        <f>SUM(CR259:CV259)</f>
        <v>0</v>
      </c>
      <c r="CR259" s="69"/>
      <c r="CS259" s="69"/>
      <c r="CT259" s="69"/>
      <c r="CU259" s="69"/>
      <c r="CV259" s="69"/>
      <c r="CW259" s="71">
        <f>CQ259*$H259</f>
        <v>0</v>
      </c>
      <c r="CX259" s="68">
        <f>SUM(CY259:DC259)</f>
        <v>0</v>
      </c>
      <c r="CY259" s="69"/>
      <c r="CZ259" s="69"/>
      <c r="DA259" s="69"/>
      <c r="DB259" s="69"/>
      <c r="DC259" s="69"/>
      <c r="DD259" s="71">
        <f>CX259*$H259</f>
        <v>0</v>
      </c>
      <c r="DE259" s="68">
        <f>SUM(DF259:DJ259)</f>
        <v>0</v>
      </c>
      <c r="DF259" s="69"/>
      <c r="DG259" s="69"/>
      <c r="DH259" s="69"/>
      <c r="DI259" s="69"/>
      <c r="DJ259" s="69"/>
      <c r="DK259" s="71">
        <f>DE259*$H259</f>
        <v>0</v>
      </c>
      <c r="DL259" s="68">
        <f>SUM(DM259:DQ259)</f>
        <v>0</v>
      </c>
      <c r="DM259" s="69"/>
      <c r="DN259" s="69"/>
      <c r="DO259" s="69"/>
      <c r="DP259" s="69"/>
      <c r="DQ259" s="69"/>
      <c r="DR259" s="71">
        <f>DL259*$H259</f>
        <v>0</v>
      </c>
      <c r="DS259" s="68">
        <f>SUM(DT259:DX259)</f>
        <v>0</v>
      </c>
      <c r="DT259" s="69"/>
      <c r="DU259" s="69"/>
      <c r="DV259" s="69"/>
      <c r="DW259" s="69"/>
      <c r="DX259" s="69"/>
      <c r="DY259" s="71">
        <f>DS259*$H259</f>
        <v>0</v>
      </c>
      <c r="DZ259" s="68">
        <f>SUM(EA259:EE259)</f>
        <v>0</v>
      </c>
      <c r="EA259" s="69"/>
      <c r="EB259" s="69"/>
      <c r="EC259" s="69"/>
      <c r="ED259" s="69"/>
      <c r="EE259" s="69"/>
      <c r="EF259" s="71">
        <f>DZ259*$H259</f>
        <v>0</v>
      </c>
      <c r="EG259" s="70">
        <f>1-EI259</f>
        <v>1</v>
      </c>
      <c r="EH259" s="73">
        <f>H259-EJ259</f>
        <v>0</v>
      </c>
      <c r="EI259" s="70">
        <f t="shared" si="97"/>
        <v>0</v>
      </c>
      <c r="EJ259" s="66">
        <f t="shared" si="96"/>
        <v>0</v>
      </c>
      <c r="EM259" s="67"/>
    </row>
    <row r="260" spans="1:143" outlineLevel="1" x14ac:dyDescent="0.2">
      <c r="A260" s="313" t="s">
        <v>433</v>
      </c>
      <c r="B260" s="314"/>
      <c r="C260" s="307"/>
      <c r="D260" s="176" t="s">
        <v>883</v>
      </c>
      <c r="E260" s="28">
        <f>SUM(H261:H262)</f>
        <v>0</v>
      </c>
      <c r="F260" s="28"/>
      <c r="G260" s="28"/>
      <c r="H260" s="28"/>
      <c r="I260" s="27" t="e">
        <f>E260/$G$686</f>
        <v>#DIV/0!</v>
      </c>
      <c r="J260" s="19">
        <f t="shared" si="94"/>
        <v>1</v>
      </c>
      <c r="K260" s="68"/>
      <c r="L260" s="69"/>
      <c r="M260" s="69"/>
      <c r="N260" s="69"/>
      <c r="O260" s="69"/>
      <c r="P260" s="70"/>
      <c r="Q260" s="73"/>
      <c r="R260" s="68"/>
      <c r="S260" s="69"/>
      <c r="T260" s="69"/>
      <c r="U260" s="69"/>
      <c r="V260" s="69"/>
      <c r="W260" s="70"/>
      <c r="X260" s="71"/>
      <c r="Y260" s="68"/>
      <c r="Z260" s="69"/>
      <c r="AA260" s="69"/>
      <c r="AB260" s="69"/>
      <c r="AC260" s="69"/>
      <c r="AD260" s="70"/>
      <c r="AE260" s="71"/>
      <c r="AF260" s="68"/>
      <c r="AG260" s="69"/>
      <c r="AH260" s="69"/>
      <c r="AI260" s="69"/>
      <c r="AJ260" s="69"/>
      <c r="AK260" s="70"/>
      <c r="AL260" s="71"/>
      <c r="AM260" s="68"/>
      <c r="AN260" s="69"/>
      <c r="AO260" s="69"/>
      <c r="AP260" s="69"/>
      <c r="AQ260" s="69"/>
      <c r="AR260" s="70"/>
      <c r="AS260" s="71"/>
      <c r="AT260" s="68"/>
      <c r="AU260" s="69"/>
      <c r="AV260" s="69"/>
      <c r="AW260" s="69"/>
      <c r="AX260" s="69"/>
      <c r="AY260" s="70"/>
      <c r="AZ260" s="71"/>
      <c r="BA260" s="68"/>
      <c r="BB260" s="69"/>
      <c r="BC260" s="69"/>
      <c r="BD260" s="69"/>
      <c r="BE260" s="69"/>
      <c r="BF260" s="70"/>
      <c r="BG260" s="71"/>
      <c r="BH260" s="68"/>
      <c r="BI260" s="69"/>
      <c r="BJ260" s="69"/>
      <c r="BK260" s="69"/>
      <c r="BL260" s="69"/>
      <c r="BM260" s="70"/>
      <c r="BN260" s="71"/>
      <c r="BO260" s="68"/>
      <c r="BP260" s="69"/>
      <c r="BQ260" s="69"/>
      <c r="BR260" s="69"/>
      <c r="BS260" s="69"/>
      <c r="BT260" s="70"/>
      <c r="BU260" s="71"/>
      <c r="BV260" s="68"/>
      <c r="BW260" s="69"/>
      <c r="BX260" s="69"/>
      <c r="BY260" s="69"/>
      <c r="BZ260" s="69"/>
      <c r="CA260" s="70"/>
      <c r="CB260" s="71"/>
      <c r="CC260" s="68"/>
      <c r="CD260" s="69"/>
      <c r="CE260" s="69"/>
      <c r="CF260" s="69"/>
      <c r="CG260" s="69"/>
      <c r="CH260" s="70"/>
      <c r="CI260" s="71"/>
      <c r="CJ260" s="68"/>
      <c r="CK260" s="69"/>
      <c r="CL260" s="69"/>
      <c r="CM260" s="69"/>
      <c r="CN260" s="69"/>
      <c r="CO260" s="70"/>
      <c r="CP260" s="71"/>
      <c r="CQ260" s="68"/>
      <c r="CR260" s="69"/>
      <c r="CS260" s="69"/>
      <c r="CT260" s="69"/>
      <c r="CU260" s="69"/>
      <c r="CV260" s="70"/>
      <c r="CW260" s="71"/>
      <c r="CX260" s="68"/>
      <c r="CY260" s="69"/>
      <c r="CZ260" s="69"/>
      <c r="DA260" s="69"/>
      <c r="DB260" s="69"/>
      <c r="DC260" s="70"/>
      <c r="DD260" s="71"/>
      <c r="DE260" s="68"/>
      <c r="DF260" s="69"/>
      <c r="DG260" s="69"/>
      <c r="DH260" s="69"/>
      <c r="DI260" s="69"/>
      <c r="DJ260" s="70"/>
      <c r="DK260" s="71"/>
      <c r="DL260" s="68"/>
      <c r="DM260" s="69"/>
      <c r="DN260" s="69"/>
      <c r="DO260" s="69"/>
      <c r="DP260" s="69"/>
      <c r="DQ260" s="70"/>
      <c r="DR260" s="71"/>
      <c r="DS260" s="68"/>
      <c r="DT260" s="69"/>
      <c r="DU260" s="69"/>
      <c r="DV260" s="69"/>
      <c r="DW260" s="69"/>
      <c r="DX260" s="70"/>
      <c r="DY260" s="71"/>
      <c r="DZ260" s="68"/>
      <c r="EA260" s="69"/>
      <c r="EB260" s="69"/>
      <c r="EC260" s="69"/>
      <c r="ED260" s="69"/>
      <c r="EE260" s="70"/>
      <c r="EF260" s="71"/>
      <c r="EG260" s="70">
        <f t="shared" ref="EG260:EG275" si="98">1-EI260</f>
        <v>1</v>
      </c>
      <c r="EH260" s="73">
        <f t="shared" ref="EH260:EH275" si="99">H260-EJ260</f>
        <v>0</v>
      </c>
      <c r="EI260" s="70">
        <f t="shared" si="97"/>
        <v>0</v>
      </c>
      <c r="EJ260" s="66">
        <f t="shared" si="96"/>
        <v>0</v>
      </c>
      <c r="EM260" s="67"/>
    </row>
    <row r="261" spans="1:143" outlineLevel="1" x14ac:dyDescent="0.2">
      <c r="A261" s="302" t="s">
        <v>149</v>
      </c>
      <c r="B261" s="303" t="s">
        <v>291</v>
      </c>
      <c r="C261" s="306" t="str">
        <f>IFERROR(IFERROR(IF(MATCH(B261,[1]SINAPI!$A$3:$A$7037,0),(PROPER(VLOOKUP(B261,[1]SINAPI!$A$3:$E$7037,5,0))),0),IFERROR(IF(MATCH(B261,'[1]CDHU-182'!$A$9:$A$4098,0),(UPPER(VLOOKUP(B261,'[1]CDHU-182'!$A$9:$H$4098,8,0))),0),IFERROR(IF(MATCH(B261,[1]FDE!$A$7:$A$3232,0),(VLOOKUP(B261,[1]FDE!$A$7:$E$3232,5,0)),0),IF(MATCH(B261,'[1]SIURB Edif'!$A$2:$A$2699,0),(PROPER(VLOOKUP(B261,'[1]SIURB Edif'!A$2:E$2699,5,0))),0))))," ")</f>
        <v>CDHU-182</v>
      </c>
      <c r="D261" s="169" t="s">
        <v>805</v>
      </c>
      <c r="E261" s="170" t="s">
        <v>879</v>
      </c>
      <c r="F261" s="174">
        <v>20</v>
      </c>
      <c r="G261" s="74"/>
      <c r="H261" s="177">
        <f>ROUND(IFERROR(F261*G261," - "),2)</f>
        <v>0</v>
      </c>
      <c r="I261" s="178" t="e">
        <f>H261/$G$686</f>
        <v>#DIV/0!</v>
      </c>
      <c r="J261" s="19">
        <f t="shared" si="94"/>
        <v>1</v>
      </c>
      <c r="K261" s="68">
        <f>SUM(L261:P261)</f>
        <v>0</v>
      </c>
      <c r="L261" s="69"/>
      <c r="M261" s="69"/>
      <c r="N261" s="69"/>
      <c r="O261" s="69"/>
      <c r="P261" s="69"/>
      <c r="Q261" s="73">
        <f>K261*$H261</f>
        <v>0</v>
      </c>
      <c r="R261" s="68">
        <f>SUM(S261:W261)</f>
        <v>0</v>
      </c>
      <c r="S261" s="69"/>
      <c r="T261" s="69"/>
      <c r="U261" s="69"/>
      <c r="V261" s="69"/>
      <c r="W261" s="69"/>
      <c r="X261" s="71">
        <f>R261*$H261</f>
        <v>0</v>
      </c>
      <c r="Y261" s="68">
        <f>SUM(Z261:AD261)</f>
        <v>0</v>
      </c>
      <c r="Z261" s="69"/>
      <c r="AA261" s="69"/>
      <c r="AB261" s="69"/>
      <c r="AC261" s="69"/>
      <c r="AD261" s="69"/>
      <c r="AE261" s="71">
        <f>Y261*$H261</f>
        <v>0</v>
      </c>
      <c r="AF261" s="68">
        <f>SUM(AG261:AK261)</f>
        <v>0</v>
      </c>
      <c r="AG261" s="69"/>
      <c r="AH261" s="69"/>
      <c r="AI261" s="69"/>
      <c r="AJ261" s="69"/>
      <c r="AK261" s="69"/>
      <c r="AL261" s="71">
        <f>AF261*$H261</f>
        <v>0</v>
      </c>
      <c r="AM261" s="68">
        <f>SUM(AN261:AR261)</f>
        <v>0</v>
      </c>
      <c r="AN261" s="69"/>
      <c r="AO261" s="69"/>
      <c r="AP261" s="69"/>
      <c r="AQ261" s="69"/>
      <c r="AR261" s="69"/>
      <c r="AS261" s="71">
        <f>AM261*$H261</f>
        <v>0</v>
      </c>
      <c r="AT261" s="68">
        <f>SUM(AU261:AY261)</f>
        <v>0</v>
      </c>
      <c r="AU261" s="69"/>
      <c r="AV261" s="69"/>
      <c r="AW261" s="69"/>
      <c r="AX261" s="69"/>
      <c r="AY261" s="69"/>
      <c r="AZ261" s="71">
        <f>AT261*$H261</f>
        <v>0</v>
      </c>
      <c r="BA261" s="68">
        <f>SUM(BB261:BF261)</f>
        <v>0</v>
      </c>
      <c r="BB261" s="69"/>
      <c r="BC261" s="69"/>
      <c r="BD261" s="69"/>
      <c r="BE261" s="69"/>
      <c r="BF261" s="69"/>
      <c r="BG261" s="71">
        <f>BA261*$H261</f>
        <v>0</v>
      </c>
      <c r="BH261" s="68">
        <f>SUM(BI261:BM261)</f>
        <v>0</v>
      </c>
      <c r="BI261" s="69"/>
      <c r="BJ261" s="69"/>
      <c r="BK261" s="69"/>
      <c r="BL261" s="69"/>
      <c r="BM261" s="69"/>
      <c r="BN261" s="71">
        <f>BH261*$H261</f>
        <v>0</v>
      </c>
      <c r="BO261" s="68">
        <f>SUM(BP261:BT261)</f>
        <v>0</v>
      </c>
      <c r="BP261" s="69"/>
      <c r="BQ261" s="69"/>
      <c r="BR261" s="69"/>
      <c r="BS261" s="69"/>
      <c r="BT261" s="69"/>
      <c r="BU261" s="71">
        <f>BO261*$H261</f>
        <v>0</v>
      </c>
      <c r="BV261" s="68">
        <f>SUM(BW261:CA261)</f>
        <v>0</v>
      </c>
      <c r="BW261" s="69"/>
      <c r="BX261" s="69"/>
      <c r="BY261" s="69"/>
      <c r="BZ261" s="69"/>
      <c r="CA261" s="69"/>
      <c r="CB261" s="71">
        <f>BV261*$H261</f>
        <v>0</v>
      </c>
      <c r="CC261" s="68">
        <f>SUM(CD261:CH261)</f>
        <v>0</v>
      </c>
      <c r="CD261" s="69"/>
      <c r="CE261" s="69"/>
      <c r="CF261" s="69"/>
      <c r="CG261" s="69"/>
      <c r="CH261" s="69"/>
      <c r="CI261" s="71">
        <f>CC261*$H261</f>
        <v>0</v>
      </c>
      <c r="CJ261" s="68">
        <f>SUM(CK261:CO261)</f>
        <v>0</v>
      </c>
      <c r="CK261" s="69"/>
      <c r="CL261" s="69"/>
      <c r="CM261" s="69"/>
      <c r="CN261" s="69"/>
      <c r="CO261" s="69"/>
      <c r="CP261" s="71">
        <f>CJ261*$H261</f>
        <v>0</v>
      </c>
      <c r="CQ261" s="68">
        <f>SUM(CR261:CV261)</f>
        <v>0</v>
      </c>
      <c r="CR261" s="69"/>
      <c r="CS261" s="69"/>
      <c r="CT261" s="69"/>
      <c r="CU261" s="69"/>
      <c r="CV261" s="69"/>
      <c r="CW261" s="71">
        <f>CQ261*$H261</f>
        <v>0</v>
      </c>
      <c r="CX261" s="68">
        <f>SUM(CY261:DC261)</f>
        <v>0</v>
      </c>
      <c r="CY261" s="69"/>
      <c r="CZ261" s="69"/>
      <c r="DA261" s="69"/>
      <c r="DB261" s="69"/>
      <c r="DC261" s="69"/>
      <c r="DD261" s="71">
        <f>CX261*$H261</f>
        <v>0</v>
      </c>
      <c r="DE261" s="68">
        <f>SUM(DF261:DJ261)</f>
        <v>0</v>
      </c>
      <c r="DF261" s="69"/>
      <c r="DG261" s="69"/>
      <c r="DH261" s="69"/>
      <c r="DI261" s="69"/>
      <c r="DJ261" s="69"/>
      <c r="DK261" s="71">
        <f>DE261*$H261</f>
        <v>0</v>
      </c>
      <c r="DL261" s="68">
        <f>SUM(DM261:DQ261)</f>
        <v>0</v>
      </c>
      <c r="DM261" s="69"/>
      <c r="DN261" s="69"/>
      <c r="DO261" s="69"/>
      <c r="DP261" s="69"/>
      <c r="DQ261" s="69"/>
      <c r="DR261" s="71">
        <f>DL261*$H261</f>
        <v>0</v>
      </c>
      <c r="DS261" s="68">
        <f>SUM(DT261:DX261)</f>
        <v>0</v>
      </c>
      <c r="DT261" s="69"/>
      <c r="DU261" s="69"/>
      <c r="DV261" s="69"/>
      <c r="DW261" s="69"/>
      <c r="DX261" s="69"/>
      <c r="DY261" s="71">
        <f>DS261*$H261</f>
        <v>0</v>
      </c>
      <c r="DZ261" s="68">
        <f>SUM(EA261:EE261)</f>
        <v>0</v>
      </c>
      <c r="EA261" s="69"/>
      <c r="EB261" s="69"/>
      <c r="EC261" s="69"/>
      <c r="ED261" s="69"/>
      <c r="EE261" s="69"/>
      <c r="EF261" s="71">
        <f>DZ261*$H261</f>
        <v>0</v>
      </c>
      <c r="EG261" s="70">
        <f t="shared" si="98"/>
        <v>1</v>
      </c>
      <c r="EH261" s="73">
        <f t="shared" si="99"/>
        <v>0</v>
      </c>
      <c r="EI261" s="70">
        <f t="shared" si="97"/>
        <v>0</v>
      </c>
      <c r="EJ261" s="66">
        <f t="shared" si="96"/>
        <v>0</v>
      </c>
      <c r="EM261" s="67"/>
    </row>
    <row r="262" spans="1:143" outlineLevel="1" x14ac:dyDescent="0.2">
      <c r="A262" s="302" t="s">
        <v>150</v>
      </c>
      <c r="B262" s="303" t="s">
        <v>293</v>
      </c>
      <c r="C262" s="306" t="str">
        <f>IFERROR(IFERROR(IF(MATCH(B262,[1]SINAPI!$A$3:$A$7037,0),(PROPER(VLOOKUP(B262,[1]SINAPI!$A$3:$E$7037,5,0))),0),IFERROR(IF(MATCH(B262,'[1]CDHU-182'!$A$9:$A$4098,0),(UPPER(VLOOKUP(B262,'[1]CDHU-182'!$A$9:$H$4098,8,0))),0),IFERROR(IF(MATCH(B262,[1]FDE!$A$7:$A$3232,0),(VLOOKUP(B262,[1]FDE!$A$7:$E$3232,5,0)),0),IF(MATCH(B262,'[1]SIURB Edif'!$A$2:$A$2699,0),(PROPER(VLOOKUP(B262,'[1]SIURB Edif'!A$2:E$2699,5,0))),0))))," ")</f>
        <v>CDHU-182</v>
      </c>
      <c r="D262" s="169" t="s">
        <v>806</v>
      </c>
      <c r="E262" s="170" t="s">
        <v>184</v>
      </c>
      <c r="F262" s="174">
        <v>12</v>
      </c>
      <c r="G262" s="74"/>
      <c r="H262" s="177">
        <f>ROUND(IFERROR(F262*G262," - "),2)</f>
        <v>0</v>
      </c>
      <c r="I262" s="178" t="e">
        <f>H262/$G$686</f>
        <v>#DIV/0!</v>
      </c>
      <c r="J262" s="19">
        <f t="shared" si="94"/>
        <v>1</v>
      </c>
      <c r="K262" s="68">
        <f>SUM(L262:P262)</f>
        <v>0</v>
      </c>
      <c r="L262" s="69"/>
      <c r="M262" s="69"/>
      <c r="N262" s="69"/>
      <c r="O262" s="69"/>
      <c r="P262" s="69"/>
      <c r="Q262" s="73">
        <f>K262*$H262</f>
        <v>0</v>
      </c>
      <c r="R262" s="68">
        <f>SUM(S262:W262)</f>
        <v>0</v>
      </c>
      <c r="S262" s="69"/>
      <c r="T262" s="69"/>
      <c r="U262" s="69"/>
      <c r="V262" s="69"/>
      <c r="W262" s="69"/>
      <c r="X262" s="71">
        <f>R262*$H262</f>
        <v>0</v>
      </c>
      <c r="Y262" s="68">
        <f>SUM(Z262:AD262)</f>
        <v>0</v>
      </c>
      <c r="Z262" s="69"/>
      <c r="AA262" s="69"/>
      <c r="AB262" s="69"/>
      <c r="AC262" s="69"/>
      <c r="AD262" s="69"/>
      <c r="AE262" s="71">
        <f>Y262*$H262</f>
        <v>0</v>
      </c>
      <c r="AF262" s="68">
        <f>SUM(AG262:AK262)</f>
        <v>0</v>
      </c>
      <c r="AG262" s="69"/>
      <c r="AH262" s="69"/>
      <c r="AI262" s="69"/>
      <c r="AJ262" s="69"/>
      <c r="AK262" s="69"/>
      <c r="AL262" s="71">
        <f>AF262*$H262</f>
        <v>0</v>
      </c>
      <c r="AM262" s="68">
        <f>SUM(AN262:AR262)</f>
        <v>0</v>
      </c>
      <c r="AN262" s="69"/>
      <c r="AO262" s="69"/>
      <c r="AP262" s="69"/>
      <c r="AQ262" s="69"/>
      <c r="AR262" s="69"/>
      <c r="AS262" s="71">
        <f>AM262*$H262</f>
        <v>0</v>
      </c>
      <c r="AT262" s="68">
        <f>SUM(AU262:AY262)</f>
        <v>0</v>
      </c>
      <c r="AU262" s="69"/>
      <c r="AV262" s="69"/>
      <c r="AW262" s="69"/>
      <c r="AX262" s="69"/>
      <c r="AY262" s="69"/>
      <c r="AZ262" s="71">
        <f>AT262*$H262</f>
        <v>0</v>
      </c>
      <c r="BA262" s="68">
        <f>SUM(BB262:BF262)</f>
        <v>0</v>
      </c>
      <c r="BB262" s="69"/>
      <c r="BC262" s="69"/>
      <c r="BD262" s="69"/>
      <c r="BE262" s="69"/>
      <c r="BF262" s="69"/>
      <c r="BG262" s="71">
        <f>BA262*$H262</f>
        <v>0</v>
      </c>
      <c r="BH262" s="68">
        <f>SUM(BI262:BM262)</f>
        <v>0</v>
      </c>
      <c r="BI262" s="69"/>
      <c r="BJ262" s="69"/>
      <c r="BK262" s="69"/>
      <c r="BL262" s="69"/>
      <c r="BM262" s="69"/>
      <c r="BN262" s="71">
        <f>BH262*$H262</f>
        <v>0</v>
      </c>
      <c r="BO262" s="68">
        <f>SUM(BP262:BT262)</f>
        <v>0</v>
      </c>
      <c r="BP262" s="69"/>
      <c r="BQ262" s="69"/>
      <c r="BR262" s="69"/>
      <c r="BS262" s="69"/>
      <c r="BT262" s="69"/>
      <c r="BU262" s="71">
        <f>BO262*$H262</f>
        <v>0</v>
      </c>
      <c r="BV262" s="68">
        <f>SUM(BW262:CA262)</f>
        <v>0</v>
      </c>
      <c r="BW262" s="69"/>
      <c r="BX262" s="69"/>
      <c r="BY262" s="69"/>
      <c r="BZ262" s="69"/>
      <c r="CA262" s="69"/>
      <c r="CB262" s="71">
        <f>BV262*$H262</f>
        <v>0</v>
      </c>
      <c r="CC262" s="68">
        <f>SUM(CD262:CH262)</f>
        <v>0</v>
      </c>
      <c r="CD262" s="69"/>
      <c r="CE262" s="69"/>
      <c r="CF262" s="69"/>
      <c r="CG262" s="69"/>
      <c r="CH262" s="69"/>
      <c r="CI262" s="71">
        <f>CC262*$H262</f>
        <v>0</v>
      </c>
      <c r="CJ262" s="68">
        <f>SUM(CK262:CO262)</f>
        <v>0</v>
      </c>
      <c r="CK262" s="69"/>
      <c r="CL262" s="69"/>
      <c r="CM262" s="69"/>
      <c r="CN262" s="69"/>
      <c r="CO262" s="69"/>
      <c r="CP262" s="71">
        <f>CJ262*$H262</f>
        <v>0</v>
      </c>
      <c r="CQ262" s="68">
        <f>SUM(CR262:CV262)</f>
        <v>0</v>
      </c>
      <c r="CR262" s="69"/>
      <c r="CS262" s="69"/>
      <c r="CT262" s="69"/>
      <c r="CU262" s="69"/>
      <c r="CV262" s="69"/>
      <c r="CW262" s="71">
        <f>CQ262*$H262</f>
        <v>0</v>
      </c>
      <c r="CX262" s="68">
        <f>SUM(CY262:DC262)</f>
        <v>0</v>
      </c>
      <c r="CY262" s="69"/>
      <c r="CZ262" s="69"/>
      <c r="DA262" s="69"/>
      <c r="DB262" s="69"/>
      <c r="DC262" s="69"/>
      <c r="DD262" s="71">
        <f>CX262*$H262</f>
        <v>0</v>
      </c>
      <c r="DE262" s="68">
        <f>SUM(DF262:DJ262)</f>
        <v>0</v>
      </c>
      <c r="DF262" s="69"/>
      <c r="DG262" s="69"/>
      <c r="DH262" s="69"/>
      <c r="DI262" s="69"/>
      <c r="DJ262" s="69"/>
      <c r="DK262" s="71">
        <f>DE262*$H262</f>
        <v>0</v>
      </c>
      <c r="DL262" s="68">
        <f>SUM(DM262:DQ262)</f>
        <v>0</v>
      </c>
      <c r="DM262" s="69"/>
      <c r="DN262" s="69"/>
      <c r="DO262" s="69"/>
      <c r="DP262" s="69"/>
      <c r="DQ262" s="69"/>
      <c r="DR262" s="71">
        <f>DL262*$H262</f>
        <v>0</v>
      </c>
      <c r="DS262" s="68">
        <f>SUM(DT262:DX262)</f>
        <v>0</v>
      </c>
      <c r="DT262" s="69"/>
      <c r="DU262" s="69"/>
      <c r="DV262" s="69"/>
      <c r="DW262" s="69"/>
      <c r="DX262" s="69"/>
      <c r="DY262" s="71">
        <f>DS262*$H262</f>
        <v>0</v>
      </c>
      <c r="DZ262" s="68">
        <f>SUM(EA262:EE262)</f>
        <v>0</v>
      </c>
      <c r="EA262" s="69"/>
      <c r="EB262" s="69"/>
      <c r="EC262" s="69"/>
      <c r="ED262" s="69"/>
      <c r="EE262" s="69"/>
      <c r="EF262" s="71">
        <f>DZ262*$H262</f>
        <v>0</v>
      </c>
      <c r="EG262" s="70">
        <f t="shared" si="98"/>
        <v>1</v>
      </c>
      <c r="EH262" s="73">
        <f t="shared" si="99"/>
        <v>0</v>
      </c>
      <c r="EI262" s="70">
        <f t="shared" si="97"/>
        <v>0</v>
      </c>
      <c r="EJ262" s="66">
        <f t="shared" si="96"/>
        <v>0</v>
      </c>
      <c r="EM262" s="67"/>
    </row>
    <row r="263" spans="1:143" outlineLevel="1" x14ac:dyDescent="0.2">
      <c r="A263" s="313" t="s">
        <v>160</v>
      </c>
      <c r="B263" s="314"/>
      <c r="C263" s="307"/>
      <c r="D263" s="176" t="s">
        <v>884</v>
      </c>
      <c r="E263" s="28">
        <f>SUM(H264:H267)</f>
        <v>0</v>
      </c>
      <c r="F263" s="28"/>
      <c r="G263" s="28"/>
      <c r="H263" s="28"/>
      <c r="I263" s="27" t="e">
        <f>E263/$G$686</f>
        <v>#DIV/0!</v>
      </c>
      <c r="J263" s="19">
        <f>EG263</f>
        <v>1</v>
      </c>
      <c r="K263" s="68"/>
      <c r="L263" s="69"/>
      <c r="M263" s="69"/>
      <c r="N263" s="69"/>
      <c r="O263" s="69"/>
      <c r="P263" s="70"/>
      <c r="Q263" s="73"/>
      <c r="R263" s="68"/>
      <c r="S263" s="69"/>
      <c r="T263" s="69"/>
      <c r="U263" s="69"/>
      <c r="V263" s="69"/>
      <c r="W263" s="70"/>
      <c r="X263" s="71"/>
      <c r="Y263" s="68"/>
      <c r="Z263" s="69"/>
      <c r="AA263" s="69"/>
      <c r="AB263" s="69"/>
      <c r="AC263" s="69"/>
      <c r="AD263" s="70"/>
      <c r="AE263" s="71"/>
      <c r="AF263" s="68"/>
      <c r="AG263" s="69"/>
      <c r="AH263" s="69"/>
      <c r="AI263" s="69"/>
      <c r="AJ263" s="69"/>
      <c r="AK263" s="70"/>
      <c r="AL263" s="71"/>
      <c r="AM263" s="68"/>
      <c r="AN263" s="69"/>
      <c r="AO263" s="69"/>
      <c r="AP263" s="69"/>
      <c r="AQ263" s="69"/>
      <c r="AR263" s="70"/>
      <c r="AS263" s="71"/>
      <c r="AT263" s="68"/>
      <c r="AU263" s="69"/>
      <c r="AV263" s="69"/>
      <c r="AW263" s="69"/>
      <c r="AX263" s="69"/>
      <c r="AY263" s="70"/>
      <c r="AZ263" s="71"/>
      <c r="BA263" s="68"/>
      <c r="BB263" s="69"/>
      <c r="BC263" s="69"/>
      <c r="BD263" s="69"/>
      <c r="BE263" s="69"/>
      <c r="BF263" s="70"/>
      <c r="BG263" s="71"/>
      <c r="BH263" s="68"/>
      <c r="BI263" s="69"/>
      <c r="BJ263" s="69"/>
      <c r="BK263" s="69"/>
      <c r="BL263" s="69"/>
      <c r="BM263" s="70"/>
      <c r="BN263" s="71"/>
      <c r="BO263" s="68"/>
      <c r="BP263" s="69"/>
      <c r="BQ263" s="69"/>
      <c r="BR263" s="69"/>
      <c r="BS263" s="69"/>
      <c r="BT263" s="70"/>
      <c r="BU263" s="71"/>
      <c r="BV263" s="68"/>
      <c r="BW263" s="69"/>
      <c r="BX263" s="69"/>
      <c r="BY263" s="69"/>
      <c r="BZ263" s="69"/>
      <c r="CA263" s="70"/>
      <c r="CB263" s="71"/>
      <c r="CC263" s="68"/>
      <c r="CD263" s="69"/>
      <c r="CE263" s="69"/>
      <c r="CF263" s="69"/>
      <c r="CG263" s="69"/>
      <c r="CH263" s="70"/>
      <c r="CI263" s="71"/>
      <c r="CJ263" s="68"/>
      <c r="CK263" s="69"/>
      <c r="CL263" s="69"/>
      <c r="CM263" s="69"/>
      <c r="CN263" s="69"/>
      <c r="CO263" s="70"/>
      <c r="CP263" s="71"/>
      <c r="CQ263" s="68"/>
      <c r="CR263" s="69"/>
      <c r="CS263" s="69"/>
      <c r="CT263" s="69"/>
      <c r="CU263" s="69"/>
      <c r="CV263" s="70"/>
      <c r="CW263" s="71"/>
      <c r="CX263" s="68"/>
      <c r="CY263" s="69"/>
      <c r="CZ263" s="69"/>
      <c r="DA263" s="69"/>
      <c r="DB263" s="69"/>
      <c r="DC263" s="70"/>
      <c r="DD263" s="71"/>
      <c r="DE263" s="68"/>
      <c r="DF263" s="69"/>
      <c r="DG263" s="69"/>
      <c r="DH263" s="69"/>
      <c r="DI263" s="69"/>
      <c r="DJ263" s="70"/>
      <c r="DK263" s="71"/>
      <c r="DL263" s="68"/>
      <c r="DM263" s="69"/>
      <c r="DN263" s="69"/>
      <c r="DO263" s="69"/>
      <c r="DP263" s="69"/>
      <c r="DQ263" s="70"/>
      <c r="DR263" s="71"/>
      <c r="DS263" s="68"/>
      <c r="DT263" s="69"/>
      <c r="DU263" s="69"/>
      <c r="DV263" s="69"/>
      <c r="DW263" s="69"/>
      <c r="DX263" s="70"/>
      <c r="DY263" s="71"/>
      <c r="DZ263" s="68"/>
      <c r="EA263" s="69"/>
      <c r="EB263" s="69"/>
      <c r="EC263" s="69"/>
      <c r="ED263" s="69"/>
      <c r="EE263" s="70"/>
      <c r="EF263" s="71"/>
      <c r="EG263" s="70">
        <f t="shared" si="98"/>
        <v>1</v>
      </c>
      <c r="EH263" s="73">
        <f t="shared" si="99"/>
        <v>0</v>
      </c>
      <c r="EI263" s="70">
        <f t="shared" si="97"/>
        <v>0</v>
      </c>
      <c r="EJ263" s="66">
        <f>SUM(CP263,CI263,CB263,BU263,BN263,BG263,AZ263,AS263,AL263,AE263,X263,Q263,CW263,DD263,DK263,DR263,DY263,EF263)</f>
        <v>0</v>
      </c>
      <c r="EM263" s="67"/>
    </row>
    <row r="264" spans="1:143" ht="25.5" outlineLevel="1" x14ac:dyDescent="0.2">
      <c r="A264" s="302" t="s">
        <v>151</v>
      </c>
      <c r="B264" s="303" t="s">
        <v>298</v>
      </c>
      <c r="C264" s="306" t="str">
        <f>IFERROR(IFERROR(IF(MATCH(B264,[1]SINAPI!$A$3:$A$7037,0),(PROPER(VLOOKUP(B264,[1]SINAPI!$A$3:$E$7037,5,0))),0),IFERROR(IF(MATCH(B264,'[1]CDHU-182'!$A$9:$A$4098,0),(UPPER(VLOOKUP(B264,'[1]CDHU-182'!$A$9:$H$4098,8,0))),0),IFERROR(IF(MATCH(B264,[1]FDE!$A$7:$A$3232,0),(VLOOKUP(B264,[1]FDE!$A$7:$E$3232,5,0)),0),IF(MATCH(B264,'[1]SIURB Edif'!$A$2:$A$2699,0),(PROPER(VLOOKUP(B264,'[1]SIURB Edif'!A$2:E$2699,5,0))),0))))," ")</f>
        <v>CDHU-182</v>
      </c>
      <c r="D264" s="169" t="s">
        <v>807</v>
      </c>
      <c r="E264" s="170" t="s">
        <v>75</v>
      </c>
      <c r="F264" s="174">
        <v>5</v>
      </c>
      <c r="G264" s="74"/>
      <c r="H264" s="177">
        <f>ROUND(IFERROR(F264*G264," - "),2)</f>
        <v>0</v>
      </c>
      <c r="I264" s="178" t="e">
        <f>H264/$G$686</f>
        <v>#DIV/0!</v>
      </c>
      <c r="J264" s="19">
        <f t="shared" ref="J264:J283" si="100">EG264</f>
        <v>1</v>
      </c>
      <c r="K264" s="68">
        <f>SUM(L264:P264)</f>
        <v>0</v>
      </c>
      <c r="L264" s="69"/>
      <c r="M264" s="69"/>
      <c r="N264" s="69"/>
      <c r="O264" s="69"/>
      <c r="P264" s="69"/>
      <c r="Q264" s="73">
        <f>K264*$H264</f>
        <v>0</v>
      </c>
      <c r="R264" s="68">
        <f>SUM(S264:W264)</f>
        <v>0</v>
      </c>
      <c r="S264" s="69"/>
      <c r="T264" s="69"/>
      <c r="U264" s="69"/>
      <c r="V264" s="69"/>
      <c r="W264" s="69"/>
      <c r="X264" s="71">
        <f>R264*$H264</f>
        <v>0</v>
      </c>
      <c r="Y264" s="68">
        <f>SUM(Z264:AD264)</f>
        <v>0</v>
      </c>
      <c r="Z264" s="69"/>
      <c r="AA264" s="69"/>
      <c r="AB264" s="69"/>
      <c r="AC264" s="69"/>
      <c r="AD264" s="69"/>
      <c r="AE264" s="71">
        <f>Y264*$H264</f>
        <v>0</v>
      </c>
      <c r="AF264" s="68">
        <f>SUM(AG264:AK264)</f>
        <v>0</v>
      </c>
      <c r="AG264" s="69"/>
      <c r="AH264" s="69"/>
      <c r="AI264" s="69"/>
      <c r="AJ264" s="69"/>
      <c r="AK264" s="69"/>
      <c r="AL264" s="71">
        <f>AF264*$H264</f>
        <v>0</v>
      </c>
      <c r="AM264" s="68">
        <f>SUM(AN264:AR264)</f>
        <v>0</v>
      </c>
      <c r="AN264" s="69"/>
      <c r="AO264" s="69"/>
      <c r="AP264" s="69"/>
      <c r="AQ264" s="69"/>
      <c r="AR264" s="69"/>
      <c r="AS264" s="71">
        <f>AM264*$H264</f>
        <v>0</v>
      </c>
      <c r="AT264" s="68">
        <f>SUM(AU264:AY264)</f>
        <v>0</v>
      </c>
      <c r="AU264" s="69"/>
      <c r="AV264" s="69"/>
      <c r="AW264" s="69"/>
      <c r="AX264" s="69"/>
      <c r="AY264" s="69"/>
      <c r="AZ264" s="71">
        <f>AT264*$H264</f>
        <v>0</v>
      </c>
      <c r="BA264" s="68">
        <f>SUM(BB264:BF264)</f>
        <v>0</v>
      </c>
      <c r="BB264" s="69"/>
      <c r="BC264" s="69"/>
      <c r="BD264" s="69"/>
      <c r="BE264" s="69"/>
      <c r="BF264" s="69"/>
      <c r="BG264" s="71">
        <f>BA264*$H264</f>
        <v>0</v>
      </c>
      <c r="BH264" s="68">
        <f>SUM(BI264:BM264)</f>
        <v>0</v>
      </c>
      <c r="BI264" s="69"/>
      <c r="BJ264" s="69"/>
      <c r="BK264" s="69"/>
      <c r="BL264" s="69"/>
      <c r="BM264" s="69"/>
      <c r="BN264" s="71">
        <f>BH264*$H264</f>
        <v>0</v>
      </c>
      <c r="BO264" s="68">
        <f>SUM(BP264:BT264)</f>
        <v>0</v>
      </c>
      <c r="BP264" s="69"/>
      <c r="BQ264" s="69"/>
      <c r="BR264" s="69"/>
      <c r="BS264" s="69"/>
      <c r="BT264" s="69"/>
      <c r="BU264" s="71">
        <f>BO264*$H264</f>
        <v>0</v>
      </c>
      <c r="BV264" s="68">
        <f>SUM(BW264:CA264)</f>
        <v>0</v>
      </c>
      <c r="BW264" s="69"/>
      <c r="BX264" s="69"/>
      <c r="BY264" s="69"/>
      <c r="BZ264" s="69"/>
      <c r="CA264" s="69"/>
      <c r="CB264" s="71">
        <f>BV264*$H264</f>
        <v>0</v>
      </c>
      <c r="CC264" s="68">
        <f>SUM(CD264:CH264)</f>
        <v>0</v>
      </c>
      <c r="CD264" s="69"/>
      <c r="CE264" s="69"/>
      <c r="CF264" s="69"/>
      <c r="CG264" s="69"/>
      <c r="CH264" s="69"/>
      <c r="CI264" s="71">
        <f>CC264*$H264</f>
        <v>0</v>
      </c>
      <c r="CJ264" s="68">
        <f>SUM(CK264:CO264)</f>
        <v>0</v>
      </c>
      <c r="CK264" s="69"/>
      <c r="CL264" s="69"/>
      <c r="CM264" s="69"/>
      <c r="CN264" s="69"/>
      <c r="CO264" s="69"/>
      <c r="CP264" s="71">
        <f>CJ264*$H264</f>
        <v>0</v>
      </c>
      <c r="CQ264" s="68">
        <f>SUM(CR264:CV264)</f>
        <v>0</v>
      </c>
      <c r="CR264" s="69"/>
      <c r="CS264" s="69"/>
      <c r="CT264" s="69"/>
      <c r="CU264" s="69"/>
      <c r="CV264" s="69"/>
      <c r="CW264" s="71">
        <f>CQ264*$H264</f>
        <v>0</v>
      </c>
      <c r="CX264" s="68">
        <f>SUM(CY264:DC264)</f>
        <v>0</v>
      </c>
      <c r="CY264" s="69"/>
      <c r="CZ264" s="69"/>
      <c r="DA264" s="69"/>
      <c r="DB264" s="69"/>
      <c r="DC264" s="69"/>
      <c r="DD264" s="71">
        <f>CX264*$H264</f>
        <v>0</v>
      </c>
      <c r="DE264" s="68">
        <f>SUM(DF264:DJ264)</f>
        <v>0</v>
      </c>
      <c r="DF264" s="69"/>
      <c r="DG264" s="69"/>
      <c r="DH264" s="69"/>
      <c r="DI264" s="69"/>
      <c r="DJ264" s="69"/>
      <c r="DK264" s="71">
        <f>DE264*$H264</f>
        <v>0</v>
      </c>
      <c r="DL264" s="68">
        <f>SUM(DM264:DQ264)</f>
        <v>0</v>
      </c>
      <c r="DM264" s="69"/>
      <c r="DN264" s="69"/>
      <c r="DO264" s="69"/>
      <c r="DP264" s="69"/>
      <c r="DQ264" s="69"/>
      <c r="DR264" s="71">
        <f>DL264*$H264</f>
        <v>0</v>
      </c>
      <c r="DS264" s="68">
        <f>SUM(DT264:DX264)</f>
        <v>0</v>
      </c>
      <c r="DT264" s="69"/>
      <c r="DU264" s="69"/>
      <c r="DV264" s="69"/>
      <c r="DW264" s="69"/>
      <c r="DX264" s="69"/>
      <c r="DY264" s="71">
        <f>DS264*$H264</f>
        <v>0</v>
      </c>
      <c r="DZ264" s="68">
        <f>SUM(EA264:EE264)</f>
        <v>0</v>
      </c>
      <c r="EA264" s="69"/>
      <c r="EB264" s="69"/>
      <c r="EC264" s="69"/>
      <c r="ED264" s="69"/>
      <c r="EE264" s="69"/>
      <c r="EF264" s="71">
        <f>DZ264*$H264</f>
        <v>0</v>
      </c>
      <c r="EG264" s="70">
        <f t="shared" si="98"/>
        <v>1</v>
      </c>
      <c r="EH264" s="73">
        <f t="shared" si="99"/>
        <v>0</v>
      </c>
      <c r="EI264" s="70">
        <f t="shared" ref="EI264:EI275" si="101">SUM(CJ264,CC264,BV264,BO264,BH264,BA264,AT264,AM264,AF264,Y264,R264,K264,CQ264,CX264,DE264,DL264,DS264,DZ264)</f>
        <v>0</v>
      </c>
      <c r="EJ264" s="66">
        <f t="shared" ref="EJ264:EJ283" si="102">SUM(CP264,CI264,CB264,BU264,BN264,BG264,AZ264,AS264,AL264,AE264,X264,Q264,CW264,DD264,DK264,DR264,DY264,EF264)</f>
        <v>0</v>
      </c>
      <c r="EM264" s="67"/>
    </row>
    <row r="265" spans="1:143" ht="25.5" outlineLevel="1" x14ac:dyDescent="0.2">
      <c r="A265" s="302" t="s">
        <v>152</v>
      </c>
      <c r="B265" s="303" t="s">
        <v>299</v>
      </c>
      <c r="C265" s="306" t="str">
        <f>IFERROR(IFERROR(IF(MATCH(B265,[1]SINAPI!$A$3:$A$7037,0),(PROPER(VLOOKUP(B265,[1]SINAPI!$A$3:$E$7037,5,0))),0),IFERROR(IF(MATCH(B265,'[1]CDHU-182'!$A$9:$A$4098,0),(UPPER(VLOOKUP(B265,'[1]CDHU-182'!$A$9:$H$4098,8,0))),0),IFERROR(IF(MATCH(B265,[1]FDE!$A$7:$A$3232,0),(VLOOKUP(B265,[1]FDE!$A$7:$E$3232,5,0)),0),IF(MATCH(B265,'[1]SIURB Edif'!$A$2:$A$2699,0),(PROPER(VLOOKUP(B265,'[1]SIURB Edif'!A$2:E$2699,5,0))),0))))," ")</f>
        <v>CDHU-182</v>
      </c>
      <c r="D265" s="169" t="s">
        <v>808</v>
      </c>
      <c r="E265" s="170" t="s">
        <v>75</v>
      </c>
      <c r="F265" s="174">
        <v>13</v>
      </c>
      <c r="G265" s="74"/>
      <c r="H265" s="177">
        <f>ROUND(IFERROR(F265*G265," - "),2)</f>
        <v>0</v>
      </c>
      <c r="I265" s="178" t="e">
        <f>H265/$G$686</f>
        <v>#DIV/0!</v>
      </c>
      <c r="J265" s="19">
        <f t="shared" si="100"/>
        <v>1</v>
      </c>
      <c r="K265" s="68">
        <f>SUM(L265:P265)</f>
        <v>0</v>
      </c>
      <c r="L265" s="69"/>
      <c r="M265" s="69"/>
      <c r="N265" s="69"/>
      <c r="O265" s="69"/>
      <c r="P265" s="69"/>
      <c r="Q265" s="73">
        <f>K265*$H265</f>
        <v>0</v>
      </c>
      <c r="R265" s="68">
        <f>SUM(S265:W265)</f>
        <v>0</v>
      </c>
      <c r="S265" s="69"/>
      <c r="T265" s="69"/>
      <c r="U265" s="69"/>
      <c r="V265" s="69"/>
      <c r="W265" s="69"/>
      <c r="X265" s="71">
        <f>R265*$H265</f>
        <v>0</v>
      </c>
      <c r="Y265" s="68">
        <f>SUM(Z265:AD265)</f>
        <v>0</v>
      </c>
      <c r="Z265" s="69"/>
      <c r="AA265" s="69"/>
      <c r="AB265" s="69"/>
      <c r="AC265" s="69"/>
      <c r="AD265" s="69"/>
      <c r="AE265" s="71">
        <f>Y265*$H265</f>
        <v>0</v>
      </c>
      <c r="AF265" s="68">
        <f>SUM(AG265:AK265)</f>
        <v>0</v>
      </c>
      <c r="AG265" s="69"/>
      <c r="AH265" s="69"/>
      <c r="AI265" s="69"/>
      <c r="AJ265" s="69"/>
      <c r="AK265" s="69"/>
      <c r="AL265" s="71">
        <f>AF265*$H265</f>
        <v>0</v>
      </c>
      <c r="AM265" s="68">
        <f>SUM(AN265:AR265)</f>
        <v>0</v>
      </c>
      <c r="AN265" s="69"/>
      <c r="AO265" s="69"/>
      <c r="AP265" s="69"/>
      <c r="AQ265" s="69"/>
      <c r="AR265" s="69"/>
      <c r="AS265" s="71">
        <f>AM265*$H265</f>
        <v>0</v>
      </c>
      <c r="AT265" s="68">
        <f>SUM(AU265:AY265)</f>
        <v>0</v>
      </c>
      <c r="AU265" s="69"/>
      <c r="AV265" s="69"/>
      <c r="AW265" s="69"/>
      <c r="AX265" s="69"/>
      <c r="AY265" s="69"/>
      <c r="AZ265" s="71">
        <f>AT265*$H265</f>
        <v>0</v>
      </c>
      <c r="BA265" s="68">
        <f>SUM(BB265:BF265)</f>
        <v>0</v>
      </c>
      <c r="BB265" s="69"/>
      <c r="BC265" s="69"/>
      <c r="BD265" s="69"/>
      <c r="BE265" s="69"/>
      <c r="BF265" s="69"/>
      <c r="BG265" s="71">
        <f>BA265*$H265</f>
        <v>0</v>
      </c>
      <c r="BH265" s="68">
        <f>SUM(BI265:BM265)</f>
        <v>0</v>
      </c>
      <c r="BI265" s="69"/>
      <c r="BJ265" s="69"/>
      <c r="BK265" s="69"/>
      <c r="BL265" s="69"/>
      <c r="BM265" s="69"/>
      <c r="BN265" s="71">
        <f>BH265*$H265</f>
        <v>0</v>
      </c>
      <c r="BO265" s="68">
        <f>SUM(BP265:BT265)</f>
        <v>0</v>
      </c>
      <c r="BP265" s="69"/>
      <c r="BQ265" s="69"/>
      <c r="BR265" s="69"/>
      <c r="BS265" s="69"/>
      <c r="BT265" s="69"/>
      <c r="BU265" s="71">
        <f>BO265*$H265</f>
        <v>0</v>
      </c>
      <c r="BV265" s="68">
        <f>SUM(BW265:CA265)</f>
        <v>0</v>
      </c>
      <c r="BW265" s="69"/>
      <c r="BX265" s="69"/>
      <c r="BY265" s="69"/>
      <c r="BZ265" s="69"/>
      <c r="CA265" s="69"/>
      <c r="CB265" s="71">
        <f>BV265*$H265</f>
        <v>0</v>
      </c>
      <c r="CC265" s="68">
        <f>SUM(CD265:CH265)</f>
        <v>0</v>
      </c>
      <c r="CD265" s="69"/>
      <c r="CE265" s="69"/>
      <c r="CF265" s="69"/>
      <c r="CG265" s="69"/>
      <c r="CH265" s="69"/>
      <c r="CI265" s="71">
        <f>CC265*$H265</f>
        <v>0</v>
      </c>
      <c r="CJ265" s="68">
        <f>SUM(CK265:CO265)</f>
        <v>0</v>
      </c>
      <c r="CK265" s="69"/>
      <c r="CL265" s="69"/>
      <c r="CM265" s="69"/>
      <c r="CN265" s="69"/>
      <c r="CO265" s="69"/>
      <c r="CP265" s="71">
        <f>CJ265*$H265</f>
        <v>0</v>
      </c>
      <c r="CQ265" s="68">
        <f>SUM(CR265:CV265)</f>
        <v>0</v>
      </c>
      <c r="CR265" s="69"/>
      <c r="CS265" s="69"/>
      <c r="CT265" s="69"/>
      <c r="CU265" s="69"/>
      <c r="CV265" s="69"/>
      <c r="CW265" s="71">
        <f>CQ265*$H265</f>
        <v>0</v>
      </c>
      <c r="CX265" s="68">
        <f>SUM(CY265:DC265)</f>
        <v>0</v>
      </c>
      <c r="CY265" s="69"/>
      <c r="CZ265" s="69"/>
      <c r="DA265" s="69"/>
      <c r="DB265" s="69"/>
      <c r="DC265" s="69"/>
      <c r="DD265" s="71">
        <f>CX265*$H265</f>
        <v>0</v>
      </c>
      <c r="DE265" s="68">
        <f>SUM(DF265:DJ265)</f>
        <v>0</v>
      </c>
      <c r="DF265" s="69"/>
      <c r="DG265" s="69"/>
      <c r="DH265" s="69"/>
      <c r="DI265" s="69"/>
      <c r="DJ265" s="69"/>
      <c r="DK265" s="71">
        <f>DE265*$H265</f>
        <v>0</v>
      </c>
      <c r="DL265" s="68">
        <f>SUM(DM265:DQ265)</f>
        <v>0</v>
      </c>
      <c r="DM265" s="69"/>
      <c r="DN265" s="69"/>
      <c r="DO265" s="69"/>
      <c r="DP265" s="69"/>
      <c r="DQ265" s="69"/>
      <c r="DR265" s="71">
        <f>DL265*$H265</f>
        <v>0</v>
      </c>
      <c r="DS265" s="68">
        <f>SUM(DT265:DX265)</f>
        <v>0</v>
      </c>
      <c r="DT265" s="69"/>
      <c r="DU265" s="69"/>
      <c r="DV265" s="69"/>
      <c r="DW265" s="69"/>
      <c r="DX265" s="69"/>
      <c r="DY265" s="71">
        <f>DS265*$H265</f>
        <v>0</v>
      </c>
      <c r="DZ265" s="68">
        <f>SUM(EA265:EE265)</f>
        <v>0</v>
      </c>
      <c r="EA265" s="69"/>
      <c r="EB265" s="69"/>
      <c r="EC265" s="69"/>
      <c r="ED265" s="69"/>
      <c r="EE265" s="69"/>
      <c r="EF265" s="71">
        <f>DZ265*$H265</f>
        <v>0</v>
      </c>
      <c r="EG265" s="70">
        <f t="shared" si="98"/>
        <v>1</v>
      </c>
      <c r="EH265" s="73">
        <f t="shared" si="99"/>
        <v>0</v>
      </c>
      <c r="EI265" s="70">
        <f t="shared" si="101"/>
        <v>0</v>
      </c>
      <c r="EJ265" s="66">
        <f t="shared" si="102"/>
        <v>0</v>
      </c>
      <c r="EM265" s="67"/>
    </row>
    <row r="266" spans="1:143" outlineLevel="1" x14ac:dyDescent="0.2">
      <c r="A266" s="302" t="s">
        <v>153</v>
      </c>
      <c r="B266" s="303" t="s">
        <v>301</v>
      </c>
      <c r="C266" s="306" t="str">
        <f>IFERROR(IFERROR(IF(MATCH(B266,[1]SINAPI!$A$3:$A$7037,0),(PROPER(VLOOKUP(B266,[1]SINAPI!$A$3:$E$7037,5,0))),0),IFERROR(IF(MATCH(B266,'[1]CDHU-182'!$A$9:$A$4098,0),(UPPER(VLOOKUP(B266,'[1]CDHU-182'!$A$9:$H$4098,8,0))),0),IFERROR(IF(MATCH(B266,[1]FDE!$A$7:$A$3232,0),(VLOOKUP(B266,[1]FDE!$A$7:$E$3232,5,0)),0),IF(MATCH(B266,'[1]SIURB Edif'!$A$2:$A$2699,0),(PROPER(VLOOKUP(B266,'[1]SIURB Edif'!A$2:E$2699,5,0))),0))))," ")</f>
        <v>CDHU-182</v>
      </c>
      <c r="D266" s="169" t="s">
        <v>809</v>
      </c>
      <c r="E266" s="170" t="s">
        <v>75</v>
      </c>
      <c r="F266" s="174">
        <v>1</v>
      </c>
      <c r="G266" s="74"/>
      <c r="H266" s="177">
        <f>ROUND(IFERROR(F266*G266," - "),2)</f>
        <v>0</v>
      </c>
      <c r="I266" s="178" t="e">
        <f>H266/$G$686</f>
        <v>#DIV/0!</v>
      </c>
      <c r="J266" s="19">
        <f t="shared" si="100"/>
        <v>1</v>
      </c>
      <c r="K266" s="68">
        <f>SUM(L266:P266)</f>
        <v>0</v>
      </c>
      <c r="L266" s="69"/>
      <c r="M266" s="69"/>
      <c r="N266" s="69"/>
      <c r="O266" s="69"/>
      <c r="P266" s="69"/>
      <c r="Q266" s="73">
        <f>K266*$H266</f>
        <v>0</v>
      </c>
      <c r="R266" s="68">
        <f>SUM(S266:W266)</f>
        <v>0</v>
      </c>
      <c r="S266" s="69"/>
      <c r="T266" s="69"/>
      <c r="U266" s="69"/>
      <c r="V266" s="69"/>
      <c r="W266" s="69"/>
      <c r="X266" s="71">
        <f>R266*$H266</f>
        <v>0</v>
      </c>
      <c r="Y266" s="68">
        <f>SUM(Z266:AD266)</f>
        <v>0</v>
      </c>
      <c r="Z266" s="69"/>
      <c r="AA266" s="69"/>
      <c r="AB266" s="69"/>
      <c r="AC266" s="69"/>
      <c r="AD266" s="69"/>
      <c r="AE266" s="71">
        <f>Y266*$H266</f>
        <v>0</v>
      </c>
      <c r="AF266" s="68">
        <f>SUM(AG266:AK266)</f>
        <v>0</v>
      </c>
      <c r="AG266" s="69"/>
      <c r="AH266" s="69"/>
      <c r="AI266" s="69"/>
      <c r="AJ266" s="69"/>
      <c r="AK266" s="69"/>
      <c r="AL266" s="71">
        <f>AF266*$H266</f>
        <v>0</v>
      </c>
      <c r="AM266" s="68">
        <f>SUM(AN266:AR266)</f>
        <v>0</v>
      </c>
      <c r="AN266" s="69"/>
      <c r="AO266" s="69"/>
      <c r="AP266" s="69"/>
      <c r="AQ266" s="69"/>
      <c r="AR266" s="69"/>
      <c r="AS266" s="71">
        <f>AM266*$H266</f>
        <v>0</v>
      </c>
      <c r="AT266" s="68">
        <f>SUM(AU266:AY266)</f>
        <v>0</v>
      </c>
      <c r="AU266" s="69"/>
      <c r="AV266" s="69"/>
      <c r="AW266" s="69"/>
      <c r="AX266" s="69"/>
      <c r="AY266" s="69"/>
      <c r="AZ266" s="71">
        <f>AT266*$H266</f>
        <v>0</v>
      </c>
      <c r="BA266" s="68">
        <f>SUM(BB266:BF266)</f>
        <v>0</v>
      </c>
      <c r="BB266" s="69"/>
      <c r="BC266" s="69"/>
      <c r="BD266" s="69"/>
      <c r="BE266" s="69"/>
      <c r="BF266" s="69"/>
      <c r="BG266" s="71">
        <f>BA266*$H266</f>
        <v>0</v>
      </c>
      <c r="BH266" s="68">
        <f>SUM(BI266:BM266)</f>
        <v>0</v>
      </c>
      <c r="BI266" s="69"/>
      <c r="BJ266" s="69"/>
      <c r="BK266" s="69"/>
      <c r="BL266" s="69"/>
      <c r="BM266" s="69"/>
      <c r="BN266" s="71">
        <f>BH266*$H266</f>
        <v>0</v>
      </c>
      <c r="BO266" s="68">
        <f>SUM(BP266:BT266)</f>
        <v>0</v>
      </c>
      <c r="BP266" s="69"/>
      <c r="BQ266" s="69"/>
      <c r="BR266" s="69"/>
      <c r="BS266" s="69"/>
      <c r="BT266" s="69"/>
      <c r="BU266" s="71">
        <f>BO266*$H266</f>
        <v>0</v>
      </c>
      <c r="BV266" s="68">
        <f>SUM(BW266:CA266)</f>
        <v>0</v>
      </c>
      <c r="BW266" s="69"/>
      <c r="BX266" s="69"/>
      <c r="BY266" s="69"/>
      <c r="BZ266" s="69"/>
      <c r="CA266" s="69"/>
      <c r="CB266" s="71">
        <f>BV266*$H266</f>
        <v>0</v>
      </c>
      <c r="CC266" s="68">
        <f>SUM(CD266:CH266)</f>
        <v>0</v>
      </c>
      <c r="CD266" s="69"/>
      <c r="CE266" s="69"/>
      <c r="CF266" s="69"/>
      <c r="CG266" s="69"/>
      <c r="CH266" s="69"/>
      <c r="CI266" s="71">
        <f>CC266*$H266</f>
        <v>0</v>
      </c>
      <c r="CJ266" s="68">
        <f>SUM(CK266:CO266)</f>
        <v>0</v>
      </c>
      <c r="CK266" s="69"/>
      <c r="CL266" s="69"/>
      <c r="CM266" s="69"/>
      <c r="CN266" s="69"/>
      <c r="CO266" s="69"/>
      <c r="CP266" s="71">
        <f>CJ266*$H266</f>
        <v>0</v>
      </c>
      <c r="CQ266" s="68">
        <f>SUM(CR266:CV266)</f>
        <v>0</v>
      </c>
      <c r="CR266" s="69"/>
      <c r="CS266" s="69"/>
      <c r="CT266" s="69"/>
      <c r="CU266" s="69"/>
      <c r="CV266" s="69"/>
      <c r="CW266" s="71">
        <f>CQ266*$H266</f>
        <v>0</v>
      </c>
      <c r="CX266" s="68">
        <f>SUM(CY266:DC266)</f>
        <v>0</v>
      </c>
      <c r="CY266" s="69"/>
      <c r="CZ266" s="69"/>
      <c r="DA266" s="69"/>
      <c r="DB266" s="69"/>
      <c r="DC266" s="69"/>
      <c r="DD266" s="71">
        <f>CX266*$H266</f>
        <v>0</v>
      </c>
      <c r="DE266" s="68">
        <f>SUM(DF266:DJ266)</f>
        <v>0</v>
      </c>
      <c r="DF266" s="69"/>
      <c r="DG266" s="69"/>
      <c r="DH266" s="69"/>
      <c r="DI266" s="69"/>
      <c r="DJ266" s="69"/>
      <c r="DK266" s="71">
        <f>DE266*$H266</f>
        <v>0</v>
      </c>
      <c r="DL266" s="68">
        <f>SUM(DM266:DQ266)</f>
        <v>0</v>
      </c>
      <c r="DM266" s="69"/>
      <c r="DN266" s="69"/>
      <c r="DO266" s="69"/>
      <c r="DP266" s="69"/>
      <c r="DQ266" s="69"/>
      <c r="DR266" s="71">
        <f>DL266*$H266</f>
        <v>0</v>
      </c>
      <c r="DS266" s="68">
        <f>SUM(DT266:DX266)</f>
        <v>0</v>
      </c>
      <c r="DT266" s="69"/>
      <c r="DU266" s="69"/>
      <c r="DV266" s="69"/>
      <c r="DW266" s="69"/>
      <c r="DX266" s="69"/>
      <c r="DY266" s="71">
        <f>DS266*$H266</f>
        <v>0</v>
      </c>
      <c r="DZ266" s="68">
        <f>SUM(EA266:EE266)</f>
        <v>0</v>
      </c>
      <c r="EA266" s="69"/>
      <c r="EB266" s="69"/>
      <c r="EC266" s="69"/>
      <c r="ED266" s="69"/>
      <c r="EE266" s="69"/>
      <c r="EF266" s="71">
        <f>DZ266*$H266</f>
        <v>0</v>
      </c>
      <c r="EG266" s="70">
        <f t="shared" si="98"/>
        <v>1</v>
      </c>
      <c r="EH266" s="73">
        <f t="shared" si="99"/>
        <v>0</v>
      </c>
      <c r="EI266" s="70">
        <f t="shared" si="101"/>
        <v>0</v>
      </c>
      <c r="EJ266" s="66">
        <f t="shared" si="102"/>
        <v>0</v>
      </c>
      <c r="EM266" s="67"/>
    </row>
    <row r="267" spans="1:143" outlineLevel="1" x14ac:dyDescent="0.2">
      <c r="A267" s="302" t="s">
        <v>154</v>
      </c>
      <c r="B267" s="303" t="s">
        <v>300</v>
      </c>
      <c r="C267" s="306" t="str">
        <f>IFERROR(IFERROR(IF(MATCH(B267,[1]SINAPI!$A$3:$A$7037,0),(PROPER(VLOOKUP(B267,[1]SINAPI!$A$3:$E$7037,5,0))),0),IFERROR(IF(MATCH(B267,'[1]CDHU-182'!$A$9:$A$4098,0),(UPPER(VLOOKUP(B267,'[1]CDHU-182'!$A$9:$H$4098,8,0))),0),IFERROR(IF(MATCH(B267,[1]FDE!$A$7:$A$3232,0),(VLOOKUP(B267,[1]FDE!$A$7:$E$3232,5,0)),0),IF(MATCH(B267,'[1]SIURB Edif'!$A$2:$A$2699,0),(PROPER(VLOOKUP(B267,'[1]SIURB Edif'!A$2:E$2699,5,0))),0))))," ")</f>
        <v>CDHU-182</v>
      </c>
      <c r="D267" s="169" t="s">
        <v>810</v>
      </c>
      <c r="E267" s="170" t="s">
        <v>75</v>
      </c>
      <c r="F267" s="174">
        <v>1</v>
      </c>
      <c r="G267" s="74"/>
      <c r="H267" s="177">
        <f>ROUND(IFERROR(F267*G267," - "),2)</f>
        <v>0</v>
      </c>
      <c r="I267" s="178" t="e">
        <f>H267/$G$686</f>
        <v>#DIV/0!</v>
      </c>
      <c r="J267" s="19">
        <f t="shared" si="100"/>
        <v>1</v>
      </c>
      <c r="K267" s="68">
        <f>SUM(L267:P267)</f>
        <v>0</v>
      </c>
      <c r="L267" s="69"/>
      <c r="M267" s="69"/>
      <c r="N267" s="69"/>
      <c r="O267" s="69"/>
      <c r="P267" s="69"/>
      <c r="Q267" s="73">
        <f>K267*$H267</f>
        <v>0</v>
      </c>
      <c r="R267" s="68">
        <f>SUM(S267:W267)</f>
        <v>0</v>
      </c>
      <c r="S267" s="69"/>
      <c r="T267" s="69"/>
      <c r="U267" s="69"/>
      <c r="V267" s="69"/>
      <c r="W267" s="69"/>
      <c r="X267" s="71">
        <f>R267*$H267</f>
        <v>0</v>
      </c>
      <c r="Y267" s="68">
        <f>SUM(Z267:AD267)</f>
        <v>0</v>
      </c>
      <c r="Z267" s="69"/>
      <c r="AA267" s="69"/>
      <c r="AB267" s="69"/>
      <c r="AC267" s="69"/>
      <c r="AD267" s="69"/>
      <c r="AE267" s="71">
        <f>Y267*$H267</f>
        <v>0</v>
      </c>
      <c r="AF267" s="68">
        <f>SUM(AG267:AK267)</f>
        <v>0</v>
      </c>
      <c r="AG267" s="69"/>
      <c r="AH267" s="69"/>
      <c r="AI267" s="69"/>
      <c r="AJ267" s="69"/>
      <c r="AK267" s="69"/>
      <c r="AL267" s="71">
        <f>AF267*$H267</f>
        <v>0</v>
      </c>
      <c r="AM267" s="68">
        <f>SUM(AN267:AR267)</f>
        <v>0</v>
      </c>
      <c r="AN267" s="69"/>
      <c r="AO267" s="69"/>
      <c r="AP267" s="69"/>
      <c r="AQ267" s="69"/>
      <c r="AR267" s="69"/>
      <c r="AS267" s="71">
        <f>AM267*$H267</f>
        <v>0</v>
      </c>
      <c r="AT267" s="68">
        <f>SUM(AU267:AY267)</f>
        <v>0</v>
      </c>
      <c r="AU267" s="69"/>
      <c r="AV267" s="69"/>
      <c r="AW267" s="69"/>
      <c r="AX267" s="69"/>
      <c r="AY267" s="69"/>
      <c r="AZ267" s="71">
        <f>AT267*$H267</f>
        <v>0</v>
      </c>
      <c r="BA267" s="68">
        <f>SUM(BB267:BF267)</f>
        <v>0</v>
      </c>
      <c r="BB267" s="69"/>
      <c r="BC267" s="69"/>
      <c r="BD267" s="69"/>
      <c r="BE267" s="69"/>
      <c r="BF267" s="69"/>
      <c r="BG267" s="71">
        <f>BA267*$H267</f>
        <v>0</v>
      </c>
      <c r="BH267" s="68">
        <f>SUM(BI267:BM267)</f>
        <v>0</v>
      </c>
      <c r="BI267" s="69"/>
      <c r="BJ267" s="69"/>
      <c r="BK267" s="69"/>
      <c r="BL267" s="69"/>
      <c r="BM267" s="69"/>
      <c r="BN267" s="71">
        <f>BH267*$H267</f>
        <v>0</v>
      </c>
      <c r="BO267" s="68">
        <f>SUM(BP267:BT267)</f>
        <v>0</v>
      </c>
      <c r="BP267" s="69"/>
      <c r="BQ267" s="69"/>
      <c r="BR267" s="69"/>
      <c r="BS267" s="69"/>
      <c r="BT267" s="69"/>
      <c r="BU267" s="71">
        <f>BO267*$H267</f>
        <v>0</v>
      </c>
      <c r="BV267" s="68">
        <f>SUM(BW267:CA267)</f>
        <v>0</v>
      </c>
      <c r="BW267" s="69"/>
      <c r="BX267" s="69"/>
      <c r="BY267" s="69"/>
      <c r="BZ267" s="69"/>
      <c r="CA267" s="69"/>
      <c r="CB267" s="71">
        <f>BV267*$H267</f>
        <v>0</v>
      </c>
      <c r="CC267" s="68">
        <f>SUM(CD267:CH267)</f>
        <v>0</v>
      </c>
      <c r="CD267" s="69"/>
      <c r="CE267" s="69"/>
      <c r="CF267" s="69"/>
      <c r="CG267" s="69"/>
      <c r="CH267" s="69"/>
      <c r="CI267" s="71">
        <f>CC267*$H267</f>
        <v>0</v>
      </c>
      <c r="CJ267" s="68">
        <f>SUM(CK267:CO267)</f>
        <v>0</v>
      </c>
      <c r="CK267" s="69"/>
      <c r="CL267" s="69"/>
      <c r="CM267" s="69"/>
      <c r="CN267" s="69"/>
      <c r="CO267" s="69"/>
      <c r="CP267" s="71">
        <f>CJ267*$H267</f>
        <v>0</v>
      </c>
      <c r="CQ267" s="68">
        <f>SUM(CR267:CV267)</f>
        <v>0</v>
      </c>
      <c r="CR267" s="69"/>
      <c r="CS267" s="69"/>
      <c r="CT267" s="69"/>
      <c r="CU267" s="69"/>
      <c r="CV267" s="69"/>
      <c r="CW267" s="71">
        <f>CQ267*$H267</f>
        <v>0</v>
      </c>
      <c r="CX267" s="68">
        <f>SUM(CY267:DC267)</f>
        <v>0</v>
      </c>
      <c r="CY267" s="69"/>
      <c r="CZ267" s="69"/>
      <c r="DA267" s="69"/>
      <c r="DB267" s="69"/>
      <c r="DC267" s="69"/>
      <c r="DD267" s="71">
        <f>CX267*$H267</f>
        <v>0</v>
      </c>
      <c r="DE267" s="68">
        <f>SUM(DF267:DJ267)</f>
        <v>0</v>
      </c>
      <c r="DF267" s="69"/>
      <c r="DG267" s="69"/>
      <c r="DH267" s="69"/>
      <c r="DI267" s="69"/>
      <c r="DJ267" s="69"/>
      <c r="DK267" s="71">
        <f>DE267*$H267</f>
        <v>0</v>
      </c>
      <c r="DL267" s="68">
        <f>SUM(DM267:DQ267)</f>
        <v>0</v>
      </c>
      <c r="DM267" s="69"/>
      <c r="DN267" s="69"/>
      <c r="DO267" s="69"/>
      <c r="DP267" s="69"/>
      <c r="DQ267" s="69"/>
      <c r="DR267" s="71">
        <f>DL267*$H267</f>
        <v>0</v>
      </c>
      <c r="DS267" s="68">
        <f>SUM(DT267:DX267)</f>
        <v>0</v>
      </c>
      <c r="DT267" s="69"/>
      <c r="DU267" s="69"/>
      <c r="DV267" s="69"/>
      <c r="DW267" s="69"/>
      <c r="DX267" s="69"/>
      <c r="DY267" s="71">
        <f>DS267*$H267</f>
        <v>0</v>
      </c>
      <c r="DZ267" s="68">
        <f>SUM(EA267:EE267)</f>
        <v>0</v>
      </c>
      <c r="EA267" s="69"/>
      <c r="EB267" s="69"/>
      <c r="EC267" s="69"/>
      <c r="ED267" s="69"/>
      <c r="EE267" s="69"/>
      <c r="EF267" s="71">
        <f>DZ267*$H267</f>
        <v>0</v>
      </c>
      <c r="EG267" s="70">
        <f t="shared" si="98"/>
        <v>1</v>
      </c>
      <c r="EH267" s="73">
        <f t="shared" si="99"/>
        <v>0</v>
      </c>
      <c r="EI267" s="70">
        <f t="shared" si="101"/>
        <v>0</v>
      </c>
      <c r="EJ267" s="66">
        <f t="shared" si="102"/>
        <v>0</v>
      </c>
      <c r="EM267" s="67"/>
    </row>
    <row r="268" spans="1:143" outlineLevel="1" x14ac:dyDescent="0.2">
      <c r="A268" s="313" t="s">
        <v>434</v>
      </c>
      <c r="B268" s="314"/>
      <c r="C268" s="307"/>
      <c r="D268" s="176" t="s">
        <v>358</v>
      </c>
      <c r="E268" s="28">
        <f>SUM(H269:H271)</f>
        <v>0</v>
      </c>
      <c r="F268" s="28"/>
      <c r="G268" s="28"/>
      <c r="H268" s="28"/>
      <c r="I268" s="27" t="e">
        <f>E268/$G$686</f>
        <v>#DIV/0!</v>
      </c>
      <c r="J268" s="19">
        <f t="shared" si="100"/>
        <v>1</v>
      </c>
      <c r="K268" s="68"/>
      <c r="L268" s="69"/>
      <c r="M268" s="69"/>
      <c r="N268" s="69"/>
      <c r="O268" s="69"/>
      <c r="P268" s="70"/>
      <c r="Q268" s="73"/>
      <c r="R268" s="68"/>
      <c r="S268" s="69"/>
      <c r="T268" s="69"/>
      <c r="U268" s="69"/>
      <c r="V268" s="69"/>
      <c r="W268" s="70"/>
      <c r="X268" s="71"/>
      <c r="Y268" s="68"/>
      <c r="Z268" s="69"/>
      <c r="AA268" s="69"/>
      <c r="AB268" s="69"/>
      <c r="AC268" s="69"/>
      <c r="AD268" s="70"/>
      <c r="AE268" s="71"/>
      <c r="AF268" s="68"/>
      <c r="AG268" s="69"/>
      <c r="AH268" s="69"/>
      <c r="AI268" s="69"/>
      <c r="AJ268" s="69"/>
      <c r="AK268" s="70"/>
      <c r="AL268" s="71"/>
      <c r="AM268" s="68"/>
      <c r="AN268" s="69"/>
      <c r="AO268" s="69"/>
      <c r="AP268" s="69"/>
      <c r="AQ268" s="69"/>
      <c r="AR268" s="70"/>
      <c r="AS268" s="71"/>
      <c r="AT268" s="68"/>
      <c r="AU268" s="69"/>
      <c r="AV268" s="69"/>
      <c r="AW268" s="69"/>
      <c r="AX268" s="69"/>
      <c r="AY268" s="70"/>
      <c r="AZ268" s="71"/>
      <c r="BA268" s="68"/>
      <c r="BB268" s="69"/>
      <c r="BC268" s="69"/>
      <c r="BD268" s="69"/>
      <c r="BE268" s="69"/>
      <c r="BF268" s="70"/>
      <c r="BG268" s="71"/>
      <c r="BH268" s="68"/>
      <c r="BI268" s="69"/>
      <c r="BJ268" s="69"/>
      <c r="BK268" s="69"/>
      <c r="BL268" s="69"/>
      <c r="BM268" s="70"/>
      <c r="BN268" s="71"/>
      <c r="BO268" s="68"/>
      <c r="BP268" s="69"/>
      <c r="BQ268" s="69"/>
      <c r="BR268" s="69"/>
      <c r="BS268" s="69"/>
      <c r="BT268" s="70"/>
      <c r="BU268" s="71"/>
      <c r="BV268" s="68"/>
      <c r="BW268" s="69"/>
      <c r="BX268" s="69"/>
      <c r="BY268" s="69"/>
      <c r="BZ268" s="69"/>
      <c r="CA268" s="70"/>
      <c r="CB268" s="71"/>
      <c r="CC268" s="68"/>
      <c r="CD268" s="69"/>
      <c r="CE268" s="69"/>
      <c r="CF268" s="69"/>
      <c r="CG268" s="69"/>
      <c r="CH268" s="70"/>
      <c r="CI268" s="71"/>
      <c r="CJ268" s="68"/>
      <c r="CK268" s="69"/>
      <c r="CL268" s="69"/>
      <c r="CM268" s="69"/>
      <c r="CN268" s="69"/>
      <c r="CO268" s="70"/>
      <c r="CP268" s="71"/>
      <c r="CQ268" s="68"/>
      <c r="CR268" s="69"/>
      <c r="CS268" s="69"/>
      <c r="CT268" s="69"/>
      <c r="CU268" s="69"/>
      <c r="CV268" s="70"/>
      <c r="CW268" s="71"/>
      <c r="CX268" s="68"/>
      <c r="CY268" s="69"/>
      <c r="CZ268" s="69"/>
      <c r="DA268" s="69"/>
      <c r="DB268" s="69"/>
      <c r="DC268" s="70"/>
      <c r="DD268" s="71"/>
      <c r="DE268" s="68"/>
      <c r="DF268" s="69"/>
      <c r="DG268" s="69"/>
      <c r="DH268" s="69"/>
      <c r="DI268" s="69"/>
      <c r="DJ268" s="70"/>
      <c r="DK268" s="71"/>
      <c r="DL268" s="68"/>
      <c r="DM268" s="69"/>
      <c r="DN268" s="69"/>
      <c r="DO268" s="69"/>
      <c r="DP268" s="69"/>
      <c r="DQ268" s="70"/>
      <c r="DR268" s="71"/>
      <c r="DS268" s="68"/>
      <c r="DT268" s="69"/>
      <c r="DU268" s="69"/>
      <c r="DV268" s="69"/>
      <c r="DW268" s="69"/>
      <c r="DX268" s="70"/>
      <c r="DY268" s="71"/>
      <c r="DZ268" s="68"/>
      <c r="EA268" s="69"/>
      <c r="EB268" s="69"/>
      <c r="EC268" s="69"/>
      <c r="ED268" s="69"/>
      <c r="EE268" s="70"/>
      <c r="EF268" s="71"/>
      <c r="EG268" s="70">
        <f t="shared" si="98"/>
        <v>1</v>
      </c>
      <c r="EH268" s="73">
        <f t="shared" si="99"/>
        <v>0</v>
      </c>
      <c r="EI268" s="70">
        <f t="shared" si="101"/>
        <v>0</v>
      </c>
      <c r="EJ268" s="66">
        <f t="shared" si="102"/>
        <v>0</v>
      </c>
      <c r="EM268" s="67"/>
    </row>
    <row r="269" spans="1:143" outlineLevel="1" x14ac:dyDescent="0.2">
      <c r="A269" s="302" t="s">
        <v>155</v>
      </c>
      <c r="B269" s="304" t="s">
        <v>237</v>
      </c>
      <c r="C269" s="306" t="str">
        <f>IFERROR(IFERROR(IF(MATCH(B269,[1]SINAPI!$A$3:$A$7037,0),(PROPER(VLOOKUP(B269,[1]SINAPI!$A$3:$E$7037,5,0))),0),IFERROR(IF(MATCH(B269,'[1]CDHU-182'!$A$9:$A$4098,0),(UPPER(VLOOKUP(B269,'[1]CDHU-182'!$A$9:$H$4098,8,0))),0),IFERROR(IF(MATCH(B269,[1]FDE!$A$7:$A$3232,0),(VLOOKUP(B269,[1]FDE!$A$7:$E$3232,5,0)),0),IF(MATCH(B269,'[1]SIURB Edif'!$A$2:$A$2699,0),(PROPER(VLOOKUP(B269,'[1]SIURB Edif'!A$2:E$2699,5,0))),0))))," ")</f>
        <v>CDHU-182</v>
      </c>
      <c r="D269" s="169" t="s">
        <v>814</v>
      </c>
      <c r="E269" s="170" t="s">
        <v>22</v>
      </c>
      <c r="F269" s="174">
        <v>5.45</v>
      </c>
      <c r="G269" s="74"/>
      <c r="H269" s="172">
        <f>ROUND(IFERROR(F269*G269," - "),2)</f>
        <v>0</v>
      </c>
      <c r="I269" s="175" t="e">
        <f>H269/$G$686</f>
        <v>#DIV/0!</v>
      </c>
      <c r="J269" s="19">
        <f t="shared" si="100"/>
        <v>1</v>
      </c>
      <c r="K269" s="68">
        <f>SUM(L269:P269)</f>
        <v>0</v>
      </c>
      <c r="L269" s="69"/>
      <c r="M269" s="69"/>
      <c r="N269" s="69"/>
      <c r="O269" s="69"/>
      <c r="P269" s="69"/>
      <c r="Q269" s="73">
        <f>K269*$H269</f>
        <v>0</v>
      </c>
      <c r="R269" s="68">
        <f>SUM(S269:W269)</f>
        <v>0</v>
      </c>
      <c r="S269" s="69"/>
      <c r="T269" s="69"/>
      <c r="U269" s="69"/>
      <c r="V269" s="69"/>
      <c r="W269" s="69"/>
      <c r="X269" s="71">
        <f>R269*$H269</f>
        <v>0</v>
      </c>
      <c r="Y269" s="68">
        <f>SUM(Z269:AD269)</f>
        <v>0</v>
      </c>
      <c r="Z269" s="69"/>
      <c r="AA269" s="69"/>
      <c r="AB269" s="69"/>
      <c r="AC269" s="69"/>
      <c r="AD269" s="69"/>
      <c r="AE269" s="71">
        <f>Y269*$H269</f>
        <v>0</v>
      </c>
      <c r="AF269" s="68">
        <f>SUM(AG269:AK269)</f>
        <v>0</v>
      </c>
      <c r="AG269" s="69"/>
      <c r="AH269" s="69"/>
      <c r="AI269" s="69"/>
      <c r="AJ269" s="69"/>
      <c r="AK269" s="69"/>
      <c r="AL269" s="71">
        <f>AF269*$H269</f>
        <v>0</v>
      </c>
      <c r="AM269" s="68">
        <f>SUM(AN269:AR269)</f>
        <v>0</v>
      </c>
      <c r="AN269" s="69"/>
      <c r="AO269" s="69"/>
      <c r="AP269" s="69"/>
      <c r="AQ269" s="69"/>
      <c r="AR269" s="69"/>
      <c r="AS269" s="71">
        <f>AM269*$H269</f>
        <v>0</v>
      </c>
      <c r="AT269" s="68">
        <f>SUM(AU269:AY269)</f>
        <v>0</v>
      </c>
      <c r="AU269" s="69"/>
      <c r="AV269" s="69"/>
      <c r="AW269" s="69"/>
      <c r="AX269" s="69"/>
      <c r="AY269" s="69"/>
      <c r="AZ269" s="71">
        <f>AT269*$H269</f>
        <v>0</v>
      </c>
      <c r="BA269" s="68">
        <f>SUM(BB269:BF269)</f>
        <v>0</v>
      </c>
      <c r="BB269" s="69"/>
      <c r="BC269" s="69"/>
      <c r="BD269" s="69"/>
      <c r="BE269" s="69"/>
      <c r="BF269" s="69"/>
      <c r="BG269" s="71">
        <f>BA269*$H269</f>
        <v>0</v>
      </c>
      <c r="BH269" s="68">
        <f>SUM(BI269:BM269)</f>
        <v>0</v>
      </c>
      <c r="BI269" s="69"/>
      <c r="BJ269" s="69"/>
      <c r="BK269" s="69"/>
      <c r="BL269" s="69"/>
      <c r="BM269" s="69"/>
      <c r="BN269" s="71">
        <f>BH269*$H269</f>
        <v>0</v>
      </c>
      <c r="BO269" s="68">
        <f>SUM(BP269:BT269)</f>
        <v>0</v>
      </c>
      <c r="BP269" s="69"/>
      <c r="BQ269" s="69"/>
      <c r="BR269" s="69"/>
      <c r="BS269" s="69"/>
      <c r="BT269" s="69"/>
      <c r="BU269" s="71">
        <f>BO269*$H269</f>
        <v>0</v>
      </c>
      <c r="BV269" s="68">
        <f>SUM(BW269:CA269)</f>
        <v>0</v>
      </c>
      <c r="BW269" s="69"/>
      <c r="BX269" s="69"/>
      <c r="BY269" s="69"/>
      <c r="BZ269" s="69"/>
      <c r="CA269" s="69"/>
      <c r="CB269" s="71">
        <f>BV269*$H269</f>
        <v>0</v>
      </c>
      <c r="CC269" s="68">
        <f>SUM(CD269:CH269)</f>
        <v>0</v>
      </c>
      <c r="CD269" s="69"/>
      <c r="CE269" s="69"/>
      <c r="CF269" s="69"/>
      <c r="CG269" s="69"/>
      <c r="CH269" s="69"/>
      <c r="CI269" s="71">
        <f>CC269*$H269</f>
        <v>0</v>
      </c>
      <c r="CJ269" s="68">
        <f>SUM(CK269:CO269)</f>
        <v>0</v>
      </c>
      <c r="CK269" s="69"/>
      <c r="CL269" s="69"/>
      <c r="CM269" s="69"/>
      <c r="CN269" s="69"/>
      <c r="CO269" s="69"/>
      <c r="CP269" s="71">
        <f>CJ269*$H269</f>
        <v>0</v>
      </c>
      <c r="CQ269" s="68">
        <f>SUM(CR269:CV269)</f>
        <v>0</v>
      </c>
      <c r="CR269" s="69"/>
      <c r="CS269" s="69"/>
      <c r="CT269" s="69"/>
      <c r="CU269" s="69"/>
      <c r="CV269" s="69"/>
      <c r="CW269" s="71">
        <f>CQ269*$H269</f>
        <v>0</v>
      </c>
      <c r="CX269" s="68">
        <f>SUM(CY269:DC269)</f>
        <v>0</v>
      </c>
      <c r="CY269" s="69"/>
      <c r="CZ269" s="69"/>
      <c r="DA269" s="69"/>
      <c r="DB269" s="69"/>
      <c r="DC269" s="69"/>
      <c r="DD269" s="71">
        <f>CX269*$H269</f>
        <v>0</v>
      </c>
      <c r="DE269" s="68">
        <f>SUM(DF269:DJ269)</f>
        <v>0</v>
      </c>
      <c r="DF269" s="69"/>
      <c r="DG269" s="69"/>
      <c r="DH269" s="69"/>
      <c r="DI269" s="69"/>
      <c r="DJ269" s="69"/>
      <c r="DK269" s="71">
        <f>DE269*$H269</f>
        <v>0</v>
      </c>
      <c r="DL269" s="68">
        <f>SUM(DM269:DQ269)</f>
        <v>0</v>
      </c>
      <c r="DM269" s="69"/>
      <c r="DN269" s="69"/>
      <c r="DO269" s="69"/>
      <c r="DP269" s="69"/>
      <c r="DQ269" s="69"/>
      <c r="DR269" s="71">
        <f>DL269*$H269</f>
        <v>0</v>
      </c>
      <c r="DS269" s="68">
        <f>SUM(DT269:DX269)</f>
        <v>0</v>
      </c>
      <c r="DT269" s="69"/>
      <c r="DU269" s="69"/>
      <c r="DV269" s="69"/>
      <c r="DW269" s="69"/>
      <c r="DX269" s="69"/>
      <c r="DY269" s="71">
        <f>DS269*$H269</f>
        <v>0</v>
      </c>
      <c r="DZ269" s="68">
        <f>SUM(EA269:EE269)</f>
        <v>0</v>
      </c>
      <c r="EA269" s="69"/>
      <c r="EB269" s="69"/>
      <c r="EC269" s="69"/>
      <c r="ED269" s="69"/>
      <c r="EE269" s="69"/>
      <c r="EF269" s="71">
        <f>DZ269*$H269</f>
        <v>0</v>
      </c>
      <c r="EG269" s="70">
        <f t="shared" si="98"/>
        <v>1</v>
      </c>
      <c r="EH269" s="73">
        <f t="shared" si="99"/>
        <v>0</v>
      </c>
      <c r="EI269" s="70">
        <f t="shared" si="101"/>
        <v>0</v>
      </c>
      <c r="EJ269" s="66">
        <f t="shared" si="102"/>
        <v>0</v>
      </c>
      <c r="EM269" s="67"/>
    </row>
    <row r="270" spans="1:143" outlineLevel="1" x14ac:dyDescent="0.2">
      <c r="A270" s="302" t="s">
        <v>162</v>
      </c>
      <c r="B270" s="304">
        <v>150312</v>
      </c>
      <c r="C270" s="306" t="str">
        <f>IFERROR(IFERROR(IF(MATCH(B270,[1]SINAPI!$A$3:$A$7037,0),(PROPER(VLOOKUP(B270,[1]SINAPI!$A$3:$E$7037,5,0))),0),IFERROR(IF(MATCH(B270,'[1]CDHU-182'!$A$9:$A$4098,0),(UPPER(VLOOKUP(B270,'[1]CDHU-182'!$A$9:$H$4098,8,0))),0),IFERROR(IF(MATCH(B270,[1]FDE!$A$7:$A$3232,0),(VLOOKUP(B270,[1]FDE!$A$7:$E$3232,5,0)),0),IF(MATCH(B270,'[1]SIURB Edif'!$A$2:$A$2699,0),(PROPER(VLOOKUP(B270,'[1]SIURB Edif'!A$2:E$2699,5,0))),0))))," ")</f>
        <v>Siurb (Edif)-Jan/21</v>
      </c>
      <c r="D270" s="169" t="s">
        <v>821</v>
      </c>
      <c r="E270" s="170" t="s">
        <v>322</v>
      </c>
      <c r="F270" s="174">
        <v>5.45</v>
      </c>
      <c r="G270" s="74"/>
      <c r="H270" s="172">
        <f>ROUND(IFERROR(F270*G270," - "),2)</f>
        <v>0</v>
      </c>
      <c r="I270" s="175" t="e">
        <f>H270/$G$686</f>
        <v>#DIV/0!</v>
      </c>
      <c r="J270" s="19">
        <f t="shared" si="100"/>
        <v>1</v>
      </c>
      <c r="K270" s="68">
        <f>SUM(L270:P270)</f>
        <v>0</v>
      </c>
      <c r="L270" s="69"/>
      <c r="M270" s="69"/>
      <c r="N270" s="69"/>
      <c r="O270" s="69"/>
      <c r="P270" s="69"/>
      <c r="Q270" s="73">
        <f>K270*$H270</f>
        <v>0</v>
      </c>
      <c r="R270" s="68">
        <f>SUM(S270:W270)</f>
        <v>0</v>
      </c>
      <c r="S270" s="69"/>
      <c r="T270" s="69"/>
      <c r="U270" s="69"/>
      <c r="V270" s="69"/>
      <c r="W270" s="69"/>
      <c r="X270" s="71">
        <f>R270*$H270</f>
        <v>0</v>
      </c>
      <c r="Y270" s="68">
        <f>SUM(Z270:AD270)</f>
        <v>0</v>
      </c>
      <c r="Z270" s="69"/>
      <c r="AA270" s="69"/>
      <c r="AB270" s="69"/>
      <c r="AC270" s="69"/>
      <c r="AD270" s="69"/>
      <c r="AE270" s="71">
        <f>Y270*$H270</f>
        <v>0</v>
      </c>
      <c r="AF270" s="68">
        <f>SUM(AG270:AK270)</f>
        <v>0</v>
      </c>
      <c r="AG270" s="69"/>
      <c r="AH270" s="69"/>
      <c r="AI270" s="69"/>
      <c r="AJ270" s="69"/>
      <c r="AK270" s="69"/>
      <c r="AL270" s="71">
        <f>AF270*$H270</f>
        <v>0</v>
      </c>
      <c r="AM270" s="68">
        <f>SUM(AN270:AR270)</f>
        <v>0</v>
      </c>
      <c r="AN270" s="69"/>
      <c r="AO270" s="69"/>
      <c r="AP270" s="69"/>
      <c r="AQ270" s="69"/>
      <c r="AR270" s="69"/>
      <c r="AS270" s="71">
        <f>AM270*$H270</f>
        <v>0</v>
      </c>
      <c r="AT270" s="68">
        <f>SUM(AU270:AY270)</f>
        <v>0</v>
      </c>
      <c r="AU270" s="69"/>
      <c r="AV270" s="69"/>
      <c r="AW270" s="69"/>
      <c r="AX270" s="69"/>
      <c r="AY270" s="69"/>
      <c r="AZ270" s="71">
        <f>AT270*$H270</f>
        <v>0</v>
      </c>
      <c r="BA270" s="68">
        <f>SUM(BB270:BF270)</f>
        <v>0</v>
      </c>
      <c r="BB270" s="69"/>
      <c r="BC270" s="69"/>
      <c r="BD270" s="69"/>
      <c r="BE270" s="69"/>
      <c r="BF270" s="69"/>
      <c r="BG270" s="71">
        <f>BA270*$H270</f>
        <v>0</v>
      </c>
      <c r="BH270" s="68">
        <f>SUM(BI270:BM270)</f>
        <v>0</v>
      </c>
      <c r="BI270" s="69"/>
      <c r="BJ270" s="69"/>
      <c r="BK270" s="69"/>
      <c r="BL270" s="69"/>
      <c r="BM270" s="69"/>
      <c r="BN270" s="71">
        <f>BH270*$H270</f>
        <v>0</v>
      </c>
      <c r="BO270" s="68">
        <f>SUM(BP270:BT270)</f>
        <v>0</v>
      </c>
      <c r="BP270" s="69"/>
      <c r="BQ270" s="69"/>
      <c r="BR270" s="69"/>
      <c r="BS270" s="69"/>
      <c r="BT270" s="69"/>
      <c r="BU270" s="71">
        <f>BO270*$H270</f>
        <v>0</v>
      </c>
      <c r="BV270" s="68">
        <f>SUM(BW270:CA270)</f>
        <v>0</v>
      </c>
      <c r="BW270" s="69"/>
      <c r="BX270" s="69"/>
      <c r="BY270" s="69"/>
      <c r="BZ270" s="69"/>
      <c r="CA270" s="69"/>
      <c r="CB270" s="71">
        <f>BV270*$H270</f>
        <v>0</v>
      </c>
      <c r="CC270" s="68">
        <f>SUM(CD270:CH270)</f>
        <v>0</v>
      </c>
      <c r="CD270" s="69"/>
      <c r="CE270" s="69"/>
      <c r="CF270" s="69"/>
      <c r="CG270" s="69"/>
      <c r="CH270" s="69"/>
      <c r="CI270" s="71">
        <f>CC270*$H270</f>
        <v>0</v>
      </c>
      <c r="CJ270" s="68">
        <f>SUM(CK270:CO270)</f>
        <v>0</v>
      </c>
      <c r="CK270" s="69"/>
      <c r="CL270" s="69"/>
      <c r="CM270" s="69"/>
      <c r="CN270" s="69"/>
      <c r="CO270" s="69"/>
      <c r="CP270" s="71">
        <f>CJ270*$H270</f>
        <v>0</v>
      </c>
      <c r="CQ270" s="68">
        <f>SUM(CR270:CV270)</f>
        <v>0</v>
      </c>
      <c r="CR270" s="69"/>
      <c r="CS270" s="69"/>
      <c r="CT270" s="69"/>
      <c r="CU270" s="69"/>
      <c r="CV270" s="69"/>
      <c r="CW270" s="71">
        <f>CQ270*$H270</f>
        <v>0</v>
      </c>
      <c r="CX270" s="68">
        <f>SUM(CY270:DC270)</f>
        <v>0</v>
      </c>
      <c r="CY270" s="69"/>
      <c r="CZ270" s="69"/>
      <c r="DA270" s="69"/>
      <c r="DB270" s="69"/>
      <c r="DC270" s="69"/>
      <c r="DD270" s="71">
        <f>CX270*$H270</f>
        <v>0</v>
      </c>
      <c r="DE270" s="68">
        <f>SUM(DF270:DJ270)</f>
        <v>0</v>
      </c>
      <c r="DF270" s="69"/>
      <c r="DG270" s="69"/>
      <c r="DH270" s="69"/>
      <c r="DI270" s="69"/>
      <c r="DJ270" s="69"/>
      <c r="DK270" s="71">
        <f>DE270*$H270</f>
        <v>0</v>
      </c>
      <c r="DL270" s="68">
        <f>SUM(DM270:DQ270)</f>
        <v>0</v>
      </c>
      <c r="DM270" s="69"/>
      <c r="DN270" s="69"/>
      <c r="DO270" s="69"/>
      <c r="DP270" s="69"/>
      <c r="DQ270" s="69"/>
      <c r="DR270" s="71">
        <f>DL270*$H270</f>
        <v>0</v>
      </c>
      <c r="DS270" s="68">
        <f>SUM(DT270:DX270)</f>
        <v>0</v>
      </c>
      <c r="DT270" s="69"/>
      <c r="DU270" s="69"/>
      <c r="DV270" s="69"/>
      <c r="DW270" s="69"/>
      <c r="DX270" s="69"/>
      <c r="DY270" s="71">
        <f>DS270*$H270</f>
        <v>0</v>
      </c>
      <c r="DZ270" s="68">
        <f>SUM(EA270:EE270)</f>
        <v>0</v>
      </c>
      <c r="EA270" s="69"/>
      <c r="EB270" s="69"/>
      <c r="EC270" s="69"/>
      <c r="ED270" s="69"/>
      <c r="EE270" s="69"/>
      <c r="EF270" s="71">
        <f>DZ270*$H270</f>
        <v>0</v>
      </c>
      <c r="EG270" s="70">
        <f t="shared" si="98"/>
        <v>1</v>
      </c>
      <c r="EH270" s="73">
        <f t="shared" si="99"/>
        <v>0</v>
      </c>
      <c r="EI270" s="70">
        <f t="shared" si="101"/>
        <v>0</v>
      </c>
      <c r="EJ270" s="66">
        <f t="shared" si="102"/>
        <v>0</v>
      </c>
      <c r="EM270" s="67"/>
    </row>
    <row r="271" spans="1:143" outlineLevel="1" x14ac:dyDescent="0.2">
      <c r="A271" s="302" t="s">
        <v>156</v>
      </c>
      <c r="B271" s="304" t="s">
        <v>224</v>
      </c>
      <c r="C271" s="306" t="str">
        <f>IFERROR(IFERROR(IF(MATCH(B271,[1]SINAPI!$A$3:$A$7037,0),(PROPER(VLOOKUP(B271,[1]SINAPI!$A$3:$E$7037,5,0))),0),IFERROR(IF(MATCH(B271,'[1]CDHU-182'!$A$9:$A$4098,0),(UPPER(VLOOKUP(B271,'[1]CDHU-182'!$A$9:$H$4098,8,0))),0),IFERROR(IF(MATCH(B271,[1]FDE!$A$7:$A$3232,0),(VLOOKUP(B271,[1]FDE!$A$7:$E$3232,5,0)),0),IF(MATCH(B271,'[1]SIURB Edif'!$A$2:$A$2699,0),(PROPER(VLOOKUP(B271,'[1]SIURB Edif'!A$2:E$2699,5,0))),0))))," ")</f>
        <v>CDHU-182</v>
      </c>
      <c r="D271" s="169" t="s">
        <v>823</v>
      </c>
      <c r="E271" s="170" t="s">
        <v>22</v>
      </c>
      <c r="F271" s="174">
        <v>13.85</v>
      </c>
      <c r="G271" s="74"/>
      <c r="H271" s="172">
        <f>ROUND(IFERROR(F271*G271," - "),2)</f>
        <v>0</v>
      </c>
      <c r="I271" s="175" t="e">
        <f>H271/$G$686</f>
        <v>#DIV/0!</v>
      </c>
      <c r="J271" s="19">
        <f t="shared" si="100"/>
        <v>1</v>
      </c>
      <c r="K271" s="68">
        <f>SUM(L271:P271)</f>
        <v>0</v>
      </c>
      <c r="L271" s="69"/>
      <c r="M271" s="69"/>
      <c r="N271" s="69"/>
      <c r="O271" s="69"/>
      <c r="P271" s="69"/>
      <c r="Q271" s="73">
        <f>K271*$H271</f>
        <v>0</v>
      </c>
      <c r="R271" s="68">
        <f>SUM(S271:W271)</f>
        <v>0</v>
      </c>
      <c r="S271" s="69"/>
      <c r="T271" s="69"/>
      <c r="U271" s="69"/>
      <c r="V271" s="69"/>
      <c r="W271" s="69"/>
      <c r="X271" s="71">
        <f>R271*$H271</f>
        <v>0</v>
      </c>
      <c r="Y271" s="68">
        <f>SUM(Z271:AD271)</f>
        <v>0</v>
      </c>
      <c r="Z271" s="69"/>
      <c r="AA271" s="69"/>
      <c r="AB271" s="69"/>
      <c r="AC271" s="69"/>
      <c r="AD271" s="69"/>
      <c r="AE271" s="71">
        <f>Y271*$H271</f>
        <v>0</v>
      </c>
      <c r="AF271" s="68">
        <f>SUM(AG271:AK271)</f>
        <v>0</v>
      </c>
      <c r="AG271" s="69"/>
      <c r="AH271" s="69"/>
      <c r="AI271" s="69"/>
      <c r="AJ271" s="69"/>
      <c r="AK271" s="69"/>
      <c r="AL271" s="71">
        <f>AF271*$H271</f>
        <v>0</v>
      </c>
      <c r="AM271" s="68">
        <f>SUM(AN271:AR271)</f>
        <v>0</v>
      </c>
      <c r="AN271" s="69"/>
      <c r="AO271" s="69"/>
      <c r="AP271" s="69"/>
      <c r="AQ271" s="69"/>
      <c r="AR271" s="69"/>
      <c r="AS271" s="71">
        <f>AM271*$H271</f>
        <v>0</v>
      </c>
      <c r="AT271" s="68">
        <f>SUM(AU271:AY271)</f>
        <v>0</v>
      </c>
      <c r="AU271" s="69"/>
      <c r="AV271" s="69"/>
      <c r="AW271" s="69"/>
      <c r="AX271" s="69"/>
      <c r="AY271" s="69"/>
      <c r="AZ271" s="71">
        <f>AT271*$H271</f>
        <v>0</v>
      </c>
      <c r="BA271" s="68">
        <f>SUM(BB271:BF271)</f>
        <v>0</v>
      </c>
      <c r="BB271" s="69"/>
      <c r="BC271" s="69"/>
      <c r="BD271" s="69"/>
      <c r="BE271" s="69"/>
      <c r="BF271" s="69"/>
      <c r="BG271" s="71">
        <f>BA271*$H271</f>
        <v>0</v>
      </c>
      <c r="BH271" s="68">
        <f>SUM(BI271:BM271)</f>
        <v>0</v>
      </c>
      <c r="BI271" s="69"/>
      <c r="BJ271" s="69"/>
      <c r="BK271" s="69"/>
      <c r="BL271" s="69"/>
      <c r="BM271" s="69"/>
      <c r="BN271" s="71">
        <f>BH271*$H271</f>
        <v>0</v>
      </c>
      <c r="BO271" s="68">
        <f>SUM(BP271:BT271)</f>
        <v>0</v>
      </c>
      <c r="BP271" s="69"/>
      <c r="BQ271" s="69"/>
      <c r="BR271" s="69"/>
      <c r="BS271" s="69"/>
      <c r="BT271" s="69"/>
      <c r="BU271" s="71">
        <f>BO271*$H271</f>
        <v>0</v>
      </c>
      <c r="BV271" s="68">
        <f>SUM(BW271:CA271)</f>
        <v>0</v>
      </c>
      <c r="BW271" s="69"/>
      <c r="BX271" s="69"/>
      <c r="BY271" s="69"/>
      <c r="BZ271" s="69"/>
      <c r="CA271" s="69"/>
      <c r="CB271" s="71">
        <f>BV271*$H271</f>
        <v>0</v>
      </c>
      <c r="CC271" s="68">
        <f>SUM(CD271:CH271)</f>
        <v>0</v>
      </c>
      <c r="CD271" s="69"/>
      <c r="CE271" s="69"/>
      <c r="CF271" s="69"/>
      <c r="CG271" s="69"/>
      <c r="CH271" s="69"/>
      <c r="CI271" s="71">
        <f>CC271*$H271</f>
        <v>0</v>
      </c>
      <c r="CJ271" s="68">
        <f>SUM(CK271:CO271)</f>
        <v>0</v>
      </c>
      <c r="CK271" s="69"/>
      <c r="CL271" s="69"/>
      <c r="CM271" s="69"/>
      <c r="CN271" s="69"/>
      <c r="CO271" s="69"/>
      <c r="CP271" s="71">
        <f>CJ271*$H271</f>
        <v>0</v>
      </c>
      <c r="CQ271" s="68">
        <f>SUM(CR271:CV271)</f>
        <v>0</v>
      </c>
      <c r="CR271" s="69"/>
      <c r="CS271" s="69"/>
      <c r="CT271" s="69"/>
      <c r="CU271" s="69"/>
      <c r="CV271" s="69"/>
      <c r="CW271" s="71">
        <f>CQ271*$H271</f>
        <v>0</v>
      </c>
      <c r="CX271" s="68">
        <f>SUM(CY271:DC271)</f>
        <v>0</v>
      </c>
      <c r="CY271" s="69"/>
      <c r="CZ271" s="69"/>
      <c r="DA271" s="69"/>
      <c r="DB271" s="69"/>
      <c r="DC271" s="69"/>
      <c r="DD271" s="71">
        <f>CX271*$H271</f>
        <v>0</v>
      </c>
      <c r="DE271" s="68">
        <f>SUM(DF271:DJ271)</f>
        <v>0</v>
      </c>
      <c r="DF271" s="69"/>
      <c r="DG271" s="69"/>
      <c r="DH271" s="69"/>
      <c r="DI271" s="69"/>
      <c r="DJ271" s="69"/>
      <c r="DK271" s="71">
        <f>DE271*$H271</f>
        <v>0</v>
      </c>
      <c r="DL271" s="68">
        <f>SUM(DM271:DQ271)</f>
        <v>0</v>
      </c>
      <c r="DM271" s="69"/>
      <c r="DN271" s="69"/>
      <c r="DO271" s="69"/>
      <c r="DP271" s="69"/>
      <c r="DQ271" s="69"/>
      <c r="DR271" s="71">
        <f>DL271*$H271</f>
        <v>0</v>
      </c>
      <c r="DS271" s="68">
        <f>SUM(DT271:DX271)</f>
        <v>0</v>
      </c>
      <c r="DT271" s="69"/>
      <c r="DU271" s="69"/>
      <c r="DV271" s="69"/>
      <c r="DW271" s="69"/>
      <c r="DX271" s="69"/>
      <c r="DY271" s="71">
        <f>DS271*$H271</f>
        <v>0</v>
      </c>
      <c r="DZ271" s="68">
        <f>SUM(EA271:EE271)</f>
        <v>0</v>
      </c>
      <c r="EA271" s="69"/>
      <c r="EB271" s="69"/>
      <c r="EC271" s="69"/>
      <c r="ED271" s="69"/>
      <c r="EE271" s="69"/>
      <c r="EF271" s="71">
        <f>DZ271*$H271</f>
        <v>0</v>
      </c>
      <c r="EG271" s="70">
        <f t="shared" si="98"/>
        <v>1</v>
      </c>
      <c r="EH271" s="73">
        <f t="shared" si="99"/>
        <v>0</v>
      </c>
      <c r="EI271" s="70">
        <f t="shared" si="101"/>
        <v>0</v>
      </c>
      <c r="EJ271" s="66">
        <f t="shared" si="102"/>
        <v>0</v>
      </c>
      <c r="EM271" s="67"/>
    </row>
    <row r="272" spans="1:143" ht="25.5" outlineLevel="1" x14ac:dyDescent="0.2">
      <c r="A272" s="313" t="s">
        <v>161</v>
      </c>
      <c r="B272" s="314"/>
      <c r="C272" s="307"/>
      <c r="D272" s="176" t="s">
        <v>355</v>
      </c>
      <c r="E272" s="28">
        <f>SUM(H273:H275)</f>
        <v>0</v>
      </c>
      <c r="F272" s="28"/>
      <c r="G272" s="28"/>
      <c r="H272" s="28"/>
      <c r="I272" s="27" t="e">
        <f>E272/$G$686</f>
        <v>#DIV/0!</v>
      </c>
      <c r="J272" s="19">
        <f t="shared" si="100"/>
        <v>1</v>
      </c>
      <c r="K272" s="68"/>
      <c r="L272" s="69"/>
      <c r="M272" s="69"/>
      <c r="N272" s="69"/>
      <c r="O272" s="69"/>
      <c r="P272" s="70"/>
      <c r="Q272" s="73"/>
      <c r="R272" s="68"/>
      <c r="S272" s="69"/>
      <c r="T272" s="69"/>
      <c r="U272" s="69"/>
      <c r="V272" s="69"/>
      <c r="W272" s="70"/>
      <c r="X272" s="71"/>
      <c r="Y272" s="68"/>
      <c r="Z272" s="69"/>
      <c r="AA272" s="69"/>
      <c r="AB272" s="69"/>
      <c r="AC272" s="69"/>
      <c r="AD272" s="70"/>
      <c r="AE272" s="71"/>
      <c r="AF272" s="68"/>
      <c r="AG272" s="69"/>
      <c r="AH272" s="69"/>
      <c r="AI272" s="69"/>
      <c r="AJ272" s="69"/>
      <c r="AK272" s="70"/>
      <c r="AL272" s="71"/>
      <c r="AM272" s="68"/>
      <c r="AN272" s="69"/>
      <c r="AO272" s="69"/>
      <c r="AP272" s="69"/>
      <c r="AQ272" s="69"/>
      <c r="AR272" s="70"/>
      <c r="AS272" s="71"/>
      <c r="AT272" s="68"/>
      <c r="AU272" s="69"/>
      <c r="AV272" s="69"/>
      <c r="AW272" s="69"/>
      <c r="AX272" s="69"/>
      <c r="AY272" s="70"/>
      <c r="AZ272" s="71"/>
      <c r="BA272" s="68"/>
      <c r="BB272" s="69"/>
      <c r="BC272" s="69"/>
      <c r="BD272" s="69"/>
      <c r="BE272" s="69"/>
      <c r="BF272" s="70"/>
      <c r="BG272" s="71"/>
      <c r="BH272" s="68"/>
      <c r="BI272" s="69"/>
      <c r="BJ272" s="69"/>
      <c r="BK272" s="69"/>
      <c r="BL272" s="69"/>
      <c r="BM272" s="70"/>
      <c r="BN272" s="71"/>
      <c r="BO272" s="68"/>
      <c r="BP272" s="69"/>
      <c r="BQ272" s="69"/>
      <c r="BR272" s="69"/>
      <c r="BS272" s="69"/>
      <c r="BT272" s="70"/>
      <c r="BU272" s="71"/>
      <c r="BV272" s="68"/>
      <c r="BW272" s="69"/>
      <c r="BX272" s="69"/>
      <c r="BY272" s="69"/>
      <c r="BZ272" s="69"/>
      <c r="CA272" s="70"/>
      <c r="CB272" s="71"/>
      <c r="CC272" s="68"/>
      <c r="CD272" s="69"/>
      <c r="CE272" s="69"/>
      <c r="CF272" s="69"/>
      <c r="CG272" s="69"/>
      <c r="CH272" s="70"/>
      <c r="CI272" s="71"/>
      <c r="CJ272" s="68"/>
      <c r="CK272" s="69"/>
      <c r="CL272" s="69"/>
      <c r="CM272" s="69"/>
      <c r="CN272" s="69"/>
      <c r="CO272" s="70"/>
      <c r="CP272" s="71"/>
      <c r="CQ272" s="68"/>
      <c r="CR272" s="69"/>
      <c r="CS272" s="69"/>
      <c r="CT272" s="69"/>
      <c r="CU272" s="69"/>
      <c r="CV272" s="70"/>
      <c r="CW272" s="71"/>
      <c r="CX272" s="68"/>
      <c r="CY272" s="69"/>
      <c r="CZ272" s="69"/>
      <c r="DA272" s="69"/>
      <c r="DB272" s="69"/>
      <c r="DC272" s="70"/>
      <c r="DD272" s="71"/>
      <c r="DE272" s="68"/>
      <c r="DF272" s="69"/>
      <c r="DG272" s="69"/>
      <c r="DH272" s="69"/>
      <c r="DI272" s="69"/>
      <c r="DJ272" s="70"/>
      <c r="DK272" s="71"/>
      <c r="DL272" s="68"/>
      <c r="DM272" s="69"/>
      <c r="DN272" s="69"/>
      <c r="DO272" s="69"/>
      <c r="DP272" s="69"/>
      <c r="DQ272" s="70"/>
      <c r="DR272" s="71"/>
      <c r="DS272" s="68"/>
      <c r="DT272" s="69"/>
      <c r="DU272" s="69"/>
      <c r="DV272" s="69"/>
      <c r="DW272" s="69"/>
      <c r="DX272" s="70"/>
      <c r="DY272" s="71"/>
      <c r="DZ272" s="68"/>
      <c r="EA272" s="69"/>
      <c r="EB272" s="69"/>
      <c r="EC272" s="69"/>
      <c r="ED272" s="69"/>
      <c r="EE272" s="70"/>
      <c r="EF272" s="71"/>
      <c r="EG272" s="70">
        <f t="shared" si="98"/>
        <v>1</v>
      </c>
      <c r="EH272" s="73">
        <f t="shared" si="99"/>
        <v>0</v>
      </c>
      <c r="EI272" s="70">
        <f t="shared" si="101"/>
        <v>0</v>
      </c>
      <c r="EJ272" s="66">
        <f t="shared" si="102"/>
        <v>0</v>
      </c>
      <c r="EM272" s="67"/>
    </row>
    <row r="273" spans="1:143" ht="25.5" outlineLevel="1" x14ac:dyDescent="0.2">
      <c r="A273" s="302" t="s">
        <v>157</v>
      </c>
      <c r="B273" s="303">
        <v>200536</v>
      </c>
      <c r="C273" s="306" t="str">
        <f>IFERROR(IFERROR(IF(MATCH(B273,[1]SINAPI!$A$3:$A$7037,0),(PROPER(VLOOKUP(B273,[1]SINAPI!$A$3:$E$7037,5,0))),0),IFERROR(IF(MATCH(B273,'[1]CDHU-182'!$A$9:$A$4098,0),(UPPER(VLOOKUP(B273,'[1]CDHU-182'!$A$9:$H$4098,8,0))),0),IFERROR(IF(MATCH(B273,[1]FDE!$A$7:$A$3232,0),(VLOOKUP(B273,[1]FDE!$A$7:$E$3232,5,0)),0),IF(MATCH(B273,'[1]SIURB Edif'!$A$2:$A$2699,0),(PROPER(VLOOKUP(B273,'[1]SIURB Edif'!A$2:E$2699,5,0))),0))))," ")</f>
        <v>Siurb (Edif)-Jan/21</v>
      </c>
      <c r="D273" s="169" t="s">
        <v>811</v>
      </c>
      <c r="E273" s="170" t="s">
        <v>338</v>
      </c>
      <c r="F273" s="171">
        <v>1</v>
      </c>
      <c r="G273" s="74"/>
      <c r="H273" s="172">
        <f>ROUND(IFERROR(F273*G273," - "),2)</f>
        <v>0</v>
      </c>
      <c r="I273" s="173" t="e">
        <f>H273/$G$686</f>
        <v>#DIV/0!</v>
      </c>
      <c r="J273" s="19">
        <f t="shared" si="100"/>
        <v>1</v>
      </c>
      <c r="K273" s="68">
        <f>SUM(L273:P273)</f>
        <v>0</v>
      </c>
      <c r="L273" s="69"/>
      <c r="M273" s="69"/>
      <c r="N273" s="69"/>
      <c r="O273" s="69"/>
      <c r="P273" s="69"/>
      <c r="Q273" s="73">
        <f>K273*$H273</f>
        <v>0</v>
      </c>
      <c r="R273" s="68">
        <f>SUM(S273:W273)</f>
        <v>0</v>
      </c>
      <c r="S273" s="69"/>
      <c r="T273" s="69"/>
      <c r="U273" s="69"/>
      <c r="V273" s="69"/>
      <c r="W273" s="69"/>
      <c r="X273" s="71">
        <f>R273*$H273</f>
        <v>0</v>
      </c>
      <c r="Y273" s="68">
        <f>SUM(Z273:AD273)</f>
        <v>0</v>
      </c>
      <c r="Z273" s="69"/>
      <c r="AA273" s="69"/>
      <c r="AB273" s="69"/>
      <c r="AC273" s="69"/>
      <c r="AD273" s="69"/>
      <c r="AE273" s="71">
        <f>Y273*$H273</f>
        <v>0</v>
      </c>
      <c r="AF273" s="68">
        <f>SUM(AG273:AK273)</f>
        <v>0</v>
      </c>
      <c r="AG273" s="69"/>
      <c r="AH273" s="69"/>
      <c r="AI273" s="69"/>
      <c r="AJ273" s="69"/>
      <c r="AK273" s="69"/>
      <c r="AL273" s="71">
        <f>AF273*$H273</f>
        <v>0</v>
      </c>
      <c r="AM273" s="68">
        <f>SUM(AN273:AR273)</f>
        <v>0</v>
      </c>
      <c r="AN273" s="69"/>
      <c r="AO273" s="69"/>
      <c r="AP273" s="69"/>
      <c r="AQ273" s="69"/>
      <c r="AR273" s="69"/>
      <c r="AS273" s="71">
        <f>AM273*$H273</f>
        <v>0</v>
      </c>
      <c r="AT273" s="68">
        <f>SUM(AU273:AY273)</f>
        <v>0</v>
      </c>
      <c r="AU273" s="69"/>
      <c r="AV273" s="69"/>
      <c r="AW273" s="69"/>
      <c r="AX273" s="69"/>
      <c r="AY273" s="69"/>
      <c r="AZ273" s="71">
        <f>AT273*$H273</f>
        <v>0</v>
      </c>
      <c r="BA273" s="68">
        <f>SUM(BB273:BF273)</f>
        <v>0</v>
      </c>
      <c r="BB273" s="69"/>
      <c r="BC273" s="69"/>
      <c r="BD273" s="69"/>
      <c r="BE273" s="69"/>
      <c r="BF273" s="69"/>
      <c r="BG273" s="71">
        <f>BA273*$H273</f>
        <v>0</v>
      </c>
      <c r="BH273" s="68">
        <f>SUM(BI273:BM273)</f>
        <v>0</v>
      </c>
      <c r="BI273" s="69"/>
      <c r="BJ273" s="69"/>
      <c r="BK273" s="69"/>
      <c r="BL273" s="69"/>
      <c r="BM273" s="69"/>
      <c r="BN273" s="71">
        <f>BH273*$H273</f>
        <v>0</v>
      </c>
      <c r="BO273" s="68">
        <f>SUM(BP273:BT273)</f>
        <v>0</v>
      </c>
      <c r="BP273" s="69"/>
      <c r="BQ273" s="69"/>
      <c r="BR273" s="69"/>
      <c r="BS273" s="69"/>
      <c r="BT273" s="69"/>
      <c r="BU273" s="71">
        <f>BO273*$H273</f>
        <v>0</v>
      </c>
      <c r="BV273" s="68">
        <f>SUM(BW273:CA273)</f>
        <v>0</v>
      </c>
      <c r="BW273" s="69"/>
      <c r="BX273" s="69"/>
      <c r="BY273" s="69"/>
      <c r="BZ273" s="69"/>
      <c r="CA273" s="69"/>
      <c r="CB273" s="71">
        <f>BV273*$H273</f>
        <v>0</v>
      </c>
      <c r="CC273" s="68">
        <f>SUM(CD273:CH273)</f>
        <v>0</v>
      </c>
      <c r="CD273" s="69"/>
      <c r="CE273" s="69"/>
      <c r="CF273" s="69"/>
      <c r="CG273" s="69"/>
      <c r="CH273" s="69"/>
      <c r="CI273" s="71">
        <f>CC273*$H273</f>
        <v>0</v>
      </c>
      <c r="CJ273" s="68">
        <f>SUM(CK273:CO273)</f>
        <v>0</v>
      </c>
      <c r="CK273" s="69"/>
      <c r="CL273" s="69"/>
      <c r="CM273" s="69"/>
      <c r="CN273" s="69"/>
      <c r="CO273" s="69"/>
      <c r="CP273" s="71">
        <f>CJ273*$H273</f>
        <v>0</v>
      </c>
      <c r="CQ273" s="68">
        <f>SUM(CR273:CV273)</f>
        <v>0</v>
      </c>
      <c r="CR273" s="69"/>
      <c r="CS273" s="69"/>
      <c r="CT273" s="69"/>
      <c r="CU273" s="69"/>
      <c r="CV273" s="69"/>
      <c r="CW273" s="71">
        <f>CQ273*$H273</f>
        <v>0</v>
      </c>
      <c r="CX273" s="68">
        <f>SUM(CY273:DC273)</f>
        <v>0</v>
      </c>
      <c r="CY273" s="69"/>
      <c r="CZ273" s="69"/>
      <c r="DA273" s="69"/>
      <c r="DB273" s="69"/>
      <c r="DC273" s="69"/>
      <c r="DD273" s="71">
        <f>CX273*$H273</f>
        <v>0</v>
      </c>
      <c r="DE273" s="68">
        <f>SUM(DF273:DJ273)</f>
        <v>0</v>
      </c>
      <c r="DF273" s="69"/>
      <c r="DG273" s="69"/>
      <c r="DH273" s="69"/>
      <c r="DI273" s="69"/>
      <c r="DJ273" s="69"/>
      <c r="DK273" s="71">
        <f>DE273*$H273</f>
        <v>0</v>
      </c>
      <c r="DL273" s="68">
        <f>SUM(DM273:DQ273)</f>
        <v>0</v>
      </c>
      <c r="DM273" s="69"/>
      <c r="DN273" s="69"/>
      <c r="DO273" s="69"/>
      <c r="DP273" s="69"/>
      <c r="DQ273" s="69"/>
      <c r="DR273" s="71">
        <f>DL273*$H273</f>
        <v>0</v>
      </c>
      <c r="DS273" s="68">
        <f>SUM(DT273:DX273)</f>
        <v>0</v>
      </c>
      <c r="DT273" s="69"/>
      <c r="DU273" s="69"/>
      <c r="DV273" s="69"/>
      <c r="DW273" s="69"/>
      <c r="DX273" s="69"/>
      <c r="DY273" s="71">
        <f>DS273*$H273</f>
        <v>0</v>
      </c>
      <c r="DZ273" s="68">
        <f>SUM(EA273:EE273)</f>
        <v>0</v>
      </c>
      <c r="EA273" s="69"/>
      <c r="EB273" s="69"/>
      <c r="EC273" s="69"/>
      <c r="ED273" s="69"/>
      <c r="EE273" s="69"/>
      <c r="EF273" s="71">
        <f>DZ273*$H273</f>
        <v>0</v>
      </c>
      <c r="EG273" s="70">
        <f t="shared" si="98"/>
        <v>1</v>
      </c>
      <c r="EH273" s="73">
        <f t="shared" si="99"/>
        <v>0</v>
      </c>
      <c r="EI273" s="70">
        <f t="shared" si="101"/>
        <v>0</v>
      </c>
      <c r="EJ273" s="66">
        <f t="shared" si="102"/>
        <v>0</v>
      </c>
      <c r="EM273" s="67"/>
    </row>
    <row r="274" spans="1:143" ht="25.5" outlineLevel="1" x14ac:dyDescent="0.2">
      <c r="A274" s="302" t="s">
        <v>158</v>
      </c>
      <c r="B274" s="303" t="s">
        <v>93</v>
      </c>
      <c r="C274" s="306" t="str">
        <f>IFERROR(IFERROR(IF(MATCH(B274,[1]SINAPI!$A$3:$A$7037,0),(PROPER(VLOOKUP(B274,[1]SINAPI!$A$3:$E$7037,5,0))),0),IFERROR(IF(MATCH(B274,'[1]CDHU-182'!$A$9:$A$4098,0),(UPPER(VLOOKUP(B274,'[1]CDHU-182'!$A$9:$H$4098,8,0))),0),IFERROR(IF(MATCH(B274,[1]FDE!$A$7:$A$3232,0),(VLOOKUP(B274,[1]FDE!$A$7:$E$3232,5,0)),0),IF(MATCH(B274,'[1]SIURB Edif'!$A$2:$A$2699,0),(PROPER(VLOOKUP(B274,'[1]SIURB Edif'!A$2:E$2699,5,0))),0))))," ")</f>
        <v>FDE-Julho/21</v>
      </c>
      <c r="D274" s="169" t="s">
        <v>812</v>
      </c>
      <c r="E274" s="170" t="s">
        <v>75</v>
      </c>
      <c r="F274" s="171">
        <v>1</v>
      </c>
      <c r="G274" s="74"/>
      <c r="H274" s="172">
        <f>ROUND(IFERROR(F274*G274," - "),2)</f>
        <v>0</v>
      </c>
      <c r="I274" s="173" t="e">
        <f>H274/$G$686</f>
        <v>#DIV/0!</v>
      </c>
      <c r="J274" s="19">
        <f t="shared" si="100"/>
        <v>1</v>
      </c>
      <c r="K274" s="68">
        <f>SUM(L274:P274)</f>
        <v>0</v>
      </c>
      <c r="L274" s="69"/>
      <c r="M274" s="69"/>
      <c r="N274" s="69"/>
      <c r="O274" s="69"/>
      <c r="P274" s="69"/>
      <c r="Q274" s="73">
        <f>K274*$H274</f>
        <v>0</v>
      </c>
      <c r="R274" s="68">
        <f>SUM(S274:W274)</f>
        <v>0</v>
      </c>
      <c r="S274" s="69"/>
      <c r="T274" s="69"/>
      <c r="U274" s="69"/>
      <c r="V274" s="69"/>
      <c r="W274" s="69"/>
      <c r="X274" s="71">
        <f>R274*$H274</f>
        <v>0</v>
      </c>
      <c r="Y274" s="68">
        <f>SUM(Z274:AD274)</f>
        <v>0</v>
      </c>
      <c r="Z274" s="69"/>
      <c r="AA274" s="69"/>
      <c r="AB274" s="69"/>
      <c r="AC274" s="69"/>
      <c r="AD274" s="69"/>
      <c r="AE274" s="71">
        <f>Y274*$H274</f>
        <v>0</v>
      </c>
      <c r="AF274" s="68">
        <f>SUM(AG274:AK274)</f>
        <v>0</v>
      </c>
      <c r="AG274" s="69"/>
      <c r="AH274" s="69"/>
      <c r="AI274" s="69"/>
      <c r="AJ274" s="69"/>
      <c r="AK274" s="69"/>
      <c r="AL274" s="71">
        <f>AF274*$H274</f>
        <v>0</v>
      </c>
      <c r="AM274" s="68">
        <f>SUM(AN274:AR274)</f>
        <v>0</v>
      </c>
      <c r="AN274" s="69"/>
      <c r="AO274" s="69"/>
      <c r="AP274" s="69"/>
      <c r="AQ274" s="69"/>
      <c r="AR274" s="69"/>
      <c r="AS274" s="71">
        <f>AM274*$H274</f>
        <v>0</v>
      </c>
      <c r="AT274" s="68">
        <f>SUM(AU274:AY274)</f>
        <v>0</v>
      </c>
      <c r="AU274" s="69"/>
      <c r="AV274" s="69"/>
      <c r="AW274" s="69"/>
      <c r="AX274" s="69"/>
      <c r="AY274" s="69"/>
      <c r="AZ274" s="71">
        <f>AT274*$H274</f>
        <v>0</v>
      </c>
      <c r="BA274" s="68">
        <f>SUM(BB274:BF274)</f>
        <v>0</v>
      </c>
      <c r="BB274" s="69"/>
      <c r="BC274" s="69"/>
      <c r="BD274" s="69"/>
      <c r="BE274" s="69"/>
      <c r="BF274" s="69"/>
      <c r="BG274" s="71">
        <f>BA274*$H274</f>
        <v>0</v>
      </c>
      <c r="BH274" s="68">
        <f>SUM(BI274:BM274)</f>
        <v>0</v>
      </c>
      <c r="BI274" s="69"/>
      <c r="BJ274" s="69"/>
      <c r="BK274" s="69"/>
      <c r="BL274" s="69"/>
      <c r="BM274" s="69"/>
      <c r="BN274" s="71">
        <f>BH274*$H274</f>
        <v>0</v>
      </c>
      <c r="BO274" s="68">
        <f>SUM(BP274:BT274)</f>
        <v>0</v>
      </c>
      <c r="BP274" s="69"/>
      <c r="BQ274" s="69"/>
      <c r="BR274" s="69"/>
      <c r="BS274" s="69"/>
      <c r="BT274" s="69"/>
      <c r="BU274" s="71">
        <f>BO274*$H274</f>
        <v>0</v>
      </c>
      <c r="BV274" s="68">
        <f>SUM(BW274:CA274)</f>
        <v>0</v>
      </c>
      <c r="BW274" s="69"/>
      <c r="BX274" s="69"/>
      <c r="BY274" s="69"/>
      <c r="BZ274" s="69"/>
      <c r="CA274" s="69"/>
      <c r="CB274" s="71">
        <f>BV274*$H274</f>
        <v>0</v>
      </c>
      <c r="CC274" s="68">
        <f>SUM(CD274:CH274)</f>
        <v>0</v>
      </c>
      <c r="CD274" s="69"/>
      <c r="CE274" s="69"/>
      <c r="CF274" s="69"/>
      <c r="CG274" s="69"/>
      <c r="CH274" s="69"/>
      <c r="CI274" s="71">
        <f>CC274*$H274</f>
        <v>0</v>
      </c>
      <c r="CJ274" s="68">
        <f>SUM(CK274:CO274)</f>
        <v>0</v>
      </c>
      <c r="CK274" s="69"/>
      <c r="CL274" s="69"/>
      <c r="CM274" s="69"/>
      <c r="CN274" s="69"/>
      <c r="CO274" s="69"/>
      <c r="CP274" s="71">
        <f>CJ274*$H274</f>
        <v>0</v>
      </c>
      <c r="CQ274" s="68">
        <f>SUM(CR274:CV274)</f>
        <v>0</v>
      </c>
      <c r="CR274" s="69"/>
      <c r="CS274" s="69"/>
      <c r="CT274" s="69"/>
      <c r="CU274" s="69"/>
      <c r="CV274" s="69"/>
      <c r="CW274" s="71">
        <f>CQ274*$H274</f>
        <v>0</v>
      </c>
      <c r="CX274" s="68">
        <f>SUM(CY274:DC274)</f>
        <v>0</v>
      </c>
      <c r="CY274" s="69"/>
      <c r="CZ274" s="69"/>
      <c r="DA274" s="69"/>
      <c r="DB274" s="69"/>
      <c r="DC274" s="69"/>
      <c r="DD274" s="71">
        <f>CX274*$H274</f>
        <v>0</v>
      </c>
      <c r="DE274" s="68">
        <f>SUM(DF274:DJ274)</f>
        <v>0</v>
      </c>
      <c r="DF274" s="69"/>
      <c r="DG274" s="69"/>
      <c r="DH274" s="69"/>
      <c r="DI274" s="69"/>
      <c r="DJ274" s="69"/>
      <c r="DK274" s="71">
        <f>DE274*$H274</f>
        <v>0</v>
      </c>
      <c r="DL274" s="68">
        <f>SUM(DM274:DQ274)</f>
        <v>0</v>
      </c>
      <c r="DM274" s="69"/>
      <c r="DN274" s="69"/>
      <c r="DO274" s="69"/>
      <c r="DP274" s="69"/>
      <c r="DQ274" s="69"/>
      <c r="DR274" s="71">
        <f>DL274*$H274</f>
        <v>0</v>
      </c>
      <c r="DS274" s="68">
        <f>SUM(DT274:DX274)</f>
        <v>0</v>
      </c>
      <c r="DT274" s="69"/>
      <c r="DU274" s="69"/>
      <c r="DV274" s="69"/>
      <c r="DW274" s="69"/>
      <c r="DX274" s="69"/>
      <c r="DY274" s="71">
        <f>DS274*$H274</f>
        <v>0</v>
      </c>
      <c r="DZ274" s="68">
        <f>SUM(EA274:EE274)</f>
        <v>0</v>
      </c>
      <c r="EA274" s="69"/>
      <c r="EB274" s="69"/>
      <c r="EC274" s="69"/>
      <c r="ED274" s="69"/>
      <c r="EE274" s="69"/>
      <c r="EF274" s="71">
        <f>DZ274*$H274</f>
        <v>0</v>
      </c>
      <c r="EG274" s="70">
        <f t="shared" si="98"/>
        <v>1</v>
      </c>
      <c r="EH274" s="73">
        <f t="shared" si="99"/>
        <v>0</v>
      </c>
      <c r="EI274" s="70">
        <f t="shared" si="101"/>
        <v>0</v>
      </c>
      <c r="EJ274" s="66">
        <f t="shared" si="102"/>
        <v>0</v>
      </c>
      <c r="EM274" s="67"/>
    </row>
    <row r="275" spans="1:143" ht="26.25" outlineLevel="1" thickBot="1" x14ac:dyDescent="0.25">
      <c r="A275" s="302" t="s">
        <v>159</v>
      </c>
      <c r="B275" s="303" t="s">
        <v>74</v>
      </c>
      <c r="C275" s="306" t="str">
        <f>IFERROR(IFERROR(IF(MATCH(B275,[1]SINAPI!$A$3:$A$7037,0),(PROPER(VLOOKUP(B275,[1]SINAPI!$A$3:$E$7037,5,0))),0),IFERROR(IF(MATCH(B275,'[1]CDHU-182'!$A$9:$A$4098,0),(UPPER(VLOOKUP(B275,'[1]CDHU-182'!$A$9:$H$4098,8,0))),0),IFERROR(IF(MATCH(B275,[1]FDE!$A$7:$A$3232,0),(VLOOKUP(B275,[1]FDE!$A$7:$E$3232,5,0)),0),IF(MATCH(B275,'[1]SIURB Edif'!$A$2:$A$2699,0),(PROPER(VLOOKUP(B275,'[1]SIURB Edif'!A$2:E$2699,5,0))),0))))," ")</f>
        <v>FDE-Julho/21</v>
      </c>
      <c r="D275" s="169" t="s">
        <v>813</v>
      </c>
      <c r="E275" s="170" t="s">
        <v>75</v>
      </c>
      <c r="F275" s="171">
        <v>1</v>
      </c>
      <c r="G275" s="74"/>
      <c r="H275" s="172">
        <f>ROUND(IFERROR(F275*G275," - "),2)</f>
        <v>0</v>
      </c>
      <c r="I275" s="175" t="e">
        <f>H275/$G$686</f>
        <v>#DIV/0!</v>
      </c>
      <c r="J275" s="19">
        <f t="shared" si="100"/>
        <v>1</v>
      </c>
      <c r="K275" s="68">
        <f>SUM(L275:P275)</f>
        <v>0</v>
      </c>
      <c r="L275" s="82"/>
      <c r="M275" s="82"/>
      <c r="N275" s="82"/>
      <c r="O275" s="82"/>
      <c r="P275" s="82"/>
      <c r="Q275" s="73">
        <f>K275*$H275</f>
        <v>0</v>
      </c>
      <c r="R275" s="68">
        <f>SUM(S275:W275)</f>
        <v>0</v>
      </c>
      <c r="S275" s="82"/>
      <c r="T275" s="82"/>
      <c r="U275" s="82"/>
      <c r="V275" s="82"/>
      <c r="W275" s="82"/>
      <c r="X275" s="73">
        <f>R275*$H275</f>
        <v>0</v>
      </c>
      <c r="Y275" s="68">
        <f>SUM(Z275:AD275)</f>
        <v>0</v>
      </c>
      <c r="Z275" s="82"/>
      <c r="AA275" s="82"/>
      <c r="AB275" s="82"/>
      <c r="AC275" s="82"/>
      <c r="AD275" s="82"/>
      <c r="AE275" s="73">
        <f>Y275*$H275</f>
        <v>0</v>
      </c>
      <c r="AF275" s="68">
        <f>SUM(AG275:AK275)</f>
        <v>0</v>
      </c>
      <c r="AG275" s="82"/>
      <c r="AH275" s="82"/>
      <c r="AI275" s="82"/>
      <c r="AJ275" s="82"/>
      <c r="AK275" s="82"/>
      <c r="AL275" s="73">
        <f>AF275*$H275</f>
        <v>0</v>
      </c>
      <c r="AM275" s="68">
        <f>SUM(AN275:AR275)</f>
        <v>0</v>
      </c>
      <c r="AN275" s="82"/>
      <c r="AO275" s="82"/>
      <c r="AP275" s="82"/>
      <c r="AQ275" s="82"/>
      <c r="AR275" s="82"/>
      <c r="AS275" s="73">
        <f>AM275*$H275</f>
        <v>0</v>
      </c>
      <c r="AT275" s="68">
        <f>SUM(AU275:AY275)</f>
        <v>0</v>
      </c>
      <c r="AU275" s="82"/>
      <c r="AV275" s="82"/>
      <c r="AW275" s="82"/>
      <c r="AX275" s="82"/>
      <c r="AY275" s="82"/>
      <c r="AZ275" s="73">
        <f>AT275*$H275</f>
        <v>0</v>
      </c>
      <c r="BA275" s="68">
        <f>SUM(BB275:BF275)</f>
        <v>0</v>
      </c>
      <c r="BB275" s="82"/>
      <c r="BC275" s="82"/>
      <c r="BD275" s="82"/>
      <c r="BE275" s="82"/>
      <c r="BF275" s="82"/>
      <c r="BG275" s="73">
        <f>BA275*$H275</f>
        <v>0</v>
      </c>
      <c r="BH275" s="68">
        <f>SUM(BI275:BM275)</f>
        <v>0</v>
      </c>
      <c r="BI275" s="82"/>
      <c r="BJ275" s="82"/>
      <c r="BK275" s="82"/>
      <c r="BL275" s="82"/>
      <c r="BM275" s="82"/>
      <c r="BN275" s="73">
        <f>BH275*$H275</f>
        <v>0</v>
      </c>
      <c r="BO275" s="68">
        <f>SUM(BP275:BT275)</f>
        <v>0</v>
      </c>
      <c r="BP275" s="82"/>
      <c r="BQ275" s="82"/>
      <c r="BR275" s="82"/>
      <c r="BS275" s="82"/>
      <c r="BT275" s="82"/>
      <c r="BU275" s="73">
        <f>BO275*$H275</f>
        <v>0</v>
      </c>
      <c r="BV275" s="68">
        <f>SUM(BW275:CA275)</f>
        <v>0</v>
      </c>
      <c r="BW275" s="82"/>
      <c r="BX275" s="82"/>
      <c r="BY275" s="82"/>
      <c r="BZ275" s="82"/>
      <c r="CA275" s="82"/>
      <c r="CB275" s="73">
        <f>BV275*$H275</f>
        <v>0</v>
      </c>
      <c r="CC275" s="68">
        <f>SUM(CD275:CH275)</f>
        <v>0</v>
      </c>
      <c r="CD275" s="82"/>
      <c r="CE275" s="82"/>
      <c r="CF275" s="82"/>
      <c r="CG275" s="82"/>
      <c r="CH275" s="82"/>
      <c r="CI275" s="73">
        <f>CC275*$H275</f>
        <v>0</v>
      </c>
      <c r="CJ275" s="68">
        <f>SUM(CK275:CO275)</f>
        <v>0</v>
      </c>
      <c r="CK275" s="82"/>
      <c r="CL275" s="82"/>
      <c r="CM275" s="82"/>
      <c r="CN275" s="82"/>
      <c r="CO275" s="82"/>
      <c r="CP275" s="73">
        <f>CJ275*$H275</f>
        <v>0</v>
      </c>
      <c r="CQ275" s="68">
        <f>SUM(CR275:CV275)</f>
        <v>0</v>
      </c>
      <c r="CR275" s="82"/>
      <c r="CS275" s="82"/>
      <c r="CT275" s="82"/>
      <c r="CU275" s="82"/>
      <c r="CV275" s="82"/>
      <c r="CW275" s="73">
        <f>CQ275*$H275</f>
        <v>0</v>
      </c>
      <c r="CX275" s="68">
        <f>SUM(CY275:DC275)</f>
        <v>0</v>
      </c>
      <c r="CY275" s="82"/>
      <c r="CZ275" s="82"/>
      <c r="DA275" s="82"/>
      <c r="DB275" s="82"/>
      <c r="DC275" s="82"/>
      <c r="DD275" s="73">
        <f>CX275*$H275</f>
        <v>0</v>
      </c>
      <c r="DE275" s="68">
        <f>SUM(DF275:DJ275)</f>
        <v>0</v>
      </c>
      <c r="DF275" s="82"/>
      <c r="DG275" s="82"/>
      <c r="DH275" s="82"/>
      <c r="DI275" s="82"/>
      <c r="DJ275" s="82"/>
      <c r="DK275" s="73">
        <f>DE275*$H275</f>
        <v>0</v>
      </c>
      <c r="DL275" s="68">
        <f>SUM(DM275:DQ275)</f>
        <v>0</v>
      </c>
      <c r="DM275" s="82"/>
      <c r="DN275" s="82"/>
      <c r="DO275" s="82"/>
      <c r="DP275" s="82"/>
      <c r="DQ275" s="82"/>
      <c r="DR275" s="73">
        <f>DL275*$H275</f>
        <v>0</v>
      </c>
      <c r="DS275" s="68">
        <f>SUM(DT275:DX275)</f>
        <v>0</v>
      </c>
      <c r="DT275" s="82"/>
      <c r="DU275" s="82"/>
      <c r="DV275" s="82"/>
      <c r="DW275" s="82"/>
      <c r="DX275" s="82"/>
      <c r="DY275" s="73">
        <f>DS275*$H275</f>
        <v>0</v>
      </c>
      <c r="DZ275" s="68">
        <f>SUM(EA275:EE275)</f>
        <v>0</v>
      </c>
      <c r="EA275" s="82"/>
      <c r="EB275" s="82"/>
      <c r="EC275" s="82"/>
      <c r="ED275" s="82"/>
      <c r="EE275" s="82"/>
      <c r="EF275" s="73">
        <f>DZ275*$H275</f>
        <v>0</v>
      </c>
      <c r="EG275" s="70">
        <f t="shared" si="98"/>
        <v>1</v>
      </c>
      <c r="EH275" s="73">
        <f t="shared" si="99"/>
        <v>0</v>
      </c>
      <c r="EI275" s="70">
        <f t="shared" si="101"/>
        <v>0</v>
      </c>
      <c r="EJ275" s="66">
        <f t="shared" si="102"/>
        <v>0</v>
      </c>
      <c r="EM275" s="67"/>
    </row>
    <row r="276" spans="1:143" ht="15.75" thickBot="1" x14ac:dyDescent="0.25">
      <c r="A276" s="309">
        <v>16</v>
      </c>
      <c r="B276" s="310"/>
      <c r="C276" s="308"/>
      <c r="D276" s="179" t="s">
        <v>900</v>
      </c>
      <c r="E276" s="167">
        <f>ROUND(SUM(E277,E280,E284,E289,E292),2)</f>
        <v>0</v>
      </c>
      <c r="F276" s="167"/>
      <c r="G276" s="167"/>
      <c r="H276" s="29"/>
      <c r="I276" s="12" t="e">
        <f>E276/$G$686</f>
        <v>#DIV/0!</v>
      </c>
      <c r="J276" s="26" t="e">
        <f t="shared" si="100"/>
        <v>#DIV/0!</v>
      </c>
      <c r="K276" s="75" t="e">
        <f>ROUND(Q276/$E276,4)</f>
        <v>#DIV/0!</v>
      </c>
      <c r="L276" s="76" t="e">
        <f>SUMPRODUCT(L277:L295,$H277:$H295)/$E276</f>
        <v>#DIV/0!</v>
      </c>
      <c r="M276" s="76" t="e">
        <f>SUMPRODUCT(M277:M295,$H277:$H295)/$E276</f>
        <v>#DIV/0!</v>
      </c>
      <c r="N276" s="76" t="e">
        <f>SUMPRODUCT(N277:N295,$H277:$H295)/$E276</f>
        <v>#DIV/0!</v>
      </c>
      <c r="O276" s="76" t="e">
        <f>SUMPRODUCT(O277:O295,$H277:$H295)/$E276</f>
        <v>#DIV/0!</v>
      </c>
      <c r="P276" s="76" t="e">
        <f>SUMPRODUCT(P277:P295,$H277:$H295)/$E276</f>
        <v>#DIV/0!</v>
      </c>
      <c r="Q276" s="77">
        <f>SUM(Q277:Q295)</f>
        <v>0</v>
      </c>
      <c r="R276" s="78" t="e">
        <f>ROUND(X276/$E276,4)</f>
        <v>#DIV/0!</v>
      </c>
      <c r="S276" s="76" t="e">
        <f>SUMPRODUCT(S277:S295,$H277:$H295)/$E276</f>
        <v>#DIV/0!</v>
      </c>
      <c r="T276" s="76" t="e">
        <f>SUMPRODUCT(T277:T295,$H277:$H295)/$E276</f>
        <v>#DIV/0!</v>
      </c>
      <c r="U276" s="76" t="e">
        <f>SUMPRODUCT(U277:U295,$H277:$H295)/$E276</f>
        <v>#DIV/0!</v>
      </c>
      <c r="V276" s="76" t="e">
        <f>SUMPRODUCT(V277:V295,$H277:$H295)/$E276</f>
        <v>#DIV/0!</v>
      </c>
      <c r="W276" s="76" t="e">
        <f>SUMPRODUCT(W277:W295,$H277:$H295)/$E276</f>
        <v>#DIV/0!</v>
      </c>
      <c r="X276" s="77">
        <f>SUM(X277:X295)</f>
        <v>0</v>
      </c>
      <c r="Y276" s="78" t="e">
        <f>ROUND(AE276/$E276,4)</f>
        <v>#DIV/0!</v>
      </c>
      <c r="Z276" s="76" t="e">
        <f>SUMPRODUCT(Z277:Z295,$H277:$H295)/$E276</f>
        <v>#DIV/0!</v>
      </c>
      <c r="AA276" s="76" t="e">
        <f>SUMPRODUCT(AA277:AA295,$H277:$H295)/$E276</f>
        <v>#DIV/0!</v>
      </c>
      <c r="AB276" s="76" t="e">
        <f>SUMPRODUCT(AB277:AB295,$H277:$H295)/$E276</f>
        <v>#DIV/0!</v>
      </c>
      <c r="AC276" s="76" t="e">
        <f>SUMPRODUCT(AC277:AC295,$H277:$H295)/$E276</f>
        <v>#DIV/0!</v>
      </c>
      <c r="AD276" s="76" t="e">
        <f>SUMPRODUCT(AD277:AD295,$H277:$H295)/$E276</f>
        <v>#DIV/0!</v>
      </c>
      <c r="AE276" s="77">
        <f>SUM(AE277:AE295)</f>
        <v>0</v>
      </c>
      <c r="AF276" s="81" t="e">
        <f>ROUND(AL276/$E276,4)</f>
        <v>#DIV/0!</v>
      </c>
      <c r="AG276" s="76" t="e">
        <f>SUMPRODUCT(AG277:AG295,$H277:$H295)/$E276</f>
        <v>#DIV/0!</v>
      </c>
      <c r="AH276" s="76" t="e">
        <f>SUMPRODUCT(AH277:AH295,$H277:$H295)/$E276</f>
        <v>#DIV/0!</v>
      </c>
      <c r="AI276" s="76" t="e">
        <f>SUMPRODUCT(AI277:AI295,$H277:$H295)/$E276</f>
        <v>#DIV/0!</v>
      </c>
      <c r="AJ276" s="76" t="e">
        <f>SUMPRODUCT(AJ277:AJ295,$H277:$H295)/$E276</f>
        <v>#DIV/0!</v>
      </c>
      <c r="AK276" s="76" t="e">
        <f>SUMPRODUCT(AK277:AK295,$H277:$H295)/$E276</f>
        <v>#DIV/0!</v>
      </c>
      <c r="AL276" s="77">
        <f>SUM(AL277:AL295)</f>
        <v>0</v>
      </c>
      <c r="AM276" s="81" t="e">
        <f>ROUND(AS276/$E276,4)</f>
        <v>#DIV/0!</v>
      </c>
      <c r="AN276" s="76" t="e">
        <f>SUMPRODUCT(AN277:AN295,$H277:$H295)/$E276</f>
        <v>#DIV/0!</v>
      </c>
      <c r="AO276" s="76" t="e">
        <f>SUMPRODUCT(AO277:AO295,$H277:$H295)/$E276</f>
        <v>#DIV/0!</v>
      </c>
      <c r="AP276" s="76" t="e">
        <f>SUMPRODUCT(AP277:AP295,$H277:$H295)/$E276</f>
        <v>#DIV/0!</v>
      </c>
      <c r="AQ276" s="76" t="e">
        <f>SUMPRODUCT(AQ277:AQ295,$H277:$H295)/$E276</f>
        <v>#DIV/0!</v>
      </c>
      <c r="AR276" s="76" t="e">
        <f>SUMPRODUCT(AR277:AR295,$H277:$H295)/$E276</f>
        <v>#DIV/0!</v>
      </c>
      <c r="AS276" s="77">
        <f>SUM(AS277:AS295)</f>
        <v>0</v>
      </c>
      <c r="AT276" s="81" t="e">
        <f>ROUND(AZ276/$E276,4)</f>
        <v>#DIV/0!</v>
      </c>
      <c r="AU276" s="76" t="e">
        <f>SUMPRODUCT(AU277:AU295,$H277:$H295)/$E276</f>
        <v>#DIV/0!</v>
      </c>
      <c r="AV276" s="76" t="e">
        <f>SUMPRODUCT(AV277:AV295,$H277:$H295)/$E276</f>
        <v>#DIV/0!</v>
      </c>
      <c r="AW276" s="76" t="e">
        <f>SUMPRODUCT(AW277:AW295,$H277:$H295)/$E276</f>
        <v>#DIV/0!</v>
      </c>
      <c r="AX276" s="76" t="e">
        <f>SUMPRODUCT(AX277:AX295,$H277:$H295)/$E276</f>
        <v>#DIV/0!</v>
      </c>
      <c r="AY276" s="76" t="e">
        <f>SUMPRODUCT(AY277:AY295,$H277:$H295)/$E276</f>
        <v>#DIV/0!</v>
      </c>
      <c r="AZ276" s="77">
        <f>SUM(AZ277:AZ295)</f>
        <v>0</v>
      </c>
      <c r="BA276" s="81" t="e">
        <f>ROUND(BG276/$E276,4)</f>
        <v>#DIV/0!</v>
      </c>
      <c r="BB276" s="76" t="e">
        <f>SUMPRODUCT(BB277:BB295,$H277:$H295)/$E276</f>
        <v>#DIV/0!</v>
      </c>
      <c r="BC276" s="76" t="e">
        <f>SUMPRODUCT(BC277:BC295,$H277:$H295)/$E276</f>
        <v>#DIV/0!</v>
      </c>
      <c r="BD276" s="76" t="e">
        <f>SUMPRODUCT(BD277:BD295,$H277:$H295)/$E276</f>
        <v>#DIV/0!</v>
      </c>
      <c r="BE276" s="76" t="e">
        <f>SUMPRODUCT(BE277:BE295,$H277:$H295)/$E276</f>
        <v>#DIV/0!</v>
      </c>
      <c r="BF276" s="76" t="e">
        <f>SUMPRODUCT(BF277:BF295,$H277:$H295)/$E276</f>
        <v>#DIV/0!</v>
      </c>
      <c r="BG276" s="77">
        <f>SUM(BG277:BG295)</f>
        <v>0</v>
      </c>
      <c r="BH276" s="81" t="e">
        <f>ROUND(BN276/$E276,4)</f>
        <v>#DIV/0!</v>
      </c>
      <c r="BI276" s="76" t="e">
        <f>SUMPRODUCT(BI277:BI295,$H277:$H295)/$E276</f>
        <v>#DIV/0!</v>
      </c>
      <c r="BJ276" s="76" t="e">
        <f>SUMPRODUCT(BJ277:BJ295,$H277:$H295)/$E276</f>
        <v>#DIV/0!</v>
      </c>
      <c r="BK276" s="76" t="e">
        <f>SUMPRODUCT(BK277:BK295,$H277:$H295)/$E276</f>
        <v>#DIV/0!</v>
      </c>
      <c r="BL276" s="76" t="e">
        <f>SUMPRODUCT(BL277:BL295,$H277:$H295)/$E276</f>
        <v>#DIV/0!</v>
      </c>
      <c r="BM276" s="76" t="e">
        <f>SUMPRODUCT(BM277:BM295,$H277:$H295)/$E276</f>
        <v>#DIV/0!</v>
      </c>
      <c r="BN276" s="77">
        <f>SUM(BN277:BN295)</f>
        <v>0</v>
      </c>
      <c r="BO276" s="81" t="e">
        <f>ROUND(BU276/$E276,4)</f>
        <v>#DIV/0!</v>
      </c>
      <c r="BP276" s="76" t="e">
        <f>SUMPRODUCT(BP277:BP295,$H277:$H295)/$E276</f>
        <v>#DIV/0!</v>
      </c>
      <c r="BQ276" s="76" t="e">
        <f>SUMPRODUCT(BQ277:BQ295,$H277:$H295)/$E276</f>
        <v>#DIV/0!</v>
      </c>
      <c r="BR276" s="76" t="e">
        <f>SUMPRODUCT(BR277:BR295,$H277:$H295)/$E276</f>
        <v>#DIV/0!</v>
      </c>
      <c r="BS276" s="76" t="e">
        <f>SUMPRODUCT(BS277:BS295,$H277:$H295)/$E276</f>
        <v>#DIV/0!</v>
      </c>
      <c r="BT276" s="76" t="e">
        <f>SUMPRODUCT(BT277:BT295,$H277:$H295)/$E276</f>
        <v>#DIV/0!</v>
      </c>
      <c r="BU276" s="77">
        <f>SUM(BU277:BU295)</f>
        <v>0</v>
      </c>
      <c r="BV276" s="81" t="e">
        <f>ROUND(CB276/$E276,4)</f>
        <v>#DIV/0!</v>
      </c>
      <c r="BW276" s="76" t="e">
        <f>SUMPRODUCT(BW277:BW295,$H277:$H295)/$E276</f>
        <v>#DIV/0!</v>
      </c>
      <c r="BX276" s="76" t="e">
        <f>SUMPRODUCT(BX277:BX295,$H277:$H295)/$E276</f>
        <v>#DIV/0!</v>
      </c>
      <c r="BY276" s="76" t="e">
        <f>SUMPRODUCT(BY277:BY295,$H277:$H295)/$E276</f>
        <v>#DIV/0!</v>
      </c>
      <c r="BZ276" s="76" t="e">
        <f>SUMPRODUCT(BZ277:BZ295,$H277:$H295)/$E276</f>
        <v>#DIV/0!</v>
      </c>
      <c r="CA276" s="76" t="e">
        <f>SUMPRODUCT(CA277:CA295,$H277:$H295)/$E276</f>
        <v>#DIV/0!</v>
      </c>
      <c r="CB276" s="77">
        <f>SUM(CB277:CB295)</f>
        <v>0</v>
      </c>
      <c r="CC276" s="81" t="e">
        <f>ROUND(CI276/$E276,4)</f>
        <v>#DIV/0!</v>
      </c>
      <c r="CD276" s="76" t="e">
        <f>SUMPRODUCT(CD277:CD295,$H277:$H295)/$E276</f>
        <v>#DIV/0!</v>
      </c>
      <c r="CE276" s="76" t="e">
        <f>SUMPRODUCT(CE277:CE295,$H277:$H295)/$E276</f>
        <v>#DIV/0!</v>
      </c>
      <c r="CF276" s="76" t="e">
        <f>SUMPRODUCT(CF277:CF295,$H277:$H295)/$E276</f>
        <v>#DIV/0!</v>
      </c>
      <c r="CG276" s="76" t="e">
        <f>SUMPRODUCT(CG277:CG295,$H277:$H295)/$E276</f>
        <v>#DIV/0!</v>
      </c>
      <c r="CH276" s="76" t="e">
        <f>SUMPRODUCT(CH277:CH295,$H277:$H295)/$E276</f>
        <v>#DIV/0!</v>
      </c>
      <c r="CI276" s="77">
        <f>SUM(CI277:CI295)</f>
        <v>0</v>
      </c>
      <c r="CJ276" s="81" t="e">
        <f>ROUND(CP276/$E276,4)</f>
        <v>#DIV/0!</v>
      </c>
      <c r="CK276" s="76" t="e">
        <f>SUMPRODUCT(CK277:CK295,$H277:$H295)/$E276</f>
        <v>#DIV/0!</v>
      </c>
      <c r="CL276" s="76" t="e">
        <f>SUMPRODUCT(CL277:CL295,$H277:$H295)/$E276</f>
        <v>#DIV/0!</v>
      </c>
      <c r="CM276" s="76" t="e">
        <f>SUMPRODUCT(CM277:CM295,$H277:$H295)/$E276</f>
        <v>#DIV/0!</v>
      </c>
      <c r="CN276" s="76" t="e">
        <f>SUMPRODUCT(CN277:CN295,$H277:$H295)/$E276</f>
        <v>#DIV/0!</v>
      </c>
      <c r="CO276" s="76" t="e">
        <f>SUMPRODUCT(CO277:CO295,$H277:$H295)/$E276</f>
        <v>#DIV/0!</v>
      </c>
      <c r="CP276" s="77">
        <f>SUM(CP277:CP295)</f>
        <v>0</v>
      </c>
      <c r="CQ276" s="81" t="e">
        <f>ROUND(CW276/$E276,4)</f>
        <v>#DIV/0!</v>
      </c>
      <c r="CR276" s="76" t="e">
        <f>SUMPRODUCT(CR277:CR295,$H277:$H295)/$E276</f>
        <v>#DIV/0!</v>
      </c>
      <c r="CS276" s="76" t="e">
        <f>SUMPRODUCT(CS277:CS295,$H277:$H295)/$E276</f>
        <v>#DIV/0!</v>
      </c>
      <c r="CT276" s="76" t="e">
        <f>SUMPRODUCT(CT277:CT295,$H277:$H295)/$E276</f>
        <v>#DIV/0!</v>
      </c>
      <c r="CU276" s="76" t="e">
        <f>SUMPRODUCT(CU277:CU295,$H277:$H295)/$E276</f>
        <v>#DIV/0!</v>
      </c>
      <c r="CV276" s="76" t="e">
        <f>SUMPRODUCT(CV277:CV295,$H277:$H295)/$E276</f>
        <v>#DIV/0!</v>
      </c>
      <c r="CW276" s="77">
        <f>SUM(CW277:CW295)</f>
        <v>0</v>
      </c>
      <c r="CX276" s="81" t="e">
        <f>ROUND(DD276/$E276,4)</f>
        <v>#DIV/0!</v>
      </c>
      <c r="CY276" s="76" t="e">
        <f>SUMPRODUCT(CY277:CY295,$H277:$H295)/$E276</f>
        <v>#DIV/0!</v>
      </c>
      <c r="CZ276" s="76" t="e">
        <f>SUMPRODUCT(CZ277:CZ295,$H277:$H295)/$E276</f>
        <v>#DIV/0!</v>
      </c>
      <c r="DA276" s="76" t="e">
        <f>SUMPRODUCT(DA277:DA295,$H277:$H295)/$E276</f>
        <v>#DIV/0!</v>
      </c>
      <c r="DB276" s="76" t="e">
        <f>SUMPRODUCT(DB277:DB295,$H277:$H295)/$E276</f>
        <v>#DIV/0!</v>
      </c>
      <c r="DC276" s="76" t="e">
        <f>SUMPRODUCT(DC277:DC295,$H277:$H295)/$E276</f>
        <v>#DIV/0!</v>
      </c>
      <c r="DD276" s="77">
        <f>SUM(DD277:DD295)</f>
        <v>0</v>
      </c>
      <c r="DE276" s="81" t="e">
        <f>ROUND(DK276/$E276,4)</f>
        <v>#DIV/0!</v>
      </c>
      <c r="DF276" s="76" t="e">
        <f>SUMPRODUCT(DF277:DF295,$H277:$H295)/$E276</f>
        <v>#DIV/0!</v>
      </c>
      <c r="DG276" s="76" t="e">
        <f>SUMPRODUCT(DG277:DG295,$H277:$H295)/$E276</f>
        <v>#DIV/0!</v>
      </c>
      <c r="DH276" s="76" t="e">
        <f>SUMPRODUCT(DH277:DH295,$H277:$H295)/$E276</f>
        <v>#DIV/0!</v>
      </c>
      <c r="DI276" s="76" t="e">
        <f>SUMPRODUCT(DI277:DI295,$H277:$H295)/$E276</f>
        <v>#DIV/0!</v>
      </c>
      <c r="DJ276" s="76" t="e">
        <f>SUMPRODUCT(DJ277:DJ295,$H277:$H295)/$E276</f>
        <v>#DIV/0!</v>
      </c>
      <c r="DK276" s="77">
        <f>SUM(DK277:DK295)</f>
        <v>0</v>
      </c>
      <c r="DL276" s="81" t="e">
        <f>ROUND(DR276/$E276,4)</f>
        <v>#DIV/0!</v>
      </c>
      <c r="DM276" s="76" t="e">
        <f>SUMPRODUCT(DM277:DM295,$H277:$H295)/$E276</f>
        <v>#DIV/0!</v>
      </c>
      <c r="DN276" s="76" t="e">
        <f>SUMPRODUCT(DN277:DN295,$H277:$H295)/$E276</f>
        <v>#DIV/0!</v>
      </c>
      <c r="DO276" s="76" t="e">
        <f>SUMPRODUCT(DO277:DO295,$H277:$H295)/$E276</f>
        <v>#DIV/0!</v>
      </c>
      <c r="DP276" s="76" t="e">
        <f>SUMPRODUCT(DP277:DP295,$H277:$H295)/$E276</f>
        <v>#DIV/0!</v>
      </c>
      <c r="DQ276" s="76" t="e">
        <f>SUMPRODUCT(DQ277:DQ295,$H277:$H295)/$E276</f>
        <v>#DIV/0!</v>
      </c>
      <c r="DR276" s="77">
        <f>SUM(DR277:DR295)</f>
        <v>0</v>
      </c>
      <c r="DS276" s="81" t="e">
        <f>ROUND(DY276/$E276,4)</f>
        <v>#DIV/0!</v>
      </c>
      <c r="DT276" s="76" t="e">
        <f>SUMPRODUCT(DT277:DT295,$H277:$H295)/$E276</f>
        <v>#DIV/0!</v>
      </c>
      <c r="DU276" s="76" t="e">
        <f>SUMPRODUCT(DU277:DU295,$H277:$H295)/$E276</f>
        <v>#DIV/0!</v>
      </c>
      <c r="DV276" s="76" t="e">
        <f>SUMPRODUCT(DV277:DV295,$H277:$H295)/$E276</f>
        <v>#DIV/0!</v>
      </c>
      <c r="DW276" s="76" t="e">
        <f>SUMPRODUCT(DW277:DW295,$H277:$H295)/$E276</f>
        <v>#DIV/0!</v>
      </c>
      <c r="DX276" s="76" t="e">
        <f>SUMPRODUCT(DX277:DX295,$H277:$H295)/$E276</f>
        <v>#DIV/0!</v>
      </c>
      <c r="DY276" s="77">
        <f>SUM(DY277:DY295)</f>
        <v>0</v>
      </c>
      <c r="DZ276" s="81" t="e">
        <f>ROUND(EF276/$E276,4)</f>
        <v>#DIV/0!</v>
      </c>
      <c r="EA276" s="76" t="e">
        <f>SUMPRODUCT(EA277:EA295,$H277:$H295)/$E276</f>
        <v>#DIV/0!</v>
      </c>
      <c r="EB276" s="76" t="e">
        <f>SUMPRODUCT(EB277:EB295,$H277:$H295)/$E276</f>
        <v>#DIV/0!</v>
      </c>
      <c r="EC276" s="76" t="e">
        <f>SUMPRODUCT(EC277:EC295,$H277:$H295)/$E276</f>
        <v>#DIV/0!</v>
      </c>
      <c r="ED276" s="76" t="e">
        <f>SUMPRODUCT(ED277:ED295,$H277:$H295)/$E276</f>
        <v>#DIV/0!</v>
      </c>
      <c r="EE276" s="76" t="e">
        <f>SUMPRODUCT(EE277:EE295,$H277:$H295)/$E276</f>
        <v>#DIV/0!</v>
      </c>
      <c r="EF276" s="77">
        <f>SUM(EF277:EF295)</f>
        <v>0</v>
      </c>
      <c r="EG276" s="63" t="e">
        <f>ROUND(EH276/E276,4)</f>
        <v>#DIV/0!</v>
      </c>
      <c r="EH276" s="80">
        <f>E276-EJ276</f>
        <v>0</v>
      </c>
      <c r="EI276" s="63" t="e">
        <f>ROUND(EJ276/E276,4)</f>
        <v>#DIV/0!</v>
      </c>
      <c r="EJ276" s="66">
        <f t="shared" si="102"/>
        <v>0</v>
      </c>
      <c r="EM276" s="67"/>
    </row>
    <row r="277" spans="1:143" outlineLevel="1" x14ac:dyDescent="0.2">
      <c r="A277" s="313" t="s">
        <v>435</v>
      </c>
      <c r="B277" s="314"/>
      <c r="C277" s="307"/>
      <c r="D277" s="33" t="s">
        <v>354</v>
      </c>
      <c r="E277" s="28">
        <f>SUM(H278:H279)</f>
        <v>0</v>
      </c>
      <c r="F277" s="28"/>
      <c r="G277" s="28"/>
      <c r="H277" s="28"/>
      <c r="I277" s="27" t="e">
        <f>E277/$G$686</f>
        <v>#DIV/0!</v>
      </c>
      <c r="J277" s="19">
        <f t="shared" si="100"/>
        <v>0</v>
      </c>
      <c r="K277" s="68"/>
      <c r="L277" s="69"/>
      <c r="M277" s="69"/>
      <c r="N277" s="69"/>
      <c r="O277" s="69"/>
      <c r="P277" s="70"/>
      <c r="Q277" s="73"/>
      <c r="R277" s="68"/>
      <c r="S277" s="69"/>
      <c r="T277" s="69"/>
      <c r="U277" s="69"/>
      <c r="V277" s="69"/>
      <c r="W277" s="70"/>
      <c r="X277" s="71"/>
      <c r="Y277" s="68"/>
      <c r="Z277" s="69"/>
      <c r="AA277" s="69"/>
      <c r="AB277" s="69"/>
      <c r="AC277" s="69"/>
      <c r="AD277" s="70"/>
      <c r="AE277" s="71"/>
      <c r="AF277" s="68"/>
      <c r="AG277" s="69"/>
      <c r="AH277" s="69"/>
      <c r="AI277" s="69"/>
      <c r="AJ277" s="69"/>
      <c r="AK277" s="70"/>
      <c r="AL277" s="71"/>
      <c r="AM277" s="68"/>
      <c r="AN277" s="69"/>
      <c r="AO277" s="69"/>
      <c r="AP277" s="69"/>
      <c r="AQ277" s="69"/>
      <c r="AR277" s="70"/>
      <c r="AS277" s="71"/>
      <c r="AT277" s="68"/>
      <c r="AU277" s="69"/>
      <c r="AV277" s="69"/>
      <c r="AW277" s="69"/>
      <c r="AX277" s="69"/>
      <c r="AY277" s="70"/>
      <c r="AZ277" s="71"/>
      <c r="BA277" s="68"/>
      <c r="BB277" s="69"/>
      <c r="BC277" s="69"/>
      <c r="BD277" s="69"/>
      <c r="BE277" s="69"/>
      <c r="BF277" s="70"/>
      <c r="BG277" s="71"/>
      <c r="BH277" s="68"/>
      <c r="BI277" s="69"/>
      <c r="BJ277" s="69"/>
      <c r="BK277" s="69"/>
      <c r="BL277" s="69"/>
      <c r="BM277" s="70"/>
      <c r="BN277" s="71"/>
      <c r="BO277" s="68"/>
      <c r="BP277" s="69"/>
      <c r="BQ277" s="69"/>
      <c r="BR277" s="69"/>
      <c r="BS277" s="69"/>
      <c r="BT277" s="70"/>
      <c r="BU277" s="71"/>
      <c r="BV277" s="68"/>
      <c r="BW277" s="69"/>
      <c r="BX277" s="69"/>
      <c r="BY277" s="69"/>
      <c r="BZ277" s="69"/>
      <c r="CA277" s="70"/>
      <c r="CB277" s="71"/>
      <c r="CC277" s="68"/>
      <c r="CD277" s="69"/>
      <c r="CE277" s="69"/>
      <c r="CF277" s="69"/>
      <c r="CG277" s="69"/>
      <c r="CH277" s="70"/>
      <c r="CI277" s="71"/>
      <c r="CJ277" s="68"/>
      <c r="CK277" s="69"/>
      <c r="CL277" s="69"/>
      <c r="CM277" s="69"/>
      <c r="CN277" s="69"/>
      <c r="CO277" s="70"/>
      <c r="CP277" s="71"/>
      <c r="CQ277" s="68"/>
      <c r="CR277" s="69"/>
      <c r="CS277" s="69"/>
      <c r="CT277" s="69"/>
      <c r="CU277" s="69"/>
      <c r="CV277" s="70"/>
      <c r="CW277" s="71"/>
      <c r="CX277" s="68"/>
      <c r="CY277" s="69"/>
      <c r="CZ277" s="69"/>
      <c r="DA277" s="69"/>
      <c r="DB277" s="69"/>
      <c r="DC277" s="70"/>
      <c r="DD277" s="71"/>
      <c r="DE277" s="68"/>
      <c r="DF277" s="69"/>
      <c r="DG277" s="69"/>
      <c r="DH277" s="69"/>
      <c r="DI277" s="69"/>
      <c r="DJ277" s="70"/>
      <c r="DK277" s="71"/>
      <c r="DL277" s="68"/>
      <c r="DM277" s="69"/>
      <c r="DN277" s="69"/>
      <c r="DO277" s="69"/>
      <c r="DP277" s="69"/>
      <c r="DQ277" s="70"/>
      <c r="DR277" s="71"/>
      <c r="DS277" s="68"/>
      <c r="DT277" s="69"/>
      <c r="DU277" s="69"/>
      <c r="DV277" s="69"/>
      <c r="DW277" s="69"/>
      <c r="DX277" s="70"/>
      <c r="DY277" s="71"/>
      <c r="DZ277" s="68"/>
      <c r="EA277" s="69"/>
      <c r="EB277" s="69"/>
      <c r="EC277" s="69"/>
      <c r="ED277" s="69"/>
      <c r="EE277" s="70"/>
      <c r="EF277" s="71"/>
      <c r="EG277" s="70"/>
      <c r="EH277" s="73"/>
      <c r="EI277" s="70">
        <f t="shared" ref="EI277:EI284" si="103">SUM(CJ277,CC277,BV277,BO277,BH277,BA277,AT277,AM277,AF277,Y277,R277,K277,CQ277,CX277,DE277,DL277,DS277,DZ277)</f>
        <v>0</v>
      </c>
      <c r="EJ277" s="66">
        <f t="shared" si="102"/>
        <v>0</v>
      </c>
      <c r="EM277" s="67"/>
    </row>
    <row r="278" spans="1:143" outlineLevel="1" x14ac:dyDescent="0.2">
      <c r="A278" s="302" t="s">
        <v>323</v>
      </c>
      <c r="B278" s="303">
        <v>100890</v>
      </c>
      <c r="C278" s="306" t="s">
        <v>345</v>
      </c>
      <c r="D278" s="169" t="s">
        <v>353</v>
      </c>
      <c r="E278" s="170" t="s">
        <v>75</v>
      </c>
      <c r="F278" s="174">
        <v>2</v>
      </c>
      <c r="G278" s="74"/>
      <c r="H278" s="172">
        <f>ROUND(IFERROR(F278*G278," - "),2)</f>
        <v>0</v>
      </c>
      <c r="I278" s="175" t="e">
        <f>H278/$G$686</f>
        <v>#DIV/0!</v>
      </c>
      <c r="J278" s="19">
        <f t="shared" si="100"/>
        <v>1</v>
      </c>
      <c r="K278" s="68">
        <f>SUM(L278:P278)</f>
        <v>0</v>
      </c>
      <c r="L278" s="69"/>
      <c r="M278" s="69"/>
      <c r="N278" s="69"/>
      <c r="O278" s="69"/>
      <c r="P278" s="69"/>
      <c r="Q278" s="73">
        <f>K278*$H278</f>
        <v>0</v>
      </c>
      <c r="R278" s="68">
        <f>SUM(S278:W278)</f>
        <v>0</v>
      </c>
      <c r="S278" s="69"/>
      <c r="T278" s="69"/>
      <c r="U278" s="69"/>
      <c r="V278" s="69"/>
      <c r="W278" s="69"/>
      <c r="X278" s="71">
        <f>R278*$H278</f>
        <v>0</v>
      </c>
      <c r="Y278" s="68">
        <f>SUM(Z278:AD278)</f>
        <v>0</v>
      </c>
      <c r="Z278" s="69"/>
      <c r="AA278" s="69"/>
      <c r="AB278" s="69"/>
      <c r="AC278" s="69"/>
      <c r="AD278" s="69"/>
      <c r="AE278" s="71">
        <f>Y278*$H278</f>
        <v>0</v>
      </c>
      <c r="AF278" s="68">
        <f>SUM(AG278:AK278)</f>
        <v>0</v>
      </c>
      <c r="AG278" s="69"/>
      <c r="AH278" s="69"/>
      <c r="AI278" s="69"/>
      <c r="AJ278" s="69"/>
      <c r="AK278" s="69"/>
      <c r="AL278" s="71">
        <f>AF278*$H278</f>
        <v>0</v>
      </c>
      <c r="AM278" s="68">
        <f>SUM(AN278:AR278)</f>
        <v>0</v>
      </c>
      <c r="AN278" s="69"/>
      <c r="AO278" s="69"/>
      <c r="AP278" s="69"/>
      <c r="AQ278" s="69"/>
      <c r="AR278" s="69"/>
      <c r="AS278" s="71">
        <f>AM278*$H278</f>
        <v>0</v>
      </c>
      <c r="AT278" s="68">
        <f>SUM(AU278:AY278)</f>
        <v>0</v>
      </c>
      <c r="AU278" s="69"/>
      <c r="AV278" s="69"/>
      <c r="AW278" s="69"/>
      <c r="AX278" s="69"/>
      <c r="AY278" s="69"/>
      <c r="AZ278" s="71">
        <f>AT278*$H278</f>
        <v>0</v>
      </c>
      <c r="BA278" s="68">
        <f>SUM(BB278:BF278)</f>
        <v>0</v>
      </c>
      <c r="BB278" s="69"/>
      <c r="BC278" s="69"/>
      <c r="BD278" s="69"/>
      <c r="BE278" s="69"/>
      <c r="BF278" s="69"/>
      <c r="BG278" s="71">
        <f>BA278*$H278</f>
        <v>0</v>
      </c>
      <c r="BH278" s="68">
        <f>SUM(BI278:BM278)</f>
        <v>0</v>
      </c>
      <c r="BI278" s="69"/>
      <c r="BJ278" s="69"/>
      <c r="BK278" s="69"/>
      <c r="BL278" s="69"/>
      <c r="BM278" s="69"/>
      <c r="BN278" s="71">
        <f>BH278*$H278</f>
        <v>0</v>
      </c>
      <c r="BO278" s="68">
        <f>SUM(BP278:BT278)</f>
        <v>0</v>
      </c>
      <c r="BP278" s="69"/>
      <c r="BQ278" s="69"/>
      <c r="BR278" s="69"/>
      <c r="BS278" s="69"/>
      <c r="BT278" s="69"/>
      <c r="BU278" s="71">
        <f>BO278*$H278</f>
        <v>0</v>
      </c>
      <c r="BV278" s="68">
        <f>SUM(BW278:CA278)</f>
        <v>0</v>
      </c>
      <c r="BW278" s="69"/>
      <c r="BX278" s="69"/>
      <c r="BY278" s="69"/>
      <c r="BZ278" s="69"/>
      <c r="CA278" s="69"/>
      <c r="CB278" s="71">
        <f>BV278*$H278</f>
        <v>0</v>
      </c>
      <c r="CC278" s="68">
        <f>SUM(CD278:CH278)</f>
        <v>0</v>
      </c>
      <c r="CD278" s="69"/>
      <c r="CE278" s="69"/>
      <c r="CF278" s="69"/>
      <c r="CG278" s="69"/>
      <c r="CH278" s="69"/>
      <c r="CI278" s="71">
        <f>CC278*$H278</f>
        <v>0</v>
      </c>
      <c r="CJ278" s="68">
        <f>SUM(CK278:CO278)</f>
        <v>0</v>
      </c>
      <c r="CK278" s="69"/>
      <c r="CL278" s="69"/>
      <c r="CM278" s="69"/>
      <c r="CN278" s="69"/>
      <c r="CO278" s="69"/>
      <c r="CP278" s="71">
        <f>CJ278*$H278</f>
        <v>0</v>
      </c>
      <c r="CQ278" s="68">
        <f>SUM(CR278:CV278)</f>
        <v>0</v>
      </c>
      <c r="CR278" s="69"/>
      <c r="CS278" s="69"/>
      <c r="CT278" s="69"/>
      <c r="CU278" s="69"/>
      <c r="CV278" s="69"/>
      <c r="CW278" s="71">
        <f>CQ278*$H278</f>
        <v>0</v>
      </c>
      <c r="CX278" s="68">
        <f>SUM(CY278:DC278)</f>
        <v>0</v>
      </c>
      <c r="CY278" s="69"/>
      <c r="CZ278" s="69"/>
      <c r="DA278" s="69"/>
      <c r="DB278" s="69"/>
      <c r="DC278" s="69"/>
      <c r="DD278" s="71">
        <f>CX278*$H278</f>
        <v>0</v>
      </c>
      <c r="DE278" s="68">
        <f>SUM(DF278:DJ278)</f>
        <v>0</v>
      </c>
      <c r="DF278" s="69"/>
      <c r="DG278" s="69"/>
      <c r="DH278" s="69"/>
      <c r="DI278" s="69"/>
      <c r="DJ278" s="69"/>
      <c r="DK278" s="71">
        <f>DE278*$H278</f>
        <v>0</v>
      </c>
      <c r="DL278" s="68">
        <f>SUM(DM278:DQ278)</f>
        <v>0</v>
      </c>
      <c r="DM278" s="69"/>
      <c r="DN278" s="69"/>
      <c r="DO278" s="69"/>
      <c r="DP278" s="69"/>
      <c r="DQ278" s="69"/>
      <c r="DR278" s="71">
        <f>DL278*$H278</f>
        <v>0</v>
      </c>
      <c r="DS278" s="68">
        <f>SUM(DT278:DX278)</f>
        <v>0</v>
      </c>
      <c r="DT278" s="69"/>
      <c r="DU278" s="69"/>
      <c r="DV278" s="69"/>
      <c r="DW278" s="69"/>
      <c r="DX278" s="69"/>
      <c r="DY278" s="71">
        <f>DS278*$H278</f>
        <v>0</v>
      </c>
      <c r="DZ278" s="68">
        <f>SUM(EA278:EE278)</f>
        <v>0</v>
      </c>
      <c r="EA278" s="69"/>
      <c r="EB278" s="69"/>
      <c r="EC278" s="69"/>
      <c r="ED278" s="69"/>
      <c r="EE278" s="69"/>
      <c r="EF278" s="71">
        <f>DZ278*$H278</f>
        <v>0</v>
      </c>
      <c r="EG278" s="70">
        <f>1-EI278</f>
        <v>1</v>
      </c>
      <c r="EH278" s="73">
        <f>H278-EJ278</f>
        <v>0</v>
      </c>
      <c r="EI278" s="70">
        <f t="shared" si="103"/>
        <v>0</v>
      </c>
      <c r="EJ278" s="66">
        <f t="shared" si="102"/>
        <v>0</v>
      </c>
      <c r="EM278" s="67"/>
    </row>
    <row r="279" spans="1:143" outlineLevel="1" x14ac:dyDescent="0.2">
      <c r="A279" s="302" t="s">
        <v>324</v>
      </c>
      <c r="B279" s="303">
        <v>100885</v>
      </c>
      <c r="C279" s="306" t="str">
        <f>IFERROR(IFERROR(IF(MATCH(B279,[1]SINAPI!$A$3:$A$7037,0),(PROPER(VLOOKUP(B279,[1]SINAPI!$A$3:$E$7037,5,0))),0),IFERROR(IF(MATCH(B279,'[1]CDHU-182'!$A$9:$A$4098,0),(UPPER(VLOOKUP(B279,'[1]CDHU-182'!$A$9:$H$4098,8,0))),0),IFERROR(IF(MATCH(B279,[1]FDE!$A$7:$A$3232,0),(VLOOKUP(B279,[1]FDE!$A$7:$E$3232,5,0)),0),IF(MATCH(B279,'[1]SIURB Edif'!$A$2:$A$2699,0),(PROPER(VLOOKUP(B279,'[1]SIURB Edif'!A$2:E$2699,5,0))),0))))," ")</f>
        <v>Siurb (Edif)-Jan/21</v>
      </c>
      <c r="D279" s="169" t="s">
        <v>804</v>
      </c>
      <c r="E279" s="170" t="s">
        <v>75</v>
      </c>
      <c r="F279" s="171">
        <v>4</v>
      </c>
      <c r="G279" s="74"/>
      <c r="H279" s="172">
        <f>ROUND(IFERROR(F279*G279," - "),2)</f>
        <v>0</v>
      </c>
      <c r="I279" s="175" t="e">
        <f>H279/$G$686</f>
        <v>#DIV/0!</v>
      </c>
      <c r="J279" s="19">
        <f>EG279</f>
        <v>1</v>
      </c>
      <c r="K279" s="68">
        <f>SUM(L279:P279)</f>
        <v>0</v>
      </c>
      <c r="L279" s="69"/>
      <c r="M279" s="69"/>
      <c r="N279" s="69"/>
      <c r="O279" s="69"/>
      <c r="P279" s="69"/>
      <c r="Q279" s="73">
        <f>K279*$H279</f>
        <v>0</v>
      </c>
      <c r="R279" s="68">
        <f>SUM(S279:W279)</f>
        <v>0</v>
      </c>
      <c r="S279" s="69"/>
      <c r="T279" s="69"/>
      <c r="U279" s="69"/>
      <c r="V279" s="69"/>
      <c r="W279" s="69"/>
      <c r="X279" s="71">
        <f>R279*$H279</f>
        <v>0</v>
      </c>
      <c r="Y279" s="68">
        <f>SUM(Z279:AD279)</f>
        <v>0</v>
      </c>
      <c r="Z279" s="69"/>
      <c r="AA279" s="69"/>
      <c r="AB279" s="69"/>
      <c r="AC279" s="69"/>
      <c r="AD279" s="69"/>
      <c r="AE279" s="71">
        <f>Y279*$H279</f>
        <v>0</v>
      </c>
      <c r="AF279" s="68">
        <f>SUM(AG279:AK279)</f>
        <v>0</v>
      </c>
      <c r="AG279" s="69"/>
      <c r="AH279" s="69"/>
      <c r="AI279" s="69"/>
      <c r="AJ279" s="69"/>
      <c r="AK279" s="69"/>
      <c r="AL279" s="71">
        <f>AF279*$H279</f>
        <v>0</v>
      </c>
      <c r="AM279" s="68">
        <f>SUM(AN279:AR279)</f>
        <v>0</v>
      </c>
      <c r="AN279" s="69"/>
      <c r="AO279" s="69"/>
      <c r="AP279" s="69"/>
      <c r="AQ279" s="69"/>
      <c r="AR279" s="69"/>
      <c r="AS279" s="71">
        <f>AM279*$H279</f>
        <v>0</v>
      </c>
      <c r="AT279" s="68">
        <f>SUM(AU279:AY279)</f>
        <v>0</v>
      </c>
      <c r="AU279" s="69"/>
      <c r="AV279" s="69"/>
      <c r="AW279" s="69"/>
      <c r="AX279" s="69"/>
      <c r="AY279" s="69"/>
      <c r="AZ279" s="71">
        <f>AT279*$H279</f>
        <v>0</v>
      </c>
      <c r="BA279" s="68">
        <f>SUM(BB279:BF279)</f>
        <v>0</v>
      </c>
      <c r="BB279" s="69"/>
      <c r="BC279" s="69"/>
      <c r="BD279" s="69"/>
      <c r="BE279" s="69"/>
      <c r="BF279" s="69"/>
      <c r="BG279" s="71">
        <f>BA279*$H279</f>
        <v>0</v>
      </c>
      <c r="BH279" s="68">
        <f>SUM(BI279:BM279)</f>
        <v>0</v>
      </c>
      <c r="BI279" s="69"/>
      <c r="BJ279" s="69"/>
      <c r="BK279" s="69"/>
      <c r="BL279" s="69"/>
      <c r="BM279" s="69"/>
      <c r="BN279" s="71">
        <f>BH279*$H279</f>
        <v>0</v>
      </c>
      <c r="BO279" s="68">
        <f>SUM(BP279:BT279)</f>
        <v>0</v>
      </c>
      <c r="BP279" s="69"/>
      <c r="BQ279" s="69"/>
      <c r="BR279" s="69"/>
      <c r="BS279" s="69"/>
      <c r="BT279" s="69"/>
      <c r="BU279" s="71">
        <f>BO279*$H279</f>
        <v>0</v>
      </c>
      <c r="BV279" s="68">
        <f>SUM(BW279:CA279)</f>
        <v>0</v>
      </c>
      <c r="BW279" s="69"/>
      <c r="BX279" s="69"/>
      <c r="BY279" s="69"/>
      <c r="BZ279" s="69"/>
      <c r="CA279" s="69"/>
      <c r="CB279" s="71">
        <f>BV279*$H279</f>
        <v>0</v>
      </c>
      <c r="CC279" s="68">
        <f>SUM(CD279:CH279)</f>
        <v>0</v>
      </c>
      <c r="CD279" s="69"/>
      <c r="CE279" s="69"/>
      <c r="CF279" s="69"/>
      <c r="CG279" s="69"/>
      <c r="CH279" s="69"/>
      <c r="CI279" s="71">
        <f>CC279*$H279</f>
        <v>0</v>
      </c>
      <c r="CJ279" s="68">
        <f>SUM(CK279:CO279)</f>
        <v>0</v>
      </c>
      <c r="CK279" s="69"/>
      <c r="CL279" s="69"/>
      <c r="CM279" s="69"/>
      <c r="CN279" s="69"/>
      <c r="CO279" s="69"/>
      <c r="CP279" s="71">
        <f>CJ279*$H279</f>
        <v>0</v>
      </c>
      <c r="CQ279" s="68">
        <f>SUM(CR279:CV279)</f>
        <v>0</v>
      </c>
      <c r="CR279" s="69"/>
      <c r="CS279" s="69"/>
      <c r="CT279" s="69"/>
      <c r="CU279" s="69"/>
      <c r="CV279" s="69"/>
      <c r="CW279" s="71">
        <f>CQ279*$H279</f>
        <v>0</v>
      </c>
      <c r="CX279" s="68">
        <f>SUM(CY279:DC279)</f>
        <v>0</v>
      </c>
      <c r="CY279" s="69"/>
      <c r="CZ279" s="69"/>
      <c r="DA279" s="69"/>
      <c r="DB279" s="69"/>
      <c r="DC279" s="69"/>
      <c r="DD279" s="71">
        <f>CX279*$H279</f>
        <v>0</v>
      </c>
      <c r="DE279" s="68">
        <f>SUM(DF279:DJ279)</f>
        <v>0</v>
      </c>
      <c r="DF279" s="69"/>
      <c r="DG279" s="69"/>
      <c r="DH279" s="69"/>
      <c r="DI279" s="69"/>
      <c r="DJ279" s="69"/>
      <c r="DK279" s="71">
        <f>DE279*$H279</f>
        <v>0</v>
      </c>
      <c r="DL279" s="68">
        <f>SUM(DM279:DQ279)</f>
        <v>0</v>
      </c>
      <c r="DM279" s="69"/>
      <c r="DN279" s="69"/>
      <c r="DO279" s="69"/>
      <c r="DP279" s="69"/>
      <c r="DQ279" s="69"/>
      <c r="DR279" s="71">
        <f>DL279*$H279</f>
        <v>0</v>
      </c>
      <c r="DS279" s="68">
        <f>SUM(DT279:DX279)</f>
        <v>0</v>
      </c>
      <c r="DT279" s="69"/>
      <c r="DU279" s="69"/>
      <c r="DV279" s="69"/>
      <c r="DW279" s="69"/>
      <c r="DX279" s="69"/>
      <c r="DY279" s="71">
        <f>DS279*$H279</f>
        <v>0</v>
      </c>
      <c r="DZ279" s="68">
        <f>SUM(EA279:EE279)</f>
        <v>0</v>
      </c>
      <c r="EA279" s="69"/>
      <c r="EB279" s="69"/>
      <c r="EC279" s="69"/>
      <c r="ED279" s="69"/>
      <c r="EE279" s="69"/>
      <c r="EF279" s="71">
        <f>DZ279*$H279</f>
        <v>0</v>
      </c>
      <c r="EG279" s="70">
        <f>1-EI279</f>
        <v>1</v>
      </c>
      <c r="EH279" s="73">
        <f>H279-EJ279</f>
        <v>0</v>
      </c>
      <c r="EI279" s="70">
        <f t="shared" si="103"/>
        <v>0</v>
      </c>
      <c r="EJ279" s="66">
        <f>SUM(CP279,CI279,CB279,BU279,BN279,BG279,AZ279,AS279,AL279,AE279,X279,Q279,CW279,DD279,DK279,DR279,DY279,EF279)</f>
        <v>0</v>
      </c>
      <c r="EM279" s="67"/>
    </row>
    <row r="280" spans="1:143" outlineLevel="1" x14ac:dyDescent="0.2">
      <c r="A280" s="313" t="s">
        <v>202</v>
      </c>
      <c r="B280" s="314"/>
      <c r="C280" s="307"/>
      <c r="D280" s="176" t="s">
        <v>883</v>
      </c>
      <c r="E280" s="28">
        <f>SUM(H281:H283)</f>
        <v>0</v>
      </c>
      <c r="F280" s="28"/>
      <c r="G280" s="28"/>
      <c r="H280" s="28"/>
      <c r="I280" s="27" t="e">
        <f>E280/$G$686</f>
        <v>#DIV/0!</v>
      </c>
      <c r="J280" s="19">
        <f t="shared" si="100"/>
        <v>1</v>
      </c>
      <c r="K280" s="68"/>
      <c r="L280" s="69"/>
      <c r="M280" s="69"/>
      <c r="N280" s="69"/>
      <c r="O280" s="69"/>
      <c r="P280" s="70"/>
      <c r="Q280" s="73"/>
      <c r="R280" s="68"/>
      <c r="S280" s="69"/>
      <c r="T280" s="69"/>
      <c r="U280" s="69"/>
      <c r="V280" s="69"/>
      <c r="W280" s="70"/>
      <c r="X280" s="71"/>
      <c r="Y280" s="68"/>
      <c r="Z280" s="69"/>
      <c r="AA280" s="69"/>
      <c r="AB280" s="69"/>
      <c r="AC280" s="69"/>
      <c r="AD280" s="70"/>
      <c r="AE280" s="71"/>
      <c r="AF280" s="68"/>
      <c r="AG280" s="69"/>
      <c r="AH280" s="69"/>
      <c r="AI280" s="69"/>
      <c r="AJ280" s="69"/>
      <c r="AK280" s="70"/>
      <c r="AL280" s="71"/>
      <c r="AM280" s="68"/>
      <c r="AN280" s="69"/>
      <c r="AO280" s="69"/>
      <c r="AP280" s="69"/>
      <c r="AQ280" s="69"/>
      <c r="AR280" s="70"/>
      <c r="AS280" s="71"/>
      <c r="AT280" s="68"/>
      <c r="AU280" s="69"/>
      <c r="AV280" s="69"/>
      <c r="AW280" s="69"/>
      <c r="AX280" s="69"/>
      <c r="AY280" s="70"/>
      <c r="AZ280" s="71"/>
      <c r="BA280" s="68"/>
      <c r="BB280" s="69"/>
      <c r="BC280" s="69"/>
      <c r="BD280" s="69"/>
      <c r="BE280" s="69"/>
      <c r="BF280" s="70"/>
      <c r="BG280" s="71"/>
      <c r="BH280" s="68"/>
      <c r="BI280" s="69"/>
      <c r="BJ280" s="69"/>
      <c r="BK280" s="69"/>
      <c r="BL280" s="69"/>
      <c r="BM280" s="70"/>
      <c r="BN280" s="71"/>
      <c r="BO280" s="68"/>
      <c r="BP280" s="69"/>
      <c r="BQ280" s="69"/>
      <c r="BR280" s="69"/>
      <c r="BS280" s="69"/>
      <c r="BT280" s="70"/>
      <c r="BU280" s="71"/>
      <c r="BV280" s="68"/>
      <c r="BW280" s="69"/>
      <c r="BX280" s="69"/>
      <c r="BY280" s="69"/>
      <c r="BZ280" s="69"/>
      <c r="CA280" s="70"/>
      <c r="CB280" s="71"/>
      <c r="CC280" s="68"/>
      <c r="CD280" s="69"/>
      <c r="CE280" s="69"/>
      <c r="CF280" s="69"/>
      <c r="CG280" s="69"/>
      <c r="CH280" s="70"/>
      <c r="CI280" s="71"/>
      <c r="CJ280" s="68"/>
      <c r="CK280" s="69"/>
      <c r="CL280" s="69"/>
      <c r="CM280" s="69"/>
      <c r="CN280" s="69"/>
      <c r="CO280" s="70"/>
      <c r="CP280" s="71"/>
      <c r="CQ280" s="68"/>
      <c r="CR280" s="69"/>
      <c r="CS280" s="69"/>
      <c r="CT280" s="69"/>
      <c r="CU280" s="69"/>
      <c r="CV280" s="70"/>
      <c r="CW280" s="71"/>
      <c r="CX280" s="68"/>
      <c r="CY280" s="69"/>
      <c r="CZ280" s="69"/>
      <c r="DA280" s="69"/>
      <c r="DB280" s="69"/>
      <c r="DC280" s="70"/>
      <c r="DD280" s="71"/>
      <c r="DE280" s="68"/>
      <c r="DF280" s="69"/>
      <c r="DG280" s="69"/>
      <c r="DH280" s="69"/>
      <c r="DI280" s="69"/>
      <c r="DJ280" s="70"/>
      <c r="DK280" s="71"/>
      <c r="DL280" s="68"/>
      <c r="DM280" s="69"/>
      <c r="DN280" s="69"/>
      <c r="DO280" s="69"/>
      <c r="DP280" s="69"/>
      <c r="DQ280" s="70"/>
      <c r="DR280" s="71"/>
      <c r="DS280" s="68"/>
      <c r="DT280" s="69"/>
      <c r="DU280" s="69"/>
      <c r="DV280" s="69"/>
      <c r="DW280" s="69"/>
      <c r="DX280" s="70"/>
      <c r="DY280" s="71"/>
      <c r="DZ280" s="68"/>
      <c r="EA280" s="69"/>
      <c r="EB280" s="69"/>
      <c r="EC280" s="69"/>
      <c r="ED280" s="69"/>
      <c r="EE280" s="70"/>
      <c r="EF280" s="71"/>
      <c r="EG280" s="70">
        <f t="shared" ref="EG280:EG295" si="104">1-EI280</f>
        <v>1</v>
      </c>
      <c r="EH280" s="73">
        <f t="shared" ref="EH280:EH295" si="105">H280-EJ280</f>
        <v>0</v>
      </c>
      <c r="EI280" s="70">
        <f t="shared" si="103"/>
        <v>0</v>
      </c>
      <c r="EJ280" s="66">
        <f t="shared" si="102"/>
        <v>0</v>
      </c>
      <c r="EM280" s="67"/>
    </row>
    <row r="281" spans="1:143" outlineLevel="1" x14ac:dyDescent="0.2">
      <c r="A281" s="302" t="s">
        <v>325</v>
      </c>
      <c r="B281" s="303" t="s">
        <v>291</v>
      </c>
      <c r="C281" s="306" t="str">
        <f>IFERROR(IFERROR(IF(MATCH(B281,[1]SINAPI!$A$3:$A$7037,0),(PROPER(VLOOKUP(B281,[1]SINAPI!$A$3:$E$7037,5,0))),0),IFERROR(IF(MATCH(B281,'[1]CDHU-182'!$A$9:$A$4098,0),(UPPER(VLOOKUP(B281,'[1]CDHU-182'!$A$9:$H$4098,8,0))),0),IFERROR(IF(MATCH(B281,[1]FDE!$A$7:$A$3232,0),(VLOOKUP(B281,[1]FDE!$A$7:$E$3232,5,0)),0),IF(MATCH(B281,'[1]SIURB Edif'!$A$2:$A$2699,0),(PROPER(VLOOKUP(B281,'[1]SIURB Edif'!A$2:E$2699,5,0))),0))))," ")</f>
        <v>CDHU-182</v>
      </c>
      <c r="D281" s="169" t="s">
        <v>805</v>
      </c>
      <c r="E281" s="170" t="s">
        <v>879</v>
      </c>
      <c r="F281" s="174">
        <v>30</v>
      </c>
      <c r="G281" s="74"/>
      <c r="H281" s="177">
        <f>ROUND(IFERROR(F281*G281," - "),2)</f>
        <v>0</v>
      </c>
      <c r="I281" s="178" t="e">
        <f>H281/$G$686</f>
        <v>#DIV/0!</v>
      </c>
      <c r="J281" s="19">
        <f t="shared" si="100"/>
        <v>1</v>
      </c>
      <c r="K281" s="68">
        <f>SUM(L281:P281)</f>
        <v>0</v>
      </c>
      <c r="L281" s="69"/>
      <c r="M281" s="69"/>
      <c r="N281" s="69"/>
      <c r="O281" s="69"/>
      <c r="P281" s="69"/>
      <c r="Q281" s="73">
        <f>K281*$H281</f>
        <v>0</v>
      </c>
      <c r="R281" s="68">
        <f>SUM(S281:W281)</f>
        <v>0</v>
      </c>
      <c r="S281" s="69"/>
      <c r="T281" s="69"/>
      <c r="U281" s="69"/>
      <c r="V281" s="69"/>
      <c r="W281" s="69"/>
      <c r="X281" s="71">
        <f>R281*$H281</f>
        <v>0</v>
      </c>
      <c r="Y281" s="68">
        <f>SUM(Z281:AD281)</f>
        <v>0</v>
      </c>
      <c r="Z281" s="69"/>
      <c r="AA281" s="69"/>
      <c r="AB281" s="69"/>
      <c r="AC281" s="69"/>
      <c r="AD281" s="69"/>
      <c r="AE281" s="71">
        <f>Y281*$H281</f>
        <v>0</v>
      </c>
      <c r="AF281" s="68">
        <f>SUM(AG281:AK281)</f>
        <v>0</v>
      </c>
      <c r="AG281" s="69"/>
      <c r="AH281" s="69"/>
      <c r="AI281" s="69"/>
      <c r="AJ281" s="69"/>
      <c r="AK281" s="69"/>
      <c r="AL281" s="71">
        <f>AF281*$H281</f>
        <v>0</v>
      </c>
      <c r="AM281" s="68">
        <f>SUM(AN281:AR281)</f>
        <v>0</v>
      </c>
      <c r="AN281" s="69"/>
      <c r="AO281" s="69"/>
      <c r="AP281" s="69"/>
      <c r="AQ281" s="69"/>
      <c r="AR281" s="69"/>
      <c r="AS281" s="71">
        <f>AM281*$H281</f>
        <v>0</v>
      </c>
      <c r="AT281" s="68">
        <f>SUM(AU281:AY281)</f>
        <v>0</v>
      </c>
      <c r="AU281" s="69"/>
      <c r="AV281" s="69"/>
      <c r="AW281" s="69"/>
      <c r="AX281" s="69"/>
      <c r="AY281" s="69"/>
      <c r="AZ281" s="71">
        <f>AT281*$H281</f>
        <v>0</v>
      </c>
      <c r="BA281" s="68">
        <f>SUM(BB281:BF281)</f>
        <v>0</v>
      </c>
      <c r="BB281" s="69"/>
      <c r="BC281" s="69"/>
      <c r="BD281" s="69"/>
      <c r="BE281" s="69"/>
      <c r="BF281" s="69"/>
      <c r="BG281" s="71">
        <f>BA281*$H281</f>
        <v>0</v>
      </c>
      <c r="BH281" s="68">
        <f>SUM(BI281:BM281)</f>
        <v>0</v>
      </c>
      <c r="BI281" s="69"/>
      <c r="BJ281" s="69"/>
      <c r="BK281" s="69"/>
      <c r="BL281" s="69"/>
      <c r="BM281" s="69"/>
      <c r="BN281" s="71">
        <f>BH281*$H281</f>
        <v>0</v>
      </c>
      <c r="BO281" s="68">
        <f>SUM(BP281:BT281)</f>
        <v>0</v>
      </c>
      <c r="BP281" s="69"/>
      <c r="BQ281" s="69"/>
      <c r="BR281" s="69"/>
      <c r="BS281" s="69"/>
      <c r="BT281" s="69"/>
      <c r="BU281" s="71">
        <f>BO281*$H281</f>
        <v>0</v>
      </c>
      <c r="BV281" s="68">
        <f>SUM(BW281:CA281)</f>
        <v>0</v>
      </c>
      <c r="BW281" s="69"/>
      <c r="BX281" s="69"/>
      <c r="BY281" s="69"/>
      <c r="BZ281" s="69"/>
      <c r="CA281" s="69"/>
      <c r="CB281" s="71">
        <f>BV281*$H281</f>
        <v>0</v>
      </c>
      <c r="CC281" s="68">
        <f>SUM(CD281:CH281)</f>
        <v>0</v>
      </c>
      <c r="CD281" s="69"/>
      <c r="CE281" s="69"/>
      <c r="CF281" s="69"/>
      <c r="CG281" s="69"/>
      <c r="CH281" s="69"/>
      <c r="CI281" s="71">
        <f>CC281*$H281</f>
        <v>0</v>
      </c>
      <c r="CJ281" s="68">
        <f>SUM(CK281:CO281)</f>
        <v>0</v>
      </c>
      <c r="CK281" s="69"/>
      <c r="CL281" s="69"/>
      <c r="CM281" s="69"/>
      <c r="CN281" s="69"/>
      <c r="CO281" s="69"/>
      <c r="CP281" s="71">
        <f>CJ281*$H281</f>
        <v>0</v>
      </c>
      <c r="CQ281" s="68">
        <f>SUM(CR281:CV281)</f>
        <v>0</v>
      </c>
      <c r="CR281" s="69"/>
      <c r="CS281" s="69"/>
      <c r="CT281" s="69"/>
      <c r="CU281" s="69"/>
      <c r="CV281" s="69"/>
      <c r="CW281" s="71">
        <f>CQ281*$H281</f>
        <v>0</v>
      </c>
      <c r="CX281" s="68">
        <f>SUM(CY281:DC281)</f>
        <v>0</v>
      </c>
      <c r="CY281" s="69"/>
      <c r="CZ281" s="69"/>
      <c r="DA281" s="69"/>
      <c r="DB281" s="69"/>
      <c r="DC281" s="69"/>
      <c r="DD281" s="71">
        <f>CX281*$H281</f>
        <v>0</v>
      </c>
      <c r="DE281" s="68">
        <f>SUM(DF281:DJ281)</f>
        <v>0</v>
      </c>
      <c r="DF281" s="69"/>
      <c r="DG281" s="69"/>
      <c r="DH281" s="69"/>
      <c r="DI281" s="69"/>
      <c r="DJ281" s="69"/>
      <c r="DK281" s="71">
        <f>DE281*$H281</f>
        <v>0</v>
      </c>
      <c r="DL281" s="68">
        <f>SUM(DM281:DQ281)</f>
        <v>0</v>
      </c>
      <c r="DM281" s="69"/>
      <c r="DN281" s="69"/>
      <c r="DO281" s="69"/>
      <c r="DP281" s="69"/>
      <c r="DQ281" s="69"/>
      <c r="DR281" s="71">
        <f>DL281*$H281</f>
        <v>0</v>
      </c>
      <c r="DS281" s="68">
        <f>SUM(DT281:DX281)</f>
        <v>0</v>
      </c>
      <c r="DT281" s="69"/>
      <c r="DU281" s="69"/>
      <c r="DV281" s="69"/>
      <c r="DW281" s="69"/>
      <c r="DX281" s="69"/>
      <c r="DY281" s="71">
        <f>DS281*$H281</f>
        <v>0</v>
      </c>
      <c r="DZ281" s="68">
        <f>SUM(EA281:EE281)</f>
        <v>0</v>
      </c>
      <c r="EA281" s="69"/>
      <c r="EB281" s="69"/>
      <c r="EC281" s="69"/>
      <c r="ED281" s="69"/>
      <c r="EE281" s="69"/>
      <c r="EF281" s="71">
        <f>DZ281*$H281</f>
        <v>0</v>
      </c>
      <c r="EG281" s="70">
        <f t="shared" si="104"/>
        <v>1</v>
      </c>
      <c r="EH281" s="73">
        <f t="shared" si="105"/>
        <v>0</v>
      </c>
      <c r="EI281" s="70">
        <f t="shared" si="103"/>
        <v>0</v>
      </c>
      <c r="EJ281" s="66">
        <f t="shared" si="102"/>
        <v>0</v>
      </c>
      <c r="EM281" s="67"/>
    </row>
    <row r="282" spans="1:143" outlineLevel="1" x14ac:dyDescent="0.2">
      <c r="A282" s="302" t="s">
        <v>326</v>
      </c>
      <c r="B282" s="303" t="s">
        <v>293</v>
      </c>
      <c r="C282" s="306" t="str">
        <f>IFERROR(IFERROR(IF(MATCH(B282,[1]SINAPI!$A$3:$A$7037,0),(PROPER(VLOOKUP(B282,[1]SINAPI!$A$3:$E$7037,5,0))),0),IFERROR(IF(MATCH(B282,'[1]CDHU-182'!$A$9:$A$4098,0),(UPPER(VLOOKUP(B282,'[1]CDHU-182'!$A$9:$H$4098,8,0))),0),IFERROR(IF(MATCH(B282,[1]FDE!$A$7:$A$3232,0),(VLOOKUP(B282,[1]FDE!$A$7:$E$3232,5,0)),0),IF(MATCH(B282,'[1]SIURB Edif'!$A$2:$A$2699,0),(PROPER(VLOOKUP(B282,'[1]SIURB Edif'!A$2:E$2699,5,0))),0))))," ")</f>
        <v>CDHU-182</v>
      </c>
      <c r="D282" s="169" t="s">
        <v>806</v>
      </c>
      <c r="E282" s="170" t="s">
        <v>184</v>
      </c>
      <c r="F282" s="174">
        <v>6</v>
      </c>
      <c r="G282" s="74"/>
      <c r="H282" s="177">
        <f>ROUND(IFERROR(F282*G282," - "),2)</f>
        <v>0</v>
      </c>
      <c r="I282" s="178" t="e">
        <f>H282/$G$686</f>
        <v>#DIV/0!</v>
      </c>
      <c r="J282" s="19">
        <f t="shared" si="100"/>
        <v>1</v>
      </c>
      <c r="K282" s="68">
        <f>SUM(L282:P282)</f>
        <v>0</v>
      </c>
      <c r="L282" s="69"/>
      <c r="M282" s="69"/>
      <c r="N282" s="69"/>
      <c r="O282" s="69"/>
      <c r="P282" s="69"/>
      <c r="Q282" s="73">
        <f>K282*$H282</f>
        <v>0</v>
      </c>
      <c r="R282" s="68">
        <f>SUM(S282:W282)</f>
        <v>0</v>
      </c>
      <c r="S282" s="69"/>
      <c r="T282" s="69"/>
      <c r="U282" s="69"/>
      <c r="V282" s="69"/>
      <c r="W282" s="69"/>
      <c r="X282" s="71">
        <f>R282*$H282</f>
        <v>0</v>
      </c>
      <c r="Y282" s="68">
        <f>SUM(Z282:AD282)</f>
        <v>0</v>
      </c>
      <c r="Z282" s="69"/>
      <c r="AA282" s="69"/>
      <c r="AB282" s="69"/>
      <c r="AC282" s="69"/>
      <c r="AD282" s="69"/>
      <c r="AE282" s="71">
        <f>Y282*$H282</f>
        <v>0</v>
      </c>
      <c r="AF282" s="68">
        <f>SUM(AG282:AK282)</f>
        <v>0</v>
      </c>
      <c r="AG282" s="69"/>
      <c r="AH282" s="69"/>
      <c r="AI282" s="69"/>
      <c r="AJ282" s="69"/>
      <c r="AK282" s="69"/>
      <c r="AL282" s="71">
        <f>AF282*$H282</f>
        <v>0</v>
      </c>
      <c r="AM282" s="68">
        <f>SUM(AN282:AR282)</f>
        <v>0</v>
      </c>
      <c r="AN282" s="69"/>
      <c r="AO282" s="69"/>
      <c r="AP282" s="69"/>
      <c r="AQ282" s="69"/>
      <c r="AR282" s="69"/>
      <c r="AS282" s="71">
        <f>AM282*$H282</f>
        <v>0</v>
      </c>
      <c r="AT282" s="68">
        <f>SUM(AU282:AY282)</f>
        <v>0</v>
      </c>
      <c r="AU282" s="69"/>
      <c r="AV282" s="69"/>
      <c r="AW282" s="69"/>
      <c r="AX282" s="69"/>
      <c r="AY282" s="69"/>
      <c r="AZ282" s="71">
        <f>AT282*$H282</f>
        <v>0</v>
      </c>
      <c r="BA282" s="68">
        <f>SUM(BB282:BF282)</f>
        <v>0</v>
      </c>
      <c r="BB282" s="69"/>
      <c r="BC282" s="69"/>
      <c r="BD282" s="69"/>
      <c r="BE282" s="69"/>
      <c r="BF282" s="69"/>
      <c r="BG282" s="71">
        <f>BA282*$H282</f>
        <v>0</v>
      </c>
      <c r="BH282" s="68">
        <f>SUM(BI282:BM282)</f>
        <v>0</v>
      </c>
      <c r="BI282" s="69"/>
      <c r="BJ282" s="69"/>
      <c r="BK282" s="69"/>
      <c r="BL282" s="69"/>
      <c r="BM282" s="69"/>
      <c r="BN282" s="71">
        <f>BH282*$H282</f>
        <v>0</v>
      </c>
      <c r="BO282" s="68">
        <f>SUM(BP282:BT282)</f>
        <v>0</v>
      </c>
      <c r="BP282" s="69"/>
      <c r="BQ282" s="69"/>
      <c r="BR282" s="69"/>
      <c r="BS282" s="69"/>
      <c r="BT282" s="69"/>
      <c r="BU282" s="71">
        <f>BO282*$H282</f>
        <v>0</v>
      </c>
      <c r="BV282" s="68">
        <f>SUM(BW282:CA282)</f>
        <v>0</v>
      </c>
      <c r="BW282" s="69"/>
      <c r="BX282" s="69"/>
      <c r="BY282" s="69"/>
      <c r="BZ282" s="69"/>
      <c r="CA282" s="69"/>
      <c r="CB282" s="71">
        <f>BV282*$H282</f>
        <v>0</v>
      </c>
      <c r="CC282" s="68">
        <f>SUM(CD282:CH282)</f>
        <v>0</v>
      </c>
      <c r="CD282" s="69"/>
      <c r="CE282" s="69"/>
      <c r="CF282" s="69"/>
      <c r="CG282" s="69"/>
      <c r="CH282" s="69"/>
      <c r="CI282" s="71">
        <f>CC282*$H282</f>
        <v>0</v>
      </c>
      <c r="CJ282" s="68">
        <f>SUM(CK282:CO282)</f>
        <v>0</v>
      </c>
      <c r="CK282" s="69"/>
      <c r="CL282" s="69"/>
      <c r="CM282" s="69"/>
      <c r="CN282" s="69"/>
      <c r="CO282" s="69"/>
      <c r="CP282" s="71">
        <f>CJ282*$H282</f>
        <v>0</v>
      </c>
      <c r="CQ282" s="68">
        <f>SUM(CR282:CV282)</f>
        <v>0</v>
      </c>
      <c r="CR282" s="69"/>
      <c r="CS282" s="69"/>
      <c r="CT282" s="69"/>
      <c r="CU282" s="69"/>
      <c r="CV282" s="69"/>
      <c r="CW282" s="71">
        <f>CQ282*$H282</f>
        <v>0</v>
      </c>
      <c r="CX282" s="68">
        <f>SUM(CY282:DC282)</f>
        <v>0</v>
      </c>
      <c r="CY282" s="69"/>
      <c r="CZ282" s="69"/>
      <c r="DA282" s="69"/>
      <c r="DB282" s="69"/>
      <c r="DC282" s="69"/>
      <c r="DD282" s="71">
        <f>CX282*$H282</f>
        <v>0</v>
      </c>
      <c r="DE282" s="68">
        <f>SUM(DF282:DJ282)</f>
        <v>0</v>
      </c>
      <c r="DF282" s="69"/>
      <c r="DG282" s="69"/>
      <c r="DH282" s="69"/>
      <c r="DI282" s="69"/>
      <c r="DJ282" s="69"/>
      <c r="DK282" s="71">
        <f>DE282*$H282</f>
        <v>0</v>
      </c>
      <c r="DL282" s="68">
        <f>SUM(DM282:DQ282)</f>
        <v>0</v>
      </c>
      <c r="DM282" s="69"/>
      <c r="DN282" s="69"/>
      <c r="DO282" s="69"/>
      <c r="DP282" s="69"/>
      <c r="DQ282" s="69"/>
      <c r="DR282" s="71">
        <f>DL282*$H282</f>
        <v>0</v>
      </c>
      <c r="DS282" s="68">
        <f>SUM(DT282:DX282)</f>
        <v>0</v>
      </c>
      <c r="DT282" s="69"/>
      <c r="DU282" s="69"/>
      <c r="DV282" s="69"/>
      <c r="DW282" s="69"/>
      <c r="DX282" s="69"/>
      <c r="DY282" s="71">
        <f>DS282*$H282</f>
        <v>0</v>
      </c>
      <c r="DZ282" s="68">
        <f>SUM(EA282:EE282)</f>
        <v>0</v>
      </c>
      <c r="EA282" s="69"/>
      <c r="EB282" s="69"/>
      <c r="EC282" s="69"/>
      <c r="ED282" s="69"/>
      <c r="EE282" s="69"/>
      <c r="EF282" s="71">
        <f>DZ282*$H282</f>
        <v>0</v>
      </c>
      <c r="EG282" s="70">
        <f t="shared" si="104"/>
        <v>1</v>
      </c>
      <c r="EH282" s="73">
        <f t="shared" si="105"/>
        <v>0</v>
      </c>
      <c r="EI282" s="70">
        <f t="shared" si="103"/>
        <v>0</v>
      </c>
      <c r="EJ282" s="66">
        <f t="shared" si="102"/>
        <v>0</v>
      </c>
      <c r="EM282" s="67"/>
    </row>
    <row r="283" spans="1:143" outlineLevel="1" x14ac:dyDescent="0.2">
      <c r="A283" s="302" t="s">
        <v>327</v>
      </c>
      <c r="B283" s="303" t="s">
        <v>292</v>
      </c>
      <c r="C283" s="306" t="str">
        <f>IFERROR(IFERROR(IF(MATCH(B283,[1]SINAPI!$A$3:$A$7037,0),(PROPER(VLOOKUP(B283,[1]SINAPI!$A$3:$E$7037,5,0))),0),IFERROR(IF(MATCH(B283,'[1]CDHU-182'!$A$9:$A$4098,0),(UPPER(VLOOKUP(B283,'[1]CDHU-182'!$A$9:$H$4098,8,0))),0),IFERROR(IF(MATCH(B283,[1]FDE!$A$7:$A$3232,0),(VLOOKUP(B283,[1]FDE!$A$7:$E$3232,5,0)),0),IF(MATCH(B283,'[1]SIURB Edif'!$A$2:$A$2699,0),(PROPER(VLOOKUP(B283,'[1]SIURB Edif'!A$2:E$2699,5,0))),0))))," ")</f>
        <v>CDHU-182</v>
      </c>
      <c r="D283" s="169" t="s">
        <v>822</v>
      </c>
      <c r="E283" s="170" t="s">
        <v>184</v>
      </c>
      <c r="F283" s="174">
        <v>6</v>
      </c>
      <c r="G283" s="74"/>
      <c r="H283" s="177">
        <f>ROUND(IFERROR(F283*G283," - "),2)</f>
        <v>0</v>
      </c>
      <c r="I283" s="178" t="e">
        <f>H283/$G$686</f>
        <v>#DIV/0!</v>
      </c>
      <c r="J283" s="19">
        <f t="shared" si="100"/>
        <v>1</v>
      </c>
      <c r="K283" s="68">
        <f>SUM(L283:P283)</f>
        <v>0</v>
      </c>
      <c r="L283" s="69"/>
      <c r="M283" s="69"/>
      <c r="N283" s="69"/>
      <c r="O283" s="69"/>
      <c r="P283" s="69"/>
      <c r="Q283" s="73">
        <f>K283*$H283</f>
        <v>0</v>
      </c>
      <c r="R283" s="68">
        <f>SUM(S283:W283)</f>
        <v>0</v>
      </c>
      <c r="S283" s="69"/>
      <c r="T283" s="69"/>
      <c r="U283" s="69"/>
      <c r="V283" s="69"/>
      <c r="W283" s="69"/>
      <c r="X283" s="71">
        <f>R283*$H283</f>
        <v>0</v>
      </c>
      <c r="Y283" s="68">
        <f>SUM(Z283:AD283)</f>
        <v>0</v>
      </c>
      <c r="Z283" s="69"/>
      <c r="AA283" s="69"/>
      <c r="AB283" s="69"/>
      <c r="AC283" s="69"/>
      <c r="AD283" s="69"/>
      <c r="AE283" s="71">
        <f>Y283*$H283</f>
        <v>0</v>
      </c>
      <c r="AF283" s="68">
        <f>SUM(AG283:AK283)</f>
        <v>0</v>
      </c>
      <c r="AG283" s="69"/>
      <c r="AH283" s="69"/>
      <c r="AI283" s="69"/>
      <c r="AJ283" s="69"/>
      <c r="AK283" s="69"/>
      <c r="AL283" s="71">
        <f>AF283*$H283</f>
        <v>0</v>
      </c>
      <c r="AM283" s="68">
        <f>SUM(AN283:AR283)</f>
        <v>0</v>
      </c>
      <c r="AN283" s="69"/>
      <c r="AO283" s="69"/>
      <c r="AP283" s="69"/>
      <c r="AQ283" s="69"/>
      <c r="AR283" s="69"/>
      <c r="AS283" s="71">
        <f>AM283*$H283</f>
        <v>0</v>
      </c>
      <c r="AT283" s="68">
        <f>SUM(AU283:AY283)</f>
        <v>0</v>
      </c>
      <c r="AU283" s="69"/>
      <c r="AV283" s="69"/>
      <c r="AW283" s="69"/>
      <c r="AX283" s="69"/>
      <c r="AY283" s="69"/>
      <c r="AZ283" s="71">
        <f>AT283*$H283</f>
        <v>0</v>
      </c>
      <c r="BA283" s="68">
        <f>SUM(BB283:BF283)</f>
        <v>0</v>
      </c>
      <c r="BB283" s="69"/>
      <c r="BC283" s="69"/>
      <c r="BD283" s="69"/>
      <c r="BE283" s="69"/>
      <c r="BF283" s="69"/>
      <c r="BG283" s="71">
        <f>BA283*$H283</f>
        <v>0</v>
      </c>
      <c r="BH283" s="68">
        <f>SUM(BI283:BM283)</f>
        <v>0</v>
      </c>
      <c r="BI283" s="69"/>
      <c r="BJ283" s="69"/>
      <c r="BK283" s="69"/>
      <c r="BL283" s="69"/>
      <c r="BM283" s="69"/>
      <c r="BN283" s="71">
        <f>BH283*$H283</f>
        <v>0</v>
      </c>
      <c r="BO283" s="68">
        <f>SUM(BP283:BT283)</f>
        <v>0</v>
      </c>
      <c r="BP283" s="69"/>
      <c r="BQ283" s="69"/>
      <c r="BR283" s="69"/>
      <c r="BS283" s="69"/>
      <c r="BT283" s="69"/>
      <c r="BU283" s="71">
        <f>BO283*$H283</f>
        <v>0</v>
      </c>
      <c r="BV283" s="68">
        <f>SUM(BW283:CA283)</f>
        <v>0</v>
      </c>
      <c r="BW283" s="69"/>
      <c r="BX283" s="69"/>
      <c r="BY283" s="69"/>
      <c r="BZ283" s="69"/>
      <c r="CA283" s="69"/>
      <c r="CB283" s="71">
        <f>BV283*$H283</f>
        <v>0</v>
      </c>
      <c r="CC283" s="68">
        <f>SUM(CD283:CH283)</f>
        <v>0</v>
      </c>
      <c r="CD283" s="69"/>
      <c r="CE283" s="69"/>
      <c r="CF283" s="69"/>
      <c r="CG283" s="69"/>
      <c r="CH283" s="69"/>
      <c r="CI283" s="71">
        <f>CC283*$H283</f>
        <v>0</v>
      </c>
      <c r="CJ283" s="68">
        <f>SUM(CK283:CO283)</f>
        <v>0</v>
      </c>
      <c r="CK283" s="69"/>
      <c r="CL283" s="69"/>
      <c r="CM283" s="69"/>
      <c r="CN283" s="69"/>
      <c r="CO283" s="69"/>
      <c r="CP283" s="71">
        <f>CJ283*$H283</f>
        <v>0</v>
      </c>
      <c r="CQ283" s="68">
        <f>SUM(CR283:CV283)</f>
        <v>0</v>
      </c>
      <c r="CR283" s="69"/>
      <c r="CS283" s="69"/>
      <c r="CT283" s="69"/>
      <c r="CU283" s="69"/>
      <c r="CV283" s="69"/>
      <c r="CW283" s="71">
        <f>CQ283*$H283</f>
        <v>0</v>
      </c>
      <c r="CX283" s="68">
        <f>SUM(CY283:DC283)</f>
        <v>0</v>
      </c>
      <c r="CY283" s="69"/>
      <c r="CZ283" s="69"/>
      <c r="DA283" s="69"/>
      <c r="DB283" s="69"/>
      <c r="DC283" s="69"/>
      <c r="DD283" s="71">
        <f>CX283*$H283</f>
        <v>0</v>
      </c>
      <c r="DE283" s="68">
        <f>SUM(DF283:DJ283)</f>
        <v>0</v>
      </c>
      <c r="DF283" s="69"/>
      <c r="DG283" s="69"/>
      <c r="DH283" s="69"/>
      <c r="DI283" s="69"/>
      <c r="DJ283" s="69"/>
      <c r="DK283" s="71">
        <f>DE283*$H283</f>
        <v>0</v>
      </c>
      <c r="DL283" s="68">
        <f>SUM(DM283:DQ283)</f>
        <v>0</v>
      </c>
      <c r="DM283" s="69"/>
      <c r="DN283" s="69"/>
      <c r="DO283" s="69"/>
      <c r="DP283" s="69"/>
      <c r="DQ283" s="69"/>
      <c r="DR283" s="71">
        <f>DL283*$H283</f>
        <v>0</v>
      </c>
      <c r="DS283" s="68">
        <f>SUM(DT283:DX283)</f>
        <v>0</v>
      </c>
      <c r="DT283" s="69"/>
      <c r="DU283" s="69"/>
      <c r="DV283" s="69"/>
      <c r="DW283" s="69"/>
      <c r="DX283" s="69"/>
      <c r="DY283" s="71">
        <f>DS283*$H283</f>
        <v>0</v>
      </c>
      <c r="DZ283" s="68">
        <f>SUM(EA283:EE283)</f>
        <v>0</v>
      </c>
      <c r="EA283" s="69"/>
      <c r="EB283" s="69"/>
      <c r="EC283" s="69"/>
      <c r="ED283" s="69"/>
      <c r="EE283" s="69"/>
      <c r="EF283" s="71">
        <f>DZ283*$H283</f>
        <v>0</v>
      </c>
      <c r="EG283" s="70">
        <f t="shared" si="104"/>
        <v>1</v>
      </c>
      <c r="EH283" s="73">
        <f t="shared" si="105"/>
        <v>0</v>
      </c>
      <c r="EI283" s="70">
        <f t="shared" si="103"/>
        <v>0</v>
      </c>
      <c r="EJ283" s="66">
        <f t="shared" si="102"/>
        <v>0</v>
      </c>
      <c r="EM283" s="67"/>
    </row>
    <row r="284" spans="1:143" outlineLevel="1" x14ac:dyDescent="0.2">
      <c r="A284" s="313" t="s">
        <v>203</v>
      </c>
      <c r="B284" s="314"/>
      <c r="C284" s="307"/>
      <c r="D284" s="176" t="s">
        <v>884</v>
      </c>
      <c r="E284" s="28">
        <f>SUM(H285:H288)</f>
        <v>0</v>
      </c>
      <c r="F284" s="28"/>
      <c r="G284" s="28"/>
      <c r="H284" s="28"/>
      <c r="I284" s="27" t="e">
        <f>E284/$G$686</f>
        <v>#DIV/0!</v>
      </c>
      <c r="J284" s="19">
        <f>EG284</f>
        <v>1</v>
      </c>
      <c r="K284" s="68"/>
      <c r="L284" s="69"/>
      <c r="M284" s="69"/>
      <c r="N284" s="69"/>
      <c r="O284" s="69"/>
      <c r="P284" s="70"/>
      <c r="Q284" s="73"/>
      <c r="R284" s="68"/>
      <c r="S284" s="69"/>
      <c r="T284" s="69"/>
      <c r="U284" s="69"/>
      <c r="V284" s="69"/>
      <c r="W284" s="70"/>
      <c r="X284" s="71"/>
      <c r="Y284" s="68"/>
      <c r="Z284" s="69"/>
      <c r="AA284" s="69"/>
      <c r="AB284" s="69"/>
      <c r="AC284" s="69"/>
      <c r="AD284" s="70"/>
      <c r="AE284" s="71"/>
      <c r="AF284" s="68"/>
      <c r="AG284" s="69"/>
      <c r="AH284" s="69"/>
      <c r="AI284" s="69"/>
      <c r="AJ284" s="69"/>
      <c r="AK284" s="70"/>
      <c r="AL284" s="71"/>
      <c r="AM284" s="68"/>
      <c r="AN284" s="69"/>
      <c r="AO284" s="69"/>
      <c r="AP284" s="69"/>
      <c r="AQ284" s="69"/>
      <c r="AR284" s="70"/>
      <c r="AS284" s="71"/>
      <c r="AT284" s="68"/>
      <c r="AU284" s="69"/>
      <c r="AV284" s="69"/>
      <c r="AW284" s="69"/>
      <c r="AX284" s="69"/>
      <c r="AY284" s="70"/>
      <c r="AZ284" s="71"/>
      <c r="BA284" s="68"/>
      <c r="BB284" s="69"/>
      <c r="BC284" s="69"/>
      <c r="BD284" s="69"/>
      <c r="BE284" s="69"/>
      <c r="BF284" s="70"/>
      <c r="BG284" s="71"/>
      <c r="BH284" s="68"/>
      <c r="BI284" s="69"/>
      <c r="BJ284" s="69"/>
      <c r="BK284" s="69"/>
      <c r="BL284" s="69"/>
      <c r="BM284" s="70"/>
      <c r="BN284" s="71"/>
      <c r="BO284" s="68"/>
      <c r="BP284" s="69"/>
      <c r="BQ284" s="69"/>
      <c r="BR284" s="69"/>
      <c r="BS284" s="69"/>
      <c r="BT284" s="70"/>
      <c r="BU284" s="71"/>
      <c r="BV284" s="68"/>
      <c r="BW284" s="69"/>
      <c r="BX284" s="69"/>
      <c r="BY284" s="69"/>
      <c r="BZ284" s="69"/>
      <c r="CA284" s="70"/>
      <c r="CB284" s="71"/>
      <c r="CC284" s="68"/>
      <c r="CD284" s="69"/>
      <c r="CE284" s="69"/>
      <c r="CF284" s="69"/>
      <c r="CG284" s="69"/>
      <c r="CH284" s="70"/>
      <c r="CI284" s="71"/>
      <c r="CJ284" s="68"/>
      <c r="CK284" s="69"/>
      <c r="CL284" s="69"/>
      <c r="CM284" s="69"/>
      <c r="CN284" s="69"/>
      <c r="CO284" s="70"/>
      <c r="CP284" s="71"/>
      <c r="CQ284" s="68"/>
      <c r="CR284" s="69"/>
      <c r="CS284" s="69"/>
      <c r="CT284" s="69"/>
      <c r="CU284" s="69"/>
      <c r="CV284" s="70"/>
      <c r="CW284" s="71"/>
      <c r="CX284" s="68"/>
      <c r="CY284" s="69"/>
      <c r="CZ284" s="69"/>
      <c r="DA284" s="69"/>
      <c r="DB284" s="69"/>
      <c r="DC284" s="70"/>
      <c r="DD284" s="71"/>
      <c r="DE284" s="68"/>
      <c r="DF284" s="69"/>
      <c r="DG284" s="69"/>
      <c r="DH284" s="69"/>
      <c r="DI284" s="69"/>
      <c r="DJ284" s="70"/>
      <c r="DK284" s="71"/>
      <c r="DL284" s="68"/>
      <c r="DM284" s="69"/>
      <c r="DN284" s="69"/>
      <c r="DO284" s="69"/>
      <c r="DP284" s="69"/>
      <c r="DQ284" s="70"/>
      <c r="DR284" s="71"/>
      <c r="DS284" s="68"/>
      <c r="DT284" s="69"/>
      <c r="DU284" s="69"/>
      <c r="DV284" s="69"/>
      <c r="DW284" s="69"/>
      <c r="DX284" s="70"/>
      <c r="DY284" s="71"/>
      <c r="DZ284" s="68"/>
      <c r="EA284" s="69"/>
      <c r="EB284" s="69"/>
      <c r="EC284" s="69"/>
      <c r="ED284" s="69"/>
      <c r="EE284" s="70"/>
      <c r="EF284" s="71"/>
      <c r="EG284" s="70">
        <f t="shared" si="104"/>
        <v>1</v>
      </c>
      <c r="EH284" s="73">
        <f t="shared" si="105"/>
        <v>0</v>
      </c>
      <c r="EI284" s="70">
        <f t="shared" si="103"/>
        <v>0</v>
      </c>
      <c r="EJ284" s="66">
        <f>SUM(CP284,CI284,CB284,BU284,BN284,BG284,AZ284,AS284,AL284,AE284,X284,Q284,CW284,DD284,DK284,DR284,DY284,EF284)</f>
        <v>0</v>
      </c>
      <c r="EM284" s="67"/>
    </row>
    <row r="285" spans="1:143" ht="25.5" outlineLevel="1" x14ac:dyDescent="0.2">
      <c r="A285" s="302" t="s">
        <v>328</v>
      </c>
      <c r="B285" s="303" t="s">
        <v>298</v>
      </c>
      <c r="C285" s="306" t="str">
        <f>IFERROR(IFERROR(IF(MATCH(B285,[1]SINAPI!$A$3:$A$7037,0),(PROPER(VLOOKUP(B285,[1]SINAPI!$A$3:$E$7037,5,0))),0),IFERROR(IF(MATCH(B285,'[1]CDHU-182'!$A$9:$A$4098,0),(UPPER(VLOOKUP(B285,'[1]CDHU-182'!$A$9:$H$4098,8,0))),0),IFERROR(IF(MATCH(B285,[1]FDE!$A$7:$A$3232,0),(VLOOKUP(B285,[1]FDE!$A$7:$E$3232,5,0)),0),IF(MATCH(B285,'[1]SIURB Edif'!$A$2:$A$2699,0),(PROPER(VLOOKUP(B285,'[1]SIURB Edif'!A$2:E$2699,5,0))),0))))," ")</f>
        <v>CDHU-182</v>
      </c>
      <c r="D285" s="169" t="s">
        <v>807</v>
      </c>
      <c r="E285" s="170" t="s">
        <v>75</v>
      </c>
      <c r="F285" s="174">
        <v>11</v>
      </c>
      <c r="G285" s="74"/>
      <c r="H285" s="177">
        <f>ROUND(IFERROR(F285*G285," - "),2)</f>
        <v>0</v>
      </c>
      <c r="I285" s="178" t="e">
        <f>H285/$G$686</f>
        <v>#DIV/0!</v>
      </c>
      <c r="J285" s="19">
        <f t="shared" ref="J285:J302" si="106">EG285</f>
        <v>1</v>
      </c>
      <c r="K285" s="68">
        <f>SUM(L285:P285)</f>
        <v>0</v>
      </c>
      <c r="L285" s="69"/>
      <c r="M285" s="69"/>
      <c r="N285" s="69"/>
      <c r="O285" s="69"/>
      <c r="P285" s="69"/>
      <c r="Q285" s="73">
        <f>K285*$H285</f>
        <v>0</v>
      </c>
      <c r="R285" s="68">
        <f>SUM(S285:W285)</f>
        <v>0</v>
      </c>
      <c r="S285" s="69"/>
      <c r="T285" s="69"/>
      <c r="U285" s="69"/>
      <c r="V285" s="69"/>
      <c r="W285" s="69"/>
      <c r="X285" s="71">
        <f>R285*$H285</f>
        <v>0</v>
      </c>
      <c r="Y285" s="68">
        <f>SUM(Z285:AD285)</f>
        <v>0</v>
      </c>
      <c r="Z285" s="69"/>
      <c r="AA285" s="69"/>
      <c r="AB285" s="69"/>
      <c r="AC285" s="69"/>
      <c r="AD285" s="69"/>
      <c r="AE285" s="71">
        <f>Y285*$H285</f>
        <v>0</v>
      </c>
      <c r="AF285" s="68">
        <f>SUM(AG285:AK285)</f>
        <v>0</v>
      </c>
      <c r="AG285" s="69"/>
      <c r="AH285" s="69"/>
      <c r="AI285" s="69"/>
      <c r="AJ285" s="69"/>
      <c r="AK285" s="69"/>
      <c r="AL285" s="71">
        <f>AF285*$H285</f>
        <v>0</v>
      </c>
      <c r="AM285" s="68">
        <f>SUM(AN285:AR285)</f>
        <v>0</v>
      </c>
      <c r="AN285" s="69"/>
      <c r="AO285" s="69"/>
      <c r="AP285" s="69"/>
      <c r="AQ285" s="69"/>
      <c r="AR285" s="69"/>
      <c r="AS285" s="71">
        <f>AM285*$H285</f>
        <v>0</v>
      </c>
      <c r="AT285" s="68">
        <f>SUM(AU285:AY285)</f>
        <v>0</v>
      </c>
      <c r="AU285" s="69"/>
      <c r="AV285" s="69"/>
      <c r="AW285" s="69"/>
      <c r="AX285" s="69"/>
      <c r="AY285" s="69"/>
      <c r="AZ285" s="71">
        <f>AT285*$H285</f>
        <v>0</v>
      </c>
      <c r="BA285" s="68">
        <f>SUM(BB285:BF285)</f>
        <v>0</v>
      </c>
      <c r="BB285" s="69"/>
      <c r="BC285" s="69"/>
      <c r="BD285" s="69"/>
      <c r="BE285" s="69"/>
      <c r="BF285" s="69"/>
      <c r="BG285" s="71">
        <f>BA285*$H285</f>
        <v>0</v>
      </c>
      <c r="BH285" s="68">
        <f>SUM(BI285:BM285)</f>
        <v>0</v>
      </c>
      <c r="BI285" s="69"/>
      <c r="BJ285" s="69"/>
      <c r="BK285" s="69"/>
      <c r="BL285" s="69"/>
      <c r="BM285" s="69"/>
      <c r="BN285" s="71">
        <f>BH285*$H285</f>
        <v>0</v>
      </c>
      <c r="BO285" s="68">
        <f>SUM(BP285:BT285)</f>
        <v>0</v>
      </c>
      <c r="BP285" s="69"/>
      <c r="BQ285" s="69"/>
      <c r="BR285" s="69"/>
      <c r="BS285" s="69"/>
      <c r="BT285" s="69"/>
      <c r="BU285" s="71">
        <f>BO285*$H285</f>
        <v>0</v>
      </c>
      <c r="BV285" s="68">
        <f>SUM(BW285:CA285)</f>
        <v>0</v>
      </c>
      <c r="BW285" s="69"/>
      <c r="BX285" s="69"/>
      <c r="BY285" s="69"/>
      <c r="BZ285" s="69"/>
      <c r="CA285" s="69"/>
      <c r="CB285" s="71">
        <f>BV285*$H285</f>
        <v>0</v>
      </c>
      <c r="CC285" s="68">
        <f>SUM(CD285:CH285)</f>
        <v>0</v>
      </c>
      <c r="CD285" s="69"/>
      <c r="CE285" s="69"/>
      <c r="CF285" s="69"/>
      <c r="CG285" s="69"/>
      <c r="CH285" s="69"/>
      <c r="CI285" s="71">
        <f>CC285*$H285</f>
        <v>0</v>
      </c>
      <c r="CJ285" s="68">
        <f>SUM(CK285:CO285)</f>
        <v>0</v>
      </c>
      <c r="CK285" s="69"/>
      <c r="CL285" s="69"/>
      <c r="CM285" s="69"/>
      <c r="CN285" s="69"/>
      <c r="CO285" s="69"/>
      <c r="CP285" s="71">
        <f>CJ285*$H285</f>
        <v>0</v>
      </c>
      <c r="CQ285" s="68">
        <f>SUM(CR285:CV285)</f>
        <v>0</v>
      </c>
      <c r="CR285" s="69"/>
      <c r="CS285" s="69"/>
      <c r="CT285" s="69"/>
      <c r="CU285" s="69"/>
      <c r="CV285" s="69"/>
      <c r="CW285" s="71">
        <f>CQ285*$H285</f>
        <v>0</v>
      </c>
      <c r="CX285" s="68">
        <f>SUM(CY285:DC285)</f>
        <v>0</v>
      </c>
      <c r="CY285" s="69"/>
      <c r="CZ285" s="69"/>
      <c r="DA285" s="69"/>
      <c r="DB285" s="69"/>
      <c r="DC285" s="69"/>
      <c r="DD285" s="71">
        <f>CX285*$H285</f>
        <v>0</v>
      </c>
      <c r="DE285" s="68">
        <f>SUM(DF285:DJ285)</f>
        <v>0</v>
      </c>
      <c r="DF285" s="69"/>
      <c r="DG285" s="69"/>
      <c r="DH285" s="69"/>
      <c r="DI285" s="69"/>
      <c r="DJ285" s="69"/>
      <c r="DK285" s="71">
        <f>DE285*$H285</f>
        <v>0</v>
      </c>
      <c r="DL285" s="68">
        <f>SUM(DM285:DQ285)</f>
        <v>0</v>
      </c>
      <c r="DM285" s="69"/>
      <c r="DN285" s="69"/>
      <c r="DO285" s="69"/>
      <c r="DP285" s="69"/>
      <c r="DQ285" s="69"/>
      <c r="DR285" s="71">
        <f>DL285*$H285</f>
        <v>0</v>
      </c>
      <c r="DS285" s="68">
        <f>SUM(DT285:DX285)</f>
        <v>0</v>
      </c>
      <c r="DT285" s="69"/>
      <c r="DU285" s="69"/>
      <c r="DV285" s="69"/>
      <c r="DW285" s="69"/>
      <c r="DX285" s="69"/>
      <c r="DY285" s="71">
        <f>DS285*$H285</f>
        <v>0</v>
      </c>
      <c r="DZ285" s="68">
        <f>SUM(EA285:EE285)</f>
        <v>0</v>
      </c>
      <c r="EA285" s="69"/>
      <c r="EB285" s="69"/>
      <c r="EC285" s="69"/>
      <c r="ED285" s="69"/>
      <c r="EE285" s="69"/>
      <c r="EF285" s="71">
        <f>DZ285*$H285</f>
        <v>0</v>
      </c>
      <c r="EG285" s="70">
        <f t="shared" si="104"/>
        <v>1</v>
      </c>
      <c r="EH285" s="73">
        <f t="shared" si="105"/>
        <v>0</v>
      </c>
      <c r="EI285" s="70">
        <f t="shared" ref="EI285:EI295" si="107">SUM(CJ285,CC285,BV285,BO285,BH285,BA285,AT285,AM285,AF285,Y285,R285,K285,CQ285,CX285,DE285,DL285,DS285,DZ285)</f>
        <v>0</v>
      </c>
      <c r="EJ285" s="66">
        <f t="shared" ref="EJ285:EJ302" si="108">SUM(CP285,CI285,CB285,BU285,BN285,BG285,AZ285,AS285,AL285,AE285,X285,Q285,CW285,DD285,DK285,DR285,DY285,EF285)</f>
        <v>0</v>
      </c>
      <c r="EM285" s="67"/>
    </row>
    <row r="286" spans="1:143" ht="25.5" outlineLevel="1" x14ac:dyDescent="0.2">
      <c r="A286" s="302" t="s">
        <v>329</v>
      </c>
      <c r="B286" s="303" t="s">
        <v>299</v>
      </c>
      <c r="C286" s="306" t="str">
        <f>IFERROR(IFERROR(IF(MATCH(B286,[1]SINAPI!$A$3:$A$7037,0),(PROPER(VLOOKUP(B286,[1]SINAPI!$A$3:$E$7037,5,0))),0),IFERROR(IF(MATCH(B286,'[1]CDHU-182'!$A$9:$A$4098,0),(UPPER(VLOOKUP(B286,'[1]CDHU-182'!$A$9:$H$4098,8,0))),0),IFERROR(IF(MATCH(B286,[1]FDE!$A$7:$A$3232,0),(VLOOKUP(B286,[1]FDE!$A$7:$E$3232,5,0)),0),IF(MATCH(B286,'[1]SIURB Edif'!$A$2:$A$2699,0),(PROPER(VLOOKUP(B286,'[1]SIURB Edif'!A$2:E$2699,5,0))),0))))," ")</f>
        <v>CDHU-182</v>
      </c>
      <c r="D286" s="169" t="s">
        <v>808</v>
      </c>
      <c r="E286" s="170" t="s">
        <v>75</v>
      </c>
      <c r="F286" s="174">
        <v>20</v>
      </c>
      <c r="G286" s="74"/>
      <c r="H286" s="177">
        <f>ROUND(IFERROR(F286*G286," - "),2)</f>
        <v>0</v>
      </c>
      <c r="I286" s="178" t="e">
        <f>H286/$G$686</f>
        <v>#DIV/0!</v>
      </c>
      <c r="J286" s="19">
        <f t="shared" si="106"/>
        <v>1</v>
      </c>
      <c r="K286" s="68">
        <f>SUM(L286:P286)</f>
        <v>0</v>
      </c>
      <c r="L286" s="69"/>
      <c r="M286" s="69"/>
      <c r="N286" s="69"/>
      <c r="O286" s="69"/>
      <c r="P286" s="69"/>
      <c r="Q286" s="73">
        <f>K286*$H286</f>
        <v>0</v>
      </c>
      <c r="R286" s="68">
        <f>SUM(S286:W286)</f>
        <v>0</v>
      </c>
      <c r="S286" s="69"/>
      <c r="T286" s="69"/>
      <c r="U286" s="69"/>
      <c r="V286" s="69"/>
      <c r="W286" s="69"/>
      <c r="X286" s="71">
        <f>R286*$H286</f>
        <v>0</v>
      </c>
      <c r="Y286" s="68">
        <f>SUM(Z286:AD286)</f>
        <v>0</v>
      </c>
      <c r="Z286" s="69"/>
      <c r="AA286" s="69"/>
      <c r="AB286" s="69"/>
      <c r="AC286" s="69"/>
      <c r="AD286" s="69"/>
      <c r="AE286" s="71">
        <f>Y286*$H286</f>
        <v>0</v>
      </c>
      <c r="AF286" s="68">
        <f>SUM(AG286:AK286)</f>
        <v>0</v>
      </c>
      <c r="AG286" s="69"/>
      <c r="AH286" s="69"/>
      <c r="AI286" s="69"/>
      <c r="AJ286" s="69"/>
      <c r="AK286" s="69"/>
      <c r="AL286" s="71">
        <f>AF286*$H286</f>
        <v>0</v>
      </c>
      <c r="AM286" s="68">
        <f>SUM(AN286:AR286)</f>
        <v>0</v>
      </c>
      <c r="AN286" s="69"/>
      <c r="AO286" s="69"/>
      <c r="AP286" s="69"/>
      <c r="AQ286" s="69"/>
      <c r="AR286" s="69"/>
      <c r="AS286" s="71">
        <f>AM286*$H286</f>
        <v>0</v>
      </c>
      <c r="AT286" s="68">
        <f>SUM(AU286:AY286)</f>
        <v>0</v>
      </c>
      <c r="AU286" s="69"/>
      <c r="AV286" s="69"/>
      <c r="AW286" s="69"/>
      <c r="AX286" s="69"/>
      <c r="AY286" s="69"/>
      <c r="AZ286" s="71">
        <f>AT286*$H286</f>
        <v>0</v>
      </c>
      <c r="BA286" s="68">
        <f>SUM(BB286:BF286)</f>
        <v>0</v>
      </c>
      <c r="BB286" s="69"/>
      <c r="BC286" s="69"/>
      <c r="BD286" s="69"/>
      <c r="BE286" s="69"/>
      <c r="BF286" s="69"/>
      <c r="BG286" s="71">
        <f>BA286*$H286</f>
        <v>0</v>
      </c>
      <c r="BH286" s="68">
        <f>SUM(BI286:BM286)</f>
        <v>0</v>
      </c>
      <c r="BI286" s="69"/>
      <c r="BJ286" s="69"/>
      <c r="BK286" s="69"/>
      <c r="BL286" s="69"/>
      <c r="BM286" s="69"/>
      <c r="BN286" s="71">
        <f>BH286*$H286</f>
        <v>0</v>
      </c>
      <c r="BO286" s="68">
        <f>SUM(BP286:BT286)</f>
        <v>0</v>
      </c>
      <c r="BP286" s="69"/>
      <c r="BQ286" s="69"/>
      <c r="BR286" s="69"/>
      <c r="BS286" s="69"/>
      <c r="BT286" s="69"/>
      <c r="BU286" s="71">
        <f>BO286*$H286</f>
        <v>0</v>
      </c>
      <c r="BV286" s="68">
        <f>SUM(BW286:CA286)</f>
        <v>0</v>
      </c>
      <c r="BW286" s="69"/>
      <c r="BX286" s="69"/>
      <c r="BY286" s="69"/>
      <c r="BZ286" s="69"/>
      <c r="CA286" s="69"/>
      <c r="CB286" s="71">
        <f>BV286*$H286</f>
        <v>0</v>
      </c>
      <c r="CC286" s="68">
        <f>SUM(CD286:CH286)</f>
        <v>0</v>
      </c>
      <c r="CD286" s="69"/>
      <c r="CE286" s="69"/>
      <c r="CF286" s="69"/>
      <c r="CG286" s="69"/>
      <c r="CH286" s="69"/>
      <c r="CI286" s="71">
        <f>CC286*$H286</f>
        <v>0</v>
      </c>
      <c r="CJ286" s="68">
        <f>SUM(CK286:CO286)</f>
        <v>0</v>
      </c>
      <c r="CK286" s="69"/>
      <c r="CL286" s="69"/>
      <c r="CM286" s="69"/>
      <c r="CN286" s="69"/>
      <c r="CO286" s="69"/>
      <c r="CP286" s="71">
        <f>CJ286*$H286</f>
        <v>0</v>
      </c>
      <c r="CQ286" s="68">
        <f>SUM(CR286:CV286)</f>
        <v>0</v>
      </c>
      <c r="CR286" s="69"/>
      <c r="CS286" s="69"/>
      <c r="CT286" s="69"/>
      <c r="CU286" s="69"/>
      <c r="CV286" s="69"/>
      <c r="CW286" s="71">
        <f>CQ286*$H286</f>
        <v>0</v>
      </c>
      <c r="CX286" s="68">
        <f>SUM(CY286:DC286)</f>
        <v>0</v>
      </c>
      <c r="CY286" s="69"/>
      <c r="CZ286" s="69"/>
      <c r="DA286" s="69"/>
      <c r="DB286" s="69"/>
      <c r="DC286" s="69"/>
      <c r="DD286" s="71">
        <f>CX286*$H286</f>
        <v>0</v>
      </c>
      <c r="DE286" s="68">
        <f>SUM(DF286:DJ286)</f>
        <v>0</v>
      </c>
      <c r="DF286" s="69"/>
      <c r="DG286" s="69"/>
      <c r="DH286" s="69"/>
      <c r="DI286" s="69"/>
      <c r="DJ286" s="69"/>
      <c r="DK286" s="71">
        <f>DE286*$H286</f>
        <v>0</v>
      </c>
      <c r="DL286" s="68">
        <f>SUM(DM286:DQ286)</f>
        <v>0</v>
      </c>
      <c r="DM286" s="69"/>
      <c r="DN286" s="69"/>
      <c r="DO286" s="69"/>
      <c r="DP286" s="69"/>
      <c r="DQ286" s="69"/>
      <c r="DR286" s="71">
        <f>DL286*$H286</f>
        <v>0</v>
      </c>
      <c r="DS286" s="68">
        <f>SUM(DT286:DX286)</f>
        <v>0</v>
      </c>
      <c r="DT286" s="69"/>
      <c r="DU286" s="69"/>
      <c r="DV286" s="69"/>
      <c r="DW286" s="69"/>
      <c r="DX286" s="69"/>
      <c r="DY286" s="71">
        <f>DS286*$H286</f>
        <v>0</v>
      </c>
      <c r="DZ286" s="68">
        <f>SUM(EA286:EE286)</f>
        <v>0</v>
      </c>
      <c r="EA286" s="69"/>
      <c r="EB286" s="69"/>
      <c r="EC286" s="69"/>
      <c r="ED286" s="69"/>
      <c r="EE286" s="69"/>
      <c r="EF286" s="71">
        <f>DZ286*$H286</f>
        <v>0</v>
      </c>
      <c r="EG286" s="70">
        <f t="shared" si="104"/>
        <v>1</v>
      </c>
      <c r="EH286" s="73">
        <f t="shared" si="105"/>
        <v>0</v>
      </c>
      <c r="EI286" s="70">
        <f t="shared" si="107"/>
        <v>0</v>
      </c>
      <c r="EJ286" s="66">
        <f t="shared" si="108"/>
        <v>0</v>
      </c>
      <c r="EM286" s="67"/>
    </row>
    <row r="287" spans="1:143" outlineLevel="1" x14ac:dyDescent="0.2">
      <c r="A287" s="302" t="s">
        <v>330</v>
      </c>
      <c r="B287" s="303" t="s">
        <v>301</v>
      </c>
      <c r="C287" s="306" t="str">
        <f>IFERROR(IFERROR(IF(MATCH(B287,[1]SINAPI!$A$3:$A$7037,0),(PROPER(VLOOKUP(B287,[1]SINAPI!$A$3:$E$7037,5,0))),0),IFERROR(IF(MATCH(B287,'[1]CDHU-182'!$A$9:$A$4098,0),(UPPER(VLOOKUP(B287,'[1]CDHU-182'!$A$9:$H$4098,8,0))),0),IFERROR(IF(MATCH(B287,[1]FDE!$A$7:$A$3232,0),(VLOOKUP(B287,[1]FDE!$A$7:$E$3232,5,0)),0),IF(MATCH(B287,'[1]SIURB Edif'!$A$2:$A$2699,0),(PROPER(VLOOKUP(B287,'[1]SIURB Edif'!A$2:E$2699,5,0))),0))))," ")</f>
        <v>CDHU-182</v>
      </c>
      <c r="D287" s="169" t="s">
        <v>809</v>
      </c>
      <c r="E287" s="170" t="s">
        <v>75</v>
      </c>
      <c r="F287" s="174">
        <v>1</v>
      </c>
      <c r="G287" s="74"/>
      <c r="H287" s="177">
        <f>ROUND(IFERROR(F287*G287," - "),2)</f>
        <v>0</v>
      </c>
      <c r="I287" s="178" t="e">
        <f>H287/$G$686</f>
        <v>#DIV/0!</v>
      </c>
      <c r="J287" s="19">
        <f t="shared" si="106"/>
        <v>1</v>
      </c>
      <c r="K287" s="68">
        <f>SUM(L287:P287)</f>
        <v>0</v>
      </c>
      <c r="L287" s="69"/>
      <c r="M287" s="69"/>
      <c r="N287" s="69"/>
      <c r="O287" s="69"/>
      <c r="P287" s="69"/>
      <c r="Q287" s="73">
        <f>K287*$H287</f>
        <v>0</v>
      </c>
      <c r="R287" s="68">
        <f>SUM(S287:W287)</f>
        <v>0</v>
      </c>
      <c r="S287" s="69"/>
      <c r="T287" s="69"/>
      <c r="U287" s="69"/>
      <c r="V287" s="69"/>
      <c r="W287" s="69"/>
      <c r="X287" s="71">
        <f>R287*$H287</f>
        <v>0</v>
      </c>
      <c r="Y287" s="68">
        <f>SUM(Z287:AD287)</f>
        <v>0</v>
      </c>
      <c r="Z287" s="69"/>
      <c r="AA287" s="69"/>
      <c r="AB287" s="69"/>
      <c r="AC287" s="69"/>
      <c r="AD287" s="69"/>
      <c r="AE287" s="71">
        <f>Y287*$H287</f>
        <v>0</v>
      </c>
      <c r="AF287" s="68">
        <f>SUM(AG287:AK287)</f>
        <v>0</v>
      </c>
      <c r="AG287" s="69"/>
      <c r="AH287" s="69"/>
      <c r="AI287" s="69"/>
      <c r="AJ287" s="69"/>
      <c r="AK287" s="69"/>
      <c r="AL287" s="71">
        <f>AF287*$H287</f>
        <v>0</v>
      </c>
      <c r="AM287" s="68">
        <f>SUM(AN287:AR287)</f>
        <v>0</v>
      </c>
      <c r="AN287" s="69"/>
      <c r="AO287" s="69"/>
      <c r="AP287" s="69"/>
      <c r="AQ287" s="69"/>
      <c r="AR287" s="69"/>
      <c r="AS287" s="71">
        <f>AM287*$H287</f>
        <v>0</v>
      </c>
      <c r="AT287" s="68">
        <f>SUM(AU287:AY287)</f>
        <v>0</v>
      </c>
      <c r="AU287" s="69"/>
      <c r="AV287" s="69"/>
      <c r="AW287" s="69"/>
      <c r="AX287" s="69"/>
      <c r="AY287" s="69"/>
      <c r="AZ287" s="71">
        <f>AT287*$H287</f>
        <v>0</v>
      </c>
      <c r="BA287" s="68">
        <f>SUM(BB287:BF287)</f>
        <v>0</v>
      </c>
      <c r="BB287" s="69"/>
      <c r="BC287" s="69"/>
      <c r="BD287" s="69"/>
      <c r="BE287" s="69"/>
      <c r="BF287" s="69"/>
      <c r="BG287" s="71">
        <f>BA287*$H287</f>
        <v>0</v>
      </c>
      <c r="BH287" s="68">
        <f>SUM(BI287:BM287)</f>
        <v>0</v>
      </c>
      <c r="BI287" s="69"/>
      <c r="BJ287" s="69"/>
      <c r="BK287" s="69"/>
      <c r="BL287" s="69"/>
      <c r="BM287" s="69"/>
      <c r="BN287" s="71">
        <f>BH287*$H287</f>
        <v>0</v>
      </c>
      <c r="BO287" s="68">
        <f>SUM(BP287:BT287)</f>
        <v>0</v>
      </c>
      <c r="BP287" s="69"/>
      <c r="BQ287" s="69"/>
      <c r="BR287" s="69"/>
      <c r="BS287" s="69"/>
      <c r="BT287" s="69"/>
      <c r="BU287" s="71">
        <f>BO287*$H287</f>
        <v>0</v>
      </c>
      <c r="BV287" s="68">
        <f>SUM(BW287:CA287)</f>
        <v>0</v>
      </c>
      <c r="BW287" s="69"/>
      <c r="BX287" s="69"/>
      <c r="BY287" s="69"/>
      <c r="BZ287" s="69"/>
      <c r="CA287" s="69"/>
      <c r="CB287" s="71">
        <f>BV287*$H287</f>
        <v>0</v>
      </c>
      <c r="CC287" s="68">
        <f>SUM(CD287:CH287)</f>
        <v>0</v>
      </c>
      <c r="CD287" s="69"/>
      <c r="CE287" s="69"/>
      <c r="CF287" s="69"/>
      <c r="CG287" s="69"/>
      <c r="CH287" s="69"/>
      <c r="CI287" s="71">
        <f>CC287*$H287</f>
        <v>0</v>
      </c>
      <c r="CJ287" s="68">
        <f>SUM(CK287:CO287)</f>
        <v>0</v>
      </c>
      <c r="CK287" s="69"/>
      <c r="CL287" s="69"/>
      <c r="CM287" s="69"/>
      <c r="CN287" s="69"/>
      <c r="CO287" s="69"/>
      <c r="CP287" s="71">
        <f>CJ287*$H287</f>
        <v>0</v>
      </c>
      <c r="CQ287" s="68">
        <f>SUM(CR287:CV287)</f>
        <v>0</v>
      </c>
      <c r="CR287" s="69"/>
      <c r="CS287" s="69"/>
      <c r="CT287" s="69"/>
      <c r="CU287" s="69"/>
      <c r="CV287" s="69"/>
      <c r="CW287" s="71">
        <f>CQ287*$H287</f>
        <v>0</v>
      </c>
      <c r="CX287" s="68">
        <f>SUM(CY287:DC287)</f>
        <v>0</v>
      </c>
      <c r="CY287" s="69"/>
      <c r="CZ287" s="69"/>
      <c r="DA287" s="69"/>
      <c r="DB287" s="69"/>
      <c r="DC287" s="69"/>
      <c r="DD287" s="71">
        <f>CX287*$H287</f>
        <v>0</v>
      </c>
      <c r="DE287" s="68">
        <f>SUM(DF287:DJ287)</f>
        <v>0</v>
      </c>
      <c r="DF287" s="69"/>
      <c r="DG287" s="69"/>
      <c r="DH287" s="69"/>
      <c r="DI287" s="69"/>
      <c r="DJ287" s="69"/>
      <c r="DK287" s="71">
        <f>DE287*$H287</f>
        <v>0</v>
      </c>
      <c r="DL287" s="68">
        <f>SUM(DM287:DQ287)</f>
        <v>0</v>
      </c>
      <c r="DM287" s="69"/>
      <c r="DN287" s="69"/>
      <c r="DO287" s="69"/>
      <c r="DP287" s="69"/>
      <c r="DQ287" s="69"/>
      <c r="DR287" s="71">
        <f>DL287*$H287</f>
        <v>0</v>
      </c>
      <c r="DS287" s="68">
        <f>SUM(DT287:DX287)</f>
        <v>0</v>
      </c>
      <c r="DT287" s="69"/>
      <c r="DU287" s="69"/>
      <c r="DV287" s="69"/>
      <c r="DW287" s="69"/>
      <c r="DX287" s="69"/>
      <c r="DY287" s="71">
        <f>DS287*$H287</f>
        <v>0</v>
      </c>
      <c r="DZ287" s="68">
        <f>SUM(EA287:EE287)</f>
        <v>0</v>
      </c>
      <c r="EA287" s="69"/>
      <c r="EB287" s="69"/>
      <c r="EC287" s="69"/>
      <c r="ED287" s="69"/>
      <c r="EE287" s="69"/>
      <c r="EF287" s="71">
        <f>DZ287*$H287</f>
        <v>0</v>
      </c>
      <c r="EG287" s="70">
        <f t="shared" si="104"/>
        <v>1</v>
      </c>
      <c r="EH287" s="73">
        <f t="shared" si="105"/>
        <v>0</v>
      </c>
      <c r="EI287" s="70">
        <f t="shared" si="107"/>
        <v>0</v>
      </c>
      <c r="EJ287" s="66">
        <f t="shared" si="108"/>
        <v>0</v>
      </c>
      <c r="EM287" s="67"/>
    </row>
    <row r="288" spans="1:143" outlineLevel="1" x14ac:dyDescent="0.2">
      <c r="A288" s="302" t="s">
        <v>436</v>
      </c>
      <c r="B288" s="303" t="s">
        <v>300</v>
      </c>
      <c r="C288" s="306" t="str">
        <f>IFERROR(IFERROR(IF(MATCH(B288,[1]SINAPI!$A$3:$A$7037,0),(PROPER(VLOOKUP(B288,[1]SINAPI!$A$3:$E$7037,5,0))),0),IFERROR(IF(MATCH(B288,'[1]CDHU-182'!$A$9:$A$4098,0),(UPPER(VLOOKUP(B288,'[1]CDHU-182'!$A$9:$H$4098,8,0))),0),IFERROR(IF(MATCH(B288,[1]FDE!$A$7:$A$3232,0),(VLOOKUP(B288,[1]FDE!$A$7:$E$3232,5,0)),0),IF(MATCH(B288,'[1]SIURB Edif'!$A$2:$A$2699,0),(PROPER(VLOOKUP(B288,'[1]SIURB Edif'!A$2:E$2699,5,0))),0))))," ")</f>
        <v>CDHU-182</v>
      </c>
      <c r="D288" s="169" t="s">
        <v>810</v>
      </c>
      <c r="E288" s="170" t="s">
        <v>75</v>
      </c>
      <c r="F288" s="174">
        <v>1</v>
      </c>
      <c r="G288" s="74"/>
      <c r="H288" s="177">
        <f>ROUND(IFERROR(F288*G288," - "),2)</f>
        <v>0</v>
      </c>
      <c r="I288" s="178" t="e">
        <f>H288/$G$686</f>
        <v>#DIV/0!</v>
      </c>
      <c r="J288" s="19">
        <f t="shared" si="106"/>
        <v>1</v>
      </c>
      <c r="K288" s="68">
        <f>SUM(L288:P288)</f>
        <v>0</v>
      </c>
      <c r="L288" s="69"/>
      <c r="M288" s="69"/>
      <c r="N288" s="69"/>
      <c r="O288" s="69"/>
      <c r="P288" s="69"/>
      <c r="Q288" s="73">
        <f>K288*$H288</f>
        <v>0</v>
      </c>
      <c r="R288" s="68">
        <f>SUM(S288:W288)</f>
        <v>0</v>
      </c>
      <c r="S288" s="69"/>
      <c r="T288" s="69"/>
      <c r="U288" s="69"/>
      <c r="V288" s="69"/>
      <c r="W288" s="69"/>
      <c r="X288" s="71">
        <f>R288*$H288</f>
        <v>0</v>
      </c>
      <c r="Y288" s="68">
        <f>SUM(Z288:AD288)</f>
        <v>0</v>
      </c>
      <c r="Z288" s="69"/>
      <c r="AA288" s="69"/>
      <c r="AB288" s="69"/>
      <c r="AC288" s="69"/>
      <c r="AD288" s="69"/>
      <c r="AE288" s="71">
        <f>Y288*$H288</f>
        <v>0</v>
      </c>
      <c r="AF288" s="68">
        <f>SUM(AG288:AK288)</f>
        <v>0</v>
      </c>
      <c r="AG288" s="69"/>
      <c r="AH288" s="69"/>
      <c r="AI288" s="69"/>
      <c r="AJ288" s="69"/>
      <c r="AK288" s="69"/>
      <c r="AL288" s="71">
        <f>AF288*$H288</f>
        <v>0</v>
      </c>
      <c r="AM288" s="68">
        <f>SUM(AN288:AR288)</f>
        <v>0</v>
      </c>
      <c r="AN288" s="69"/>
      <c r="AO288" s="69"/>
      <c r="AP288" s="69"/>
      <c r="AQ288" s="69"/>
      <c r="AR288" s="69"/>
      <c r="AS288" s="71">
        <f>AM288*$H288</f>
        <v>0</v>
      </c>
      <c r="AT288" s="68">
        <f>SUM(AU288:AY288)</f>
        <v>0</v>
      </c>
      <c r="AU288" s="69"/>
      <c r="AV288" s="69"/>
      <c r="AW288" s="69"/>
      <c r="AX288" s="69"/>
      <c r="AY288" s="69"/>
      <c r="AZ288" s="71">
        <f>AT288*$H288</f>
        <v>0</v>
      </c>
      <c r="BA288" s="68">
        <f>SUM(BB288:BF288)</f>
        <v>0</v>
      </c>
      <c r="BB288" s="69"/>
      <c r="BC288" s="69"/>
      <c r="BD288" s="69"/>
      <c r="BE288" s="69"/>
      <c r="BF288" s="69"/>
      <c r="BG288" s="71">
        <f>BA288*$H288</f>
        <v>0</v>
      </c>
      <c r="BH288" s="68">
        <f>SUM(BI288:BM288)</f>
        <v>0</v>
      </c>
      <c r="BI288" s="69"/>
      <c r="BJ288" s="69"/>
      <c r="BK288" s="69"/>
      <c r="BL288" s="69"/>
      <c r="BM288" s="69"/>
      <c r="BN288" s="71">
        <f>BH288*$H288</f>
        <v>0</v>
      </c>
      <c r="BO288" s="68">
        <f>SUM(BP288:BT288)</f>
        <v>0</v>
      </c>
      <c r="BP288" s="69"/>
      <c r="BQ288" s="69"/>
      <c r="BR288" s="69"/>
      <c r="BS288" s="69"/>
      <c r="BT288" s="69"/>
      <c r="BU288" s="71">
        <f>BO288*$H288</f>
        <v>0</v>
      </c>
      <c r="BV288" s="68">
        <f>SUM(BW288:CA288)</f>
        <v>0</v>
      </c>
      <c r="BW288" s="69"/>
      <c r="BX288" s="69"/>
      <c r="BY288" s="69"/>
      <c r="BZ288" s="69"/>
      <c r="CA288" s="69"/>
      <c r="CB288" s="71">
        <f>BV288*$H288</f>
        <v>0</v>
      </c>
      <c r="CC288" s="68">
        <f>SUM(CD288:CH288)</f>
        <v>0</v>
      </c>
      <c r="CD288" s="69"/>
      <c r="CE288" s="69"/>
      <c r="CF288" s="69"/>
      <c r="CG288" s="69"/>
      <c r="CH288" s="69"/>
      <c r="CI288" s="71">
        <f>CC288*$H288</f>
        <v>0</v>
      </c>
      <c r="CJ288" s="68">
        <f>SUM(CK288:CO288)</f>
        <v>0</v>
      </c>
      <c r="CK288" s="69"/>
      <c r="CL288" s="69"/>
      <c r="CM288" s="69"/>
      <c r="CN288" s="69"/>
      <c r="CO288" s="69"/>
      <c r="CP288" s="71">
        <f>CJ288*$H288</f>
        <v>0</v>
      </c>
      <c r="CQ288" s="68">
        <f>SUM(CR288:CV288)</f>
        <v>0</v>
      </c>
      <c r="CR288" s="69"/>
      <c r="CS288" s="69"/>
      <c r="CT288" s="69"/>
      <c r="CU288" s="69"/>
      <c r="CV288" s="69"/>
      <c r="CW288" s="71">
        <f>CQ288*$H288</f>
        <v>0</v>
      </c>
      <c r="CX288" s="68">
        <f>SUM(CY288:DC288)</f>
        <v>0</v>
      </c>
      <c r="CY288" s="69"/>
      <c r="CZ288" s="69"/>
      <c r="DA288" s="69"/>
      <c r="DB288" s="69"/>
      <c r="DC288" s="69"/>
      <c r="DD288" s="71">
        <f>CX288*$H288</f>
        <v>0</v>
      </c>
      <c r="DE288" s="68">
        <f>SUM(DF288:DJ288)</f>
        <v>0</v>
      </c>
      <c r="DF288" s="69"/>
      <c r="DG288" s="69"/>
      <c r="DH288" s="69"/>
      <c r="DI288" s="69"/>
      <c r="DJ288" s="69"/>
      <c r="DK288" s="71">
        <f>DE288*$H288</f>
        <v>0</v>
      </c>
      <c r="DL288" s="68">
        <f>SUM(DM288:DQ288)</f>
        <v>0</v>
      </c>
      <c r="DM288" s="69"/>
      <c r="DN288" s="69"/>
      <c r="DO288" s="69"/>
      <c r="DP288" s="69"/>
      <c r="DQ288" s="69"/>
      <c r="DR288" s="71">
        <f>DL288*$H288</f>
        <v>0</v>
      </c>
      <c r="DS288" s="68">
        <f>SUM(DT288:DX288)</f>
        <v>0</v>
      </c>
      <c r="DT288" s="69"/>
      <c r="DU288" s="69"/>
      <c r="DV288" s="69"/>
      <c r="DW288" s="69"/>
      <c r="DX288" s="69"/>
      <c r="DY288" s="71">
        <f>DS288*$H288</f>
        <v>0</v>
      </c>
      <c r="DZ288" s="68">
        <f>SUM(EA288:EE288)</f>
        <v>0</v>
      </c>
      <c r="EA288" s="69"/>
      <c r="EB288" s="69"/>
      <c r="EC288" s="69"/>
      <c r="ED288" s="69"/>
      <c r="EE288" s="69"/>
      <c r="EF288" s="71">
        <f>DZ288*$H288</f>
        <v>0</v>
      </c>
      <c r="EG288" s="70">
        <f t="shared" si="104"/>
        <v>1</v>
      </c>
      <c r="EH288" s="73">
        <f t="shared" si="105"/>
        <v>0</v>
      </c>
      <c r="EI288" s="70">
        <f t="shared" si="107"/>
        <v>0</v>
      </c>
      <c r="EJ288" s="66">
        <f t="shared" si="108"/>
        <v>0</v>
      </c>
      <c r="EM288" s="67"/>
    </row>
    <row r="289" spans="1:143" outlineLevel="1" x14ac:dyDescent="0.2">
      <c r="A289" s="313" t="s">
        <v>437</v>
      </c>
      <c r="B289" s="314"/>
      <c r="C289" s="307"/>
      <c r="D289" s="176" t="s">
        <v>358</v>
      </c>
      <c r="E289" s="28">
        <f>SUM(H290:H291)</f>
        <v>0</v>
      </c>
      <c r="F289" s="28"/>
      <c r="G289" s="28"/>
      <c r="H289" s="28"/>
      <c r="I289" s="27" t="e">
        <f>E289/$G$686</f>
        <v>#DIV/0!</v>
      </c>
      <c r="J289" s="19">
        <f t="shared" si="106"/>
        <v>1</v>
      </c>
      <c r="K289" s="68"/>
      <c r="L289" s="69"/>
      <c r="M289" s="69"/>
      <c r="N289" s="69"/>
      <c r="O289" s="69"/>
      <c r="P289" s="70"/>
      <c r="Q289" s="73"/>
      <c r="R289" s="68"/>
      <c r="S289" s="69"/>
      <c r="T289" s="69"/>
      <c r="U289" s="69"/>
      <c r="V289" s="69"/>
      <c r="W289" s="70"/>
      <c r="X289" s="71"/>
      <c r="Y289" s="68"/>
      <c r="Z289" s="69"/>
      <c r="AA289" s="69"/>
      <c r="AB289" s="69"/>
      <c r="AC289" s="69"/>
      <c r="AD289" s="70"/>
      <c r="AE289" s="71"/>
      <c r="AF289" s="68"/>
      <c r="AG289" s="69"/>
      <c r="AH289" s="69"/>
      <c r="AI289" s="69"/>
      <c r="AJ289" s="69"/>
      <c r="AK289" s="70"/>
      <c r="AL289" s="71"/>
      <c r="AM289" s="68"/>
      <c r="AN289" s="69"/>
      <c r="AO289" s="69"/>
      <c r="AP289" s="69"/>
      <c r="AQ289" s="69"/>
      <c r="AR289" s="70"/>
      <c r="AS289" s="71"/>
      <c r="AT289" s="68"/>
      <c r="AU289" s="69"/>
      <c r="AV289" s="69"/>
      <c r="AW289" s="69"/>
      <c r="AX289" s="69"/>
      <c r="AY289" s="70"/>
      <c r="AZ289" s="71"/>
      <c r="BA289" s="68"/>
      <c r="BB289" s="69"/>
      <c r="BC289" s="69"/>
      <c r="BD289" s="69"/>
      <c r="BE289" s="69"/>
      <c r="BF289" s="70"/>
      <c r="BG289" s="71"/>
      <c r="BH289" s="68"/>
      <c r="BI289" s="69"/>
      <c r="BJ289" s="69"/>
      <c r="BK289" s="69"/>
      <c r="BL289" s="69"/>
      <c r="BM289" s="70"/>
      <c r="BN289" s="71"/>
      <c r="BO289" s="68"/>
      <c r="BP289" s="69"/>
      <c r="BQ289" s="69"/>
      <c r="BR289" s="69"/>
      <c r="BS289" s="69"/>
      <c r="BT289" s="70"/>
      <c r="BU289" s="71"/>
      <c r="BV289" s="68"/>
      <c r="BW289" s="69"/>
      <c r="BX289" s="69"/>
      <c r="BY289" s="69"/>
      <c r="BZ289" s="69"/>
      <c r="CA289" s="70"/>
      <c r="CB289" s="71"/>
      <c r="CC289" s="68"/>
      <c r="CD289" s="69"/>
      <c r="CE289" s="69"/>
      <c r="CF289" s="69"/>
      <c r="CG289" s="69"/>
      <c r="CH289" s="70"/>
      <c r="CI289" s="71"/>
      <c r="CJ289" s="68"/>
      <c r="CK289" s="69"/>
      <c r="CL289" s="69"/>
      <c r="CM289" s="69"/>
      <c r="CN289" s="69"/>
      <c r="CO289" s="70"/>
      <c r="CP289" s="71"/>
      <c r="CQ289" s="68"/>
      <c r="CR289" s="69"/>
      <c r="CS289" s="69"/>
      <c r="CT289" s="69"/>
      <c r="CU289" s="69"/>
      <c r="CV289" s="70"/>
      <c r="CW289" s="71"/>
      <c r="CX289" s="68"/>
      <c r="CY289" s="69"/>
      <c r="CZ289" s="69"/>
      <c r="DA289" s="69"/>
      <c r="DB289" s="69"/>
      <c r="DC289" s="70"/>
      <c r="DD289" s="71"/>
      <c r="DE289" s="68"/>
      <c r="DF289" s="69"/>
      <c r="DG289" s="69"/>
      <c r="DH289" s="69"/>
      <c r="DI289" s="69"/>
      <c r="DJ289" s="70"/>
      <c r="DK289" s="71"/>
      <c r="DL289" s="68"/>
      <c r="DM289" s="69"/>
      <c r="DN289" s="69"/>
      <c r="DO289" s="69"/>
      <c r="DP289" s="69"/>
      <c r="DQ289" s="70"/>
      <c r="DR289" s="71"/>
      <c r="DS289" s="68"/>
      <c r="DT289" s="69"/>
      <c r="DU289" s="69"/>
      <c r="DV289" s="69"/>
      <c r="DW289" s="69"/>
      <c r="DX289" s="70"/>
      <c r="DY289" s="71"/>
      <c r="DZ289" s="68"/>
      <c r="EA289" s="69"/>
      <c r="EB289" s="69"/>
      <c r="EC289" s="69"/>
      <c r="ED289" s="69"/>
      <c r="EE289" s="70"/>
      <c r="EF289" s="71"/>
      <c r="EG289" s="70">
        <f t="shared" si="104"/>
        <v>1</v>
      </c>
      <c r="EH289" s="73">
        <f t="shared" si="105"/>
        <v>0</v>
      </c>
      <c r="EI289" s="70">
        <f t="shared" si="107"/>
        <v>0</v>
      </c>
      <c r="EJ289" s="66">
        <f t="shared" si="108"/>
        <v>0</v>
      </c>
      <c r="EM289" s="67"/>
    </row>
    <row r="290" spans="1:143" outlineLevel="1" x14ac:dyDescent="0.2">
      <c r="A290" s="302" t="s">
        <v>331</v>
      </c>
      <c r="B290" s="304" t="s">
        <v>237</v>
      </c>
      <c r="C290" s="306" t="str">
        <f>IFERROR(IFERROR(IF(MATCH(B290,[1]SINAPI!$A$3:$A$7037,0),(PROPER(VLOOKUP(B290,[1]SINAPI!$A$3:$E$7037,5,0))),0),IFERROR(IF(MATCH(B290,'[1]CDHU-182'!$A$9:$A$4098,0),(UPPER(VLOOKUP(B290,'[1]CDHU-182'!$A$9:$H$4098,8,0))),0),IFERROR(IF(MATCH(B290,[1]FDE!$A$7:$A$3232,0),(VLOOKUP(B290,[1]FDE!$A$7:$E$3232,5,0)),0),IF(MATCH(B290,'[1]SIURB Edif'!$A$2:$A$2699,0),(PROPER(VLOOKUP(B290,'[1]SIURB Edif'!A$2:E$2699,5,0))),0))))," ")</f>
        <v>CDHU-182</v>
      </c>
      <c r="D290" s="169" t="s">
        <v>814</v>
      </c>
      <c r="E290" s="170" t="s">
        <v>22</v>
      </c>
      <c r="F290" s="174">
        <v>44.62</v>
      </c>
      <c r="G290" s="74"/>
      <c r="H290" s="172">
        <f>ROUND(IFERROR(F290*G290," - "),2)</f>
        <v>0</v>
      </c>
      <c r="I290" s="175" t="e">
        <f>H290/$G$686</f>
        <v>#DIV/0!</v>
      </c>
      <c r="J290" s="19">
        <f t="shared" si="106"/>
        <v>1</v>
      </c>
      <c r="K290" s="68">
        <f>SUM(L290:P290)</f>
        <v>0</v>
      </c>
      <c r="L290" s="69"/>
      <c r="M290" s="69"/>
      <c r="N290" s="69"/>
      <c r="O290" s="69"/>
      <c r="P290" s="69"/>
      <c r="Q290" s="73">
        <f>K290*$H290</f>
        <v>0</v>
      </c>
      <c r="R290" s="68">
        <f>SUM(S290:W290)</f>
        <v>0</v>
      </c>
      <c r="S290" s="69"/>
      <c r="T290" s="69"/>
      <c r="U290" s="69"/>
      <c r="V290" s="69"/>
      <c r="W290" s="69"/>
      <c r="X290" s="71">
        <f>R290*$H290</f>
        <v>0</v>
      </c>
      <c r="Y290" s="68">
        <f>SUM(Z290:AD290)</f>
        <v>0</v>
      </c>
      <c r="Z290" s="69"/>
      <c r="AA290" s="69"/>
      <c r="AB290" s="69"/>
      <c r="AC290" s="69"/>
      <c r="AD290" s="69"/>
      <c r="AE290" s="71">
        <f>Y290*$H290</f>
        <v>0</v>
      </c>
      <c r="AF290" s="68">
        <f>SUM(AG290:AK290)</f>
        <v>0</v>
      </c>
      <c r="AG290" s="69"/>
      <c r="AH290" s="69"/>
      <c r="AI290" s="69"/>
      <c r="AJ290" s="69"/>
      <c r="AK290" s="69"/>
      <c r="AL290" s="71">
        <f>AF290*$H290</f>
        <v>0</v>
      </c>
      <c r="AM290" s="68">
        <f>SUM(AN290:AR290)</f>
        <v>0</v>
      </c>
      <c r="AN290" s="69"/>
      <c r="AO290" s="69"/>
      <c r="AP290" s="69"/>
      <c r="AQ290" s="69"/>
      <c r="AR290" s="69"/>
      <c r="AS290" s="71">
        <f>AM290*$H290</f>
        <v>0</v>
      </c>
      <c r="AT290" s="68">
        <f>SUM(AU290:AY290)</f>
        <v>0</v>
      </c>
      <c r="AU290" s="69"/>
      <c r="AV290" s="69"/>
      <c r="AW290" s="69"/>
      <c r="AX290" s="69"/>
      <c r="AY290" s="69"/>
      <c r="AZ290" s="71">
        <f>AT290*$H290</f>
        <v>0</v>
      </c>
      <c r="BA290" s="68">
        <f>SUM(BB290:BF290)</f>
        <v>0</v>
      </c>
      <c r="BB290" s="69"/>
      <c r="BC290" s="69"/>
      <c r="BD290" s="69"/>
      <c r="BE290" s="69"/>
      <c r="BF290" s="69"/>
      <c r="BG290" s="71">
        <f>BA290*$H290</f>
        <v>0</v>
      </c>
      <c r="BH290" s="68">
        <f>SUM(BI290:BM290)</f>
        <v>0</v>
      </c>
      <c r="BI290" s="69"/>
      <c r="BJ290" s="69"/>
      <c r="BK290" s="69"/>
      <c r="BL290" s="69"/>
      <c r="BM290" s="69"/>
      <c r="BN290" s="71">
        <f>BH290*$H290</f>
        <v>0</v>
      </c>
      <c r="BO290" s="68">
        <f>SUM(BP290:BT290)</f>
        <v>0</v>
      </c>
      <c r="BP290" s="69"/>
      <c r="BQ290" s="69"/>
      <c r="BR290" s="69"/>
      <c r="BS290" s="69"/>
      <c r="BT290" s="69"/>
      <c r="BU290" s="71">
        <f>BO290*$H290</f>
        <v>0</v>
      </c>
      <c r="BV290" s="68">
        <f>SUM(BW290:CA290)</f>
        <v>0</v>
      </c>
      <c r="BW290" s="69"/>
      <c r="BX290" s="69"/>
      <c r="BY290" s="69"/>
      <c r="BZ290" s="69"/>
      <c r="CA290" s="69"/>
      <c r="CB290" s="71">
        <f>BV290*$H290</f>
        <v>0</v>
      </c>
      <c r="CC290" s="68">
        <f>SUM(CD290:CH290)</f>
        <v>0</v>
      </c>
      <c r="CD290" s="69"/>
      <c r="CE290" s="69"/>
      <c r="CF290" s="69"/>
      <c r="CG290" s="69"/>
      <c r="CH290" s="69"/>
      <c r="CI290" s="71">
        <f>CC290*$H290</f>
        <v>0</v>
      </c>
      <c r="CJ290" s="68">
        <f>SUM(CK290:CO290)</f>
        <v>0</v>
      </c>
      <c r="CK290" s="69"/>
      <c r="CL290" s="69"/>
      <c r="CM290" s="69"/>
      <c r="CN290" s="69"/>
      <c r="CO290" s="69"/>
      <c r="CP290" s="71">
        <f>CJ290*$H290</f>
        <v>0</v>
      </c>
      <c r="CQ290" s="68">
        <f>SUM(CR290:CV290)</f>
        <v>0</v>
      </c>
      <c r="CR290" s="69"/>
      <c r="CS290" s="69"/>
      <c r="CT290" s="69"/>
      <c r="CU290" s="69"/>
      <c r="CV290" s="69"/>
      <c r="CW290" s="71">
        <f>CQ290*$H290</f>
        <v>0</v>
      </c>
      <c r="CX290" s="68">
        <f>SUM(CY290:DC290)</f>
        <v>0</v>
      </c>
      <c r="CY290" s="69"/>
      <c r="CZ290" s="69"/>
      <c r="DA290" s="69"/>
      <c r="DB290" s="69"/>
      <c r="DC290" s="69"/>
      <c r="DD290" s="71">
        <f>CX290*$H290</f>
        <v>0</v>
      </c>
      <c r="DE290" s="68">
        <f>SUM(DF290:DJ290)</f>
        <v>0</v>
      </c>
      <c r="DF290" s="69"/>
      <c r="DG290" s="69"/>
      <c r="DH290" s="69"/>
      <c r="DI290" s="69"/>
      <c r="DJ290" s="69"/>
      <c r="DK290" s="71">
        <f>DE290*$H290</f>
        <v>0</v>
      </c>
      <c r="DL290" s="68">
        <f>SUM(DM290:DQ290)</f>
        <v>0</v>
      </c>
      <c r="DM290" s="69"/>
      <c r="DN290" s="69"/>
      <c r="DO290" s="69"/>
      <c r="DP290" s="69"/>
      <c r="DQ290" s="69"/>
      <c r="DR290" s="71">
        <f>DL290*$H290</f>
        <v>0</v>
      </c>
      <c r="DS290" s="68">
        <f>SUM(DT290:DX290)</f>
        <v>0</v>
      </c>
      <c r="DT290" s="69"/>
      <c r="DU290" s="69"/>
      <c r="DV290" s="69"/>
      <c r="DW290" s="69"/>
      <c r="DX290" s="69"/>
      <c r="DY290" s="71">
        <f>DS290*$H290</f>
        <v>0</v>
      </c>
      <c r="DZ290" s="68">
        <f>SUM(EA290:EE290)</f>
        <v>0</v>
      </c>
      <c r="EA290" s="69"/>
      <c r="EB290" s="69"/>
      <c r="EC290" s="69"/>
      <c r="ED290" s="69"/>
      <c r="EE290" s="69"/>
      <c r="EF290" s="71">
        <f>DZ290*$H290</f>
        <v>0</v>
      </c>
      <c r="EG290" s="70">
        <f t="shared" si="104"/>
        <v>1</v>
      </c>
      <c r="EH290" s="73">
        <f t="shared" si="105"/>
        <v>0</v>
      </c>
      <c r="EI290" s="70">
        <f t="shared" si="107"/>
        <v>0</v>
      </c>
      <c r="EJ290" s="66">
        <f t="shared" si="108"/>
        <v>0</v>
      </c>
      <c r="EM290" s="67"/>
    </row>
    <row r="291" spans="1:143" outlineLevel="1" x14ac:dyDescent="0.2">
      <c r="A291" s="302" t="s">
        <v>332</v>
      </c>
      <c r="B291" s="304">
        <v>150312</v>
      </c>
      <c r="C291" s="306" t="str">
        <f>IFERROR(IFERROR(IF(MATCH(B291,[1]SINAPI!$A$3:$A$7037,0),(PROPER(VLOOKUP(B291,[1]SINAPI!$A$3:$E$7037,5,0))),0),IFERROR(IF(MATCH(B291,'[1]CDHU-182'!$A$9:$A$4098,0),(UPPER(VLOOKUP(B291,'[1]CDHU-182'!$A$9:$H$4098,8,0))),0),IFERROR(IF(MATCH(B291,[1]FDE!$A$7:$A$3232,0),(VLOOKUP(B291,[1]FDE!$A$7:$E$3232,5,0)),0),IF(MATCH(B291,'[1]SIURB Edif'!$A$2:$A$2699,0),(PROPER(VLOOKUP(B291,'[1]SIURB Edif'!A$2:E$2699,5,0))),0))))," ")</f>
        <v>Siurb (Edif)-Jan/21</v>
      </c>
      <c r="D291" s="169" t="s">
        <v>821</v>
      </c>
      <c r="E291" s="170" t="s">
        <v>322</v>
      </c>
      <c r="F291" s="174">
        <v>44.62</v>
      </c>
      <c r="G291" s="74"/>
      <c r="H291" s="172">
        <f>ROUND(IFERROR(F291*G291," - "),2)</f>
        <v>0</v>
      </c>
      <c r="I291" s="175" t="e">
        <f>H291/$G$686</f>
        <v>#DIV/0!</v>
      </c>
      <c r="J291" s="19">
        <f t="shared" si="106"/>
        <v>1</v>
      </c>
      <c r="K291" s="68">
        <f>SUM(L291:P291)</f>
        <v>0</v>
      </c>
      <c r="L291" s="69"/>
      <c r="M291" s="69"/>
      <c r="N291" s="69"/>
      <c r="O291" s="69"/>
      <c r="P291" s="69"/>
      <c r="Q291" s="73">
        <f>K291*$H291</f>
        <v>0</v>
      </c>
      <c r="R291" s="68">
        <f>SUM(S291:W291)</f>
        <v>0</v>
      </c>
      <c r="S291" s="69"/>
      <c r="T291" s="69"/>
      <c r="U291" s="69"/>
      <c r="V291" s="69"/>
      <c r="W291" s="69"/>
      <c r="X291" s="71">
        <f>R291*$H291</f>
        <v>0</v>
      </c>
      <c r="Y291" s="68">
        <f>SUM(Z291:AD291)</f>
        <v>0</v>
      </c>
      <c r="Z291" s="69"/>
      <c r="AA291" s="69"/>
      <c r="AB291" s="69"/>
      <c r="AC291" s="69"/>
      <c r="AD291" s="69"/>
      <c r="AE291" s="71">
        <f>Y291*$H291</f>
        <v>0</v>
      </c>
      <c r="AF291" s="68">
        <f>SUM(AG291:AK291)</f>
        <v>0</v>
      </c>
      <c r="AG291" s="69"/>
      <c r="AH291" s="69"/>
      <c r="AI291" s="69"/>
      <c r="AJ291" s="69"/>
      <c r="AK291" s="69"/>
      <c r="AL291" s="71">
        <f>AF291*$H291</f>
        <v>0</v>
      </c>
      <c r="AM291" s="68">
        <f>SUM(AN291:AR291)</f>
        <v>0</v>
      </c>
      <c r="AN291" s="69"/>
      <c r="AO291" s="69"/>
      <c r="AP291" s="69"/>
      <c r="AQ291" s="69"/>
      <c r="AR291" s="69"/>
      <c r="AS291" s="71">
        <f>AM291*$H291</f>
        <v>0</v>
      </c>
      <c r="AT291" s="68">
        <f>SUM(AU291:AY291)</f>
        <v>0</v>
      </c>
      <c r="AU291" s="69"/>
      <c r="AV291" s="69"/>
      <c r="AW291" s="69"/>
      <c r="AX291" s="69"/>
      <c r="AY291" s="69"/>
      <c r="AZ291" s="71">
        <f>AT291*$H291</f>
        <v>0</v>
      </c>
      <c r="BA291" s="68">
        <f>SUM(BB291:BF291)</f>
        <v>0</v>
      </c>
      <c r="BB291" s="69"/>
      <c r="BC291" s="69"/>
      <c r="BD291" s="69"/>
      <c r="BE291" s="69"/>
      <c r="BF291" s="69"/>
      <c r="BG291" s="71">
        <f>BA291*$H291</f>
        <v>0</v>
      </c>
      <c r="BH291" s="68">
        <f>SUM(BI291:BM291)</f>
        <v>0</v>
      </c>
      <c r="BI291" s="69"/>
      <c r="BJ291" s="69"/>
      <c r="BK291" s="69"/>
      <c r="BL291" s="69"/>
      <c r="BM291" s="69"/>
      <c r="BN291" s="71">
        <f>BH291*$H291</f>
        <v>0</v>
      </c>
      <c r="BO291" s="68">
        <f>SUM(BP291:BT291)</f>
        <v>0</v>
      </c>
      <c r="BP291" s="69"/>
      <c r="BQ291" s="69"/>
      <c r="BR291" s="69"/>
      <c r="BS291" s="69"/>
      <c r="BT291" s="69"/>
      <c r="BU291" s="71">
        <f>BO291*$H291</f>
        <v>0</v>
      </c>
      <c r="BV291" s="68">
        <f>SUM(BW291:CA291)</f>
        <v>0</v>
      </c>
      <c r="BW291" s="69"/>
      <c r="BX291" s="69"/>
      <c r="BY291" s="69"/>
      <c r="BZ291" s="69"/>
      <c r="CA291" s="69"/>
      <c r="CB291" s="71">
        <f>BV291*$H291</f>
        <v>0</v>
      </c>
      <c r="CC291" s="68">
        <f>SUM(CD291:CH291)</f>
        <v>0</v>
      </c>
      <c r="CD291" s="69"/>
      <c r="CE291" s="69"/>
      <c r="CF291" s="69"/>
      <c r="CG291" s="69"/>
      <c r="CH291" s="69"/>
      <c r="CI291" s="71">
        <f>CC291*$H291</f>
        <v>0</v>
      </c>
      <c r="CJ291" s="68">
        <f>SUM(CK291:CO291)</f>
        <v>0</v>
      </c>
      <c r="CK291" s="69"/>
      <c r="CL291" s="69"/>
      <c r="CM291" s="69"/>
      <c r="CN291" s="69"/>
      <c r="CO291" s="69"/>
      <c r="CP291" s="71">
        <f>CJ291*$H291</f>
        <v>0</v>
      </c>
      <c r="CQ291" s="68">
        <f>SUM(CR291:CV291)</f>
        <v>0</v>
      </c>
      <c r="CR291" s="69"/>
      <c r="CS291" s="69"/>
      <c r="CT291" s="69"/>
      <c r="CU291" s="69"/>
      <c r="CV291" s="69"/>
      <c r="CW291" s="71">
        <f>CQ291*$H291</f>
        <v>0</v>
      </c>
      <c r="CX291" s="68">
        <f>SUM(CY291:DC291)</f>
        <v>0</v>
      </c>
      <c r="CY291" s="69"/>
      <c r="CZ291" s="69"/>
      <c r="DA291" s="69"/>
      <c r="DB291" s="69"/>
      <c r="DC291" s="69"/>
      <c r="DD291" s="71">
        <f>CX291*$H291</f>
        <v>0</v>
      </c>
      <c r="DE291" s="68">
        <f>SUM(DF291:DJ291)</f>
        <v>0</v>
      </c>
      <c r="DF291" s="69"/>
      <c r="DG291" s="69"/>
      <c r="DH291" s="69"/>
      <c r="DI291" s="69"/>
      <c r="DJ291" s="69"/>
      <c r="DK291" s="71">
        <f>DE291*$H291</f>
        <v>0</v>
      </c>
      <c r="DL291" s="68">
        <f>SUM(DM291:DQ291)</f>
        <v>0</v>
      </c>
      <c r="DM291" s="69"/>
      <c r="DN291" s="69"/>
      <c r="DO291" s="69"/>
      <c r="DP291" s="69"/>
      <c r="DQ291" s="69"/>
      <c r="DR291" s="71">
        <f>DL291*$H291</f>
        <v>0</v>
      </c>
      <c r="DS291" s="68">
        <f>SUM(DT291:DX291)</f>
        <v>0</v>
      </c>
      <c r="DT291" s="69"/>
      <c r="DU291" s="69"/>
      <c r="DV291" s="69"/>
      <c r="DW291" s="69"/>
      <c r="DX291" s="69"/>
      <c r="DY291" s="71">
        <f>DS291*$H291</f>
        <v>0</v>
      </c>
      <c r="DZ291" s="68">
        <f>SUM(EA291:EE291)</f>
        <v>0</v>
      </c>
      <c r="EA291" s="69"/>
      <c r="EB291" s="69"/>
      <c r="EC291" s="69"/>
      <c r="ED291" s="69"/>
      <c r="EE291" s="69"/>
      <c r="EF291" s="71">
        <f>DZ291*$H291</f>
        <v>0</v>
      </c>
      <c r="EG291" s="70">
        <f t="shared" si="104"/>
        <v>1</v>
      </c>
      <c r="EH291" s="73">
        <f t="shared" si="105"/>
        <v>0</v>
      </c>
      <c r="EI291" s="70">
        <f t="shared" si="107"/>
        <v>0</v>
      </c>
      <c r="EJ291" s="66">
        <f t="shared" si="108"/>
        <v>0</v>
      </c>
      <c r="EM291" s="67"/>
    </row>
    <row r="292" spans="1:143" ht="25.5" outlineLevel="1" x14ac:dyDescent="0.2">
      <c r="A292" s="313" t="s">
        <v>438</v>
      </c>
      <c r="B292" s="314"/>
      <c r="C292" s="307"/>
      <c r="D292" s="176" t="s">
        <v>355</v>
      </c>
      <c r="E292" s="28">
        <f>SUM(H293:H295)</f>
        <v>0</v>
      </c>
      <c r="F292" s="28"/>
      <c r="G292" s="28"/>
      <c r="H292" s="28"/>
      <c r="I292" s="27" t="e">
        <f>E292/$G$686</f>
        <v>#DIV/0!</v>
      </c>
      <c r="J292" s="19">
        <f t="shared" si="106"/>
        <v>1</v>
      </c>
      <c r="K292" s="68">
        <f>SUM(L292:P292)</f>
        <v>0</v>
      </c>
      <c r="L292" s="69"/>
      <c r="M292" s="69"/>
      <c r="N292" s="69"/>
      <c r="O292" s="69"/>
      <c r="P292" s="69"/>
      <c r="Q292" s="73">
        <f>K292*$H292</f>
        <v>0</v>
      </c>
      <c r="R292" s="68">
        <f>SUM(S292:W292)</f>
        <v>0</v>
      </c>
      <c r="S292" s="69"/>
      <c r="T292" s="69"/>
      <c r="U292" s="69"/>
      <c r="V292" s="69"/>
      <c r="W292" s="69"/>
      <c r="X292" s="71">
        <f>R292*$H292</f>
        <v>0</v>
      </c>
      <c r="Y292" s="68">
        <f>SUM(Z292:AD292)</f>
        <v>0</v>
      </c>
      <c r="Z292" s="69"/>
      <c r="AA292" s="69"/>
      <c r="AB292" s="69"/>
      <c r="AC292" s="69"/>
      <c r="AD292" s="69"/>
      <c r="AE292" s="71">
        <f>Y292*$H292</f>
        <v>0</v>
      </c>
      <c r="AF292" s="68">
        <f>SUM(AG292:AK292)</f>
        <v>0</v>
      </c>
      <c r="AG292" s="69"/>
      <c r="AH292" s="69"/>
      <c r="AI292" s="69"/>
      <c r="AJ292" s="69"/>
      <c r="AK292" s="69"/>
      <c r="AL292" s="71">
        <f>AF292*$H292</f>
        <v>0</v>
      </c>
      <c r="AM292" s="68">
        <f>SUM(AN292:AR292)</f>
        <v>0</v>
      </c>
      <c r="AN292" s="69"/>
      <c r="AO292" s="69"/>
      <c r="AP292" s="69"/>
      <c r="AQ292" s="69"/>
      <c r="AR292" s="69"/>
      <c r="AS292" s="71">
        <f>AM292*$H292</f>
        <v>0</v>
      </c>
      <c r="AT292" s="68">
        <f>SUM(AU292:AY292)</f>
        <v>0</v>
      </c>
      <c r="AU292" s="69"/>
      <c r="AV292" s="69"/>
      <c r="AW292" s="69"/>
      <c r="AX292" s="69"/>
      <c r="AY292" s="69"/>
      <c r="AZ292" s="71">
        <f>AT292*$H292</f>
        <v>0</v>
      </c>
      <c r="BA292" s="68">
        <f>SUM(BB292:BF292)</f>
        <v>0</v>
      </c>
      <c r="BB292" s="69"/>
      <c r="BC292" s="69"/>
      <c r="BD292" s="69"/>
      <c r="BE292" s="69"/>
      <c r="BF292" s="69"/>
      <c r="BG292" s="71">
        <f>BA292*$H292</f>
        <v>0</v>
      </c>
      <c r="BH292" s="68">
        <f>SUM(BI292:BM292)</f>
        <v>0</v>
      </c>
      <c r="BI292" s="69"/>
      <c r="BJ292" s="69"/>
      <c r="BK292" s="69"/>
      <c r="BL292" s="69"/>
      <c r="BM292" s="69"/>
      <c r="BN292" s="71">
        <f>BH292*$H292</f>
        <v>0</v>
      </c>
      <c r="BO292" s="68">
        <f>SUM(BP292:BT292)</f>
        <v>0</v>
      </c>
      <c r="BP292" s="69"/>
      <c r="BQ292" s="69"/>
      <c r="BR292" s="69"/>
      <c r="BS292" s="69"/>
      <c r="BT292" s="69"/>
      <c r="BU292" s="71">
        <f>BO292*$H292</f>
        <v>0</v>
      </c>
      <c r="BV292" s="68">
        <f>SUM(BW292:CA292)</f>
        <v>0</v>
      </c>
      <c r="BW292" s="69"/>
      <c r="BX292" s="69"/>
      <c r="BY292" s="69"/>
      <c r="BZ292" s="69"/>
      <c r="CA292" s="69"/>
      <c r="CB292" s="71">
        <f>BV292*$H292</f>
        <v>0</v>
      </c>
      <c r="CC292" s="68">
        <f>SUM(CD292:CH292)</f>
        <v>0</v>
      </c>
      <c r="CD292" s="69"/>
      <c r="CE292" s="69"/>
      <c r="CF292" s="69"/>
      <c r="CG292" s="69"/>
      <c r="CH292" s="69"/>
      <c r="CI292" s="71">
        <f>CC292*$H292</f>
        <v>0</v>
      </c>
      <c r="CJ292" s="68">
        <f>SUM(CK292:CO292)</f>
        <v>0</v>
      </c>
      <c r="CK292" s="69"/>
      <c r="CL292" s="69"/>
      <c r="CM292" s="69"/>
      <c r="CN292" s="69"/>
      <c r="CO292" s="69"/>
      <c r="CP292" s="71">
        <f>CJ292*$H292</f>
        <v>0</v>
      </c>
      <c r="CQ292" s="68">
        <f>SUM(CR292:CV292)</f>
        <v>0</v>
      </c>
      <c r="CR292" s="69"/>
      <c r="CS292" s="69"/>
      <c r="CT292" s="69"/>
      <c r="CU292" s="69"/>
      <c r="CV292" s="69"/>
      <c r="CW292" s="71">
        <f>CQ292*$H292</f>
        <v>0</v>
      </c>
      <c r="CX292" s="68">
        <f>SUM(CY292:DC292)</f>
        <v>0</v>
      </c>
      <c r="CY292" s="69"/>
      <c r="CZ292" s="69"/>
      <c r="DA292" s="69"/>
      <c r="DB292" s="69"/>
      <c r="DC292" s="69"/>
      <c r="DD292" s="71">
        <f>CX292*$H292</f>
        <v>0</v>
      </c>
      <c r="DE292" s="68">
        <f>SUM(DF292:DJ292)</f>
        <v>0</v>
      </c>
      <c r="DF292" s="69"/>
      <c r="DG292" s="69"/>
      <c r="DH292" s="69"/>
      <c r="DI292" s="69"/>
      <c r="DJ292" s="69"/>
      <c r="DK292" s="71">
        <f>DE292*$H292</f>
        <v>0</v>
      </c>
      <c r="DL292" s="68">
        <f>SUM(DM292:DQ292)</f>
        <v>0</v>
      </c>
      <c r="DM292" s="69"/>
      <c r="DN292" s="69"/>
      <c r="DO292" s="69"/>
      <c r="DP292" s="69"/>
      <c r="DQ292" s="69"/>
      <c r="DR292" s="71">
        <f>DL292*$H292</f>
        <v>0</v>
      </c>
      <c r="DS292" s="68">
        <f>SUM(DT292:DX292)</f>
        <v>0</v>
      </c>
      <c r="DT292" s="69"/>
      <c r="DU292" s="69"/>
      <c r="DV292" s="69"/>
      <c r="DW292" s="69"/>
      <c r="DX292" s="69"/>
      <c r="DY292" s="71">
        <f>DS292*$H292</f>
        <v>0</v>
      </c>
      <c r="DZ292" s="68">
        <f>SUM(EA292:EE292)</f>
        <v>0</v>
      </c>
      <c r="EA292" s="69"/>
      <c r="EB292" s="69"/>
      <c r="EC292" s="69"/>
      <c r="ED292" s="69"/>
      <c r="EE292" s="69"/>
      <c r="EF292" s="71">
        <f>DZ292*$H292</f>
        <v>0</v>
      </c>
      <c r="EG292" s="70">
        <f t="shared" si="104"/>
        <v>1</v>
      </c>
      <c r="EH292" s="73">
        <f t="shared" si="105"/>
        <v>0</v>
      </c>
      <c r="EI292" s="70">
        <f t="shared" si="107"/>
        <v>0</v>
      </c>
      <c r="EJ292" s="66">
        <f t="shared" si="108"/>
        <v>0</v>
      </c>
      <c r="EM292" s="67"/>
    </row>
    <row r="293" spans="1:143" ht="25.5" outlineLevel="1" x14ac:dyDescent="0.2">
      <c r="A293" s="302" t="s">
        <v>333</v>
      </c>
      <c r="B293" s="303" t="s">
        <v>93</v>
      </c>
      <c r="C293" s="306" t="str">
        <f>IFERROR(IFERROR(IF(MATCH(B293,[1]SINAPI!$A$3:$A$7037,0),(PROPER(VLOOKUP(B293,[1]SINAPI!$A$3:$E$7037,5,0))),0),IFERROR(IF(MATCH(B293,'[1]CDHU-182'!$A$9:$A$4098,0),(UPPER(VLOOKUP(B293,'[1]CDHU-182'!$A$9:$H$4098,8,0))),0),IFERROR(IF(MATCH(B293,[1]FDE!$A$7:$A$3232,0),(VLOOKUP(B293,[1]FDE!$A$7:$E$3232,5,0)),0),IF(MATCH(B293,'[1]SIURB Edif'!$A$2:$A$2699,0),(PROPER(VLOOKUP(B293,'[1]SIURB Edif'!A$2:E$2699,5,0))),0))))," ")</f>
        <v>FDE-Julho/21</v>
      </c>
      <c r="D293" s="169" t="s">
        <v>812</v>
      </c>
      <c r="E293" s="170" t="s">
        <v>75</v>
      </c>
      <c r="F293" s="171">
        <v>1</v>
      </c>
      <c r="G293" s="74"/>
      <c r="H293" s="172">
        <f>ROUND(IFERROR(F293*G293," - "),2)</f>
        <v>0</v>
      </c>
      <c r="I293" s="173" t="e">
        <f>H293/$G$686</f>
        <v>#DIV/0!</v>
      </c>
      <c r="J293" s="19">
        <f t="shared" si="106"/>
        <v>1</v>
      </c>
      <c r="K293" s="68"/>
      <c r="L293" s="69"/>
      <c r="M293" s="69"/>
      <c r="N293" s="69"/>
      <c r="O293" s="69"/>
      <c r="P293" s="70"/>
      <c r="Q293" s="73"/>
      <c r="R293" s="68"/>
      <c r="S293" s="69"/>
      <c r="T293" s="69"/>
      <c r="U293" s="69"/>
      <c r="V293" s="69"/>
      <c r="W293" s="70"/>
      <c r="X293" s="71"/>
      <c r="Y293" s="68"/>
      <c r="Z293" s="69"/>
      <c r="AA293" s="69"/>
      <c r="AB293" s="69"/>
      <c r="AC293" s="69"/>
      <c r="AD293" s="70"/>
      <c r="AE293" s="71"/>
      <c r="AF293" s="68"/>
      <c r="AG293" s="69"/>
      <c r="AH293" s="69"/>
      <c r="AI293" s="69"/>
      <c r="AJ293" s="69"/>
      <c r="AK293" s="70"/>
      <c r="AL293" s="71"/>
      <c r="AM293" s="68"/>
      <c r="AN293" s="69"/>
      <c r="AO293" s="69"/>
      <c r="AP293" s="69"/>
      <c r="AQ293" s="69"/>
      <c r="AR293" s="70"/>
      <c r="AS293" s="71"/>
      <c r="AT293" s="68"/>
      <c r="AU293" s="69"/>
      <c r="AV293" s="69"/>
      <c r="AW293" s="69"/>
      <c r="AX293" s="69"/>
      <c r="AY293" s="70"/>
      <c r="AZ293" s="71"/>
      <c r="BA293" s="68"/>
      <c r="BB293" s="69"/>
      <c r="BC293" s="69"/>
      <c r="BD293" s="69"/>
      <c r="BE293" s="69"/>
      <c r="BF293" s="70"/>
      <c r="BG293" s="71"/>
      <c r="BH293" s="68"/>
      <c r="BI293" s="69"/>
      <c r="BJ293" s="69"/>
      <c r="BK293" s="69"/>
      <c r="BL293" s="69"/>
      <c r="BM293" s="70"/>
      <c r="BN293" s="71"/>
      <c r="BO293" s="68"/>
      <c r="BP293" s="69"/>
      <c r="BQ293" s="69"/>
      <c r="BR293" s="69"/>
      <c r="BS293" s="69"/>
      <c r="BT293" s="70"/>
      <c r="BU293" s="71"/>
      <c r="BV293" s="68"/>
      <c r="BW293" s="69"/>
      <c r="BX293" s="69"/>
      <c r="BY293" s="69"/>
      <c r="BZ293" s="69"/>
      <c r="CA293" s="70"/>
      <c r="CB293" s="71"/>
      <c r="CC293" s="68"/>
      <c r="CD293" s="69"/>
      <c r="CE293" s="69"/>
      <c r="CF293" s="69"/>
      <c r="CG293" s="69"/>
      <c r="CH293" s="70"/>
      <c r="CI293" s="71"/>
      <c r="CJ293" s="68"/>
      <c r="CK293" s="69"/>
      <c r="CL293" s="69"/>
      <c r="CM293" s="69"/>
      <c r="CN293" s="69"/>
      <c r="CO293" s="70"/>
      <c r="CP293" s="71"/>
      <c r="CQ293" s="68"/>
      <c r="CR293" s="69"/>
      <c r="CS293" s="69"/>
      <c r="CT293" s="69"/>
      <c r="CU293" s="69"/>
      <c r="CV293" s="70"/>
      <c r="CW293" s="71"/>
      <c r="CX293" s="68"/>
      <c r="CY293" s="69"/>
      <c r="CZ293" s="69"/>
      <c r="DA293" s="69"/>
      <c r="DB293" s="69"/>
      <c r="DC293" s="70"/>
      <c r="DD293" s="71"/>
      <c r="DE293" s="68"/>
      <c r="DF293" s="69"/>
      <c r="DG293" s="69"/>
      <c r="DH293" s="69"/>
      <c r="DI293" s="69"/>
      <c r="DJ293" s="70"/>
      <c r="DK293" s="71"/>
      <c r="DL293" s="68"/>
      <c r="DM293" s="69"/>
      <c r="DN293" s="69"/>
      <c r="DO293" s="69"/>
      <c r="DP293" s="69"/>
      <c r="DQ293" s="70"/>
      <c r="DR293" s="71"/>
      <c r="DS293" s="68"/>
      <c r="DT293" s="69"/>
      <c r="DU293" s="69"/>
      <c r="DV293" s="69"/>
      <c r="DW293" s="69"/>
      <c r="DX293" s="70"/>
      <c r="DY293" s="71"/>
      <c r="DZ293" s="68"/>
      <c r="EA293" s="69"/>
      <c r="EB293" s="69"/>
      <c r="EC293" s="69"/>
      <c r="ED293" s="69"/>
      <c r="EE293" s="70"/>
      <c r="EF293" s="71"/>
      <c r="EG293" s="70">
        <f t="shared" si="104"/>
        <v>1</v>
      </c>
      <c r="EH293" s="73">
        <f t="shared" si="105"/>
        <v>0</v>
      </c>
      <c r="EI293" s="70">
        <f t="shared" si="107"/>
        <v>0</v>
      </c>
      <c r="EJ293" s="66">
        <f t="shared" si="108"/>
        <v>0</v>
      </c>
      <c r="EM293" s="67"/>
    </row>
    <row r="294" spans="1:143" ht="25.5" outlineLevel="1" x14ac:dyDescent="0.2">
      <c r="A294" s="302" t="s">
        <v>334</v>
      </c>
      <c r="B294" s="303" t="s">
        <v>74</v>
      </c>
      <c r="C294" s="306" t="str">
        <f>IFERROR(IFERROR(IF(MATCH(B294,[1]SINAPI!$A$3:$A$7037,0),(PROPER(VLOOKUP(B294,[1]SINAPI!$A$3:$E$7037,5,0))),0),IFERROR(IF(MATCH(B294,'[1]CDHU-182'!$A$9:$A$4098,0),(UPPER(VLOOKUP(B294,'[1]CDHU-182'!$A$9:$H$4098,8,0))),0),IFERROR(IF(MATCH(B294,[1]FDE!$A$7:$A$3232,0),(VLOOKUP(B294,[1]FDE!$A$7:$E$3232,5,0)),0),IF(MATCH(B294,'[1]SIURB Edif'!$A$2:$A$2699,0),(PROPER(VLOOKUP(B294,'[1]SIURB Edif'!A$2:E$2699,5,0))),0))))," ")</f>
        <v>FDE-Julho/21</v>
      </c>
      <c r="D294" s="169" t="s">
        <v>813</v>
      </c>
      <c r="E294" s="170" t="s">
        <v>75</v>
      </c>
      <c r="F294" s="171">
        <v>1</v>
      </c>
      <c r="G294" s="74"/>
      <c r="H294" s="172">
        <f>ROUND(IFERROR(F294*G294," - "),2)</f>
        <v>0</v>
      </c>
      <c r="I294" s="173" t="e">
        <f>H294/$G$686</f>
        <v>#DIV/0!</v>
      </c>
      <c r="J294" s="19">
        <f t="shared" si="106"/>
        <v>1</v>
      </c>
      <c r="K294" s="68">
        <f>SUM(L294:P294)</f>
        <v>0</v>
      </c>
      <c r="L294" s="69"/>
      <c r="M294" s="69"/>
      <c r="N294" s="69"/>
      <c r="O294" s="69"/>
      <c r="P294" s="69"/>
      <c r="Q294" s="73">
        <f>K294*$H294</f>
        <v>0</v>
      </c>
      <c r="R294" s="68">
        <f>SUM(S294:W294)</f>
        <v>0</v>
      </c>
      <c r="S294" s="69"/>
      <c r="T294" s="69"/>
      <c r="U294" s="69"/>
      <c r="V294" s="69"/>
      <c r="W294" s="69"/>
      <c r="X294" s="71">
        <f>R294*$H294</f>
        <v>0</v>
      </c>
      <c r="Y294" s="68">
        <f>SUM(Z294:AD294)</f>
        <v>0</v>
      </c>
      <c r="Z294" s="69"/>
      <c r="AA294" s="69"/>
      <c r="AB294" s="69"/>
      <c r="AC294" s="69"/>
      <c r="AD294" s="69"/>
      <c r="AE294" s="71">
        <f>Y294*$H294</f>
        <v>0</v>
      </c>
      <c r="AF294" s="68">
        <f>SUM(AG294:AK294)</f>
        <v>0</v>
      </c>
      <c r="AG294" s="69"/>
      <c r="AH294" s="69"/>
      <c r="AI294" s="69"/>
      <c r="AJ294" s="69"/>
      <c r="AK294" s="69"/>
      <c r="AL294" s="71">
        <f>AF294*$H294</f>
        <v>0</v>
      </c>
      <c r="AM294" s="68">
        <f>SUM(AN294:AR294)</f>
        <v>0</v>
      </c>
      <c r="AN294" s="69"/>
      <c r="AO294" s="69"/>
      <c r="AP294" s="69"/>
      <c r="AQ294" s="69"/>
      <c r="AR294" s="69"/>
      <c r="AS294" s="71">
        <f>AM294*$H294</f>
        <v>0</v>
      </c>
      <c r="AT294" s="68">
        <f>SUM(AU294:AY294)</f>
        <v>0</v>
      </c>
      <c r="AU294" s="69"/>
      <c r="AV294" s="69"/>
      <c r="AW294" s="69"/>
      <c r="AX294" s="69"/>
      <c r="AY294" s="69"/>
      <c r="AZ294" s="71">
        <f>AT294*$H294</f>
        <v>0</v>
      </c>
      <c r="BA294" s="68">
        <f>SUM(BB294:BF294)</f>
        <v>0</v>
      </c>
      <c r="BB294" s="69"/>
      <c r="BC294" s="69"/>
      <c r="BD294" s="69"/>
      <c r="BE294" s="69"/>
      <c r="BF294" s="69"/>
      <c r="BG294" s="71">
        <f>BA294*$H294</f>
        <v>0</v>
      </c>
      <c r="BH294" s="68">
        <f>SUM(BI294:BM294)</f>
        <v>0</v>
      </c>
      <c r="BI294" s="69"/>
      <c r="BJ294" s="69"/>
      <c r="BK294" s="69"/>
      <c r="BL294" s="69"/>
      <c r="BM294" s="69"/>
      <c r="BN294" s="71">
        <f>BH294*$H294</f>
        <v>0</v>
      </c>
      <c r="BO294" s="68">
        <f>SUM(BP294:BT294)</f>
        <v>0</v>
      </c>
      <c r="BP294" s="69"/>
      <c r="BQ294" s="69"/>
      <c r="BR294" s="69"/>
      <c r="BS294" s="69"/>
      <c r="BT294" s="69"/>
      <c r="BU294" s="71">
        <f>BO294*$H294</f>
        <v>0</v>
      </c>
      <c r="BV294" s="68">
        <f>SUM(BW294:CA294)</f>
        <v>0</v>
      </c>
      <c r="BW294" s="69"/>
      <c r="BX294" s="69"/>
      <c r="BY294" s="69"/>
      <c r="BZ294" s="69"/>
      <c r="CA294" s="69"/>
      <c r="CB294" s="71">
        <f>BV294*$H294</f>
        <v>0</v>
      </c>
      <c r="CC294" s="68">
        <f>SUM(CD294:CH294)</f>
        <v>0</v>
      </c>
      <c r="CD294" s="69"/>
      <c r="CE294" s="69"/>
      <c r="CF294" s="69"/>
      <c r="CG294" s="69"/>
      <c r="CH294" s="69"/>
      <c r="CI294" s="71">
        <f>CC294*$H294</f>
        <v>0</v>
      </c>
      <c r="CJ294" s="68">
        <f>SUM(CK294:CO294)</f>
        <v>0</v>
      </c>
      <c r="CK294" s="69"/>
      <c r="CL294" s="69"/>
      <c r="CM294" s="69"/>
      <c r="CN294" s="69"/>
      <c r="CO294" s="69"/>
      <c r="CP294" s="71">
        <f>CJ294*$H294</f>
        <v>0</v>
      </c>
      <c r="CQ294" s="68">
        <f>SUM(CR294:CV294)</f>
        <v>0</v>
      </c>
      <c r="CR294" s="69"/>
      <c r="CS294" s="69"/>
      <c r="CT294" s="69"/>
      <c r="CU294" s="69"/>
      <c r="CV294" s="69"/>
      <c r="CW294" s="71">
        <f>CQ294*$H294</f>
        <v>0</v>
      </c>
      <c r="CX294" s="68">
        <f>SUM(CY294:DC294)</f>
        <v>0</v>
      </c>
      <c r="CY294" s="69"/>
      <c r="CZ294" s="69"/>
      <c r="DA294" s="69"/>
      <c r="DB294" s="69"/>
      <c r="DC294" s="69"/>
      <c r="DD294" s="71">
        <f>CX294*$H294</f>
        <v>0</v>
      </c>
      <c r="DE294" s="68">
        <f>SUM(DF294:DJ294)</f>
        <v>0</v>
      </c>
      <c r="DF294" s="69"/>
      <c r="DG294" s="69"/>
      <c r="DH294" s="69"/>
      <c r="DI294" s="69"/>
      <c r="DJ294" s="69"/>
      <c r="DK294" s="71">
        <f>DE294*$H294</f>
        <v>0</v>
      </c>
      <c r="DL294" s="68">
        <f>SUM(DM294:DQ294)</f>
        <v>0</v>
      </c>
      <c r="DM294" s="69"/>
      <c r="DN294" s="69"/>
      <c r="DO294" s="69"/>
      <c r="DP294" s="69"/>
      <c r="DQ294" s="69"/>
      <c r="DR294" s="71">
        <f>DL294*$H294</f>
        <v>0</v>
      </c>
      <c r="DS294" s="68">
        <f>SUM(DT294:DX294)</f>
        <v>0</v>
      </c>
      <c r="DT294" s="69"/>
      <c r="DU294" s="69"/>
      <c r="DV294" s="69"/>
      <c r="DW294" s="69"/>
      <c r="DX294" s="69"/>
      <c r="DY294" s="71">
        <f>DS294*$H294</f>
        <v>0</v>
      </c>
      <c r="DZ294" s="68">
        <f>SUM(EA294:EE294)</f>
        <v>0</v>
      </c>
      <c r="EA294" s="69"/>
      <c r="EB294" s="69"/>
      <c r="EC294" s="69"/>
      <c r="ED294" s="69"/>
      <c r="EE294" s="69"/>
      <c r="EF294" s="71">
        <f>DZ294*$H294</f>
        <v>0</v>
      </c>
      <c r="EG294" s="70">
        <f t="shared" si="104"/>
        <v>1</v>
      </c>
      <c r="EH294" s="73">
        <f t="shared" si="105"/>
        <v>0</v>
      </c>
      <c r="EI294" s="70">
        <f t="shared" si="107"/>
        <v>0</v>
      </c>
      <c r="EJ294" s="66">
        <f t="shared" si="108"/>
        <v>0</v>
      </c>
      <c r="EM294" s="67"/>
    </row>
    <row r="295" spans="1:143" ht="26.25" outlineLevel="1" thickBot="1" x14ac:dyDescent="0.25">
      <c r="A295" s="302" t="s">
        <v>335</v>
      </c>
      <c r="B295" s="303" t="s">
        <v>85</v>
      </c>
      <c r="C295" s="306" t="str">
        <f>IFERROR(IFERROR(IF(MATCH(B295,[1]SINAPI!$A$3:$A$7037,0),(PROPER(VLOOKUP(B295,[1]SINAPI!$A$3:$E$7037,5,0))),0),IFERROR(IF(MATCH(B295,'[1]CDHU-182'!$A$9:$A$4098,0),(UPPER(VLOOKUP(B295,'[1]CDHU-182'!$A$9:$H$4098,8,0))),0),IFERROR(IF(MATCH(B295,[1]FDE!$A$7:$A$3232,0),(VLOOKUP(B295,[1]FDE!$A$7:$E$3232,5,0)),0),IF(MATCH(B295,'[1]SIURB Edif'!$A$2:$A$2699,0),(PROPER(VLOOKUP(B295,'[1]SIURB Edif'!A$2:E$2699,5,0))),0))))," ")</f>
        <v>FDE-Julho/21</v>
      </c>
      <c r="D295" s="169" t="s">
        <v>340</v>
      </c>
      <c r="E295" s="170" t="s">
        <v>75</v>
      </c>
      <c r="F295" s="171">
        <v>10</v>
      </c>
      <c r="G295" s="74"/>
      <c r="H295" s="172">
        <f>ROUND(IFERROR(F295*G295," - "),2)</f>
        <v>0</v>
      </c>
      <c r="I295" s="175" t="e">
        <f>H295/$G$686</f>
        <v>#DIV/0!</v>
      </c>
      <c r="J295" s="19">
        <f t="shared" si="106"/>
        <v>1</v>
      </c>
      <c r="K295" s="68">
        <f>SUM(L295:P295)</f>
        <v>0</v>
      </c>
      <c r="L295" s="69"/>
      <c r="M295" s="69"/>
      <c r="N295" s="69"/>
      <c r="O295" s="69"/>
      <c r="P295" s="69"/>
      <c r="Q295" s="73">
        <f>K295*$H295</f>
        <v>0</v>
      </c>
      <c r="R295" s="68">
        <f>SUM(S295:W295)</f>
        <v>0</v>
      </c>
      <c r="S295" s="69"/>
      <c r="T295" s="69"/>
      <c r="U295" s="69"/>
      <c r="V295" s="69"/>
      <c r="W295" s="69"/>
      <c r="X295" s="71">
        <f>R295*$H295</f>
        <v>0</v>
      </c>
      <c r="Y295" s="68">
        <f>SUM(Z295:AD295)</f>
        <v>0</v>
      </c>
      <c r="Z295" s="69"/>
      <c r="AA295" s="69"/>
      <c r="AB295" s="69"/>
      <c r="AC295" s="69"/>
      <c r="AD295" s="69"/>
      <c r="AE295" s="71">
        <f>Y295*$H295</f>
        <v>0</v>
      </c>
      <c r="AF295" s="68">
        <f>SUM(AG295:AK295)</f>
        <v>0</v>
      </c>
      <c r="AG295" s="69"/>
      <c r="AH295" s="69"/>
      <c r="AI295" s="69"/>
      <c r="AJ295" s="69"/>
      <c r="AK295" s="69"/>
      <c r="AL295" s="71">
        <f>AF295*$H295</f>
        <v>0</v>
      </c>
      <c r="AM295" s="68">
        <f>SUM(AN295:AR295)</f>
        <v>0</v>
      </c>
      <c r="AN295" s="69"/>
      <c r="AO295" s="69"/>
      <c r="AP295" s="69"/>
      <c r="AQ295" s="69"/>
      <c r="AR295" s="69"/>
      <c r="AS295" s="71">
        <f>AM295*$H295</f>
        <v>0</v>
      </c>
      <c r="AT295" s="68">
        <f>SUM(AU295:AY295)</f>
        <v>0</v>
      </c>
      <c r="AU295" s="69"/>
      <c r="AV295" s="69"/>
      <c r="AW295" s="69"/>
      <c r="AX295" s="69"/>
      <c r="AY295" s="69"/>
      <c r="AZ295" s="71">
        <f>AT295*$H295</f>
        <v>0</v>
      </c>
      <c r="BA295" s="68">
        <f>SUM(BB295:BF295)</f>
        <v>0</v>
      </c>
      <c r="BB295" s="69"/>
      <c r="BC295" s="69"/>
      <c r="BD295" s="69"/>
      <c r="BE295" s="69"/>
      <c r="BF295" s="69"/>
      <c r="BG295" s="71">
        <f>BA295*$H295</f>
        <v>0</v>
      </c>
      <c r="BH295" s="68">
        <f>SUM(BI295:BM295)</f>
        <v>0</v>
      </c>
      <c r="BI295" s="69"/>
      <c r="BJ295" s="69"/>
      <c r="BK295" s="69"/>
      <c r="BL295" s="69"/>
      <c r="BM295" s="69"/>
      <c r="BN295" s="71">
        <f>BH295*$H295</f>
        <v>0</v>
      </c>
      <c r="BO295" s="68">
        <f>SUM(BP295:BT295)</f>
        <v>0</v>
      </c>
      <c r="BP295" s="69"/>
      <c r="BQ295" s="69"/>
      <c r="BR295" s="69"/>
      <c r="BS295" s="69"/>
      <c r="BT295" s="69"/>
      <c r="BU295" s="71">
        <f>BO295*$H295</f>
        <v>0</v>
      </c>
      <c r="BV295" s="68">
        <f>SUM(BW295:CA295)</f>
        <v>0</v>
      </c>
      <c r="BW295" s="69"/>
      <c r="BX295" s="69"/>
      <c r="BY295" s="69"/>
      <c r="BZ295" s="69"/>
      <c r="CA295" s="69"/>
      <c r="CB295" s="71">
        <f>BV295*$H295</f>
        <v>0</v>
      </c>
      <c r="CC295" s="68">
        <f>SUM(CD295:CH295)</f>
        <v>0</v>
      </c>
      <c r="CD295" s="69"/>
      <c r="CE295" s="69"/>
      <c r="CF295" s="69"/>
      <c r="CG295" s="69"/>
      <c r="CH295" s="69"/>
      <c r="CI295" s="71">
        <f>CC295*$H295</f>
        <v>0</v>
      </c>
      <c r="CJ295" s="68">
        <f>SUM(CK295:CO295)</f>
        <v>0</v>
      </c>
      <c r="CK295" s="69"/>
      <c r="CL295" s="69"/>
      <c r="CM295" s="69"/>
      <c r="CN295" s="69"/>
      <c r="CO295" s="69"/>
      <c r="CP295" s="71">
        <f>CJ295*$H295</f>
        <v>0</v>
      </c>
      <c r="CQ295" s="68">
        <f>SUM(CR295:CV295)</f>
        <v>0</v>
      </c>
      <c r="CR295" s="69"/>
      <c r="CS295" s="69"/>
      <c r="CT295" s="69"/>
      <c r="CU295" s="69"/>
      <c r="CV295" s="69"/>
      <c r="CW295" s="71">
        <f>CQ295*$H295</f>
        <v>0</v>
      </c>
      <c r="CX295" s="68">
        <f>SUM(CY295:DC295)</f>
        <v>0</v>
      </c>
      <c r="CY295" s="69"/>
      <c r="CZ295" s="69"/>
      <c r="DA295" s="69"/>
      <c r="DB295" s="69"/>
      <c r="DC295" s="69"/>
      <c r="DD295" s="71">
        <f>CX295*$H295</f>
        <v>0</v>
      </c>
      <c r="DE295" s="68">
        <f>SUM(DF295:DJ295)</f>
        <v>0</v>
      </c>
      <c r="DF295" s="69"/>
      <c r="DG295" s="69"/>
      <c r="DH295" s="69"/>
      <c r="DI295" s="69"/>
      <c r="DJ295" s="69"/>
      <c r="DK295" s="71">
        <f>DE295*$H295</f>
        <v>0</v>
      </c>
      <c r="DL295" s="68">
        <f>SUM(DM295:DQ295)</f>
        <v>0</v>
      </c>
      <c r="DM295" s="69"/>
      <c r="DN295" s="69"/>
      <c r="DO295" s="69"/>
      <c r="DP295" s="69"/>
      <c r="DQ295" s="69"/>
      <c r="DR295" s="71">
        <f>DL295*$H295</f>
        <v>0</v>
      </c>
      <c r="DS295" s="68">
        <f>SUM(DT295:DX295)</f>
        <v>0</v>
      </c>
      <c r="DT295" s="69"/>
      <c r="DU295" s="69"/>
      <c r="DV295" s="69"/>
      <c r="DW295" s="69"/>
      <c r="DX295" s="69"/>
      <c r="DY295" s="71">
        <f>DS295*$H295</f>
        <v>0</v>
      </c>
      <c r="DZ295" s="68">
        <f>SUM(EA295:EE295)</f>
        <v>0</v>
      </c>
      <c r="EA295" s="69"/>
      <c r="EB295" s="69"/>
      <c r="EC295" s="69"/>
      <c r="ED295" s="69"/>
      <c r="EE295" s="69"/>
      <c r="EF295" s="71">
        <f>DZ295*$H295</f>
        <v>0</v>
      </c>
      <c r="EG295" s="70">
        <f t="shared" si="104"/>
        <v>1</v>
      </c>
      <c r="EH295" s="73">
        <f t="shared" si="105"/>
        <v>0</v>
      </c>
      <c r="EI295" s="70">
        <f t="shared" si="107"/>
        <v>0</v>
      </c>
      <c r="EJ295" s="66">
        <f t="shared" si="108"/>
        <v>0</v>
      </c>
      <c r="EM295" s="67"/>
    </row>
    <row r="296" spans="1:143" ht="15.75" thickBot="1" x14ac:dyDescent="0.25">
      <c r="A296" s="309">
        <v>17</v>
      </c>
      <c r="B296" s="310"/>
      <c r="C296" s="308"/>
      <c r="D296" s="179" t="s">
        <v>901</v>
      </c>
      <c r="E296" s="167">
        <f>ROUND(SUM(E297,E299,E303,E308,E313),2)</f>
        <v>0</v>
      </c>
      <c r="F296" s="167"/>
      <c r="G296" s="167"/>
      <c r="H296" s="29"/>
      <c r="I296" s="12" t="e">
        <f>E296/$G$686</f>
        <v>#DIV/0!</v>
      </c>
      <c r="J296" s="26" t="e">
        <f t="shared" si="106"/>
        <v>#DIV/0!</v>
      </c>
      <c r="K296" s="75" t="e">
        <f>ROUND(Q296/$E296,4)</f>
        <v>#DIV/0!</v>
      </c>
      <c r="L296" s="76" t="e">
        <f>SUMPRODUCT(L297:L316,$H297:$H316)/$E296</f>
        <v>#DIV/0!</v>
      </c>
      <c r="M296" s="76" t="e">
        <f>SUMPRODUCT(M297:M316,$H297:$H316)/$E296</f>
        <v>#DIV/0!</v>
      </c>
      <c r="N296" s="76" t="e">
        <f>SUMPRODUCT(N297:N316,$H297:$H316)/$E296</f>
        <v>#DIV/0!</v>
      </c>
      <c r="O296" s="76" t="e">
        <f>SUMPRODUCT(O297:O316,$H297:$H316)/$E296</f>
        <v>#DIV/0!</v>
      </c>
      <c r="P296" s="76" t="e">
        <f>SUMPRODUCT(P297:P316,$H297:$H316)/$E296</f>
        <v>#DIV/0!</v>
      </c>
      <c r="Q296" s="77">
        <f>SUM(Q297:Q316)</f>
        <v>0</v>
      </c>
      <c r="R296" s="78" t="e">
        <f>ROUND(X296/$E296,4)</f>
        <v>#DIV/0!</v>
      </c>
      <c r="S296" s="76" t="e">
        <f>SUMPRODUCT(S297:S316,$H297:$H316)/$E296</f>
        <v>#DIV/0!</v>
      </c>
      <c r="T296" s="76" t="e">
        <f>SUMPRODUCT(T297:T316,$H297:$H316)/$E296</f>
        <v>#DIV/0!</v>
      </c>
      <c r="U296" s="76" t="e">
        <f>SUMPRODUCT(U297:U316,$H297:$H316)/$E296</f>
        <v>#DIV/0!</v>
      </c>
      <c r="V296" s="76" t="e">
        <f>SUMPRODUCT(V297:V316,$H297:$H316)/$E296</f>
        <v>#DIV/0!</v>
      </c>
      <c r="W296" s="76" t="e">
        <f>SUMPRODUCT(W297:W316,$H297:$H316)/$E296</f>
        <v>#DIV/0!</v>
      </c>
      <c r="X296" s="77">
        <f>SUM(X297:X316)</f>
        <v>0</v>
      </c>
      <c r="Y296" s="78" t="e">
        <f>ROUND(AE296/$E296,4)</f>
        <v>#DIV/0!</v>
      </c>
      <c r="Z296" s="76" t="e">
        <f>SUMPRODUCT(Z297:Z316,$H297:$H316)/$E296</f>
        <v>#DIV/0!</v>
      </c>
      <c r="AA296" s="76" t="e">
        <f>SUMPRODUCT(AA297:AA316,$H297:$H316)/$E296</f>
        <v>#DIV/0!</v>
      </c>
      <c r="AB296" s="76" t="e">
        <f>SUMPRODUCT(AB297:AB316,$H297:$H316)/$E296</f>
        <v>#DIV/0!</v>
      </c>
      <c r="AC296" s="76" t="e">
        <f>SUMPRODUCT(AC297:AC316,$H297:$H316)/$E296</f>
        <v>#DIV/0!</v>
      </c>
      <c r="AD296" s="76" t="e">
        <f>SUMPRODUCT(AD297:AD316,$H297:$H316)/$E296</f>
        <v>#DIV/0!</v>
      </c>
      <c r="AE296" s="77">
        <f>SUM(AE297:AE316)</f>
        <v>0</v>
      </c>
      <c r="AF296" s="81" t="e">
        <f>ROUND(AL296/$E296,4)</f>
        <v>#DIV/0!</v>
      </c>
      <c r="AG296" s="76" t="e">
        <f>SUMPRODUCT(AG297:AG316,$H297:$H316)/$E296</f>
        <v>#DIV/0!</v>
      </c>
      <c r="AH296" s="76" t="e">
        <f>SUMPRODUCT(AH297:AH316,$H297:$H316)/$E296</f>
        <v>#DIV/0!</v>
      </c>
      <c r="AI296" s="76" t="e">
        <f>SUMPRODUCT(AI297:AI316,$H297:$H316)/$E296</f>
        <v>#DIV/0!</v>
      </c>
      <c r="AJ296" s="76" t="e">
        <f>SUMPRODUCT(AJ297:AJ316,$H297:$H316)/$E296</f>
        <v>#DIV/0!</v>
      </c>
      <c r="AK296" s="76" t="e">
        <f>SUMPRODUCT(AK297:AK316,$H297:$H316)/$E296</f>
        <v>#DIV/0!</v>
      </c>
      <c r="AL296" s="77">
        <f>SUM(AL297:AL316)</f>
        <v>0</v>
      </c>
      <c r="AM296" s="81" t="e">
        <f>ROUND(AS296/$E296,4)</f>
        <v>#DIV/0!</v>
      </c>
      <c r="AN296" s="76" t="e">
        <f>SUMPRODUCT(AN297:AN316,$H297:$H316)/$E296</f>
        <v>#DIV/0!</v>
      </c>
      <c r="AO296" s="76" t="e">
        <f>SUMPRODUCT(AO297:AO316,$H297:$H316)/$E296</f>
        <v>#DIV/0!</v>
      </c>
      <c r="AP296" s="76" t="e">
        <f>SUMPRODUCT(AP297:AP316,$H297:$H316)/$E296</f>
        <v>#DIV/0!</v>
      </c>
      <c r="AQ296" s="76" t="e">
        <f>SUMPRODUCT(AQ297:AQ316,$H297:$H316)/$E296</f>
        <v>#DIV/0!</v>
      </c>
      <c r="AR296" s="76" t="e">
        <f>SUMPRODUCT(AR297:AR316,$H297:$H316)/$E296</f>
        <v>#DIV/0!</v>
      </c>
      <c r="AS296" s="77">
        <f>SUM(AS297:AS316)</f>
        <v>0</v>
      </c>
      <c r="AT296" s="81" t="e">
        <f>ROUND(AZ296/$E296,4)</f>
        <v>#DIV/0!</v>
      </c>
      <c r="AU296" s="76" t="e">
        <f>SUMPRODUCT(AU297:AU316,$H297:$H316)/$E296</f>
        <v>#DIV/0!</v>
      </c>
      <c r="AV296" s="76" t="e">
        <f>SUMPRODUCT(AV297:AV316,$H297:$H316)/$E296</f>
        <v>#DIV/0!</v>
      </c>
      <c r="AW296" s="76" t="e">
        <f>SUMPRODUCT(AW297:AW316,$H297:$H316)/$E296</f>
        <v>#DIV/0!</v>
      </c>
      <c r="AX296" s="76" t="e">
        <f>SUMPRODUCT(AX297:AX316,$H297:$H316)/$E296</f>
        <v>#DIV/0!</v>
      </c>
      <c r="AY296" s="76" t="e">
        <f>SUMPRODUCT(AY297:AY316,$H297:$H316)/$E296</f>
        <v>#DIV/0!</v>
      </c>
      <c r="AZ296" s="77">
        <f>SUM(AZ297:AZ316)</f>
        <v>0</v>
      </c>
      <c r="BA296" s="81" t="e">
        <f>ROUND(BG296/$E296,4)</f>
        <v>#DIV/0!</v>
      </c>
      <c r="BB296" s="76" t="e">
        <f>SUMPRODUCT(BB297:BB316,$H297:$H316)/$E296</f>
        <v>#DIV/0!</v>
      </c>
      <c r="BC296" s="76" t="e">
        <f>SUMPRODUCT(BC297:BC316,$H297:$H316)/$E296</f>
        <v>#DIV/0!</v>
      </c>
      <c r="BD296" s="76" t="e">
        <f>SUMPRODUCT(BD297:BD316,$H297:$H316)/$E296</f>
        <v>#DIV/0!</v>
      </c>
      <c r="BE296" s="76" t="e">
        <f>SUMPRODUCT(BE297:BE316,$H297:$H316)/$E296</f>
        <v>#DIV/0!</v>
      </c>
      <c r="BF296" s="76" t="e">
        <f>SUMPRODUCT(BF297:BF316,$H297:$H316)/$E296</f>
        <v>#DIV/0!</v>
      </c>
      <c r="BG296" s="77">
        <f>SUM(BG297:BG316)</f>
        <v>0</v>
      </c>
      <c r="BH296" s="81" t="e">
        <f>ROUND(BN296/$E296,4)</f>
        <v>#DIV/0!</v>
      </c>
      <c r="BI296" s="76" t="e">
        <f>SUMPRODUCT(BI297:BI316,$H297:$H316)/$E296</f>
        <v>#DIV/0!</v>
      </c>
      <c r="BJ296" s="76" t="e">
        <f>SUMPRODUCT(BJ297:BJ316,$H297:$H316)/$E296</f>
        <v>#DIV/0!</v>
      </c>
      <c r="BK296" s="76" t="e">
        <f>SUMPRODUCT(BK297:BK316,$H297:$H316)/$E296</f>
        <v>#DIV/0!</v>
      </c>
      <c r="BL296" s="76" t="e">
        <f>SUMPRODUCT(BL297:BL316,$H297:$H316)/$E296</f>
        <v>#DIV/0!</v>
      </c>
      <c r="BM296" s="76" t="e">
        <f>SUMPRODUCT(BM297:BM316,$H297:$H316)/$E296</f>
        <v>#DIV/0!</v>
      </c>
      <c r="BN296" s="77">
        <f>SUM(BN297:BN316)</f>
        <v>0</v>
      </c>
      <c r="BO296" s="81" t="e">
        <f>ROUND(BU296/$E296,4)</f>
        <v>#DIV/0!</v>
      </c>
      <c r="BP296" s="76" t="e">
        <f>SUMPRODUCT(BP297:BP316,$H297:$H316)/$E296</f>
        <v>#DIV/0!</v>
      </c>
      <c r="BQ296" s="76" t="e">
        <f>SUMPRODUCT(BQ297:BQ316,$H297:$H316)/$E296</f>
        <v>#DIV/0!</v>
      </c>
      <c r="BR296" s="76" t="e">
        <f>SUMPRODUCT(BR297:BR316,$H297:$H316)/$E296</f>
        <v>#DIV/0!</v>
      </c>
      <c r="BS296" s="76" t="e">
        <f>SUMPRODUCT(BS297:BS316,$H297:$H316)/$E296</f>
        <v>#DIV/0!</v>
      </c>
      <c r="BT296" s="76" t="e">
        <f>SUMPRODUCT(BT297:BT316,$H297:$H316)/$E296</f>
        <v>#DIV/0!</v>
      </c>
      <c r="BU296" s="77">
        <f>SUM(BU297:BU316)</f>
        <v>0</v>
      </c>
      <c r="BV296" s="81" t="e">
        <f>ROUND(CB296/$E296,4)</f>
        <v>#DIV/0!</v>
      </c>
      <c r="BW296" s="76" t="e">
        <f>SUMPRODUCT(BW297:BW316,$H297:$H316)/$E296</f>
        <v>#DIV/0!</v>
      </c>
      <c r="BX296" s="76" t="e">
        <f>SUMPRODUCT(BX297:BX316,$H297:$H316)/$E296</f>
        <v>#DIV/0!</v>
      </c>
      <c r="BY296" s="76" t="e">
        <f>SUMPRODUCT(BY297:BY316,$H297:$H316)/$E296</f>
        <v>#DIV/0!</v>
      </c>
      <c r="BZ296" s="76" t="e">
        <f>SUMPRODUCT(BZ297:BZ316,$H297:$H316)/$E296</f>
        <v>#DIV/0!</v>
      </c>
      <c r="CA296" s="76" t="e">
        <f>SUMPRODUCT(CA297:CA316,$H297:$H316)/$E296</f>
        <v>#DIV/0!</v>
      </c>
      <c r="CB296" s="77">
        <f>SUM(CB297:CB316)</f>
        <v>0</v>
      </c>
      <c r="CC296" s="81" t="e">
        <f>ROUND(CI296/$E296,4)</f>
        <v>#DIV/0!</v>
      </c>
      <c r="CD296" s="76" t="e">
        <f>SUMPRODUCT(CD297:CD316,$H297:$H316)/$E296</f>
        <v>#DIV/0!</v>
      </c>
      <c r="CE296" s="76" t="e">
        <f>SUMPRODUCT(CE297:CE316,$H297:$H316)/$E296</f>
        <v>#DIV/0!</v>
      </c>
      <c r="CF296" s="76" t="e">
        <f>SUMPRODUCT(CF297:CF316,$H297:$H316)/$E296</f>
        <v>#DIV/0!</v>
      </c>
      <c r="CG296" s="76" t="e">
        <f>SUMPRODUCT(CG297:CG316,$H297:$H316)/$E296</f>
        <v>#DIV/0!</v>
      </c>
      <c r="CH296" s="76" t="e">
        <f>SUMPRODUCT(CH297:CH316,$H297:$H316)/$E296</f>
        <v>#DIV/0!</v>
      </c>
      <c r="CI296" s="77">
        <f>SUM(CI297:CI316)</f>
        <v>0</v>
      </c>
      <c r="CJ296" s="81" t="e">
        <f>ROUND(CP296/$E296,4)</f>
        <v>#DIV/0!</v>
      </c>
      <c r="CK296" s="76" t="e">
        <f>SUMPRODUCT(CK297:CK316,$H297:$H316)/$E296</f>
        <v>#DIV/0!</v>
      </c>
      <c r="CL296" s="76" t="e">
        <f>SUMPRODUCT(CL297:CL316,$H297:$H316)/$E296</f>
        <v>#DIV/0!</v>
      </c>
      <c r="CM296" s="76" t="e">
        <f>SUMPRODUCT(CM297:CM316,$H297:$H316)/$E296</f>
        <v>#DIV/0!</v>
      </c>
      <c r="CN296" s="76" t="e">
        <f>SUMPRODUCT(CN297:CN316,$H297:$H316)/$E296</f>
        <v>#DIV/0!</v>
      </c>
      <c r="CO296" s="76" t="e">
        <f>SUMPRODUCT(CO297:CO316,$H297:$H316)/$E296</f>
        <v>#DIV/0!</v>
      </c>
      <c r="CP296" s="77">
        <f>SUM(CP297:CP316)</f>
        <v>0</v>
      </c>
      <c r="CQ296" s="81" t="e">
        <f>ROUND(CW296/$E296,4)</f>
        <v>#DIV/0!</v>
      </c>
      <c r="CR296" s="76" t="e">
        <f>SUMPRODUCT(CR297:CR316,$H297:$H316)/$E296</f>
        <v>#DIV/0!</v>
      </c>
      <c r="CS296" s="76" t="e">
        <f>SUMPRODUCT(CS297:CS316,$H297:$H316)/$E296</f>
        <v>#DIV/0!</v>
      </c>
      <c r="CT296" s="76" t="e">
        <f>SUMPRODUCT(CT297:CT316,$H297:$H316)/$E296</f>
        <v>#DIV/0!</v>
      </c>
      <c r="CU296" s="76" t="e">
        <f>SUMPRODUCT(CU297:CU316,$H297:$H316)/$E296</f>
        <v>#DIV/0!</v>
      </c>
      <c r="CV296" s="76" t="e">
        <f>SUMPRODUCT(CV297:CV316,$H297:$H316)/$E296</f>
        <v>#DIV/0!</v>
      </c>
      <c r="CW296" s="77">
        <f>SUM(CW297:CW316)</f>
        <v>0</v>
      </c>
      <c r="CX296" s="81" t="e">
        <f>ROUND(DD296/$E296,4)</f>
        <v>#DIV/0!</v>
      </c>
      <c r="CY296" s="76" t="e">
        <f>SUMPRODUCT(CY297:CY316,$H297:$H316)/$E296</f>
        <v>#DIV/0!</v>
      </c>
      <c r="CZ296" s="76" t="e">
        <f>SUMPRODUCT(CZ297:CZ316,$H297:$H316)/$E296</f>
        <v>#DIV/0!</v>
      </c>
      <c r="DA296" s="76" t="e">
        <f>SUMPRODUCT(DA297:DA316,$H297:$H316)/$E296</f>
        <v>#DIV/0!</v>
      </c>
      <c r="DB296" s="76" t="e">
        <f>SUMPRODUCT(DB297:DB316,$H297:$H316)/$E296</f>
        <v>#DIV/0!</v>
      </c>
      <c r="DC296" s="76" t="e">
        <f>SUMPRODUCT(DC297:DC316,$H297:$H316)/$E296</f>
        <v>#DIV/0!</v>
      </c>
      <c r="DD296" s="77">
        <f>SUM(DD297:DD316)</f>
        <v>0</v>
      </c>
      <c r="DE296" s="81" t="e">
        <f>ROUND(DK296/$E296,4)</f>
        <v>#DIV/0!</v>
      </c>
      <c r="DF296" s="76" t="e">
        <f>SUMPRODUCT(DF297:DF316,$H297:$H316)/$E296</f>
        <v>#DIV/0!</v>
      </c>
      <c r="DG296" s="76" t="e">
        <f>SUMPRODUCT(DG297:DG316,$H297:$H316)/$E296</f>
        <v>#DIV/0!</v>
      </c>
      <c r="DH296" s="76" t="e">
        <f>SUMPRODUCT(DH297:DH316,$H297:$H316)/$E296</f>
        <v>#DIV/0!</v>
      </c>
      <c r="DI296" s="76" t="e">
        <f>SUMPRODUCT(DI297:DI316,$H297:$H316)/$E296</f>
        <v>#DIV/0!</v>
      </c>
      <c r="DJ296" s="76" t="e">
        <f>SUMPRODUCT(DJ297:DJ316,$H297:$H316)/$E296</f>
        <v>#DIV/0!</v>
      </c>
      <c r="DK296" s="77">
        <f>SUM(DK297:DK316)</f>
        <v>0</v>
      </c>
      <c r="DL296" s="81" t="e">
        <f>ROUND(DR296/$E296,4)</f>
        <v>#DIV/0!</v>
      </c>
      <c r="DM296" s="76" t="e">
        <f>SUMPRODUCT(DM297:DM316,$H297:$H316)/$E296</f>
        <v>#DIV/0!</v>
      </c>
      <c r="DN296" s="76" t="e">
        <f>SUMPRODUCT(DN297:DN316,$H297:$H316)/$E296</f>
        <v>#DIV/0!</v>
      </c>
      <c r="DO296" s="76" t="e">
        <f>SUMPRODUCT(DO297:DO316,$H297:$H316)/$E296</f>
        <v>#DIV/0!</v>
      </c>
      <c r="DP296" s="76" t="e">
        <f>SUMPRODUCT(DP297:DP316,$H297:$H316)/$E296</f>
        <v>#DIV/0!</v>
      </c>
      <c r="DQ296" s="76" t="e">
        <f>SUMPRODUCT(DQ297:DQ316,$H297:$H316)/$E296</f>
        <v>#DIV/0!</v>
      </c>
      <c r="DR296" s="77">
        <f>SUM(DR297:DR316)</f>
        <v>0</v>
      </c>
      <c r="DS296" s="81" t="e">
        <f>ROUND(DY296/$E296,4)</f>
        <v>#DIV/0!</v>
      </c>
      <c r="DT296" s="76" t="e">
        <f>SUMPRODUCT(DT297:DT316,$H297:$H316)/$E296</f>
        <v>#DIV/0!</v>
      </c>
      <c r="DU296" s="76" t="e">
        <f>SUMPRODUCT(DU297:DU316,$H297:$H316)/$E296</f>
        <v>#DIV/0!</v>
      </c>
      <c r="DV296" s="76" t="e">
        <f>SUMPRODUCT(DV297:DV316,$H297:$H316)/$E296</f>
        <v>#DIV/0!</v>
      </c>
      <c r="DW296" s="76" t="e">
        <f>SUMPRODUCT(DW297:DW316,$H297:$H316)/$E296</f>
        <v>#DIV/0!</v>
      </c>
      <c r="DX296" s="76" t="e">
        <f>SUMPRODUCT(DX297:DX316,$H297:$H316)/$E296</f>
        <v>#DIV/0!</v>
      </c>
      <c r="DY296" s="77">
        <f>SUM(DY297:DY316)</f>
        <v>0</v>
      </c>
      <c r="DZ296" s="81" t="e">
        <f>ROUND(EF296/$E296,4)</f>
        <v>#DIV/0!</v>
      </c>
      <c r="EA296" s="76" t="e">
        <f>SUMPRODUCT(EA297:EA316,$H297:$H316)/$E296</f>
        <v>#DIV/0!</v>
      </c>
      <c r="EB296" s="76" t="e">
        <f>SUMPRODUCT(EB297:EB316,$H297:$H316)/$E296</f>
        <v>#DIV/0!</v>
      </c>
      <c r="EC296" s="76" t="e">
        <f>SUMPRODUCT(EC297:EC316,$H297:$H316)/$E296</f>
        <v>#DIV/0!</v>
      </c>
      <c r="ED296" s="76" t="e">
        <f>SUMPRODUCT(ED297:ED316,$H297:$H316)/$E296</f>
        <v>#DIV/0!</v>
      </c>
      <c r="EE296" s="76" t="e">
        <f>SUMPRODUCT(EE297:EE316,$H297:$H316)/$E296</f>
        <v>#DIV/0!</v>
      </c>
      <c r="EF296" s="77">
        <f>SUM(EF297:EF316)</f>
        <v>0</v>
      </c>
      <c r="EG296" s="63" t="e">
        <f>ROUND(EH296/E296,4)</f>
        <v>#DIV/0!</v>
      </c>
      <c r="EH296" s="80">
        <f>E296-EJ296</f>
        <v>0</v>
      </c>
      <c r="EI296" s="63" t="e">
        <f>ROUND(EJ296/E296,4)</f>
        <v>#DIV/0!</v>
      </c>
      <c r="EJ296" s="66">
        <f t="shared" si="108"/>
        <v>0</v>
      </c>
      <c r="EM296" s="67"/>
    </row>
    <row r="297" spans="1:143" outlineLevel="1" x14ac:dyDescent="0.2">
      <c r="A297" s="311" t="s">
        <v>204</v>
      </c>
      <c r="B297" s="312"/>
      <c r="C297" s="307"/>
      <c r="D297" s="33" t="s">
        <v>354</v>
      </c>
      <c r="E297" s="28">
        <f>SUM(H298:H298)</f>
        <v>0</v>
      </c>
      <c r="F297" s="28"/>
      <c r="G297" s="28"/>
      <c r="H297" s="28"/>
      <c r="I297" s="27" t="e">
        <f>E297/$G$686</f>
        <v>#DIV/0!</v>
      </c>
      <c r="J297" s="19">
        <f t="shared" si="106"/>
        <v>0</v>
      </c>
      <c r="K297" s="68"/>
      <c r="L297" s="69"/>
      <c r="M297" s="69"/>
      <c r="N297" s="69"/>
      <c r="O297" s="69"/>
      <c r="P297" s="70"/>
      <c r="Q297" s="73"/>
      <c r="R297" s="68"/>
      <c r="S297" s="69"/>
      <c r="T297" s="69"/>
      <c r="U297" s="69"/>
      <c r="V297" s="69"/>
      <c r="W297" s="70"/>
      <c r="X297" s="71"/>
      <c r="Y297" s="68"/>
      <c r="Z297" s="69"/>
      <c r="AA297" s="69"/>
      <c r="AB297" s="69"/>
      <c r="AC297" s="69"/>
      <c r="AD297" s="70"/>
      <c r="AE297" s="71"/>
      <c r="AF297" s="68"/>
      <c r="AG297" s="69"/>
      <c r="AH297" s="69"/>
      <c r="AI297" s="69"/>
      <c r="AJ297" s="69"/>
      <c r="AK297" s="70"/>
      <c r="AL297" s="71"/>
      <c r="AM297" s="68"/>
      <c r="AN297" s="69"/>
      <c r="AO297" s="69"/>
      <c r="AP297" s="69"/>
      <c r="AQ297" s="69"/>
      <c r="AR297" s="70"/>
      <c r="AS297" s="71"/>
      <c r="AT297" s="68"/>
      <c r="AU297" s="69"/>
      <c r="AV297" s="69"/>
      <c r="AW297" s="69"/>
      <c r="AX297" s="69"/>
      <c r="AY297" s="70"/>
      <c r="AZ297" s="71"/>
      <c r="BA297" s="68"/>
      <c r="BB297" s="69"/>
      <c r="BC297" s="69"/>
      <c r="BD297" s="69"/>
      <c r="BE297" s="69"/>
      <c r="BF297" s="70"/>
      <c r="BG297" s="71"/>
      <c r="BH297" s="68"/>
      <c r="BI297" s="69"/>
      <c r="BJ297" s="69"/>
      <c r="BK297" s="69"/>
      <c r="BL297" s="69"/>
      <c r="BM297" s="70"/>
      <c r="BN297" s="71"/>
      <c r="BO297" s="68"/>
      <c r="BP297" s="69"/>
      <c r="BQ297" s="69"/>
      <c r="BR297" s="69"/>
      <c r="BS297" s="69"/>
      <c r="BT297" s="70"/>
      <c r="BU297" s="71"/>
      <c r="BV297" s="68"/>
      <c r="BW297" s="69"/>
      <c r="BX297" s="69"/>
      <c r="BY297" s="69"/>
      <c r="BZ297" s="69"/>
      <c r="CA297" s="70"/>
      <c r="CB297" s="71"/>
      <c r="CC297" s="68"/>
      <c r="CD297" s="69"/>
      <c r="CE297" s="69"/>
      <c r="CF297" s="69"/>
      <c r="CG297" s="69"/>
      <c r="CH297" s="70"/>
      <c r="CI297" s="71"/>
      <c r="CJ297" s="68"/>
      <c r="CK297" s="69"/>
      <c r="CL297" s="69"/>
      <c r="CM297" s="69"/>
      <c r="CN297" s="69"/>
      <c r="CO297" s="70"/>
      <c r="CP297" s="71"/>
      <c r="CQ297" s="68"/>
      <c r="CR297" s="69"/>
      <c r="CS297" s="69"/>
      <c r="CT297" s="69"/>
      <c r="CU297" s="69"/>
      <c r="CV297" s="70"/>
      <c r="CW297" s="71"/>
      <c r="CX297" s="68"/>
      <c r="CY297" s="69"/>
      <c r="CZ297" s="69"/>
      <c r="DA297" s="69"/>
      <c r="DB297" s="69"/>
      <c r="DC297" s="70"/>
      <c r="DD297" s="71"/>
      <c r="DE297" s="68"/>
      <c r="DF297" s="69"/>
      <c r="DG297" s="69"/>
      <c r="DH297" s="69"/>
      <c r="DI297" s="69"/>
      <c r="DJ297" s="70"/>
      <c r="DK297" s="71"/>
      <c r="DL297" s="68"/>
      <c r="DM297" s="69"/>
      <c r="DN297" s="69"/>
      <c r="DO297" s="69"/>
      <c r="DP297" s="69"/>
      <c r="DQ297" s="70"/>
      <c r="DR297" s="71"/>
      <c r="DS297" s="68"/>
      <c r="DT297" s="69"/>
      <c r="DU297" s="69"/>
      <c r="DV297" s="69"/>
      <c r="DW297" s="69"/>
      <c r="DX297" s="70"/>
      <c r="DY297" s="71"/>
      <c r="DZ297" s="68"/>
      <c r="EA297" s="69"/>
      <c r="EB297" s="69"/>
      <c r="EC297" s="69"/>
      <c r="ED297" s="69"/>
      <c r="EE297" s="70"/>
      <c r="EF297" s="71"/>
      <c r="EG297" s="70"/>
      <c r="EH297" s="73"/>
      <c r="EI297" s="70">
        <f t="shared" ref="EI297:EI303" si="109">SUM(CJ297,CC297,BV297,BO297,BH297,BA297,AT297,AM297,AF297,Y297,R297,K297,CQ297,CX297,DE297,DL297,DS297,DZ297)</f>
        <v>0</v>
      </c>
      <c r="EJ297" s="66">
        <f t="shared" si="108"/>
        <v>0</v>
      </c>
      <c r="EM297" s="67"/>
    </row>
    <row r="298" spans="1:143" outlineLevel="1" x14ac:dyDescent="0.2">
      <c r="A298" s="302" t="s">
        <v>451</v>
      </c>
      <c r="B298" s="303" t="s">
        <v>288</v>
      </c>
      <c r="C298" s="306" t="str">
        <f>IFERROR(IFERROR(IF(MATCH(B298,[1]SINAPI!$A$3:$A$7037,0),(PROPER(VLOOKUP(B298,[1]SINAPI!$A$3:$E$7037,5,0))),0),IFERROR(IF(MATCH(B298,'[1]CDHU-182'!$A$9:$A$4098,0),(UPPER(VLOOKUP(B298,'[1]CDHU-182'!$A$9:$H$4098,8,0))),0),IFERROR(IF(MATCH(B298,[1]FDE!$A$7:$A$3232,0),(VLOOKUP(B298,[1]FDE!$A$7:$E$3232,5,0)),0),IF(MATCH(B298,'[1]SIURB Edif'!$A$2:$A$2699,0),(PROPER(VLOOKUP(B298,'[1]SIURB Edif'!A$2:E$2699,5,0))),0))))," ")</f>
        <v>CDHU-182</v>
      </c>
      <c r="D298" s="169" t="s">
        <v>353</v>
      </c>
      <c r="E298" s="170" t="s">
        <v>75</v>
      </c>
      <c r="F298" s="174">
        <v>2</v>
      </c>
      <c r="G298" s="74"/>
      <c r="H298" s="172">
        <f>ROUND(IFERROR(F298*G298," - "),2)</f>
        <v>0</v>
      </c>
      <c r="I298" s="175" t="e">
        <f>H298/$G$686</f>
        <v>#DIV/0!</v>
      </c>
      <c r="J298" s="19">
        <f t="shared" si="106"/>
        <v>1</v>
      </c>
      <c r="K298" s="68">
        <f>SUM(L298:P298)</f>
        <v>0</v>
      </c>
      <c r="L298" s="69"/>
      <c r="M298" s="69"/>
      <c r="N298" s="69"/>
      <c r="O298" s="69"/>
      <c r="P298" s="69"/>
      <c r="Q298" s="73">
        <f>K298*$H298</f>
        <v>0</v>
      </c>
      <c r="R298" s="68">
        <f>SUM(S298:W298)</f>
        <v>0</v>
      </c>
      <c r="S298" s="69"/>
      <c r="T298" s="69"/>
      <c r="U298" s="69"/>
      <c r="V298" s="69"/>
      <c r="W298" s="69"/>
      <c r="X298" s="71">
        <f>R298*$H298</f>
        <v>0</v>
      </c>
      <c r="Y298" s="68">
        <f>SUM(Z298:AD298)</f>
        <v>0</v>
      </c>
      <c r="Z298" s="69"/>
      <c r="AA298" s="69"/>
      <c r="AB298" s="69"/>
      <c r="AC298" s="69"/>
      <c r="AD298" s="69"/>
      <c r="AE298" s="71">
        <f>Y298*$H298</f>
        <v>0</v>
      </c>
      <c r="AF298" s="68">
        <f>SUM(AG298:AK298)</f>
        <v>0</v>
      </c>
      <c r="AG298" s="69"/>
      <c r="AH298" s="69"/>
      <c r="AI298" s="69"/>
      <c r="AJ298" s="69"/>
      <c r="AK298" s="69"/>
      <c r="AL298" s="71">
        <f>AF298*$H298</f>
        <v>0</v>
      </c>
      <c r="AM298" s="68">
        <f>SUM(AN298:AR298)</f>
        <v>0</v>
      </c>
      <c r="AN298" s="69"/>
      <c r="AO298" s="69"/>
      <c r="AP298" s="69"/>
      <c r="AQ298" s="69"/>
      <c r="AR298" s="69"/>
      <c r="AS298" s="71">
        <f>AM298*$H298</f>
        <v>0</v>
      </c>
      <c r="AT298" s="68">
        <f>SUM(AU298:AY298)</f>
        <v>0</v>
      </c>
      <c r="AU298" s="69"/>
      <c r="AV298" s="69"/>
      <c r="AW298" s="69"/>
      <c r="AX298" s="69"/>
      <c r="AY298" s="69"/>
      <c r="AZ298" s="71">
        <f>AT298*$H298</f>
        <v>0</v>
      </c>
      <c r="BA298" s="68">
        <f>SUM(BB298:BF298)</f>
        <v>0</v>
      </c>
      <c r="BB298" s="69"/>
      <c r="BC298" s="69"/>
      <c r="BD298" s="69"/>
      <c r="BE298" s="69"/>
      <c r="BF298" s="69"/>
      <c r="BG298" s="71">
        <f>BA298*$H298</f>
        <v>0</v>
      </c>
      <c r="BH298" s="68">
        <f>SUM(BI298:BM298)</f>
        <v>0</v>
      </c>
      <c r="BI298" s="69"/>
      <c r="BJ298" s="69"/>
      <c r="BK298" s="69"/>
      <c r="BL298" s="69"/>
      <c r="BM298" s="69"/>
      <c r="BN298" s="71">
        <f>BH298*$H298</f>
        <v>0</v>
      </c>
      <c r="BO298" s="68">
        <f>SUM(BP298:BT298)</f>
        <v>0</v>
      </c>
      <c r="BP298" s="69"/>
      <c r="BQ298" s="69"/>
      <c r="BR298" s="69"/>
      <c r="BS298" s="69"/>
      <c r="BT298" s="69"/>
      <c r="BU298" s="71">
        <f>BO298*$H298</f>
        <v>0</v>
      </c>
      <c r="BV298" s="68">
        <f>SUM(BW298:CA298)</f>
        <v>0</v>
      </c>
      <c r="BW298" s="69"/>
      <c r="BX298" s="69"/>
      <c r="BY298" s="69"/>
      <c r="BZ298" s="69"/>
      <c r="CA298" s="69"/>
      <c r="CB298" s="71">
        <f>BV298*$H298</f>
        <v>0</v>
      </c>
      <c r="CC298" s="68">
        <f>SUM(CD298:CH298)</f>
        <v>0</v>
      </c>
      <c r="CD298" s="69"/>
      <c r="CE298" s="69"/>
      <c r="CF298" s="69"/>
      <c r="CG298" s="69"/>
      <c r="CH298" s="69"/>
      <c r="CI298" s="71">
        <f>CC298*$H298</f>
        <v>0</v>
      </c>
      <c r="CJ298" s="68">
        <f>SUM(CK298:CO298)</f>
        <v>0</v>
      </c>
      <c r="CK298" s="69"/>
      <c r="CL298" s="69"/>
      <c r="CM298" s="69"/>
      <c r="CN298" s="69"/>
      <c r="CO298" s="69"/>
      <c r="CP298" s="71">
        <f>CJ298*$H298</f>
        <v>0</v>
      </c>
      <c r="CQ298" s="68">
        <f>SUM(CR298:CV298)</f>
        <v>0</v>
      </c>
      <c r="CR298" s="69"/>
      <c r="CS298" s="69"/>
      <c r="CT298" s="69"/>
      <c r="CU298" s="69"/>
      <c r="CV298" s="69"/>
      <c r="CW298" s="71">
        <f>CQ298*$H298</f>
        <v>0</v>
      </c>
      <c r="CX298" s="68">
        <f>SUM(CY298:DC298)</f>
        <v>0</v>
      </c>
      <c r="CY298" s="69"/>
      <c r="CZ298" s="69"/>
      <c r="DA298" s="69"/>
      <c r="DB298" s="69"/>
      <c r="DC298" s="69"/>
      <c r="DD298" s="71">
        <f>CX298*$H298</f>
        <v>0</v>
      </c>
      <c r="DE298" s="68">
        <f>SUM(DF298:DJ298)</f>
        <v>0</v>
      </c>
      <c r="DF298" s="69"/>
      <c r="DG298" s="69"/>
      <c r="DH298" s="69"/>
      <c r="DI298" s="69"/>
      <c r="DJ298" s="69"/>
      <c r="DK298" s="71">
        <f>DE298*$H298</f>
        <v>0</v>
      </c>
      <c r="DL298" s="68">
        <f>SUM(DM298:DQ298)</f>
        <v>0</v>
      </c>
      <c r="DM298" s="69"/>
      <c r="DN298" s="69"/>
      <c r="DO298" s="69"/>
      <c r="DP298" s="69"/>
      <c r="DQ298" s="69"/>
      <c r="DR298" s="71">
        <f>DL298*$H298</f>
        <v>0</v>
      </c>
      <c r="DS298" s="68">
        <f>SUM(DT298:DX298)</f>
        <v>0</v>
      </c>
      <c r="DT298" s="69"/>
      <c r="DU298" s="69"/>
      <c r="DV298" s="69"/>
      <c r="DW298" s="69"/>
      <c r="DX298" s="69"/>
      <c r="DY298" s="71">
        <f>DS298*$H298</f>
        <v>0</v>
      </c>
      <c r="DZ298" s="68">
        <f>SUM(EA298:EE298)</f>
        <v>0</v>
      </c>
      <c r="EA298" s="69"/>
      <c r="EB298" s="69"/>
      <c r="EC298" s="69"/>
      <c r="ED298" s="69"/>
      <c r="EE298" s="69"/>
      <c r="EF298" s="71">
        <f>DZ298*$H298</f>
        <v>0</v>
      </c>
      <c r="EG298" s="70">
        <f>1-EI298</f>
        <v>1</v>
      </c>
      <c r="EH298" s="73">
        <f>H298-EJ298</f>
        <v>0</v>
      </c>
      <c r="EI298" s="70">
        <f t="shared" si="109"/>
        <v>0</v>
      </c>
      <c r="EJ298" s="66">
        <f t="shared" si="108"/>
        <v>0</v>
      </c>
      <c r="EM298" s="67"/>
    </row>
    <row r="299" spans="1:143" outlineLevel="1" x14ac:dyDescent="0.2">
      <c r="A299" s="313" t="s">
        <v>205</v>
      </c>
      <c r="B299" s="314"/>
      <c r="C299" s="307"/>
      <c r="D299" s="176" t="s">
        <v>883</v>
      </c>
      <c r="E299" s="28">
        <f>SUM(H300:H302)</f>
        <v>0</v>
      </c>
      <c r="F299" s="28"/>
      <c r="G299" s="28"/>
      <c r="H299" s="28"/>
      <c r="I299" s="27" t="e">
        <f>E299/$G$686</f>
        <v>#DIV/0!</v>
      </c>
      <c r="J299" s="19">
        <f t="shared" si="106"/>
        <v>1</v>
      </c>
      <c r="K299" s="68"/>
      <c r="L299" s="69"/>
      <c r="M299" s="69"/>
      <c r="N299" s="69"/>
      <c r="O299" s="69"/>
      <c r="P299" s="70"/>
      <c r="Q299" s="73"/>
      <c r="R299" s="68"/>
      <c r="S299" s="69"/>
      <c r="T299" s="69"/>
      <c r="U299" s="69"/>
      <c r="V299" s="69"/>
      <c r="W299" s="70"/>
      <c r="X299" s="71"/>
      <c r="Y299" s="68"/>
      <c r="Z299" s="69"/>
      <c r="AA299" s="69"/>
      <c r="AB299" s="69"/>
      <c r="AC299" s="69"/>
      <c r="AD299" s="70"/>
      <c r="AE299" s="71"/>
      <c r="AF299" s="68"/>
      <c r="AG299" s="69"/>
      <c r="AH299" s="69"/>
      <c r="AI299" s="69"/>
      <c r="AJ299" s="69"/>
      <c r="AK299" s="70"/>
      <c r="AL299" s="71"/>
      <c r="AM299" s="68"/>
      <c r="AN299" s="69"/>
      <c r="AO299" s="69"/>
      <c r="AP299" s="69"/>
      <c r="AQ299" s="69"/>
      <c r="AR299" s="70"/>
      <c r="AS299" s="71"/>
      <c r="AT299" s="68"/>
      <c r="AU299" s="69"/>
      <c r="AV299" s="69"/>
      <c r="AW299" s="69"/>
      <c r="AX299" s="69"/>
      <c r="AY299" s="70"/>
      <c r="AZ299" s="71"/>
      <c r="BA299" s="68"/>
      <c r="BB299" s="69"/>
      <c r="BC299" s="69"/>
      <c r="BD299" s="69"/>
      <c r="BE299" s="69"/>
      <c r="BF299" s="70"/>
      <c r="BG299" s="71"/>
      <c r="BH299" s="68"/>
      <c r="BI299" s="69"/>
      <c r="BJ299" s="69"/>
      <c r="BK299" s="69"/>
      <c r="BL299" s="69"/>
      <c r="BM299" s="70"/>
      <c r="BN299" s="71"/>
      <c r="BO299" s="68"/>
      <c r="BP299" s="69"/>
      <c r="BQ299" s="69"/>
      <c r="BR299" s="69"/>
      <c r="BS299" s="69"/>
      <c r="BT299" s="70"/>
      <c r="BU299" s="71"/>
      <c r="BV299" s="68"/>
      <c r="BW299" s="69"/>
      <c r="BX299" s="69"/>
      <c r="BY299" s="69"/>
      <c r="BZ299" s="69"/>
      <c r="CA299" s="70"/>
      <c r="CB299" s="71"/>
      <c r="CC299" s="68"/>
      <c r="CD299" s="69"/>
      <c r="CE299" s="69"/>
      <c r="CF299" s="69"/>
      <c r="CG299" s="69"/>
      <c r="CH299" s="70"/>
      <c r="CI299" s="71"/>
      <c r="CJ299" s="68"/>
      <c r="CK299" s="69"/>
      <c r="CL299" s="69"/>
      <c r="CM299" s="69"/>
      <c r="CN299" s="69"/>
      <c r="CO299" s="70"/>
      <c r="CP299" s="71"/>
      <c r="CQ299" s="68"/>
      <c r="CR299" s="69"/>
      <c r="CS299" s="69"/>
      <c r="CT299" s="69"/>
      <c r="CU299" s="69"/>
      <c r="CV299" s="70"/>
      <c r="CW299" s="71"/>
      <c r="CX299" s="68"/>
      <c r="CY299" s="69"/>
      <c r="CZ299" s="69"/>
      <c r="DA299" s="69"/>
      <c r="DB299" s="69"/>
      <c r="DC299" s="70"/>
      <c r="DD299" s="71"/>
      <c r="DE299" s="68"/>
      <c r="DF299" s="69"/>
      <c r="DG299" s="69"/>
      <c r="DH299" s="69"/>
      <c r="DI299" s="69"/>
      <c r="DJ299" s="70"/>
      <c r="DK299" s="71"/>
      <c r="DL299" s="68"/>
      <c r="DM299" s="69"/>
      <c r="DN299" s="69"/>
      <c r="DO299" s="69"/>
      <c r="DP299" s="69"/>
      <c r="DQ299" s="70"/>
      <c r="DR299" s="71"/>
      <c r="DS299" s="68"/>
      <c r="DT299" s="69"/>
      <c r="DU299" s="69"/>
      <c r="DV299" s="69"/>
      <c r="DW299" s="69"/>
      <c r="DX299" s="70"/>
      <c r="DY299" s="71"/>
      <c r="DZ299" s="68"/>
      <c r="EA299" s="69"/>
      <c r="EB299" s="69"/>
      <c r="EC299" s="69"/>
      <c r="ED299" s="69"/>
      <c r="EE299" s="70"/>
      <c r="EF299" s="71"/>
      <c r="EG299" s="70">
        <f t="shared" ref="EG299:EG316" si="110">1-EI299</f>
        <v>1</v>
      </c>
      <c r="EH299" s="73">
        <f t="shared" ref="EH299:EH316" si="111">H299-EJ299</f>
        <v>0</v>
      </c>
      <c r="EI299" s="70">
        <f t="shared" si="109"/>
        <v>0</v>
      </c>
      <c r="EJ299" s="66">
        <f t="shared" si="108"/>
        <v>0</v>
      </c>
      <c r="EM299" s="67"/>
    </row>
    <row r="300" spans="1:143" outlineLevel="1" x14ac:dyDescent="0.2">
      <c r="A300" s="302" t="s">
        <v>452</v>
      </c>
      <c r="B300" s="303" t="s">
        <v>291</v>
      </c>
      <c r="C300" s="306" t="str">
        <f>IFERROR(IFERROR(IF(MATCH(B300,[1]SINAPI!$A$3:$A$7037,0),(PROPER(VLOOKUP(B300,[1]SINAPI!$A$3:$E$7037,5,0))),0),IFERROR(IF(MATCH(B300,'[1]CDHU-182'!$A$9:$A$4098,0),(UPPER(VLOOKUP(B300,'[1]CDHU-182'!$A$9:$H$4098,8,0))),0),IFERROR(IF(MATCH(B300,[1]FDE!$A$7:$A$3232,0),(VLOOKUP(B300,[1]FDE!$A$7:$E$3232,5,0)),0),IF(MATCH(B300,'[1]SIURB Edif'!$A$2:$A$2699,0),(PROPER(VLOOKUP(B300,'[1]SIURB Edif'!A$2:E$2699,5,0))),0))))," ")</f>
        <v>CDHU-182</v>
      </c>
      <c r="D300" s="169" t="s">
        <v>805</v>
      </c>
      <c r="E300" s="170" t="s">
        <v>879</v>
      </c>
      <c r="F300" s="174">
        <v>20</v>
      </c>
      <c r="G300" s="74"/>
      <c r="H300" s="177">
        <f>ROUND(IFERROR(F300*G300," - "),2)</f>
        <v>0</v>
      </c>
      <c r="I300" s="178" t="e">
        <f>H300/$G$686</f>
        <v>#DIV/0!</v>
      </c>
      <c r="J300" s="19">
        <f t="shared" si="106"/>
        <v>1</v>
      </c>
      <c r="K300" s="68">
        <f>SUM(L300:P300)</f>
        <v>0</v>
      </c>
      <c r="L300" s="69"/>
      <c r="M300" s="69"/>
      <c r="N300" s="69"/>
      <c r="O300" s="69"/>
      <c r="P300" s="69"/>
      <c r="Q300" s="73">
        <f>K300*$H300</f>
        <v>0</v>
      </c>
      <c r="R300" s="68">
        <f>SUM(S300:W300)</f>
        <v>0</v>
      </c>
      <c r="S300" s="69"/>
      <c r="T300" s="69"/>
      <c r="U300" s="69"/>
      <c r="V300" s="69"/>
      <c r="W300" s="69"/>
      <c r="X300" s="71">
        <f>R300*$H300</f>
        <v>0</v>
      </c>
      <c r="Y300" s="68">
        <f>SUM(Z300:AD300)</f>
        <v>0</v>
      </c>
      <c r="Z300" s="69"/>
      <c r="AA300" s="69"/>
      <c r="AB300" s="69"/>
      <c r="AC300" s="69"/>
      <c r="AD300" s="69"/>
      <c r="AE300" s="71">
        <f>Y300*$H300</f>
        <v>0</v>
      </c>
      <c r="AF300" s="68">
        <f>SUM(AG300:AK300)</f>
        <v>0</v>
      </c>
      <c r="AG300" s="69"/>
      <c r="AH300" s="69"/>
      <c r="AI300" s="69"/>
      <c r="AJ300" s="69"/>
      <c r="AK300" s="69"/>
      <c r="AL300" s="71">
        <f>AF300*$H300</f>
        <v>0</v>
      </c>
      <c r="AM300" s="68">
        <f>SUM(AN300:AR300)</f>
        <v>0</v>
      </c>
      <c r="AN300" s="69"/>
      <c r="AO300" s="69"/>
      <c r="AP300" s="69"/>
      <c r="AQ300" s="69"/>
      <c r="AR300" s="69"/>
      <c r="AS300" s="71">
        <f>AM300*$H300</f>
        <v>0</v>
      </c>
      <c r="AT300" s="68">
        <f>SUM(AU300:AY300)</f>
        <v>0</v>
      </c>
      <c r="AU300" s="69"/>
      <c r="AV300" s="69"/>
      <c r="AW300" s="69"/>
      <c r="AX300" s="69"/>
      <c r="AY300" s="69"/>
      <c r="AZ300" s="71">
        <f>AT300*$H300</f>
        <v>0</v>
      </c>
      <c r="BA300" s="68">
        <f>SUM(BB300:BF300)</f>
        <v>0</v>
      </c>
      <c r="BB300" s="69"/>
      <c r="BC300" s="69"/>
      <c r="BD300" s="69"/>
      <c r="BE300" s="69"/>
      <c r="BF300" s="69"/>
      <c r="BG300" s="71">
        <f>BA300*$H300</f>
        <v>0</v>
      </c>
      <c r="BH300" s="68">
        <f>SUM(BI300:BM300)</f>
        <v>0</v>
      </c>
      <c r="BI300" s="69"/>
      <c r="BJ300" s="69"/>
      <c r="BK300" s="69"/>
      <c r="BL300" s="69"/>
      <c r="BM300" s="69"/>
      <c r="BN300" s="71">
        <f>BH300*$H300</f>
        <v>0</v>
      </c>
      <c r="BO300" s="68">
        <f>SUM(BP300:BT300)</f>
        <v>0</v>
      </c>
      <c r="BP300" s="69"/>
      <c r="BQ300" s="69"/>
      <c r="BR300" s="69"/>
      <c r="BS300" s="69"/>
      <c r="BT300" s="69"/>
      <c r="BU300" s="71">
        <f>BO300*$H300</f>
        <v>0</v>
      </c>
      <c r="BV300" s="68">
        <f>SUM(BW300:CA300)</f>
        <v>0</v>
      </c>
      <c r="BW300" s="69"/>
      <c r="BX300" s="69"/>
      <c r="BY300" s="69"/>
      <c r="BZ300" s="69"/>
      <c r="CA300" s="69"/>
      <c r="CB300" s="71">
        <f>BV300*$H300</f>
        <v>0</v>
      </c>
      <c r="CC300" s="68">
        <f>SUM(CD300:CH300)</f>
        <v>0</v>
      </c>
      <c r="CD300" s="69"/>
      <c r="CE300" s="69"/>
      <c r="CF300" s="69"/>
      <c r="CG300" s="69"/>
      <c r="CH300" s="69"/>
      <c r="CI300" s="71">
        <f>CC300*$H300</f>
        <v>0</v>
      </c>
      <c r="CJ300" s="68">
        <f>SUM(CK300:CO300)</f>
        <v>0</v>
      </c>
      <c r="CK300" s="69"/>
      <c r="CL300" s="69"/>
      <c r="CM300" s="69"/>
      <c r="CN300" s="69"/>
      <c r="CO300" s="69"/>
      <c r="CP300" s="71">
        <f>CJ300*$H300</f>
        <v>0</v>
      </c>
      <c r="CQ300" s="68">
        <f>SUM(CR300:CV300)</f>
        <v>0</v>
      </c>
      <c r="CR300" s="69"/>
      <c r="CS300" s="69"/>
      <c r="CT300" s="69"/>
      <c r="CU300" s="69"/>
      <c r="CV300" s="69"/>
      <c r="CW300" s="71">
        <f>CQ300*$H300</f>
        <v>0</v>
      </c>
      <c r="CX300" s="68">
        <f>SUM(CY300:DC300)</f>
        <v>0</v>
      </c>
      <c r="CY300" s="69"/>
      <c r="CZ300" s="69"/>
      <c r="DA300" s="69"/>
      <c r="DB300" s="69"/>
      <c r="DC300" s="69"/>
      <c r="DD300" s="71">
        <f>CX300*$H300</f>
        <v>0</v>
      </c>
      <c r="DE300" s="68">
        <f>SUM(DF300:DJ300)</f>
        <v>0</v>
      </c>
      <c r="DF300" s="69"/>
      <c r="DG300" s="69"/>
      <c r="DH300" s="69"/>
      <c r="DI300" s="69"/>
      <c r="DJ300" s="69"/>
      <c r="DK300" s="71">
        <f>DE300*$H300</f>
        <v>0</v>
      </c>
      <c r="DL300" s="68">
        <f>SUM(DM300:DQ300)</f>
        <v>0</v>
      </c>
      <c r="DM300" s="69"/>
      <c r="DN300" s="69"/>
      <c r="DO300" s="69"/>
      <c r="DP300" s="69"/>
      <c r="DQ300" s="69"/>
      <c r="DR300" s="71">
        <f>DL300*$H300</f>
        <v>0</v>
      </c>
      <c r="DS300" s="68">
        <f>SUM(DT300:DX300)</f>
        <v>0</v>
      </c>
      <c r="DT300" s="69"/>
      <c r="DU300" s="69"/>
      <c r="DV300" s="69"/>
      <c r="DW300" s="69"/>
      <c r="DX300" s="69"/>
      <c r="DY300" s="71">
        <f>DS300*$H300</f>
        <v>0</v>
      </c>
      <c r="DZ300" s="68">
        <f>SUM(EA300:EE300)</f>
        <v>0</v>
      </c>
      <c r="EA300" s="69"/>
      <c r="EB300" s="69"/>
      <c r="EC300" s="69"/>
      <c r="ED300" s="69"/>
      <c r="EE300" s="69"/>
      <c r="EF300" s="71">
        <f>DZ300*$H300</f>
        <v>0</v>
      </c>
      <c r="EG300" s="70">
        <f t="shared" si="110"/>
        <v>1</v>
      </c>
      <c r="EH300" s="73">
        <f t="shared" si="111"/>
        <v>0</v>
      </c>
      <c r="EI300" s="70">
        <f t="shared" si="109"/>
        <v>0</v>
      </c>
      <c r="EJ300" s="66">
        <f t="shared" si="108"/>
        <v>0</v>
      </c>
      <c r="EM300" s="67"/>
    </row>
    <row r="301" spans="1:143" outlineLevel="1" x14ac:dyDescent="0.2">
      <c r="A301" s="302" t="s">
        <v>453</v>
      </c>
      <c r="B301" s="303" t="s">
        <v>293</v>
      </c>
      <c r="C301" s="306" t="str">
        <f>IFERROR(IFERROR(IF(MATCH(B301,[1]SINAPI!$A$3:$A$7037,0),(PROPER(VLOOKUP(B301,[1]SINAPI!$A$3:$E$7037,5,0))),0),IFERROR(IF(MATCH(B301,'[1]CDHU-182'!$A$9:$A$4098,0),(UPPER(VLOOKUP(B301,'[1]CDHU-182'!$A$9:$H$4098,8,0))),0),IFERROR(IF(MATCH(B301,[1]FDE!$A$7:$A$3232,0),(VLOOKUP(B301,[1]FDE!$A$7:$E$3232,5,0)),0),IF(MATCH(B301,'[1]SIURB Edif'!$A$2:$A$2699,0),(PROPER(VLOOKUP(B301,'[1]SIURB Edif'!A$2:E$2699,5,0))),0))))," ")</f>
        <v>CDHU-182</v>
      </c>
      <c r="D301" s="169" t="s">
        <v>806</v>
      </c>
      <c r="E301" s="170" t="s">
        <v>184</v>
      </c>
      <c r="F301" s="174">
        <v>12</v>
      </c>
      <c r="G301" s="74"/>
      <c r="H301" s="177">
        <f>ROUND(IFERROR(F301*G301," - "),2)</f>
        <v>0</v>
      </c>
      <c r="I301" s="178" t="e">
        <f>H301/$G$686</f>
        <v>#DIV/0!</v>
      </c>
      <c r="J301" s="19">
        <f>EG301</f>
        <v>1</v>
      </c>
      <c r="K301" s="68">
        <f>SUM(L301:P301)</f>
        <v>0</v>
      </c>
      <c r="L301" s="69"/>
      <c r="M301" s="69"/>
      <c r="N301" s="69"/>
      <c r="O301" s="69"/>
      <c r="P301" s="69"/>
      <c r="Q301" s="73">
        <f>K301*$H301</f>
        <v>0</v>
      </c>
      <c r="R301" s="68">
        <f>SUM(S301:W301)</f>
        <v>0</v>
      </c>
      <c r="S301" s="69"/>
      <c r="T301" s="69"/>
      <c r="U301" s="69"/>
      <c r="V301" s="69"/>
      <c r="W301" s="69"/>
      <c r="X301" s="71">
        <f>R301*$H301</f>
        <v>0</v>
      </c>
      <c r="Y301" s="68">
        <f>SUM(Z301:AD301)</f>
        <v>0</v>
      </c>
      <c r="Z301" s="69"/>
      <c r="AA301" s="69"/>
      <c r="AB301" s="69"/>
      <c r="AC301" s="69"/>
      <c r="AD301" s="69"/>
      <c r="AE301" s="71">
        <f>Y301*$H301</f>
        <v>0</v>
      </c>
      <c r="AF301" s="68">
        <f>SUM(AG301:AK301)</f>
        <v>0</v>
      </c>
      <c r="AG301" s="69"/>
      <c r="AH301" s="69"/>
      <c r="AI301" s="69"/>
      <c r="AJ301" s="69"/>
      <c r="AK301" s="69"/>
      <c r="AL301" s="71">
        <f>AF301*$H301</f>
        <v>0</v>
      </c>
      <c r="AM301" s="68">
        <f>SUM(AN301:AR301)</f>
        <v>0</v>
      </c>
      <c r="AN301" s="69"/>
      <c r="AO301" s="69"/>
      <c r="AP301" s="69"/>
      <c r="AQ301" s="69"/>
      <c r="AR301" s="69"/>
      <c r="AS301" s="71">
        <f>AM301*$H301</f>
        <v>0</v>
      </c>
      <c r="AT301" s="68">
        <f>SUM(AU301:AY301)</f>
        <v>0</v>
      </c>
      <c r="AU301" s="69"/>
      <c r="AV301" s="69"/>
      <c r="AW301" s="69"/>
      <c r="AX301" s="69"/>
      <c r="AY301" s="69"/>
      <c r="AZ301" s="71">
        <f>AT301*$H301</f>
        <v>0</v>
      </c>
      <c r="BA301" s="68">
        <f>SUM(BB301:BF301)</f>
        <v>0</v>
      </c>
      <c r="BB301" s="69"/>
      <c r="BC301" s="69"/>
      <c r="BD301" s="69"/>
      <c r="BE301" s="69"/>
      <c r="BF301" s="69"/>
      <c r="BG301" s="71">
        <f>BA301*$H301</f>
        <v>0</v>
      </c>
      <c r="BH301" s="68">
        <f>SUM(BI301:BM301)</f>
        <v>0</v>
      </c>
      <c r="BI301" s="69"/>
      <c r="BJ301" s="69"/>
      <c r="BK301" s="69"/>
      <c r="BL301" s="69"/>
      <c r="BM301" s="69"/>
      <c r="BN301" s="71">
        <f>BH301*$H301</f>
        <v>0</v>
      </c>
      <c r="BO301" s="68">
        <f>SUM(BP301:BT301)</f>
        <v>0</v>
      </c>
      <c r="BP301" s="69"/>
      <c r="BQ301" s="69"/>
      <c r="BR301" s="69"/>
      <c r="BS301" s="69"/>
      <c r="BT301" s="69"/>
      <c r="BU301" s="71">
        <f>BO301*$H301</f>
        <v>0</v>
      </c>
      <c r="BV301" s="68">
        <f>SUM(BW301:CA301)</f>
        <v>0</v>
      </c>
      <c r="BW301" s="69"/>
      <c r="BX301" s="69"/>
      <c r="BY301" s="69"/>
      <c r="BZ301" s="69"/>
      <c r="CA301" s="69"/>
      <c r="CB301" s="71">
        <f>BV301*$H301</f>
        <v>0</v>
      </c>
      <c r="CC301" s="68">
        <f>SUM(CD301:CH301)</f>
        <v>0</v>
      </c>
      <c r="CD301" s="69"/>
      <c r="CE301" s="69"/>
      <c r="CF301" s="69"/>
      <c r="CG301" s="69"/>
      <c r="CH301" s="69"/>
      <c r="CI301" s="71">
        <f>CC301*$H301</f>
        <v>0</v>
      </c>
      <c r="CJ301" s="68">
        <f>SUM(CK301:CO301)</f>
        <v>0</v>
      </c>
      <c r="CK301" s="69"/>
      <c r="CL301" s="69"/>
      <c r="CM301" s="69"/>
      <c r="CN301" s="69"/>
      <c r="CO301" s="69"/>
      <c r="CP301" s="71">
        <f>CJ301*$H301</f>
        <v>0</v>
      </c>
      <c r="CQ301" s="68">
        <f>SUM(CR301:CV301)</f>
        <v>0</v>
      </c>
      <c r="CR301" s="69"/>
      <c r="CS301" s="69"/>
      <c r="CT301" s="69"/>
      <c r="CU301" s="69"/>
      <c r="CV301" s="69"/>
      <c r="CW301" s="71">
        <f>CQ301*$H301</f>
        <v>0</v>
      </c>
      <c r="CX301" s="68">
        <f>SUM(CY301:DC301)</f>
        <v>0</v>
      </c>
      <c r="CY301" s="69"/>
      <c r="CZ301" s="69"/>
      <c r="DA301" s="69"/>
      <c r="DB301" s="69"/>
      <c r="DC301" s="69"/>
      <c r="DD301" s="71">
        <f>CX301*$H301</f>
        <v>0</v>
      </c>
      <c r="DE301" s="68">
        <f>SUM(DF301:DJ301)</f>
        <v>0</v>
      </c>
      <c r="DF301" s="69"/>
      <c r="DG301" s="69"/>
      <c r="DH301" s="69"/>
      <c r="DI301" s="69"/>
      <c r="DJ301" s="69"/>
      <c r="DK301" s="71">
        <f>DE301*$H301</f>
        <v>0</v>
      </c>
      <c r="DL301" s="68">
        <f>SUM(DM301:DQ301)</f>
        <v>0</v>
      </c>
      <c r="DM301" s="69"/>
      <c r="DN301" s="69"/>
      <c r="DO301" s="69"/>
      <c r="DP301" s="69"/>
      <c r="DQ301" s="69"/>
      <c r="DR301" s="71">
        <f>DL301*$H301</f>
        <v>0</v>
      </c>
      <c r="DS301" s="68">
        <f>SUM(DT301:DX301)</f>
        <v>0</v>
      </c>
      <c r="DT301" s="69"/>
      <c r="DU301" s="69"/>
      <c r="DV301" s="69"/>
      <c r="DW301" s="69"/>
      <c r="DX301" s="69"/>
      <c r="DY301" s="71">
        <f>DS301*$H301</f>
        <v>0</v>
      </c>
      <c r="DZ301" s="68">
        <f>SUM(EA301:EE301)</f>
        <v>0</v>
      </c>
      <c r="EA301" s="69"/>
      <c r="EB301" s="69"/>
      <c r="EC301" s="69"/>
      <c r="ED301" s="69"/>
      <c r="EE301" s="69"/>
      <c r="EF301" s="71">
        <f>DZ301*$H301</f>
        <v>0</v>
      </c>
      <c r="EG301" s="70">
        <f>1-EI301</f>
        <v>1</v>
      </c>
      <c r="EH301" s="73">
        <f>H301-EJ301</f>
        <v>0</v>
      </c>
      <c r="EI301" s="70">
        <f t="shared" si="109"/>
        <v>0</v>
      </c>
      <c r="EJ301" s="66">
        <f>SUM(CP301,CI301,CB301,BU301,BN301,BG301,AZ301,AS301,AL301,AE301,X301,Q301,CW301,DD301,DK301,DR301,DY301,EF301)</f>
        <v>0</v>
      </c>
      <c r="EM301" s="67"/>
    </row>
    <row r="302" spans="1:143" outlineLevel="1" x14ac:dyDescent="0.2">
      <c r="A302" s="302" t="s">
        <v>454</v>
      </c>
      <c r="B302" s="303" t="s">
        <v>292</v>
      </c>
      <c r="C302" s="306" t="str">
        <f>IFERROR(IFERROR(IF(MATCH(B302,[1]SINAPI!$A$3:$A$7037,0),(PROPER(VLOOKUP(B302,[1]SINAPI!$A$3:$E$7037,5,0))),0),IFERROR(IF(MATCH(B302,'[1]CDHU-182'!$A$9:$A$4098,0),(UPPER(VLOOKUP(B302,'[1]CDHU-182'!$A$9:$H$4098,8,0))),0),IFERROR(IF(MATCH(B302,[1]FDE!$A$7:$A$3232,0),(VLOOKUP(B302,[1]FDE!$A$7:$E$3232,5,0)),0),IF(MATCH(B302,'[1]SIURB Edif'!$A$2:$A$2699,0),(PROPER(VLOOKUP(B302,'[1]SIURB Edif'!A$2:E$2699,5,0))),0))))," ")</f>
        <v>CDHU-182</v>
      </c>
      <c r="D302" s="169" t="s">
        <v>822</v>
      </c>
      <c r="E302" s="170" t="s">
        <v>184</v>
      </c>
      <c r="F302" s="174">
        <v>6</v>
      </c>
      <c r="G302" s="74"/>
      <c r="H302" s="177">
        <f>ROUND(IFERROR(F302*G302," - "),2)</f>
        <v>0</v>
      </c>
      <c r="I302" s="178" t="e">
        <f>H302/$G$686</f>
        <v>#DIV/0!</v>
      </c>
      <c r="J302" s="19">
        <f t="shared" si="106"/>
        <v>1</v>
      </c>
      <c r="K302" s="68">
        <f>SUM(L302:P302)</f>
        <v>0</v>
      </c>
      <c r="L302" s="69"/>
      <c r="M302" s="69"/>
      <c r="N302" s="69"/>
      <c r="O302" s="69"/>
      <c r="P302" s="69"/>
      <c r="Q302" s="73">
        <f>K302*$H302</f>
        <v>0</v>
      </c>
      <c r="R302" s="68">
        <f>SUM(S302:W302)</f>
        <v>0</v>
      </c>
      <c r="S302" s="69"/>
      <c r="T302" s="69"/>
      <c r="U302" s="69"/>
      <c r="V302" s="69"/>
      <c r="W302" s="69"/>
      <c r="X302" s="71">
        <f>R302*$H302</f>
        <v>0</v>
      </c>
      <c r="Y302" s="68">
        <f>SUM(Z302:AD302)</f>
        <v>0</v>
      </c>
      <c r="Z302" s="69"/>
      <c r="AA302" s="69"/>
      <c r="AB302" s="69"/>
      <c r="AC302" s="69"/>
      <c r="AD302" s="69"/>
      <c r="AE302" s="71">
        <f>Y302*$H302</f>
        <v>0</v>
      </c>
      <c r="AF302" s="68">
        <f>SUM(AG302:AK302)</f>
        <v>0</v>
      </c>
      <c r="AG302" s="69"/>
      <c r="AH302" s="69"/>
      <c r="AI302" s="69"/>
      <c r="AJ302" s="69"/>
      <c r="AK302" s="69"/>
      <c r="AL302" s="71">
        <f>AF302*$H302</f>
        <v>0</v>
      </c>
      <c r="AM302" s="68">
        <f>SUM(AN302:AR302)</f>
        <v>0</v>
      </c>
      <c r="AN302" s="69"/>
      <c r="AO302" s="69"/>
      <c r="AP302" s="69"/>
      <c r="AQ302" s="69"/>
      <c r="AR302" s="69"/>
      <c r="AS302" s="71">
        <f>AM302*$H302</f>
        <v>0</v>
      </c>
      <c r="AT302" s="68">
        <f>SUM(AU302:AY302)</f>
        <v>0</v>
      </c>
      <c r="AU302" s="69"/>
      <c r="AV302" s="69"/>
      <c r="AW302" s="69"/>
      <c r="AX302" s="69"/>
      <c r="AY302" s="69"/>
      <c r="AZ302" s="71">
        <f>AT302*$H302</f>
        <v>0</v>
      </c>
      <c r="BA302" s="68">
        <f>SUM(BB302:BF302)</f>
        <v>0</v>
      </c>
      <c r="BB302" s="69"/>
      <c r="BC302" s="69"/>
      <c r="BD302" s="69"/>
      <c r="BE302" s="69"/>
      <c r="BF302" s="69"/>
      <c r="BG302" s="71">
        <f>BA302*$H302</f>
        <v>0</v>
      </c>
      <c r="BH302" s="68">
        <f>SUM(BI302:BM302)</f>
        <v>0</v>
      </c>
      <c r="BI302" s="69"/>
      <c r="BJ302" s="69"/>
      <c r="BK302" s="69"/>
      <c r="BL302" s="69"/>
      <c r="BM302" s="69"/>
      <c r="BN302" s="71">
        <f>BH302*$H302</f>
        <v>0</v>
      </c>
      <c r="BO302" s="68">
        <f>SUM(BP302:BT302)</f>
        <v>0</v>
      </c>
      <c r="BP302" s="69"/>
      <c r="BQ302" s="69"/>
      <c r="BR302" s="69"/>
      <c r="BS302" s="69"/>
      <c r="BT302" s="69"/>
      <c r="BU302" s="71">
        <f>BO302*$H302</f>
        <v>0</v>
      </c>
      <c r="BV302" s="68">
        <f>SUM(BW302:CA302)</f>
        <v>0</v>
      </c>
      <c r="BW302" s="69"/>
      <c r="BX302" s="69"/>
      <c r="BY302" s="69"/>
      <c r="BZ302" s="69"/>
      <c r="CA302" s="69"/>
      <c r="CB302" s="71">
        <f>BV302*$H302</f>
        <v>0</v>
      </c>
      <c r="CC302" s="68">
        <f>SUM(CD302:CH302)</f>
        <v>0</v>
      </c>
      <c r="CD302" s="69"/>
      <c r="CE302" s="69"/>
      <c r="CF302" s="69"/>
      <c r="CG302" s="69"/>
      <c r="CH302" s="69"/>
      <c r="CI302" s="71">
        <f>CC302*$H302</f>
        <v>0</v>
      </c>
      <c r="CJ302" s="68">
        <f>SUM(CK302:CO302)</f>
        <v>0</v>
      </c>
      <c r="CK302" s="69"/>
      <c r="CL302" s="69"/>
      <c r="CM302" s="69"/>
      <c r="CN302" s="69"/>
      <c r="CO302" s="69"/>
      <c r="CP302" s="71">
        <f>CJ302*$H302</f>
        <v>0</v>
      </c>
      <c r="CQ302" s="68">
        <f>SUM(CR302:CV302)</f>
        <v>0</v>
      </c>
      <c r="CR302" s="69"/>
      <c r="CS302" s="69"/>
      <c r="CT302" s="69"/>
      <c r="CU302" s="69"/>
      <c r="CV302" s="69"/>
      <c r="CW302" s="71">
        <f>CQ302*$H302</f>
        <v>0</v>
      </c>
      <c r="CX302" s="68">
        <f>SUM(CY302:DC302)</f>
        <v>0</v>
      </c>
      <c r="CY302" s="69"/>
      <c r="CZ302" s="69"/>
      <c r="DA302" s="69"/>
      <c r="DB302" s="69"/>
      <c r="DC302" s="69"/>
      <c r="DD302" s="71">
        <f>CX302*$H302</f>
        <v>0</v>
      </c>
      <c r="DE302" s="68">
        <f>SUM(DF302:DJ302)</f>
        <v>0</v>
      </c>
      <c r="DF302" s="69"/>
      <c r="DG302" s="69"/>
      <c r="DH302" s="69"/>
      <c r="DI302" s="69"/>
      <c r="DJ302" s="69"/>
      <c r="DK302" s="71">
        <f>DE302*$H302</f>
        <v>0</v>
      </c>
      <c r="DL302" s="68">
        <f>SUM(DM302:DQ302)</f>
        <v>0</v>
      </c>
      <c r="DM302" s="69"/>
      <c r="DN302" s="69"/>
      <c r="DO302" s="69"/>
      <c r="DP302" s="69"/>
      <c r="DQ302" s="69"/>
      <c r="DR302" s="71">
        <f>DL302*$H302</f>
        <v>0</v>
      </c>
      <c r="DS302" s="68">
        <f>SUM(DT302:DX302)</f>
        <v>0</v>
      </c>
      <c r="DT302" s="69"/>
      <c r="DU302" s="69"/>
      <c r="DV302" s="69"/>
      <c r="DW302" s="69"/>
      <c r="DX302" s="69"/>
      <c r="DY302" s="71">
        <f>DS302*$H302</f>
        <v>0</v>
      </c>
      <c r="DZ302" s="68">
        <f>SUM(EA302:EE302)</f>
        <v>0</v>
      </c>
      <c r="EA302" s="69"/>
      <c r="EB302" s="69"/>
      <c r="EC302" s="69"/>
      <c r="ED302" s="69"/>
      <c r="EE302" s="69"/>
      <c r="EF302" s="71">
        <f>DZ302*$H302</f>
        <v>0</v>
      </c>
      <c r="EG302" s="70">
        <f t="shared" si="110"/>
        <v>1</v>
      </c>
      <c r="EH302" s="73">
        <f t="shared" si="111"/>
        <v>0</v>
      </c>
      <c r="EI302" s="70">
        <f t="shared" si="109"/>
        <v>0</v>
      </c>
      <c r="EJ302" s="66">
        <f t="shared" si="108"/>
        <v>0</v>
      </c>
      <c r="EM302" s="67"/>
    </row>
    <row r="303" spans="1:143" outlineLevel="1" x14ac:dyDescent="0.2">
      <c r="A303" s="313" t="s">
        <v>209</v>
      </c>
      <c r="B303" s="314"/>
      <c r="C303" s="307"/>
      <c r="D303" s="176" t="s">
        <v>884</v>
      </c>
      <c r="E303" s="28">
        <f>SUM(H304:H307)</f>
        <v>0</v>
      </c>
      <c r="F303" s="28"/>
      <c r="G303" s="28"/>
      <c r="H303" s="28"/>
      <c r="I303" s="27" t="e">
        <f>E303/$G$686</f>
        <v>#DIV/0!</v>
      </c>
      <c r="J303" s="19">
        <f>EG303</f>
        <v>1</v>
      </c>
      <c r="K303" s="68"/>
      <c r="L303" s="69"/>
      <c r="M303" s="69"/>
      <c r="N303" s="69"/>
      <c r="O303" s="69"/>
      <c r="P303" s="70"/>
      <c r="Q303" s="73"/>
      <c r="R303" s="68"/>
      <c r="S303" s="69"/>
      <c r="T303" s="69"/>
      <c r="U303" s="69"/>
      <c r="V303" s="69"/>
      <c r="W303" s="70"/>
      <c r="X303" s="71"/>
      <c r="Y303" s="68"/>
      <c r="Z303" s="69"/>
      <c r="AA303" s="69"/>
      <c r="AB303" s="69"/>
      <c r="AC303" s="69"/>
      <c r="AD303" s="70"/>
      <c r="AE303" s="71"/>
      <c r="AF303" s="68"/>
      <c r="AG303" s="69"/>
      <c r="AH303" s="69"/>
      <c r="AI303" s="69"/>
      <c r="AJ303" s="69"/>
      <c r="AK303" s="70"/>
      <c r="AL303" s="71"/>
      <c r="AM303" s="68"/>
      <c r="AN303" s="69"/>
      <c r="AO303" s="69"/>
      <c r="AP303" s="69"/>
      <c r="AQ303" s="69"/>
      <c r="AR303" s="70"/>
      <c r="AS303" s="71"/>
      <c r="AT303" s="68"/>
      <c r="AU303" s="69"/>
      <c r="AV303" s="69"/>
      <c r="AW303" s="69"/>
      <c r="AX303" s="69"/>
      <c r="AY303" s="70"/>
      <c r="AZ303" s="71"/>
      <c r="BA303" s="68"/>
      <c r="BB303" s="69"/>
      <c r="BC303" s="69"/>
      <c r="BD303" s="69"/>
      <c r="BE303" s="69"/>
      <c r="BF303" s="70"/>
      <c r="BG303" s="71"/>
      <c r="BH303" s="68"/>
      <c r="BI303" s="69"/>
      <c r="BJ303" s="69"/>
      <c r="BK303" s="69"/>
      <c r="BL303" s="69"/>
      <c r="BM303" s="70"/>
      <c r="BN303" s="71"/>
      <c r="BO303" s="68"/>
      <c r="BP303" s="69"/>
      <c r="BQ303" s="69"/>
      <c r="BR303" s="69"/>
      <c r="BS303" s="69"/>
      <c r="BT303" s="70"/>
      <c r="BU303" s="71"/>
      <c r="BV303" s="68"/>
      <c r="BW303" s="69"/>
      <c r="BX303" s="69"/>
      <c r="BY303" s="69"/>
      <c r="BZ303" s="69"/>
      <c r="CA303" s="70"/>
      <c r="CB303" s="71"/>
      <c r="CC303" s="68"/>
      <c r="CD303" s="69"/>
      <c r="CE303" s="69"/>
      <c r="CF303" s="69"/>
      <c r="CG303" s="69"/>
      <c r="CH303" s="70"/>
      <c r="CI303" s="71"/>
      <c r="CJ303" s="68"/>
      <c r="CK303" s="69"/>
      <c r="CL303" s="69"/>
      <c r="CM303" s="69"/>
      <c r="CN303" s="69"/>
      <c r="CO303" s="70"/>
      <c r="CP303" s="71"/>
      <c r="CQ303" s="68"/>
      <c r="CR303" s="69"/>
      <c r="CS303" s="69"/>
      <c r="CT303" s="69"/>
      <c r="CU303" s="69"/>
      <c r="CV303" s="70"/>
      <c r="CW303" s="71"/>
      <c r="CX303" s="68"/>
      <c r="CY303" s="69"/>
      <c r="CZ303" s="69"/>
      <c r="DA303" s="69"/>
      <c r="DB303" s="69"/>
      <c r="DC303" s="70"/>
      <c r="DD303" s="71"/>
      <c r="DE303" s="68"/>
      <c r="DF303" s="69"/>
      <c r="DG303" s="69"/>
      <c r="DH303" s="69"/>
      <c r="DI303" s="69"/>
      <c r="DJ303" s="70"/>
      <c r="DK303" s="71"/>
      <c r="DL303" s="68"/>
      <c r="DM303" s="69"/>
      <c r="DN303" s="69"/>
      <c r="DO303" s="69"/>
      <c r="DP303" s="69"/>
      <c r="DQ303" s="70"/>
      <c r="DR303" s="71"/>
      <c r="DS303" s="68"/>
      <c r="DT303" s="69"/>
      <c r="DU303" s="69"/>
      <c r="DV303" s="69"/>
      <c r="DW303" s="69"/>
      <c r="DX303" s="70"/>
      <c r="DY303" s="71"/>
      <c r="DZ303" s="68"/>
      <c r="EA303" s="69"/>
      <c r="EB303" s="69"/>
      <c r="EC303" s="69"/>
      <c r="ED303" s="69"/>
      <c r="EE303" s="70"/>
      <c r="EF303" s="71"/>
      <c r="EG303" s="70">
        <f t="shared" si="110"/>
        <v>1</v>
      </c>
      <c r="EH303" s="73">
        <f t="shared" si="111"/>
        <v>0</v>
      </c>
      <c r="EI303" s="70">
        <f t="shared" si="109"/>
        <v>0</v>
      </c>
      <c r="EJ303" s="66">
        <f>SUM(CP303,CI303,CB303,BU303,BN303,BG303,AZ303,AS303,AL303,AE303,X303,Q303,CW303,DD303,DK303,DR303,DY303,EF303)</f>
        <v>0</v>
      </c>
      <c r="EM303" s="67"/>
    </row>
    <row r="304" spans="1:143" ht="25.5" outlineLevel="1" x14ac:dyDescent="0.2">
      <c r="A304" s="302" t="s">
        <v>455</v>
      </c>
      <c r="B304" s="303" t="s">
        <v>298</v>
      </c>
      <c r="C304" s="306" t="str">
        <f>IFERROR(IFERROR(IF(MATCH(B304,[1]SINAPI!$A$3:$A$7037,0),(PROPER(VLOOKUP(B304,[1]SINAPI!$A$3:$E$7037,5,0))),0),IFERROR(IF(MATCH(B304,'[1]CDHU-182'!$A$9:$A$4098,0),(UPPER(VLOOKUP(B304,'[1]CDHU-182'!$A$9:$H$4098,8,0))),0),IFERROR(IF(MATCH(B304,[1]FDE!$A$7:$A$3232,0),(VLOOKUP(B304,[1]FDE!$A$7:$E$3232,5,0)),0),IF(MATCH(B304,'[1]SIURB Edif'!$A$2:$A$2699,0),(PROPER(VLOOKUP(B304,'[1]SIURB Edif'!A$2:E$2699,5,0))),0))))," ")</f>
        <v>CDHU-182</v>
      </c>
      <c r="D304" s="169" t="s">
        <v>807</v>
      </c>
      <c r="E304" s="170" t="s">
        <v>75</v>
      </c>
      <c r="F304" s="174">
        <v>7</v>
      </c>
      <c r="G304" s="74"/>
      <c r="H304" s="177">
        <f>ROUND(IFERROR(F304*G304," - "),2)</f>
        <v>0</v>
      </c>
      <c r="I304" s="178" t="e">
        <f>H304/$G$686</f>
        <v>#DIV/0!</v>
      </c>
      <c r="J304" s="19">
        <f t="shared" ref="J304:J323" si="112">EG304</f>
        <v>1</v>
      </c>
      <c r="K304" s="68">
        <f>SUM(L304:P304)</f>
        <v>0</v>
      </c>
      <c r="L304" s="69"/>
      <c r="M304" s="69"/>
      <c r="N304" s="69"/>
      <c r="O304" s="69"/>
      <c r="P304" s="69"/>
      <c r="Q304" s="73">
        <f>K304*$H304</f>
        <v>0</v>
      </c>
      <c r="R304" s="68">
        <f>SUM(S304:W304)</f>
        <v>0</v>
      </c>
      <c r="S304" s="69"/>
      <c r="T304" s="69"/>
      <c r="U304" s="69"/>
      <c r="V304" s="69"/>
      <c r="W304" s="69"/>
      <c r="X304" s="71">
        <f>R304*$H304</f>
        <v>0</v>
      </c>
      <c r="Y304" s="68">
        <f>SUM(Z304:AD304)</f>
        <v>0</v>
      </c>
      <c r="Z304" s="69"/>
      <c r="AA304" s="69"/>
      <c r="AB304" s="69"/>
      <c r="AC304" s="69"/>
      <c r="AD304" s="69"/>
      <c r="AE304" s="71">
        <f>Y304*$H304</f>
        <v>0</v>
      </c>
      <c r="AF304" s="68">
        <f>SUM(AG304:AK304)</f>
        <v>0</v>
      </c>
      <c r="AG304" s="69"/>
      <c r="AH304" s="69"/>
      <c r="AI304" s="69"/>
      <c r="AJ304" s="69"/>
      <c r="AK304" s="69"/>
      <c r="AL304" s="71">
        <f>AF304*$H304</f>
        <v>0</v>
      </c>
      <c r="AM304" s="68">
        <f>SUM(AN304:AR304)</f>
        <v>0</v>
      </c>
      <c r="AN304" s="69"/>
      <c r="AO304" s="69"/>
      <c r="AP304" s="69"/>
      <c r="AQ304" s="69"/>
      <c r="AR304" s="69"/>
      <c r="AS304" s="71">
        <f>AM304*$H304</f>
        <v>0</v>
      </c>
      <c r="AT304" s="68">
        <f>SUM(AU304:AY304)</f>
        <v>0</v>
      </c>
      <c r="AU304" s="69"/>
      <c r="AV304" s="69"/>
      <c r="AW304" s="69"/>
      <c r="AX304" s="69"/>
      <c r="AY304" s="69"/>
      <c r="AZ304" s="71">
        <f>AT304*$H304</f>
        <v>0</v>
      </c>
      <c r="BA304" s="68">
        <f>SUM(BB304:BF304)</f>
        <v>0</v>
      </c>
      <c r="BB304" s="69"/>
      <c r="BC304" s="69"/>
      <c r="BD304" s="69"/>
      <c r="BE304" s="69"/>
      <c r="BF304" s="69"/>
      <c r="BG304" s="71">
        <f>BA304*$H304</f>
        <v>0</v>
      </c>
      <c r="BH304" s="68">
        <f>SUM(BI304:BM304)</f>
        <v>0</v>
      </c>
      <c r="BI304" s="69"/>
      <c r="BJ304" s="69"/>
      <c r="BK304" s="69"/>
      <c r="BL304" s="69"/>
      <c r="BM304" s="69"/>
      <c r="BN304" s="71">
        <f>BH304*$H304</f>
        <v>0</v>
      </c>
      <c r="BO304" s="68">
        <f>SUM(BP304:BT304)</f>
        <v>0</v>
      </c>
      <c r="BP304" s="69"/>
      <c r="BQ304" s="69"/>
      <c r="BR304" s="69"/>
      <c r="BS304" s="69"/>
      <c r="BT304" s="69"/>
      <c r="BU304" s="71">
        <f>BO304*$H304</f>
        <v>0</v>
      </c>
      <c r="BV304" s="68">
        <f>SUM(BW304:CA304)</f>
        <v>0</v>
      </c>
      <c r="BW304" s="69"/>
      <c r="BX304" s="69"/>
      <c r="BY304" s="69"/>
      <c r="BZ304" s="69"/>
      <c r="CA304" s="69"/>
      <c r="CB304" s="71">
        <f>BV304*$H304</f>
        <v>0</v>
      </c>
      <c r="CC304" s="68">
        <f>SUM(CD304:CH304)</f>
        <v>0</v>
      </c>
      <c r="CD304" s="69"/>
      <c r="CE304" s="69"/>
      <c r="CF304" s="69"/>
      <c r="CG304" s="69"/>
      <c r="CH304" s="69"/>
      <c r="CI304" s="71">
        <f>CC304*$H304</f>
        <v>0</v>
      </c>
      <c r="CJ304" s="68">
        <f>SUM(CK304:CO304)</f>
        <v>0</v>
      </c>
      <c r="CK304" s="69"/>
      <c r="CL304" s="69"/>
      <c r="CM304" s="69"/>
      <c r="CN304" s="69"/>
      <c r="CO304" s="69"/>
      <c r="CP304" s="71">
        <f>CJ304*$H304</f>
        <v>0</v>
      </c>
      <c r="CQ304" s="68">
        <f>SUM(CR304:CV304)</f>
        <v>0</v>
      </c>
      <c r="CR304" s="69"/>
      <c r="CS304" s="69"/>
      <c r="CT304" s="69"/>
      <c r="CU304" s="69"/>
      <c r="CV304" s="69"/>
      <c r="CW304" s="71">
        <f>CQ304*$H304</f>
        <v>0</v>
      </c>
      <c r="CX304" s="68">
        <f>SUM(CY304:DC304)</f>
        <v>0</v>
      </c>
      <c r="CY304" s="69"/>
      <c r="CZ304" s="69"/>
      <c r="DA304" s="69"/>
      <c r="DB304" s="69"/>
      <c r="DC304" s="69"/>
      <c r="DD304" s="71">
        <f>CX304*$H304</f>
        <v>0</v>
      </c>
      <c r="DE304" s="68">
        <f>SUM(DF304:DJ304)</f>
        <v>0</v>
      </c>
      <c r="DF304" s="69"/>
      <c r="DG304" s="69"/>
      <c r="DH304" s="69"/>
      <c r="DI304" s="69"/>
      <c r="DJ304" s="69"/>
      <c r="DK304" s="71">
        <f>DE304*$H304</f>
        <v>0</v>
      </c>
      <c r="DL304" s="68">
        <f>SUM(DM304:DQ304)</f>
        <v>0</v>
      </c>
      <c r="DM304" s="69"/>
      <c r="DN304" s="69"/>
      <c r="DO304" s="69"/>
      <c r="DP304" s="69"/>
      <c r="DQ304" s="69"/>
      <c r="DR304" s="71">
        <f>DL304*$H304</f>
        <v>0</v>
      </c>
      <c r="DS304" s="68">
        <f>SUM(DT304:DX304)</f>
        <v>0</v>
      </c>
      <c r="DT304" s="69"/>
      <c r="DU304" s="69"/>
      <c r="DV304" s="69"/>
      <c r="DW304" s="69"/>
      <c r="DX304" s="69"/>
      <c r="DY304" s="71">
        <f>DS304*$H304</f>
        <v>0</v>
      </c>
      <c r="DZ304" s="68">
        <f>SUM(EA304:EE304)</f>
        <v>0</v>
      </c>
      <c r="EA304" s="69"/>
      <c r="EB304" s="69"/>
      <c r="EC304" s="69"/>
      <c r="ED304" s="69"/>
      <c r="EE304" s="69"/>
      <c r="EF304" s="71">
        <f>DZ304*$H304</f>
        <v>0</v>
      </c>
      <c r="EG304" s="70">
        <f t="shared" si="110"/>
        <v>1</v>
      </c>
      <c r="EH304" s="73">
        <f t="shared" si="111"/>
        <v>0</v>
      </c>
      <c r="EI304" s="70">
        <f t="shared" ref="EI304:EI316" si="113">SUM(CJ304,CC304,BV304,BO304,BH304,BA304,AT304,AM304,AF304,Y304,R304,K304,CQ304,CX304,DE304,DL304,DS304,DZ304)</f>
        <v>0</v>
      </c>
      <c r="EJ304" s="66">
        <f t="shared" ref="EJ304:EJ323" si="114">SUM(CP304,CI304,CB304,BU304,BN304,BG304,AZ304,AS304,AL304,AE304,X304,Q304,CW304,DD304,DK304,DR304,DY304,EF304)</f>
        <v>0</v>
      </c>
      <c r="EM304" s="67"/>
    </row>
    <row r="305" spans="1:143" ht="25.5" outlineLevel="1" x14ac:dyDescent="0.2">
      <c r="A305" s="302" t="s">
        <v>456</v>
      </c>
      <c r="B305" s="303" t="s">
        <v>299</v>
      </c>
      <c r="C305" s="306" t="str">
        <f>IFERROR(IFERROR(IF(MATCH(B305,[1]SINAPI!$A$3:$A$7037,0),(PROPER(VLOOKUP(B305,[1]SINAPI!$A$3:$E$7037,5,0))),0),IFERROR(IF(MATCH(B305,'[1]CDHU-182'!$A$9:$A$4098,0),(UPPER(VLOOKUP(B305,'[1]CDHU-182'!$A$9:$H$4098,8,0))),0),IFERROR(IF(MATCH(B305,[1]FDE!$A$7:$A$3232,0),(VLOOKUP(B305,[1]FDE!$A$7:$E$3232,5,0)),0),IF(MATCH(B305,'[1]SIURB Edif'!$A$2:$A$2699,0),(PROPER(VLOOKUP(B305,'[1]SIURB Edif'!A$2:E$2699,5,0))),0))))," ")</f>
        <v>CDHU-182</v>
      </c>
      <c r="D305" s="169" t="s">
        <v>808</v>
      </c>
      <c r="E305" s="170" t="s">
        <v>75</v>
      </c>
      <c r="F305" s="174">
        <v>11</v>
      </c>
      <c r="G305" s="74"/>
      <c r="H305" s="177">
        <f>ROUND(IFERROR(F305*G305," - "),2)</f>
        <v>0</v>
      </c>
      <c r="I305" s="178" t="e">
        <f>H305/$G$686</f>
        <v>#DIV/0!</v>
      </c>
      <c r="J305" s="19">
        <f t="shared" si="112"/>
        <v>1</v>
      </c>
      <c r="K305" s="68">
        <f>SUM(L305:P305)</f>
        <v>0</v>
      </c>
      <c r="L305" s="69"/>
      <c r="M305" s="69"/>
      <c r="N305" s="69"/>
      <c r="O305" s="69"/>
      <c r="P305" s="69"/>
      <c r="Q305" s="73">
        <f>K305*$H305</f>
        <v>0</v>
      </c>
      <c r="R305" s="68">
        <f>SUM(S305:W305)</f>
        <v>0</v>
      </c>
      <c r="S305" s="69"/>
      <c r="T305" s="69"/>
      <c r="U305" s="69"/>
      <c r="V305" s="69"/>
      <c r="W305" s="69"/>
      <c r="X305" s="71">
        <f>R305*$H305</f>
        <v>0</v>
      </c>
      <c r="Y305" s="68">
        <f>SUM(Z305:AD305)</f>
        <v>0</v>
      </c>
      <c r="Z305" s="69"/>
      <c r="AA305" s="69"/>
      <c r="AB305" s="69"/>
      <c r="AC305" s="69"/>
      <c r="AD305" s="69"/>
      <c r="AE305" s="71">
        <f>Y305*$H305</f>
        <v>0</v>
      </c>
      <c r="AF305" s="68">
        <f>SUM(AG305:AK305)</f>
        <v>0</v>
      </c>
      <c r="AG305" s="69"/>
      <c r="AH305" s="69"/>
      <c r="AI305" s="69"/>
      <c r="AJ305" s="69"/>
      <c r="AK305" s="69"/>
      <c r="AL305" s="71">
        <f>AF305*$H305</f>
        <v>0</v>
      </c>
      <c r="AM305" s="68">
        <f>SUM(AN305:AR305)</f>
        <v>0</v>
      </c>
      <c r="AN305" s="69"/>
      <c r="AO305" s="69"/>
      <c r="AP305" s="69"/>
      <c r="AQ305" s="69"/>
      <c r="AR305" s="69"/>
      <c r="AS305" s="71">
        <f>AM305*$H305</f>
        <v>0</v>
      </c>
      <c r="AT305" s="68">
        <f>SUM(AU305:AY305)</f>
        <v>0</v>
      </c>
      <c r="AU305" s="69"/>
      <c r="AV305" s="69"/>
      <c r="AW305" s="69"/>
      <c r="AX305" s="69"/>
      <c r="AY305" s="69"/>
      <c r="AZ305" s="71">
        <f>AT305*$H305</f>
        <v>0</v>
      </c>
      <c r="BA305" s="68">
        <f>SUM(BB305:BF305)</f>
        <v>0</v>
      </c>
      <c r="BB305" s="69"/>
      <c r="BC305" s="69"/>
      <c r="BD305" s="69"/>
      <c r="BE305" s="69"/>
      <c r="BF305" s="69"/>
      <c r="BG305" s="71">
        <f>BA305*$H305</f>
        <v>0</v>
      </c>
      <c r="BH305" s="68">
        <f>SUM(BI305:BM305)</f>
        <v>0</v>
      </c>
      <c r="BI305" s="69"/>
      <c r="BJ305" s="69"/>
      <c r="BK305" s="69"/>
      <c r="BL305" s="69"/>
      <c r="BM305" s="69"/>
      <c r="BN305" s="71">
        <f>BH305*$H305</f>
        <v>0</v>
      </c>
      <c r="BO305" s="68">
        <f>SUM(BP305:BT305)</f>
        <v>0</v>
      </c>
      <c r="BP305" s="69"/>
      <c r="BQ305" s="69"/>
      <c r="BR305" s="69"/>
      <c r="BS305" s="69"/>
      <c r="BT305" s="69"/>
      <c r="BU305" s="71">
        <f>BO305*$H305</f>
        <v>0</v>
      </c>
      <c r="BV305" s="68">
        <f>SUM(BW305:CA305)</f>
        <v>0</v>
      </c>
      <c r="BW305" s="69"/>
      <c r="BX305" s="69"/>
      <c r="BY305" s="69"/>
      <c r="BZ305" s="69"/>
      <c r="CA305" s="69"/>
      <c r="CB305" s="71">
        <f>BV305*$H305</f>
        <v>0</v>
      </c>
      <c r="CC305" s="68">
        <f>SUM(CD305:CH305)</f>
        <v>0</v>
      </c>
      <c r="CD305" s="69"/>
      <c r="CE305" s="69"/>
      <c r="CF305" s="69"/>
      <c r="CG305" s="69"/>
      <c r="CH305" s="69"/>
      <c r="CI305" s="71">
        <f>CC305*$H305</f>
        <v>0</v>
      </c>
      <c r="CJ305" s="68">
        <f>SUM(CK305:CO305)</f>
        <v>0</v>
      </c>
      <c r="CK305" s="69"/>
      <c r="CL305" s="69"/>
      <c r="CM305" s="69"/>
      <c r="CN305" s="69"/>
      <c r="CO305" s="69"/>
      <c r="CP305" s="71">
        <f>CJ305*$H305</f>
        <v>0</v>
      </c>
      <c r="CQ305" s="68">
        <f>SUM(CR305:CV305)</f>
        <v>0</v>
      </c>
      <c r="CR305" s="69"/>
      <c r="CS305" s="69"/>
      <c r="CT305" s="69"/>
      <c r="CU305" s="69"/>
      <c r="CV305" s="69"/>
      <c r="CW305" s="71">
        <f>CQ305*$H305</f>
        <v>0</v>
      </c>
      <c r="CX305" s="68">
        <f>SUM(CY305:DC305)</f>
        <v>0</v>
      </c>
      <c r="CY305" s="69"/>
      <c r="CZ305" s="69"/>
      <c r="DA305" s="69"/>
      <c r="DB305" s="69"/>
      <c r="DC305" s="69"/>
      <c r="DD305" s="71">
        <f>CX305*$H305</f>
        <v>0</v>
      </c>
      <c r="DE305" s="68">
        <f>SUM(DF305:DJ305)</f>
        <v>0</v>
      </c>
      <c r="DF305" s="69"/>
      <c r="DG305" s="69"/>
      <c r="DH305" s="69"/>
      <c r="DI305" s="69"/>
      <c r="DJ305" s="69"/>
      <c r="DK305" s="71">
        <f>DE305*$H305</f>
        <v>0</v>
      </c>
      <c r="DL305" s="68">
        <f>SUM(DM305:DQ305)</f>
        <v>0</v>
      </c>
      <c r="DM305" s="69"/>
      <c r="DN305" s="69"/>
      <c r="DO305" s="69"/>
      <c r="DP305" s="69"/>
      <c r="DQ305" s="69"/>
      <c r="DR305" s="71">
        <f>DL305*$H305</f>
        <v>0</v>
      </c>
      <c r="DS305" s="68">
        <f>SUM(DT305:DX305)</f>
        <v>0</v>
      </c>
      <c r="DT305" s="69"/>
      <c r="DU305" s="69"/>
      <c r="DV305" s="69"/>
      <c r="DW305" s="69"/>
      <c r="DX305" s="69"/>
      <c r="DY305" s="71">
        <f>DS305*$H305</f>
        <v>0</v>
      </c>
      <c r="DZ305" s="68">
        <f>SUM(EA305:EE305)</f>
        <v>0</v>
      </c>
      <c r="EA305" s="69"/>
      <c r="EB305" s="69"/>
      <c r="EC305" s="69"/>
      <c r="ED305" s="69"/>
      <c r="EE305" s="69"/>
      <c r="EF305" s="71">
        <f>DZ305*$H305</f>
        <v>0</v>
      </c>
      <c r="EG305" s="70">
        <f t="shared" si="110"/>
        <v>1</v>
      </c>
      <c r="EH305" s="73">
        <f t="shared" si="111"/>
        <v>0</v>
      </c>
      <c r="EI305" s="70">
        <f t="shared" si="113"/>
        <v>0</v>
      </c>
      <c r="EJ305" s="66">
        <f t="shared" si="114"/>
        <v>0</v>
      </c>
      <c r="EM305" s="67"/>
    </row>
    <row r="306" spans="1:143" outlineLevel="1" x14ac:dyDescent="0.2">
      <c r="A306" s="302" t="s">
        <v>457</v>
      </c>
      <c r="B306" s="303" t="s">
        <v>301</v>
      </c>
      <c r="C306" s="306" t="str">
        <f>IFERROR(IFERROR(IF(MATCH(B306,[1]SINAPI!$A$3:$A$7037,0),(PROPER(VLOOKUP(B306,[1]SINAPI!$A$3:$E$7037,5,0))),0),IFERROR(IF(MATCH(B306,'[1]CDHU-182'!$A$9:$A$4098,0),(UPPER(VLOOKUP(B306,'[1]CDHU-182'!$A$9:$H$4098,8,0))),0),IFERROR(IF(MATCH(B306,[1]FDE!$A$7:$A$3232,0),(VLOOKUP(B306,[1]FDE!$A$7:$E$3232,5,0)),0),IF(MATCH(B306,'[1]SIURB Edif'!$A$2:$A$2699,0),(PROPER(VLOOKUP(B306,'[1]SIURB Edif'!A$2:E$2699,5,0))),0))))," ")</f>
        <v>CDHU-182</v>
      </c>
      <c r="D306" s="169" t="s">
        <v>809</v>
      </c>
      <c r="E306" s="170" t="s">
        <v>75</v>
      </c>
      <c r="F306" s="174">
        <v>1</v>
      </c>
      <c r="G306" s="74"/>
      <c r="H306" s="177">
        <f>ROUND(IFERROR(F306*G306," - "),2)</f>
        <v>0</v>
      </c>
      <c r="I306" s="178" t="e">
        <f>H306/$G$686</f>
        <v>#DIV/0!</v>
      </c>
      <c r="J306" s="19">
        <f t="shared" si="112"/>
        <v>1</v>
      </c>
      <c r="K306" s="68">
        <f>SUM(L306:P306)</f>
        <v>0</v>
      </c>
      <c r="L306" s="69"/>
      <c r="M306" s="69"/>
      <c r="N306" s="69"/>
      <c r="O306" s="69"/>
      <c r="P306" s="69"/>
      <c r="Q306" s="73">
        <f>K306*$H306</f>
        <v>0</v>
      </c>
      <c r="R306" s="68">
        <f>SUM(S306:W306)</f>
        <v>0</v>
      </c>
      <c r="S306" s="69"/>
      <c r="T306" s="69"/>
      <c r="U306" s="69"/>
      <c r="V306" s="69"/>
      <c r="W306" s="69"/>
      <c r="X306" s="71">
        <f>R306*$H306</f>
        <v>0</v>
      </c>
      <c r="Y306" s="68">
        <f>SUM(Z306:AD306)</f>
        <v>0</v>
      </c>
      <c r="Z306" s="69"/>
      <c r="AA306" s="69"/>
      <c r="AB306" s="69"/>
      <c r="AC306" s="69"/>
      <c r="AD306" s="69"/>
      <c r="AE306" s="71">
        <f>Y306*$H306</f>
        <v>0</v>
      </c>
      <c r="AF306" s="68">
        <f>SUM(AG306:AK306)</f>
        <v>0</v>
      </c>
      <c r="AG306" s="69"/>
      <c r="AH306" s="69"/>
      <c r="AI306" s="69"/>
      <c r="AJ306" s="69"/>
      <c r="AK306" s="69"/>
      <c r="AL306" s="71">
        <f>AF306*$H306</f>
        <v>0</v>
      </c>
      <c r="AM306" s="68">
        <f>SUM(AN306:AR306)</f>
        <v>0</v>
      </c>
      <c r="AN306" s="69"/>
      <c r="AO306" s="69"/>
      <c r="AP306" s="69"/>
      <c r="AQ306" s="69"/>
      <c r="AR306" s="69"/>
      <c r="AS306" s="71">
        <f>AM306*$H306</f>
        <v>0</v>
      </c>
      <c r="AT306" s="68">
        <f>SUM(AU306:AY306)</f>
        <v>0</v>
      </c>
      <c r="AU306" s="69"/>
      <c r="AV306" s="69"/>
      <c r="AW306" s="69"/>
      <c r="AX306" s="69"/>
      <c r="AY306" s="69"/>
      <c r="AZ306" s="71">
        <f>AT306*$H306</f>
        <v>0</v>
      </c>
      <c r="BA306" s="68">
        <f>SUM(BB306:BF306)</f>
        <v>0</v>
      </c>
      <c r="BB306" s="69"/>
      <c r="BC306" s="69"/>
      <c r="BD306" s="69"/>
      <c r="BE306" s="69"/>
      <c r="BF306" s="69"/>
      <c r="BG306" s="71">
        <f>BA306*$H306</f>
        <v>0</v>
      </c>
      <c r="BH306" s="68">
        <f>SUM(BI306:BM306)</f>
        <v>0</v>
      </c>
      <c r="BI306" s="69"/>
      <c r="BJ306" s="69"/>
      <c r="BK306" s="69"/>
      <c r="BL306" s="69"/>
      <c r="BM306" s="69"/>
      <c r="BN306" s="71">
        <f>BH306*$H306</f>
        <v>0</v>
      </c>
      <c r="BO306" s="68">
        <f>SUM(BP306:BT306)</f>
        <v>0</v>
      </c>
      <c r="BP306" s="69"/>
      <c r="BQ306" s="69"/>
      <c r="BR306" s="69"/>
      <c r="BS306" s="69"/>
      <c r="BT306" s="69"/>
      <c r="BU306" s="71">
        <f>BO306*$H306</f>
        <v>0</v>
      </c>
      <c r="BV306" s="68">
        <f>SUM(BW306:CA306)</f>
        <v>0</v>
      </c>
      <c r="BW306" s="69"/>
      <c r="BX306" s="69"/>
      <c r="BY306" s="69"/>
      <c r="BZ306" s="69"/>
      <c r="CA306" s="69"/>
      <c r="CB306" s="71">
        <f>BV306*$H306</f>
        <v>0</v>
      </c>
      <c r="CC306" s="68">
        <f>SUM(CD306:CH306)</f>
        <v>0</v>
      </c>
      <c r="CD306" s="69"/>
      <c r="CE306" s="69"/>
      <c r="CF306" s="69"/>
      <c r="CG306" s="69"/>
      <c r="CH306" s="69"/>
      <c r="CI306" s="71">
        <f>CC306*$H306</f>
        <v>0</v>
      </c>
      <c r="CJ306" s="68">
        <f>SUM(CK306:CO306)</f>
        <v>0</v>
      </c>
      <c r="CK306" s="69"/>
      <c r="CL306" s="69"/>
      <c r="CM306" s="69"/>
      <c r="CN306" s="69"/>
      <c r="CO306" s="69"/>
      <c r="CP306" s="71">
        <f>CJ306*$H306</f>
        <v>0</v>
      </c>
      <c r="CQ306" s="68">
        <f>SUM(CR306:CV306)</f>
        <v>0</v>
      </c>
      <c r="CR306" s="69"/>
      <c r="CS306" s="69"/>
      <c r="CT306" s="69"/>
      <c r="CU306" s="69"/>
      <c r="CV306" s="69"/>
      <c r="CW306" s="71">
        <f>CQ306*$H306</f>
        <v>0</v>
      </c>
      <c r="CX306" s="68">
        <f>SUM(CY306:DC306)</f>
        <v>0</v>
      </c>
      <c r="CY306" s="69"/>
      <c r="CZ306" s="69"/>
      <c r="DA306" s="69"/>
      <c r="DB306" s="69"/>
      <c r="DC306" s="69"/>
      <c r="DD306" s="71">
        <f>CX306*$H306</f>
        <v>0</v>
      </c>
      <c r="DE306" s="68">
        <f>SUM(DF306:DJ306)</f>
        <v>0</v>
      </c>
      <c r="DF306" s="69"/>
      <c r="DG306" s="69"/>
      <c r="DH306" s="69"/>
      <c r="DI306" s="69"/>
      <c r="DJ306" s="69"/>
      <c r="DK306" s="71">
        <f>DE306*$H306</f>
        <v>0</v>
      </c>
      <c r="DL306" s="68">
        <f>SUM(DM306:DQ306)</f>
        <v>0</v>
      </c>
      <c r="DM306" s="69"/>
      <c r="DN306" s="69"/>
      <c r="DO306" s="69"/>
      <c r="DP306" s="69"/>
      <c r="DQ306" s="69"/>
      <c r="DR306" s="71">
        <f>DL306*$H306</f>
        <v>0</v>
      </c>
      <c r="DS306" s="68">
        <f>SUM(DT306:DX306)</f>
        <v>0</v>
      </c>
      <c r="DT306" s="69"/>
      <c r="DU306" s="69"/>
      <c r="DV306" s="69"/>
      <c r="DW306" s="69"/>
      <c r="DX306" s="69"/>
      <c r="DY306" s="71">
        <f>DS306*$H306</f>
        <v>0</v>
      </c>
      <c r="DZ306" s="68">
        <f>SUM(EA306:EE306)</f>
        <v>0</v>
      </c>
      <c r="EA306" s="69"/>
      <c r="EB306" s="69"/>
      <c r="EC306" s="69"/>
      <c r="ED306" s="69"/>
      <c r="EE306" s="69"/>
      <c r="EF306" s="71">
        <f>DZ306*$H306</f>
        <v>0</v>
      </c>
      <c r="EG306" s="70">
        <f t="shared" si="110"/>
        <v>1</v>
      </c>
      <c r="EH306" s="73">
        <f t="shared" si="111"/>
        <v>0</v>
      </c>
      <c r="EI306" s="70">
        <f t="shared" si="113"/>
        <v>0</v>
      </c>
      <c r="EJ306" s="66">
        <f t="shared" si="114"/>
        <v>0</v>
      </c>
      <c r="EM306" s="67"/>
    </row>
    <row r="307" spans="1:143" outlineLevel="1" x14ac:dyDescent="0.2">
      <c r="A307" s="302" t="s">
        <v>458</v>
      </c>
      <c r="B307" s="303" t="s">
        <v>300</v>
      </c>
      <c r="C307" s="306" t="str">
        <f>IFERROR(IFERROR(IF(MATCH(B307,[1]SINAPI!$A$3:$A$7037,0),(PROPER(VLOOKUP(B307,[1]SINAPI!$A$3:$E$7037,5,0))),0),IFERROR(IF(MATCH(B307,'[1]CDHU-182'!$A$9:$A$4098,0),(UPPER(VLOOKUP(B307,'[1]CDHU-182'!$A$9:$H$4098,8,0))),0),IFERROR(IF(MATCH(B307,[1]FDE!$A$7:$A$3232,0),(VLOOKUP(B307,[1]FDE!$A$7:$E$3232,5,0)),0),IF(MATCH(B307,'[1]SIURB Edif'!$A$2:$A$2699,0),(PROPER(VLOOKUP(B307,'[1]SIURB Edif'!A$2:E$2699,5,0))),0))))," ")</f>
        <v>CDHU-182</v>
      </c>
      <c r="D307" s="169" t="s">
        <v>810</v>
      </c>
      <c r="E307" s="170" t="s">
        <v>75</v>
      </c>
      <c r="F307" s="174">
        <v>1</v>
      </c>
      <c r="G307" s="74"/>
      <c r="H307" s="177">
        <f>ROUND(IFERROR(F307*G307," - "),2)</f>
        <v>0</v>
      </c>
      <c r="I307" s="178" t="e">
        <f>H307/$G$686</f>
        <v>#DIV/0!</v>
      </c>
      <c r="J307" s="19">
        <f t="shared" si="112"/>
        <v>1</v>
      </c>
      <c r="K307" s="68">
        <f>SUM(L307:P307)</f>
        <v>0</v>
      </c>
      <c r="L307" s="69"/>
      <c r="M307" s="69"/>
      <c r="N307" s="69"/>
      <c r="O307" s="69"/>
      <c r="P307" s="69"/>
      <c r="Q307" s="73">
        <f>K307*$H307</f>
        <v>0</v>
      </c>
      <c r="R307" s="68">
        <f>SUM(S307:W307)</f>
        <v>0</v>
      </c>
      <c r="S307" s="69"/>
      <c r="T307" s="69"/>
      <c r="U307" s="69"/>
      <c r="V307" s="69"/>
      <c r="W307" s="69"/>
      <c r="X307" s="71">
        <f>R307*$H307</f>
        <v>0</v>
      </c>
      <c r="Y307" s="68">
        <f>SUM(Z307:AD307)</f>
        <v>0</v>
      </c>
      <c r="Z307" s="69"/>
      <c r="AA307" s="69"/>
      <c r="AB307" s="69"/>
      <c r="AC307" s="69"/>
      <c r="AD307" s="69"/>
      <c r="AE307" s="71">
        <f>Y307*$H307</f>
        <v>0</v>
      </c>
      <c r="AF307" s="68">
        <f>SUM(AG307:AK307)</f>
        <v>0</v>
      </c>
      <c r="AG307" s="69"/>
      <c r="AH307" s="69"/>
      <c r="AI307" s="69"/>
      <c r="AJ307" s="69"/>
      <c r="AK307" s="69"/>
      <c r="AL307" s="71">
        <f>AF307*$H307</f>
        <v>0</v>
      </c>
      <c r="AM307" s="68">
        <f>SUM(AN307:AR307)</f>
        <v>0</v>
      </c>
      <c r="AN307" s="69"/>
      <c r="AO307" s="69"/>
      <c r="AP307" s="69"/>
      <c r="AQ307" s="69"/>
      <c r="AR307" s="69"/>
      <c r="AS307" s="71">
        <f>AM307*$H307</f>
        <v>0</v>
      </c>
      <c r="AT307" s="68">
        <f>SUM(AU307:AY307)</f>
        <v>0</v>
      </c>
      <c r="AU307" s="69"/>
      <c r="AV307" s="69"/>
      <c r="AW307" s="69"/>
      <c r="AX307" s="69"/>
      <c r="AY307" s="69"/>
      <c r="AZ307" s="71">
        <f>AT307*$H307</f>
        <v>0</v>
      </c>
      <c r="BA307" s="68">
        <f>SUM(BB307:BF307)</f>
        <v>0</v>
      </c>
      <c r="BB307" s="69"/>
      <c r="BC307" s="69"/>
      <c r="BD307" s="69"/>
      <c r="BE307" s="69"/>
      <c r="BF307" s="69"/>
      <c r="BG307" s="71">
        <f>BA307*$H307</f>
        <v>0</v>
      </c>
      <c r="BH307" s="68">
        <f>SUM(BI307:BM307)</f>
        <v>0</v>
      </c>
      <c r="BI307" s="69"/>
      <c r="BJ307" s="69"/>
      <c r="BK307" s="69"/>
      <c r="BL307" s="69"/>
      <c r="BM307" s="69"/>
      <c r="BN307" s="71">
        <f>BH307*$H307</f>
        <v>0</v>
      </c>
      <c r="BO307" s="68">
        <f>SUM(BP307:BT307)</f>
        <v>0</v>
      </c>
      <c r="BP307" s="69"/>
      <c r="BQ307" s="69"/>
      <c r="BR307" s="69"/>
      <c r="BS307" s="69"/>
      <c r="BT307" s="69"/>
      <c r="BU307" s="71">
        <f>BO307*$H307</f>
        <v>0</v>
      </c>
      <c r="BV307" s="68">
        <f>SUM(BW307:CA307)</f>
        <v>0</v>
      </c>
      <c r="BW307" s="69"/>
      <c r="BX307" s="69"/>
      <c r="BY307" s="69"/>
      <c r="BZ307" s="69"/>
      <c r="CA307" s="69"/>
      <c r="CB307" s="71">
        <f>BV307*$H307</f>
        <v>0</v>
      </c>
      <c r="CC307" s="68">
        <f>SUM(CD307:CH307)</f>
        <v>0</v>
      </c>
      <c r="CD307" s="69"/>
      <c r="CE307" s="69"/>
      <c r="CF307" s="69"/>
      <c r="CG307" s="69"/>
      <c r="CH307" s="69"/>
      <c r="CI307" s="71">
        <f>CC307*$H307</f>
        <v>0</v>
      </c>
      <c r="CJ307" s="68">
        <f>SUM(CK307:CO307)</f>
        <v>0</v>
      </c>
      <c r="CK307" s="69"/>
      <c r="CL307" s="69"/>
      <c r="CM307" s="69"/>
      <c r="CN307" s="69"/>
      <c r="CO307" s="69"/>
      <c r="CP307" s="71">
        <f>CJ307*$H307</f>
        <v>0</v>
      </c>
      <c r="CQ307" s="68">
        <f>SUM(CR307:CV307)</f>
        <v>0</v>
      </c>
      <c r="CR307" s="69"/>
      <c r="CS307" s="69"/>
      <c r="CT307" s="69"/>
      <c r="CU307" s="69"/>
      <c r="CV307" s="69"/>
      <c r="CW307" s="71">
        <f>CQ307*$H307</f>
        <v>0</v>
      </c>
      <c r="CX307" s="68">
        <f>SUM(CY307:DC307)</f>
        <v>0</v>
      </c>
      <c r="CY307" s="69"/>
      <c r="CZ307" s="69"/>
      <c r="DA307" s="69"/>
      <c r="DB307" s="69"/>
      <c r="DC307" s="69"/>
      <c r="DD307" s="71">
        <f>CX307*$H307</f>
        <v>0</v>
      </c>
      <c r="DE307" s="68">
        <f>SUM(DF307:DJ307)</f>
        <v>0</v>
      </c>
      <c r="DF307" s="69"/>
      <c r="DG307" s="69"/>
      <c r="DH307" s="69"/>
      <c r="DI307" s="69"/>
      <c r="DJ307" s="69"/>
      <c r="DK307" s="71">
        <f>DE307*$H307</f>
        <v>0</v>
      </c>
      <c r="DL307" s="68">
        <f>SUM(DM307:DQ307)</f>
        <v>0</v>
      </c>
      <c r="DM307" s="69"/>
      <c r="DN307" s="69"/>
      <c r="DO307" s="69"/>
      <c r="DP307" s="69"/>
      <c r="DQ307" s="69"/>
      <c r="DR307" s="71">
        <f>DL307*$H307</f>
        <v>0</v>
      </c>
      <c r="DS307" s="68">
        <f>SUM(DT307:DX307)</f>
        <v>0</v>
      </c>
      <c r="DT307" s="69"/>
      <c r="DU307" s="69"/>
      <c r="DV307" s="69"/>
      <c r="DW307" s="69"/>
      <c r="DX307" s="69"/>
      <c r="DY307" s="71">
        <f>DS307*$H307</f>
        <v>0</v>
      </c>
      <c r="DZ307" s="68">
        <f>SUM(EA307:EE307)</f>
        <v>0</v>
      </c>
      <c r="EA307" s="69"/>
      <c r="EB307" s="69"/>
      <c r="EC307" s="69"/>
      <c r="ED307" s="69"/>
      <c r="EE307" s="69"/>
      <c r="EF307" s="71">
        <f>DZ307*$H307</f>
        <v>0</v>
      </c>
      <c r="EG307" s="70">
        <f t="shared" si="110"/>
        <v>1</v>
      </c>
      <c r="EH307" s="73">
        <f t="shared" si="111"/>
        <v>0</v>
      </c>
      <c r="EI307" s="70">
        <f t="shared" si="113"/>
        <v>0</v>
      </c>
      <c r="EJ307" s="66">
        <f t="shared" si="114"/>
        <v>0</v>
      </c>
      <c r="EM307" s="67"/>
    </row>
    <row r="308" spans="1:143" outlineLevel="1" x14ac:dyDescent="0.2">
      <c r="A308" s="313" t="s">
        <v>210</v>
      </c>
      <c r="B308" s="314"/>
      <c r="C308" s="307"/>
      <c r="D308" s="176" t="s">
        <v>358</v>
      </c>
      <c r="E308" s="28">
        <f>SUM(H309:H312)</f>
        <v>0</v>
      </c>
      <c r="F308" s="28"/>
      <c r="G308" s="28"/>
      <c r="H308" s="28"/>
      <c r="I308" s="27" t="e">
        <f>E308/$G$686</f>
        <v>#DIV/0!</v>
      </c>
      <c r="J308" s="19">
        <f t="shared" si="112"/>
        <v>1</v>
      </c>
      <c r="K308" s="68"/>
      <c r="L308" s="69"/>
      <c r="M308" s="69"/>
      <c r="N308" s="69"/>
      <c r="O308" s="69"/>
      <c r="P308" s="70"/>
      <c r="Q308" s="73"/>
      <c r="R308" s="68"/>
      <c r="S308" s="69"/>
      <c r="T308" s="69"/>
      <c r="U308" s="69"/>
      <c r="V308" s="69"/>
      <c r="W308" s="70"/>
      <c r="X308" s="71"/>
      <c r="Y308" s="68"/>
      <c r="Z308" s="69"/>
      <c r="AA308" s="69"/>
      <c r="AB308" s="69"/>
      <c r="AC308" s="69"/>
      <c r="AD308" s="70"/>
      <c r="AE308" s="71"/>
      <c r="AF308" s="68"/>
      <c r="AG308" s="69"/>
      <c r="AH308" s="69"/>
      <c r="AI308" s="69"/>
      <c r="AJ308" s="69"/>
      <c r="AK308" s="70"/>
      <c r="AL308" s="71"/>
      <c r="AM308" s="68"/>
      <c r="AN308" s="69"/>
      <c r="AO308" s="69"/>
      <c r="AP308" s="69"/>
      <c r="AQ308" s="69"/>
      <c r="AR308" s="70"/>
      <c r="AS308" s="71"/>
      <c r="AT308" s="68"/>
      <c r="AU308" s="69"/>
      <c r="AV308" s="69"/>
      <c r="AW308" s="69"/>
      <c r="AX308" s="69"/>
      <c r="AY308" s="70"/>
      <c r="AZ308" s="71"/>
      <c r="BA308" s="68"/>
      <c r="BB308" s="69"/>
      <c r="BC308" s="69"/>
      <c r="BD308" s="69"/>
      <c r="BE308" s="69"/>
      <c r="BF308" s="70"/>
      <c r="BG308" s="71"/>
      <c r="BH308" s="68"/>
      <c r="BI308" s="69"/>
      <c r="BJ308" s="69"/>
      <c r="BK308" s="69"/>
      <c r="BL308" s="69"/>
      <c r="BM308" s="70"/>
      <c r="BN308" s="71"/>
      <c r="BO308" s="68"/>
      <c r="BP308" s="69"/>
      <c r="BQ308" s="69"/>
      <c r="BR308" s="69"/>
      <c r="BS308" s="69"/>
      <c r="BT308" s="70"/>
      <c r="BU308" s="71"/>
      <c r="BV308" s="68"/>
      <c r="BW308" s="69"/>
      <c r="BX308" s="69"/>
      <c r="BY308" s="69"/>
      <c r="BZ308" s="69"/>
      <c r="CA308" s="70"/>
      <c r="CB308" s="71"/>
      <c r="CC308" s="68"/>
      <c r="CD308" s="69"/>
      <c r="CE308" s="69"/>
      <c r="CF308" s="69"/>
      <c r="CG308" s="69"/>
      <c r="CH308" s="70"/>
      <c r="CI308" s="71"/>
      <c r="CJ308" s="68"/>
      <c r="CK308" s="69"/>
      <c r="CL308" s="69"/>
      <c r="CM308" s="69"/>
      <c r="CN308" s="69"/>
      <c r="CO308" s="70"/>
      <c r="CP308" s="71"/>
      <c r="CQ308" s="68"/>
      <c r="CR308" s="69"/>
      <c r="CS308" s="69"/>
      <c r="CT308" s="69"/>
      <c r="CU308" s="69"/>
      <c r="CV308" s="70"/>
      <c r="CW308" s="71"/>
      <c r="CX308" s="68"/>
      <c r="CY308" s="69"/>
      <c r="CZ308" s="69"/>
      <c r="DA308" s="69"/>
      <c r="DB308" s="69"/>
      <c r="DC308" s="70"/>
      <c r="DD308" s="71"/>
      <c r="DE308" s="68"/>
      <c r="DF308" s="69"/>
      <c r="DG308" s="69"/>
      <c r="DH308" s="69"/>
      <c r="DI308" s="69"/>
      <c r="DJ308" s="70"/>
      <c r="DK308" s="71"/>
      <c r="DL308" s="68"/>
      <c r="DM308" s="69"/>
      <c r="DN308" s="69"/>
      <c r="DO308" s="69"/>
      <c r="DP308" s="69"/>
      <c r="DQ308" s="70"/>
      <c r="DR308" s="71"/>
      <c r="DS308" s="68"/>
      <c r="DT308" s="69"/>
      <c r="DU308" s="69"/>
      <c r="DV308" s="69"/>
      <c r="DW308" s="69"/>
      <c r="DX308" s="70"/>
      <c r="DY308" s="71"/>
      <c r="DZ308" s="68"/>
      <c r="EA308" s="69"/>
      <c r="EB308" s="69"/>
      <c r="EC308" s="69"/>
      <c r="ED308" s="69"/>
      <c r="EE308" s="70"/>
      <c r="EF308" s="71"/>
      <c r="EG308" s="70">
        <f t="shared" si="110"/>
        <v>1</v>
      </c>
      <c r="EH308" s="73">
        <f t="shared" si="111"/>
        <v>0</v>
      </c>
      <c r="EI308" s="70">
        <f t="shared" si="113"/>
        <v>0</v>
      </c>
      <c r="EJ308" s="66">
        <f t="shared" si="114"/>
        <v>0</v>
      </c>
      <c r="EM308" s="67"/>
    </row>
    <row r="309" spans="1:143" outlineLevel="1" x14ac:dyDescent="0.2">
      <c r="A309" s="302" t="s">
        <v>459</v>
      </c>
      <c r="B309" s="303" t="s">
        <v>236</v>
      </c>
      <c r="C309" s="306" t="str">
        <f>IFERROR(IFERROR(IF(MATCH(B309,[1]SINAPI!$A$3:$A$7037,0),(PROPER(VLOOKUP(B309,[1]SINAPI!$A$3:$E$7037,5,0))),0),IFERROR(IF(MATCH(B309,'[1]CDHU-182'!$A$9:$A$4098,0),(UPPER(VLOOKUP(B309,'[1]CDHU-182'!$A$9:$H$4098,8,0))),0),IFERROR(IF(MATCH(B309,[1]FDE!$A$7:$A$3232,0),(VLOOKUP(B309,[1]FDE!$A$7:$E$3232,5,0)),0),IF(MATCH(B309,'[1]SIURB Edif'!$A$2:$A$2699,0),(PROPER(VLOOKUP(B309,'[1]SIURB Edif'!A$2:E$2699,5,0))),0))))," ")</f>
        <v>CDHU-182</v>
      </c>
      <c r="D309" s="169" t="s">
        <v>798</v>
      </c>
      <c r="E309" s="170" t="s">
        <v>22</v>
      </c>
      <c r="F309" s="174">
        <v>3.5</v>
      </c>
      <c r="G309" s="74"/>
      <c r="H309" s="172">
        <f>ROUND(IFERROR(F309*G309," - "),2)</f>
        <v>0</v>
      </c>
      <c r="I309" s="175" t="e">
        <f>H309/$G$686</f>
        <v>#DIV/0!</v>
      </c>
      <c r="J309" s="19">
        <f t="shared" si="112"/>
        <v>1</v>
      </c>
      <c r="K309" s="68">
        <f>SUM(L309:P309)</f>
        <v>0</v>
      </c>
      <c r="L309" s="69"/>
      <c r="M309" s="69"/>
      <c r="N309" s="69"/>
      <c r="O309" s="69"/>
      <c r="P309" s="69"/>
      <c r="Q309" s="73">
        <f>K309*$H309</f>
        <v>0</v>
      </c>
      <c r="R309" s="68">
        <f>SUM(S309:W309)</f>
        <v>0</v>
      </c>
      <c r="S309" s="69"/>
      <c r="T309" s="69"/>
      <c r="U309" s="69"/>
      <c r="V309" s="69"/>
      <c r="W309" s="69"/>
      <c r="X309" s="71">
        <f>R309*$H309</f>
        <v>0</v>
      </c>
      <c r="Y309" s="68">
        <f>SUM(Z309:AD309)</f>
        <v>0</v>
      </c>
      <c r="Z309" s="69"/>
      <c r="AA309" s="69"/>
      <c r="AB309" s="69"/>
      <c r="AC309" s="69"/>
      <c r="AD309" s="69"/>
      <c r="AE309" s="71">
        <f>Y309*$H309</f>
        <v>0</v>
      </c>
      <c r="AF309" s="68">
        <f>SUM(AG309:AK309)</f>
        <v>0</v>
      </c>
      <c r="AG309" s="69"/>
      <c r="AH309" s="69"/>
      <c r="AI309" s="69"/>
      <c r="AJ309" s="69"/>
      <c r="AK309" s="69"/>
      <c r="AL309" s="71">
        <f>AF309*$H309</f>
        <v>0</v>
      </c>
      <c r="AM309" s="68">
        <f>SUM(AN309:AR309)</f>
        <v>0</v>
      </c>
      <c r="AN309" s="69"/>
      <c r="AO309" s="69"/>
      <c r="AP309" s="69"/>
      <c r="AQ309" s="69"/>
      <c r="AR309" s="69"/>
      <c r="AS309" s="71">
        <f>AM309*$H309</f>
        <v>0</v>
      </c>
      <c r="AT309" s="68">
        <f>SUM(AU309:AY309)</f>
        <v>0</v>
      </c>
      <c r="AU309" s="69"/>
      <c r="AV309" s="69"/>
      <c r="AW309" s="69"/>
      <c r="AX309" s="69"/>
      <c r="AY309" s="69"/>
      <c r="AZ309" s="71">
        <f>AT309*$H309</f>
        <v>0</v>
      </c>
      <c r="BA309" s="68">
        <f>SUM(BB309:BF309)</f>
        <v>0</v>
      </c>
      <c r="BB309" s="69"/>
      <c r="BC309" s="69"/>
      <c r="BD309" s="69"/>
      <c r="BE309" s="69"/>
      <c r="BF309" s="69"/>
      <c r="BG309" s="71">
        <f>BA309*$H309</f>
        <v>0</v>
      </c>
      <c r="BH309" s="68">
        <f>SUM(BI309:BM309)</f>
        <v>0</v>
      </c>
      <c r="BI309" s="69"/>
      <c r="BJ309" s="69"/>
      <c r="BK309" s="69"/>
      <c r="BL309" s="69"/>
      <c r="BM309" s="69"/>
      <c r="BN309" s="71">
        <f>BH309*$H309</f>
        <v>0</v>
      </c>
      <c r="BO309" s="68">
        <f>SUM(BP309:BT309)</f>
        <v>0</v>
      </c>
      <c r="BP309" s="69"/>
      <c r="BQ309" s="69"/>
      <c r="BR309" s="69"/>
      <c r="BS309" s="69"/>
      <c r="BT309" s="69"/>
      <c r="BU309" s="71">
        <f>BO309*$H309</f>
        <v>0</v>
      </c>
      <c r="BV309" s="68">
        <f>SUM(BW309:CA309)</f>
        <v>0</v>
      </c>
      <c r="BW309" s="69"/>
      <c r="BX309" s="69"/>
      <c r="BY309" s="69"/>
      <c r="BZ309" s="69"/>
      <c r="CA309" s="69"/>
      <c r="CB309" s="71">
        <f>BV309*$H309</f>
        <v>0</v>
      </c>
      <c r="CC309" s="68">
        <f>SUM(CD309:CH309)</f>
        <v>0</v>
      </c>
      <c r="CD309" s="69"/>
      <c r="CE309" s="69"/>
      <c r="CF309" s="69"/>
      <c r="CG309" s="69"/>
      <c r="CH309" s="69"/>
      <c r="CI309" s="71">
        <f>CC309*$H309</f>
        <v>0</v>
      </c>
      <c r="CJ309" s="68">
        <f>SUM(CK309:CO309)</f>
        <v>0</v>
      </c>
      <c r="CK309" s="69"/>
      <c r="CL309" s="69"/>
      <c r="CM309" s="69"/>
      <c r="CN309" s="69"/>
      <c r="CO309" s="69"/>
      <c r="CP309" s="71">
        <f>CJ309*$H309</f>
        <v>0</v>
      </c>
      <c r="CQ309" s="68">
        <f>SUM(CR309:CV309)</f>
        <v>0</v>
      </c>
      <c r="CR309" s="69"/>
      <c r="CS309" s="69"/>
      <c r="CT309" s="69"/>
      <c r="CU309" s="69"/>
      <c r="CV309" s="69"/>
      <c r="CW309" s="71">
        <f>CQ309*$H309</f>
        <v>0</v>
      </c>
      <c r="CX309" s="68">
        <f>SUM(CY309:DC309)</f>
        <v>0</v>
      </c>
      <c r="CY309" s="69"/>
      <c r="CZ309" s="69"/>
      <c r="DA309" s="69"/>
      <c r="DB309" s="69"/>
      <c r="DC309" s="69"/>
      <c r="DD309" s="71">
        <f>CX309*$H309</f>
        <v>0</v>
      </c>
      <c r="DE309" s="68">
        <f>SUM(DF309:DJ309)</f>
        <v>0</v>
      </c>
      <c r="DF309" s="69"/>
      <c r="DG309" s="69"/>
      <c r="DH309" s="69"/>
      <c r="DI309" s="69"/>
      <c r="DJ309" s="69"/>
      <c r="DK309" s="71">
        <f>DE309*$H309</f>
        <v>0</v>
      </c>
      <c r="DL309" s="68">
        <f>SUM(DM309:DQ309)</f>
        <v>0</v>
      </c>
      <c r="DM309" s="69"/>
      <c r="DN309" s="69"/>
      <c r="DO309" s="69"/>
      <c r="DP309" s="69"/>
      <c r="DQ309" s="69"/>
      <c r="DR309" s="71">
        <f>DL309*$H309</f>
        <v>0</v>
      </c>
      <c r="DS309" s="68">
        <f>SUM(DT309:DX309)</f>
        <v>0</v>
      </c>
      <c r="DT309" s="69"/>
      <c r="DU309" s="69"/>
      <c r="DV309" s="69"/>
      <c r="DW309" s="69"/>
      <c r="DX309" s="69"/>
      <c r="DY309" s="71">
        <f>DS309*$H309</f>
        <v>0</v>
      </c>
      <c r="DZ309" s="68">
        <f>SUM(EA309:EE309)</f>
        <v>0</v>
      </c>
      <c r="EA309" s="69"/>
      <c r="EB309" s="69"/>
      <c r="EC309" s="69"/>
      <c r="ED309" s="69"/>
      <c r="EE309" s="69"/>
      <c r="EF309" s="71">
        <f>DZ309*$H309</f>
        <v>0</v>
      </c>
      <c r="EG309" s="70">
        <f t="shared" si="110"/>
        <v>1</v>
      </c>
      <c r="EH309" s="73">
        <f t="shared" si="111"/>
        <v>0</v>
      </c>
      <c r="EI309" s="70">
        <f t="shared" si="113"/>
        <v>0</v>
      </c>
      <c r="EJ309" s="66">
        <f t="shared" si="114"/>
        <v>0</v>
      </c>
      <c r="EM309" s="67"/>
    </row>
    <row r="310" spans="1:143" outlineLevel="1" x14ac:dyDescent="0.2">
      <c r="A310" s="302" t="s">
        <v>460</v>
      </c>
      <c r="B310" s="303" t="s">
        <v>237</v>
      </c>
      <c r="C310" s="306" t="str">
        <f>IFERROR(IFERROR(IF(MATCH(B310,[1]SINAPI!$A$3:$A$7037,0),(PROPER(VLOOKUP(B310,[1]SINAPI!$A$3:$E$7037,5,0))),0),IFERROR(IF(MATCH(B310,'[1]CDHU-182'!$A$9:$A$4098,0),(UPPER(VLOOKUP(B310,'[1]CDHU-182'!$A$9:$H$4098,8,0))),0),IFERROR(IF(MATCH(B310,[1]FDE!$A$7:$A$3232,0),(VLOOKUP(B310,[1]FDE!$A$7:$E$3232,5,0)),0),IF(MATCH(B310,'[1]SIURB Edif'!$A$2:$A$2699,0),(PROPER(VLOOKUP(B310,'[1]SIURB Edif'!A$2:E$2699,5,0))),0))))," ")</f>
        <v>CDHU-182</v>
      </c>
      <c r="D310" s="169" t="s">
        <v>814</v>
      </c>
      <c r="E310" s="170" t="s">
        <v>22</v>
      </c>
      <c r="F310" s="174">
        <v>7</v>
      </c>
      <c r="G310" s="74"/>
      <c r="H310" s="172">
        <f>ROUND(IFERROR(F310*G310," - "),2)</f>
        <v>0</v>
      </c>
      <c r="I310" s="175" t="e">
        <f>H310/$G$686</f>
        <v>#DIV/0!</v>
      </c>
      <c r="J310" s="19">
        <f t="shared" si="112"/>
        <v>1</v>
      </c>
      <c r="K310" s="68">
        <f>SUM(L310:P310)</f>
        <v>0</v>
      </c>
      <c r="L310" s="69"/>
      <c r="M310" s="69"/>
      <c r="N310" s="69"/>
      <c r="O310" s="69"/>
      <c r="P310" s="69"/>
      <c r="Q310" s="73">
        <f>K310*$H310</f>
        <v>0</v>
      </c>
      <c r="R310" s="68">
        <f>SUM(S310:W310)</f>
        <v>0</v>
      </c>
      <c r="S310" s="69"/>
      <c r="T310" s="69"/>
      <c r="U310" s="69"/>
      <c r="V310" s="69"/>
      <c r="W310" s="69"/>
      <c r="X310" s="71">
        <f>R310*$H310</f>
        <v>0</v>
      </c>
      <c r="Y310" s="68">
        <f>SUM(Z310:AD310)</f>
        <v>0</v>
      </c>
      <c r="Z310" s="69"/>
      <c r="AA310" s="69"/>
      <c r="AB310" s="69"/>
      <c r="AC310" s="69"/>
      <c r="AD310" s="69"/>
      <c r="AE310" s="71">
        <f>Y310*$H310</f>
        <v>0</v>
      </c>
      <c r="AF310" s="68">
        <f>SUM(AG310:AK310)</f>
        <v>0</v>
      </c>
      <c r="AG310" s="69"/>
      <c r="AH310" s="69"/>
      <c r="AI310" s="69"/>
      <c r="AJ310" s="69"/>
      <c r="AK310" s="69"/>
      <c r="AL310" s="71">
        <f>AF310*$H310</f>
        <v>0</v>
      </c>
      <c r="AM310" s="68">
        <f>SUM(AN310:AR310)</f>
        <v>0</v>
      </c>
      <c r="AN310" s="69"/>
      <c r="AO310" s="69"/>
      <c r="AP310" s="69"/>
      <c r="AQ310" s="69"/>
      <c r="AR310" s="69"/>
      <c r="AS310" s="71">
        <f>AM310*$H310</f>
        <v>0</v>
      </c>
      <c r="AT310" s="68">
        <f>SUM(AU310:AY310)</f>
        <v>0</v>
      </c>
      <c r="AU310" s="69"/>
      <c r="AV310" s="69"/>
      <c r="AW310" s="69"/>
      <c r="AX310" s="69"/>
      <c r="AY310" s="69"/>
      <c r="AZ310" s="71">
        <f>AT310*$H310</f>
        <v>0</v>
      </c>
      <c r="BA310" s="68">
        <f>SUM(BB310:BF310)</f>
        <v>0</v>
      </c>
      <c r="BB310" s="69"/>
      <c r="BC310" s="69"/>
      <c r="BD310" s="69"/>
      <c r="BE310" s="69"/>
      <c r="BF310" s="69"/>
      <c r="BG310" s="71">
        <f>BA310*$H310</f>
        <v>0</v>
      </c>
      <c r="BH310" s="68">
        <f>SUM(BI310:BM310)</f>
        <v>0</v>
      </c>
      <c r="BI310" s="69"/>
      <c r="BJ310" s="69"/>
      <c r="BK310" s="69"/>
      <c r="BL310" s="69"/>
      <c r="BM310" s="69"/>
      <c r="BN310" s="71">
        <f>BH310*$H310</f>
        <v>0</v>
      </c>
      <c r="BO310" s="68">
        <f>SUM(BP310:BT310)</f>
        <v>0</v>
      </c>
      <c r="BP310" s="69"/>
      <c r="BQ310" s="69"/>
      <c r="BR310" s="69"/>
      <c r="BS310" s="69"/>
      <c r="BT310" s="69"/>
      <c r="BU310" s="71">
        <f>BO310*$H310</f>
        <v>0</v>
      </c>
      <c r="BV310" s="68">
        <f>SUM(BW310:CA310)</f>
        <v>0</v>
      </c>
      <c r="BW310" s="69"/>
      <c r="BX310" s="69"/>
      <c r="BY310" s="69"/>
      <c r="BZ310" s="69"/>
      <c r="CA310" s="69"/>
      <c r="CB310" s="71">
        <f>BV310*$H310</f>
        <v>0</v>
      </c>
      <c r="CC310" s="68">
        <f>SUM(CD310:CH310)</f>
        <v>0</v>
      </c>
      <c r="CD310" s="69"/>
      <c r="CE310" s="69"/>
      <c r="CF310" s="69"/>
      <c r="CG310" s="69"/>
      <c r="CH310" s="69"/>
      <c r="CI310" s="71">
        <f>CC310*$H310</f>
        <v>0</v>
      </c>
      <c r="CJ310" s="68">
        <f>SUM(CK310:CO310)</f>
        <v>0</v>
      </c>
      <c r="CK310" s="69"/>
      <c r="CL310" s="69"/>
      <c r="CM310" s="69"/>
      <c r="CN310" s="69"/>
      <c r="CO310" s="69"/>
      <c r="CP310" s="71">
        <f>CJ310*$H310</f>
        <v>0</v>
      </c>
      <c r="CQ310" s="68">
        <f>SUM(CR310:CV310)</f>
        <v>0</v>
      </c>
      <c r="CR310" s="69"/>
      <c r="CS310" s="69"/>
      <c r="CT310" s="69"/>
      <c r="CU310" s="69"/>
      <c r="CV310" s="69"/>
      <c r="CW310" s="71">
        <f>CQ310*$H310</f>
        <v>0</v>
      </c>
      <c r="CX310" s="68">
        <f>SUM(CY310:DC310)</f>
        <v>0</v>
      </c>
      <c r="CY310" s="69"/>
      <c r="CZ310" s="69"/>
      <c r="DA310" s="69"/>
      <c r="DB310" s="69"/>
      <c r="DC310" s="69"/>
      <c r="DD310" s="71">
        <f>CX310*$H310</f>
        <v>0</v>
      </c>
      <c r="DE310" s="68">
        <f>SUM(DF310:DJ310)</f>
        <v>0</v>
      </c>
      <c r="DF310" s="69"/>
      <c r="DG310" s="69"/>
      <c r="DH310" s="69"/>
      <c r="DI310" s="69"/>
      <c r="DJ310" s="69"/>
      <c r="DK310" s="71">
        <f>DE310*$H310</f>
        <v>0</v>
      </c>
      <c r="DL310" s="68">
        <f>SUM(DM310:DQ310)</f>
        <v>0</v>
      </c>
      <c r="DM310" s="69"/>
      <c r="DN310" s="69"/>
      <c r="DO310" s="69"/>
      <c r="DP310" s="69"/>
      <c r="DQ310" s="69"/>
      <c r="DR310" s="71">
        <f>DL310*$H310</f>
        <v>0</v>
      </c>
      <c r="DS310" s="68">
        <f>SUM(DT310:DX310)</f>
        <v>0</v>
      </c>
      <c r="DT310" s="69"/>
      <c r="DU310" s="69"/>
      <c r="DV310" s="69"/>
      <c r="DW310" s="69"/>
      <c r="DX310" s="69"/>
      <c r="DY310" s="71">
        <f>DS310*$H310</f>
        <v>0</v>
      </c>
      <c r="DZ310" s="68">
        <f>SUM(EA310:EE310)</f>
        <v>0</v>
      </c>
      <c r="EA310" s="69"/>
      <c r="EB310" s="69"/>
      <c r="EC310" s="69"/>
      <c r="ED310" s="69"/>
      <c r="EE310" s="69"/>
      <c r="EF310" s="71">
        <f>DZ310*$H310</f>
        <v>0</v>
      </c>
      <c r="EG310" s="70">
        <f t="shared" si="110"/>
        <v>1</v>
      </c>
      <c r="EH310" s="73">
        <f t="shared" si="111"/>
        <v>0</v>
      </c>
      <c r="EI310" s="70">
        <f t="shared" si="113"/>
        <v>0</v>
      </c>
      <c r="EJ310" s="66">
        <f t="shared" si="114"/>
        <v>0</v>
      </c>
      <c r="EM310" s="67"/>
    </row>
    <row r="311" spans="1:143" outlineLevel="1" x14ac:dyDescent="0.2">
      <c r="A311" s="302" t="s">
        <v>461</v>
      </c>
      <c r="B311" s="303">
        <v>150312</v>
      </c>
      <c r="C311" s="306" t="str">
        <f>IFERROR(IFERROR(IF(MATCH(B311,[1]SINAPI!$A$3:$A$7037,0),(PROPER(VLOOKUP(B311,[1]SINAPI!$A$3:$E$7037,5,0))),0),IFERROR(IF(MATCH(B311,'[1]CDHU-182'!$A$9:$A$4098,0),(UPPER(VLOOKUP(B311,'[1]CDHU-182'!$A$9:$H$4098,8,0))),0),IFERROR(IF(MATCH(B311,[1]FDE!$A$7:$A$3232,0),(VLOOKUP(B311,[1]FDE!$A$7:$E$3232,5,0)),0),IF(MATCH(B311,'[1]SIURB Edif'!$A$2:$A$2699,0),(PROPER(VLOOKUP(B311,'[1]SIURB Edif'!A$2:E$2699,5,0))),0))))," ")</f>
        <v>Siurb (Edif)-Jan/21</v>
      </c>
      <c r="D311" s="169" t="s">
        <v>821</v>
      </c>
      <c r="E311" s="170" t="s">
        <v>322</v>
      </c>
      <c r="F311" s="174">
        <v>10.5</v>
      </c>
      <c r="G311" s="74"/>
      <c r="H311" s="172">
        <f>ROUND(IFERROR(F311*G311," - "),2)</f>
        <v>0</v>
      </c>
      <c r="I311" s="175" t="e">
        <f>H311/$G$686</f>
        <v>#DIV/0!</v>
      </c>
      <c r="J311" s="19">
        <f t="shared" si="112"/>
        <v>1</v>
      </c>
      <c r="K311" s="68">
        <f>SUM(L311:P311)</f>
        <v>0</v>
      </c>
      <c r="L311" s="69"/>
      <c r="M311" s="69"/>
      <c r="N311" s="69"/>
      <c r="O311" s="69"/>
      <c r="P311" s="69"/>
      <c r="Q311" s="73">
        <f>K311*$H311</f>
        <v>0</v>
      </c>
      <c r="R311" s="68">
        <f>SUM(S311:W311)</f>
        <v>0</v>
      </c>
      <c r="S311" s="69"/>
      <c r="T311" s="69"/>
      <c r="U311" s="69"/>
      <c r="V311" s="69"/>
      <c r="W311" s="69"/>
      <c r="X311" s="71">
        <f>R311*$H311</f>
        <v>0</v>
      </c>
      <c r="Y311" s="68">
        <f>SUM(Z311:AD311)</f>
        <v>0</v>
      </c>
      <c r="Z311" s="69"/>
      <c r="AA311" s="69"/>
      <c r="AB311" s="69"/>
      <c r="AC311" s="69"/>
      <c r="AD311" s="69"/>
      <c r="AE311" s="71">
        <f>Y311*$H311</f>
        <v>0</v>
      </c>
      <c r="AF311" s="68">
        <f>SUM(AG311:AK311)</f>
        <v>0</v>
      </c>
      <c r="AG311" s="69"/>
      <c r="AH311" s="69"/>
      <c r="AI311" s="69"/>
      <c r="AJ311" s="69"/>
      <c r="AK311" s="69"/>
      <c r="AL311" s="71">
        <f>AF311*$H311</f>
        <v>0</v>
      </c>
      <c r="AM311" s="68">
        <f>SUM(AN311:AR311)</f>
        <v>0</v>
      </c>
      <c r="AN311" s="69"/>
      <c r="AO311" s="69"/>
      <c r="AP311" s="69"/>
      <c r="AQ311" s="69"/>
      <c r="AR311" s="69"/>
      <c r="AS311" s="71">
        <f>AM311*$H311</f>
        <v>0</v>
      </c>
      <c r="AT311" s="68">
        <f>SUM(AU311:AY311)</f>
        <v>0</v>
      </c>
      <c r="AU311" s="69"/>
      <c r="AV311" s="69"/>
      <c r="AW311" s="69"/>
      <c r="AX311" s="69"/>
      <c r="AY311" s="69"/>
      <c r="AZ311" s="71">
        <f>AT311*$H311</f>
        <v>0</v>
      </c>
      <c r="BA311" s="68">
        <f>SUM(BB311:BF311)</f>
        <v>0</v>
      </c>
      <c r="BB311" s="69"/>
      <c r="BC311" s="69"/>
      <c r="BD311" s="69"/>
      <c r="BE311" s="69"/>
      <c r="BF311" s="69"/>
      <c r="BG311" s="71">
        <f>BA311*$H311</f>
        <v>0</v>
      </c>
      <c r="BH311" s="68">
        <f>SUM(BI311:BM311)</f>
        <v>0</v>
      </c>
      <c r="BI311" s="69"/>
      <c r="BJ311" s="69"/>
      <c r="BK311" s="69"/>
      <c r="BL311" s="69"/>
      <c r="BM311" s="69"/>
      <c r="BN311" s="71">
        <f>BH311*$H311</f>
        <v>0</v>
      </c>
      <c r="BO311" s="68">
        <f>SUM(BP311:BT311)</f>
        <v>0</v>
      </c>
      <c r="BP311" s="69"/>
      <c r="BQ311" s="69"/>
      <c r="BR311" s="69"/>
      <c r="BS311" s="69"/>
      <c r="BT311" s="69"/>
      <c r="BU311" s="71">
        <f>BO311*$H311</f>
        <v>0</v>
      </c>
      <c r="BV311" s="68">
        <f>SUM(BW311:CA311)</f>
        <v>0</v>
      </c>
      <c r="BW311" s="69"/>
      <c r="BX311" s="69"/>
      <c r="BY311" s="69"/>
      <c r="BZ311" s="69"/>
      <c r="CA311" s="69"/>
      <c r="CB311" s="71">
        <f>BV311*$H311</f>
        <v>0</v>
      </c>
      <c r="CC311" s="68">
        <f>SUM(CD311:CH311)</f>
        <v>0</v>
      </c>
      <c r="CD311" s="69"/>
      <c r="CE311" s="69"/>
      <c r="CF311" s="69"/>
      <c r="CG311" s="69"/>
      <c r="CH311" s="69"/>
      <c r="CI311" s="71">
        <f>CC311*$H311</f>
        <v>0</v>
      </c>
      <c r="CJ311" s="68">
        <f>SUM(CK311:CO311)</f>
        <v>0</v>
      </c>
      <c r="CK311" s="69"/>
      <c r="CL311" s="69"/>
      <c r="CM311" s="69"/>
      <c r="CN311" s="69"/>
      <c r="CO311" s="69"/>
      <c r="CP311" s="71">
        <f>CJ311*$H311</f>
        <v>0</v>
      </c>
      <c r="CQ311" s="68">
        <f>SUM(CR311:CV311)</f>
        <v>0</v>
      </c>
      <c r="CR311" s="69"/>
      <c r="CS311" s="69"/>
      <c r="CT311" s="69"/>
      <c r="CU311" s="69"/>
      <c r="CV311" s="69"/>
      <c r="CW311" s="71">
        <f>CQ311*$H311</f>
        <v>0</v>
      </c>
      <c r="CX311" s="68">
        <f>SUM(CY311:DC311)</f>
        <v>0</v>
      </c>
      <c r="CY311" s="69"/>
      <c r="CZ311" s="69"/>
      <c r="DA311" s="69"/>
      <c r="DB311" s="69"/>
      <c r="DC311" s="69"/>
      <c r="DD311" s="71">
        <f>CX311*$H311</f>
        <v>0</v>
      </c>
      <c r="DE311" s="68">
        <f>SUM(DF311:DJ311)</f>
        <v>0</v>
      </c>
      <c r="DF311" s="69"/>
      <c r="DG311" s="69"/>
      <c r="DH311" s="69"/>
      <c r="DI311" s="69"/>
      <c r="DJ311" s="69"/>
      <c r="DK311" s="71">
        <f>DE311*$H311</f>
        <v>0</v>
      </c>
      <c r="DL311" s="68">
        <f>SUM(DM311:DQ311)</f>
        <v>0</v>
      </c>
      <c r="DM311" s="69"/>
      <c r="DN311" s="69"/>
      <c r="DO311" s="69"/>
      <c r="DP311" s="69"/>
      <c r="DQ311" s="69"/>
      <c r="DR311" s="71">
        <f>DL311*$H311</f>
        <v>0</v>
      </c>
      <c r="DS311" s="68">
        <f>SUM(DT311:DX311)</f>
        <v>0</v>
      </c>
      <c r="DT311" s="69"/>
      <c r="DU311" s="69"/>
      <c r="DV311" s="69"/>
      <c r="DW311" s="69"/>
      <c r="DX311" s="69"/>
      <c r="DY311" s="71">
        <f>DS311*$H311</f>
        <v>0</v>
      </c>
      <c r="DZ311" s="68">
        <f>SUM(EA311:EE311)</f>
        <v>0</v>
      </c>
      <c r="EA311" s="69"/>
      <c r="EB311" s="69"/>
      <c r="EC311" s="69"/>
      <c r="ED311" s="69"/>
      <c r="EE311" s="69"/>
      <c r="EF311" s="71">
        <f>DZ311*$H311</f>
        <v>0</v>
      </c>
      <c r="EG311" s="70">
        <f t="shared" si="110"/>
        <v>1</v>
      </c>
      <c r="EH311" s="73">
        <f t="shared" si="111"/>
        <v>0</v>
      </c>
      <c r="EI311" s="70">
        <f t="shared" si="113"/>
        <v>0</v>
      </c>
      <c r="EJ311" s="66">
        <f t="shared" si="114"/>
        <v>0</v>
      </c>
      <c r="EM311" s="67"/>
    </row>
    <row r="312" spans="1:143" outlineLevel="1" x14ac:dyDescent="0.2">
      <c r="A312" s="302" t="s">
        <v>462</v>
      </c>
      <c r="B312" s="303" t="s">
        <v>224</v>
      </c>
      <c r="C312" s="306" t="str">
        <f>IFERROR(IFERROR(IF(MATCH(B312,[1]SINAPI!$A$3:$A$7037,0),(PROPER(VLOOKUP(B312,[1]SINAPI!$A$3:$E$7037,5,0))),0),IFERROR(IF(MATCH(B312,'[1]CDHU-182'!$A$9:$A$4098,0),(UPPER(VLOOKUP(B312,'[1]CDHU-182'!$A$9:$H$4098,8,0))),0),IFERROR(IF(MATCH(B312,[1]FDE!$A$7:$A$3232,0),(VLOOKUP(B312,[1]FDE!$A$7:$E$3232,5,0)),0),IF(MATCH(B312,'[1]SIURB Edif'!$A$2:$A$2699,0),(PROPER(VLOOKUP(B312,'[1]SIURB Edif'!A$2:E$2699,5,0))),0))))," ")</f>
        <v>CDHU-182</v>
      </c>
      <c r="D312" s="180" t="s">
        <v>823</v>
      </c>
      <c r="E312" s="170" t="s">
        <v>22</v>
      </c>
      <c r="F312" s="174">
        <v>36.78</v>
      </c>
      <c r="G312" s="74"/>
      <c r="H312" s="177">
        <f>ROUND(IFERROR(F312*G312," - "),2)</f>
        <v>0</v>
      </c>
      <c r="I312" s="178" t="e">
        <f>H312/$G$686</f>
        <v>#DIV/0!</v>
      </c>
      <c r="J312" s="19">
        <f t="shared" si="112"/>
        <v>1</v>
      </c>
      <c r="K312" s="68">
        <f>SUM(L312:P312)</f>
        <v>0</v>
      </c>
      <c r="L312" s="69"/>
      <c r="M312" s="69"/>
      <c r="N312" s="69"/>
      <c r="O312" s="69"/>
      <c r="P312" s="69"/>
      <c r="Q312" s="73">
        <f>K312*$H312</f>
        <v>0</v>
      </c>
      <c r="R312" s="68">
        <f>SUM(S312:W312)</f>
        <v>0</v>
      </c>
      <c r="S312" s="69"/>
      <c r="T312" s="69"/>
      <c r="U312" s="69"/>
      <c r="V312" s="69"/>
      <c r="W312" s="69"/>
      <c r="X312" s="71">
        <f>R312*$H312</f>
        <v>0</v>
      </c>
      <c r="Y312" s="68">
        <f>SUM(Z312:AD312)</f>
        <v>0</v>
      </c>
      <c r="Z312" s="69"/>
      <c r="AA312" s="69"/>
      <c r="AB312" s="69"/>
      <c r="AC312" s="69"/>
      <c r="AD312" s="69"/>
      <c r="AE312" s="71">
        <f>Y312*$H312</f>
        <v>0</v>
      </c>
      <c r="AF312" s="68">
        <f>SUM(AG312:AK312)</f>
        <v>0</v>
      </c>
      <c r="AG312" s="69"/>
      <c r="AH312" s="69"/>
      <c r="AI312" s="69"/>
      <c r="AJ312" s="69"/>
      <c r="AK312" s="69"/>
      <c r="AL312" s="71">
        <f>AF312*$H312</f>
        <v>0</v>
      </c>
      <c r="AM312" s="68">
        <f>SUM(AN312:AR312)</f>
        <v>0</v>
      </c>
      <c r="AN312" s="69"/>
      <c r="AO312" s="69"/>
      <c r="AP312" s="69"/>
      <c r="AQ312" s="69"/>
      <c r="AR312" s="69"/>
      <c r="AS312" s="71">
        <f>AM312*$H312</f>
        <v>0</v>
      </c>
      <c r="AT312" s="68">
        <f>SUM(AU312:AY312)</f>
        <v>0</v>
      </c>
      <c r="AU312" s="69"/>
      <c r="AV312" s="69"/>
      <c r="AW312" s="69"/>
      <c r="AX312" s="69"/>
      <c r="AY312" s="69"/>
      <c r="AZ312" s="71">
        <f>AT312*$H312</f>
        <v>0</v>
      </c>
      <c r="BA312" s="68">
        <f>SUM(BB312:BF312)</f>
        <v>0</v>
      </c>
      <c r="BB312" s="69"/>
      <c r="BC312" s="69"/>
      <c r="BD312" s="69"/>
      <c r="BE312" s="69"/>
      <c r="BF312" s="69"/>
      <c r="BG312" s="71">
        <f>BA312*$H312</f>
        <v>0</v>
      </c>
      <c r="BH312" s="68">
        <f>SUM(BI312:BM312)</f>
        <v>0</v>
      </c>
      <c r="BI312" s="69"/>
      <c r="BJ312" s="69"/>
      <c r="BK312" s="69"/>
      <c r="BL312" s="69"/>
      <c r="BM312" s="69"/>
      <c r="BN312" s="71">
        <f>BH312*$H312</f>
        <v>0</v>
      </c>
      <c r="BO312" s="68">
        <f>SUM(BP312:BT312)</f>
        <v>0</v>
      </c>
      <c r="BP312" s="69"/>
      <c r="BQ312" s="69"/>
      <c r="BR312" s="69"/>
      <c r="BS312" s="69"/>
      <c r="BT312" s="69"/>
      <c r="BU312" s="71">
        <f>BO312*$H312</f>
        <v>0</v>
      </c>
      <c r="BV312" s="68">
        <f>SUM(BW312:CA312)</f>
        <v>0</v>
      </c>
      <c r="BW312" s="69"/>
      <c r="BX312" s="69"/>
      <c r="BY312" s="69"/>
      <c r="BZ312" s="69"/>
      <c r="CA312" s="69"/>
      <c r="CB312" s="71">
        <f>BV312*$H312</f>
        <v>0</v>
      </c>
      <c r="CC312" s="68">
        <f>SUM(CD312:CH312)</f>
        <v>0</v>
      </c>
      <c r="CD312" s="69"/>
      <c r="CE312" s="69"/>
      <c r="CF312" s="69"/>
      <c r="CG312" s="69"/>
      <c r="CH312" s="69"/>
      <c r="CI312" s="71">
        <f>CC312*$H312</f>
        <v>0</v>
      </c>
      <c r="CJ312" s="68">
        <f>SUM(CK312:CO312)</f>
        <v>0</v>
      </c>
      <c r="CK312" s="69"/>
      <c r="CL312" s="69"/>
      <c r="CM312" s="69"/>
      <c r="CN312" s="69"/>
      <c r="CO312" s="69"/>
      <c r="CP312" s="71">
        <f>CJ312*$H312</f>
        <v>0</v>
      </c>
      <c r="CQ312" s="68">
        <f>SUM(CR312:CV312)</f>
        <v>0</v>
      </c>
      <c r="CR312" s="69"/>
      <c r="CS312" s="69"/>
      <c r="CT312" s="69"/>
      <c r="CU312" s="69"/>
      <c r="CV312" s="69"/>
      <c r="CW312" s="71">
        <f>CQ312*$H312</f>
        <v>0</v>
      </c>
      <c r="CX312" s="68">
        <f>SUM(CY312:DC312)</f>
        <v>0</v>
      </c>
      <c r="CY312" s="69"/>
      <c r="CZ312" s="69"/>
      <c r="DA312" s="69"/>
      <c r="DB312" s="69"/>
      <c r="DC312" s="69"/>
      <c r="DD312" s="71">
        <f>CX312*$H312</f>
        <v>0</v>
      </c>
      <c r="DE312" s="68">
        <f>SUM(DF312:DJ312)</f>
        <v>0</v>
      </c>
      <c r="DF312" s="69"/>
      <c r="DG312" s="69"/>
      <c r="DH312" s="69"/>
      <c r="DI312" s="69"/>
      <c r="DJ312" s="69"/>
      <c r="DK312" s="71">
        <f>DE312*$H312</f>
        <v>0</v>
      </c>
      <c r="DL312" s="68">
        <f>SUM(DM312:DQ312)</f>
        <v>0</v>
      </c>
      <c r="DM312" s="69"/>
      <c r="DN312" s="69"/>
      <c r="DO312" s="69"/>
      <c r="DP312" s="69"/>
      <c r="DQ312" s="69"/>
      <c r="DR312" s="71">
        <f>DL312*$H312</f>
        <v>0</v>
      </c>
      <c r="DS312" s="68">
        <f>SUM(DT312:DX312)</f>
        <v>0</v>
      </c>
      <c r="DT312" s="69"/>
      <c r="DU312" s="69"/>
      <c r="DV312" s="69"/>
      <c r="DW312" s="69"/>
      <c r="DX312" s="69"/>
      <c r="DY312" s="71">
        <f>DS312*$H312</f>
        <v>0</v>
      </c>
      <c r="DZ312" s="68">
        <f>SUM(EA312:EE312)</f>
        <v>0</v>
      </c>
      <c r="EA312" s="69"/>
      <c r="EB312" s="69"/>
      <c r="EC312" s="69"/>
      <c r="ED312" s="69"/>
      <c r="EE312" s="69"/>
      <c r="EF312" s="71">
        <f>DZ312*$H312</f>
        <v>0</v>
      </c>
      <c r="EG312" s="70">
        <f t="shared" si="110"/>
        <v>1</v>
      </c>
      <c r="EH312" s="73">
        <f t="shared" si="111"/>
        <v>0</v>
      </c>
      <c r="EI312" s="70">
        <f t="shared" si="113"/>
        <v>0</v>
      </c>
      <c r="EJ312" s="66">
        <f t="shared" si="114"/>
        <v>0</v>
      </c>
      <c r="EM312" s="67"/>
    </row>
    <row r="313" spans="1:143" ht="25.5" outlineLevel="1" x14ac:dyDescent="0.2">
      <c r="A313" s="313" t="s">
        <v>211</v>
      </c>
      <c r="B313" s="314"/>
      <c r="C313" s="307"/>
      <c r="D313" s="176" t="s">
        <v>355</v>
      </c>
      <c r="E313" s="28">
        <f>SUM(H314:H316)</f>
        <v>0</v>
      </c>
      <c r="F313" s="28"/>
      <c r="G313" s="28"/>
      <c r="H313" s="28"/>
      <c r="I313" s="27" t="e">
        <f>E313/$G$686</f>
        <v>#DIV/0!</v>
      </c>
      <c r="J313" s="19">
        <f t="shared" si="112"/>
        <v>1</v>
      </c>
      <c r="K313" s="68"/>
      <c r="L313" s="69"/>
      <c r="M313" s="69"/>
      <c r="N313" s="69"/>
      <c r="O313" s="69"/>
      <c r="P313" s="70"/>
      <c r="Q313" s="73"/>
      <c r="R313" s="68"/>
      <c r="S313" s="69"/>
      <c r="T313" s="69"/>
      <c r="U313" s="69"/>
      <c r="V313" s="69"/>
      <c r="W313" s="70"/>
      <c r="X313" s="71"/>
      <c r="Y313" s="68"/>
      <c r="Z313" s="69"/>
      <c r="AA313" s="69"/>
      <c r="AB313" s="69"/>
      <c r="AC313" s="69"/>
      <c r="AD313" s="70"/>
      <c r="AE313" s="71"/>
      <c r="AF313" s="68"/>
      <c r="AG313" s="69"/>
      <c r="AH313" s="69"/>
      <c r="AI313" s="69"/>
      <c r="AJ313" s="69"/>
      <c r="AK313" s="70"/>
      <c r="AL313" s="71"/>
      <c r="AM313" s="68"/>
      <c r="AN313" s="69"/>
      <c r="AO313" s="69"/>
      <c r="AP313" s="69"/>
      <c r="AQ313" s="69"/>
      <c r="AR313" s="70"/>
      <c r="AS313" s="71"/>
      <c r="AT313" s="68"/>
      <c r="AU313" s="69"/>
      <c r="AV313" s="69"/>
      <c r="AW313" s="69"/>
      <c r="AX313" s="69"/>
      <c r="AY313" s="70"/>
      <c r="AZ313" s="71"/>
      <c r="BA313" s="68"/>
      <c r="BB313" s="69"/>
      <c r="BC313" s="69"/>
      <c r="BD313" s="69"/>
      <c r="BE313" s="69"/>
      <c r="BF313" s="70"/>
      <c r="BG313" s="71"/>
      <c r="BH313" s="68"/>
      <c r="BI313" s="69"/>
      <c r="BJ313" s="69"/>
      <c r="BK313" s="69"/>
      <c r="BL313" s="69"/>
      <c r="BM313" s="70"/>
      <c r="BN313" s="71"/>
      <c r="BO313" s="68"/>
      <c r="BP313" s="69"/>
      <c r="BQ313" s="69"/>
      <c r="BR313" s="69"/>
      <c r="BS313" s="69"/>
      <c r="BT313" s="70"/>
      <c r="BU313" s="71"/>
      <c r="BV313" s="68"/>
      <c r="BW313" s="69"/>
      <c r="BX313" s="69"/>
      <c r="BY313" s="69"/>
      <c r="BZ313" s="69"/>
      <c r="CA313" s="70"/>
      <c r="CB313" s="71"/>
      <c r="CC313" s="68"/>
      <c r="CD313" s="69"/>
      <c r="CE313" s="69"/>
      <c r="CF313" s="69"/>
      <c r="CG313" s="69"/>
      <c r="CH313" s="70"/>
      <c r="CI313" s="71"/>
      <c r="CJ313" s="68"/>
      <c r="CK313" s="69"/>
      <c r="CL313" s="69"/>
      <c r="CM313" s="69"/>
      <c r="CN313" s="69"/>
      <c r="CO313" s="70"/>
      <c r="CP313" s="71"/>
      <c r="CQ313" s="68"/>
      <c r="CR313" s="69"/>
      <c r="CS313" s="69"/>
      <c r="CT313" s="69"/>
      <c r="CU313" s="69"/>
      <c r="CV313" s="70"/>
      <c r="CW313" s="71"/>
      <c r="CX313" s="68"/>
      <c r="CY313" s="69"/>
      <c r="CZ313" s="69"/>
      <c r="DA313" s="69"/>
      <c r="DB313" s="69"/>
      <c r="DC313" s="70"/>
      <c r="DD313" s="71"/>
      <c r="DE313" s="68"/>
      <c r="DF313" s="69"/>
      <c r="DG313" s="69"/>
      <c r="DH313" s="69"/>
      <c r="DI313" s="69"/>
      <c r="DJ313" s="70"/>
      <c r="DK313" s="71"/>
      <c r="DL313" s="68"/>
      <c r="DM313" s="69"/>
      <c r="DN313" s="69"/>
      <c r="DO313" s="69"/>
      <c r="DP313" s="69"/>
      <c r="DQ313" s="70"/>
      <c r="DR313" s="71"/>
      <c r="DS313" s="68"/>
      <c r="DT313" s="69"/>
      <c r="DU313" s="69"/>
      <c r="DV313" s="69"/>
      <c r="DW313" s="69"/>
      <c r="DX313" s="70"/>
      <c r="DY313" s="71"/>
      <c r="DZ313" s="68"/>
      <c r="EA313" s="69"/>
      <c r="EB313" s="69"/>
      <c r="EC313" s="69"/>
      <c r="ED313" s="69"/>
      <c r="EE313" s="70"/>
      <c r="EF313" s="71"/>
      <c r="EG313" s="70">
        <f t="shared" si="110"/>
        <v>1</v>
      </c>
      <c r="EH313" s="73">
        <f t="shared" si="111"/>
        <v>0</v>
      </c>
      <c r="EI313" s="70">
        <f t="shared" si="113"/>
        <v>0</v>
      </c>
      <c r="EJ313" s="66">
        <f t="shared" si="114"/>
        <v>0</v>
      </c>
      <c r="EM313" s="67"/>
    </row>
    <row r="314" spans="1:143" ht="25.5" outlineLevel="1" x14ac:dyDescent="0.2">
      <c r="A314" s="302" t="s">
        <v>463</v>
      </c>
      <c r="B314" s="303">
        <v>200536</v>
      </c>
      <c r="C314" s="306" t="str">
        <f>IFERROR(IFERROR(IF(MATCH(B314,[1]SINAPI!$A$3:$A$7037,0),(PROPER(VLOOKUP(B314,[1]SINAPI!$A$3:$E$7037,5,0))),0),IFERROR(IF(MATCH(B314,'[1]CDHU-182'!$A$9:$A$4098,0),(UPPER(VLOOKUP(B314,'[1]CDHU-182'!$A$9:$H$4098,8,0))),0),IFERROR(IF(MATCH(B314,[1]FDE!$A$7:$A$3232,0),(VLOOKUP(B314,[1]FDE!$A$7:$E$3232,5,0)),0),IF(MATCH(B314,'[1]SIURB Edif'!$A$2:$A$2699,0),(PROPER(VLOOKUP(B314,'[1]SIURB Edif'!A$2:E$2699,5,0))),0))))," ")</f>
        <v>Siurb (Edif)-Jan/21</v>
      </c>
      <c r="D314" s="169" t="s">
        <v>811</v>
      </c>
      <c r="E314" s="170" t="s">
        <v>338</v>
      </c>
      <c r="F314" s="171">
        <v>1</v>
      </c>
      <c r="G314" s="74"/>
      <c r="H314" s="172">
        <f>ROUND(IFERROR(F314*G314," - "),2)</f>
        <v>0</v>
      </c>
      <c r="I314" s="173" t="e">
        <f>H314/$G$686</f>
        <v>#DIV/0!</v>
      </c>
      <c r="J314" s="19">
        <f t="shared" si="112"/>
        <v>1</v>
      </c>
      <c r="K314" s="68">
        <f>SUM(L314:P314)</f>
        <v>0</v>
      </c>
      <c r="L314" s="69"/>
      <c r="M314" s="69"/>
      <c r="N314" s="69"/>
      <c r="O314" s="69"/>
      <c r="P314" s="69"/>
      <c r="Q314" s="73">
        <f>K314*$H314</f>
        <v>0</v>
      </c>
      <c r="R314" s="68">
        <f>SUM(S314:W314)</f>
        <v>0</v>
      </c>
      <c r="S314" s="69"/>
      <c r="T314" s="69"/>
      <c r="U314" s="69"/>
      <c r="V314" s="69"/>
      <c r="W314" s="69"/>
      <c r="X314" s="71">
        <f>R314*$H314</f>
        <v>0</v>
      </c>
      <c r="Y314" s="68">
        <f>SUM(Z314:AD314)</f>
        <v>0</v>
      </c>
      <c r="Z314" s="69"/>
      <c r="AA314" s="69"/>
      <c r="AB314" s="69"/>
      <c r="AC314" s="69"/>
      <c r="AD314" s="69"/>
      <c r="AE314" s="71">
        <f>Y314*$H314</f>
        <v>0</v>
      </c>
      <c r="AF314" s="68">
        <f>SUM(AG314:AK314)</f>
        <v>0</v>
      </c>
      <c r="AG314" s="69"/>
      <c r="AH314" s="69"/>
      <c r="AI314" s="69"/>
      <c r="AJ314" s="69"/>
      <c r="AK314" s="69"/>
      <c r="AL314" s="71">
        <f>AF314*$H314</f>
        <v>0</v>
      </c>
      <c r="AM314" s="68">
        <f>SUM(AN314:AR314)</f>
        <v>0</v>
      </c>
      <c r="AN314" s="69"/>
      <c r="AO314" s="69"/>
      <c r="AP314" s="69"/>
      <c r="AQ314" s="69"/>
      <c r="AR314" s="69"/>
      <c r="AS314" s="71">
        <f>AM314*$H314</f>
        <v>0</v>
      </c>
      <c r="AT314" s="68">
        <f>SUM(AU314:AY314)</f>
        <v>0</v>
      </c>
      <c r="AU314" s="69"/>
      <c r="AV314" s="69"/>
      <c r="AW314" s="69"/>
      <c r="AX314" s="69"/>
      <c r="AY314" s="69"/>
      <c r="AZ314" s="71">
        <f>AT314*$H314</f>
        <v>0</v>
      </c>
      <c r="BA314" s="68">
        <f>SUM(BB314:BF314)</f>
        <v>0</v>
      </c>
      <c r="BB314" s="69"/>
      <c r="BC314" s="69"/>
      <c r="BD314" s="69"/>
      <c r="BE314" s="69"/>
      <c r="BF314" s="69"/>
      <c r="BG314" s="71">
        <f>BA314*$H314</f>
        <v>0</v>
      </c>
      <c r="BH314" s="68">
        <f>SUM(BI314:BM314)</f>
        <v>0</v>
      </c>
      <c r="BI314" s="69"/>
      <c r="BJ314" s="69"/>
      <c r="BK314" s="69"/>
      <c r="BL314" s="69"/>
      <c r="BM314" s="69"/>
      <c r="BN314" s="71">
        <f>BH314*$H314</f>
        <v>0</v>
      </c>
      <c r="BO314" s="68">
        <f>SUM(BP314:BT314)</f>
        <v>0</v>
      </c>
      <c r="BP314" s="69"/>
      <c r="BQ314" s="69"/>
      <c r="BR314" s="69"/>
      <c r="BS314" s="69"/>
      <c r="BT314" s="69"/>
      <c r="BU314" s="71">
        <f>BO314*$H314</f>
        <v>0</v>
      </c>
      <c r="BV314" s="68">
        <f>SUM(BW314:CA314)</f>
        <v>0</v>
      </c>
      <c r="BW314" s="69"/>
      <c r="BX314" s="69"/>
      <c r="BY314" s="69"/>
      <c r="BZ314" s="69"/>
      <c r="CA314" s="69"/>
      <c r="CB314" s="71">
        <f>BV314*$H314</f>
        <v>0</v>
      </c>
      <c r="CC314" s="68">
        <f>SUM(CD314:CH314)</f>
        <v>0</v>
      </c>
      <c r="CD314" s="69"/>
      <c r="CE314" s="69"/>
      <c r="CF314" s="69"/>
      <c r="CG314" s="69"/>
      <c r="CH314" s="69"/>
      <c r="CI314" s="71">
        <f>CC314*$H314</f>
        <v>0</v>
      </c>
      <c r="CJ314" s="68">
        <f>SUM(CK314:CO314)</f>
        <v>0</v>
      </c>
      <c r="CK314" s="69"/>
      <c r="CL314" s="69"/>
      <c r="CM314" s="69"/>
      <c r="CN314" s="69"/>
      <c r="CO314" s="69"/>
      <c r="CP314" s="71">
        <f>CJ314*$H314</f>
        <v>0</v>
      </c>
      <c r="CQ314" s="68">
        <f>SUM(CR314:CV314)</f>
        <v>0</v>
      </c>
      <c r="CR314" s="69"/>
      <c r="CS314" s="69"/>
      <c r="CT314" s="69"/>
      <c r="CU314" s="69"/>
      <c r="CV314" s="69"/>
      <c r="CW314" s="71">
        <f>CQ314*$H314</f>
        <v>0</v>
      </c>
      <c r="CX314" s="68">
        <f>SUM(CY314:DC314)</f>
        <v>0</v>
      </c>
      <c r="CY314" s="69"/>
      <c r="CZ314" s="69"/>
      <c r="DA314" s="69"/>
      <c r="DB314" s="69"/>
      <c r="DC314" s="69"/>
      <c r="DD314" s="71">
        <f>CX314*$H314</f>
        <v>0</v>
      </c>
      <c r="DE314" s="68">
        <f>SUM(DF314:DJ314)</f>
        <v>0</v>
      </c>
      <c r="DF314" s="69"/>
      <c r="DG314" s="69"/>
      <c r="DH314" s="69"/>
      <c r="DI314" s="69"/>
      <c r="DJ314" s="69"/>
      <c r="DK314" s="71">
        <f>DE314*$H314</f>
        <v>0</v>
      </c>
      <c r="DL314" s="68">
        <f>SUM(DM314:DQ314)</f>
        <v>0</v>
      </c>
      <c r="DM314" s="69"/>
      <c r="DN314" s="69"/>
      <c r="DO314" s="69"/>
      <c r="DP314" s="69"/>
      <c r="DQ314" s="69"/>
      <c r="DR314" s="71">
        <f>DL314*$H314</f>
        <v>0</v>
      </c>
      <c r="DS314" s="68">
        <f>SUM(DT314:DX314)</f>
        <v>0</v>
      </c>
      <c r="DT314" s="69"/>
      <c r="DU314" s="69"/>
      <c r="DV314" s="69"/>
      <c r="DW314" s="69"/>
      <c r="DX314" s="69"/>
      <c r="DY314" s="71">
        <f>DS314*$H314</f>
        <v>0</v>
      </c>
      <c r="DZ314" s="68">
        <f>SUM(EA314:EE314)</f>
        <v>0</v>
      </c>
      <c r="EA314" s="69"/>
      <c r="EB314" s="69"/>
      <c r="EC314" s="69"/>
      <c r="ED314" s="69"/>
      <c r="EE314" s="69"/>
      <c r="EF314" s="71">
        <f>DZ314*$H314</f>
        <v>0</v>
      </c>
      <c r="EG314" s="70">
        <f t="shared" si="110"/>
        <v>1</v>
      </c>
      <c r="EH314" s="73">
        <f t="shared" si="111"/>
        <v>0</v>
      </c>
      <c r="EI314" s="70">
        <f t="shared" si="113"/>
        <v>0</v>
      </c>
      <c r="EJ314" s="66">
        <f t="shared" si="114"/>
        <v>0</v>
      </c>
      <c r="EM314" s="67"/>
    </row>
    <row r="315" spans="1:143" ht="25.5" outlineLevel="1" x14ac:dyDescent="0.2">
      <c r="A315" s="302" t="s">
        <v>464</v>
      </c>
      <c r="B315" s="303" t="s">
        <v>93</v>
      </c>
      <c r="C315" s="306" t="str">
        <f>IFERROR(IFERROR(IF(MATCH(B315,[1]SINAPI!$A$3:$A$7037,0),(PROPER(VLOOKUP(B315,[1]SINAPI!$A$3:$E$7037,5,0))),0),IFERROR(IF(MATCH(B315,'[1]CDHU-182'!$A$9:$A$4098,0),(UPPER(VLOOKUP(B315,'[1]CDHU-182'!$A$9:$H$4098,8,0))),0),IFERROR(IF(MATCH(B315,[1]FDE!$A$7:$A$3232,0),(VLOOKUP(B315,[1]FDE!$A$7:$E$3232,5,0)),0),IF(MATCH(B315,'[1]SIURB Edif'!$A$2:$A$2699,0),(PROPER(VLOOKUP(B315,'[1]SIURB Edif'!A$2:E$2699,5,0))),0))))," ")</f>
        <v>FDE-Julho/21</v>
      </c>
      <c r="D315" s="169" t="s">
        <v>341</v>
      </c>
      <c r="E315" s="170" t="s">
        <v>75</v>
      </c>
      <c r="F315" s="171">
        <v>1</v>
      </c>
      <c r="G315" s="74"/>
      <c r="H315" s="172">
        <f>ROUND(IFERROR(F315*G315," - "),2)</f>
        <v>0</v>
      </c>
      <c r="I315" s="173" t="e">
        <f>H315/$G$686</f>
        <v>#DIV/0!</v>
      </c>
      <c r="J315" s="19">
        <f t="shared" si="112"/>
        <v>1</v>
      </c>
      <c r="K315" s="68">
        <f>SUM(L315:P315)</f>
        <v>0</v>
      </c>
      <c r="L315" s="69"/>
      <c r="M315" s="69"/>
      <c r="N315" s="69"/>
      <c r="O315" s="69"/>
      <c r="P315" s="69"/>
      <c r="Q315" s="73">
        <f>K315*$H315</f>
        <v>0</v>
      </c>
      <c r="R315" s="68">
        <f>SUM(S315:W315)</f>
        <v>0</v>
      </c>
      <c r="S315" s="69"/>
      <c r="T315" s="69"/>
      <c r="U315" s="69"/>
      <c r="V315" s="69"/>
      <c r="W315" s="69"/>
      <c r="X315" s="71">
        <f>R315*$H315</f>
        <v>0</v>
      </c>
      <c r="Y315" s="68">
        <f>SUM(Z315:AD315)</f>
        <v>0</v>
      </c>
      <c r="Z315" s="69"/>
      <c r="AA315" s="69"/>
      <c r="AB315" s="69"/>
      <c r="AC315" s="69"/>
      <c r="AD315" s="69"/>
      <c r="AE315" s="71">
        <f>Y315*$H315</f>
        <v>0</v>
      </c>
      <c r="AF315" s="68">
        <f>SUM(AG315:AK315)</f>
        <v>0</v>
      </c>
      <c r="AG315" s="69"/>
      <c r="AH315" s="69"/>
      <c r="AI315" s="69"/>
      <c r="AJ315" s="69"/>
      <c r="AK315" s="69"/>
      <c r="AL315" s="71">
        <f>AF315*$H315</f>
        <v>0</v>
      </c>
      <c r="AM315" s="68">
        <f>SUM(AN315:AR315)</f>
        <v>0</v>
      </c>
      <c r="AN315" s="69"/>
      <c r="AO315" s="69"/>
      <c r="AP315" s="69"/>
      <c r="AQ315" s="69"/>
      <c r="AR315" s="69"/>
      <c r="AS315" s="71">
        <f>AM315*$H315</f>
        <v>0</v>
      </c>
      <c r="AT315" s="68">
        <f>SUM(AU315:AY315)</f>
        <v>0</v>
      </c>
      <c r="AU315" s="69"/>
      <c r="AV315" s="69"/>
      <c r="AW315" s="69"/>
      <c r="AX315" s="69"/>
      <c r="AY315" s="69"/>
      <c r="AZ315" s="71">
        <f>AT315*$H315</f>
        <v>0</v>
      </c>
      <c r="BA315" s="68">
        <f>SUM(BB315:BF315)</f>
        <v>0</v>
      </c>
      <c r="BB315" s="69"/>
      <c r="BC315" s="69"/>
      <c r="BD315" s="69"/>
      <c r="BE315" s="69"/>
      <c r="BF315" s="69"/>
      <c r="BG315" s="71">
        <f>BA315*$H315</f>
        <v>0</v>
      </c>
      <c r="BH315" s="68">
        <f>SUM(BI315:BM315)</f>
        <v>0</v>
      </c>
      <c r="BI315" s="69"/>
      <c r="BJ315" s="69"/>
      <c r="BK315" s="69"/>
      <c r="BL315" s="69"/>
      <c r="BM315" s="69"/>
      <c r="BN315" s="71">
        <f>BH315*$H315</f>
        <v>0</v>
      </c>
      <c r="BO315" s="68">
        <f>SUM(BP315:BT315)</f>
        <v>0</v>
      </c>
      <c r="BP315" s="69"/>
      <c r="BQ315" s="69"/>
      <c r="BR315" s="69"/>
      <c r="BS315" s="69"/>
      <c r="BT315" s="69"/>
      <c r="BU315" s="71">
        <f>BO315*$H315</f>
        <v>0</v>
      </c>
      <c r="BV315" s="68">
        <f>SUM(BW315:CA315)</f>
        <v>0</v>
      </c>
      <c r="BW315" s="69"/>
      <c r="BX315" s="69"/>
      <c r="BY315" s="69"/>
      <c r="BZ315" s="69"/>
      <c r="CA315" s="69"/>
      <c r="CB315" s="71">
        <f>BV315*$H315</f>
        <v>0</v>
      </c>
      <c r="CC315" s="68">
        <f>SUM(CD315:CH315)</f>
        <v>0</v>
      </c>
      <c r="CD315" s="69"/>
      <c r="CE315" s="69"/>
      <c r="CF315" s="69"/>
      <c r="CG315" s="69"/>
      <c r="CH315" s="69"/>
      <c r="CI315" s="71">
        <f>CC315*$H315</f>
        <v>0</v>
      </c>
      <c r="CJ315" s="68">
        <f>SUM(CK315:CO315)</f>
        <v>0</v>
      </c>
      <c r="CK315" s="69"/>
      <c r="CL315" s="69"/>
      <c r="CM315" s="69"/>
      <c r="CN315" s="69"/>
      <c r="CO315" s="69"/>
      <c r="CP315" s="71">
        <f>CJ315*$H315</f>
        <v>0</v>
      </c>
      <c r="CQ315" s="68">
        <f>SUM(CR315:CV315)</f>
        <v>0</v>
      </c>
      <c r="CR315" s="69"/>
      <c r="CS315" s="69"/>
      <c r="CT315" s="69"/>
      <c r="CU315" s="69"/>
      <c r="CV315" s="69"/>
      <c r="CW315" s="71">
        <f>CQ315*$H315</f>
        <v>0</v>
      </c>
      <c r="CX315" s="68">
        <f>SUM(CY315:DC315)</f>
        <v>0</v>
      </c>
      <c r="CY315" s="69"/>
      <c r="CZ315" s="69"/>
      <c r="DA315" s="69"/>
      <c r="DB315" s="69"/>
      <c r="DC315" s="69"/>
      <c r="DD315" s="71">
        <f>CX315*$H315</f>
        <v>0</v>
      </c>
      <c r="DE315" s="68">
        <f>SUM(DF315:DJ315)</f>
        <v>0</v>
      </c>
      <c r="DF315" s="69"/>
      <c r="DG315" s="69"/>
      <c r="DH315" s="69"/>
      <c r="DI315" s="69"/>
      <c r="DJ315" s="69"/>
      <c r="DK315" s="71">
        <f>DE315*$H315</f>
        <v>0</v>
      </c>
      <c r="DL315" s="68">
        <f>SUM(DM315:DQ315)</f>
        <v>0</v>
      </c>
      <c r="DM315" s="69"/>
      <c r="DN315" s="69"/>
      <c r="DO315" s="69"/>
      <c r="DP315" s="69"/>
      <c r="DQ315" s="69"/>
      <c r="DR315" s="71">
        <f>DL315*$H315</f>
        <v>0</v>
      </c>
      <c r="DS315" s="68">
        <f>SUM(DT315:DX315)</f>
        <v>0</v>
      </c>
      <c r="DT315" s="69"/>
      <c r="DU315" s="69"/>
      <c r="DV315" s="69"/>
      <c r="DW315" s="69"/>
      <c r="DX315" s="69"/>
      <c r="DY315" s="71">
        <f>DS315*$H315</f>
        <v>0</v>
      </c>
      <c r="DZ315" s="68">
        <f>SUM(EA315:EE315)</f>
        <v>0</v>
      </c>
      <c r="EA315" s="69"/>
      <c r="EB315" s="69"/>
      <c r="EC315" s="69"/>
      <c r="ED315" s="69"/>
      <c r="EE315" s="69"/>
      <c r="EF315" s="71">
        <f>DZ315*$H315</f>
        <v>0</v>
      </c>
      <c r="EG315" s="70">
        <f t="shared" si="110"/>
        <v>1</v>
      </c>
      <c r="EH315" s="73">
        <f t="shared" si="111"/>
        <v>0</v>
      </c>
      <c r="EI315" s="70">
        <f t="shared" si="113"/>
        <v>0</v>
      </c>
      <c r="EJ315" s="66">
        <f t="shared" si="114"/>
        <v>0</v>
      </c>
      <c r="EM315" s="67"/>
    </row>
    <row r="316" spans="1:143" ht="26.25" outlineLevel="1" thickBot="1" x14ac:dyDescent="0.25">
      <c r="A316" s="302" t="s">
        <v>465</v>
      </c>
      <c r="B316" s="303" t="s">
        <v>74</v>
      </c>
      <c r="C316" s="306" t="str">
        <f>IFERROR(IFERROR(IF(MATCH(B316,[1]SINAPI!$A$3:$A$7037,0),(PROPER(VLOOKUP(B316,[1]SINAPI!$A$3:$E$7037,5,0))),0),IFERROR(IF(MATCH(B316,'[1]CDHU-182'!$A$9:$A$4098,0),(UPPER(VLOOKUP(B316,'[1]CDHU-182'!$A$9:$H$4098,8,0))),0),IFERROR(IF(MATCH(B316,[1]FDE!$A$7:$A$3232,0),(VLOOKUP(B316,[1]FDE!$A$7:$E$3232,5,0)),0),IF(MATCH(B316,'[1]SIURB Edif'!$A$2:$A$2699,0),(PROPER(VLOOKUP(B316,'[1]SIURB Edif'!A$2:E$2699,5,0))),0))))," ")</f>
        <v>FDE-Julho/21</v>
      </c>
      <c r="D316" s="169" t="s">
        <v>813</v>
      </c>
      <c r="E316" s="170" t="s">
        <v>75</v>
      </c>
      <c r="F316" s="171">
        <v>1</v>
      </c>
      <c r="G316" s="74"/>
      <c r="H316" s="172">
        <f>ROUND(IFERROR(F316*G316," - "),2)</f>
        <v>0</v>
      </c>
      <c r="I316" s="175" t="e">
        <f>H316/$G$686</f>
        <v>#DIV/0!</v>
      </c>
      <c r="J316" s="19">
        <f t="shared" si="112"/>
        <v>1</v>
      </c>
      <c r="K316" s="68">
        <f>SUM(L316:P316)</f>
        <v>0</v>
      </c>
      <c r="L316" s="82"/>
      <c r="M316" s="82"/>
      <c r="N316" s="82"/>
      <c r="O316" s="82"/>
      <c r="P316" s="82"/>
      <c r="Q316" s="73">
        <f>K316*$H316</f>
        <v>0</v>
      </c>
      <c r="R316" s="68">
        <f>SUM(S316:W316)</f>
        <v>0</v>
      </c>
      <c r="S316" s="82"/>
      <c r="T316" s="82"/>
      <c r="U316" s="82"/>
      <c r="V316" s="82"/>
      <c r="W316" s="82"/>
      <c r="X316" s="73">
        <f>R316*$H316</f>
        <v>0</v>
      </c>
      <c r="Y316" s="68">
        <f>SUM(Z316:AD316)</f>
        <v>0</v>
      </c>
      <c r="Z316" s="82"/>
      <c r="AA316" s="82"/>
      <c r="AB316" s="82"/>
      <c r="AC316" s="82"/>
      <c r="AD316" s="82"/>
      <c r="AE316" s="73">
        <f>Y316*$H316</f>
        <v>0</v>
      </c>
      <c r="AF316" s="68">
        <f>SUM(AG316:AK316)</f>
        <v>0</v>
      </c>
      <c r="AG316" s="82"/>
      <c r="AH316" s="82"/>
      <c r="AI316" s="82"/>
      <c r="AJ316" s="82"/>
      <c r="AK316" s="82"/>
      <c r="AL316" s="73">
        <f>AF316*$H316</f>
        <v>0</v>
      </c>
      <c r="AM316" s="68">
        <f>SUM(AN316:AR316)</f>
        <v>0</v>
      </c>
      <c r="AN316" s="82"/>
      <c r="AO316" s="82"/>
      <c r="AP316" s="82"/>
      <c r="AQ316" s="82"/>
      <c r="AR316" s="82"/>
      <c r="AS316" s="73">
        <f>AM316*$H316</f>
        <v>0</v>
      </c>
      <c r="AT316" s="68">
        <f>SUM(AU316:AY316)</f>
        <v>0</v>
      </c>
      <c r="AU316" s="82"/>
      <c r="AV316" s="82"/>
      <c r="AW316" s="82"/>
      <c r="AX316" s="82"/>
      <c r="AY316" s="82"/>
      <c r="AZ316" s="73">
        <f>AT316*$H316</f>
        <v>0</v>
      </c>
      <c r="BA316" s="68">
        <f>SUM(BB316:BF316)</f>
        <v>0</v>
      </c>
      <c r="BB316" s="82"/>
      <c r="BC316" s="82"/>
      <c r="BD316" s="82"/>
      <c r="BE316" s="82"/>
      <c r="BF316" s="82"/>
      <c r="BG316" s="73">
        <f>BA316*$H316</f>
        <v>0</v>
      </c>
      <c r="BH316" s="68">
        <f>SUM(BI316:BM316)</f>
        <v>0</v>
      </c>
      <c r="BI316" s="82"/>
      <c r="BJ316" s="82"/>
      <c r="BK316" s="82"/>
      <c r="BL316" s="82"/>
      <c r="BM316" s="82"/>
      <c r="BN316" s="73">
        <f>BH316*$H316</f>
        <v>0</v>
      </c>
      <c r="BO316" s="68">
        <f>SUM(BP316:BT316)</f>
        <v>0</v>
      </c>
      <c r="BP316" s="82"/>
      <c r="BQ316" s="82"/>
      <c r="BR316" s="82"/>
      <c r="BS316" s="82"/>
      <c r="BT316" s="82"/>
      <c r="BU316" s="73">
        <f>BO316*$H316</f>
        <v>0</v>
      </c>
      <c r="BV316" s="68">
        <f>SUM(BW316:CA316)</f>
        <v>0</v>
      </c>
      <c r="BW316" s="82"/>
      <c r="BX316" s="82"/>
      <c r="BY316" s="82"/>
      <c r="BZ316" s="82"/>
      <c r="CA316" s="82"/>
      <c r="CB316" s="73">
        <f>BV316*$H316</f>
        <v>0</v>
      </c>
      <c r="CC316" s="68">
        <f>SUM(CD316:CH316)</f>
        <v>0</v>
      </c>
      <c r="CD316" s="82"/>
      <c r="CE316" s="82"/>
      <c r="CF316" s="82"/>
      <c r="CG316" s="82"/>
      <c r="CH316" s="82"/>
      <c r="CI316" s="73">
        <f>CC316*$H316</f>
        <v>0</v>
      </c>
      <c r="CJ316" s="68">
        <f>SUM(CK316:CO316)</f>
        <v>0</v>
      </c>
      <c r="CK316" s="82"/>
      <c r="CL316" s="82"/>
      <c r="CM316" s="82"/>
      <c r="CN316" s="82"/>
      <c r="CO316" s="82"/>
      <c r="CP316" s="73">
        <f>CJ316*$H316</f>
        <v>0</v>
      </c>
      <c r="CQ316" s="68">
        <f>SUM(CR316:CV316)</f>
        <v>0</v>
      </c>
      <c r="CR316" s="82"/>
      <c r="CS316" s="82"/>
      <c r="CT316" s="82"/>
      <c r="CU316" s="82"/>
      <c r="CV316" s="82"/>
      <c r="CW316" s="73">
        <f>CQ316*$H316</f>
        <v>0</v>
      </c>
      <c r="CX316" s="68">
        <f>SUM(CY316:DC316)</f>
        <v>0</v>
      </c>
      <c r="CY316" s="82"/>
      <c r="CZ316" s="82"/>
      <c r="DA316" s="82"/>
      <c r="DB316" s="82"/>
      <c r="DC316" s="82"/>
      <c r="DD316" s="73">
        <f>CX316*$H316</f>
        <v>0</v>
      </c>
      <c r="DE316" s="68">
        <f>SUM(DF316:DJ316)</f>
        <v>0</v>
      </c>
      <c r="DF316" s="82"/>
      <c r="DG316" s="82"/>
      <c r="DH316" s="82"/>
      <c r="DI316" s="82"/>
      <c r="DJ316" s="82"/>
      <c r="DK316" s="73">
        <f>DE316*$H316</f>
        <v>0</v>
      </c>
      <c r="DL316" s="68">
        <f>SUM(DM316:DQ316)</f>
        <v>0</v>
      </c>
      <c r="DM316" s="82"/>
      <c r="DN316" s="82"/>
      <c r="DO316" s="82"/>
      <c r="DP316" s="82"/>
      <c r="DQ316" s="82"/>
      <c r="DR316" s="73">
        <f>DL316*$H316</f>
        <v>0</v>
      </c>
      <c r="DS316" s="68">
        <f>SUM(DT316:DX316)</f>
        <v>0</v>
      </c>
      <c r="DT316" s="82"/>
      <c r="DU316" s="82"/>
      <c r="DV316" s="82"/>
      <c r="DW316" s="82"/>
      <c r="DX316" s="82"/>
      <c r="DY316" s="73">
        <f>DS316*$H316</f>
        <v>0</v>
      </c>
      <c r="DZ316" s="68">
        <f>SUM(EA316:EE316)</f>
        <v>0</v>
      </c>
      <c r="EA316" s="82"/>
      <c r="EB316" s="82"/>
      <c r="EC316" s="82"/>
      <c r="ED316" s="82"/>
      <c r="EE316" s="82"/>
      <c r="EF316" s="73">
        <f>DZ316*$H316</f>
        <v>0</v>
      </c>
      <c r="EG316" s="70">
        <f t="shared" si="110"/>
        <v>1</v>
      </c>
      <c r="EH316" s="73">
        <f t="shared" si="111"/>
        <v>0</v>
      </c>
      <c r="EI316" s="70">
        <f t="shared" si="113"/>
        <v>0</v>
      </c>
      <c r="EJ316" s="66">
        <f t="shared" si="114"/>
        <v>0</v>
      </c>
      <c r="EM316" s="67"/>
    </row>
    <row r="317" spans="1:143" ht="15.75" thickBot="1" x14ac:dyDescent="0.25">
      <c r="A317" s="309">
        <v>18</v>
      </c>
      <c r="B317" s="310"/>
      <c r="C317" s="308"/>
      <c r="D317" s="179" t="s">
        <v>902</v>
      </c>
      <c r="E317" s="167">
        <f>ROUND(SUM(E318,E320,E324,E329,E334),2)</f>
        <v>0</v>
      </c>
      <c r="F317" s="167"/>
      <c r="G317" s="167"/>
      <c r="H317" s="29"/>
      <c r="I317" s="12" t="e">
        <f>E317/$G$686</f>
        <v>#DIV/0!</v>
      </c>
      <c r="J317" s="26" t="e">
        <f t="shared" si="112"/>
        <v>#DIV/0!</v>
      </c>
      <c r="K317" s="75" t="e">
        <f>ROUND(Q317/$E317,4)</f>
        <v>#DIV/0!</v>
      </c>
      <c r="L317" s="76" t="e">
        <f>SUMPRODUCT(L318:L337,$H318:$H337)/$E317</f>
        <v>#DIV/0!</v>
      </c>
      <c r="M317" s="76" t="e">
        <f>SUMPRODUCT(M318:M337,$H318:$H337)/$E317</f>
        <v>#DIV/0!</v>
      </c>
      <c r="N317" s="76" t="e">
        <f>SUMPRODUCT(N318:N337,$H318:$H337)/$E317</f>
        <v>#DIV/0!</v>
      </c>
      <c r="O317" s="76" t="e">
        <f>SUMPRODUCT(O318:O337,$H318:$H337)/$E317</f>
        <v>#DIV/0!</v>
      </c>
      <c r="P317" s="76" t="e">
        <f>SUMPRODUCT(P318:P337,$H318:$H337)/$E317</f>
        <v>#DIV/0!</v>
      </c>
      <c r="Q317" s="77">
        <f>SUM(Q318:Q337)</f>
        <v>0</v>
      </c>
      <c r="R317" s="78" t="e">
        <f>ROUND(X317/$E317,4)</f>
        <v>#DIV/0!</v>
      </c>
      <c r="S317" s="76" t="e">
        <f>SUMPRODUCT(S318:S337,$H318:$H337)/$E317</f>
        <v>#DIV/0!</v>
      </c>
      <c r="T317" s="76" t="e">
        <f>SUMPRODUCT(T318:T337,$H318:$H337)/$E317</f>
        <v>#DIV/0!</v>
      </c>
      <c r="U317" s="76" t="e">
        <f>SUMPRODUCT(U318:U337,$H318:$H337)/$E317</f>
        <v>#DIV/0!</v>
      </c>
      <c r="V317" s="76" t="e">
        <f>SUMPRODUCT(V318:V337,$H318:$H337)/$E317</f>
        <v>#DIV/0!</v>
      </c>
      <c r="W317" s="76" t="e">
        <f>SUMPRODUCT(W318:W337,$H318:$H337)/$E317</f>
        <v>#DIV/0!</v>
      </c>
      <c r="X317" s="77">
        <f>SUM(X318:X337)</f>
        <v>0</v>
      </c>
      <c r="Y317" s="78" t="e">
        <f>ROUND(AE317/$E317,4)</f>
        <v>#DIV/0!</v>
      </c>
      <c r="Z317" s="76" t="e">
        <f>SUMPRODUCT(Z318:Z337,$H318:$H337)/$E317</f>
        <v>#DIV/0!</v>
      </c>
      <c r="AA317" s="76" t="e">
        <f>SUMPRODUCT(AA318:AA337,$H318:$H337)/$E317</f>
        <v>#DIV/0!</v>
      </c>
      <c r="AB317" s="76" t="e">
        <f>SUMPRODUCT(AB318:AB337,$H318:$H337)/$E317</f>
        <v>#DIV/0!</v>
      </c>
      <c r="AC317" s="76" t="e">
        <f>SUMPRODUCT(AC318:AC337,$H318:$H337)/$E317</f>
        <v>#DIV/0!</v>
      </c>
      <c r="AD317" s="76" t="e">
        <f>SUMPRODUCT(AD318:AD337,$H318:$H337)/$E317</f>
        <v>#DIV/0!</v>
      </c>
      <c r="AE317" s="77">
        <f>SUM(AE318:AE337)</f>
        <v>0</v>
      </c>
      <c r="AF317" s="81" t="e">
        <f>ROUND(AL317/$E317,4)</f>
        <v>#DIV/0!</v>
      </c>
      <c r="AG317" s="76" t="e">
        <f>SUMPRODUCT(AG318:AG337,$H318:$H337)/$E317</f>
        <v>#DIV/0!</v>
      </c>
      <c r="AH317" s="76" t="e">
        <f>SUMPRODUCT(AH318:AH337,$H318:$H337)/$E317</f>
        <v>#DIV/0!</v>
      </c>
      <c r="AI317" s="76" t="e">
        <f>SUMPRODUCT(AI318:AI337,$H318:$H337)/$E317</f>
        <v>#DIV/0!</v>
      </c>
      <c r="AJ317" s="76" t="e">
        <f>SUMPRODUCT(AJ318:AJ337,$H318:$H337)/$E317</f>
        <v>#DIV/0!</v>
      </c>
      <c r="AK317" s="76" t="e">
        <f>SUMPRODUCT(AK318:AK337,$H318:$H337)/$E317</f>
        <v>#DIV/0!</v>
      </c>
      <c r="AL317" s="77">
        <f>SUM(AL318:AL337)</f>
        <v>0</v>
      </c>
      <c r="AM317" s="81" t="e">
        <f>ROUND(AS317/$E317,4)</f>
        <v>#DIV/0!</v>
      </c>
      <c r="AN317" s="76" t="e">
        <f>SUMPRODUCT(AN318:AN337,$H318:$H337)/$E317</f>
        <v>#DIV/0!</v>
      </c>
      <c r="AO317" s="76" t="e">
        <f>SUMPRODUCT(AO318:AO337,$H318:$H337)/$E317</f>
        <v>#DIV/0!</v>
      </c>
      <c r="AP317" s="76" t="e">
        <f>SUMPRODUCT(AP318:AP337,$H318:$H337)/$E317</f>
        <v>#DIV/0!</v>
      </c>
      <c r="AQ317" s="76" t="e">
        <f>SUMPRODUCT(AQ318:AQ337,$H318:$H337)/$E317</f>
        <v>#DIV/0!</v>
      </c>
      <c r="AR317" s="76" t="e">
        <f>SUMPRODUCT(AR318:AR337,$H318:$H337)/$E317</f>
        <v>#DIV/0!</v>
      </c>
      <c r="AS317" s="77">
        <f>SUM(AS318:AS337)</f>
        <v>0</v>
      </c>
      <c r="AT317" s="81" t="e">
        <f>ROUND(AZ317/$E317,4)</f>
        <v>#DIV/0!</v>
      </c>
      <c r="AU317" s="76" t="e">
        <f>SUMPRODUCT(AU318:AU337,$H318:$H337)/$E317</f>
        <v>#DIV/0!</v>
      </c>
      <c r="AV317" s="76" t="e">
        <f>SUMPRODUCT(AV318:AV337,$H318:$H337)/$E317</f>
        <v>#DIV/0!</v>
      </c>
      <c r="AW317" s="76" t="e">
        <f>SUMPRODUCT(AW318:AW337,$H318:$H337)/$E317</f>
        <v>#DIV/0!</v>
      </c>
      <c r="AX317" s="76" t="e">
        <f>SUMPRODUCT(AX318:AX337,$H318:$H337)/$E317</f>
        <v>#DIV/0!</v>
      </c>
      <c r="AY317" s="76" t="e">
        <f>SUMPRODUCT(AY318:AY337,$H318:$H337)/$E317</f>
        <v>#DIV/0!</v>
      </c>
      <c r="AZ317" s="77">
        <f>SUM(AZ318:AZ337)</f>
        <v>0</v>
      </c>
      <c r="BA317" s="81" t="e">
        <f>ROUND(BG317/$E317,4)</f>
        <v>#DIV/0!</v>
      </c>
      <c r="BB317" s="76" t="e">
        <f>SUMPRODUCT(BB318:BB337,$H318:$H337)/$E317</f>
        <v>#DIV/0!</v>
      </c>
      <c r="BC317" s="76" t="e">
        <f>SUMPRODUCT(BC318:BC337,$H318:$H337)/$E317</f>
        <v>#DIV/0!</v>
      </c>
      <c r="BD317" s="76" t="e">
        <f>SUMPRODUCT(BD318:BD337,$H318:$H337)/$E317</f>
        <v>#DIV/0!</v>
      </c>
      <c r="BE317" s="76" t="e">
        <f>SUMPRODUCT(BE318:BE337,$H318:$H337)/$E317</f>
        <v>#DIV/0!</v>
      </c>
      <c r="BF317" s="76" t="e">
        <f>SUMPRODUCT(BF318:BF337,$H318:$H337)/$E317</f>
        <v>#DIV/0!</v>
      </c>
      <c r="BG317" s="77">
        <f>SUM(BG318:BG337)</f>
        <v>0</v>
      </c>
      <c r="BH317" s="81" t="e">
        <f>ROUND(BN317/$E317,4)</f>
        <v>#DIV/0!</v>
      </c>
      <c r="BI317" s="76" t="e">
        <f>SUMPRODUCT(BI318:BI337,$H318:$H337)/$E317</f>
        <v>#DIV/0!</v>
      </c>
      <c r="BJ317" s="76" t="e">
        <f>SUMPRODUCT(BJ318:BJ337,$H318:$H337)/$E317</f>
        <v>#DIV/0!</v>
      </c>
      <c r="BK317" s="76" t="e">
        <f>SUMPRODUCT(BK318:BK337,$H318:$H337)/$E317</f>
        <v>#DIV/0!</v>
      </c>
      <c r="BL317" s="76" t="e">
        <f>SUMPRODUCT(BL318:BL337,$H318:$H337)/$E317</f>
        <v>#DIV/0!</v>
      </c>
      <c r="BM317" s="76" t="e">
        <f>SUMPRODUCT(BM318:BM337,$H318:$H337)/$E317</f>
        <v>#DIV/0!</v>
      </c>
      <c r="BN317" s="77">
        <f>SUM(BN318:BN337)</f>
        <v>0</v>
      </c>
      <c r="BO317" s="81" t="e">
        <f>ROUND(BU317/$E317,4)</f>
        <v>#DIV/0!</v>
      </c>
      <c r="BP317" s="76" t="e">
        <f>SUMPRODUCT(BP318:BP337,$H318:$H337)/$E317</f>
        <v>#DIV/0!</v>
      </c>
      <c r="BQ317" s="76" t="e">
        <f>SUMPRODUCT(BQ318:BQ337,$H318:$H337)/$E317</f>
        <v>#DIV/0!</v>
      </c>
      <c r="BR317" s="76" t="e">
        <f>SUMPRODUCT(BR318:BR337,$H318:$H337)/$E317</f>
        <v>#DIV/0!</v>
      </c>
      <c r="BS317" s="76" t="e">
        <f>SUMPRODUCT(BS318:BS337,$H318:$H337)/$E317</f>
        <v>#DIV/0!</v>
      </c>
      <c r="BT317" s="76" t="e">
        <f>SUMPRODUCT(BT318:BT337,$H318:$H337)/$E317</f>
        <v>#DIV/0!</v>
      </c>
      <c r="BU317" s="77">
        <f>SUM(BU318:BU337)</f>
        <v>0</v>
      </c>
      <c r="BV317" s="81" t="e">
        <f>ROUND(CB317/$E317,4)</f>
        <v>#DIV/0!</v>
      </c>
      <c r="BW317" s="76" t="e">
        <f>SUMPRODUCT(BW318:BW337,$H318:$H337)/$E317</f>
        <v>#DIV/0!</v>
      </c>
      <c r="BX317" s="76" t="e">
        <f>SUMPRODUCT(BX318:BX337,$H318:$H337)/$E317</f>
        <v>#DIV/0!</v>
      </c>
      <c r="BY317" s="76" t="e">
        <f>SUMPRODUCT(BY318:BY337,$H318:$H337)/$E317</f>
        <v>#DIV/0!</v>
      </c>
      <c r="BZ317" s="76" t="e">
        <f>SUMPRODUCT(BZ318:BZ337,$H318:$H337)/$E317</f>
        <v>#DIV/0!</v>
      </c>
      <c r="CA317" s="76" t="e">
        <f>SUMPRODUCT(CA318:CA337,$H318:$H337)/$E317</f>
        <v>#DIV/0!</v>
      </c>
      <c r="CB317" s="77">
        <f>SUM(CB318:CB337)</f>
        <v>0</v>
      </c>
      <c r="CC317" s="81" t="e">
        <f>ROUND(CI317/$E317,4)</f>
        <v>#DIV/0!</v>
      </c>
      <c r="CD317" s="76" t="e">
        <f>SUMPRODUCT(CD318:CD337,$H318:$H337)/$E317</f>
        <v>#DIV/0!</v>
      </c>
      <c r="CE317" s="76" t="e">
        <f>SUMPRODUCT(CE318:CE337,$H318:$H337)/$E317</f>
        <v>#DIV/0!</v>
      </c>
      <c r="CF317" s="76" t="e">
        <f>SUMPRODUCT(CF318:CF337,$H318:$H337)/$E317</f>
        <v>#DIV/0!</v>
      </c>
      <c r="CG317" s="76" t="e">
        <f>SUMPRODUCT(CG318:CG337,$H318:$H337)/$E317</f>
        <v>#DIV/0!</v>
      </c>
      <c r="CH317" s="76" t="e">
        <f>SUMPRODUCT(CH318:CH337,$H318:$H337)/$E317</f>
        <v>#DIV/0!</v>
      </c>
      <c r="CI317" s="77">
        <f>SUM(CI318:CI337)</f>
        <v>0</v>
      </c>
      <c r="CJ317" s="81" t="e">
        <f>ROUND(CP317/$E317,4)</f>
        <v>#DIV/0!</v>
      </c>
      <c r="CK317" s="76" t="e">
        <f>SUMPRODUCT(CK318:CK337,$H318:$H337)/$E317</f>
        <v>#DIV/0!</v>
      </c>
      <c r="CL317" s="76" t="e">
        <f>SUMPRODUCT(CL318:CL337,$H318:$H337)/$E317</f>
        <v>#DIV/0!</v>
      </c>
      <c r="CM317" s="76" t="e">
        <f>SUMPRODUCT(CM318:CM337,$H318:$H337)/$E317</f>
        <v>#DIV/0!</v>
      </c>
      <c r="CN317" s="76" t="e">
        <f>SUMPRODUCT(CN318:CN337,$H318:$H337)/$E317</f>
        <v>#DIV/0!</v>
      </c>
      <c r="CO317" s="76" t="e">
        <f>SUMPRODUCT(CO318:CO337,$H318:$H337)/$E317</f>
        <v>#DIV/0!</v>
      </c>
      <c r="CP317" s="77">
        <f>SUM(CP318:CP337)</f>
        <v>0</v>
      </c>
      <c r="CQ317" s="81" t="e">
        <f>ROUND(CW317/$E317,4)</f>
        <v>#DIV/0!</v>
      </c>
      <c r="CR317" s="76" t="e">
        <f>SUMPRODUCT(CR318:CR337,$H318:$H337)/$E317</f>
        <v>#DIV/0!</v>
      </c>
      <c r="CS317" s="76" t="e">
        <f>SUMPRODUCT(CS318:CS337,$H318:$H337)/$E317</f>
        <v>#DIV/0!</v>
      </c>
      <c r="CT317" s="76" t="e">
        <f>SUMPRODUCT(CT318:CT337,$H318:$H337)/$E317</f>
        <v>#DIV/0!</v>
      </c>
      <c r="CU317" s="76" t="e">
        <f>SUMPRODUCT(CU318:CU337,$H318:$H337)/$E317</f>
        <v>#DIV/0!</v>
      </c>
      <c r="CV317" s="76" t="e">
        <f>SUMPRODUCT(CV318:CV337,$H318:$H337)/$E317</f>
        <v>#DIV/0!</v>
      </c>
      <c r="CW317" s="77">
        <f>SUM(CW318:CW337)</f>
        <v>0</v>
      </c>
      <c r="CX317" s="81" t="e">
        <f>ROUND(DD317/$E317,4)</f>
        <v>#DIV/0!</v>
      </c>
      <c r="CY317" s="76" t="e">
        <f>SUMPRODUCT(CY318:CY337,$H318:$H337)/$E317</f>
        <v>#DIV/0!</v>
      </c>
      <c r="CZ317" s="76" t="e">
        <f>SUMPRODUCT(CZ318:CZ337,$H318:$H337)/$E317</f>
        <v>#DIV/0!</v>
      </c>
      <c r="DA317" s="76" t="e">
        <f>SUMPRODUCT(DA318:DA337,$H318:$H337)/$E317</f>
        <v>#DIV/0!</v>
      </c>
      <c r="DB317" s="76" t="e">
        <f>SUMPRODUCT(DB318:DB337,$H318:$H337)/$E317</f>
        <v>#DIV/0!</v>
      </c>
      <c r="DC317" s="76" t="e">
        <f>SUMPRODUCT(DC318:DC337,$H318:$H337)/$E317</f>
        <v>#DIV/0!</v>
      </c>
      <c r="DD317" s="77">
        <f>SUM(DD318:DD337)</f>
        <v>0</v>
      </c>
      <c r="DE317" s="81" t="e">
        <f>ROUND(DK317/$E317,4)</f>
        <v>#DIV/0!</v>
      </c>
      <c r="DF317" s="76" t="e">
        <f>SUMPRODUCT(DF318:DF337,$H318:$H337)/$E317</f>
        <v>#DIV/0!</v>
      </c>
      <c r="DG317" s="76" t="e">
        <f>SUMPRODUCT(DG318:DG337,$H318:$H337)/$E317</f>
        <v>#DIV/0!</v>
      </c>
      <c r="DH317" s="76" t="e">
        <f>SUMPRODUCT(DH318:DH337,$H318:$H337)/$E317</f>
        <v>#DIV/0!</v>
      </c>
      <c r="DI317" s="76" t="e">
        <f>SUMPRODUCT(DI318:DI337,$H318:$H337)/$E317</f>
        <v>#DIV/0!</v>
      </c>
      <c r="DJ317" s="76" t="e">
        <f>SUMPRODUCT(DJ318:DJ337,$H318:$H337)/$E317</f>
        <v>#DIV/0!</v>
      </c>
      <c r="DK317" s="77">
        <f>SUM(DK318:DK337)</f>
        <v>0</v>
      </c>
      <c r="DL317" s="81" t="e">
        <f>ROUND(DR317/$E317,4)</f>
        <v>#DIV/0!</v>
      </c>
      <c r="DM317" s="76" t="e">
        <f>SUMPRODUCT(DM318:DM337,$H318:$H337)/$E317</f>
        <v>#DIV/0!</v>
      </c>
      <c r="DN317" s="76" t="e">
        <f>SUMPRODUCT(DN318:DN337,$H318:$H337)/$E317</f>
        <v>#DIV/0!</v>
      </c>
      <c r="DO317" s="76" t="e">
        <f>SUMPRODUCT(DO318:DO337,$H318:$H337)/$E317</f>
        <v>#DIV/0!</v>
      </c>
      <c r="DP317" s="76" t="e">
        <f>SUMPRODUCT(DP318:DP337,$H318:$H337)/$E317</f>
        <v>#DIV/0!</v>
      </c>
      <c r="DQ317" s="76" t="e">
        <f>SUMPRODUCT(DQ318:DQ337,$H318:$H337)/$E317</f>
        <v>#DIV/0!</v>
      </c>
      <c r="DR317" s="77">
        <f>SUM(DR318:DR337)</f>
        <v>0</v>
      </c>
      <c r="DS317" s="81" t="e">
        <f>ROUND(DY317/$E317,4)</f>
        <v>#DIV/0!</v>
      </c>
      <c r="DT317" s="76" t="e">
        <f>SUMPRODUCT(DT318:DT337,$H318:$H337)/$E317</f>
        <v>#DIV/0!</v>
      </c>
      <c r="DU317" s="76" t="e">
        <f>SUMPRODUCT(DU318:DU337,$H318:$H337)/$E317</f>
        <v>#DIV/0!</v>
      </c>
      <c r="DV317" s="76" t="e">
        <f>SUMPRODUCT(DV318:DV337,$H318:$H337)/$E317</f>
        <v>#DIV/0!</v>
      </c>
      <c r="DW317" s="76" t="e">
        <f>SUMPRODUCT(DW318:DW337,$H318:$H337)/$E317</f>
        <v>#DIV/0!</v>
      </c>
      <c r="DX317" s="76" t="e">
        <f>SUMPRODUCT(DX318:DX337,$H318:$H337)/$E317</f>
        <v>#DIV/0!</v>
      </c>
      <c r="DY317" s="77">
        <f>SUM(DY318:DY337)</f>
        <v>0</v>
      </c>
      <c r="DZ317" s="81" t="e">
        <f>ROUND(EF317/$E317,4)</f>
        <v>#DIV/0!</v>
      </c>
      <c r="EA317" s="76" t="e">
        <f>SUMPRODUCT(EA318:EA337,$H318:$H337)/$E317</f>
        <v>#DIV/0!</v>
      </c>
      <c r="EB317" s="76" t="e">
        <f>SUMPRODUCT(EB318:EB337,$H318:$H337)/$E317</f>
        <v>#DIV/0!</v>
      </c>
      <c r="EC317" s="76" t="e">
        <f>SUMPRODUCT(EC318:EC337,$H318:$H337)/$E317</f>
        <v>#DIV/0!</v>
      </c>
      <c r="ED317" s="76" t="e">
        <f>SUMPRODUCT(ED318:ED337,$H318:$H337)/$E317</f>
        <v>#DIV/0!</v>
      </c>
      <c r="EE317" s="76" t="e">
        <f>SUMPRODUCT(EE318:EE337,$H318:$H337)/$E317</f>
        <v>#DIV/0!</v>
      </c>
      <c r="EF317" s="77">
        <f>SUM(EF318:EF337)</f>
        <v>0</v>
      </c>
      <c r="EG317" s="63" t="e">
        <f>ROUND(EH317/E317,4)</f>
        <v>#DIV/0!</v>
      </c>
      <c r="EH317" s="80">
        <f>E317-EJ317</f>
        <v>0</v>
      </c>
      <c r="EI317" s="63" t="e">
        <f>ROUND(EJ317/E317,4)</f>
        <v>#DIV/0!</v>
      </c>
      <c r="EJ317" s="66">
        <f t="shared" si="114"/>
        <v>0</v>
      </c>
      <c r="EM317" s="67"/>
    </row>
    <row r="318" spans="1:143" outlineLevel="1" x14ac:dyDescent="0.2">
      <c r="A318" s="311" t="s">
        <v>472</v>
      </c>
      <c r="B318" s="312"/>
      <c r="C318" s="307"/>
      <c r="D318" s="33" t="s">
        <v>354</v>
      </c>
      <c r="E318" s="28">
        <f>SUM(H319:H319)</f>
        <v>0</v>
      </c>
      <c r="F318" s="28"/>
      <c r="G318" s="28"/>
      <c r="H318" s="28"/>
      <c r="I318" s="27" t="e">
        <f>E318/$G$686</f>
        <v>#DIV/0!</v>
      </c>
      <c r="J318" s="19">
        <f t="shared" si="112"/>
        <v>0</v>
      </c>
      <c r="K318" s="68"/>
      <c r="L318" s="69"/>
      <c r="M318" s="69"/>
      <c r="N318" s="69"/>
      <c r="O318" s="69"/>
      <c r="P318" s="70"/>
      <c r="Q318" s="73"/>
      <c r="R318" s="68"/>
      <c r="S318" s="69"/>
      <c r="T318" s="69"/>
      <c r="U318" s="69"/>
      <c r="V318" s="69"/>
      <c r="W318" s="70"/>
      <c r="X318" s="71"/>
      <c r="Y318" s="68"/>
      <c r="Z318" s="69"/>
      <c r="AA318" s="69"/>
      <c r="AB318" s="69"/>
      <c r="AC318" s="69"/>
      <c r="AD318" s="70"/>
      <c r="AE318" s="71"/>
      <c r="AF318" s="68"/>
      <c r="AG318" s="69"/>
      <c r="AH318" s="69"/>
      <c r="AI318" s="69"/>
      <c r="AJ318" s="69"/>
      <c r="AK318" s="70"/>
      <c r="AL318" s="71"/>
      <c r="AM318" s="68"/>
      <c r="AN318" s="69"/>
      <c r="AO318" s="69"/>
      <c r="AP318" s="69"/>
      <c r="AQ318" s="69"/>
      <c r="AR318" s="70"/>
      <c r="AS318" s="71"/>
      <c r="AT318" s="68"/>
      <c r="AU318" s="69"/>
      <c r="AV318" s="69"/>
      <c r="AW318" s="69"/>
      <c r="AX318" s="69"/>
      <c r="AY318" s="70"/>
      <c r="AZ318" s="71"/>
      <c r="BA318" s="68"/>
      <c r="BB318" s="69"/>
      <c r="BC318" s="69"/>
      <c r="BD318" s="69"/>
      <c r="BE318" s="69"/>
      <c r="BF318" s="70"/>
      <c r="BG318" s="71"/>
      <c r="BH318" s="68"/>
      <c r="BI318" s="69"/>
      <c r="BJ318" s="69"/>
      <c r="BK318" s="69"/>
      <c r="BL318" s="69"/>
      <c r="BM318" s="70"/>
      <c r="BN318" s="71"/>
      <c r="BO318" s="68"/>
      <c r="BP318" s="69"/>
      <c r="BQ318" s="69"/>
      <c r="BR318" s="69"/>
      <c r="BS318" s="69"/>
      <c r="BT318" s="70"/>
      <c r="BU318" s="71"/>
      <c r="BV318" s="68"/>
      <c r="BW318" s="69"/>
      <c r="BX318" s="69"/>
      <c r="BY318" s="69"/>
      <c r="BZ318" s="69"/>
      <c r="CA318" s="70"/>
      <c r="CB318" s="71"/>
      <c r="CC318" s="68"/>
      <c r="CD318" s="69"/>
      <c r="CE318" s="69"/>
      <c r="CF318" s="69"/>
      <c r="CG318" s="69"/>
      <c r="CH318" s="70"/>
      <c r="CI318" s="71"/>
      <c r="CJ318" s="68"/>
      <c r="CK318" s="69"/>
      <c r="CL318" s="69"/>
      <c r="CM318" s="69"/>
      <c r="CN318" s="69"/>
      <c r="CO318" s="70"/>
      <c r="CP318" s="71"/>
      <c r="CQ318" s="68"/>
      <c r="CR318" s="69"/>
      <c r="CS318" s="69"/>
      <c r="CT318" s="69"/>
      <c r="CU318" s="69"/>
      <c r="CV318" s="70"/>
      <c r="CW318" s="71"/>
      <c r="CX318" s="68"/>
      <c r="CY318" s="69"/>
      <c r="CZ318" s="69"/>
      <c r="DA318" s="69"/>
      <c r="DB318" s="69"/>
      <c r="DC318" s="70"/>
      <c r="DD318" s="71"/>
      <c r="DE318" s="68"/>
      <c r="DF318" s="69"/>
      <c r="DG318" s="69"/>
      <c r="DH318" s="69"/>
      <c r="DI318" s="69"/>
      <c r="DJ318" s="70"/>
      <c r="DK318" s="71"/>
      <c r="DL318" s="68"/>
      <c r="DM318" s="69"/>
      <c r="DN318" s="69"/>
      <c r="DO318" s="69"/>
      <c r="DP318" s="69"/>
      <c r="DQ318" s="70"/>
      <c r="DR318" s="71"/>
      <c r="DS318" s="68"/>
      <c r="DT318" s="69"/>
      <c r="DU318" s="69"/>
      <c r="DV318" s="69"/>
      <c r="DW318" s="69"/>
      <c r="DX318" s="70"/>
      <c r="DY318" s="71"/>
      <c r="DZ318" s="68"/>
      <c r="EA318" s="69"/>
      <c r="EB318" s="69"/>
      <c r="EC318" s="69"/>
      <c r="ED318" s="69"/>
      <c r="EE318" s="70"/>
      <c r="EF318" s="71"/>
      <c r="EG318" s="70"/>
      <c r="EH318" s="73"/>
      <c r="EI318" s="70">
        <f t="shared" ref="EI318:EI324" si="115">SUM(CJ318,CC318,BV318,BO318,BH318,BA318,AT318,AM318,AF318,Y318,R318,K318,CQ318,CX318,DE318,DL318,DS318,DZ318)</f>
        <v>0</v>
      </c>
      <c r="EJ318" s="66">
        <f t="shared" si="114"/>
        <v>0</v>
      </c>
      <c r="EM318" s="67"/>
    </row>
    <row r="319" spans="1:143" outlineLevel="1" x14ac:dyDescent="0.2">
      <c r="A319" s="302" t="s">
        <v>466</v>
      </c>
      <c r="B319" s="303" t="s">
        <v>288</v>
      </c>
      <c r="C319" s="306" t="str">
        <f>IFERROR(IFERROR(IF(MATCH(B319,[1]SINAPI!$A$3:$A$7037,0),(PROPER(VLOOKUP(B319,[1]SINAPI!$A$3:$E$7037,5,0))),0),IFERROR(IF(MATCH(B319,'[1]CDHU-182'!$A$9:$A$4098,0),(UPPER(VLOOKUP(B319,'[1]CDHU-182'!$A$9:$H$4098,8,0))),0),IFERROR(IF(MATCH(B319,[1]FDE!$A$7:$A$3232,0),(VLOOKUP(B319,[1]FDE!$A$7:$E$3232,5,0)),0),IF(MATCH(B319,'[1]SIURB Edif'!$A$2:$A$2699,0),(PROPER(VLOOKUP(B319,'[1]SIURB Edif'!A$2:E$2699,5,0))),0))))," ")</f>
        <v>CDHU-182</v>
      </c>
      <c r="D319" s="169" t="s">
        <v>353</v>
      </c>
      <c r="E319" s="170" t="s">
        <v>75</v>
      </c>
      <c r="F319" s="174">
        <v>2</v>
      </c>
      <c r="G319" s="74"/>
      <c r="H319" s="172">
        <f>ROUND(IFERROR(F319*G319," - "),2)</f>
        <v>0</v>
      </c>
      <c r="I319" s="175" t="e">
        <f>H319/$G$686</f>
        <v>#DIV/0!</v>
      </c>
      <c r="J319" s="19">
        <f t="shared" si="112"/>
        <v>1</v>
      </c>
      <c r="K319" s="68">
        <f>SUM(L319:P319)</f>
        <v>0</v>
      </c>
      <c r="L319" s="69"/>
      <c r="M319" s="69"/>
      <c r="N319" s="69"/>
      <c r="O319" s="69"/>
      <c r="P319" s="69"/>
      <c r="Q319" s="73">
        <f>K319*$H319</f>
        <v>0</v>
      </c>
      <c r="R319" s="68">
        <f>SUM(S319:W319)</f>
        <v>0</v>
      </c>
      <c r="S319" s="69"/>
      <c r="T319" s="69"/>
      <c r="U319" s="69"/>
      <c r="V319" s="69"/>
      <c r="W319" s="69"/>
      <c r="X319" s="71">
        <f>R319*$H319</f>
        <v>0</v>
      </c>
      <c r="Y319" s="68">
        <f>SUM(Z319:AD319)</f>
        <v>0</v>
      </c>
      <c r="Z319" s="69"/>
      <c r="AA319" s="69"/>
      <c r="AB319" s="69"/>
      <c r="AC319" s="69"/>
      <c r="AD319" s="69"/>
      <c r="AE319" s="71">
        <f>Y319*$H319</f>
        <v>0</v>
      </c>
      <c r="AF319" s="68">
        <f>SUM(AG319:AK319)</f>
        <v>0</v>
      </c>
      <c r="AG319" s="69"/>
      <c r="AH319" s="69"/>
      <c r="AI319" s="69"/>
      <c r="AJ319" s="69"/>
      <c r="AK319" s="69"/>
      <c r="AL319" s="71">
        <f>AF319*$H319</f>
        <v>0</v>
      </c>
      <c r="AM319" s="68">
        <f>SUM(AN319:AR319)</f>
        <v>0</v>
      </c>
      <c r="AN319" s="69"/>
      <c r="AO319" s="69"/>
      <c r="AP319" s="69"/>
      <c r="AQ319" s="69"/>
      <c r="AR319" s="69"/>
      <c r="AS319" s="71">
        <f>AM319*$H319</f>
        <v>0</v>
      </c>
      <c r="AT319" s="68">
        <f>SUM(AU319:AY319)</f>
        <v>0</v>
      </c>
      <c r="AU319" s="69"/>
      <c r="AV319" s="69"/>
      <c r="AW319" s="69"/>
      <c r="AX319" s="69"/>
      <c r="AY319" s="69"/>
      <c r="AZ319" s="71">
        <f>AT319*$H319</f>
        <v>0</v>
      </c>
      <c r="BA319" s="68">
        <f>SUM(BB319:BF319)</f>
        <v>0</v>
      </c>
      <c r="BB319" s="69"/>
      <c r="BC319" s="69"/>
      <c r="BD319" s="69"/>
      <c r="BE319" s="69"/>
      <c r="BF319" s="69"/>
      <c r="BG319" s="71">
        <f>BA319*$H319</f>
        <v>0</v>
      </c>
      <c r="BH319" s="68">
        <f>SUM(BI319:BM319)</f>
        <v>0</v>
      </c>
      <c r="BI319" s="69"/>
      <c r="BJ319" s="69"/>
      <c r="BK319" s="69"/>
      <c r="BL319" s="69"/>
      <c r="BM319" s="69"/>
      <c r="BN319" s="71">
        <f>BH319*$H319</f>
        <v>0</v>
      </c>
      <c r="BO319" s="68">
        <f>SUM(BP319:BT319)</f>
        <v>0</v>
      </c>
      <c r="BP319" s="69"/>
      <c r="BQ319" s="69"/>
      <c r="BR319" s="69"/>
      <c r="BS319" s="69"/>
      <c r="BT319" s="69"/>
      <c r="BU319" s="71">
        <f>BO319*$H319</f>
        <v>0</v>
      </c>
      <c r="BV319" s="68">
        <f>SUM(BW319:CA319)</f>
        <v>0</v>
      </c>
      <c r="BW319" s="69"/>
      <c r="BX319" s="69"/>
      <c r="BY319" s="69"/>
      <c r="BZ319" s="69"/>
      <c r="CA319" s="69"/>
      <c r="CB319" s="71">
        <f>BV319*$H319</f>
        <v>0</v>
      </c>
      <c r="CC319" s="68">
        <f>SUM(CD319:CH319)</f>
        <v>0</v>
      </c>
      <c r="CD319" s="69"/>
      <c r="CE319" s="69"/>
      <c r="CF319" s="69"/>
      <c r="CG319" s="69"/>
      <c r="CH319" s="69"/>
      <c r="CI319" s="71">
        <f>CC319*$H319</f>
        <v>0</v>
      </c>
      <c r="CJ319" s="68">
        <f>SUM(CK319:CO319)</f>
        <v>0</v>
      </c>
      <c r="CK319" s="69"/>
      <c r="CL319" s="69"/>
      <c r="CM319" s="69"/>
      <c r="CN319" s="69"/>
      <c r="CO319" s="69"/>
      <c r="CP319" s="71">
        <f>CJ319*$H319</f>
        <v>0</v>
      </c>
      <c r="CQ319" s="68">
        <f>SUM(CR319:CV319)</f>
        <v>0</v>
      </c>
      <c r="CR319" s="69"/>
      <c r="CS319" s="69"/>
      <c r="CT319" s="69"/>
      <c r="CU319" s="69"/>
      <c r="CV319" s="69"/>
      <c r="CW319" s="71">
        <f>CQ319*$H319</f>
        <v>0</v>
      </c>
      <c r="CX319" s="68">
        <f>SUM(CY319:DC319)</f>
        <v>0</v>
      </c>
      <c r="CY319" s="69"/>
      <c r="CZ319" s="69"/>
      <c r="DA319" s="69"/>
      <c r="DB319" s="69"/>
      <c r="DC319" s="69"/>
      <c r="DD319" s="71">
        <f>CX319*$H319</f>
        <v>0</v>
      </c>
      <c r="DE319" s="68">
        <f>SUM(DF319:DJ319)</f>
        <v>0</v>
      </c>
      <c r="DF319" s="69"/>
      <c r="DG319" s="69"/>
      <c r="DH319" s="69"/>
      <c r="DI319" s="69"/>
      <c r="DJ319" s="69"/>
      <c r="DK319" s="71">
        <f>DE319*$H319</f>
        <v>0</v>
      </c>
      <c r="DL319" s="68">
        <f>SUM(DM319:DQ319)</f>
        <v>0</v>
      </c>
      <c r="DM319" s="69"/>
      <c r="DN319" s="69"/>
      <c r="DO319" s="69"/>
      <c r="DP319" s="69"/>
      <c r="DQ319" s="69"/>
      <c r="DR319" s="71">
        <f>DL319*$H319</f>
        <v>0</v>
      </c>
      <c r="DS319" s="68">
        <f>SUM(DT319:DX319)</f>
        <v>0</v>
      </c>
      <c r="DT319" s="69"/>
      <c r="DU319" s="69"/>
      <c r="DV319" s="69"/>
      <c r="DW319" s="69"/>
      <c r="DX319" s="69"/>
      <c r="DY319" s="71">
        <f>DS319*$H319</f>
        <v>0</v>
      </c>
      <c r="DZ319" s="68">
        <f>SUM(EA319:EE319)</f>
        <v>0</v>
      </c>
      <c r="EA319" s="69"/>
      <c r="EB319" s="69"/>
      <c r="EC319" s="69"/>
      <c r="ED319" s="69"/>
      <c r="EE319" s="69"/>
      <c r="EF319" s="71">
        <f>DZ319*$H319</f>
        <v>0</v>
      </c>
      <c r="EG319" s="70">
        <f>1-EI319</f>
        <v>1</v>
      </c>
      <c r="EH319" s="73">
        <f>H319-EJ319</f>
        <v>0</v>
      </c>
      <c r="EI319" s="70">
        <f t="shared" si="115"/>
        <v>0</v>
      </c>
      <c r="EJ319" s="66">
        <f t="shared" si="114"/>
        <v>0</v>
      </c>
      <c r="EM319" s="67"/>
    </row>
    <row r="320" spans="1:143" outlineLevel="1" x14ac:dyDescent="0.2">
      <c r="A320" s="313" t="s">
        <v>467</v>
      </c>
      <c r="B320" s="314"/>
      <c r="C320" s="307"/>
      <c r="D320" s="176" t="s">
        <v>883</v>
      </c>
      <c r="E320" s="28">
        <f>SUM(H321:H323)</f>
        <v>0</v>
      </c>
      <c r="F320" s="28"/>
      <c r="G320" s="28"/>
      <c r="H320" s="28"/>
      <c r="I320" s="27" t="e">
        <f>E320/$G$686</f>
        <v>#DIV/0!</v>
      </c>
      <c r="J320" s="19">
        <f t="shared" si="112"/>
        <v>1</v>
      </c>
      <c r="K320" s="68"/>
      <c r="L320" s="69"/>
      <c r="M320" s="69"/>
      <c r="N320" s="69"/>
      <c r="O320" s="69"/>
      <c r="P320" s="70"/>
      <c r="Q320" s="73"/>
      <c r="R320" s="68"/>
      <c r="S320" s="69"/>
      <c r="T320" s="69"/>
      <c r="U320" s="69"/>
      <c r="V320" s="69"/>
      <c r="W320" s="70"/>
      <c r="X320" s="71"/>
      <c r="Y320" s="68"/>
      <c r="Z320" s="69"/>
      <c r="AA320" s="69"/>
      <c r="AB320" s="69"/>
      <c r="AC320" s="69"/>
      <c r="AD320" s="70"/>
      <c r="AE320" s="71"/>
      <c r="AF320" s="68"/>
      <c r="AG320" s="69"/>
      <c r="AH320" s="69"/>
      <c r="AI320" s="69"/>
      <c r="AJ320" s="69"/>
      <c r="AK320" s="70"/>
      <c r="AL320" s="71"/>
      <c r="AM320" s="68"/>
      <c r="AN320" s="69"/>
      <c r="AO320" s="69"/>
      <c r="AP320" s="69"/>
      <c r="AQ320" s="69"/>
      <c r="AR320" s="70"/>
      <c r="AS320" s="71"/>
      <c r="AT320" s="68"/>
      <c r="AU320" s="69"/>
      <c r="AV320" s="69"/>
      <c r="AW320" s="69"/>
      <c r="AX320" s="69"/>
      <c r="AY320" s="70"/>
      <c r="AZ320" s="71"/>
      <c r="BA320" s="68"/>
      <c r="BB320" s="69"/>
      <c r="BC320" s="69"/>
      <c r="BD320" s="69"/>
      <c r="BE320" s="69"/>
      <c r="BF320" s="70"/>
      <c r="BG320" s="71"/>
      <c r="BH320" s="68"/>
      <c r="BI320" s="69"/>
      <c r="BJ320" s="69"/>
      <c r="BK320" s="69"/>
      <c r="BL320" s="69"/>
      <c r="BM320" s="70"/>
      <c r="BN320" s="71"/>
      <c r="BO320" s="68"/>
      <c r="BP320" s="69"/>
      <c r="BQ320" s="69"/>
      <c r="BR320" s="69"/>
      <c r="BS320" s="69"/>
      <c r="BT320" s="70"/>
      <c r="BU320" s="71"/>
      <c r="BV320" s="68"/>
      <c r="BW320" s="69"/>
      <c r="BX320" s="69"/>
      <c r="BY320" s="69"/>
      <c r="BZ320" s="69"/>
      <c r="CA320" s="70"/>
      <c r="CB320" s="71"/>
      <c r="CC320" s="68"/>
      <c r="CD320" s="69"/>
      <c r="CE320" s="69"/>
      <c r="CF320" s="69"/>
      <c r="CG320" s="69"/>
      <c r="CH320" s="70"/>
      <c r="CI320" s="71"/>
      <c r="CJ320" s="68"/>
      <c r="CK320" s="69"/>
      <c r="CL320" s="69"/>
      <c r="CM320" s="69"/>
      <c r="CN320" s="69"/>
      <c r="CO320" s="70"/>
      <c r="CP320" s="71"/>
      <c r="CQ320" s="68"/>
      <c r="CR320" s="69"/>
      <c r="CS320" s="69"/>
      <c r="CT320" s="69"/>
      <c r="CU320" s="69"/>
      <c r="CV320" s="70"/>
      <c r="CW320" s="71"/>
      <c r="CX320" s="68"/>
      <c r="CY320" s="69"/>
      <c r="CZ320" s="69"/>
      <c r="DA320" s="69"/>
      <c r="DB320" s="69"/>
      <c r="DC320" s="70"/>
      <c r="DD320" s="71"/>
      <c r="DE320" s="68"/>
      <c r="DF320" s="69"/>
      <c r="DG320" s="69"/>
      <c r="DH320" s="69"/>
      <c r="DI320" s="69"/>
      <c r="DJ320" s="70"/>
      <c r="DK320" s="71"/>
      <c r="DL320" s="68"/>
      <c r="DM320" s="69"/>
      <c r="DN320" s="69"/>
      <c r="DO320" s="69"/>
      <c r="DP320" s="69"/>
      <c r="DQ320" s="70"/>
      <c r="DR320" s="71"/>
      <c r="DS320" s="68"/>
      <c r="DT320" s="69"/>
      <c r="DU320" s="69"/>
      <c r="DV320" s="69"/>
      <c r="DW320" s="69"/>
      <c r="DX320" s="70"/>
      <c r="DY320" s="71"/>
      <c r="DZ320" s="68"/>
      <c r="EA320" s="69"/>
      <c r="EB320" s="69"/>
      <c r="EC320" s="69"/>
      <c r="ED320" s="69"/>
      <c r="EE320" s="70"/>
      <c r="EF320" s="71"/>
      <c r="EG320" s="70">
        <f t="shared" ref="EG320:EG337" si="116">1-EI320</f>
        <v>1</v>
      </c>
      <c r="EH320" s="73">
        <f t="shared" ref="EH320:EH337" si="117">H320-EJ320</f>
        <v>0</v>
      </c>
      <c r="EI320" s="70">
        <f t="shared" si="115"/>
        <v>0</v>
      </c>
      <c r="EJ320" s="66">
        <f t="shared" si="114"/>
        <v>0</v>
      </c>
      <c r="EM320" s="67"/>
    </row>
    <row r="321" spans="1:143" outlineLevel="1" x14ac:dyDescent="0.2">
      <c r="A321" s="302" t="s">
        <v>439</v>
      </c>
      <c r="B321" s="303" t="s">
        <v>291</v>
      </c>
      <c r="C321" s="306" t="str">
        <f>IFERROR(IFERROR(IF(MATCH(B321,[1]SINAPI!$A$3:$A$7037,0),(PROPER(VLOOKUP(B321,[1]SINAPI!$A$3:$E$7037,5,0))),0),IFERROR(IF(MATCH(B321,'[1]CDHU-182'!$A$9:$A$4098,0),(UPPER(VLOOKUP(B321,'[1]CDHU-182'!$A$9:$H$4098,8,0))),0),IFERROR(IF(MATCH(B321,[1]FDE!$A$7:$A$3232,0),(VLOOKUP(B321,[1]FDE!$A$7:$E$3232,5,0)),0),IF(MATCH(B321,'[1]SIURB Edif'!$A$2:$A$2699,0),(PROPER(VLOOKUP(B321,'[1]SIURB Edif'!A$2:E$2699,5,0))),0))))," ")</f>
        <v>CDHU-182</v>
      </c>
      <c r="D321" s="169" t="s">
        <v>805</v>
      </c>
      <c r="E321" s="170" t="s">
        <v>879</v>
      </c>
      <c r="F321" s="174">
        <v>30</v>
      </c>
      <c r="G321" s="74"/>
      <c r="H321" s="177">
        <f>ROUND(IFERROR(F321*G321," - "),2)</f>
        <v>0</v>
      </c>
      <c r="I321" s="178" t="e">
        <f>H321/$G$686</f>
        <v>#DIV/0!</v>
      </c>
      <c r="J321" s="19">
        <f t="shared" si="112"/>
        <v>1</v>
      </c>
      <c r="K321" s="68">
        <f>SUM(L321:P321)</f>
        <v>0</v>
      </c>
      <c r="L321" s="69"/>
      <c r="M321" s="69"/>
      <c r="N321" s="69"/>
      <c r="O321" s="69"/>
      <c r="P321" s="69"/>
      <c r="Q321" s="73">
        <f>K321*$H321</f>
        <v>0</v>
      </c>
      <c r="R321" s="68">
        <f>SUM(S321:W321)</f>
        <v>0</v>
      </c>
      <c r="S321" s="69"/>
      <c r="T321" s="69"/>
      <c r="U321" s="69"/>
      <c r="V321" s="69"/>
      <c r="W321" s="69"/>
      <c r="X321" s="71">
        <f>R321*$H321</f>
        <v>0</v>
      </c>
      <c r="Y321" s="68">
        <f>SUM(Z321:AD321)</f>
        <v>0</v>
      </c>
      <c r="Z321" s="69"/>
      <c r="AA321" s="69"/>
      <c r="AB321" s="69"/>
      <c r="AC321" s="69"/>
      <c r="AD321" s="69"/>
      <c r="AE321" s="71">
        <f>Y321*$H321</f>
        <v>0</v>
      </c>
      <c r="AF321" s="68">
        <f>SUM(AG321:AK321)</f>
        <v>0</v>
      </c>
      <c r="AG321" s="69"/>
      <c r="AH321" s="69"/>
      <c r="AI321" s="69"/>
      <c r="AJ321" s="69"/>
      <c r="AK321" s="69"/>
      <c r="AL321" s="71">
        <f>AF321*$H321</f>
        <v>0</v>
      </c>
      <c r="AM321" s="68">
        <f>SUM(AN321:AR321)</f>
        <v>0</v>
      </c>
      <c r="AN321" s="69"/>
      <c r="AO321" s="69"/>
      <c r="AP321" s="69"/>
      <c r="AQ321" s="69"/>
      <c r="AR321" s="69"/>
      <c r="AS321" s="71">
        <f>AM321*$H321</f>
        <v>0</v>
      </c>
      <c r="AT321" s="68">
        <f>SUM(AU321:AY321)</f>
        <v>0</v>
      </c>
      <c r="AU321" s="69"/>
      <c r="AV321" s="69"/>
      <c r="AW321" s="69"/>
      <c r="AX321" s="69"/>
      <c r="AY321" s="69"/>
      <c r="AZ321" s="71">
        <f>AT321*$H321</f>
        <v>0</v>
      </c>
      <c r="BA321" s="68">
        <f>SUM(BB321:BF321)</f>
        <v>0</v>
      </c>
      <c r="BB321" s="69"/>
      <c r="BC321" s="69"/>
      <c r="BD321" s="69"/>
      <c r="BE321" s="69"/>
      <c r="BF321" s="69"/>
      <c r="BG321" s="71">
        <f>BA321*$H321</f>
        <v>0</v>
      </c>
      <c r="BH321" s="68">
        <f>SUM(BI321:BM321)</f>
        <v>0</v>
      </c>
      <c r="BI321" s="69"/>
      <c r="BJ321" s="69"/>
      <c r="BK321" s="69"/>
      <c r="BL321" s="69"/>
      <c r="BM321" s="69"/>
      <c r="BN321" s="71">
        <f>BH321*$H321</f>
        <v>0</v>
      </c>
      <c r="BO321" s="68">
        <f>SUM(BP321:BT321)</f>
        <v>0</v>
      </c>
      <c r="BP321" s="69"/>
      <c r="BQ321" s="69"/>
      <c r="BR321" s="69"/>
      <c r="BS321" s="69"/>
      <c r="BT321" s="69"/>
      <c r="BU321" s="71">
        <f>BO321*$H321</f>
        <v>0</v>
      </c>
      <c r="BV321" s="68">
        <f>SUM(BW321:CA321)</f>
        <v>0</v>
      </c>
      <c r="BW321" s="69"/>
      <c r="BX321" s="69"/>
      <c r="BY321" s="69"/>
      <c r="BZ321" s="69"/>
      <c r="CA321" s="69"/>
      <c r="CB321" s="71">
        <f>BV321*$H321</f>
        <v>0</v>
      </c>
      <c r="CC321" s="68">
        <f>SUM(CD321:CH321)</f>
        <v>0</v>
      </c>
      <c r="CD321" s="69"/>
      <c r="CE321" s="69"/>
      <c r="CF321" s="69"/>
      <c r="CG321" s="69"/>
      <c r="CH321" s="69"/>
      <c r="CI321" s="71">
        <f>CC321*$H321</f>
        <v>0</v>
      </c>
      <c r="CJ321" s="68">
        <f>SUM(CK321:CO321)</f>
        <v>0</v>
      </c>
      <c r="CK321" s="69"/>
      <c r="CL321" s="69"/>
      <c r="CM321" s="69"/>
      <c r="CN321" s="69"/>
      <c r="CO321" s="69"/>
      <c r="CP321" s="71">
        <f>CJ321*$H321</f>
        <v>0</v>
      </c>
      <c r="CQ321" s="68">
        <f>SUM(CR321:CV321)</f>
        <v>0</v>
      </c>
      <c r="CR321" s="69"/>
      <c r="CS321" s="69"/>
      <c r="CT321" s="69"/>
      <c r="CU321" s="69"/>
      <c r="CV321" s="69"/>
      <c r="CW321" s="71">
        <f>CQ321*$H321</f>
        <v>0</v>
      </c>
      <c r="CX321" s="68">
        <f>SUM(CY321:DC321)</f>
        <v>0</v>
      </c>
      <c r="CY321" s="69"/>
      <c r="CZ321" s="69"/>
      <c r="DA321" s="69"/>
      <c r="DB321" s="69"/>
      <c r="DC321" s="69"/>
      <c r="DD321" s="71">
        <f>CX321*$H321</f>
        <v>0</v>
      </c>
      <c r="DE321" s="68">
        <f>SUM(DF321:DJ321)</f>
        <v>0</v>
      </c>
      <c r="DF321" s="69"/>
      <c r="DG321" s="69"/>
      <c r="DH321" s="69"/>
      <c r="DI321" s="69"/>
      <c r="DJ321" s="69"/>
      <c r="DK321" s="71">
        <f>DE321*$H321</f>
        <v>0</v>
      </c>
      <c r="DL321" s="68">
        <f>SUM(DM321:DQ321)</f>
        <v>0</v>
      </c>
      <c r="DM321" s="69"/>
      <c r="DN321" s="69"/>
      <c r="DO321" s="69"/>
      <c r="DP321" s="69"/>
      <c r="DQ321" s="69"/>
      <c r="DR321" s="71">
        <f>DL321*$H321</f>
        <v>0</v>
      </c>
      <c r="DS321" s="68">
        <f>SUM(DT321:DX321)</f>
        <v>0</v>
      </c>
      <c r="DT321" s="69"/>
      <c r="DU321" s="69"/>
      <c r="DV321" s="69"/>
      <c r="DW321" s="69"/>
      <c r="DX321" s="69"/>
      <c r="DY321" s="71">
        <f>DS321*$H321</f>
        <v>0</v>
      </c>
      <c r="DZ321" s="68">
        <f>SUM(EA321:EE321)</f>
        <v>0</v>
      </c>
      <c r="EA321" s="69"/>
      <c r="EB321" s="69"/>
      <c r="EC321" s="69"/>
      <c r="ED321" s="69"/>
      <c r="EE321" s="69"/>
      <c r="EF321" s="71">
        <f>DZ321*$H321</f>
        <v>0</v>
      </c>
      <c r="EG321" s="70">
        <f t="shared" si="116"/>
        <v>1</v>
      </c>
      <c r="EH321" s="73">
        <f t="shared" si="117"/>
        <v>0</v>
      </c>
      <c r="EI321" s="70">
        <f t="shared" si="115"/>
        <v>0</v>
      </c>
      <c r="EJ321" s="66">
        <f t="shared" si="114"/>
        <v>0</v>
      </c>
      <c r="EM321" s="67"/>
    </row>
    <row r="322" spans="1:143" outlineLevel="1" x14ac:dyDescent="0.2">
      <c r="A322" s="302" t="s">
        <v>440</v>
      </c>
      <c r="B322" s="303" t="s">
        <v>293</v>
      </c>
      <c r="C322" s="306" t="str">
        <f>IFERROR(IFERROR(IF(MATCH(B322,[1]SINAPI!$A$3:$A$7037,0),(PROPER(VLOOKUP(B322,[1]SINAPI!$A$3:$E$7037,5,0))),0),IFERROR(IF(MATCH(B322,'[1]CDHU-182'!$A$9:$A$4098,0),(UPPER(VLOOKUP(B322,'[1]CDHU-182'!$A$9:$H$4098,8,0))),0),IFERROR(IF(MATCH(B322,[1]FDE!$A$7:$A$3232,0),(VLOOKUP(B322,[1]FDE!$A$7:$E$3232,5,0)),0),IF(MATCH(B322,'[1]SIURB Edif'!$A$2:$A$2699,0),(PROPER(VLOOKUP(B322,'[1]SIURB Edif'!A$2:E$2699,5,0))),0))))," ")</f>
        <v>CDHU-182</v>
      </c>
      <c r="D322" s="169" t="s">
        <v>806</v>
      </c>
      <c r="E322" s="170" t="s">
        <v>184</v>
      </c>
      <c r="F322" s="174">
        <v>6</v>
      </c>
      <c r="G322" s="74"/>
      <c r="H322" s="177">
        <f>ROUND(IFERROR(F322*G322," - "),2)</f>
        <v>0</v>
      </c>
      <c r="I322" s="178" t="e">
        <f>H322/$G$686</f>
        <v>#DIV/0!</v>
      </c>
      <c r="J322" s="19">
        <f t="shared" si="112"/>
        <v>1</v>
      </c>
      <c r="K322" s="68">
        <f>SUM(L322:P322)</f>
        <v>0</v>
      </c>
      <c r="L322" s="69"/>
      <c r="M322" s="69"/>
      <c r="N322" s="69"/>
      <c r="O322" s="69"/>
      <c r="P322" s="69"/>
      <c r="Q322" s="73">
        <f>K322*$H322</f>
        <v>0</v>
      </c>
      <c r="R322" s="68">
        <f>SUM(S322:W322)</f>
        <v>0</v>
      </c>
      <c r="S322" s="69"/>
      <c r="T322" s="69"/>
      <c r="U322" s="69"/>
      <c r="V322" s="69"/>
      <c r="W322" s="69"/>
      <c r="X322" s="71">
        <f>R322*$H322</f>
        <v>0</v>
      </c>
      <c r="Y322" s="68">
        <f>SUM(Z322:AD322)</f>
        <v>0</v>
      </c>
      <c r="Z322" s="69"/>
      <c r="AA322" s="69"/>
      <c r="AB322" s="69"/>
      <c r="AC322" s="69"/>
      <c r="AD322" s="69"/>
      <c r="AE322" s="71">
        <f>Y322*$H322</f>
        <v>0</v>
      </c>
      <c r="AF322" s="68">
        <f>SUM(AG322:AK322)</f>
        <v>0</v>
      </c>
      <c r="AG322" s="69"/>
      <c r="AH322" s="69"/>
      <c r="AI322" s="69"/>
      <c r="AJ322" s="69"/>
      <c r="AK322" s="69"/>
      <c r="AL322" s="71">
        <f>AF322*$H322</f>
        <v>0</v>
      </c>
      <c r="AM322" s="68">
        <f>SUM(AN322:AR322)</f>
        <v>0</v>
      </c>
      <c r="AN322" s="69"/>
      <c r="AO322" s="69"/>
      <c r="AP322" s="69"/>
      <c r="AQ322" s="69"/>
      <c r="AR322" s="69"/>
      <c r="AS322" s="71">
        <f>AM322*$H322</f>
        <v>0</v>
      </c>
      <c r="AT322" s="68">
        <f>SUM(AU322:AY322)</f>
        <v>0</v>
      </c>
      <c r="AU322" s="69"/>
      <c r="AV322" s="69"/>
      <c r="AW322" s="69"/>
      <c r="AX322" s="69"/>
      <c r="AY322" s="69"/>
      <c r="AZ322" s="71">
        <f>AT322*$H322</f>
        <v>0</v>
      </c>
      <c r="BA322" s="68">
        <f>SUM(BB322:BF322)</f>
        <v>0</v>
      </c>
      <c r="BB322" s="69"/>
      <c r="BC322" s="69"/>
      <c r="BD322" s="69"/>
      <c r="BE322" s="69"/>
      <c r="BF322" s="69"/>
      <c r="BG322" s="71">
        <f>BA322*$H322</f>
        <v>0</v>
      </c>
      <c r="BH322" s="68">
        <f>SUM(BI322:BM322)</f>
        <v>0</v>
      </c>
      <c r="BI322" s="69"/>
      <c r="BJ322" s="69"/>
      <c r="BK322" s="69"/>
      <c r="BL322" s="69"/>
      <c r="BM322" s="69"/>
      <c r="BN322" s="71">
        <f>BH322*$H322</f>
        <v>0</v>
      </c>
      <c r="BO322" s="68">
        <f>SUM(BP322:BT322)</f>
        <v>0</v>
      </c>
      <c r="BP322" s="69"/>
      <c r="BQ322" s="69"/>
      <c r="BR322" s="69"/>
      <c r="BS322" s="69"/>
      <c r="BT322" s="69"/>
      <c r="BU322" s="71">
        <f>BO322*$H322</f>
        <v>0</v>
      </c>
      <c r="BV322" s="68">
        <f>SUM(BW322:CA322)</f>
        <v>0</v>
      </c>
      <c r="BW322" s="69"/>
      <c r="BX322" s="69"/>
      <c r="BY322" s="69"/>
      <c r="BZ322" s="69"/>
      <c r="CA322" s="69"/>
      <c r="CB322" s="71">
        <f>BV322*$H322</f>
        <v>0</v>
      </c>
      <c r="CC322" s="68">
        <f>SUM(CD322:CH322)</f>
        <v>0</v>
      </c>
      <c r="CD322" s="69"/>
      <c r="CE322" s="69"/>
      <c r="CF322" s="69"/>
      <c r="CG322" s="69"/>
      <c r="CH322" s="69"/>
      <c r="CI322" s="71">
        <f>CC322*$H322</f>
        <v>0</v>
      </c>
      <c r="CJ322" s="68">
        <f>SUM(CK322:CO322)</f>
        <v>0</v>
      </c>
      <c r="CK322" s="69"/>
      <c r="CL322" s="69"/>
      <c r="CM322" s="69"/>
      <c r="CN322" s="69"/>
      <c r="CO322" s="69"/>
      <c r="CP322" s="71">
        <f>CJ322*$H322</f>
        <v>0</v>
      </c>
      <c r="CQ322" s="68">
        <f>SUM(CR322:CV322)</f>
        <v>0</v>
      </c>
      <c r="CR322" s="69"/>
      <c r="CS322" s="69"/>
      <c r="CT322" s="69"/>
      <c r="CU322" s="69"/>
      <c r="CV322" s="69"/>
      <c r="CW322" s="71">
        <f>CQ322*$H322</f>
        <v>0</v>
      </c>
      <c r="CX322" s="68">
        <f>SUM(CY322:DC322)</f>
        <v>0</v>
      </c>
      <c r="CY322" s="69"/>
      <c r="CZ322" s="69"/>
      <c r="DA322" s="69"/>
      <c r="DB322" s="69"/>
      <c r="DC322" s="69"/>
      <c r="DD322" s="71">
        <f>CX322*$H322</f>
        <v>0</v>
      </c>
      <c r="DE322" s="68">
        <f>SUM(DF322:DJ322)</f>
        <v>0</v>
      </c>
      <c r="DF322" s="69"/>
      <c r="DG322" s="69"/>
      <c r="DH322" s="69"/>
      <c r="DI322" s="69"/>
      <c r="DJ322" s="69"/>
      <c r="DK322" s="71">
        <f>DE322*$H322</f>
        <v>0</v>
      </c>
      <c r="DL322" s="68">
        <f>SUM(DM322:DQ322)</f>
        <v>0</v>
      </c>
      <c r="DM322" s="69"/>
      <c r="DN322" s="69"/>
      <c r="DO322" s="69"/>
      <c r="DP322" s="69"/>
      <c r="DQ322" s="69"/>
      <c r="DR322" s="71">
        <f>DL322*$H322</f>
        <v>0</v>
      </c>
      <c r="DS322" s="68">
        <f>SUM(DT322:DX322)</f>
        <v>0</v>
      </c>
      <c r="DT322" s="69"/>
      <c r="DU322" s="69"/>
      <c r="DV322" s="69"/>
      <c r="DW322" s="69"/>
      <c r="DX322" s="69"/>
      <c r="DY322" s="71">
        <f>DS322*$H322</f>
        <v>0</v>
      </c>
      <c r="DZ322" s="68">
        <f>SUM(EA322:EE322)</f>
        <v>0</v>
      </c>
      <c r="EA322" s="69"/>
      <c r="EB322" s="69"/>
      <c r="EC322" s="69"/>
      <c r="ED322" s="69"/>
      <c r="EE322" s="69"/>
      <c r="EF322" s="71">
        <f>DZ322*$H322</f>
        <v>0</v>
      </c>
      <c r="EG322" s="70">
        <f t="shared" si="116"/>
        <v>1</v>
      </c>
      <c r="EH322" s="73">
        <f t="shared" si="117"/>
        <v>0</v>
      </c>
      <c r="EI322" s="70">
        <f t="shared" si="115"/>
        <v>0</v>
      </c>
      <c r="EJ322" s="66">
        <f t="shared" si="114"/>
        <v>0</v>
      </c>
      <c r="EM322" s="67"/>
    </row>
    <row r="323" spans="1:143" outlineLevel="1" x14ac:dyDescent="0.2">
      <c r="A323" s="302" t="s">
        <v>441</v>
      </c>
      <c r="B323" s="303" t="s">
        <v>292</v>
      </c>
      <c r="C323" s="306" t="str">
        <f>IFERROR(IFERROR(IF(MATCH(B323,[1]SINAPI!$A$3:$A$7037,0),(PROPER(VLOOKUP(B323,[1]SINAPI!$A$3:$E$7037,5,0))),0),IFERROR(IF(MATCH(B323,'[1]CDHU-182'!$A$9:$A$4098,0),(UPPER(VLOOKUP(B323,'[1]CDHU-182'!$A$9:$H$4098,8,0))),0),IFERROR(IF(MATCH(B323,[1]FDE!$A$7:$A$3232,0),(VLOOKUP(B323,[1]FDE!$A$7:$E$3232,5,0)),0),IF(MATCH(B323,'[1]SIURB Edif'!$A$2:$A$2699,0),(PROPER(VLOOKUP(B323,'[1]SIURB Edif'!A$2:E$2699,5,0))),0))))," ")</f>
        <v>CDHU-182</v>
      </c>
      <c r="D323" s="169" t="s">
        <v>822</v>
      </c>
      <c r="E323" s="170" t="s">
        <v>184</v>
      </c>
      <c r="F323" s="174">
        <v>6</v>
      </c>
      <c r="G323" s="74"/>
      <c r="H323" s="177">
        <f>ROUND(IFERROR(F323*G323," - "),2)</f>
        <v>0</v>
      </c>
      <c r="I323" s="178" t="e">
        <f>H323/$G$686</f>
        <v>#DIV/0!</v>
      </c>
      <c r="J323" s="19">
        <f t="shared" si="112"/>
        <v>1</v>
      </c>
      <c r="K323" s="68">
        <f>SUM(L323:P323)</f>
        <v>0</v>
      </c>
      <c r="L323" s="69"/>
      <c r="M323" s="69"/>
      <c r="N323" s="69"/>
      <c r="O323" s="69"/>
      <c r="P323" s="69"/>
      <c r="Q323" s="73">
        <f>K323*$H323</f>
        <v>0</v>
      </c>
      <c r="R323" s="68">
        <f>SUM(S323:W323)</f>
        <v>0</v>
      </c>
      <c r="S323" s="69"/>
      <c r="T323" s="69"/>
      <c r="U323" s="69"/>
      <c r="V323" s="69"/>
      <c r="W323" s="69"/>
      <c r="X323" s="71">
        <f>R323*$H323</f>
        <v>0</v>
      </c>
      <c r="Y323" s="68">
        <f>SUM(Z323:AD323)</f>
        <v>0</v>
      </c>
      <c r="Z323" s="69"/>
      <c r="AA323" s="69"/>
      <c r="AB323" s="69"/>
      <c r="AC323" s="69"/>
      <c r="AD323" s="69"/>
      <c r="AE323" s="71">
        <f>Y323*$H323</f>
        <v>0</v>
      </c>
      <c r="AF323" s="68">
        <f>SUM(AG323:AK323)</f>
        <v>0</v>
      </c>
      <c r="AG323" s="69"/>
      <c r="AH323" s="69"/>
      <c r="AI323" s="69"/>
      <c r="AJ323" s="69"/>
      <c r="AK323" s="69"/>
      <c r="AL323" s="71">
        <f>AF323*$H323</f>
        <v>0</v>
      </c>
      <c r="AM323" s="68">
        <f>SUM(AN323:AR323)</f>
        <v>0</v>
      </c>
      <c r="AN323" s="69"/>
      <c r="AO323" s="69"/>
      <c r="AP323" s="69"/>
      <c r="AQ323" s="69"/>
      <c r="AR323" s="69"/>
      <c r="AS323" s="71">
        <f>AM323*$H323</f>
        <v>0</v>
      </c>
      <c r="AT323" s="68">
        <f>SUM(AU323:AY323)</f>
        <v>0</v>
      </c>
      <c r="AU323" s="69"/>
      <c r="AV323" s="69"/>
      <c r="AW323" s="69"/>
      <c r="AX323" s="69"/>
      <c r="AY323" s="69"/>
      <c r="AZ323" s="71">
        <f>AT323*$H323</f>
        <v>0</v>
      </c>
      <c r="BA323" s="68">
        <f>SUM(BB323:BF323)</f>
        <v>0</v>
      </c>
      <c r="BB323" s="69"/>
      <c r="BC323" s="69"/>
      <c r="BD323" s="69"/>
      <c r="BE323" s="69"/>
      <c r="BF323" s="69"/>
      <c r="BG323" s="71">
        <f>BA323*$H323</f>
        <v>0</v>
      </c>
      <c r="BH323" s="68">
        <f>SUM(BI323:BM323)</f>
        <v>0</v>
      </c>
      <c r="BI323" s="69"/>
      <c r="BJ323" s="69"/>
      <c r="BK323" s="69"/>
      <c r="BL323" s="69"/>
      <c r="BM323" s="69"/>
      <c r="BN323" s="71">
        <f>BH323*$H323</f>
        <v>0</v>
      </c>
      <c r="BO323" s="68">
        <f>SUM(BP323:BT323)</f>
        <v>0</v>
      </c>
      <c r="BP323" s="69"/>
      <c r="BQ323" s="69"/>
      <c r="BR323" s="69"/>
      <c r="BS323" s="69"/>
      <c r="BT323" s="69"/>
      <c r="BU323" s="71">
        <f>BO323*$H323</f>
        <v>0</v>
      </c>
      <c r="BV323" s="68">
        <f>SUM(BW323:CA323)</f>
        <v>0</v>
      </c>
      <c r="BW323" s="69"/>
      <c r="BX323" s="69"/>
      <c r="BY323" s="69"/>
      <c r="BZ323" s="69"/>
      <c r="CA323" s="69"/>
      <c r="CB323" s="71">
        <f>BV323*$H323</f>
        <v>0</v>
      </c>
      <c r="CC323" s="68">
        <f>SUM(CD323:CH323)</f>
        <v>0</v>
      </c>
      <c r="CD323" s="69"/>
      <c r="CE323" s="69"/>
      <c r="CF323" s="69"/>
      <c r="CG323" s="69"/>
      <c r="CH323" s="69"/>
      <c r="CI323" s="71">
        <f>CC323*$H323</f>
        <v>0</v>
      </c>
      <c r="CJ323" s="68">
        <f>SUM(CK323:CO323)</f>
        <v>0</v>
      </c>
      <c r="CK323" s="69"/>
      <c r="CL323" s="69"/>
      <c r="CM323" s="69"/>
      <c r="CN323" s="69"/>
      <c r="CO323" s="69"/>
      <c r="CP323" s="71">
        <f>CJ323*$H323</f>
        <v>0</v>
      </c>
      <c r="CQ323" s="68">
        <f>SUM(CR323:CV323)</f>
        <v>0</v>
      </c>
      <c r="CR323" s="69"/>
      <c r="CS323" s="69"/>
      <c r="CT323" s="69"/>
      <c r="CU323" s="69"/>
      <c r="CV323" s="69"/>
      <c r="CW323" s="71">
        <f>CQ323*$H323</f>
        <v>0</v>
      </c>
      <c r="CX323" s="68">
        <f>SUM(CY323:DC323)</f>
        <v>0</v>
      </c>
      <c r="CY323" s="69"/>
      <c r="CZ323" s="69"/>
      <c r="DA323" s="69"/>
      <c r="DB323" s="69"/>
      <c r="DC323" s="69"/>
      <c r="DD323" s="71">
        <f>CX323*$H323</f>
        <v>0</v>
      </c>
      <c r="DE323" s="68">
        <f>SUM(DF323:DJ323)</f>
        <v>0</v>
      </c>
      <c r="DF323" s="69"/>
      <c r="DG323" s="69"/>
      <c r="DH323" s="69"/>
      <c r="DI323" s="69"/>
      <c r="DJ323" s="69"/>
      <c r="DK323" s="71">
        <f>DE323*$H323</f>
        <v>0</v>
      </c>
      <c r="DL323" s="68">
        <f>SUM(DM323:DQ323)</f>
        <v>0</v>
      </c>
      <c r="DM323" s="69"/>
      <c r="DN323" s="69"/>
      <c r="DO323" s="69"/>
      <c r="DP323" s="69"/>
      <c r="DQ323" s="69"/>
      <c r="DR323" s="71">
        <f>DL323*$H323</f>
        <v>0</v>
      </c>
      <c r="DS323" s="68">
        <f>SUM(DT323:DX323)</f>
        <v>0</v>
      </c>
      <c r="DT323" s="69"/>
      <c r="DU323" s="69"/>
      <c r="DV323" s="69"/>
      <c r="DW323" s="69"/>
      <c r="DX323" s="69"/>
      <c r="DY323" s="71">
        <f>DS323*$H323</f>
        <v>0</v>
      </c>
      <c r="DZ323" s="68">
        <f>SUM(EA323:EE323)</f>
        <v>0</v>
      </c>
      <c r="EA323" s="69"/>
      <c r="EB323" s="69"/>
      <c r="EC323" s="69"/>
      <c r="ED323" s="69"/>
      <c r="EE323" s="69"/>
      <c r="EF323" s="71">
        <f>DZ323*$H323</f>
        <v>0</v>
      </c>
      <c r="EG323" s="70">
        <f t="shared" si="116"/>
        <v>1</v>
      </c>
      <c r="EH323" s="73">
        <f t="shared" si="117"/>
        <v>0</v>
      </c>
      <c r="EI323" s="70">
        <f t="shared" si="115"/>
        <v>0</v>
      </c>
      <c r="EJ323" s="66">
        <f t="shared" si="114"/>
        <v>0</v>
      </c>
      <c r="EM323" s="67"/>
    </row>
    <row r="324" spans="1:143" outlineLevel="1" x14ac:dyDescent="0.2">
      <c r="A324" s="313" t="s">
        <v>468</v>
      </c>
      <c r="B324" s="314"/>
      <c r="C324" s="307"/>
      <c r="D324" s="176" t="s">
        <v>884</v>
      </c>
      <c r="E324" s="28">
        <f>SUM(H325:H328)</f>
        <v>0</v>
      </c>
      <c r="F324" s="28"/>
      <c r="G324" s="28"/>
      <c r="H324" s="28"/>
      <c r="I324" s="27" t="e">
        <f>E324/$G$686</f>
        <v>#DIV/0!</v>
      </c>
      <c r="J324" s="19">
        <f>EG324</f>
        <v>1</v>
      </c>
      <c r="K324" s="68"/>
      <c r="L324" s="69"/>
      <c r="M324" s="69"/>
      <c r="N324" s="69"/>
      <c r="O324" s="69"/>
      <c r="P324" s="70"/>
      <c r="Q324" s="73"/>
      <c r="R324" s="68"/>
      <c r="S324" s="69"/>
      <c r="T324" s="69"/>
      <c r="U324" s="69"/>
      <c r="V324" s="69"/>
      <c r="W324" s="70"/>
      <c r="X324" s="71"/>
      <c r="Y324" s="68"/>
      <c r="Z324" s="69"/>
      <c r="AA324" s="69"/>
      <c r="AB324" s="69"/>
      <c r="AC324" s="69"/>
      <c r="AD324" s="70"/>
      <c r="AE324" s="71"/>
      <c r="AF324" s="68"/>
      <c r="AG324" s="69"/>
      <c r="AH324" s="69"/>
      <c r="AI324" s="69"/>
      <c r="AJ324" s="69"/>
      <c r="AK324" s="70"/>
      <c r="AL324" s="71"/>
      <c r="AM324" s="68"/>
      <c r="AN324" s="69"/>
      <c r="AO324" s="69"/>
      <c r="AP324" s="69"/>
      <c r="AQ324" s="69"/>
      <c r="AR324" s="70"/>
      <c r="AS324" s="71"/>
      <c r="AT324" s="68"/>
      <c r="AU324" s="69"/>
      <c r="AV324" s="69"/>
      <c r="AW324" s="69"/>
      <c r="AX324" s="69"/>
      <c r="AY324" s="70"/>
      <c r="AZ324" s="71"/>
      <c r="BA324" s="68"/>
      <c r="BB324" s="69"/>
      <c r="BC324" s="69"/>
      <c r="BD324" s="69"/>
      <c r="BE324" s="69"/>
      <c r="BF324" s="70"/>
      <c r="BG324" s="71"/>
      <c r="BH324" s="68"/>
      <c r="BI324" s="69"/>
      <c r="BJ324" s="69"/>
      <c r="BK324" s="69"/>
      <c r="BL324" s="69"/>
      <c r="BM324" s="70"/>
      <c r="BN324" s="71"/>
      <c r="BO324" s="68"/>
      <c r="BP324" s="69"/>
      <c r="BQ324" s="69"/>
      <c r="BR324" s="69"/>
      <c r="BS324" s="69"/>
      <c r="BT324" s="70"/>
      <c r="BU324" s="71"/>
      <c r="BV324" s="68"/>
      <c r="BW324" s="69"/>
      <c r="BX324" s="69"/>
      <c r="BY324" s="69"/>
      <c r="BZ324" s="69"/>
      <c r="CA324" s="70"/>
      <c r="CB324" s="71"/>
      <c r="CC324" s="68"/>
      <c r="CD324" s="69"/>
      <c r="CE324" s="69"/>
      <c r="CF324" s="69"/>
      <c r="CG324" s="69"/>
      <c r="CH324" s="70"/>
      <c r="CI324" s="71"/>
      <c r="CJ324" s="68"/>
      <c r="CK324" s="69"/>
      <c r="CL324" s="69"/>
      <c r="CM324" s="69"/>
      <c r="CN324" s="69"/>
      <c r="CO324" s="70"/>
      <c r="CP324" s="71"/>
      <c r="CQ324" s="68"/>
      <c r="CR324" s="69"/>
      <c r="CS324" s="69"/>
      <c r="CT324" s="69"/>
      <c r="CU324" s="69"/>
      <c r="CV324" s="70"/>
      <c r="CW324" s="71"/>
      <c r="CX324" s="68"/>
      <c r="CY324" s="69"/>
      <c r="CZ324" s="69"/>
      <c r="DA324" s="69"/>
      <c r="DB324" s="69"/>
      <c r="DC324" s="70"/>
      <c r="DD324" s="71"/>
      <c r="DE324" s="68"/>
      <c r="DF324" s="69"/>
      <c r="DG324" s="69"/>
      <c r="DH324" s="69"/>
      <c r="DI324" s="69"/>
      <c r="DJ324" s="70"/>
      <c r="DK324" s="71"/>
      <c r="DL324" s="68"/>
      <c r="DM324" s="69"/>
      <c r="DN324" s="69"/>
      <c r="DO324" s="69"/>
      <c r="DP324" s="69"/>
      <c r="DQ324" s="70"/>
      <c r="DR324" s="71"/>
      <c r="DS324" s="68"/>
      <c r="DT324" s="69"/>
      <c r="DU324" s="69"/>
      <c r="DV324" s="69"/>
      <c r="DW324" s="69"/>
      <c r="DX324" s="70"/>
      <c r="DY324" s="71"/>
      <c r="DZ324" s="68"/>
      <c r="EA324" s="69"/>
      <c r="EB324" s="69"/>
      <c r="EC324" s="69"/>
      <c r="ED324" s="69"/>
      <c r="EE324" s="70"/>
      <c r="EF324" s="71"/>
      <c r="EG324" s="70">
        <f t="shared" si="116"/>
        <v>1</v>
      </c>
      <c r="EH324" s="73">
        <f t="shared" si="117"/>
        <v>0</v>
      </c>
      <c r="EI324" s="70">
        <f t="shared" si="115"/>
        <v>0</v>
      </c>
      <c r="EJ324" s="66">
        <f>SUM(CP324,CI324,CB324,BU324,BN324,BG324,AZ324,AS324,AL324,AE324,X324,Q324,CW324,DD324,DK324,DR324,DY324,EF324)</f>
        <v>0</v>
      </c>
      <c r="EM324" s="67"/>
    </row>
    <row r="325" spans="1:143" ht="25.5" outlineLevel="1" x14ac:dyDescent="0.2">
      <c r="A325" s="302" t="s">
        <v>442</v>
      </c>
      <c r="B325" s="303" t="s">
        <v>298</v>
      </c>
      <c r="C325" s="306" t="str">
        <f>IFERROR(IFERROR(IF(MATCH(B325,[1]SINAPI!$A$3:$A$7037,0),(PROPER(VLOOKUP(B325,[1]SINAPI!$A$3:$E$7037,5,0))),0),IFERROR(IF(MATCH(B325,'[1]CDHU-182'!$A$9:$A$4098,0),(UPPER(VLOOKUP(B325,'[1]CDHU-182'!$A$9:$H$4098,8,0))),0),IFERROR(IF(MATCH(B325,[1]FDE!$A$7:$A$3232,0),(VLOOKUP(B325,[1]FDE!$A$7:$E$3232,5,0)),0),IF(MATCH(B325,'[1]SIURB Edif'!$A$2:$A$2699,0),(PROPER(VLOOKUP(B325,'[1]SIURB Edif'!A$2:E$2699,5,0))),0))))," ")</f>
        <v>CDHU-182</v>
      </c>
      <c r="D325" s="169" t="s">
        <v>807</v>
      </c>
      <c r="E325" s="170" t="s">
        <v>75</v>
      </c>
      <c r="F325" s="174">
        <v>7</v>
      </c>
      <c r="G325" s="74"/>
      <c r="H325" s="177">
        <f>ROUND(IFERROR(F325*G325," - "),2)</f>
        <v>0</v>
      </c>
      <c r="I325" s="178" t="e">
        <f>H325/$G$686</f>
        <v>#DIV/0!</v>
      </c>
      <c r="J325" s="19">
        <f t="shared" ref="J325:J345" si="118">EG325</f>
        <v>1</v>
      </c>
      <c r="K325" s="68">
        <f>SUM(L325:P325)</f>
        <v>0</v>
      </c>
      <c r="L325" s="69"/>
      <c r="M325" s="69"/>
      <c r="N325" s="69"/>
      <c r="O325" s="69"/>
      <c r="P325" s="69"/>
      <c r="Q325" s="73">
        <f>K325*$H325</f>
        <v>0</v>
      </c>
      <c r="R325" s="68">
        <f>SUM(S325:W325)</f>
        <v>0</v>
      </c>
      <c r="S325" s="69"/>
      <c r="T325" s="69"/>
      <c r="U325" s="69"/>
      <c r="V325" s="69"/>
      <c r="W325" s="69"/>
      <c r="X325" s="71">
        <f>R325*$H325</f>
        <v>0</v>
      </c>
      <c r="Y325" s="68">
        <f>SUM(Z325:AD325)</f>
        <v>0</v>
      </c>
      <c r="Z325" s="69"/>
      <c r="AA325" s="69"/>
      <c r="AB325" s="69"/>
      <c r="AC325" s="69"/>
      <c r="AD325" s="69"/>
      <c r="AE325" s="71">
        <f>Y325*$H325</f>
        <v>0</v>
      </c>
      <c r="AF325" s="68">
        <f>SUM(AG325:AK325)</f>
        <v>0</v>
      </c>
      <c r="AG325" s="69"/>
      <c r="AH325" s="69"/>
      <c r="AI325" s="69"/>
      <c r="AJ325" s="69"/>
      <c r="AK325" s="69"/>
      <c r="AL325" s="71">
        <f>AF325*$H325</f>
        <v>0</v>
      </c>
      <c r="AM325" s="68">
        <f>SUM(AN325:AR325)</f>
        <v>0</v>
      </c>
      <c r="AN325" s="69"/>
      <c r="AO325" s="69"/>
      <c r="AP325" s="69"/>
      <c r="AQ325" s="69"/>
      <c r="AR325" s="69"/>
      <c r="AS325" s="71">
        <f>AM325*$H325</f>
        <v>0</v>
      </c>
      <c r="AT325" s="68">
        <f>SUM(AU325:AY325)</f>
        <v>0</v>
      </c>
      <c r="AU325" s="69"/>
      <c r="AV325" s="69"/>
      <c r="AW325" s="69"/>
      <c r="AX325" s="69"/>
      <c r="AY325" s="69"/>
      <c r="AZ325" s="71">
        <f>AT325*$H325</f>
        <v>0</v>
      </c>
      <c r="BA325" s="68">
        <f>SUM(BB325:BF325)</f>
        <v>0</v>
      </c>
      <c r="BB325" s="69"/>
      <c r="BC325" s="69"/>
      <c r="BD325" s="69"/>
      <c r="BE325" s="69"/>
      <c r="BF325" s="69"/>
      <c r="BG325" s="71">
        <f>BA325*$H325</f>
        <v>0</v>
      </c>
      <c r="BH325" s="68">
        <f>SUM(BI325:BM325)</f>
        <v>0</v>
      </c>
      <c r="BI325" s="69"/>
      <c r="BJ325" s="69"/>
      <c r="BK325" s="69"/>
      <c r="BL325" s="69"/>
      <c r="BM325" s="69"/>
      <c r="BN325" s="71">
        <f>BH325*$H325</f>
        <v>0</v>
      </c>
      <c r="BO325" s="68">
        <f>SUM(BP325:BT325)</f>
        <v>0</v>
      </c>
      <c r="BP325" s="69"/>
      <c r="BQ325" s="69"/>
      <c r="BR325" s="69"/>
      <c r="BS325" s="69"/>
      <c r="BT325" s="69"/>
      <c r="BU325" s="71">
        <f>BO325*$H325</f>
        <v>0</v>
      </c>
      <c r="BV325" s="68">
        <f>SUM(BW325:CA325)</f>
        <v>0</v>
      </c>
      <c r="BW325" s="69"/>
      <c r="BX325" s="69"/>
      <c r="BY325" s="69"/>
      <c r="BZ325" s="69"/>
      <c r="CA325" s="69"/>
      <c r="CB325" s="71">
        <f>BV325*$H325</f>
        <v>0</v>
      </c>
      <c r="CC325" s="68">
        <f>SUM(CD325:CH325)</f>
        <v>0</v>
      </c>
      <c r="CD325" s="69"/>
      <c r="CE325" s="69"/>
      <c r="CF325" s="69"/>
      <c r="CG325" s="69"/>
      <c r="CH325" s="69"/>
      <c r="CI325" s="71">
        <f>CC325*$H325</f>
        <v>0</v>
      </c>
      <c r="CJ325" s="68">
        <f>SUM(CK325:CO325)</f>
        <v>0</v>
      </c>
      <c r="CK325" s="69"/>
      <c r="CL325" s="69"/>
      <c r="CM325" s="69"/>
      <c r="CN325" s="69"/>
      <c r="CO325" s="69"/>
      <c r="CP325" s="71">
        <f>CJ325*$H325</f>
        <v>0</v>
      </c>
      <c r="CQ325" s="68">
        <f>SUM(CR325:CV325)</f>
        <v>0</v>
      </c>
      <c r="CR325" s="69"/>
      <c r="CS325" s="69"/>
      <c r="CT325" s="69"/>
      <c r="CU325" s="69"/>
      <c r="CV325" s="69"/>
      <c r="CW325" s="71">
        <f>CQ325*$H325</f>
        <v>0</v>
      </c>
      <c r="CX325" s="68">
        <f>SUM(CY325:DC325)</f>
        <v>0</v>
      </c>
      <c r="CY325" s="69"/>
      <c r="CZ325" s="69"/>
      <c r="DA325" s="69"/>
      <c r="DB325" s="69"/>
      <c r="DC325" s="69"/>
      <c r="DD325" s="71">
        <f>CX325*$H325</f>
        <v>0</v>
      </c>
      <c r="DE325" s="68">
        <f>SUM(DF325:DJ325)</f>
        <v>0</v>
      </c>
      <c r="DF325" s="69"/>
      <c r="DG325" s="69"/>
      <c r="DH325" s="69"/>
      <c r="DI325" s="69"/>
      <c r="DJ325" s="69"/>
      <c r="DK325" s="71">
        <f>DE325*$H325</f>
        <v>0</v>
      </c>
      <c r="DL325" s="68">
        <f>SUM(DM325:DQ325)</f>
        <v>0</v>
      </c>
      <c r="DM325" s="69"/>
      <c r="DN325" s="69"/>
      <c r="DO325" s="69"/>
      <c r="DP325" s="69"/>
      <c r="DQ325" s="69"/>
      <c r="DR325" s="71">
        <f>DL325*$H325</f>
        <v>0</v>
      </c>
      <c r="DS325" s="68">
        <f>SUM(DT325:DX325)</f>
        <v>0</v>
      </c>
      <c r="DT325" s="69"/>
      <c r="DU325" s="69"/>
      <c r="DV325" s="69"/>
      <c r="DW325" s="69"/>
      <c r="DX325" s="69"/>
      <c r="DY325" s="71">
        <f>DS325*$H325</f>
        <v>0</v>
      </c>
      <c r="DZ325" s="68">
        <f>SUM(EA325:EE325)</f>
        <v>0</v>
      </c>
      <c r="EA325" s="69"/>
      <c r="EB325" s="69"/>
      <c r="EC325" s="69"/>
      <c r="ED325" s="69"/>
      <c r="EE325" s="69"/>
      <c r="EF325" s="71">
        <f>DZ325*$H325</f>
        <v>0</v>
      </c>
      <c r="EG325" s="70">
        <f t="shared" si="116"/>
        <v>1</v>
      </c>
      <c r="EH325" s="73">
        <f t="shared" si="117"/>
        <v>0</v>
      </c>
      <c r="EI325" s="70">
        <f t="shared" ref="EI325:EI337" si="119">SUM(CJ325,CC325,BV325,BO325,BH325,BA325,AT325,AM325,AF325,Y325,R325,K325,CQ325,CX325,DE325,DL325,DS325,DZ325)</f>
        <v>0</v>
      </c>
      <c r="EJ325" s="66">
        <f t="shared" ref="EJ325:EJ345" si="120">SUM(CP325,CI325,CB325,BU325,BN325,BG325,AZ325,AS325,AL325,AE325,X325,Q325,CW325,DD325,DK325,DR325,DY325,EF325)</f>
        <v>0</v>
      </c>
      <c r="EM325" s="67"/>
    </row>
    <row r="326" spans="1:143" ht="25.5" outlineLevel="1" x14ac:dyDescent="0.2">
      <c r="A326" s="302" t="s">
        <v>443</v>
      </c>
      <c r="B326" s="303" t="s">
        <v>299</v>
      </c>
      <c r="C326" s="306" t="str">
        <f>IFERROR(IFERROR(IF(MATCH(B326,[1]SINAPI!$A$3:$A$7037,0),(PROPER(VLOOKUP(B326,[1]SINAPI!$A$3:$E$7037,5,0))),0),IFERROR(IF(MATCH(B326,'[1]CDHU-182'!$A$9:$A$4098,0),(UPPER(VLOOKUP(B326,'[1]CDHU-182'!$A$9:$H$4098,8,0))),0),IFERROR(IF(MATCH(B326,[1]FDE!$A$7:$A$3232,0),(VLOOKUP(B326,[1]FDE!$A$7:$E$3232,5,0)),0),IF(MATCH(B326,'[1]SIURB Edif'!$A$2:$A$2699,0),(PROPER(VLOOKUP(B326,'[1]SIURB Edif'!A$2:E$2699,5,0))),0))))," ")</f>
        <v>CDHU-182</v>
      </c>
      <c r="D326" s="169" t="s">
        <v>808</v>
      </c>
      <c r="E326" s="170" t="s">
        <v>75</v>
      </c>
      <c r="F326" s="174">
        <v>16</v>
      </c>
      <c r="G326" s="74"/>
      <c r="H326" s="177">
        <f>ROUND(IFERROR(F326*G326," - "),2)</f>
        <v>0</v>
      </c>
      <c r="I326" s="178" t="e">
        <f>H326/$G$686</f>
        <v>#DIV/0!</v>
      </c>
      <c r="J326" s="19">
        <f t="shared" si="118"/>
        <v>1</v>
      </c>
      <c r="K326" s="68">
        <f>SUM(L326:P326)</f>
        <v>0</v>
      </c>
      <c r="L326" s="69"/>
      <c r="M326" s="69"/>
      <c r="N326" s="69"/>
      <c r="O326" s="69"/>
      <c r="P326" s="69"/>
      <c r="Q326" s="73">
        <f>K326*$H326</f>
        <v>0</v>
      </c>
      <c r="R326" s="68">
        <f>SUM(S326:W326)</f>
        <v>0</v>
      </c>
      <c r="S326" s="69"/>
      <c r="T326" s="69"/>
      <c r="U326" s="69"/>
      <c r="V326" s="69"/>
      <c r="W326" s="69"/>
      <c r="X326" s="71">
        <f>R326*$H326</f>
        <v>0</v>
      </c>
      <c r="Y326" s="68">
        <f>SUM(Z326:AD326)</f>
        <v>0</v>
      </c>
      <c r="Z326" s="69"/>
      <c r="AA326" s="69"/>
      <c r="AB326" s="69"/>
      <c r="AC326" s="69"/>
      <c r="AD326" s="69"/>
      <c r="AE326" s="71">
        <f>Y326*$H326</f>
        <v>0</v>
      </c>
      <c r="AF326" s="68">
        <f>SUM(AG326:AK326)</f>
        <v>0</v>
      </c>
      <c r="AG326" s="69"/>
      <c r="AH326" s="69"/>
      <c r="AI326" s="69"/>
      <c r="AJ326" s="69"/>
      <c r="AK326" s="69"/>
      <c r="AL326" s="71">
        <f>AF326*$H326</f>
        <v>0</v>
      </c>
      <c r="AM326" s="68">
        <f>SUM(AN326:AR326)</f>
        <v>0</v>
      </c>
      <c r="AN326" s="69"/>
      <c r="AO326" s="69"/>
      <c r="AP326" s="69"/>
      <c r="AQ326" s="69"/>
      <c r="AR326" s="69"/>
      <c r="AS326" s="71">
        <f>AM326*$H326</f>
        <v>0</v>
      </c>
      <c r="AT326" s="68">
        <f>SUM(AU326:AY326)</f>
        <v>0</v>
      </c>
      <c r="AU326" s="69"/>
      <c r="AV326" s="69"/>
      <c r="AW326" s="69"/>
      <c r="AX326" s="69"/>
      <c r="AY326" s="69"/>
      <c r="AZ326" s="71">
        <f>AT326*$H326</f>
        <v>0</v>
      </c>
      <c r="BA326" s="68">
        <f>SUM(BB326:BF326)</f>
        <v>0</v>
      </c>
      <c r="BB326" s="69"/>
      <c r="BC326" s="69"/>
      <c r="BD326" s="69"/>
      <c r="BE326" s="69"/>
      <c r="BF326" s="69"/>
      <c r="BG326" s="71">
        <f>BA326*$H326</f>
        <v>0</v>
      </c>
      <c r="BH326" s="68">
        <f>SUM(BI326:BM326)</f>
        <v>0</v>
      </c>
      <c r="BI326" s="69"/>
      <c r="BJ326" s="69"/>
      <c r="BK326" s="69"/>
      <c r="BL326" s="69"/>
      <c r="BM326" s="69"/>
      <c r="BN326" s="71">
        <f>BH326*$H326</f>
        <v>0</v>
      </c>
      <c r="BO326" s="68">
        <f>SUM(BP326:BT326)</f>
        <v>0</v>
      </c>
      <c r="BP326" s="69"/>
      <c r="BQ326" s="69"/>
      <c r="BR326" s="69"/>
      <c r="BS326" s="69"/>
      <c r="BT326" s="69"/>
      <c r="BU326" s="71">
        <f>BO326*$H326</f>
        <v>0</v>
      </c>
      <c r="BV326" s="68">
        <f>SUM(BW326:CA326)</f>
        <v>0</v>
      </c>
      <c r="BW326" s="69"/>
      <c r="BX326" s="69"/>
      <c r="BY326" s="69"/>
      <c r="BZ326" s="69"/>
      <c r="CA326" s="69"/>
      <c r="CB326" s="71">
        <f>BV326*$H326</f>
        <v>0</v>
      </c>
      <c r="CC326" s="68">
        <f>SUM(CD326:CH326)</f>
        <v>0</v>
      </c>
      <c r="CD326" s="69"/>
      <c r="CE326" s="69"/>
      <c r="CF326" s="69"/>
      <c r="CG326" s="69"/>
      <c r="CH326" s="69"/>
      <c r="CI326" s="71">
        <f>CC326*$H326</f>
        <v>0</v>
      </c>
      <c r="CJ326" s="68">
        <f>SUM(CK326:CO326)</f>
        <v>0</v>
      </c>
      <c r="CK326" s="69"/>
      <c r="CL326" s="69"/>
      <c r="CM326" s="69"/>
      <c r="CN326" s="69"/>
      <c r="CO326" s="69"/>
      <c r="CP326" s="71">
        <f>CJ326*$H326</f>
        <v>0</v>
      </c>
      <c r="CQ326" s="68">
        <f>SUM(CR326:CV326)</f>
        <v>0</v>
      </c>
      <c r="CR326" s="69"/>
      <c r="CS326" s="69"/>
      <c r="CT326" s="69"/>
      <c r="CU326" s="69"/>
      <c r="CV326" s="69"/>
      <c r="CW326" s="71">
        <f>CQ326*$H326</f>
        <v>0</v>
      </c>
      <c r="CX326" s="68">
        <f>SUM(CY326:DC326)</f>
        <v>0</v>
      </c>
      <c r="CY326" s="69"/>
      <c r="CZ326" s="69"/>
      <c r="DA326" s="69"/>
      <c r="DB326" s="69"/>
      <c r="DC326" s="69"/>
      <c r="DD326" s="71">
        <f>CX326*$H326</f>
        <v>0</v>
      </c>
      <c r="DE326" s="68">
        <f>SUM(DF326:DJ326)</f>
        <v>0</v>
      </c>
      <c r="DF326" s="69"/>
      <c r="DG326" s="69"/>
      <c r="DH326" s="69"/>
      <c r="DI326" s="69"/>
      <c r="DJ326" s="69"/>
      <c r="DK326" s="71">
        <f>DE326*$H326</f>
        <v>0</v>
      </c>
      <c r="DL326" s="68">
        <f>SUM(DM326:DQ326)</f>
        <v>0</v>
      </c>
      <c r="DM326" s="69"/>
      <c r="DN326" s="69"/>
      <c r="DO326" s="69"/>
      <c r="DP326" s="69"/>
      <c r="DQ326" s="69"/>
      <c r="DR326" s="71">
        <f>DL326*$H326</f>
        <v>0</v>
      </c>
      <c r="DS326" s="68">
        <f>SUM(DT326:DX326)</f>
        <v>0</v>
      </c>
      <c r="DT326" s="69"/>
      <c r="DU326" s="69"/>
      <c r="DV326" s="69"/>
      <c r="DW326" s="69"/>
      <c r="DX326" s="69"/>
      <c r="DY326" s="71">
        <f>DS326*$H326</f>
        <v>0</v>
      </c>
      <c r="DZ326" s="68">
        <f>SUM(EA326:EE326)</f>
        <v>0</v>
      </c>
      <c r="EA326" s="69"/>
      <c r="EB326" s="69"/>
      <c r="EC326" s="69"/>
      <c r="ED326" s="69"/>
      <c r="EE326" s="69"/>
      <c r="EF326" s="71">
        <f>DZ326*$H326</f>
        <v>0</v>
      </c>
      <c r="EG326" s="70">
        <f t="shared" si="116"/>
        <v>1</v>
      </c>
      <c r="EH326" s="73">
        <f t="shared" si="117"/>
        <v>0</v>
      </c>
      <c r="EI326" s="70">
        <f t="shared" si="119"/>
        <v>0</v>
      </c>
      <c r="EJ326" s="66">
        <f t="shared" si="120"/>
        <v>0</v>
      </c>
      <c r="EM326" s="67"/>
    </row>
    <row r="327" spans="1:143" outlineLevel="1" x14ac:dyDescent="0.2">
      <c r="A327" s="302" t="s">
        <v>444</v>
      </c>
      <c r="B327" s="303" t="s">
        <v>301</v>
      </c>
      <c r="C327" s="306" t="str">
        <f>IFERROR(IFERROR(IF(MATCH(B327,[1]SINAPI!$A$3:$A$7037,0),(PROPER(VLOOKUP(B327,[1]SINAPI!$A$3:$E$7037,5,0))),0),IFERROR(IF(MATCH(B327,'[1]CDHU-182'!$A$9:$A$4098,0),(UPPER(VLOOKUP(B327,'[1]CDHU-182'!$A$9:$H$4098,8,0))),0),IFERROR(IF(MATCH(B327,[1]FDE!$A$7:$A$3232,0),(VLOOKUP(B327,[1]FDE!$A$7:$E$3232,5,0)),0),IF(MATCH(B327,'[1]SIURB Edif'!$A$2:$A$2699,0),(PROPER(VLOOKUP(B327,'[1]SIURB Edif'!A$2:E$2699,5,0))),0))))," ")</f>
        <v>CDHU-182</v>
      </c>
      <c r="D327" s="169" t="s">
        <v>809</v>
      </c>
      <c r="E327" s="170" t="s">
        <v>75</v>
      </c>
      <c r="F327" s="174">
        <v>1</v>
      </c>
      <c r="G327" s="74"/>
      <c r="H327" s="177">
        <f>ROUND(IFERROR(F327*G327," - "),2)</f>
        <v>0</v>
      </c>
      <c r="I327" s="178" t="e">
        <f>H327/$G$686</f>
        <v>#DIV/0!</v>
      </c>
      <c r="J327" s="19">
        <f t="shared" si="118"/>
        <v>1</v>
      </c>
      <c r="K327" s="68">
        <f>SUM(L327:P327)</f>
        <v>0</v>
      </c>
      <c r="L327" s="69"/>
      <c r="M327" s="69"/>
      <c r="N327" s="69"/>
      <c r="O327" s="69"/>
      <c r="P327" s="69"/>
      <c r="Q327" s="73">
        <f>K327*$H327</f>
        <v>0</v>
      </c>
      <c r="R327" s="68">
        <f>SUM(S327:W327)</f>
        <v>0</v>
      </c>
      <c r="S327" s="69"/>
      <c r="T327" s="69"/>
      <c r="U327" s="69"/>
      <c r="V327" s="69"/>
      <c r="W327" s="69"/>
      <c r="X327" s="71">
        <f>R327*$H327</f>
        <v>0</v>
      </c>
      <c r="Y327" s="68">
        <f>SUM(Z327:AD327)</f>
        <v>0</v>
      </c>
      <c r="Z327" s="69"/>
      <c r="AA327" s="69"/>
      <c r="AB327" s="69"/>
      <c r="AC327" s="69"/>
      <c r="AD327" s="69"/>
      <c r="AE327" s="71">
        <f>Y327*$H327</f>
        <v>0</v>
      </c>
      <c r="AF327" s="68">
        <f>SUM(AG327:AK327)</f>
        <v>0</v>
      </c>
      <c r="AG327" s="69"/>
      <c r="AH327" s="69"/>
      <c r="AI327" s="69"/>
      <c r="AJ327" s="69"/>
      <c r="AK327" s="69"/>
      <c r="AL327" s="71">
        <f>AF327*$H327</f>
        <v>0</v>
      </c>
      <c r="AM327" s="68">
        <f>SUM(AN327:AR327)</f>
        <v>0</v>
      </c>
      <c r="AN327" s="69"/>
      <c r="AO327" s="69"/>
      <c r="AP327" s="69"/>
      <c r="AQ327" s="69"/>
      <c r="AR327" s="69"/>
      <c r="AS327" s="71">
        <f>AM327*$H327</f>
        <v>0</v>
      </c>
      <c r="AT327" s="68">
        <f>SUM(AU327:AY327)</f>
        <v>0</v>
      </c>
      <c r="AU327" s="69"/>
      <c r="AV327" s="69"/>
      <c r="AW327" s="69"/>
      <c r="AX327" s="69"/>
      <c r="AY327" s="69"/>
      <c r="AZ327" s="71">
        <f>AT327*$H327</f>
        <v>0</v>
      </c>
      <c r="BA327" s="68">
        <f>SUM(BB327:BF327)</f>
        <v>0</v>
      </c>
      <c r="BB327" s="69"/>
      <c r="BC327" s="69"/>
      <c r="BD327" s="69"/>
      <c r="BE327" s="69"/>
      <c r="BF327" s="69"/>
      <c r="BG327" s="71">
        <f>BA327*$H327</f>
        <v>0</v>
      </c>
      <c r="BH327" s="68">
        <f>SUM(BI327:BM327)</f>
        <v>0</v>
      </c>
      <c r="BI327" s="69"/>
      <c r="BJ327" s="69"/>
      <c r="BK327" s="69"/>
      <c r="BL327" s="69"/>
      <c r="BM327" s="69"/>
      <c r="BN327" s="71">
        <f>BH327*$H327</f>
        <v>0</v>
      </c>
      <c r="BO327" s="68">
        <f>SUM(BP327:BT327)</f>
        <v>0</v>
      </c>
      <c r="BP327" s="69"/>
      <c r="BQ327" s="69"/>
      <c r="BR327" s="69"/>
      <c r="BS327" s="69"/>
      <c r="BT327" s="69"/>
      <c r="BU327" s="71">
        <f>BO327*$H327</f>
        <v>0</v>
      </c>
      <c r="BV327" s="68">
        <f>SUM(BW327:CA327)</f>
        <v>0</v>
      </c>
      <c r="BW327" s="69"/>
      <c r="BX327" s="69"/>
      <c r="BY327" s="69"/>
      <c r="BZ327" s="69"/>
      <c r="CA327" s="69"/>
      <c r="CB327" s="71">
        <f>BV327*$H327</f>
        <v>0</v>
      </c>
      <c r="CC327" s="68">
        <f>SUM(CD327:CH327)</f>
        <v>0</v>
      </c>
      <c r="CD327" s="69"/>
      <c r="CE327" s="69"/>
      <c r="CF327" s="69"/>
      <c r="CG327" s="69"/>
      <c r="CH327" s="69"/>
      <c r="CI327" s="71">
        <f>CC327*$H327</f>
        <v>0</v>
      </c>
      <c r="CJ327" s="68">
        <f>SUM(CK327:CO327)</f>
        <v>0</v>
      </c>
      <c r="CK327" s="69"/>
      <c r="CL327" s="69"/>
      <c r="CM327" s="69"/>
      <c r="CN327" s="69"/>
      <c r="CO327" s="69"/>
      <c r="CP327" s="71">
        <f>CJ327*$H327</f>
        <v>0</v>
      </c>
      <c r="CQ327" s="68">
        <f>SUM(CR327:CV327)</f>
        <v>0</v>
      </c>
      <c r="CR327" s="69"/>
      <c r="CS327" s="69"/>
      <c r="CT327" s="69"/>
      <c r="CU327" s="69"/>
      <c r="CV327" s="69"/>
      <c r="CW327" s="71">
        <f>CQ327*$H327</f>
        <v>0</v>
      </c>
      <c r="CX327" s="68">
        <f>SUM(CY327:DC327)</f>
        <v>0</v>
      </c>
      <c r="CY327" s="69"/>
      <c r="CZ327" s="69"/>
      <c r="DA327" s="69"/>
      <c r="DB327" s="69"/>
      <c r="DC327" s="69"/>
      <c r="DD327" s="71">
        <f>CX327*$H327</f>
        <v>0</v>
      </c>
      <c r="DE327" s="68">
        <f>SUM(DF327:DJ327)</f>
        <v>0</v>
      </c>
      <c r="DF327" s="69"/>
      <c r="DG327" s="69"/>
      <c r="DH327" s="69"/>
      <c r="DI327" s="69"/>
      <c r="DJ327" s="69"/>
      <c r="DK327" s="71">
        <f>DE327*$H327</f>
        <v>0</v>
      </c>
      <c r="DL327" s="68">
        <f>SUM(DM327:DQ327)</f>
        <v>0</v>
      </c>
      <c r="DM327" s="69"/>
      <c r="DN327" s="69"/>
      <c r="DO327" s="69"/>
      <c r="DP327" s="69"/>
      <c r="DQ327" s="69"/>
      <c r="DR327" s="71">
        <f>DL327*$H327</f>
        <v>0</v>
      </c>
      <c r="DS327" s="68">
        <f>SUM(DT327:DX327)</f>
        <v>0</v>
      </c>
      <c r="DT327" s="69"/>
      <c r="DU327" s="69"/>
      <c r="DV327" s="69"/>
      <c r="DW327" s="69"/>
      <c r="DX327" s="69"/>
      <c r="DY327" s="71">
        <f>DS327*$H327</f>
        <v>0</v>
      </c>
      <c r="DZ327" s="68">
        <f>SUM(EA327:EE327)</f>
        <v>0</v>
      </c>
      <c r="EA327" s="69"/>
      <c r="EB327" s="69"/>
      <c r="EC327" s="69"/>
      <c r="ED327" s="69"/>
      <c r="EE327" s="69"/>
      <c r="EF327" s="71">
        <f>DZ327*$H327</f>
        <v>0</v>
      </c>
      <c r="EG327" s="70">
        <f t="shared" si="116"/>
        <v>1</v>
      </c>
      <c r="EH327" s="73">
        <f t="shared" si="117"/>
        <v>0</v>
      </c>
      <c r="EI327" s="70">
        <f t="shared" si="119"/>
        <v>0</v>
      </c>
      <c r="EJ327" s="66">
        <f t="shared" si="120"/>
        <v>0</v>
      </c>
      <c r="EM327" s="67"/>
    </row>
    <row r="328" spans="1:143" outlineLevel="1" x14ac:dyDescent="0.2">
      <c r="A328" s="302" t="s">
        <v>445</v>
      </c>
      <c r="B328" s="303" t="s">
        <v>300</v>
      </c>
      <c r="C328" s="306" t="str">
        <f>IFERROR(IFERROR(IF(MATCH(B328,[1]SINAPI!$A$3:$A$7037,0),(PROPER(VLOOKUP(B328,[1]SINAPI!$A$3:$E$7037,5,0))),0),IFERROR(IF(MATCH(B328,'[1]CDHU-182'!$A$9:$A$4098,0),(UPPER(VLOOKUP(B328,'[1]CDHU-182'!$A$9:$H$4098,8,0))),0),IFERROR(IF(MATCH(B328,[1]FDE!$A$7:$A$3232,0),(VLOOKUP(B328,[1]FDE!$A$7:$E$3232,5,0)),0),IF(MATCH(B328,'[1]SIURB Edif'!$A$2:$A$2699,0),(PROPER(VLOOKUP(B328,'[1]SIURB Edif'!A$2:E$2699,5,0))),0))))," ")</f>
        <v>CDHU-182</v>
      </c>
      <c r="D328" s="169" t="s">
        <v>810</v>
      </c>
      <c r="E328" s="170" t="s">
        <v>75</v>
      </c>
      <c r="F328" s="174">
        <v>1</v>
      </c>
      <c r="G328" s="74"/>
      <c r="H328" s="177">
        <f>ROUND(IFERROR(F328*G328," - "),2)</f>
        <v>0</v>
      </c>
      <c r="I328" s="178" t="e">
        <f>H328/$G$686</f>
        <v>#DIV/0!</v>
      </c>
      <c r="J328" s="19">
        <f t="shared" si="118"/>
        <v>1</v>
      </c>
      <c r="K328" s="68">
        <f>SUM(L328:P328)</f>
        <v>0</v>
      </c>
      <c r="L328" s="69"/>
      <c r="M328" s="69"/>
      <c r="N328" s="69"/>
      <c r="O328" s="69"/>
      <c r="P328" s="69"/>
      <c r="Q328" s="73">
        <f>K328*$H328</f>
        <v>0</v>
      </c>
      <c r="R328" s="68">
        <f>SUM(S328:W328)</f>
        <v>0</v>
      </c>
      <c r="S328" s="69"/>
      <c r="T328" s="69"/>
      <c r="U328" s="69"/>
      <c r="V328" s="69"/>
      <c r="W328" s="69"/>
      <c r="X328" s="71">
        <f>R328*$H328</f>
        <v>0</v>
      </c>
      <c r="Y328" s="68">
        <f>SUM(Z328:AD328)</f>
        <v>0</v>
      </c>
      <c r="Z328" s="69"/>
      <c r="AA328" s="69"/>
      <c r="AB328" s="69"/>
      <c r="AC328" s="69"/>
      <c r="AD328" s="69"/>
      <c r="AE328" s="71">
        <f>Y328*$H328</f>
        <v>0</v>
      </c>
      <c r="AF328" s="68">
        <f>SUM(AG328:AK328)</f>
        <v>0</v>
      </c>
      <c r="AG328" s="69"/>
      <c r="AH328" s="69"/>
      <c r="AI328" s="69"/>
      <c r="AJ328" s="69"/>
      <c r="AK328" s="69"/>
      <c r="AL328" s="71">
        <f>AF328*$H328</f>
        <v>0</v>
      </c>
      <c r="AM328" s="68">
        <f>SUM(AN328:AR328)</f>
        <v>0</v>
      </c>
      <c r="AN328" s="69"/>
      <c r="AO328" s="69"/>
      <c r="AP328" s="69"/>
      <c r="AQ328" s="69"/>
      <c r="AR328" s="69"/>
      <c r="AS328" s="71">
        <f>AM328*$H328</f>
        <v>0</v>
      </c>
      <c r="AT328" s="68">
        <f>SUM(AU328:AY328)</f>
        <v>0</v>
      </c>
      <c r="AU328" s="69"/>
      <c r="AV328" s="69"/>
      <c r="AW328" s="69"/>
      <c r="AX328" s="69"/>
      <c r="AY328" s="69"/>
      <c r="AZ328" s="71">
        <f>AT328*$H328</f>
        <v>0</v>
      </c>
      <c r="BA328" s="68">
        <f>SUM(BB328:BF328)</f>
        <v>0</v>
      </c>
      <c r="BB328" s="69"/>
      <c r="BC328" s="69"/>
      <c r="BD328" s="69"/>
      <c r="BE328" s="69"/>
      <c r="BF328" s="69"/>
      <c r="BG328" s="71">
        <f>BA328*$H328</f>
        <v>0</v>
      </c>
      <c r="BH328" s="68">
        <f>SUM(BI328:BM328)</f>
        <v>0</v>
      </c>
      <c r="BI328" s="69"/>
      <c r="BJ328" s="69"/>
      <c r="BK328" s="69"/>
      <c r="BL328" s="69"/>
      <c r="BM328" s="69"/>
      <c r="BN328" s="71">
        <f>BH328*$H328</f>
        <v>0</v>
      </c>
      <c r="BO328" s="68">
        <f>SUM(BP328:BT328)</f>
        <v>0</v>
      </c>
      <c r="BP328" s="69"/>
      <c r="BQ328" s="69"/>
      <c r="BR328" s="69"/>
      <c r="BS328" s="69"/>
      <c r="BT328" s="69"/>
      <c r="BU328" s="71">
        <f>BO328*$H328</f>
        <v>0</v>
      </c>
      <c r="BV328" s="68">
        <f>SUM(BW328:CA328)</f>
        <v>0</v>
      </c>
      <c r="BW328" s="69"/>
      <c r="BX328" s="69"/>
      <c r="BY328" s="69"/>
      <c r="BZ328" s="69"/>
      <c r="CA328" s="69"/>
      <c r="CB328" s="71">
        <f>BV328*$H328</f>
        <v>0</v>
      </c>
      <c r="CC328" s="68">
        <f>SUM(CD328:CH328)</f>
        <v>0</v>
      </c>
      <c r="CD328" s="69"/>
      <c r="CE328" s="69"/>
      <c r="CF328" s="69"/>
      <c r="CG328" s="69"/>
      <c r="CH328" s="69"/>
      <c r="CI328" s="71">
        <f>CC328*$H328</f>
        <v>0</v>
      </c>
      <c r="CJ328" s="68">
        <f>SUM(CK328:CO328)</f>
        <v>0</v>
      </c>
      <c r="CK328" s="69"/>
      <c r="CL328" s="69"/>
      <c r="CM328" s="69"/>
      <c r="CN328" s="69"/>
      <c r="CO328" s="69"/>
      <c r="CP328" s="71">
        <f>CJ328*$H328</f>
        <v>0</v>
      </c>
      <c r="CQ328" s="68">
        <f>SUM(CR328:CV328)</f>
        <v>0</v>
      </c>
      <c r="CR328" s="69"/>
      <c r="CS328" s="69"/>
      <c r="CT328" s="69"/>
      <c r="CU328" s="69"/>
      <c r="CV328" s="69"/>
      <c r="CW328" s="71">
        <f>CQ328*$H328</f>
        <v>0</v>
      </c>
      <c r="CX328" s="68">
        <f>SUM(CY328:DC328)</f>
        <v>0</v>
      </c>
      <c r="CY328" s="69"/>
      <c r="CZ328" s="69"/>
      <c r="DA328" s="69"/>
      <c r="DB328" s="69"/>
      <c r="DC328" s="69"/>
      <c r="DD328" s="71">
        <f>CX328*$H328</f>
        <v>0</v>
      </c>
      <c r="DE328" s="68">
        <f>SUM(DF328:DJ328)</f>
        <v>0</v>
      </c>
      <c r="DF328" s="69"/>
      <c r="DG328" s="69"/>
      <c r="DH328" s="69"/>
      <c r="DI328" s="69"/>
      <c r="DJ328" s="69"/>
      <c r="DK328" s="71">
        <f>DE328*$H328</f>
        <v>0</v>
      </c>
      <c r="DL328" s="68">
        <f>SUM(DM328:DQ328)</f>
        <v>0</v>
      </c>
      <c r="DM328" s="69"/>
      <c r="DN328" s="69"/>
      <c r="DO328" s="69"/>
      <c r="DP328" s="69"/>
      <c r="DQ328" s="69"/>
      <c r="DR328" s="71">
        <f>DL328*$H328</f>
        <v>0</v>
      </c>
      <c r="DS328" s="68">
        <f>SUM(DT328:DX328)</f>
        <v>0</v>
      </c>
      <c r="DT328" s="69"/>
      <c r="DU328" s="69"/>
      <c r="DV328" s="69"/>
      <c r="DW328" s="69"/>
      <c r="DX328" s="69"/>
      <c r="DY328" s="71">
        <f>DS328*$H328</f>
        <v>0</v>
      </c>
      <c r="DZ328" s="68">
        <f>SUM(EA328:EE328)</f>
        <v>0</v>
      </c>
      <c r="EA328" s="69"/>
      <c r="EB328" s="69"/>
      <c r="EC328" s="69"/>
      <c r="ED328" s="69"/>
      <c r="EE328" s="69"/>
      <c r="EF328" s="71">
        <f>DZ328*$H328</f>
        <v>0</v>
      </c>
      <c r="EG328" s="70">
        <f t="shared" si="116"/>
        <v>1</v>
      </c>
      <c r="EH328" s="73">
        <f t="shared" si="117"/>
        <v>0</v>
      </c>
      <c r="EI328" s="70">
        <f t="shared" si="119"/>
        <v>0</v>
      </c>
      <c r="EJ328" s="66">
        <f t="shared" si="120"/>
        <v>0</v>
      </c>
      <c r="EM328" s="67"/>
    </row>
    <row r="329" spans="1:143" outlineLevel="1" x14ac:dyDescent="0.2">
      <c r="A329" s="313" t="s">
        <v>469</v>
      </c>
      <c r="B329" s="314"/>
      <c r="C329" s="307"/>
      <c r="D329" s="176" t="s">
        <v>358</v>
      </c>
      <c r="E329" s="28">
        <f>SUM(H330:H333)</f>
        <v>0</v>
      </c>
      <c r="F329" s="28"/>
      <c r="G329" s="28"/>
      <c r="H329" s="28"/>
      <c r="I329" s="27" t="e">
        <f>E329/$G$686</f>
        <v>#DIV/0!</v>
      </c>
      <c r="J329" s="19">
        <f t="shared" si="118"/>
        <v>1</v>
      </c>
      <c r="K329" s="68"/>
      <c r="L329" s="69"/>
      <c r="M329" s="69"/>
      <c r="N329" s="69"/>
      <c r="O329" s="69"/>
      <c r="P329" s="70"/>
      <c r="Q329" s="73"/>
      <c r="R329" s="68"/>
      <c r="S329" s="69"/>
      <c r="T329" s="69"/>
      <c r="U329" s="69"/>
      <c r="V329" s="69"/>
      <c r="W329" s="70"/>
      <c r="X329" s="71"/>
      <c r="Y329" s="68"/>
      <c r="Z329" s="69"/>
      <c r="AA329" s="69"/>
      <c r="AB329" s="69"/>
      <c r="AC329" s="69"/>
      <c r="AD329" s="70"/>
      <c r="AE329" s="71"/>
      <c r="AF329" s="68"/>
      <c r="AG329" s="69"/>
      <c r="AH329" s="69"/>
      <c r="AI329" s="69"/>
      <c r="AJ329" s="69"/>
      <c r="AK329" s="70"/>
      <c r="AL329" s="71"/>
      <c r="AM329" s="68"/>
      <c r="AN329" s="69"/>
      <c r="AO329" s="69"/>
      <c r="AP329" s="69"/>
      <c r="AQ329" s="69"/>
      <c r="AR329" s="70"/>
      <c r="AS329" s="71"/>
      <c r="AT329" s="68"/>
      <c r="AU329" s="69"/>
      <c r="AV329" s="69"/>
      <c r="AW329" s="69"/>
      <c r="AX329" s="69"/>
      <c r="AY329" s="70"/>
      <c r="AZ329" s="71"/>
      <c r="BA329" s="68"/>
      <c r="BB329" s="69"/>
      <c r="BC329" s="69"/>
      <c r="BD329" s="69"/>
      <c r="BE329" s="69"/>
      <c r="BF329" s="70"/>
      <c r="BG329" s="71"/>
      <c r="BH329" s="68"/>
      <c r="BI329" s="69"/>
      <c r="BJ329" s="69"/>
      <c r="BK329" s="69"/>
      <c r="BL329" s="69"/>
      <c r="BM329" s="70"/>
      <c r="BN329" s="71"/>
      <c r="BO329" s="68"/>
      <c r="BP329" s="69"/>
      <c r="BQ329" s="69"/>
      <c r="BR329" s="69"/>
      <c r="BS329" s="69"/>
      <c r="BT329" s="70"/>
      <c r="BU329" s="71"/>
      <c r="BV329" s="68"/>
      <c r="BW329" s="69"/>
      <c r="BX329" s="69"/>
      <c r="BY329" s="69"/>
      <c r="BZ329" s="69"/>
      <c r="CA329" s="70"/>
      <c r="CB329" s="71"/>
      <c r="CC329" s="68"/>
      <c r="CD329" s="69"/>
      <c r="CE329" s="69"/>
      <c r="CF329" s="69"/>
      <c r="CG329" s="69"/>
      <c r="CH329" s="70"/>
      <c r="CI329" s="71"/>
      <c r="CJ329" s="68"/>
      <c r="CK329" s="69"/>
      <c r="CL329" s="69"/>
      <c r="CM329" s="69"/>
      <c r="CN329" s="69"/>
      <c r="CO329" s="70"/>
      <c r="CP329" s="71"/>
      <c r="CQ329" s="68"/>
      <c r="CR329" s="69"/>
      <c r="CS329" s="69"/>
      <c r="CT329" s="69"/>
      <c r="CU329" s="69"/>
      <c r="CV329" s="70"/>
      <c r="CW329" s="71"/>
      <c r="CX329" s="68"/>
      <c r="CY329" s="69"/>
      <c r="CZ329" s="69"/>
      <c r="DA329" s="69"/>
      <c r="DB329" s="69"/>
      <c r="DC329" s="70"/>
      <c r="DD329" s="71"/>
      <c r="DE329" s="68"/>
      <c r="DF329" s="69"/>
      <c r="DG329" s="69"/>
      <c r="DH329" s="69"/>
      <c r="DI329" s="69"/>
      <c r="DJ329" s="70"/>
      <c r="DK329" s="71"/>
      <c r="DL329" s="68"/>
      <c r="DM329" s="69"/>
      <c r="DN329" s="69"/>
      <c r="DO329" s="69"/>
      <c r="DP329" s="69"/>
      <c r="DQ329" s="70"/>
      <c r="DR329" s="71"/>
      <c r="DS329" s="68"/>
      <c r="DT329" s="69"/>
      <c r="DU329" s="69"/>
      <c r="DV329" s="69"/>
      <c r="DW329" s="69"/>
      <c r="DX329" s="70"/>
      <c r="DY329" s="71"/>
      <c r="DZ329" s="68"/>
      <c r="EA329" s="69"/>
      <c r="EB329" s="69"/>
      <c r="EC329" s="69"/>
      <c r="ED329" s="69"/>
      <c r="EE329" s="70"/>
      <c r="EF329" s="71"/>
      <c r="EG329" s="70">
        <f t="shared" si="116"/>
        <v>1</v>
      </c>
      <c r="EH329" s="73">
        <f t="shared" si="117"/>
        <v>0</v>
      </c>
      <c r="EI329" s="70">
        <f t="shared" si="119"/>
        <v>0</v>
      </c>
      <c r="EJ329" s="66">
        <f t="shared" si="120"/>
        <v>0</v>
      </c>
      <c r="EM329" s="67"/>
    </row>
    <row r="330" spans="1:143" outlineLevel="1" x14ac:dyDescent="0.2">
      <c r="A330" s="302" t="s">
        <v>446</v>
      </c>
      <c r="B330" s="303" t="s">
        <v>236</v>
      </c>
      <c r="C330" s="306" t="str">
        <f>IFERROR(IFERROR(IF(MATCH(B330,[1]SINAPI!$A$3:$A$7037,0),(PROPER(VLOOKUP(B330,[1]SINAPI!$A$3:$E$7037,5,0))),0),IFERROR(IF(MATCH(B330,'[1]CDHU-182'!$A$9:$A$4098,0),(UPPER(VLOOKUP(B330,'[1]CDHU-182'!$A$9:$H$4098,8,0))),0),IFERROR(IF(MATCH(B330,[1]FDE!$A$7:$A$3232,0),(VLOOKUP(B330,[1]FDE!$A$7:$E$3232,5,0)),0),IF(MATCH(B330,'[1]SIURB Edif'!$A$2:$A$2699,0),(PROPER(VLOOKUP(B330,'[1]SIURB Edif'!A$2:E$2699,5,0))),0))))," ")</f>
        <v>CDHU-182</v>
      </c>
      <c r="D330" s="169" t="s">
        <v>798</v>
      </c>
      <c r="E330" s="170" t="s">
        <v>22</v>
      </c>
      <c r="F330" s="174">
        <v>5.37</v>
      </c>
      <c r="G330" s="74"/>
      <c r="H330" s="172">
        <f>ROUND(IFERROR(F330*G330," - "),2)</f>
        <v>0</v>
      </c>
      <c r="I330" s="175" t="e">
        <f>H330/$G$686</f>
        <v>#DIV/0!</v>
      </c>
      <c r="J330" s="19">
        <f t="shared" si="118"/>
        <v>1</v>
      </c>
      <c r="K330" s="68">
        <f>SUM(L330:P330)</f>
        <v>0</v>
      </c>
      <c r="L330" s="69"/>
      <c r="M330" s="69"/>
      <c r="N330" s="69"/>
      <c r="O330" s="69"/>
      <c r="P330" s="69"/>
      <c r="Q330" s="73">
        <f>K330*$H330</f>
        <v>0</v>
      </c>
      <c r="R330" s="68">
        <f>SUM(S330:W330)</f>
        <v>0</v>
      </c>
      <c r="S330" s="69"/>
      <c r="T330" s="69"/>
      <c r="U330" s="69"/>
      <c r="V330" s="69"/>
      <c r="W330" s="69"/>
      <c r="X330" s="71">
        <f>R330*$H330</f>
        <v>0</v>
      </c>
      <c r="Y330" s="68">
        <f>SUM(Z330:AD330)</f>
        <v>0</v>
      </c>
      <c r="Z330" s="69"/>
      <c r="AA330" s="69"/>
      <c r="AB330" s="69"/>
      <c r="AC330" s="69"/>
      <c r="AD330" s="69"/>
      <c r="AE330" s="71">
        <f>Y330*$H330</f>
        <v>0</v>
      </c>
      <c r="AF330" s="68">
        <f>SUM(AG330:AK330)</f>
        <v>0</v>
      </c>
      <c r="AG330" s="69"/>
      <c r="AH330" s="69"/>
      <c r="AI330" s="69"/>
      <c r="AJ330" s="69"/>
      <c r="AK330" s="69"/>
      <c r="AL330" s="71">
        <f>AF330*$H330</f>
        <v>0</v>
      </c>
      <c r="AM330" s="68">
        <f>SUM(AN330:AR330)</f>
        <v>0</v>
      </c>
      <c r="AN330" s="69"/>
      <c r="AO330" s="69"/>
      <c r="AP330" s="69"/>
      <c r="AQ330" s="69"/>
      <c r="AR330" s="69"/>
      <c r="AS330" s="71">
        <f>AM330*$H330</f>
        <v>0</v>
      </c>
      <c r="AT330" s="68">
        <f>SUM(AU330:AY330)</f>
        <v>0</v>
      </c>
      <c r="AU330" s="69"/>
      <c r="AV330" s="69"/>
      <c r="AW330" s="69"/>
      <c r="AX330" s="69"/>
      <c r="AY330" s="69"/>
      <c r="AZ330" s="71">
        <f>AT330*$H330</f>
        <v>0</v>
      </c>
      <c r="BA330" s="68">
        <f>SUM(BB330:BF330)</f>
        <v>0</v>
      </c>
      <c r="BB330" s="69"/>
      <c r="BC330" s="69"/>
      <c r="BD330" s="69"/>
      <c r="BE330" s="69"/>
      <c r="BF330" s="69"/>
      <c r="BG330" s="71">
        <f>BA330*$H330</f>
        <v>0</v>
      </c>
      <c r="BH330" s="68">
        <f>SUM(BI330:BM330)</f>
        <v>0</v>
      </c>
      <c r="BI330" s="69"/>
      <c r="BJ330" s="69"/>
      <c r="BK330" s="69"/>
      <c r="BL330" s="69"/>
      <c r="BM330" s="69"/>
      <c r="BN330" s="71">
        <f>BH330*$H330</f>
        <v>0</v>
      </c>
      <c r="BO330" s="68">
        <f>SUM(BP330:BT330)</f>
        <v>0</v>
      </c>
      <c r="BP330" s="69"/>
      <c r="BQ330" s="69"/>
      <c r="BR330" s="69"/>
      <c r="BS330" s="69"/>
      <c r="BT330" s="69"/>
      <c r="BU330" s="71">
        <f>BO330*$H330</f>
        <v>0</v>
      </c>
      <c r="BV330" s="68">
        <f>SUM(BW330:CA330)</f>
        <v>0</v>
      </c>
      <c r="BW330" s="69"/>
      <c r="BX330" s="69"/>
      <c r="BY330" s="69"/>
      <c r="BZ330" s="69"/>
      <c r="CA330" s="69"/>
      <c r="CB330" s="71">
        <f>BV330*$H330</f>
        <v>0</v>
      </c>
      <c r="CC330" s="68">
        <f>SUM(CD330:CH330)</f>
        <v>0</v>
      </c>
      <c r="CD330" s="69"/>
      <c r="CE330" s="69"/>
      <c r="CF330" s="69"/>
      <c r="CG330" s="69"/>
      <c r="CH330" s="69"/>
      <c r="CI330" s="71">
        <f>CC330*$H330</f>
        <v>0</v>
      </c>
      <c r="CJ330" s="68">
        <f>SUM(CK330:CO330)</f>
        <v>0</v>
      </c>
      <c r="CK330" s="69"/>
      <c r="CL330" s="69"/>
      <c r="CM330" s="69"/>
      <c r="CN330" s="69"/>
      <c r="CO330" s="69"/>
      <c r="CP330" s="71">
        <f>CJ330*$H330</f>
        <v>0</v>
      </c>
      <c r="CQ330" s="68">
        <f>SUM(CR330:CV330)</f>
        <v>0</v>
      </c>
      <c r="CR330" s="69"/>
      <c r="CS330" s="69"/>
      <c r="CT330" s="69"/>
      <c r="CU330" s="69"/>
      <c r="CV330" s="69"/>
      <c r="CW330" s="71">
        <f>CQ330*$H330</f>
        <v>0</v>
      </c>
      <c r="CX330" s="68">
        <f>SUM(CY330:DC330)</f>
        <v>0</v>
      </c>
      <c r="CY330" s="69"/>
      <c r="CZ330" s="69"/>
      <c r="DA330" s="69"/>
      <c r="DB330" s="69"/>
      <c r="DC330" s="69"/>
      <c r="DD330" s="71">
        <f>CX330*$H330</f>
        <v>0</v>
      </c>
      <c r="DE330" s="68">
        <f>SUM(DF330:DJ330)</f>
        <v>0</v>
      </c>
      <c r="DF330" s="69"/>
      <c r="DG330" s="69"/>
      <c r="DH330" s="69"/>
      <c r="DI330" s="69"/>
      <c r="DJ330" s="69"/>
      <c r="DK330" s="71">
        <f>DE330*$H330</f>
        <v>0</v>
      </c>
      <c r="DL330" s="68">
        <f>SUM(DM330:DQ330)</f>
        <v>0</v>
      </c>
      <c r="DM330" s="69"/>
      <c r="DN330" s="69"/>
      <c r="DO330" s="69"/>
      <c r="DP330" s="69"/>
      <c r="DQ330" s="69"/>
      <c r="DR330" s="71">
        <f>DL330*$H330</f>
        <v>0</v>
      </c>
      <c r="DS330" s="68">
        <f>SUM(DT330:DX330)</f>
        <v>0</v>
      </c>
      <c r="DT330" s="69"/>
      <c r="DU330" s="69"/>
      <c r="DV330" s="69"/>
      <c r="DW330" s="69"/>
      <c r="DX330" s="69"/>
      <c r="DY330" s="71">
        <f>DS330*$H330</f>
        <v>0</v>
      </c>
      <c r="DZ330" s="68">
        <f>SUM(EA330:EE330)</f>
        <v>0</v>
      </c>
      <c r="EA330" s="69"/>
      <c r="EB330" s="69"/>
      <c r="EC330" s="69"/>
      <c r="ED330" s="69"/>
      <c r="EE330" s="69"/>
      <c r="EF330" s="71">
        <f>DZ330*$H330</f>
        <v>0</v>
      </c>
      <c r="EG330" s="70">
        <f t="shared" si="116"/>
        <v>1</v>
      </c>
      <c r="EH330" s="73">
        <f t="shared" si="117"/>
        <v>0</v>
      </c>
      <c r="EI330" s="70">
        <f t="shared" si="119"/>
        <v>0</v>
      </c>
      <c r="EJ330" s="66">
        <f t="shared" si="120"/>
        <v>0</v>
      </c>
      <c r="EM330" s="67"/>
    </row>
    <row r="331" spans="1:143" outlineLevel="1" x14ac:dyDescent="0.2">
      <c r="A331" s="302" t="s">
        <v>447</v>
      </c>
      <c r="B331" s="303" t="s">
        <v>237</v>
      </c>
      <c r="C331" s="306" t="str">
        <f>IFERROR(IFERROR(IF(MATCH(B331,[1]SINAPI!$A$3:$A$7037,0),(PROPER(VLOOKUP(B331,[1]SINAPI!$A$3:$E$7037,5,0))),0),IFERROR(IF(MATCH(B331,'[1]CDHU-182'!$A$9:$A$4098,0),(UPPER(VLOOKUP(B331,'[1]CDHU-182'!$A$9:$H$4098,8,0))),0),IFERROR(IF(MATCH(B331,[1]FDE!$A$7:$A$3232,0),(VLOOKUP(B331,[1]FDE!$A$7:$E$3232,5,0)),0),IF(MATCH(B331,'[1]SIURB Edif'!$A$2:$A$2699,0),(PROPER(VLOOKUP(B331,'[1]SIURB Edif'!A$2:E$2699,5,0))),0))))," ")</f>
        <v>CDHU-182</v>
      </c>
      <c r="D331" s="169" t="s">
        <v>814</v>
      </c>
      <c r="E331" s="170" t="s">
        <v>22</v>
      </c>
      <c r="F331" s="174">
        <v>5.37</v>
      </c>
      <c r="G331" s="74"/>
      <c r="H331" s="172">
        <f>ROUND(IFERROR(F331*G331," - "),2)</f>
        <v>0</v>
      </c>
      <c r="I331" s="175" t="e">
        <f>H331/$G$686</f>
        <v>#DIV/0!</v>
      </c>
      <c r="J331" s="19">
        <f t="shared" si="118"/>
        <v>1</v>
      </c>
      <c r="K331" s="68">
        <f>SUM(L331:P331)</f>
        <v>0</v>
      </c>
      <c r="L331" s="69"/>
      <c r="M331" s="69"/>
      <c r="N331" s="69"/>
      <c r="O331" s="69"/>
      <c r="P331" s="69"/>
      <c r="Q331" s="73">
        <f>K331*$H331</f>
        <v>0</v>
      </c>
      <c r="R331" s="68">
        <f>SUM(S331:W331)</f>
        <v>0</v>
      </c>
      <c r="S331" s="69"/>
      <c r="T331" s="69"/>
      <c r="U331" s="69"/>
      <c r="V331" s="69"/>
      <c r="W331" s="69"/>
      <c r="X331" s="71">
        <f>R331*$H331</f>
        <v>0</v>
      </c>
      <c r="Y331" s="68">
        <f>SUM(Z331:AD331)</f>
        <v>0</v>
      </c>
      <c r="Z331" s="69"/>
      <c r="AA331" s="69"/>
      <c r="AB331" s="69"/>
      <c r="AC331" s="69"/>
      <c r="AD331" s="69"/>
      <c r="AE331" s="71">
        <f>Y331*$H331</f>
        <v>0</v>
      </c>
      <c r="AF331" s="68">
        <f>SUM(AG331:AK331)</f>
        <v>0</v>
      </c>
      <c r="AG331" s="69"/>
      <c r="AH331" s="69"/>
      <c r="AI331" s="69"/>
      <c r="AJ331" s="69"/>
      <c r="AK331" s="69"/>
      <c r="AL331" s="71">
        <f>AF331*$H331</f>
        <v>0</v>
      </c>
      <c r="AM331" s="68">
        <f>SUM(AN331:AR331)</f>
        <v>0</v>
      </c>
      <c r="AN331" s="69"/>
      <c r="AO331" s="69"/>
      <c r="AP331" s="69"/>
      <c r="AQ331" s="69"/>
      <c r="AR331" s="69"/>
      <c r="AS331" s="71">
        <f>AM331*$H331</f>
        <v>0</v>
      </c>
      <c r="AT331" s="68">
        <f>SUM(AU331:AY331)</f>
        <v>0</v>
      </c>
      <c r="AU331" s="69"/>
      <c r="AV331" s="69"/>
      <c r="AW331" s="69"/>
      <c r="AX331" s="69"/>
      <c r="AY331" s="69"/>
      <c r="AZ331" s="71">
        <f>AT331*$H331</f>
        <v>0</v>
      </c>
      <c r="BA331" s="68">
        <f>SUM(BB331:BF331)</f>
        <v>0</v>
      </c>
      <c r="BB331" s="69"/>
      <c r="BC331" s="69"/>
      <c r="BD331" s="69"/>
      <c r="BE331" s="69"/>
      <c r="BF331" s="69"/>
      <c r="BG331" s="71">
        <f>BA331*$H331</f>
        <v>0</v>
      </c>
      <c r="BH331" s="68">
        <f>SUM(BI331:BM331)</f>
        <v>0</v>
      </c>
      <c r="BI331" s="69"/>
      <c r="BJ331" s="69"/>
      <c r="BK331" s="69"/>
      <c r="BL331" s="69"/>
      <c r="BM331" s="69"/>
      <c r="BN331" s="71">
        <f>BH331*$H331</f>
        <v>0</v>
      </c>
      <c r="BO331" s="68">
        <f>SUM(BP331:BT331)</f>
        <v>0</v>
      </c>
      <c r="BP331" s="69"/>
      <c r="BQ331" s="69"/>
      <c r="BR331" s="69"/>
      <c r="BS331" s="69"/>
      <c r="BT331" s="69"/>
      <c r="BU331" s="71">
        <f>BO331*$H331</f>
        <v>0</v>
      </c>
      <c r="BV331" s="68">
        <f>SUM(BW331:CA331)</f>
        <v>0</v>
      </c>
      <c r="BW331" s="69"/>
      <c r="BX331" s="69"/>
      <c r="BY331" s="69"/>
      <c r="BZ331" s="69"/>
      <c r="CA331" s="69"/>
      <c r="CB331" s="71">
        <f>BV331*$H331</f>
        <v>0</v>
      </c>
      <c r="CC331" s="68">
        <f>SUM(CD331:CH331)</f>
        <v>0</v>
      </c>
      <c r="CD331" s="69"/>
      <c r="CE331" s="69"/>
      <c r="CF331" s="69"/>
      <c r="CG331" s="69"/>
      <c r="CH331" s="69"/>
      <c r="CI331" s="71">
        <f>CC331*$H331</f>
        <v>0</v>
      </c>
      <c r="CJ331" s="68">
        <f>SUM(CK331:CO331)</f>
        <v>0</v>
      </c>
      <c r="CK331" s="69"/>
      <c r="CL331" s="69"/>
      <c r="CM331" s="69"/>
      <c r="CN331" s="69"/>
      <c r="CO331" s="69"/>
      <c r="CP331" s="71">
        <f>CJ331*$H331</f>
        <v>0</v>
      </c>
      <c r="CQ331" s="68">
        <f>SUM(CR331:CV331)</f>
        <v>0</v>
      </c>
      <c r="CR331" s="69"/>
      <c r="CS331" s="69"/>
      <c r="CT331" s="69"/>
      <c r="CU331" s="69"/>
      <c r="CV331" s="69"/>
      <c r="CW331" s="71">
        <f>CQ331*$H331</f>
        <v>0</v>
      </c>
      <c r="CX331" s="68">
        <f>SUM(CY331:DC331)</f>
        <v>0</v>
      </c>
      <c r="CY331" s="69"/>
      <c r="CZ331" s="69"/>
      <c r="DA331" s="69"/>
      <c r="DB331" s="69"/>
      <c r="DC331" s="69"/>
      <c r="DD331" s="71">
        <f>CX331*$H331</f>
        <v>0</v>
      </c>
      <c r="DE331" s="68">
        <f>SUM(DF331:DJ331)</f>
        <v>0</v>
      </c>
      <c r="DF331" s="69"/>
      <c r="DG331" s="69"/>
      <c r="DH331" s="69"/>
      <c r="DI331" s="69"/>
      <c r="DJ331" s="69"/>
      <c r="DK331" s="71">
        <f>DE331*$H331</f>
        <v>0</v>
      </c>
      <c r="DL331" s="68">
        <f>SUM(DM331:DQ331)</f>
        <v>0</v>
      </c>
      <c r="DM331" s="69"/>
      <c r="DN331" s="69"/>
      <c r="DO331" s="69"/>
      <c r="DP331" s="69"/>
      <c r="DQ331" s="69"/>
      <c r="DR331" s="71">
        <f>DL331*$H331</f>
        <v>0</v>
      </c>
      <c r="DS331" s="68">
        <f>SUM(DT331:DX331)</f>
        <v>0</v>
      </c>
      <c r="DT331" s="69"/>
      <c r="DU331" s="69"/>
      <c r="DV331" s="69"/>
      <c r="DW331" s="69"/>
      <c r="DX331" s="69"/>
      <c r="DY331" s="71">
        <f>DS331*$H331</f>
        <v>0</v>
      </c>
      <c r="DZ331" s="68">
        <f>SUM(EA331:EE331)</f>
        <v>0</v>
      </c>
      <c r="EA331" s="69"/>
      <c r="EB331" s="69"/>
      <c r="EC331" s="69"/>
      <c r="ED331" s="69"/>
      <c r="EE331" s="69"/>
      <c r="EF331" s="71">
        <f>DZ331*$H331</f>
        <v>0</v>
      </c>
      <c r="EG331" s="70">
        <f t="shared" si="116"/>
        <v>1</v>
      </c>
      <c r="EH331" s="73">
        <f t="shared" si="117"/>
        <v>0</v>
      </c>
      <c r="EI331" s="70">
        <f t="shared" si="119"/>
        <v>0</v>
      </c>
      <c r="EJ331" s="66">
        <f t="shared" si="120"/>
        <v>0</v>
      </c>
      <c r="EM331" s="67"/>
    </row>
    <row r="332" spans="1:143" outlineLevel="1" x14ac:dyDescent="0.2">
      <c r="A332" s="302" t="s">
        <v>470</v>
      </c>
      <c r="B332" s="303">
        <v>150312</v>
      </c>
      <c r="C332" s="306" t="str">
        <f>IFERROR(IFERROR(IF(MATCH(B332,[1]SINAPI!$A$3:$A$7037,0),(PROPER(VLOOKUP(B332,[1]SINAPI!$A$3:$E$7037,5,0))),0),IFERROR(IF(MATCH(B332,'[1]CDHU-182'!$A$9:$A$4098,0),(UPPER(VLOOKUP(B332,'[1]CDHU-182'!$A$9:$H$4098,8,0))),0),IFERROR(IF(MATCH(B332,[1]FDE!$A$7:$A$3232,0),(VLOOKUP(B332,[1]FDE!$A$7:$E$3232,5,0)),0),IF(MATCH(B332,'[1]SIURB Edif'!$A$2:$A$2699,0),(PROPER(VLOOKUP(B332,'[1]SIURB Edif'!A$2:E$2699,5,0))),0))))," ")</f>
        <v>Siurb (Edif)-Jan/21</v>
      </c>
      <c r="D332" s="169" t="s">
        <v>821</v>
      </c>
      <c r="E332" s="170" t="s">
        <v>322</v>
      </c>
      <c r="F332" s="174">
        <v>10.74</v>
      </c>
      <c r="G332" s="74"/>
      <c r="H332" s="172">
        <f>ROUND(IFERROR(F332*G332," - "),2)</f>
        <v>0</v>
      </c>
      <c r="I332" s="175" t="e">
        <f>H332/$G$686</f>
        <v>#DIV/0!</v>
      </c>
      <c r="J332" s="19">
        <f t="shared" si="118"/>
        <v>1</v>
      </c>
      <c r="K332" s="68">
        <f>SUM(L332:P332)</f>
        <v>0</v>
      </c>
      <c r="L332" s="69"/>
      <c r="M332" s="69"/>
      <c r="N332" s="69"/>
      <c r="O332" s="69"/>
      <c r="P332" s="69"/>
      <c r="Q332" s="73">
        <f>K332*$H332</f>
        <v>0</v>
      </c>
      <c r="R332" s="68">
        <f>SUM(S332:W332)</f>
        <v>0</v>
      </c>
      <c r="S332" s="69"/>
      <c r="T332" s="69"/>
      <c r="U332" s="69"/>
      <c r="V332" s="69"/>
      <c r="W332" s="69"/>
      <c r="X332" s="71">
        <f>R332*$H332</f>
        <v>0</v>
      </c>
      <c r="Y332" s="68">
        <f>SUM(Z332:AD332)</f>
        <v>0</v>
      </c>
      <c r="Z332" s="69"/>
      <c r="AA332" s="69"/>
      <c r="AB332" s="69"/>
      <c r="AC332" s="69"/>
      <c r="AD332" s="69"/>
      <c r="AE332" s="71">
        <f>Y332*$H332</f>
        <v>0</v>
      </c>
      <c r="AF332" s="68">
        <f>SUM(AG332:AK332)</f>
        <v>0</v>
      </c>
      <c r="AG332" s="69"/>
      <c r="AH332" s="69"/>
      <c r="AI332" s="69"/>
      <c r="AJ332" s="69"/>
      <c r="AK332" s="69"/>
      <c r="AL332" s="71">
        <f>AF332*$H332</f>
        <v>0</v>
      </c>
      <c r="AM332" s="68">
        <f>SUM(AN332:AR332)</f>
        <v>0</v>
      </c>
      <c r="AN332" s="69"/>
      <c r="AO332" s="69"/>
      <c r="AP332" s="69"/>
      <c r="AQ332" s="69"/>
      <c r="AR332" s="69"/>
      <c r="AS332" s="71">
        <f>AM332*$H332</f>
        <v>0</v>
      </c>
      <c r="AT332" s="68">
        <f>SUM(AU332:AY332)</f>
        <v>0</v>
      </c>
      <c r="AU332" s="69"/>
      <c r="AV332" s="69"/>
      <c r="AW332" s="69"/>
      <c r="AX332" s="69"/>
      <c r="AY332" s="69"/>
      <c r="AZ332" s="71">
        <f>AT332*$H332</f>
        <v>0</v>
      </c>
      <c r="BA332" s="68">
        <f>SUM(BB332:BF332)</f>
        <v>0</v>
      </c>
      <c r="BB332" s="69"/>
      <c r="BC332" s="69"/>
      <c r="BD332" s="69"/>
      <c r="BE332" s="69"/>
      <c r="BF332" s="69"/>
      <c r="BG332" s="71">
        <f>BA332*$H332</f>
        <v>0</v>
      </c>
      <c r="BH332" s="68">
        <f>SUM(BI332:BM332)</f>
        <v>0</v>
      </c>
      <c r="BI332" s="69"/>
      <c r="BJ332" s="69"/>
      <c r="BK332" s="69"/>
      <c r="BL332" s="69"/>
      <c r="BM332" s="69"/>
      <c r="BN332" s="71">
        <f>BH332*$H332</f>
        <v>0</v>
      </c>
      <c r="BO332" s="68">
        <f>SUM(BP332:BT332)</f>
        <v>0</v>
      </c>
      <c r="BP332" s="69"/>
      <c r="BQ332" s="69"/>
      <c r="BR332" s="69"/>
      <c r="BS332" s="69"/>
      <c r="BT332" s="69"/>
      <c r="BU332" s="71">
        <f>BO332*$H332</f>
        <v>0</v>
      </c>
      <c r="BV332" s="68">
        <f>SUM(BW332:CA332)</f>
        <v>0</v>
      </c>
      <c r="BW332" s="69"/>
      <c r="BX332" s="69"/>
      <c r="BY332" s="69"/>
      <c r="BZ332" s="69"/>
      <c r="CA332" s="69"/>
      <c r="CB332" s="71">
        <f>BV332*$H332</f>
        <v>0</v>
      </c>
      <c r="CC332" s="68">
        <f>SUM(CD332:CH332)</f>
        <v>0</v>
      </c>
      <c r="CD332" s="69"/>
      <c r="CE332" s="69"/>
      <c r="CF332" s="69"/>
      <c r="CG332" s="69"/>
      <c r="CH332" s="69"/>
      <c r="CI332" s="71">
        <f>CC332*$H332</f>
        <v>0</v>
      </c>
      <c r="CJ332" s="68">
        <f>SUM(CK332:CO332)</f>
        <v>0</v>
      </c>
      <c r="CK332" s="69"/>
      <c r="CL332" s="69"/>
      <c r="CM332" s="69"/>
      <c r="CN332" s="69"/>
      <c r="CO332" s="69"/>
      <c r="CP332" s="71">
        <f>CJ332*$H332</f>
        <v>0</v>
      </c>
      <c r="CQ332" s="68">
        <f>SUM(CR332:CV332)</f>
        <v>0</v>
      </c>
      <c r="CR332" s="69"/>
      <c r="CS332" s="69"/>
      <c r="CT332" s="69"/>
      <c r="CU332" s="69"/>
      <c r="CV332" s="69"/>
      <c r="CW332" s="71">
        <f>CQ332*$H332</f>
        <v>0</v>
      </c>
      <c r="CX332" s="68">
        <f>SUM(CY332:DC332)</f>
        <v>0</v>
      </c>
      <c r="CY332" s="69"/>
      <c r="CZ332" s="69"/>
      <c r="DA332" s="69"/>
      <c r="DB332" s="69"/>
      <c r="DC332" s="69"/>
      <c r="DD332" s="71">
        <f>CX332*$H332</f>
        <v>0</v>
      </c>
      <c r="DE332" s="68">
        <f>SUM(DF332:DJ332)</f>
        <v>0</v>
      </c>
      <c r="DF332" s="69"/>
      <c r="DG332" s="69"/>
      <c r="DH332" s="69"/>
      <c r="DI332" s="69"/>
      <c r="DJ332" s="69"/>
      <c r="DK332" s="71">
        <f>DE332*$H332</f>
        <v>0</v>
      </c>
      <c r="DL332" s="68">
        <f>SUM(DM332:DQ332)</f>
        <v>0</v>
      </c>
      <c r="DM332" s="69"/>
      <c r="DN332" s="69"/>
      <c r="DO332" s="69"/>
      <c r="DP332" s="69"/>
      <c r="DQ332" s="69"/>
      <c r="DR332" s="71">
        <f>DL332*$H332</f>
        <v>0</v>
      </c>
      <c r="DS332" s="68">
        <f>SUM(DT332:DX332)</f>
        <v>0</v>
      </c>
      <c r="DT332" s="69"/>
      <c r="DU332" s="69"/>
      <c r="DV332" s="69"/>
      <c r="DW332" s="69"/>
      <c r="DX332" s="69"/>
      <c r="DY332" s="71">
        <f>DS332*$H332</f>
        <v>0</v>
      </c>
      <c r="DZ332" s="68">
        <f>SUM(EA332:EE332)</f>
        <v>0</v>
      </c>
      <c r="EA332" s="69"/>
      <c r="EB332" s="69"/>
      <c r="EC332" s="69"/>
      <c r="ED332" s="69"/>
      <c r="EE332" s="69"/>
      <c r="EF332" s="71">
        <f>DZ332*$H332</f>
        <v>0</v>
      </c>
      <c r="EG332" s="70">
        <f t="shared" si="116"/>
        <v>1</v>
      </c>
      <c r="EH332" s="73">
        <f t="shared" si="117"/>
        <v>0</v>
      </c>
      <c r="EI332" s="70">
        <f t="shared" si="119"/>
        <v>0</v>
      </c>
      <c r="EJ332" s="66">
        <f t="shared" si="120"/>
        <v>0</v>
      </c>
      <c r="EM332" s="67"/>
    </row>
    <row r="333" spans="1:143" outlineLevel="1" x14ac:dyDescent="0.2">
      <c r="A333" s="302" t="s">
        <v>471</v>
      </c>
      <c r="B333" s="303" t="s">
        <v>224</v>
      </c>
      <c r="C333" s="306" t="str">
        <f>IFERROR(IFERROR(IF(MATCH(B333,[1]SINAPI!$A$3:$A$7037,0),(PROPER(VLOOKUP(B333,[1]SINAPI!$A$3:$E$7037,5,0))),0),IFERROR(IF(MATCH(B333,'[1]CDHU-182'!$A$9:$A$4098,0),(UPPER(VLOOKUP(B333,'[1]CDHU-182'!$A$9:$H$4098,8,0))),0),IFERROR(IF(MATCH(B333,[1]FDE!$A$7:$A$3232,0),(VLOOKUP(B333,[1]FDE!$A$7:$E$3232,5,0)),0),IF(MATCH(B333,'[1]SIURB Edif'!$A$2:$A$2699,0),(PROPER(VLOOKUP(B333,'[1]SIURB Edif'!A$2:E$2699,5,0))),0))))," ")</f>
        <v>CDHU-182</v>
      </c>
      <c r="D333" s="180" t="s">
        <v>823</v>
      </c>
      <c r="E333" s="170" t="s">
        <v>22</v>
      </c>
      <c r="F333" s="174">
        <v>30.19</v>
      </c>
      <c r="G333" s="74"/>
      <c r="H333" s="177">
        <f>ROUND(IFERROR(F333*G333," - "),2)</f>
        <v>0</v>
      </c>
      <c r="I333" s="178" t="e">
        <f>H333/$G$686</f>
        <v>#DIV/0!</v>
      </c>
      <c r="J333" s="19">
        <f t="shared" si="118"/>
        <v>1</v>
      </c>
      <c r="K333" s="68">
        <f>SUM(L333:P333)</f>
        <v>0</v>
      </c>
      <c r="L333" s="69"/>
      <c r="M333" s="69"/>
      <c r="N333" s="69"/>
      <c r="O333" s="69"/>
      <c r="P333" s="69"/>
      <c r="Q333" s="73">
        <f>K333*$H333</f>
        <v>0</v>
      </c>
      <c r="R333" s="68">
        <f>SUM(S333:W333)</f>
        <v>0</v>
      </c>
      <c r="S333" s="69"/>
      <c r="T333" s="69"/>
      <c r="U333" s="69"/>
      <c r="V333" s="69"/>
      <c r="W333" s="69"/>
      <c r="X333" s="71">
        <f>R333*$H333</f>
        <v>0</v>
      </c>
      <c r="Y333" s="68">
        <f>SUM(Z333:AD333)</f>
        <v>0</v>
      </c>
      <c r="Z333" s="69"/>
      <c r="AA333" s="69"/>
      <c r="AB333" s="69"/>
      <c r="AC333" s="69"/>
      <c r="AD333" s="69"/>
      <c r="AE333" s="71">
        <f>Y333*$H333</f>
        <v>0</v>
      </c>
      <c r="AF333" s="68">
        <f>SUM(AG333:AK333)</f>
        <v>0</v>
      </c>
      <c r="AG333" s="69"/>
      <c r="AH333" s="69"/>
      <c r="AI333" s="69"/>
      <c r="AJ333" s="69"/>
      <c r="AK333" s="69"/>
      <c r="AL333" s="71">
        <f>AF333*$H333</f>
        <v>0</v>
      </c>
      <c r="AM333" s="68">
        <f>SUM(AN333:AR333)</f>
        <v>0</v>
      </c>
      <c r="AN333" s="69"/>
      <c r="AO333" s="69"/>
      <c r="AP333" s="69"/>
      <c r="AQ333" s="69"/>
      <c r="AR333" s="69"/>
      <c r="AS333" s="71">
        <f>AM333*$H333</f>
        <v>0</v>
      </c>
      <c r="AT333" s="68">
        <f>SUM(AU333:AY333)</f>
        <v>0</v>
      </c>
      <c r="AU333" s="69"/>
      <c r="AV333" s="69"/>
      <c r="AW333" s="69"/>
      <c r="AX333" s="69"/>
      <c r="AY333" s="69"/>
      <c r="AZ333" s="71">
        <f>AT333*$H333</f>
        <v>0</v>
      </c>
      <c r="BA333" s="68">
        <f>SUM(BB333:BF333)</f>
        <v>0</v>
      </c>
      <c r="BB333" s="69"/>
      <c r="BC333" s="69"/>
      <c r="BD333" s="69"/>
      <c r="BE333" s="69"/>
      <c r="BF333" s="69"/>
      <c r="BG333" s="71">
        <f>BA333*$H333</f>
        <v>0</v>
      </c>
      <c r="BH333" s="68">
        <f>SUM(BI333:BM333)</f>
        <v>0</v>
      </c>
      <c r="BI333" s="69"/>
      <c r="BJ333" s="69"/>
      <c r="BK333" s="69"/>
      <c r="BL333" s="69"/>
      <c r="BM333" s="69"/>
      <c r="BN333" s="71">
        <f>BH333*$H333</f>
        <v>0</v>
      </c>
      <c r="BO333" s="68">
        <f>SUM(BP333:BT333)</f>
        <v>0</v>
      </c>
      <c r="BP333" s="69"/>
      <c r="BQ333" s="69"/>
      <c r="BR333" s="69"/>
      <c r="BS333" s="69"/>
      <c r="BT333" s="69"/>
      <c r="BU333" s="71">
        <f>BO333*$H333</f>
        <v>0</v>
      </c>
      <c r="BV333" s="68">
        <f>SUM(BW333:CA333)</f>
        <v>0</v>
      </c>
      <c r="BW333" s="69"/>
      <c r="BX333" s="69"/>
      <c r="BY333" s="69"/>
      <c r="BZ333" s="69"/>
      <c r="CA333" s="69"/>
      <c r="CB333" s="71">
        <f>BV333*$H333</f>
        <v>0</v>
      </c>
      <c r="CC333" s="68">
        <f>SUM(CD333:CH333)</f>
        <v>0</v>
      </c>
      <c r="CD333" s="69"/>
      <c r="CE333" s="69"/>
      <c r="CF333" s="69"/>
      <c r="CG333" s="69"/>
      <c r="CH333" s="69"/>
      <c r="CI333" s="71">
        <f>CC333*$H333</f>
        <v>0</v>
      </c>
      <c r="CJ333" s="68">
        <f>SUM(CK333:CO333)</f>
        <v>0</v>
      </c>
      <c r="CK333" s="69"/>
      <c r="CL333" s="69"/>
      <c r="CM333" s="69"/>
      <c r="CN333" s="69"/>
      <c r="CO333" s="69"/>
      <c r="CP333" s="71">
        <f>CJ333*$H333</f>
        <v>0</v>
      </c>
      <c r="CQ333" s="68">
        <f>SUM(CR333:CV333)</f>
        <v>0</v>
      </c>
      <c r="CR333" s="69"/>
      <c r="CS333" s="69"/>
      <c r="CT333" s="69"/>
      <c r="CU333" s="69"/>
      <c r="CV333" s="69"/>
      <c r="CW333" s="71">
        <f>CQ333*$H333</f>
        <v>0</v>
      </c>
      <c r="CX333" s="68">
        <f>SUM(CY333:DC333)</f>
        <v>0</v>
      </c>
      <c r="CY333" s="69"/>
      <c r="CZ333" s="69"/>
      <c r="DA333" s="69"/>
      <c r="DB333" s="69"/>
      <c r="DC333" s="69"/>
      <c r="DD333" s="71">
        <f>CX333*$H333</f>
        <v>0</v>
      </c>
      <c r="DE333" s="68">
        <f>SUM(DF333:DJ333)</f>
        <v>0</v>
      </c>
      <c r="DF333" s="69"/>
      <c r="DG333" s="69"/>
      <c r="DH333" s="69"/>
      <c r="DI333" s="69"/>
      <c r="DJ333" s="69"/>
      <c r="DK333" s="71">
        <f>DE333*$H333</f>
        <v>0</v>
      </c>
      <c r="DL333" s="68">
        <f>SUM(DM333:DQ333)</f>
        <v>0</v>
      </c>
      <c r="DM333" s="69"/>
      <c r="DN333" s="69"/>
      <c r="DO333" s="69"/>
      <c r="DP333" s="69"/>
      <c r="DQ333" s="69"/>
      <c r="DR333" s="71">
        <f>DL333*$H333</f>
        <v>0</v>
      </c>
      <c r="DS333" s="68">
        <f>SUM(DT333:DX333)</f>
        <v>0</v>
      </c>
      <c r="DT333" s="69"/>
      <c r="DU333" s="69"/>
      <c r="DV333" s="69"/>
      <c r="DW333" s="69"/>
      <c r="DX333" s="69"/>
      <c r="DY333" s="71">
        <f>DS333*$H333</f>
        <v>0</v>
      </c>
      <c r="DZ333" s="68">
        <f>SUM(EA333:EE333)</f>
        <v>0</v>
      </c>
      <c r="EA333" s="69"/>
      <c r="EB333" s="69"/>
      <c r="EC333" s="69"/>
      <c r="ED333" s="69"/>
      <c r="EE333" s="69"/>
      <c r="EF333" s="71">
        <f>DZ333*$H333</f>
        <v>0</v>
      </c>
      <c r="EG333" s="70">
        <f t="shared" si="116"/>
        <v>1</v>
      </c>
      <c r="EH333" s="73">
        <f t="shared" si="117"/>
        <v>0</v>
      </c>
      <c r="EI333" s="70">
        <f t="shared" si="119"/>
        <v>0</v>
      </c>
      <c r="EJ333" s="66">
        <f t="shared" si="120"/>
        <v>0</v>
      </c>
      <c r="EM333" s="67"/>
    </row>
    <row r="334" spans="1:143" ht="25.5" outlineLevel="1" x14ac:dyDescent="0.2">
      <c r="A334" s="313" t="s">
        <v>213</v>
      </c>
      <c r="B334" s="314"/>
      <c r="C334" s="307"/>
      <c r="D334" s="176" t="s">
        <v>355</v>
      </c>
      <c r="E334" s="28">
        <f>SUM(H335:H337)</f>
        <v>0</v>
      </c>
      <c r="F334" s="28"/>
      <c r="G334" s="28"/>
      <c r="H334" s="28"/>
      <c r="I334" s="27" t="e">
        <f>E334/$G$686</f>
        <v>#DIV/0!</v>
      </c>
      <c r="J334" s="19">
        <f t="shared" si="118"/>
        <v>1</v>
      </c>
      <c r="K334" s="68"/>
      <c r="L334" s="69"/>
      <c r="M334" s="69"/>
      <c r="N334" s="69"/>
      <c r="O334" s="69"/>
      <c r="P334" s="70"/>
      <c r="Q334" s="73"/>
      <c r="R334" s="68"/>
      <c r="S334" s="69"/>
      <c r="T334" s="69"/>
      <c r="U334" s="69"/>
      <c r="V334" s="69"/>
      <c r="W334" s="70"/>
      <c r="X334" s="71"/>
      <c r="Y334" s="68"/>
      <c r="Z334" s="69"/>
      <c r="AA334" s="69"/>
      <c r="AB334" s="69"/>
      <c r="AC334" s="69"/>
      <c r="AD334" s="70"/>
      <c r="AE334" s="71"/>
      <c r="AF334" s="68"/>
      <c r="AG334" s="69"/>
      <c r="AH334" s="69"/>
      <c r="AI334" s="69"/>
      <c r="AJ334" s="69"/>
      <c r="AK334" s="70"/>
      <c r="AL334" s="71"/>
      <c r="AM334" s="68"/>
      <c r="AN334" s="69"/>
      <c r="AO334" s="69"/>
      <c r="AP334" s="69"/>
      <c r="AQ334" s="69"/>
      <c r="AR334" s="70"/>
      <c r="AS334" s="71"/>
      <c r="AT334" s="68"/>
      <c r="AU334" s="69"/>
      <c r="AV334" s="69"/>
      <c r="AW334" s="69"/>
      <c r="AX334" s="69"/>
      <c r="AY334" s="70"/>
      <c r="AZ334" s="71"/>
      <c r="BA334" s="68"/>
      <c r="BB334" s="69"/>
      <c r="BC334" s="69"/>
      <c r="BD334" s="69"/>
      <c r="BE334" s="69"/>
      <c r="BF334" s="70"/>
      <c r="BG334" s="71"/>
      <c r="BH334" s="68"/>
      <c r="BI334" s="69"/>
      <c r="BJ334" s="69"/>
      <c r="BK334" s="69"/>
      <c r="BL334" s="69"/>
      <c r="BM334" s="70"/>
      <c r="BN334" s="71"/>
      <c r="BO334" s="68"/>
      <c r="BP334" s="69"/>
      <c r="BQ334" s="69"/>
      <c r="BR334" s="69"/>
      <c r="BS334" s="69"/>
      <c r="BT334" s="70"/>
      <c r="BU334" s="71"/>
      <c r="BV334" s="68"/>
      <c r="BW334" s="69"/>
      <c r="BX334" s="69"/>
      <c r="BY334" s="69"/>
      <c r="BZ334" s="69"/>
      <c r="CA334" s="70"/>
      <c r="CB334" s="71"/>
      <c r="CC334" s="68"/>
      <c r="CD334" s="69"/>
      <c r="CE334" s="69"/>
      <c r="CF334" s="69"/>
      <c r="CG334" s="69"/>
      <c r="CH334" s="70"/>
      <c r="CI334" s="71"/>
      <c r="CJ334" s="68"/>
      <c r="CK334" s="69"/>
      <c r="CL334" s="69"/>
      <c r="CM334" s="69"/>
      <c r="CN334" s="69"/>
      <c r="CO334" s="70"/>
      <c r="CP334" s="71"/>
      <c r="CQ334" s="68"/>
      <c r="CR334" s="69"/>
      <c r="CS334" s="69"/>
      <c r="CT334" s="69"/>
      <c r="CU334" s="69"/>
      <c r="CV334" s="70"/>
      <c r="CW334" s="71"/>
      <c r="CX334" s="68"/>
      <c r="CY334" s="69"/>
      <c r="CZ334" s="69"/>
      <c r="DA334" s="69"/>
      <c r="DB334" s="69"/>
      <c r="DC334" s="70"/>
      <c r="DD334" s="71"/>
      <c r="DE334" s="68"/>
      <c r="DF334" s="69"/>
      <c r="DG334" s="69"/>
      <c r="DH334" s="69"/>
      <c r="DI334" s="69"/>
      <c r="DJ334" s="70"/>
      <c r="DK334" s="71"/>
      <c r="DL334" s="68"/>
      <c r="DM334" s="69"/>
      <c r="DN334" s="69"/>
      <c r="DO334" s="69"/>
      <c r="DP334" s="69"/>
      <c r="DQ334" s="70"/>
      <c r="DR334" s="71"/>
      <c r="DS334" s="68"/>
      <c r="DT334" s="69"/>
      <c r="DU334" s="69"/>
      <c r="DV334" s="69"/>
      <c r="DW334" s="69"/>
      <c r="DX334" s="70"/>
      <c r="DY334" s="71"/>
      <c r="DZ334" s="68"/>
      <c r="EA334" s="69"/>
      <c r="EB334" s="69"/>
      <c r="EC334" s="69"/>
      <c r="ED334" s="69"/>
      <c r="EE334" s="70"/>
      <c r="EF334" s="71"/>
      <c r="EG334" s="70">
        <f t="shared" si="116"/>
        <v>1</v>
      </c>
      <c r="EH334" s="73">
        <f t="shared" si="117"/>
        <v>0</v>
      </c>
      <c r="EI334" s="70">
        <f t="shared" si="119"/>
        <v>0</v>
      </c>
      <c r="EJ334" s="66">
        <f t="shared" si="120"/>
        <v>0</v>
      </c>
      <c r="EM334" s="67"/>
    </row>
    <row r="335" spans="1:143" ht="25.5" outlineLevel="1" x14ac:dyDescent="0.2">
      <c r="A335" s="302" t="s">
        <v>448</v>
      </c>
      <c r="B335" s="303">
        <v>200536</v>
      </c>
      <c r="C335" s="306" t="str">
        <f>IFERROR(IFERROR(IF(MATCH(B335,[1]SINAPI!$A$3:$A$7037,0),(PROPER(VLOOKUP(B335,[1]SINAPI!$A$3:$E$7037,5,0))),0),IFERROR(IF(MATCH(B335,'[1]CDHU-182'!$A$9:$A$4098,0),(UPPER(VLOOKUP(B335,'[1]CDHU-182'!$A$9:$H$4098,8,0))),0),IFERROR(IF(MATCH(B335,[1]FDE!$A$7:$A$3232,0),(VLOOKUP(B335,[1]FDE!$A$7:$E$3232,5,0)),0),IF(MATCH(B335,'[1]SIURB Edif'!$A$2:$A$2699,0),(PROPER(VLOOKUP(B335,'[1]SIURB Edif'!A$2:E$2699,5,0))),0))))," ")</f>
        <v>Siurb (Edif)-Jan/21</v>
      </c>
      <c r="D335" s="169" t="s">
        <v>811</v>
      </c>
      <c r="E335" s="170" t="s">
        <v>338</v>
      </c>
      <c r="F335" s="171">
        <v>1</v>
      </c>
      <c r="G335" s="74"/>
      <c r="H335" s="172">
        <f>ROUND(IFERROR(F335*G335," - "),2)</f>
        <v>0</v>
      </c>
      <c r="I335" s="173" t="e">
        <f>H335/$G$686</f>
        <v>#DIV/0!</v>
      </c>
      <c r="J335" s="19">
        <f t="shared" si="118"/>
        <v>1</v>
      </c>
      <c r="K335" s="68">
        <f>SUM(L335:P335)</f>
        <v>0</v>
      </c>
      <c r="L335" s="69"/>
      <c r="M335" s="69"/>
      <c r="N335" s="69"/>
      <c r="O335" s="69"/>
      <c r="P335" s="69"/>
      <c r="Q335" s="73">
        <f>K335*$H335</f>
        <v>0</v>
      </c>
      <c r="R335" s="68">
        <f>SUM(S335:W335)</f>
        <v>0</v>
      </c>
      <c r="S335" s="69"/>
      <c r="T335" s="69"/>
      <c r="U335" s="69"/>
      <c r="V335" s="69"/>
      <c r="W335" s="69"/>
      <c r="X335" s="71">
        <f>R335*$H335</f>
        <v>0</v>
      </c>
      <c r="Y335" s="68">
        <f>SUM(Z335:AD335)</f>
        <v>0</v>
      </c>
      <c r="Z335" s="69"/>
      <c r="AA335" s="69"/>
      <c r="AB335" s="69"/>
      <c r="AC335" s="69"/>
      <c r="AD335" s="69"/>
      <c r="AE335" s="71">
        <f>Y335*$H335</f>
        <v>0</v>
      </c>
      <c r="AF335" s="68">
        <f>SUM(AG335:AK335)</f>
        <v>0</v>
      </c>
      <c r="AG335" s="69"/>
      <c r="AH335" s="69"/>
      <c r="AI335" s="69"/>
      <c r="AJ335" s="69"/>
      <c r="AK335" s="69"/>
      <c r="AL335" s="71">
        <f>AF335*$H335</f>
        <v>0</v>
      </c>
      <c r="AM335" s="68">
        <f>SUM(AN335:AR335)</f>
        <v>0</v>
      </c>
      <c r="AN335" s="69"/>
      <c r="AO335" s="69"/>
      <c r="AP335" s="69"/>
      <c r="AQ335" s="69"/>
      <c r="AR335" s="69"/>
      <c r="AS335" s="71">
        <f>AM335*$H335</f>
        <v>0</v>
      </c>
      <c r="AT335" s="68">
        <f>SUM(AU335:AY335)</f>
        <v>0</v>
      </c>
      <c r="AU335" s="69"/>
      <c r="AV335" s="69"/>
      <c r="AW335" s="69"/>
      <c r="AX335" s="69"/>
      <c r="AY335" s="69"/>
      <c r="AZ335" s="71">
        <f>AT335*$H335</f>
        <v>0</v>
      </c>
      <c r="BA335" s="68">
        <f>SUM(BB335:BF335)</f>
        <v>0</v>
      </c>
      <c r="BB335" s="69"/>
      <c r="BC335" s="69"/>
      <c r="BD335" s="69"/>
      <c r="BE335" s="69"/>
      <c r="BF335" s="69"/>
      <c r="BG335" s="71">
        <f>BA335*$H335</f>
        <v>0</v>
      </c>
      <c r="BH335" s="68">
        <f>SUM(BI335:BM335)</f>
        <v>0</v>
      </c>
      <c r="BI335" s="69"/>
      <c r="BJ335" s="69"/>
      <c r="BK335" s="69"/>
      <c r="BL335" s="69"/>
      <c r="BM335" s="69"/>
      <c r="BN335" s="71">
        <f>BH335*$H335</f>
        <v>0</v>
      </c>
      <c r="BO335" s="68">
        <f>SUM(BP335:BT335)</f>
        <v>0</v>
      </c>
      <c r="BP335" s="69"/>
      <c r="BQ335" s="69"/>
      <c r="BR335" s="69"/>
      <c r="BS335" s="69"/>
      <c r="BT335" s="69"/>
      <c r="BU335" s="71">
        <f>BO335*$H335</f>
        <v>0</v>
      </c>
      <c r="BV335" s="68">
        <f>SUM(BW335:CA335)</f>
        <v>0</v>
      </c>
      <c r="BW335" s="69"/>
      <c r="BX335" s="69"/>
      <c r="BY335" s="69"/>
      <c r="BZ335" s="69"/>
      <c r="CA335" s="69"/>
      <c r="CB335" s="71">
        <f>BV335*$H335</f>
        <v>0</v>
      </c>
      <c r="CC335" s="68">
        <f>SUM(CD335:CH335)</f>
        <v>0</v>
      </c>
      <c r="CD335" s="69"/>
      <c r="CE335" s="69"/>
      <c r="CF335" s="69"/>
      <c r="CG335" s="69"/>
      <c r="CH335" s="69"/>
      <c r="CI335" s="71">
        <f>CC335*$H335</f>
        <v>0</v>
      </c>
      <c r="CJ335" s="68">
        <f>SUM(CK335:CO335)</f>
        <v>0</v>
      </c>
      <c r="CK335" s="69"/>
      <c r="CL335" s="69"/>
      <c r="CM335" s="69"/>
      <c r="CN335" s="69"/>
      <c r="CO335" s="69"/>
      <c r="CP335" s="71">
        <f>CJ335*$H335</f>
        <v>0</v>
      </c>
      <c r="CQ335" s="68">
        <f>SUM(CR335:CV335)</f>
        <v>0</v>
      </c>
      <c r="CR335" s="69"/>
      <c r="CS335" s="69"/>
      <c r="CT335" s="69"/>
      <c r="CU335" s="69"/>
      <c r="CV335" s="69"/>
      <c r="CW335" s="71">
        <f>CQ335*$H335</f>
        <v>0</v>
      </c>
      <c r="CX335" s="68">
        <f>SUM(CY335:DC335)</f>
        <v>0</v>
      </c>
      <c r="CY335" s="69"/>
      <c r="CZ335" s="69"/>
      <c r="DA335" s="69"/>
      <c r="DB335" s="69"/>
      <c r="DC335" s="69"/>
      <c r="DD335" s="71">
        <f>CX335*$H335</f>
        <v>0</v>
      </c>
      <c r="DE335" s="68">
        <f>SUM(DF335:DJ335)</f>
        <v>0</v>
      </c>
      <c r="DF335" s="69"/>
      <c r="DG335" s="69"/>
      <c r="DH335" s="69"/>
      <c r="DI335" s="69"/>
      <c r="DJ335" s="69"/>
      <c r="DK335" s="71">
        <f>DE335*$H335</f>
        <v>0</v>
      </c>
      <c r="DL335" s="68">
        <f>SUM(DM335:DQ335)</f>
        <v>0</v>
      </c>
      <c r="DM335" s="69"/>
      <c r="DN335" s="69"/>
      <c r="DO335" s="69"/>
      <c r="DP335" s="69"/>
      <c r="DQ335" s="69"/>
      <c r="DR335" s="71">
        <f>DL335*$H335</f>
        <v>0</v>
      </c>
      <c r="DS335" s="68">
        <f>SUM(DT335:DX335)</f>
        <v>0</v>
      </c>
      <c r="DT335" s="69"/>
      <c r="DU335" s="69"/>
      <c r="DV335" s="69"/>
      <c r="DW335" s="69"/>
      <c r="DX335" s="69"/>
      <c r="DY335" s="71">
        <f>DS335*$H335</f>
        <v>0</v>
      </c>
      <c r="DZ335" s="68">
        <f>SUM(EA335:EE335)</f>
        <v>0</v>
      </c>
      <c r="EA335" s="69"/>
      <c r="EB335" s="69"/>
      <c r="EC335" s="69"/>
      <c r="ED335" s="69"/>
      <c r="EE335" s="69"/>
      <c r="EF335" s="71">
        <f>DZ335*$H335</f>
        <v>0</v>
      </c>
      <c r="EG335" s="70">
        <f t="shared" si="116"/>
        <v>1</v>
      </c>
      <c r="EH335" s="73">
        <f t="shared" si="117"/>
        <v>0</v>
      </c>
      <c r="EI335" s="70">
        <f t="shared" si="119"/>
        <v>0</v>
      </c>
      <c r="EJ335" s="66">
        <f t="shared" si="120"/>
        <v>0</v>
      </c>
      <c r="EM335" s="67"/>
    </row>
    <row r="336" spans="1:143" ht="25.5" outlineLevel="1" x14ac:dyDescent="0.2">
      <c r="A336" s="302" t="s">
        <v>449</v>
      </c>
      <c r="B336" s="303" t="s">
        <v>93</v>
      </c>
      <c r="C336" s="306" t="str">
        <f>IFERROR(IFERROR(IF(MATCH(B336,[1]SINAPI!$A$3:$A$7037,0),(PROPER(VLOOKUP(B336,[1]SINAPI!$A$3:$E$7037,5,0))),0),IFERROR(IF(MATCH(B336,'[1]CDHU-182'!$A$9:$A$4098,0),(UPPER(VLOOKUP(B336,'[1]CDHU-182'!$A$9:$H$4098,8,0))),0),IFERROR(IF(MATCH(B336,[1]FDE!$A$7:$A$3232,0),(VLOOKUP(B336,[1]FDE!$A$7:$E$3232,5,0)),0),IF(MATCH(B336,'[1]SIURB Edif'!$A$2:$A$2699,0),(PROPER(VLOOKUP(B336,'[1]SIURB Edif'!A$2:E$2699,5,0))),0))))," ")</f>
        <v>FDE-Julho/21</v>
      </c>
      <c r="D336" s="169" t="s">
        <v>341</v>
      </c>
      <c r="E336" s="170" t="s">
        <v>75</v>
      </c>
      <c r="F336" s="171">
        <v>1</v>
      </c>
      <c r="G336" s="74"/>
      <c r="H336" s="172">
        <f>ROUND(IFERROR(F336*G336," - "),2)</f>
        <v>0</v>
      </c>
      <c r="I336" s="173" t="e">
        <f>H336/$G$686</f>
        <v>#DIV/0!</v>
      </c>
      <c r="J336" s="19">
        <f t="shared" si="118"/>
        <v>1</v>
      </c>
      <c r="K336" s="68">
        <f>SUM(L336:P336)</f>
        <v>0</v>
      </c>
      <c r="L336" s="69"/>
      <c r="M336" s="69"/>
      <c r="N336" s="69"/>
      <c r="O336" s="69"/>
      <c r="P336" s="69"/>
      <c r="Q336" s="73">
        <f>K336*$H336</f>
        <v>0</v>
      </c>
      <c r="R336" s="68">
        <f>SUM(S336:W336)</f>
        <v>0</v>
      </c>
      <c r="S336" s="69"/>
      <c r="T336" s="69"/>
      <c r="U336" s="69"/>
      <c r="V336" s="69"/>
      <c r="W336" s="69"/>
      <c r="X336" s="71">
        <f>R336*$H336</f>
        <v>0</v>
      </c>
      <c r="Y336" s="68">
        <f>SUM(Z336:AD336)</f>
        <v>0</v>
      </c>
      <c r="Z336" s="69"/>
      <c r="AA336" s="69"/>
      <c r="AB336" s="69"/>
      <c r="AC336" s="69"/>
      <c r="AD336" s="69"/>
      <c r="AE336" s="71">
        <f>Y336*$H336</f>
        <v>0</v>
      </c>
      <c r="AF336" s="68">
        <f>SUM(AG336:AK336)</f>
        <v>0</v>
      </c>
      <c r="AG336" s="69"/>
      <c r="AH336" s="69"/>
      <c r="AI336" s="69"/>
      <c r="AJ336" s="69"/>
      <c r="AK336" s="69"/>
      <c r="AL336" s="71">
        <f>AF336*$H336</f>
        <v>0</v>
      </c>
      <c r="AM336" s="68">
        <f>SUM(AN336:AR336)</f>
        <v>0</v>
      </c>
      <c r="AN336" s="69"/>
      <c r="AO336" s="69"/>
      <c r="AP336" s="69"/>
      <c r="AQ336" s="69"/>
      <c r="AR336" s="69"/>
      <c r="AS336" s="71">
        <f>AM336*$H336</f>
        <v>0</v>
      </c>
      <c r="AT336" s="68">
        <f>SUM(AU336:AY336)</f>
        <v>0</v>
      </c>
      <c r="AU336" s="69"/>
      <c r="AV336" s="69"/>
      <c r="AW336" s="69"/>
      <c r="AX336" s="69"/>
      <c r="AY336" s="69"/>
      <c r="AZ336" s="71">
        <f>AT336*$H336</f>
        <v>0</v>
      </c>
      <c r="BA336" s="68">
        <f>SUM(BB336:BF336)</f>
        <v>0</v>
      </c>
      <c r="BB336" s="69"/>
      <c r="BC336" s="69"/>
      <c r="BD336" s="69"/>
      <c r="BE336" s="69"/>
      <c r="BF336" s="69"/>
      <c r="BG336" s="71">
        <f>BA336*$H336</f>
        <v>0</v>
      </c>
      <c r="BH336" s="68">
        <f>SUM(BI336:BM336)</f>
        <v>0</v>
      </c>
      <c r="BI336" s="69"/>
      <c r="BJ336" s="69"/>
      <c r="BK336" s="69"/>
      <c r="BL336" s="69"/>
      <c r="BM336" s="69"/>
      <c r="BN336" s="71">
        <f>BH336*$H336</f>
        <v>0</v>
      </c>
      <c r="BO336" s="68">
        <f>SUM(BP336:BT336)</f>
        <v>0</v>
      </c>
      <c r="BP336" s="69"/>
      <c r="BQ336" s="69"/>
      <c r="BR336" s="69"/>
      <c r="BS336" s="69"/>
      <c r="BT336" s="69"/>
      <c r="BU336" s="71">
        <f>BO336*$H336</f>
        <v>0</v>
      </c>
      <c r="BV336" s="68">
        <f>SUM(BW336:CA336)</f>
        <v>0</v>
      </c>
      <c r="BW336" s="69"/>
      <c r="BX336" s="69"/>
      <c r="BY336" s="69"/>
      <c r="BZ336" s="69"/>
      <c r="CA336" s="69"/>
      <c r="CB336" s="71">
        <f>BV336*$H336</f>
        <v>0</v>
      </c>
      <c r="CC336" s="68">
        <f>SUM(CD336:CH336)</f>
        <v>0</v>
      </c>
      <c r="CD336" s="69"/>
      <c r="CE336" s="69"/>
      <c r="CF336" s="69"/>
      <c r="CG336" s="69"/>
      <c r="CH336" s="69"/>
      <c r="CI336" s="71">
        <f>CC336*$H336</f>
        <v>0</v>
      </c>
      <c r="CJ336" s="68">
        <f>SUM(CK336:CO336)</f>
        <v>0</v>
      </c>
      <c r="CK336" s="69"/>
      <c r="CL336" s="69"/>
      <c r="CM336" s="69"/>
      <c r="CN336" s="69"/>
      <c r="CO336" s="69"/>
      <c r="CP336" s="71">
        <f>CJ336*$H336</f>
        <v>0</v>
      </c>
      <c r="CQ336" s="68">
        <f>SUM(CR336:CV336)</f>
        <v>0</v>
      </c>
      <c r="CR336" s="69"/>
      <c r="CS336" s="69"/>
      <c r="CT336" s="69"/>
      <c r="CU336" s="69"/>
      <c r="CV336" s="69"/>
      <c r="CW336" s="71">
        <f>CQ336*$H336</f>
        <v>0</v>
      </c>
      <c r="CX336" s="68">
        <f>SUM(CY336:DC336)</f>
        <v>0</v>
      </c>
      <c r="CY336" s="69"/>
      <c r="CZ336" s="69"/>
      <c r="DA336" s="69"/>
      <c r="DB336" s="69"/>
      <c r="DC336" s="69"/>
      <c r="DD336" s="71">
        <f>CX336*$H336</f>
        <v>0</v>
      </c>
      <c r="DE336" s="68">
        <f>SUM(DF336:DJ336)</f>
        <v>0</v>
      </c>
      <c r="DF336" s="69"/>
      <c r="DG336" s="69"/>
      <c r="DH336" s="69"/>
      <c r="DI336" s="69"/>
      <c r="DJ336" s="69"/>
      <c r="DK336" s="71">
        <f>DE336*$H336</f>
        <v>0</v>
      </c>
      <c r="DL336" s="68">
        <f>SUM(DM336:DQ336)</f>
        <v>0</v>
      </c>
      <c r="DM336" s="69"/>
      <c r="DN336" s="69"/>
      <c r="DO336" s="69"/>
      <c r="DP336" s="69"/>
      <c r="DQ336" s="69"/>
      <c r="DR336" s="71">
        <f>DL336*$H336</f>
        <v>0</v>
      </c>
      <c r="DS336" s="68">
        <f>SUM(DT336:DX336)</f>
        <v>0</v>
      </c>
      <c r="DT336" s="69"/>
      <c r="DU336" s="69"/>
      <c r="DV336" s="69"/>
      <c r="DW336" s="69"/>
      <c r="DX336" s="69"/>
      <c r="DY336" s="71">
        <f>DS336*$H336</f>
        <v>0</v>
      </c>
      <c r="DZ336" s="68">
        <f>SUM(EA336:EE336)</f>
        <v>0</v>
      </c>
      <c r="EA336" s="69"/>
      <c r="EB336" s="69"/>
      <c r="EC336" s="69"/>
      <c r="ED336" s="69"/>
      <c r="EE336" s="69"/>
      <c r="EF336" s="71">
        <f>DZ336*$H336</f>
        <v>0</v>
      </c>
      <c r="EG336" s="70">
        <f t="shared" si="116"/>
        <v>1</v>
      </c>
      <c r="EH336" s="73">
        <f t="shared" si="117"/>
        <v>0</v>
      </c>
      <c r="EI336" s="70">
        <f t="shared" si="119"/>
        <v>0</v>
      </c>
      <c r="EJ336" s="66">
        <f t="shared" si="120"/>
        <v>0</v>
      </c>
      <c r="EM336" s="67"/>
    </row>
    <row r="337" spans="1:143" ht="26.25" outlineLevel="1" thickBot="1" x14ac:dyDescent="0.25">
      <c r="A337" s="302" t="s">
        <v>450</v>
      </c>
      <c r="B337" s="303" t="s">
        <v>74</v>
      </c>
      <c r="C337" s="306" t="str">
        <f>IFERROR(IFERROR(IF(MATCH(B337,[1]SINAPI!$A$3:$A$7037,0),(PROPER(VLOOKUP(B337,[1]SINAPI!$A$3:$E$7037,5,0))),0),IFERROR(IF(MATCH(B337,'[1]CDHU-182'!$A$9:$A$4098,0),(UPPER(VLOOKUP(B337,'[1]CDHU-182'!$A$9:$H$4098,8,0))),0),IFERROR(IF(MATCH(B337,[1]FDE!$A$7:$A$3232,0),(VLOOKUP(B337,[1]FDE!$A$7:$E$3232,5,0)),0),IF(MATCH(B337,'[1]SIURB Edif'!$A$2:$A$2699,0),(PROPER(VLOOKUP(B337,'[1]SIURB Edif'!A$2:E$2699,5,0))),0))))," ")</f>
        <v>FDE-Julho/21</v>
      </c>
      <c r="D337" s="169" t="s">
        <v>813</v>
      </c>
      <c r="E337" s="170" t="s">
        <v>75</v>
      </c>
      <c r="F337" s="171">
        <v>1</v>
      </c>
      <c r="G337" s="74"/>
      <c r="H337" s="172">
        <f>ROUND(IFERROR(F337*G337," - "),2)</f>
        <v>0</v>
      </c>
      <c r="I337" s="175" t="e">
        <f>H337/$G$686</f>
        <v>#DIV/0!</v>
      </c>
      <c r="J337" s="19">
        <f t="shared" si="118"/>
        <v>1</v>
      </c>
      <c r="K337" s="68">
        <f>SUM(L337:P337)</f>
        <v>0</v>
      </c>
      <c r="L337" s="82"/>
      <c r="M337" s="82"/>
      <c r="N337" s="82"/>
      <c r="O337" s="82"/>
      <c r="P337" s="82"/>
      <c r="Q337" s="73">
        <f>K337*$H337</f>
        <v>0</v>
      </c>
      <c r="R337" s="68">
        <f>SUM(S337:W337)</f>
        <v>0</v>
      </c>
      <c r="S337" s="82"/>
      <c r="T337" s="82"/>
      <c r="U337" s="82"/>
      <c r="V337" s="82"/>
      <c r="W337" s="82"/>
      <c r="X337" s="73">
        <f>R337*$H337</f>
        <v>0</v>
      </c>
      <c r="Y337" s="68">
        <f>SUM(Z337:AD337)</f>
        <v>0</v>
      </c>
      <c r="Z337" s="82"/>
      <c r="AA337" s="82"/>
      <c r="AB337" s="82"/>
      <c r="AC337" s="82"/>
      <c r="AD337" s="82"/>
      <c r="AE337" s="73">
        <f>Y337*$H337</f>
        <v>0</v>
      </c>
      <c r="AF337" s="68">
        <f>SUM(AG337:AK337)</f>
        <v>0</v>
      </c>
      <c r="AG337" s="82"/>
      <c r="AH337" s="82"/>
      <c r="AI337" s="82"/>
      <c r="AJ337" s="82"/>
      <c r="AK337" s="82"/>
      <c r="AL337" s="73">
        <f>AF337*$H337</f>
        <v>0</v>
      </c>
      <c r="AM337" s="68">
        <f>SUM(AN337:AR337)</f>
        <v>0</v>
      </c>
      <c r="AN337" s="82"/>
      <c r="AO337" s="82"/>
      <c r="AP337" s="82"/>
      <c r="AQ337" s="82"/>
      <c r="AR337" s="82"/>
      <c r="AS337" s="73">
        <f>AM337*$H337</f>
        <v>0</v>
      </c>
      <c r="AT337" s="68">
        <f>SUM(AU337:AY337)</f>
        <v>0</v>
      </c>
      <c r="AU337" s="82"/>
      <c r="AV337" s="82"/>
      <c r="AW337" s="82"/>
      <c r="AX337" s="82"/>
      <c r="AY337" s="82"/>
      <c r="AZ337" s="73">
        <f>AT337*$H337</f>
        <v>0</v>
      </c>
      <c r="BA337" s="68">
        <f>SUM(BB337:BF337)</f>
        <v>0</v>
      </c>
      <c r="BB337" s="82"/>
      <c r="BC337" s="82"/>
      <c r="BD337" s="82"/>
      <c r="BE337" s="82"/>
      <c r="BF337" s="82"/>
      <c r="BG337" s="73">
        <f>BA337*$H337</f>
        <v>0</v>
      </c>
      <c r="BH337" s="68">
        <f>SUM(BI337:BM337)</f>
        <v>0</v>
      </c>
      <c r="BI337" s="82"/>
      <c r="BJ337" s="82"/>
      <c r="BK337" s="82"/>
      <c r="BL337" s="82"/>
      <c r="BM337" s="82"/>
      <c r="BN337" s="73">
        <f>BH337*$H337</f>
        <v>0</v>
      </c>
      <c r="BO337" s="68">
        <f>SUM(BP337:BT337)</f>
        <v>0</v>
      </c>
      <c r="BP337" s="82"/>
      <c r="BQ337" s="82"/>
      <c r="BR337" s="82"/>
      <c r="BS337" s="82"/>
      <c r="BT337" s="82"/>
      <c r="BU337" s="73">
        <f>BO337*$H337</f>
        <v>0</v>
      </c>
      <c r="BV337" s="68">
        <f>SUM(BW337:CA337)</f>
        <v>0</v>
      </c>
      <c r="BW337" s="82"/>
      <c r="BX337" s="82"/>
      <c r="BY337" s="82"/>
      <c r="BZ337" s="82"/>
      <c r="CA337" s="82"/>
      <c r="CB337" s="73">
        <f>BV337*$H337</f>
        <v>0</v>
      </c>
      <c r="CC337" s="68">
        <f>SUM(CD337:CH337)</f>
        <v>0</v>
      </c>
      <c r="CD337" s="82"/>
      <c r="CE337" s="82"/>
      <c r="CF337" s="82"/>
      <c r="CG337" s="82"/>
      <c r="CH337" s="82"/>
      <c r="CI337" s="73">
        <f>CC337*$H337</f>
        <v>0</v>
      </c>
      <c r="CJ337" s="68">
        <f>SUM(CK337:CO337)</f>
        <v>0</v>
      </c>
      <c r="CK337" s="82"/>
      <c r="CL337" s="82"/>
      <c r="CM337" s="82"/>
      <c r="CN337" s="82"/>
      <c r="CO337" s="82"/>
      <c r="CP337" s="73">
        <f>CJ337*$H337</f>
        <v>0</v>
      </c>
      <c r="CQ337" s="68">
        <f>SUM(CR337:CV337)</f>
        <v>0</v>
      </c>
      <c r="CR337" s="82"/>
      <c r="CS337" s="82"/>
      <c r="CT337" s="82"/>
      <c r="CU337" s="82"/>
      <c r="CV337" s="82"/>
      <c r="CW337" s="73">
        <f>CQ337*$H337</f>
        <v>0</v>
      </c>
      <c r="CX337" s="68">
        <f>SUM(CY337:DC337)</f>
        <v>0</v>
      </c>
      <c r="CY337" s="82"/>
      <c r="CZ337" s="82"/>
      <c r="DA337" s="82"/>
      <c r="DB337" s="82"/>
      <c r="DC337" s="82"/>
      <c r="DD337" s="73">
        <f>CX337*$H337</f>
        <v>0</v>
      </c>
      <c r="DE337" s="68">
        <f>SUM(DF337:DJ337)</f>
        <v>0</v>
      </c>
      <c r="DF337" s="82"/>
      <c r="DG337" s="82"/>
      <c r="DH337" s="82"/>
      <c r="DI337" s="82"/>
      <c r="DJ337" s="82"/>
      <c r="DK337" s="73">
        <f>DE337*$H337</f>
        <v>0</v>
      </c>
      <c r="DL337" s="68">
        <f>SUM(DM337:DQ337)</f>
        <v>0</v>
      </c>
      <c r="DM337" s="82"/>
      <c r="DN337" s="82"/>
      <c r="DO337" s="82"/>
      <c r="DP337" s="82"/>
      <c r="DQ337" s="82"/>
      <c r="DR337" s="73">
        <f>DL337*$H337</f>
        <v>0</v>
      </c>
      <c r="DS337" s="68">
        <f>SUM(DT337:DX337)</f>
        <v>0</v>
      </c>
      <c r="DT337" s="82"/>
      <c r="DU337" s="82"/>
      <c r="DV337" s="82"/>
      <c r="DW337" s="82"/>
      <c r="DX337" s="82"/>
      <c r="DY337" s="73">
        <f>DS337*$H337</f>
        <v>0</v>
      </c>
      <c r="DZ337" s="68">
        <f>SUM(EA337:EE337)</f>
        <v>0</v>
      </c>
      <c r="EA337" s="82"/>
      <c r="EB337" s="82"/>
      <c r="EC337" s="82"/>
      <c r="ED337" s="82"/>
      <c r="EE337" s="82"/>
      <c r="EF337" s="73">
        <f>DZ337*$H337</f>
        <v>0</v>
      </c>
      <c r="EG337" s="70">
        <f t="shared" si="116"/>
        <v>1</v>
      </c>
      <c r="EH337" s="73">
        <f t="shared" si="117"/>
        <v>0</v>
      </c>
      <c r="EI337" s="70">
        <f t="shared" si="119"/>
        <v>0</v>
      </c>
      <c r="EJ337" s="66">
        <f t="shared" si="120"/>
        <v>0</v>
      </c>
      <c r="EM337" s="67"/>
    </row>
    <row r="338" spans="1:143" ht="15.75" thickBot="1" x14ac:dyDescent="0.25">
      <c r="A338" s="309">
        <v>19</v>
      </c>
      <c r="B338" s="310"/>
      <c r="C338" s="308"/>
      <c r="D338" s="179" t="s">
        <v>903</v>
      </c>
      <c r="E338" s="167">
        <f>ROUND(SUM(E339,E342,E346,E348,E353,E357),2)</f>
        <v>0</v>
      </c>
      <c r="F338" s="167"/>
      <c r="G338" s="167"/>
      <c r="H338" s="29"/>
      <c r="I338" s="12" t="e">
        <f>E338/$G$686</f>
        <v>#DIV/0!</v>
      </c>
      <c r="J338" s="26" t="e">
        <f t="shared" si="118"/>
        <v>#DIV/0!</v>
      </c>
      <c r="K338" s="75" t="e">
        <f>ROUND(Q338/$E338,4)</f>
        <v>#DIV/0!</v>
      </c>
      <c r="L338" s="76" t="e">
        <f>SUMPRODUCT(L339:L360,$H339:$H360)/$E338</f>
        <v>#DIV/0!</v>
      </c>
      <c r="M338" s="76" t="e">
        <f>SUMPRODUCT(M339:M360,$H339:$H360)/$E338</f>
        <v>#DIV/0!</v>
      </c>
      <c r="N338" s="76" t="e">
        <f>SUMPRODUCT(N339:N360,$H339:$H360)/$E338</f>
        <v>#DIV/0!</v>
      </c>
      <c r="O338" s="76" t="e">
        <f>SUMPRODUCT(O339:O360,$H339:$H360)/$E338</f>
        <v>#DIV/0!</v>
      </c>
      <c r="P338" s="76" t="e">
        <f>SUMPRODUCT(P339:P360,$H339:$H360)/$E338</f>
        <v>#DIV/0!</v>
      </c>
      <c r="Q338" s="77">
        <f>SUM(Q339:Q360)</f>
        <v>0</v>
      </c>
      <c r="R338" s="78" t="e">
        <f>ROUND(X338/$E338,4)</f>
        <v>#DIV/0!</v>
      </c>
      <c r="S338" s="76" t="e">
        <f>SUMPRODUCT(S339:S360,$H339:$H360)/$E338</f>
        <v>#DIV/0!</v>
      </c>
      <c r="T338" s="76" t="e">
        <f>SUMPRODUCT(T339:T360,$H339:$H360)/$E338</f>
        <v>#DIV/0!</v>
      </c>
      <c r="U338" s="76" t="e">
        <f>SUMPRODUCT(U339:U360,$H339:$H360)/$E338</f>
        <v>#DIV/0!</v>
      </c>
      <c r="V338" s="76" t="e">
        <f>SUMPRODUCT(V339:V360,$H339:$H360)/$E338</f>
        <v>#DIV/0!</v>
      </c>
      <c r="W338" s="76" t="e">
        <f>SUMPRODUCT(W339:W360,$H339:$H360)/$E338</f>
        <v>#DIV/0!</v>
      </c>
      <c r="X338" s="77">
        <f>SUM(X339:X360)</f>
        <v>0</v>
      </c>
      <c r="Y338" s="78" t="e">
        <f>ROUND(AE338/$E338,4)</f>
        <v>#DIV/0!</v>
      </c>
      <c r="Z338" s="76" t="e">
        <f>SUMPRODUCT(Z339:Z360,$H339:$H360)/$E338</f>
        <v>#DIV/0!</v>
      </c>
      <c r="AA338" s="76" t="e">
        <f>SUMPRODUCT(AA339:AA360,$H339:$H360)/$E338</f>
        <v>#DIV/0!</v>
      </c>
      <c r="AB338" s="76" t="e">
        <f>SUMPRODUCT(AB339:AB360,$H339:$H360)/$E338</f>
        <v>#DIV/0!</v>
      </c>
      <c r="AC338" s="76" t="e">
        <f>SUMPRODUCT(AC339:AC360,$H339:$H360)/$E338</f>
        <v>#DIV/0!</v>
      </c>
      <c r="AD338" s="76" t="e">
        <f>SUMPRODUCT(AD339:AD360,$H339:$H360)/$E338</f>
        <v>#DIV/0!</v>
      </c>
      <c r="AE338" s="77">
        <f>SUM(AE339:AE360)</f>
        <v>0</v>
      </c>
      <c r="AF338" s="81" t="e">
        <f>ROUND(AL338/$E338,4)</f>
        <v>#DIV/0!</v>
      </c>
      <c r="AG338" s="76" t="e">
        <f>SUMPRODUCT(AG339:AG360,$H339:$H360)/$E338</f>
        <v>#DIV/0!</v>
      </c>
      <c r="AH338" s="76" t="e">
        <f>SUMPRODUCT(AH339:AH360,$H339:$H360)/$E338</f>
        <v>#DIV/0!</v>
      </c>
      <c r="AI338" s="76" t="e">
        <f>SUMPRODUCT(AI339:AI360,$H339:$H360)/$E338</f>
        <v>#DIV/0!</v>
      </c>
      <c r="AJ338" s="76" t="e">
        <f>SUMPRODUCT(AJ339:AJ360,$H339:$H360)/$E338</f>
        <v>#DIV/0!</v>
      </c>
      <c r="AK338" s="76" t="e">
        <f>SUMPRODUCT(AK339:AK360,$H339:$H360)/$E338</f>
        <v>#DIV/0!</v>
      </c>
      <c r="AL338" s="77">
        <f>SUM(AL339:AL360)</f>
        <v>0</v>
      </c>
      <c r="AM338" s="81" t="e">
        <f>ROUND(AS338/$E338,4)</f>
        <v>#DIV/0!</v>
      </c>
      <c r="AN338" s="76" t="e">
        <f>SUMPRODUCT(AN339:AN360,$H339:$H360)/$E338</f>
        <v>#DIV/0!</v>
      </c>
      <c r="AO338" s="76" t="e">
        <f>SUMPRODUCT(AO339:AO360,$H339:$H360)/$E338</f>
        <v>#DIV/0!</v>
      </c>
      <c r="AP338" s="76" t="e">
        <f>SUMPRODUCT(AP339:AP360,$H339:$H360)/$E338</f>
        <v>#DIV/0!</v>
      </c>
      <c r="AQ338" s="76" t="e">
        <f>SUMPRODUCT(AQ339:AQ360,$H339:$H360)/$E338</f>
        <v>#DIV/0!</v>
      </c>
      <c r="AR338" s="76" t="e">
        <f>SUMPRODUCT(AR339:AR360,$H339:$H360)/$E338</f>
        <v>#DIV/0!</v>
      </c>
      <c r="AS338" s="77">
        <f>SUM(AS339:AS360)</f>
        <v>0</v>
      </c>
      <c r="AT338" s="81" t="e">
        <f>ROUND(AZ338/$E338,4)</f>
        <v>#DIV/0!</v>
      </c>
      <c r="AU338" s="76" t="e">
        <f>SUMPRODUCT(AU339:AU360,$H339:$H360)/$E338</f>
        <v>#DIV/0!</v>
      </c>
      <c r="AV338" s="76" t="e">
        <f>SUMPRODUCT(AV339:AV360,$H339:$H360)/$E338</f>
        <v>#DIV/0!</v>
      </c>
      <c r="AW338" s="76" t="e">
        <f>SUMPRODUCT(AW339:AW360,$H339:$H360)/$E338</f>
        <v>#DIV/0!</v>
      </c>
      <c r="AX338" s="76" t="e">
        <f>SUMPRODUCT(AX339:AX360,$H339:$H360)/$E338</f>
        <v>#DIV/0!</v>
      </c>
      <c r="AY338" s="76" t="e">
        <f>SUMPRODUCT(AY339:AY360,$H339:$H360)/$E338</f>
        <v>#DIV/0!</v>
      </c>
      <c r="AZ338" s="77">
        <f>SUM(AZ339:AZ360)</f>
        <v>0</v>
      </c>
      <c r="BA338" s="81" t="e">
        <f>ROUND(BG338/$E338,4)</f>
        <v>#DIV/0!</v>
      </c>
      <c r="BB338" s="76" t="e">
        <f>SUMPRODUCT(BB339:BB360,$H339:$H360)/$E338</f>
        <v>#DIV/0!</v>
      </c>
      <c r="BC338" s="76" t="e">
        <f>SUMPRODUCT(BC339:BC360,$H339:$H360)/$E338</f>
        <v>#DIV/0!</v>
      </c>
      <c r="BD338" s="76" t="e">
        <f>SUMPRODUCT(BD339:BD360,$H339:$H360)/$E338</f>
        <v>#DIV/0!</v>
      </c>
      <c r="BE338" s="76" t="e">
        <f>SUMPRODUCT(BE339:BE360,$H339:$H360)/$E338</f>
        <v>#DIV/0!</v>
      </c>
      <c r="BF338" s="76" t="e">
        <f>SUMPRODUCT(BF339:BF360,$H339:$H360)/$E338</f>
        <v>#DIV/0!</v>
      </c>
      <c r="BG338" s="77">
        <f>SUM(BG339:BG360)</f>
        <v>0</v>
      </c>
      <c r="BH338" s="81" t="e">
        <f>ROUND(BN338/$E338,4)</f>
        <v>#DIV/0!</v>
      </c>
      <c r="BI338" s="76" t="e">
        <f>SUMPRODUCT(BI339:BI360,$H339:$H360)/$E338</f>
        <v>#DIV/0!</v>
      </c>
      <c r="BJ338" s="76" t="e">
        <f>SUMPRODUCT(BJ339:BJ360,$H339:$H360)/$E338</f>
        <v>#DIV/0!</v>
      </c>
      <c r="BK338" s="76" t="e">
        <f>SUMPRODUCT(BK339:BK360,$H339:$H360)/$E338</f>
        <v>#DIV/0!</v>
      </c>
      <c r="BL338" s="76" t="e">
        <f>SUMPRODUCT(BL339:BL360,$H339:$H360)/$E338</f>
        <v>#DIV/0!</v>
      </c>
      <c r="BM338" s="76" t="e">
        <f>SUMPRODUCT(BM339:BM360,$H339:$H360)/$E338</f>
        <v>#DIV/0!</v>
      </c>
      <c r="BN338" s="77">
        <f>SUM(BN339:BN360)</f>
        <v>0</v>
      </c>
      <c r="BO338" s="81" t="e">
        <f>ROUND(BU338/$E338,4)</f>
        <v>#DIV/0!</v>
      </c>
      <c r="BP338" s="76" t="e">
        <f>SUMPRODUCT(BP339:BP360,$H339:$H360)/$E338</f>
        <v>#DIV/0!</v>
      </c>
      <c r="BQ338" s="76" t="e">
        <f>SUMPRODUCT(BQ339:BQ360,$H339:$H360)/$E338</f>
        <v>#DIV/0!</v>
      </c>
      <c r="BR338" s="76" t="e">
        <f>SUMPRODUCT(BR339:BR360,$H339:$H360)/$E338</f>
        <v>#DIV/0!</v>
      </c>
      <c r="BS338" s="76" t="e">
        <f>SUMPRODUCT(BS339:BS360,$H339:$H360)/$E338</f>
        <v>#DIV/0!</v>
      </c>
      <c r="BT338" s="76" t="e">
        <f>SUMPRODUCT(BT339:BT360,$H339:$H360)/$E338</f>
        <v>#DIV/0!</v>
      </c>
      <c r="BU338" s="77">
        <f>SUM(BU339:BU360)</f>
        <v>0</v>
      </c>
      <c r="BV338" s="81" t="e">
        <f>ROUND(CB338/$E338,4)</f>
        <v>#DIV/0!</v>
      </c>
      <c r="BW338" s="76" t="e">
        <f>SUMPRODUCT(BW339:BW360,$H339:$H360)/$E338</f>
        <v>#DIV/0!</v>
      </c>
      <c r="BX338" s="76" t="e">
        <f>SUMPRODUCT(BX339:BX360,$H339:$H360)/$E338</f>
        <v>#DIV/0!</v>
      </c>
      <c r="BY338" s="76" t="e">
        <f>SUMPRODUCT(BY339:BY360,$H339:$H360)/$E338</f>
        <v>#DIV/0!</v>
      </c>
      <c r="BZ338" s="76" t="e">
        <f>SUMPRODUCT(BZ339:BZ360,$H339:$H360)/$E338</f>
        <v>#DIV/0!</v>
      </c>
      <c r="CA338" s="76" t="e">
        <f>SUMPRODUCT(CA339:CA360,$H339:$H360)/$E338</f>
        <v>#DIV/0!</v>
      </c>
      <c r="CB338" s="77">
        <f>SUM(CB339:CB360)</f>
        <v>0</v>
      </c>
      <c r="CC338" s="81" t="e">
        <f>ROUND(CI338/$E338,4)</f>
        <v>#DIV/0!</v>
      </c>
      <c r="CD338" s="76" t="e">
        <f>SUMPRODUCT(CD339:CD360,$H339:$H360)/$E338</f>
        <v>#DIV/0!</v>
      </c>
      <c r="CE338" s="76" t="e">
        <f>SUMPRODUCT(CE339:CE360,$H339:$H360)/$E338</f>
        <v>#DIV/0!</v>
      </c>
      <c r="CF338" s="76" t="e">
        <f>SUMPRODUCT(CF339:CF360,$H339:$H360)/$E338</f>
        <v>#DIV/0!</v>
      </c>
      <c r="CG338" s="76" t="e">
        <f>SUMPRODUCT(CG339:CG360,$H339:$H360)/$E338</f>
        <v>#DIV/0!</v>
      </c>
      <c r="CH338" s="76" t="e">
        <f>SUMPRODUCT(CH339:CH360,$H339:$H360)/$E338</f>
        <v>#DIV/0!</v>
      </c>
      <c r="CI338" s="77">
        <f>SUM(CI339:CI360)</f>
        <v>0</v>
      </c>
      <c r="CJ338" s="81" t="e">
        <f>ROUND(CP338/$E338,4)</f>
        <v>#DIV/0!</v>
      </c>
      <c r="CK338" s="76" t="e">
        <f>SUMPRODUCT(CK339:CK360,$H339:$H360)/$E338</f>
        <v>#DIV/0!</v>
      </c>
      <c r="CL338" s="76" t="e">
        <f>SUMPRODUCT(CL339:CL360,$H339:$H360)/$E338</f>
        <v>#DIV/0!</v>
      </c>
      <c r="CM338" s="76" t="e">
        <f>SUMPRODUCT(CM339:CM360,$H339:$H360)/$E338</f>
        <v>#DIV/0!</v>
      </c>
      <c r="CN338" s="76" t="e">
        <f>SUMPRODUCT(CN339:CN360,$H339:$H360)/$E338</f>
        <v>#DIV/0!</v>
      </c>
      <c r="CO338" s="76" t="e">
        <f>SUMPRODUCT(CO339:CO360,$H339:$H360)/$E338</f>
        <v>#DIV/0!</v>
      </c>
      <c r="CP338" s="77">
        <f>SUM(CP339:CP360)</f>
        <v>0</v>
      </c>
      <c r="CQ338" s="81" t="e">
        <f>ROUND(CW338/$E338,4)</f>
        <v>#DIV/0!</v>
      </c>
      <c r="CR338" s="76" t="e">
        <f>SUMPRODUCT(CR339:CR360,$H339:$H360)/$E338</f>
        <v>#DIV/0!</v>
      </c>
      <c r="CS338" s="76" t="e">
        <f>SUMPRODUCT(CS339:CS360,$H339:$H360)/$E338</f>
        <v>#DIV/0!</v>
      </c>
      <c r="CT338" s="76" t="e">
        <f>SUMPRODUCT(CT339:CT360,$H339:$H360)/$E338</f>
        <v>#DIV/0!</v>
      </c>
      <c r="CU338" s="76" t="e">
        <f>SUMPRODUCT(CU339:CU360,$H339:$H360)/$E338</f>
        <v>#DIV/0!</v>
      </c>
      <c r="CV338" s="76" t="e">
        <f>SUMPRODUCT(CV339:CV360,$H339:$H360)/$E338</f>
        <v>#DIV/0!</v>
      </c>
      <c r="CW338" s="77">
        <f>SUM(CW339:CW360)</f>
        <v>0</v>
      </c>
      <c r="CX338" s="81" t="e">
        <f>ROUND(DD338/$E338,4)</f>
        <v>#DIV/0!</v>
      </c>
      <c r="CY338" s="76" t="e">
        <f>SUMPRODUCT(CY339:CY360,$H339:$H360)/$E338</f>
        <v>#DIV/0!</v>
      </c>
      <c r="CZ338" s="76" t="e">
        <f>SUMPRODUCT(CZ339:CZ360,$H339:$H360)/$E338</f>
        <v>#DIV/0!</v>
      </c>
      <c r="DA338" s="76" t="e">
        <f>SUMPRODUCT(DA339:DA360,$H339:$H360)/$E338</f>
        <v>#DIV/0!</v>
      </c>
      <c r="DB338" s="76" t="e">
        <f>SUMPRODUCT(DB339:DB360,$H339:$H360)/$E338</f>
        <v>#DIV/0!</v>
      </c>
      <c r="DC338" s="76" t="e">
        <f>SUMPRODUCT(DC339:DC360,$H339:$H360)/$E338</f>
        <v>#DIV/0!</v>
      </c>
      <c r="DD338" s="77">
        <f>SUM(DD339:DD360)</f>
        <v>0</v>
      </c>
      <c r="DE338" s="81" t="e">
        <f>ROUND(DK338/$E338,4)</f>
        <v>#DIV/0!</v>
      </c>
      <c r="DF338" s="76" t="e">
        <f>SUMPRODUCT(DF339:DF360,$H339:$H360)/$E338</f>
        <v>#DIV/0!</v>
      </c>
      <c r="DG338" s="76" t="e">
        <f>SUMPRODUCT(DG339:DG360,$H339:$H360)/$E338</f>
        <v>#DIV/0!</v>
      </c>
      <c r="DH338" s="76" t="e">
        <f>SUMPRODUCT(DH339:DH360,$H339:$H360)/$E338</f>
        <v>#DIV/0!</v>
      </c>
      <c r="DI338" s="76" t="e">
        <f>SUMPRODUCT(DI339:DI360,$H339:$H360)/$E338</f>
        <v>#DIV/0!</v>
      </c>
      <c r="DJ338" s="76" t="e">
        <f>SUMPRODUCT(DJ339:DJ360,$H339:$H360)/$E338</f>
        <v>#DIV/0!</v>
      </c>
      <c r="DK338" s="77">
        <f>SUM(DK339:DK360)</f>
        <v>0</v>
      </c>
      <c r="DL338" s="81" t="e">
        <f>ROUND(DR338/$E338,4)</f>
        <v>#DIV/0!</v>
      </c>
      <c r="DM338" s="76" t="e">
        <f>SUMPRODUCT(DM339:DM360,$H339:$H360)/$E338</f>
        <v>#DIV/0!</v>
      </c>
      <c r="DN338" s="76" t="e">
        <f>SUMPRODUCT(DN339:DN360,$H339:$H360)/$E338</f>
        <v>#DIV/0!</v>
      </c>
      <c r="DO338" s="76" t="e">
        <f>SUMPRODUCT(DO339:DO360,$H339:$H360)/$E338</f>
        <v>#DIV/0!</v>
      </c>
      <c r="DP338" s="76" t="e">
        <f>SUMPRODUCT(DP339:DP360,$H339:$H360)/$E338</f>
        <v>#DIV/0!</v>
      </c>
      <c r="DQ338" s="76" t="e">
        <f>SUMPRODUCT(DQ339:DQ360,$H339:$H360)/$E338</f>
        <v>#DIV/0!</v>
      </c>
      <c r="DR338" s="77">
        <f>SUM(DR339:DR360)</f>
        <v>0</v>
      </c>
      <c r="DS338" s="81" t="e">
        <f>ROUND(DY338/$E338,4)</f>
        <v>#DIV/0!</v>
      </c>
      <c r="DT338" s="76" t="e">
        <f>SUMPRODUCT(DT339:DT360,$H339:$H360)/$E338</f>
        <v>#DIV/0!</v>
      </c>
      <c r="DU338" s="76" t="e">
        <f>SUMPRODUCT(DU339:DU360,$H339:$H360)/$E338</f>
        <v>#DIV/0!</v>
      </c>
      <c r="DV338" s="76" t="e">
        <f>SUMPRODUCT(DV339:DV360,$H339:$H360)/$E338</f>
        <v>#DIV/0!</v>
      </c>
      <c r="DW338" s="76" t="e">
        <f>SUMPRODUCT(DW339:DW360,$H339:$H360)/$E338</f>
        <v>#DIV/0!</v>
      </c>
      <c r="DX338" s="76" t="e">
        <f>SUMPRODUCT(DX339:DX360,$H339:$H360)/$E338</f>
        <v>#DIV/0!</v>
      </c>
      <c r="DY338" s="77">
        <f>SUM(DY339:DY360)</f>
        <v>0</v>
      </c>
      <c r="DZ338" s="81" t="e">
        <f>ROUND(EF338/$E338,4)</f>
        <v>#DIV/0!</v>
      </c>
      <c r="EA338" s="76" t="e">
        <f>SUMPRODUCT(EA339:EA360,$H339:$H360)/$E338</f>
        <v>#DIV/0!</v>
      </c>
      <c r="EB338" s="76" t="e">
        <f>SUMPRODUCT(EB339:EB360,$H339:$H360)/$E338</f>
        <v>#DIV/0!</v>
      </c>
      <c r="EC338" s="76" t="e">
        <f>SUMPRODUCT(EC339:EC360,$H339:$H360)/$E338</f>
        <v>#DIV/0!</v>
      </c>
      <c r="ED338" s="76" t="e">
        <f>SUMPRODUCT(ED339:ED360,$H339:$H360)/$E338</f>
        <v>#DIV/0!</v>
      </c>
      <c r="EE338" s="76" t="e">
        <f>SUMPRODUCT(EE339:EE360,$H339:$H360)/$E338</f>
        <v>#DIV/0!</v>
      </c>
      <c r="EF338" s="77">
        <f>SUM(EF339:EF360)</f>
        <v>0</v>
      </c>
      <c r="EG338" s="63" t="e">
        <f>ROUND(EH338/E338,4)</f>
        <v>#DIV/0!</v>
      </c>
      <c r="EH338" s="80">
        <f>E338-EJ338</f>
        <v>0</v>
      </c>
      <c r="EI338" s="63" t="e">
        <f>ROUND(EJ338/E338,4)</f>
        <v>#DIV/0!</v>
      </c>
      <c r="EJ338" s="66">
        <f t="shared" si="120"/>
        <v>0</v>
      </c>
      <c r="EM338" s="67"/>
    </row>
    <row r="339" spans="1:143" outlineLevel="1" x14ac:dyDescent="0.2">
      <c r="A339" s="311" t="s">
        <v>214</v>
      </c>
      <c r="B339" s="312"/>
      <c r="C339" s="307"/>
      <c r="D339" s="33" t="s">
        <v>354</v>
      </c>
      <c r="E339" s="28">
        <f>SUM(H340:H341)</f>
        <v>0</v>
      </c>
      <c r="F339" s="28"/>
      <c r="G339" s="28"/>
      <c r="H339" s="28"/>
      <c r="I339" s="27" t="e">
        <f>E339/$G$686</f>
        <v>#DIV/0!</v>
      </c>
      <c r="J339" s="19">
        <f t="shared" si="118"/>
        <v>0</v>
      </c>
      <c r="K339" s="68"/>
      <c r="L339" s="69"/>
      <c r="M339" s="69"/>
      <c r="N339" s="69"/>
      <c r="O339" s="69"/>
      <c r="P339" s="70"/>
      <c r="Q339" s="73"/>
      <c r="R339" s="68"/>
      <c r="S339" s="69"/>
      <c r="T339" s="69"/>
      <c r="U339" s="69"/>
      <c r="V339" s="69"/>
      <c r="W339" s="70"/>
      <c r="X339" s="71"/>
      <c r="Y339" s="68"/>
      <c r="Z339" s="69"/>
      <c r="AA339" s="69"/>
      <c r="AB339" s="69"/>
      <c r="AC339" s="69"/>
      <c r="AD339" s="70"/>
      <c r="AE339" s="71"/>
      <c r="AF339" s="68"/>
      <c r="AG339" s="69"/>
      <c r="AH339" s="69"/>
      <c r="AI339" s="69"/>
      <c r="AJ339" s="69"/>
      <c r="AK339" s="70"/>
      <c r="AL339" s="71"/>
      <c r="AM339" s="68"/>
      <c r="AN339" s="69"/>
      <c r="AO339" s="69"/>
      <c r="AP339" s="69"/>
      <c r="AQ339" s="69"/>
      <c r="AR339" s="70"/>
      <c r="AS339" s="71"/>
      <c r="AT339" s="68"/>
      <c r="AU339" s="69"/>
      <c r="AV339" s="69"/>
      <c r="AW339" s="69"/>
      <c r="AX339" s="69"/>
      <c r="AY339" s="70"/>
      <c r="AZ339" s="71"/>
      <c r="BA339" s="68"/>
      <c r="BB339" s="69"/>
      <c r="BC339" s="69"/>
      <c r="BD339" s="69"/>
      <c r="BE339" s="69"/>
      <c r="BF339" s="70"/>
      <c r="BG339" s="71"/>
      <c r="BH339" s="68"/>
      <c r="BI339" s="69"/>
      <c r="BJ339" s="69"/>
      <c r="BK339" s="69"/>
      <c r="BL339" s="69"/>
      <c r="BM339" s="70"/>
      <c r="BN339" s="71"/>
      <c r="BO339" s="68"/>
      <c r="BP339" s="69"/>
      <c r="BQ339" s="69"/>
      <c r="BR339" s="69"/>
      <c r="BS339" s="69"/>
      <c r="BT339" s="70"/>
      <c r="BU339" s="71"/>
      <c r="BV339" s="68"/>
      <c r="BW339" s="69"/>
      <c r="BX339" s="69"/>
      <c r="BY339" s="69"/>
      <c r="BZ339" s="69"/>
      <c r="CA339" s="70"/>
      <c r="CB339" s="71"/>
      <c r="CC339" s="68"/>
      <c r="CD339" s="69"/>
      <c r="CE339" s="69"/>
      <c r="CF339" s="69"/>
      <c r="CG339" s="69"/>
      <c r="CH339" s="70"/>
      <c r="CI339" s="71"/>
      <c r="CJ339" s="68"/>
      <c r="CK339" s="69"/>
      <c r="CL339" s="69"/>
      <c r="CM339" s="69"/>
      <c r="CN339" s="69"/>
      <c r="CO339" s="70"/>
      <c r="CP339" s="71"/>
      <c r="CQ339" s="68"/>
      <c r="CR339" s="69"/>
      <c r="CS339" s="69"/>
      <c r="CT339" s="69"/>
      <c r="CU339" s="69"/>
      <c r="CV339" s="70"/>
      <c r="CW339" s="71"/>
      <c r="CX339" s="68"/>
      <c r="CY339" s="69"/>
      <c r="CZ339" s="69"/>
      <c r="DA339" s="69"/>
      <c r="DB339" s="69"/>
      <c r="DC339" s="70"/>
      <c r="DD339" s="71"/>
      <c r="DE339" s="68"/>
      <c r="DF339" s="69"/>
      <c r="DG339" s="69"/>
      <c r="DH339" s="69"/>
      <c r="DI339" s="69"/>
      <c r="DJ339" s="70"/>
      <c r="DK339" s="71"/>
      <c r="DL339" s="68"/>
      <c r="DM339" s="69"/>
      <c r="DN339" s="69"/>
      <c r="DO339" s="69"/>
      <c r="DP339" s="69"/>
      <c r="DQ339" s="70"/>
      <c r="DR339" s="71"/>
      <c r="DS339" s="68"/>
      <c r="DT339" s="69"/>
      <c r="DU339" s="69"/>
      <c r="DV339" s="69"/>
      <c r="DW339" s="69"/>
      <c r="DX339" s="70"/>
      <c r="DY339" s="71"/>
      <c r="DZ339" s="68"/>
      <c r="EA339" s="69"/>
      <c r="EB339" s="69"/>
      <c r="EC339" s="69"/>
      <c r="ED339" s="69"/>
      <c r="EE339" s="70"/>
      <c r="EF339" s="71"/>
      <c r="EG339" s="70"/>
      <c r="EH339" s="73"/>
      <c r="EI339" s="70">
        <f t="shared" ref="EI339:EI344" si="121">SUM(CJ339,CC339,BV339,BO339,BH339,BA339,AT339,AM339,AF339,Y339,R339,K339,CQ339,CX339,DE339,DL339,DS339,DZ339)</f>
        <v>0</v>
      </c>
      <c r="EJ339" s="66">
        <f t="shared" si="120"/>
        <v>0</v>
      </c>
      <c r="EM339" s="67"/>
    </row>
    <row r="340" spans="1:143" outlineLevel="1" x14ac:dyDescent="0.2">
      <c r="A340" s="302" t="s">
        <v>473</v>
      </c>
      <c r="B340" s="303" t="s">
        <v>288</v>
      </c>
      <c r="C340" s="306" t="str">
        <f>IFERROR(IFERROR(IF(MATCH(B340,[1]SINAPI!$A$3:$A$7037,0),(PROPER(VLOOKUP(B340,[1]SINAPI!$A$3:$E$7037,5,0))),0),IFERROR(IF(MATCH(B340,'[1]CDHU-182'!$A$9:$A$4098,0),(UPPER(VLOOKUP(B340,'[1]CDHU-182'!$A$9:$H$4098,8,0))),0),IFERROR(IF(MATCH(B340,[1]FDE!$A$7:$A$3232,0),(VLOOKUP(B340,[1]FDE!$A$7:$E$3232,5,0)),0),IF(MATCH(B340,'[1]SIURB Edif'!$A$2:$A$2699,0),(PROPER(VLOOKUP(B340,'[1]SIURB Edif'!A$2:E$2699,5,0))),0))))," ")</f>
        <v>CDHU-182</v>
      </c>
      <c r="D340" s="169" t="s">
        <v>353</v>
      </c>
      <c r="E340" s="170" t="s">
        <v>75</v>
      </c>
      <c r="F340" s="174">
        <v>2</v>
      </c>
      <c r="G340" s="74"/>
      <c r="H340" s="172">
        <f>ROUND(IFERROR(F340*G340," - "),2)</f>
        <v>0</v>
      </c>
      <c r="I340" s="175" t="e">
        <f>H340/$G$686</f>
        <v>#DIV/0!</v>
      </c>
      <c r="J340" s="19">
        <f t="shared" si="118"/>
        <v>1</v>
      </c>
      <c r="K340" s="68">
        <f>SUM(L340:P340)</f>
        <v>0</v>
      </c>
      <c r="L340" s="69"/>
      <c r="M340" s="69"/>
      <c r="N340" s="69"/>
      <c r="O340" s="69"/>
      <c r="P340" s="69"/>
      <c r="Q340" s="73">
        <f>K340*$H340</f>
        <v>0</v>
      </c>
      <c r="R340" s="68">
        <f>SUM(S340:W340)</f>
        <v>0</v>
      </c>
      <c r="S340" s="69"/>
      <c r="T340" s="69"/>
      <c r="U340" s="69"/>
      <c r="V340" s="69"/>
      <c r="W340" s="69"/>
      <c r="X340" s="71">
        <f>R340*$H340</f>
        <v>0</v>
      </c>
      <c r="Y340" s="68">
        <f>SUM(Z340:AD340)</f>
        <v>0</v>
      </c>
      <c r="Z340" s="69"/>
      <c r="AA340" s="69"/>
      <c r="AB340" s="69"/>
      <c r="AC340" s="69"/>
      <c r="AD340" s="69"/>
      <c r="AE340" s="71">
        <f>Y340*$H340</f>
        <v>0</v>
      </c>
      <c r="AF340" s="68">
        <f>SUM(AG340:AK340)</f>
        <v>0</v>
      </c>
      <c r="AG340" s="69"/>
      <c r="AH340" s="69"/>
      <c r="AI340" s="69"/>
      <c r="AJ340" s="69"/>
      <c r="AK340" s="69"/>
      <c r="AL340" s="71">
        <f>AF340*$H340</f>
        <v>0</v>
      </c>
      <c r="AM340" s="68">
        <f>SUM(AN340:AR340)</f>
        <v>0</v>
      </c>
      <c r="AN340" s="69"/>
      <c r="AO340" s="69"/>
      <c r="AP340" s="69"/>
      <c r="AQ340" s="69"/>
      <c r="AR340" s="69"/>
      <c r="AS340" s="71">
        <f>AM340*$H340</f>
        <v>0</v>
      </c>
      <c r="AT340" s="68">
        <f>SUM(AU340:AY340)</f>
        <v>0</v>
      </c>
      <c r="AU340" s="69"/>
      <c r="AV340" s="69"/>
      <c r="AW340" s="69"/>
      <c r="AX340" s="69"/>
      <c r="AY340" s="69"/>
      <c r="AZ340" s="71">
        <f>AT340*$H340</f>
        <v>0</v>
      </c>
      <c r="BA340" s="68">
        <f>SUM(BB340:BF340)</f>
        <v>0</v>
      </c>
      <c r="BB340" s="69"/>
      <c r="BC340" s="69"/>
      <c r="BD340" s="69"/>
      <c r="BE340" s="69"/>
      <c r="BF340" s="69"/>
      <c r="BG340" s="71">
        <f>BA340*$H340</f>
        <v>0</v>
      </c>
      <c r="BH340" s="68">
        <f>SUM(BI340:BM340)</f>
        <v>0</v>
      </c>
      <c r="BI340" s="69"/>
      <c r="BJ340" s="69"/>
      <c r="BK340" s="69"/>
      <c r="BL340" s="69"/>
      <c r="BM340" s="69"/>
      <c r="BN340" s="71">
        <f>BH340*$H340</f>
        <v>0</v>
      </c>
      <c r="BO340" s="68">
        <f>SUM(BP340:BT340)</f>
        <v>0</v>
      </c>
      <c r="BP340" s="69"/>
      <c r="BQ340" s="69"/>
      <c r="BR340" s="69"/>
      <c r="BS340" s="69"/>
      <c r="BT340" s="69"/>
      <c r="BU340" s="71">
        <f>BO340*$H340</f>
        <v>0</v>
      </c>
      <c r="BV340" s="68">
        <f>SUM(BW340:CA340)</f>
        <v>0</v>
      </c>
      <c r="BW340" s="69"/>
      <c r="BX340" s="69"/>
      <c r="BY340" s="69"/>
      <c r="BZ340" s="69"/>
      <c r="CA340" s="69"/>
      <c r="CB340" s="71">
        <f>BV340*$H340</f>
        <v>0</v>
      </c>
      <c r="CC340" s="68">
        <f>SUM(CD340:CH340)</f>
        <v>0</v>
      </c>
      <c r="CD340" s="69"/>
      <c r="CE340" s="69"/>
      <c r="CF340" s="69"/>
      <c r="CG340" s="69"/>
      <c r="CH340" s="69"/>
      <c r="CI340" s="71">
        <f>CC340*$H340</f>
        <v>0</v>
      </c>
      <c r="CJ340" s="68">
        <f>SUM(CK340:CO340)</f>
        <v>0</v>
      </c>
      <c r="CK340" s="69"/>
      <c r="CL340" s="69"/>
      <c r="CM340" s="69"/>
      <c r="CN340" s="69"/>
      <c r="CO340" s="69"/>
      <c r="CP340" s="71">
        <f>CJ340*$H340</f>
        <v>0</v>
      </c>
      <c r="CQ340" s="68">
        <f>SUM(CR340:CV340)</f>
        <v>0</v>
      </c>
      <c r="CR340" s="69"/>
      <c r="CS340" s="69"/>
      <c r="CT340" s="69"/>
      <c r="CU340" s="69"/>
      <c r="CV340" s="69"/>
      <c r="CW340" s="71">
        <f>CQ340*$H340</f>
        <v>0</v>
      </c>
      <c r="CX340" s="68">
        <f>SUM(CY340:DC340)</f>
        <v>0</v>
      </c>
      <c r="CY340" s="69"/>
      <c r="CZ340" s="69"/>
      <c r="DA340" s="69"/>
      <c r="DB340" s="69"/>
      <c r="DC340" s="69"/>
      <c r="DD340" s="71">
        <f>CX340*$H340</f>
        <v>0</v>
      </c>
      <c r="DE340" s="68">
        <f>SUM(DF340:DJ340)</f>
        <v>0</v>
      </c>
      <c r="DF340" s="69"/>
      <c r="DG340" s="69"/>
      <c r="DH340" s="69"/>
      <c r="DI340" s="69"/>
      <c r="DJ340" s="69"/>
      <c r="DK340" s="71">
        <f>DE340*$H340</f>
        <v>0</v>
      </c>
      <c r="DL340" s="68">
        <f>SUM(DM340:DQ340)</f>
        <v>0</v>
      </c>
      <c r="DM340" s="69"/>
      <c r="DN340" s="69"/>
      <c r="DO340" s="69"/>
      <c r="DP340" s="69"/>
      <c r="DQ340" s="69"/>
      <c r="DR340" s="71">
        <f>DL340*$H340</f>
        <v>0</v>
      </c>
      <c r="DS340" s="68">
        <f>SUM(DT340:DX340)</f>
        <v>0</v>
      </c>
      <c r="DT340" s="69"/>
      <c r="DU340" s="69"/>
      <c r="DV340" s="69"/>
      <c r="DW340" s="69"/>
      <c r="DX340" s="69"/>
      <c r="DY340" s="71">
        <f>DS340*$H340</f>
        <v>0</v>
      </c>
      <c r="DZ340" s="68">
        <f>SUM(EA340:EE340)</f>
        <v>0</v>
      </c>
      <c r="EA340" s="69"/>
      <c r="EB340" s="69"/>
      <c r="EC340" s="69"/>
      <c r="ED340" s="69"/>
      <c r="EE340" s="69"/>
      <c r="EF340" s="71">
        <f>DZ340*$H340</f>
        <v>0</v>
      </c>
      <c r="EG340" s="70">
        <f>1-EI340</f>
        <v>1</v>
      </c>
      <c r="EH340" s="73">
        <f>H340-EJ340</f>
        <v>0</v>
      </c>
      <c r="EI340" s="70">
        <f t="shared" si="121"/>
        <v>0</v>
      </c>
      <c r="EJ340" s="66">
        <f t="shared" si="120"/>
        <v>0</v>
      </c>
      <c r="EM340" s="67"/>
    </row>
    <row r="341" spans="1:143" outlineLevel="1" x14ac:dyDescent="0.2">
      <c r="A341" s="302" t="s">
        <v>489</v>
      </c>
      <c r="B341" s="303">
        <v>100885</v>
      </c>
      <c r="C341" s="306" t="str">
        <f>IFERROR(IFERROR(IF(MATCH(B341,[1]SINAPI!$A$3:$A$7037,0),(PROPER(VLOOKUP(B341,[1]SINAPI!$A$3:$E$7037,5,0))),0),IFERROR(IF(MATCH(B341,'[1]CDHU-182'!$A$9:$A$4098,0),(UPPER(VLOOKUP(B341,'[1]CDHU-182'!$A$9:$H$4098,8,0))),0),IFERROR(IF(MATCH(B341,[1]FDE!$A$7:$A$3232,0),(VLOOKUP(B341,[1]FDE!$A$7:$E$3232,5,0)),0),IF(MATCH(B341,'[1]SIURB Edif'!$A$2:$A$2699,0),(PROPER(VLOOKUP(B341,'[1]SIURB Edif'!A$2:E$2699,5,0))),0))))," ")</f>
        <v>Siurb (Edif)-Jan/21</v>
      </c>
      <c r="D341" s="169" t="s">
        <v>804</v>
      </c>
      <c r="E341" s="170" t="s">
        <v>75</v>
      </c>
      <c r="F341" s="171">
        <v>1</v>
      </c>
      <c r="G341" s="74"/>
      <c r="H341" s="172">
        <f>ROUND(IFERROR(F341*G341," - "),2)</f>
        <v>0</v>
      </c>
      <c r="I341" s="175" t="e">
        <f>H341/$G$686</f>
        <v>#DIV/0!</v>
      </c>
      <c r="J341" s="19">
        <f>EG341</f>
        <v>1</v>
      </c>
      <c r="K341" s="68">
        <f>SUM(L341:P341)</f>
        <v>0</v>
      </c>
      <c r="L341" s="69"/>
      <c r="M341" s="69"/>
      <c r="N341" s="69"/>
      <c r="O341" s="69"/>
      <c r="P341" s="69"/>
      <c r="Q341" s="73">
        <f>K341*$H341</f>
        <v>0</v>
      </c>
      <c r="R341" s="68">
        <f>SUM(S341:W341)</f>
        <v>0</v>
      </c>
      <c r="S341" s="69"/>
      <c r="T341" s="69"/>
      <c r="U341" s="69"/>
      <c r="V341" s="69"/>
      <c r="W341" s="69"/>
      <c r="X341" s="71">
        <f>R341*$H341</f>
        <v>0</v>
      </c>
      <c r="Y341" s="68">
        <f>SUM(Z341:AD341)</f>
        <v>0</v>
      </c>
      <c r="Z341" s="69"/>
      <c r="AA341" s="69"/>
      <c r="AB341" s="69"/>
      <c r="AC341" s="69"/>
      <c r="AD341" s="69"/>
      <c r="AE341" s="71">
        <f>Y341*$H341</f>
        <v>0</v>
      </c>
      <c r="AF341" s="68">
        <f>SUM(AG341:AK341)</f>
        <v>0</v>
      </c>
      <c r="AG341" s="69"/>
      <c r="AH341" s="69"/>
      <c r="AI341" s="69"/>
      <c r="AJ341" s="69"/>
      <c r="AK341" s="69"/>
      <c r="AL341" s="71">
        <f>AF341*$H341</f>
        <v>0</v>
      </c>
      <c r="AM341" s="68">
        <f>SUM(AN341:AR341)</f>
        <v>0</v>
      </c>
      <c r="AN341" s="69"/>
      <c r="AO341" s="69"/>
      <c r="AP341" s="69"/>
      <c r="AQ341" s="69"/>
      <c r="AR341" s="69"/>
      <c r="AS341" s="71">
        <f>AM341*$H341</f>
        <v>0</v>
      </c>
      <c r="AT341" s="68">
        <f>SUM(AU341:AY341)</f>
        <v>0</v>
      </c>
      <c r="AU341" s="69"/>
      <c r="AV341" s="69"/>
      <c r="AW341" s="69"/>
      <c r="AX341" s="69"/>
      <c r="AY341" s="69"/>
      <c r="AZ341" s="71">
        <f>AT341*$H341</f>
        <v>0</v>
      </c>
      <c r="BA341" s="68">
        <f>SUM(BB341:BF341)</f>
        <v>0</v>
      </c>
      <c r="BB341" s="69"/>
      <c r="BC341" s="69"/>
      <c r="BD341" s="69"/>
      <c r="BE341" s="69"/>
      <c r="BF341" s="69"/>
      <c r="BG341" s="71">
        <f>BA341*$H341</f>
        <v>0</v>
      </c>
      <c r="BH341" s="68">
        <f>SUM(BI341:BM341)</f>
        <v>0</v>
      </c>
      <c r="BI341" s="69"/>
      <c r="BJ341" s="69"/>
      <c r="BK341" s="69"/>
      <c r="BL341" s="69"/>
      <c r="BM341" s="69"/>
      <c r="BN341" s="71">
        <f>BH341*$H341</f>
        <v>0</v>
      </c>
      <c r="BO341" s="68">
        <f>SUM(BP341:BT341)</f>
        <v>0</v>
      </c>
      <c r="BP341" s="69"/>
      <c r="BQ341" s="69"/>
      <c r="BR341" s="69"/>
      <c r="BS341" s="69"/>
      <c r="BT341" s="69"/>
      <c r="BU341" s="71">
        <f>BO341*$H341</f>
        <v>0</v>
      </c>
      <c r="BV341" s="68">
        <f>SUM(BW341:CA341)</f>
        <v>0</v>
      </c>
      <c r="BW341" s="69"/>
      <c r="BX341" s="69"/>
      <c r="BY341" s="69"/>
      <c r="BZ341" s="69"/>
      <c r="CA341" s="69"/>
      <c r="CB341" s="71">
        <f>BV341*$H341</f>
        <v>0</v>
      </c>
      <c r="CC341" s="68">
        <f>SUM(CD341:CH341)</f>
        <v>0</v>
      </c>
      <c r="CD341" s="69"/>
      <c r="CE341" s="69"/>
      <c r="CF341" s="69"/>
      <c r="CG341" s="69"/>
      <c r="CH341" s="69"/>
      <c r="CI341" s="71">
        <f>CC341*$H341</f>
        <v>0</v>
      </c>
      <c r="CJ341" s="68">
        <f>SUM(CK341:CO341)</f>
        <v>0</v>
      </c>
      <c r="CK341" s="69"/>
      <c r="CL341" s="69"/>
      <c r="CM341" s="69"/>
      <c r="CN341" s="69"/>
      <c r="CO341" s="69"/>
      <c r="CP341" s="71">
        <f>CJ341*$H341</f>
        <v>0</v>
      </c>
      <c r="CQ341" s="68">
        <f>SUM(CR341:CV341)</f>
        <v>0</v>
      </c>
      <c r="CR341" s="69"/>
      <c r="CS341" s="69"/>
      <c r="CT341" s="69"/>
      <c r="CU341" s="69"/>
      <c r="CV341" s="69"/>
      <c r="CW341" s="71">
        <f>CQ341*$H341</f>
        <v>0</v>
      </c>
      <c r="CX341" s="68">
        <f>SUM(CY341:DC341)</f>
        <v>0</v>
      </c>
      <c r="CY341" s="69"/>
      <c r="CZ341" s="69"/>
      <c r="DA341" s="69"/>
      <c r="DB341" s="69"/>
      <c r="DC341" s="69"/>
      <c r="DD341" s="71">
        <f>CX341*$H341</f>
        <v>0</v>
      </c>
      <c r="DE341" s="68">
        <f>SUM(DF341:DJ341)</f>
        <v>0</v>
      </c>
      <c r="DF341" s="69"/>
      <c r="DG341" s="69"/>
      <c r="DH341" s="69"/>
      <c r="DI341" s="69"/>
      <c r="DJ341" s="69"/>
      <c r="DK341" s="71">
        <f>DE341*$H341</f>
        <v>0</v>
      </c>
      <c r="DL341" s="68">
        <f>SUM(DM341:DQ341)</f>
        <v>0</v>
      </c>
      <c r="DM341" s="69"/>
      <c r="DN341" s="69"/>
      <c r="DO341" s="69"/>
      <c r="DP341" s="69"/>
      <c r="DQ341" s="69"/>
      <c r="DR341" s="71">
        <f>DL341*$H341</f>
        <v>0</v>
      </c>
      <c r="DS341" s="68">
        <f>SUM(DT341:DX341)</f>
        <v>0</v>
      </c>
      <c r="DT341" s="69"/>
      <c r="DU341" s="69"/>
      <c r="DV341" s="69"/>
      <c r="DW341" s="69"/>
      <c r="DX341" s="69"/>
      <c r="DY341" s="71">
        <f>DS341*$H341</f>
        <v>0</v>
      </c>
      <c r="DZ341" s="68">
        <f>SUM(EA341:EE341)</f>
        <v>0</v>
      </c>
      <c r="EA341" s="69"/>
      <c r="EB341" s="69"/>
      <c r="EC341" s="69"/>
      <c r="ED341" s="69"/>
      <c r="EE341" s="69"/>
      <c r="EF341" s="71">
        <f>DZ341*$H341</f>
        <v>0</v>
      </c>
      <c r="EG341" s="70">
        <f>1-EI341</f>
        <v>1</v>
      </c>
      <c r="EH341" s="73">
        <f>H341-EJ341</f>
        <v>0</v>
      </c>
      <c r="EI341" s="70">
        <f t="shared" si="121"/>
        <v>0</v>
      </c>
      <c r="EJ341" s="66">
        <f>SUM(CP341,CI341,CB341,BU341,BN341,BG341,AZ341,AS341,AL341,AE341,X341,Q341,CW341,DD341,DK341,DR341,DY341,EF341)</f>
        <v>0</v>
      </c>
      <c r="EM341" s="67"/>
    </row>
    <row r="342" spans="1:143" outlineLevel="1" x14ac:dyDescent="0.2">
      <c r="A342" s="313" t="s">
        <v>215</v>
      </c>
      <c r="B342" s="314"/>
      <c r="C342" s="307"/>
      <c r="D342" s="176" t="s">
        <v>883</v>
      </c>
      <c r="E342" s="28">
        <f>SUM(H343:H345)</f>
        <v>0</v>
      </c>
      <c r="F342" s="28"/>
      <c r="G342" s="28"/>
      <c r="H342" s="28"/>
      <c r="I342" s="27" t="e">
        <f>E342/$G$686</f>
        <v>#DIV/0!</v>
      </c>
      <c r="J342" s="19">
        <f t="shared" si="118"/>
        <v>1</v>
      </c>
      <c r="K342" s="68"/>
      <c r="L342" s="69"/>
      <c r="M342" s="69"/>
      <c r="N342" s="69"/>
      <c r="O342" s="69"/>
      <c r="P342" s="70"/>
      <c r="Q342" s="73"/>
      <c r="R342" s="68"/>
      <c r="S342" s="69"/>
      <c r="T342" s="69"/>
      <c r="U342" s="69"/>
      <c r="V342" s="69"/>
      <c r="W342" s="70"/>
      <c r="X342" s="71"/>
      <c r="Y342" s="68"/>
      <c r="Z342" s="69"/>
      <c r="AA342" s="69"/>
      <c r="AB342" s="69"/>
      <c r="AC342" s="69"/>
      <c r="AD342" s="70"/>
      <c r="AE342" s="71"/>
      <c r="AF342" s="68"/>
      <c r="AG342" s="69"/>
      <c r="AH342" s="69"/>
      <c r="AI342" s="69"/>
      <c r="AJ342" s="69"/>
      <c r="AK342" s="70"/>
      <c r="AL342" s="71"/>
      <c r="AM342" s="68"/>
      <c r="AN342" s="69"/>
      <c r="AO342" s="69"/>
      <c r="AP342" s="69"/>
      <c r="AQ342" s="69"/>
      <c r="AR342" s="70"/>
      <c r="AS342" s="71"/>
      <c r="AT342" s="68"/>
      <c r="AU342" s="69"/>
      <c r="AV342" s="69"/>
      <c r="AW342" s="69"/>
      <c r="AX342" s="69"/>
      <c r="AY342" s="70"/>
      <c r="AZ342" s="71"/>
      <c r="BA342" s="68"/>
      <c r="BB342" s="69"/>
      <c r="BC342" s="69"/>
      <c r="BD342" s="69"/>
      <c r="BE342" s="69"/>
      <c r="BF342" s="70"/>
      <c r="BG342" s="71"/>
      <c r="BH342" s="68"/>
      <c r="BI342" s="69"/>
      <c r="BJ342" s="69"/>
      <c r="BK342" s="69"/>
      <c r="BL342" s="69"/>
      <c r="BM342" s="70"/>
      <c r="BN342" s="71"/>
      <c r="BO342" s="68"/>
      <c r="BP342" s="69"/>
      <c r="BQ342" s="69"/>
      <c r="BR342" s="69"/>
      <c r="BS342" s="69"/>
      <c r="BT342" s="70"/>
      <c r="BU342" s="71"/>
      <c r="BV342" s="68"/>
      <c r="BW342" s="69"/>
      <c r="BX342" s="69"/>
      <c r="BY342" s="69"/>
      <c r="BZ342" s="69"/>
      <c r="CA342" s="70"/>
      <c r="CB342" s="71"/>
      <c r="CC342" s="68"/>
      <c r="CD342" s="69"/>
      <c r="CE342" s="69"/>
      <c r="CF342" s="69"/>
      <c r="CG342" s="69"/>
      <c r="CH342" s="70"/>
      <c r="CI342" s="71"/>
      <c r="CJ342" s="68"/>
      <c r="CK342" s="69"/>
      <c r="CL342" s="69"/>
      <c r="CM342" s="69"/>
      <c r="CN342" s="69"/>
      <c r="CO342" s="70"/>
      <c r="CP342" s="71"/>
      <c r="CQ342" s="68"/>
      <c r="CR342" s="69"/>
      <c r="CS342" s="69"/>
      <c r="CT342" s="69"/>
      <c r="CU342" s="69"/>
      <c r="CV342" s="70"/>
      <c r="CW342" s="71"/>
      <c r="CX342" s="68"/>
      <c r="CY342" s="69"/>
      <c r="CZ342" s="69"/>
      <c r="DA342" s="69"/>
      <c r="DB342" s="69"/>
      <c r="DC342" s="70"/>
      <c r="DD342" s="71"/>
      <c r="DE342" s="68"/>
      <c r="DF342" s="69"/>
      <c r="DG342" s="69"/>
      <c r="DH342" s="69"/>
      <c r="DI342" s="69"/>
      <c r="DJ342" s="70"/>
      <c r="DK342" s="71"/>
      <c r="DL342" s="68"/>
      <c r="DM342" s="69"/>
      <c r="DN342" s="69"/>
      <c r="DO342" s="69"/>
      <c r="DP342" s="69"/>
      <c r="DQ342" s="70"/>
      <c r="DR342" s="71"/>
      <c r="DS342" s="68"/>
      <c r="DT342" s="69"/>
      <c r="DU342" s="69"/>
      <c r="DV342" s="69"/>
      <c r="DW342" s="69"/>
      <c r="DX342" s="70"/>
      <c r="DY342" s="71"/>
      <c r="DZ342" s="68"/>
      <c r="EA342" s="69"/>
      <c r="EB342" s="69"/>
      <c r="EC342" s="69"/>
      <c r="ED342" s="69"/>
      <c r="EE342" s="70"/>
      <c r="EF342" s="71"/>
      <c r="EG342" s="70">
        <f t="shared" ref="EG342:EG360" si="122">1-EI342</f>
        <v>1</v>
      </c>
      <c r="EH342" s="73">
        <f t="shared" ref="EH342:EH360" si="123">H342-EJ342</f>
        <v>0</v>
      </c>
      <c r="EI342" s="70">
        <f t="shared" si="121"/>
        <v>0</v>
      </c>
      <c r="EJ342" s="66">
        <f t="shared" si="120"/>
        <v>0</v>
      </c>
      <c r="EM342" s="67"/>
    </row>
    <row r="343" spans="1:143" outlineLevel="1" x14ac:dyDescent="0.2">
      <c r="A343" s="302" t="s">
        <v>474</v>
      </c>
      <c r="B343" s="303" t="s">
        <v>291</v>
      </c>
      <c r="C343" s="306" t="str">
        <f>IFERROR(IFERROR(IF(MATCH(B343,[1]SINAPI!$A$3:$A$7037,0),(PROPER(VLOOKUP(B343,[1]SINAPI!$A$3:$E$7037,5,0))),0),IFERROR(IF(MATCH(B343,'[1]CDHU-182'!$A$9:$A$4098,0),(UPPER(VLOOKUP(B343,'[1]CDHU-182'!$A$9:$H$4098,8,0))),0),IFERROR(IF(MATCH(B343,[1]FDE!$A$7:$A$3232,0),(VLOOKUP(B343,[1]FDE!$A$7:$E$3232,5,0)),0),IF(MATCH(B343,'[1]SIURB Edif'!$A$2:$A$2699,0),(PROPER(VLOOKUP(B343,'[1]SIURB Edif'!A$2:E$2699,5,0))),0))))," ")</f>
        <v>CDHU-182</v>
      </c>
      <c r="D343" s="169" t="s">
        <v>805</v>
      </c>
      <c r="E343" s="170" t="s">
        <v>879</v>
      </c>
      <c r="F343" s="174">
        <v>30</v>
      </c>
      <c r="G343" s="74"/>
      <c r="H343" s="177">
        <f>ROUND(IFERROR(F343*G343," - "),2)</f>
        <v>0</v>
      </c>
      <c r="I343" s="178" t="e">
        <f>H343/$G$686</f>
        <v>#DIV/0!</v>
      </c>
      <c r="J343" s="19">
        <f t="shared" si="118"/>
        <v>1</v>
      </c>
      <c r="K343" s="68">
        <f>SUM(L343:P343)</f>
        <v>0</v>
      </c>
      <c r="L343" s="69"/>
      <c r="M343" s="69"/>
      <c r="N343" s="69"/>
      <c r="O343" s="69"/>
      <c r="P343" s="69"/>
      <c r="Q343" s="73">
        <f>K343*$H343</f>
        <v>0</v>
      </c>
      <c r="R343" s="68">
        <f>SUM(S343:W343)</f>
        <v>0</v>
      </c>
      <c r="S343" s="69"/>
      <c r="T343" s="69"/>
      <c r="U343" s="69"/>
      <c r="V343" s="69"/>
      <c r="W343" s="69"/>
      <c r="X343" s="71">
        <f>R343*$H343</f>
        <v>0</v>
      </c>
      <c r="Y343" s="68">
        <f>SUM(Z343:AD343)</f>
        <v>0</v>
      </c>
      <c r="Z343" s="69"/>
      <c r="AA343" s="69"/>
      <c r="AB343" s="69"/>
      <c r="AC343" s="69"/>
      <c r="AD343" s="69"/>
      <c r="AE343" s="71">
        <f>Y343*$H343</f>
        <v>0</v>
      </c>
      <c r="AF343" s="68">
        <f>SUM(AG343:AK343)</f>
        <v>0</v>
      </c>
      <c r="AG343" s="69"/>
      <c r="AH343" s="69"/>
      <c r="AI343" s="69"/>
      <c r="AJ343" s="69"/>
      <c r="AK343" s="69"/>
      <c r="AL343" s="71">
        <f>AF343*$H343</f>
        <v>0</v>
      </c>
      <c r="AM343" s="68">
        <f>SUM(AN343:AR343)</f>
        <v>0</v>
      </c>
      <c r="AN343" s="69"/>
      <c r="AO343" s="69"/>
      <c r="AP343" s="69"/>
      <c r="AQ343" s="69"/>
      <c r="AR343" s="69"/>
      <c r="AS343" s="71">
        <f>AM343*$H343</f>
        <v>0</v>
      </c>
      <c r="AT343" s="68">
        <f>SUM(AU343:AY343)</f>
        <v>0</v>
      </c>
      <c r="AU343" s="69"/>
      <c r="AV343" s="69"/>
      <c r="AW343" s="69"/>
      <c r="AX343" s="69"/>
      <c r="AY343" s="69"/>
      <c r="AZ343" s="71">
        <f>AT343*$H343</f>
        <v>0</v>
      </c>
      <c r="BA343" s="68">
        <f>SUM(BB343:BF343)</f>
        <v>0</v>
      </c>
      <c r="BB343" s="69"/>
      <c r="BC343" s="69"/>
      <c r="BD343" s="69"/>
      <c r="BE343" s="69"/>
      <c r="BF343" s="69"/>
      <c r="BG343" s="71">
        <f>BA343*$H343</f>
        <v>0</v>
      </c>
      <c r="BH343" s="68">
        <f>SUM(BI343:BM343)</f>
        <v>0</v>
      </c>
      <c r="BI343" s="69"/>
      <c r="BJ343" s="69"/>
      <c r="BK343" s="69"/>
      <c r="BL343" s="69"/>
      <c r="BM343" s="69"/>
      <c r="BN343" s="71">
        <f>BH343*$H343</f>
        <v>0</v>
      </c>
      <c r="BO343" s="68">
        <f>SUM(BP343:BT343)</f>
        <v>0</v>
      </c>
      <c r="BP343" s="69"/>
      <c r="BQ343" s="69"/>
      <c r="BR343" s="69"/>
      <c r="BS343" s="69"/>
      <c r="BT343" s="69"/>
      <c r="BU343" s="71">
        <f>BO343*$H343</f>
        <v>0</v>
      </c>
      <c r="BV343" s="68">
        <f>SUM(BW343:CA343)</f>
        <v>0</v>
      </c>
      <c r="BW343" s="69"/>
      <c r="BX343" s="69"/>
      <c r="BY343" s="69"/>
      <c r="BZ343" s="69"/>
      <c r="CA343" s="69"/>
      <c r="CB343" s="71">
        <f>BV343*$H343</f>
        <v>0</v>
      </c>
      <c r="CC343" s="68">
        <f>SUM(CD343:CH343)</f>
        <v>0</v>
      </c>
      <c r="CD343" s="69"/>
      <c r="CE343" s="69"/>
      <c r="CF343" s="69"/>
      <c r="CG343" s="69"/>
      <c r="CH343" s="69"/>
      <c r="CI343" s="71">
        <f>CC343*$H343</f>
        <v>0</v>
      </c>
      <c r="CJ343" s="68">
        <f>SUM(CK343:CO343)</f>
        <v>0</v>
      </c>
      <c r="CK343" s="69"/>
      <c r="CL343" s="69"/>
      <c r="CM343" s="69"/>
      <c r="CN343" s="69"/>
      <c r="CO343" s="69"/>
      <c r="CP343" s="71">
        <f>CJ343*$H343</f>
        <v>0</v>
      </c>
      <c r="CQ343" s="68">
        <f>SUM(CR343:CV343)</f>
        <v>0</v>
      </c>
      <c r="CR343" s="69"/>
      <c r="CS343" s="69"/>
      <c r="CT343" s="69"/>
      <c r="CU343" s="69"/>
      <c r="CV343" s="69"/>
      <c r="CW343" s="71">
        <f>CQ343*$H343</f>
        <v>0</v>
      </c>
      <c r="CX343" s="68">
        <f>SUM(CY343:DC343)</f>
        <v>0</v>
      </c>
      <c r="CY343" s="69"/>
      <c r="CZ343" s="69"/>
      <c r="DA343" s="69"/>
      <c r="DB343" s="69"/>
      <c r="DC343" s="69"/>
      <c r="DD343" s="71">
        <f>CX343*$H343</f>
        <v>0</v>
      </c>
      <c r="DE343" s="68">
        <f>SUM(DF343:DJ343)</f>
        <v>0</v>
      </c>
      <c r="DF343" s="69"/>
      <c r="DG343" s="69"/>
      <c r="DH343" s="69"/>
      <c r="DI343" s="69"/>
      <c r="DJ343" s="69"/>
      <c r="DK343" s="71">
        <f>DE343*$H343</f>
        <v>0</v>
      </c>
      <c r="DL343" s="68">
        <f>SUM(DM343:DQ343)</f>
        <v>0</v>
      </c>
      <c r="DM343" s="69"/>
      <c r="DN343" s="69"/>
      <c r="DO343" s="69"/>
      <c r="DP343" s="69"/>
      <c r="DQ343" s="69"/>
      <c r="DR343" s="71">
        <f>DL343*$H343</f>
        <v>0</v>
      </c>
      <c r="DS343" s="68">
        <f>SUM(DT343:DX343)</f>
        <v>0</v>
      </c>
      <c r="DT343" s="69"/>
      <c r="DU343" s="69"/>
      <c r="DV343" s="69"/>
      <c r="DW343" s="69"/>
      <c r="DX343" s="69"/>
      <c r="DY343" s="71">
        <f>DS343*$H343</f>
        <v>0</v>
      </c>
      <c r="DZ343" s="68">
        <f>SUM(EA343:EE343)</f>
        <v>0</v>
      </c>
      <c r="EA343" s="69"/>
      <c r="EB343" s="69"/>
      <c r="EC343" s="69"/>
      <c r="ED343" s="69"/>
      <c r="EE343" s="69"/>
      <c r="EF343" s="71">
        <f>DZ343*$H343</f>
        <v>0</v>
      </c>
      <c r="EG343" s="70">
        <f t="shared" si="122"/>
        <v>1</v>
      </c>
      <c r="EH343" s="73">
        <f t="shared" si="123"/>
        <v>0</v>
      </c>
      <c r="EI343" s="70">
        <f t="shared" si="121"/>
        <v>0</v>
      </c>
      <c r="EJ343" s="66">
        <f t="shared" si="120"/>
        <v>0</v>
      </c>
      <c r="EM343" s="67"/>
    </row>
    <row r="344" spans="1:143" outlineLevel="1" x14ac:dyDescent="0.2">
      <c r="A344" s="302" t="s">
        <v>475</v>
      </c>
      <c r="B344" s="303" t="s">
        <v>293</v>
      </c>
      <c r="C344" s="306" t="str">
        <f>IFERROR(IFERROR(IF(MATCH(B344,[1]SINAPI!$A$3:$A$7037,0),(PROPER(VLOOKUP(B344,[1]SINAPI!$A$3:$E$7037,5,0))),0),IFERROR(IF(MATCH(B344,'[1]CDHU-182'!$A$9:$A$4098,0),(UPPER(VLOOKUP(B344,'[1]CDHU-182'!$A$9:$H$4098,8,0))),0),IFERROR(IF(MATCH(B344,[1]FDE!$A$7:$A$3232,0),(VLOOKUP(B344,[1]FDE!$A$7:$E$3232,5,0)),0),IF(MATCH(B344,'[1]SIURB Edif'!$A$2:$A$2699,0),(PROPER(VLOOKUP(B344,'[1]SIURB Edif'!A$2:E$2699,5,0))),0))))," ")</f>
        <v>CDHU-182</v>
      </c>
      <c r="D344" s="169" t="s">
        <v>806</v>
      </c>
      <c r="E344" s="170" t="s">
        <v>184</v>
      </c>
      <c r="F344" s="174">
        <v>18</v>
      </c>
      <c r="G344" s="74"/>
      <c r="H344" s="177">
        <f>ROUND(IFERROR(F344*G344," - "),2)</f>
        <v>0</v>
      </c>
      <c r="I344" s="178" t="e">
        <f>H344/$G$686</f>
        <v>#DIV/0!</v>
      </c>
      <c r="J344" s="19">
        <f t="shared" si="118"/>
        <v>1</v>
      </c>
      <c r="K344" s="68">
        <f>SUM(L344:P344)</f>
        <v>0</v>
      </c>
      <c r="L344" s="69"/>
      <c r="M344" s="69"/>
      <c r="N344" s="69"/>
      <c r="O344" s="69"/>
      <c r="P344" s="69"/>
      <c r="Q344" s="73">
        <f>K344*$H344</f>
        <v>0</v>
      </c>
      <c r="R344" s="68">
        <f>SUM(S344:W344)</f>
        <v>0</v>
      </c>
      <c r="S344" s="69"/>
      <c r="T344" s="69"/>
      <c r="U344" s="69"/>
      <c r="V344" s="69"/>
      <c r="W344" s="69"/>
      <c r="X344" s="71">
        <f>R344*$H344</f>
        <v>0</v>
      </c>
      <c r="Y344" s="68">
        <f>SUM(Z344:AD344)</f>
        <v>0</v>
      </c>
      <c r="Z344" s="69"/>
      <c r="AA344" s="69"/>
      <c r="AB344" s="69"/>
      <c r="AC344" s="69"/>
      <c r="AD344" s="69"/>
      <c r="AE344" s="71">
        <f>Y344*$H344</f>
        <v>0</v>
      </c>
      <c r="AF344" s="68">
        <f>SUM(AG344:AK344)</f>
        <v>0</v>
      </c>
      <c r="AG344" s="69"/>
      <c r="AH344" s="69"/>
      <c r="AI344" s="69"/>
      <c r="AJ344" s="69"/>
      <c r="AK344" s="69"/>
      <c r="AL344" s="71">
        <f>AF344*$H344</f>
        <v>0</v>
      </c>
      <c r="AM344" s="68">
        <f>SUM(AN344:AR344)</f>
        <v>0</v>
      </c>
      <c r="AN344" s="69"/>
      <c r="AO344" s="69"/>
      <c r="AP344" s="69"/>
      <c r="AQ344" s="69"/>
      <c r="AR344" s="69"/>
      <c r="AS344" s="71">
        <f>AM344*$H344</f>
        <v>0</v>
      </c>
      <c r="AT344" s="68">
        <f>SUM(AU344:AY344)</f>
        <v>0</v>
      </c>
      <c r="AU344" s="69"/>
      <c r="AV344" s="69"/>
      <c r="AW344" s="69"/>
      <c r="AX344" s="69"/>
      <c r="AY344" s="69"/>
      <c r="AZ344" s="71">
        <f>AT344*$H344</f>
        <v>0</v>
      </c>
      <c r="BA344" s="68">
        <f>SUM(BB344:BF344)</f>
        <v>0</v>
      </c>
      <c r="BB344" s="69"/>
      <c r="BC344" s="69"/>
      <c r="BD344" s="69"/>
      <c r="BE344" s="69"/>
      <c r="BF344" s="69"/>
      <c r="BG344" s="71">
        <f>BA344*$H344</f>
        <v>0</v>
      </c>
      <c r="BH344" s="68">
        <f>SUM(BI344:BM344)</f>
        <v>0</v>
      </c>
      <c r="BI344" s="69"/>
      <c r="BJ344" s="69"/>
      <c r="BK344" s="69"/>
      <c r="BL344" s="69"/>
      <c r="BM344" s="69"/>
      <c r="BN344" s="71">
        <f>BH344*$H344</f>
        <v>0</v>
      </c>
      <c r="BO344" s="68">
        <f>SUM(BP344:BT344)</f>
        <v>0</v>
      </c>
      <c r="BP344" s="69"/>
      <c r="BQ344" s="69"/>
      <c r="BR344" s="69"/>
      <c r="BS344" s="69"/>
      <c r="BT344" s="69"/>
      <c r="BU344" s="71">
        <f>BO344*$H344</f>
        <v>0</v>
      </c>
      <c r="BV344" s="68">
        <f>SUM(BW344:CA344)</f>
        <v>0</v>
      </c>
      <c r="BW344" s="69"/>
      <c r="BX344" s="69"/>
      <c r="BY344" s="69"/>
      <c r="BZ344" s="69"/>
      <c r="CA344" s="69"/>
      <c r="CB344" s="71">
        <f>BV344*$H344</f>
        <v>0</v>
      </c>
      <c r="CC344" s="68">
        <f>SUM(CD344:CH344)</f>
        <v>0</v>
      </c>
      <c r="CD344" s="69"/>
      <c r="CE344" s="69"/>
      <c r="CF344" s="69"/>
      <c r="CG344" s="69"/>
      <c r="CH344" s="69"/>
      <c r="CI344" s="71">
        <f>CC344*$H344</f>
        <v>0</v>
      </c>
      <c r="CJ344" s="68">
        <f>SUM(CK344:CO344)</f>
        <v>0</v>
      </c>
      <c r="CK344" s="69"/>
      <c r="CL344" s="69"/>
      <c r="CM344" s="69"/>
      <c r="CN344" s="69"/>
      <c r="CO344" s="69"/>
      <c r="CP344" s="71">
        <f>CJ344*$H344</f>
        <v>0</v>
      </c>
      <c r="CQ344" s="68">
        <f>SUM(CR344:CV344)</f>
        <v>0</v>
      </c>
      <c r="CR344" s="69"/>
      <c r="CS344" s="69"/>
      <c r="CT344" s="69"/>
      <c r="CU344" s="69"/>
      <c r="CV344" s="69"/>
      <c r="CW344" s="71">
        <f>CQ344*$H344</f>
        <v>0</v>
      </c>
      <c r="CX344" s="68">
        <f>SUM(CY344:DC344)</f>
        <v>0</v>
      </c>
      <c r="CY344" s="69"/>
      <c r="CZ344" s="69"/>
      <c r="DA344" s="69"/>
      <c r="DB344" s="69"/>
      <c r="DC344" s="69"/>
      <c r="DD344" s="71">
        <f>CX344*$H344</f>
        <v>0</v>
      </c>
      <c r="DE344" s="68">
        <f>SUM(DF344:DJ344)</f>
        <v>0</v>
      </c>
      <c r="DF344" s="69"/>
      <c r="DG344" s="69"/>
      <c r="DH344" s="69"/>
      <c r="DI344" s="69"/>
      <c r="DJ344" s="69"/>
      <c r="DK344" s="71">
        <f>DE344*$H344</f>
        <v>0</v>
      </c>
      <c r="DL344" s="68">
        <f>SUM(DM344:DQ344)</f>
        <v>0</v>
      </c>
      <c r="DM344" s="69"/>
      <c r="DN344" s="69"/>
      <c r="DO344" s="69"/>
      <c r="DP344" s="69"/>
      <c r="DQ344" s="69"/>
      <c r="DR344" s="71">
        <f>DL344*$H344</f>
        <v>0</v>
      </c>
      <c r="DS344" s="68">
        <f>SUM(DT344:DX344)</f>
        <v>0</v>
      </c>
      <c r="DT344" s="69"/>
      <c r="DU344" s="69"/>
      <c r="DV344" s="69"/>
      <c r="DW344" s="69"/>
      <c r="DX344" s="69"/>
      <c r="DY344" s="71">
        <f>DS344*$H344</f>
        <v>0</v>
      </c>
      <c r="DZ344" s="68">
        <f>SUM(EA344:EE344)</f>
        <v>0</v>
      </c>
      <c r="EA344" s="69"/>
      <c r="EB344" s="69"/>
      <c r="EC344" s="69"/>
      <c r="ED344" s="69"/>
      <c r="EE344" s="69"/>
      <c r="EF344" s="71">
        <f>DZ344*$H344</f>
        <v>0</v>
      </c>
      <c r="EG344" s="70">
        <f t="shared" si="122"/>
        <v>1</v>
      </c>
      <c r="EH344" s="73">
        <f t="shared" si="123"/>
        <v>0</v>
      </c>
      <c r="EI344" s="70">
        <f t="shared" si="121"/>
        <v>0</v>
      </c>
      <c r="EJ344" s="66">
        <f t="shared" si="120"/>
        <v>0</v>
      </c>
      <c r="EM344" s="67"/>
    </row>
    <row r="345" spans="1:143" outlineLevel="1" x14ac:dyDescent="0.2">
      <c r="A345" s="302" t="s">
        <v>476</v>
      </c>
      <c r="B345" s="303" t="s">
        <v>292</v>
      </c>
      <c r="C345" s="306" t="str">
        <f>IFERROR(IFERROR(IF(MATCH(B345,[1]SINAPI!$A$3:$A$7037,0),(PROPER(VLOOKUP(B345,[1]SINAPI!$A$3:$E$7037,5,0))),0),IFERROR(IF(MATCH(B345,'[1]CDHU-182'!$A$9:$A$4098,0),(UPPER(VLOOKUP(B345,'[1]CDHU-182'!$A$9:$H$4098,8,0))),0),IFERROR(IF(MATCH(B345,[1]FDE!$A$7:$A$3232,0),(VLOOKUP(B345,[1]FDE!$A$7:$E$3232,5,0)),0),IF(MATCH(B345,'[1]SIURB Edif'!$A$2:$A$2699,0),(PROPER(VLOOKUP(B345,'[1]SIURB Edif'!A$2:E$2699,5,0))),0))))," ")</f>
        <v>CDHU-182</v>
      </c>
      <c r="D345" s="169" t="s">
        <v>822</v>
      </c>
      <c r="E345" s="170" t="s">
        <v>184</v>
      </c>
      <c r="F345" s="174">
        <v>12</v>
      </c>
      <c r="G345" s="74"/>
      <c r="H345" s="177">
        <f>ROUND(IFERROR(F345*G345," - "),2)</f>
        <v>0</v>
      </c>
      <c r="I345" s="178" t="e">
        <f>H345/$G$686</f>
        <v>#DIV/0!</v>
      </c>
      <c r="J345" s="19">
        <f t="shared" si="118"/>
        <v>1</v>
      </c>
      <c r="K345" s="68">
        <f>SUM(L345:P345)</f>
        <v>0</v>
      </c>
      <c r="L345" s="69"/>
      <c r="M345" s="69"/>
      <c r="N345" s="69"/>
      <c r="O345" s="69"/>
      <c r="P345" s="69"/>
      <c r="Q345" s="73">
        <f>K345*$H345</f>
        <v>0</v>
      </c>
      <c r="R345" s="68">
        <f>SUM(S345:W345)</f>
        <v>0</v>
      </c>
      <c r="S345" s="69"/>
      <c r="T345" s="69"/>
      <c r="U345" s="69"/>
      <c r="V345" s="69"/>
      <c r="W345" s="69"/>
      <c r="X345" s="71">
        <f>R345*$H345</f>
        <v>0</v>
      </c>
      <c r="Y345" s="68">
        <f>SUM(Z345:AD345)</f>
        <v>0</v>
      </c>
      <c r="Z345" s="69"/>
      <c r="AA345" s="69"/>
      <c r="AB345" s="69"/>
      <c r="AC345" s="69"/>
      <c r="AD345" s="69"/>
      <c r="AE345" s="71">
        <f>Y345*$H345</f>
        <v>0</v>
      </c>
      <c r="AF345" s="68">
        <f>SUM(AG345:AK345)</f>
        <v>0</v>
      </c>
      <c r="AG345" s="69"/>
      <c r="AH345" s="69"/>
      <c r="AI345" s="69"/>
      <c r="AJ345" s="69"/>
      <c r="AK345" s="69"/>
      <c r="AL345" s="71">
        <f>AF345*$H345</f>
        <v>0</v>
      </c>
      <c r="AM345" s="68">
        <f>SUM(AN345:AR345)</f>
        <v>0</v>
      </c>
      <c r="AN345" s="69"/>
      <c r="AO345" s="69"/>
      <c r="AP345" s="69"/>
      <c r="AQ345" s="69"/>
      <c r="AR345" s="69"/>
      <c r="AS345" s="71">
        <f>AM345*$H345</f>
        <v>0</v>
      </c>
      <c r="AT345" s="68">
        <f>SUM(AU345:AY345)</f>
        <v>0</v>
      </c>
      <c r="AU345" s="69"/>
      <c r="AV345" s="69"/>
      <c r="AW345" s="69"/>
      <c r="AX345" s="69"/>
      <c r="AY345" s="69"/>
      <c r="AZ345" s="71">
        <f>AT345*$H345</f>
        <v>0</v>
      </c>
      <c r="BA345" s="68">
        <f>SUM(BB345:BF345)</f>
        <v>0</v>
      </c>
      <c r="BB345" s="69"/>
      <c r="BC345" s="69"/>
      <c r="BD345" s="69"/>
      <c r="BE345" s="69"/>
      <c r="BF345" s="69"/>
      <c r="BG345" s="71">
        <f>BA345*$H345</f>
        <v>0</v>
      </c>
      <c r="BH345" s="68">
        <f>SUM(BI345:BM345)</f>
        <v>0</v>
      </c>
      <c r="BI345" s="69"/>
      <c r="BJ345" s="69"/>
      <c r="BK345" s="69"/>
      <c r="BL345" s="69"/>
      <c r="BM345" s="69"/>
      <c r="BN345" s="71">
        <f>BH345*$H345</f>
        <v>0</v>
      </c>
      <c r="BO345" s="68">
        <f>SUM(BP345:BT345)</f>
        <v>0</v>
      </c>
      <c r="BP345" s="69"/>
      <c r="BQ345" s="69"/>
      <c r="BR345" s="69"/>
      <c r="BS345" s="69"/>
      <c r="BT345" s="69"/>
      <c r="BU345" s="71">
        <f>BO345*$H345</f>
        <v>0</v>
      </c>
      <c r="BV345" s="68">
        <f>SUM(BW345:CA345)</f>
        <v>0</v>
      </c>
      <c r="BW345" s="69"/>
      <c r="BX345" s="69"/>
      <c r="BY345" s="69"/>
      <c r="BZ345" s="69"/>
      <c r="CA345" s="69"/>
      <c r="CB345" s="71">
        <f>BV345*$H345</f>
        <v>0</v>
      </c>
      <c r="CC345" s="68">
        <f>SUM(CD345:CH345)</f>
        <v>0</v>
      </c>
      <c r="CD345" s="69"/>
      <c r="CE345" s="69"/>
      <c r="CF345" s="69"/>
      <c r="CG345" s="69"/>
      <c r="CH345" s="69"/>
      <c r="CI345" s="71">
        <f>CC345*$H345</f>
        <v>0</v>
      </c>
      <c r="CJ345" s="68">
        <f>SUM(CK345:CO345)</f>
        <v>0</v>
      </c>
      <c r="CK345" s="69"/>
      <c r="CL345" s="69"/>
      <c r="CM345" s="69"/>
      <c r="CN345" s="69"/>
      <c r="CO345" s="69"/>
      <c r="CP345" s="71">
        <f>CJ345*$H345</f>
        <v>0</v>
      </c>
      <c r="CQ345" s="68">
        <f>SUM(CR345:CV345)</f>
        <v>0</v>
      </c>
      <c r="CR345" s="69"/>
      <c r="CS345" s="69"/>
      <c r="CT345" s="69"/>
      <c r="CU345" s="69"/>
      <c r="CV345" s="69"/>
      <c r="CW345" s="71">
        <f>CQ345*$H345</f>
        <v>0</v>
      </c>
      <c r="CX345" s="68">
        <f>SUM(CY345:DC345)</f>
        <v>0</v>
      </c>
      <c r="CY345" s="69"/>
      <c r="CZ345" s="69"/>
      <c r="DA345" s="69"/>
      <c r="DB345" s="69"/>
      <c r="DC345" s="69"/>
      <c r="DD345" s="71">
        <f>CX345*$H345</f>
        <v>0</v>
      </c>
      <c r="DE345" s="68">
        <f>SUM(DF345:DJ345)</f>
        <v>0</v>
      </c>
      <c r="DF345" s="69"/>
      <c r="DG345" s="69"/>
      <c r="DH345" s="69"/>
      <c r="DI345" s="69"/>
      <c r="DJ345" s="69"/>
      <c r="DK345" s="71">
        <f>DE345*$H345</f>
        <v>0</v>
      </c>
      <c r="DL345" s="68">
        <f>SUM(DM345:DQ345)</f>
        <v>0</v>
      </c>
      <c r="DM345" s="69"/>
      <c r="DN345" s="69"/>
      <c r="DO345" s="69"/>
      <c r="DP345" s="69"/>
      <c r="DQ345" s="69"/>
      <c r="DR345" s="71">
        <f>DL345*$H345</f>
        <v>0</v>
      </c>
      <c r="DS345" s="68">
        <f>SUM(DT345:DX345)</f>
        <v>0</v>
      </c>
      <c r="DT345" s="69"/>
      <c r="DU345" s="69"/>
      <c r="DV345" s="69"/>
      <c r="DW345" s="69"/>
      <c r="DX345" s="69"/>
      <c r="DY345" s="71">
        <f>DS345*$H345</f>
        <v>0</v>
      </c>
      <c r="DZ345" s="68">
        <f>SUM(EA345:EE345)</f>
        <v>0</v>
      </c>
      <c r="EA345" s="69"/>
      <c r="EB345" s="69"/>
      <c r="EC345" s="69"/>
      <c r="ED345" s="69"/>
      <c r="EE345" s="69"/>
      <c r="EF345" s="71">
        <f>DZ345*$H345</f>
        <v>0</v>
      </c>
      <c r="EG345" s="70">
        <f t="shared" si="122"/>
        <v>1</v>
      </c>
      <c r="EH345" s="73">
        <f t="shared" si="123"/>
        <v>0</v>
      </c>
      <c r="EI345" s="70">
        <f>SUM(CJ345,CC345,BV345,BO345,BH345,BA345,AT345,AM345,AF345,Y345,R345,K345,CQ345,CX345,DE345,DL345,DS345,DZ345)</f>
        <v>0</v>
      </c>
      <c r="EJ345" s="66">
        <f t="shared" si="120"/>
        <v>0</v>
      </c>
      <c r="EM345" s="67"/>
    </row>
    <row r="346" spans="1:143" outlineLevel="1" x14ac:dyDescent="0.2">
      <c r="A346" s="313" t="s">
        <v>215</v>
      </c>
      <c r="B346" s="314"/>
      <c r="C346" s="307"/>
      <c r="D346" s="176" t="s">
        <v>904</v>
      </c>
      <c r="E346" s="28">
        <f>SUM(H347)</f>
        <v>0</v>
      </c>
      <c r="F346" s="28"/>
      <c r="G346" s="28"/>
      <c r="H346" s="28"/>
      <c r="I346" s="27" t="e">
        <f>E346/$G$686</f>
        <v>#DIV/0!</v>
      </c>
      <c r="J346" s="19">
        <f>EG346</f>
        <v>1</v>
      </c>
      <c r="K346" s="68"/>
      <c r="L346" s="69"/>
      <c r="M346" s="69"/>
      <c r="N346" s="69"/>
      <c r="O346" s="69"/>
      <c r="P346" s="70"/>
      <c r="Q346" s="73"/>
      <c r="R346" s="68"/>
      <c r="S346" s="69"/>
      <c r="T346" s="69"/>
      <c r="U346" s="69"/>
      <c r="V346" s="69"/>
      <c r="W346" s="70"/>
      <c r="X346" s="71"/>
      <c r="Y346" s="68"/>
      <c r="Z346" s="69"/>
      <c r="AA346" s="69"/>
      <c r="AB346" s="69"/>
      <c r="AC346" s="69"/>
      <c r="AD346" s="70"/>
      <c r="AE346" s="71"/>
      <c r="AF346" s="68"/>
      <c r="AG346" s="69"/>
      <c r="AH346" s="69"/>
      <c r="AI346" s="69"/>
      <c r="AJ346" s="69"/>
      <c r="AK346" s="70"/>
      <c r="AL346" s="71"/>
      <c r="AM346" s="68"/>
      <c r="AN346" s="69"/>
      <c r="AO346" s="69"/>
      <c r="AP346" s="69"/>
      <c r="AQ346" s="69"/>
      <c r="AR346" s="70"/>
      <c r="AS346" s="71"/>
      <c r="AT346" s="68"/>
      <c r="AU346" s="69"/>
      <c r="AV346" s="69"/>
      <c r="AW346" s="69"/>
      <c r="AX346" s="69"/>
      <c r="AY346" s="70"/>
      <c r="AZ346" s="71"/>
      <c r="BA346" s="68"/>
      <c r="BB346" s="69"/>
      <c r="BC346" s="69"/>
      <c r="BD346" s="69"/>
      <c r="BE346" s="69"/>
      <c r="BF346" s="70"/>
      <c r="BG346" s="71"/>
      <c r="BH346" s="68"/>
      <c r="BI346" s="69"/>
      <c r="BJ346" s="69"/>
      <c r="BK346" s="69"/>
      <c r="BL346" s="69"/>
      <c r="BM346" s="70"/>
      <c r="BN346" s="71"/>
      <c r="BO346" s="68"/>
      <c r="BP346" s="69"/>
      <c r="BQ346" s="69"/>
      <c r="BR346" s="69"/>
      <c r="BS346" s="69"/>
      <c r="BT346" s="70"/>
      <c r="BU346" s="71"/>
      <c r="BV346" s="68"/>
      <c r="BW346" s="69"/>
      <c r="BX346" s="69"/>
      <c r="BY346" s="69"/>
      <c r="BZ346" s="69"/>
      <c r="CA346" s="70"/>
      <c r="CB346" s="71"/>
      <c r="CC346" s="68"/>
      <c r="CD346" s="69"/>
      <c r="CE346" s="69"/>
      <c r="CF346" s="69"/>
      <c r="CG346" s="69"/>
      <c r="CH346" s="70"/>
      <c r="CI346" s="71"/>
      <c r="CJ346" s="68"/>
      <c r="CK346" s="69"/>
      <c r="CL346" s="69"/>
      <c r="CM346" s="69"/>
      <c r="CN346" s="69"/>
      <c r="CO346" s="70"/>
      <c r="CP346" s="71"/>
      <c r="CQ346" s="68"/>
      <c r="CR346" s="69"/>
      <c r="CS346" s="69"/>
      <c r="CT346" s="69"/>
      <c r="CU346" s="69"/>
      <c r="CV346" s="70"/>
      <c r="CW346" s="71"/>
      <c r="CX346" s="68"/>
      <c r="CY346" s="69"/>
      <c r="CZ346" s="69"/>
      <c r="DA346" s="69"/>
      <c r="DB346" s="69"/>
      <c r="DC346" s="70"/>
      <c r="DD346" s="71"/>
      <c r="DE346" s="68"/>
      <c r="DF346" s="69"/>
      <c r="DG346" s="69"/>
      <c r="DH346" s="69"/>
      <c r="DI346" s="69"/>
      <c r="DJ346" s="70"/>
      <c r="DK346" s="71"/>
      <c r="DL346" s="68"/>
      <c r="DM346" s="69"/>
      <c r="DN346" s="69"/>
      <c r="DO346" s="69"/>
      <c r="DP346" s="69"/>
      <c r="DQ346" s="70"/>
      <c r="DR346" s="71"/>
      <c r="DS346" s="68"/>
      <c r="DT346" s="69"/>
      <c r="DU346" s="69"/>
      <c r="DV346" s="69"/>
      <c r="DW346" s="69"/>
      <c r="DX346" s="70"/>
      <c r="DY346" s="71"/>
      <c r="DZ346" s="68"/>
      <c r="EA346" s="69"/>
      <c r="EB346" s="69"/>
      <c r="EC346" s="69"/>
      <c r="ED346" s="69"/>
      <c r="EE346" s="70"/>
      <c r="EF346" s="71"/>
      <c r="EG346" s="70">
        <f>1-EI346</f>
        <v>1</v>
      </c>
      <c r="EH346" s="73">
        <f>H346-EJ346</f>
        <v>0</v>
      </c>
      <c r="EI346" s="70">
        <f>SUM(CJ346,CC346,BV346,BO346,BH346,BA346,AT346,AM346,AF346,Y346,R346,K346,CQ346,CX346,DE346,DL346,DS346,DZ346)</f>
        <v>0</v>
      </c>
      <c r="EJ346" s="66">
        <f>SUM(CP346,CI346,CB346,BU346,BN346,BG346,AZ346,AS346,AL346,AE346,X346,Q346,CW346,DD346,DK346,DR346,DY346,EF346)</f>
        <v>0</v>
      </c>
      <c r="EM346" s="67"/>
    </row>
    <row r="347" spans="1:143" ht="25.5" outlineLevel="1" x14ac:dyDescent="0.2">
      <c r="A347" s="302" t="s">
        <v>474</v>
      </c>
      <c r="B347" s="303" t="s">
        <v>283</v>
      </c>
      <c r="C347" s="306" t="str">
        <f>IFERROR(IFERROR(IF(MATCH(B347,[1]SINAPI!$A$3:$A$7037,0),(PROPER(VLOOKUP(B347,[1]SINAPI!$A$3:$E$7037,5,0))),0),IFERROR(IF(MATCH(B347,'[1]CDHU-182'!$A$9:$A$4098,0),(UPPER(VLOOKUP(B347,'[1]CDHU-182'!$A$9:$H$4098,8,0))),0),IFERROR(IF(MATCH(B347,[1]FDE!$A$7:$A$3232,0),(VLOOKUP(B347,[1]FDE!$A$7:$E$3232,5,0)),0),IF(MATCH(B347,'[1]SIURB Edif'!$A$2:$A$2699,0),(PROPER(VLOOKUP(B347,'[1]SIURB Edif'!A$2:E$2699,5,0))),0))))," ")</f>
        <v>CDHU-182</v>
      </c>
      <c r="D347" s="169" t="s">
        <v>824</v>
      </c>
      <c r="E347" s="170" t="s">
        <v>75</v>
      </c>
      <c r="F347" s="174">
        <v>3</v>
      </c>
      <c r="G347" s="74"/>
      <c r="H347" s="177">
        <f>ROUND(IFERROR(F347*G347," - "),2)</f>
        <v>0</v>
      </c>
      <c r="I347" s="178" t="e">
        <f>H347/$G$686</f>
        <v>#DIV/0!</v>
      </c>
      <c r="J347" s="19">
        <f>EG347</f>
        <v>1</v>
      </c>
      <c r="K347" s="68">
        <f>SUM(L347:P347)</f>
        <v>0</v>
      </c>
      <c r="L347" s="69"/>
      <c r="M347" s="69"/>
      <c r="N347" s="69"/>
      <c r="O347" s="69"/>
      <c r="P347" s="69"/>
      <c r="Q347" s="73">
        <f>K347*$H347</f>
        <v>0</v>
      </c>
      <c r="R347" s="68">
        <f>SUM(S347:W347)</f>
        <v>0</v>
      </c>
      <c r="S347" s="69"/>
      <c r="T347" s="69"/>
      <c r="U347" s="69"/>
      <c r="V347" s="69"/>
      <c r="W347" s="69"/>
      <c r="X347" s="71">
        <f>R347*$H347</f>
        <v>0</v>
      </c>
      <c r="Y347" s="68">
        <f>SUM(Z347:AD347)</f>
        <v>0</v>
      </c>
      <c r="Z347" s="69"/>
      <c r="AA347" s="69"/>
      <c r="AB347" s="69"/>
      <c r="AC347" s="69"/>
      <c r="AD347" s="69"/>
      <c r="AE347" s="71">
        <f>Y347*$H347</f>
        <v>0</v>
      </c>
      <c r="AF347" s="68">
        <f>SUM(AG347:AK347)</f>
        <v>0</v>
      </c>
      <c r="AG347" s="69"/>
      <c r="AH347" s="69"/>
      <c r="AI347" s="69"/>
      <c r="AJ347" s="69"/>
      <c r="AK347" s="69"/>
      <c r="AL347" s="71">
        <f>AF347*$H347</f>
        <v>0</v>
      </c>
      <c r="AM347" s="68">
        <f>SUM(AN347:AR347)</f>
        <v>0</v>
      </c>
      <c r="AN347" s="69"/>
      <c r="AO347" s="69"/>
      <c r="AP347" s="69"/>
      <c r="AQ347" s="69"/>
      <c r="AR347" s="69"/>
      <c r="AS347" s="71">
        <f>AM347*$H347</f>
        <v>0</v>
      </c>
      <c r="AT347" s="68">
        <f>SUM(AU347:AY347)</f>
        <v>0</v>
      </c>
      <c r="AU347" s="69"/>
      <c r="AV347" s="69"/>
      <c r="AW347" s="69"/>
      <c r="AX347" s="69"/>
      <c r="AY347" s="69"/>
      <c r="AZ347" s="71">
        <f>AT347*$H347</f>
        <v>0</v>
      </c>
      <c r="BA347" s="68">
        <f>SUM(BB347:BF347)</f>
        <v>0</v>
      </c>
      <c r="BB347" s="69"/>
      <c r="BC347" s="69"/>
      <c r="BD347" s="69"/>
      <c r="BE347" s="69"/>
      <c r="BF347" s="69"/>
      <c r="BG347" s="71">
        <f>BA347*$H347</f>
        <v>0</v>
      </c>
      <c r="BH347" s="68">
        <f>SUM(BI347:BM347)</f>
        <v>0</v>
      </c>
      <c r="BI347" s="69"/>
      <c r="BJ347" s="69"/>
      <c r="BK347" s="69"/>
      <c r="BL347" s="69"/>
      <c r="BM347" s="69"/>
      <c r="BN347" s="71">
        <f>BH347*$H347</f>
        <v>0</v>
      </c>
      <c r="BO347" s="68">
        <f>SUM(BP347:BT347)</f>
        <v>0</v>
      </c>
      <c r="BP347" s="69"/>
      <c r="BQ347" s="69"/>
      <c r="BR347" s="69"/>
      <c r="BS347" s="69"/>
      <c r="BT347" s="69"/>
      <c r="BU347" s="71">
        <f>BO347*$H347</f>
        <v>0</v>
      </c>
      <c r="BV347" s="68">
        <f>SUM(BW347:CA347)</f>
        <v>0</v>
      </c>
      <c r="BW347" s="69"/>
      <c r="BX347" s="69"/>
      <c r="BY347" s="69"/>
      <c r="BZ347" s="69"/>
      <c r="CA347" s="69"/>
      <c r="CB347" s="71">
        <f>BV347*$H347</f>
        <v>0</v>
      </c>
      <c r="CC347" s="68">
        <f>SUM(CD347:CH347)</f>
        <v>0</v>
      </c>
      <c r="CD347" s="69"/>
      <c r="CE347" s="69"/>
      <c r="CF347" s="69"/>
      <c r="CG347" s="69"/>
      <c r="CH347" s="69"/>
      <c r="CI347" s="71">
        <f>CC347*$H347</f>
        <v>0</v>
      </c>
      <c r="CJ347" s="68">
        <f>SUM(CK347:CO347)</f>
        <v>0</v>
      </c>
      <c r="CK347" s="69"/>
      <c r="CL347" s="69"/>
      <c r="CM347" s="69"/>
      <c r="CN347" s="69"/>
      <c r="CO347" s="69"/>
      <c r="CP347" s="71">
        <f>CJ347*$H347</f>
        <v>0</v>
      </c>
      <c r="CQ347" s="68">
        <f>SUM(CR347:CV347)</f>
        <v>0</v>
      </c>
      <c r="CR347" s="69"/>
      <c r="CS347" s="69"/>
      <c r="CT347" s="69"/>
      <c r="CU347" s="69"/>
      <c r="CV347" s="69"/>
      <c r="CW347" s="71">
        <f>CQ347*$H347</f>
        <v>0</v>
      </c>
      <c r="CX347" s="68">
        <f>SUM(CY347:DC347)</f>
        <v>0</v>
      </c>
      <c r="CY347" s="69"/>
      <c r="CZ347" s="69"/>
      <c r="DA347" s="69"/>
      <c r="DB347" s="69"/>
      <c r="DC347" s="69"/>
      <c r="DD347" s="71">
        <f>CX347*$H347</f>
        <v>0</v>
      </c>
      <c r="DE347" s="68">
        <f>SUM(DF347:DJ347)</f>
        <v>0</v>
      </c>
      <c r="DF347" s="69"/>
      <c r="DG347" s="69"/>
      <c r="DH347" s="69"/>
      <c r="DI347" s="69"/>
      <c r="DJ347" s="69"/>
      <c r="DK347" s="71">
        <f>DE347*$H347</f>
        <v>0</v>
      </c>
      <c r="DL347" s="68">
        <f>SUM(DM347:DQ347)</f>
        <v>0</v>
      </c>
      <c r="DM347" s="69"/>
      <c r="DN347" s="69"/>
      <c r="DO347" s="69"/>
      <c r="DP347" s="69"/>
      <c r="DQ347" s="69"/>
      <c r="DR347" s="71">
        <f>DL347*$H347</f>
        <v>0</v>
      </c>
      <c r="DS347" s="68">
        <f>SUM(DT347:DX347)</f>
        <v>0</v>
      </c>
      <c r="DT347" s="69"/>
      <c r="DU347" s="69"/>
      <c r="DV347" s="69"/>
      <c r="DW347" s="69"/>
      <c r="DX347" s="69"/>
      <c r="DY347" s="71">
        <f>DS347*$H347</f>
        <v>0</v>
      </c>
      <c r="DZ347" s="68">
        <f>SUM(EA347:EE347)</f>
        <v>0</v>
      </c>
      <c r="EA347" s="69"/>
      <c r="EB347" s="69"/>
      <c r="EC347" s="69"/>
      <c r="ED347" s="69"/>
      <c r="EE347" s="69"/>
      <c r="EF347" s="71">
        <f>DZ347*$H347</f>
        <v>0</v>
      </c>
      <c r="EG347" s="70">
        <f>1-EI347</f>
        <v>1</v>
      </c>
      <c r="EH347" s="73">
        <f>H347-EJ347</f>
        <v>0</v>
      </c>
      <c r="EI347" s="70">
        <f>SUM(CJ347,CC347,BV347,BO347,BH347,BA347,AT347,AM347,AF347,Y347,R347,K347,CQ347,CX347,DE347,DL347,DS347,DZ347)</f>
        <v>0</v>
      </c>
      <c r="EJ347" s="66">
        <f>SUM(CP347,CI347,CB347,BU347,BN347,BG347,AZ347,AS347,AL347,AE347,X347,Q347,CW347,DD347,DK347,DR347,DY347,EF347)</f>
        <v>0</v>
      </c>
      <c r="EM347" s="67"/>
    </row>
    <row r="348" spans="1:143" outlineLevel="1" x14ac:dyDescent="0.2">
      <c r="A348" s="313" t="s">
        <v>216</v>
      </c>
      <c r="B348" s="314"/>
      <c r="C348" s="307"/>
      <c r="D348" s="176" t="s">
        <v>884</v>
      </c>
      <c r="E348" s="28">
        <f>SUM(H349:H352)</f>
        <v>0</v>
      </c>
      <c r="F348" s="28"/>
      <c r="G348" s="28"/>
      <c r="H348" s="28"/>
      <c r="I348" s="27" t="e">
        <f>E348/$G$686</f>
        <v>#DIV/0!</v>
      </c>
      <c r="J348" s="19">
        <f>EG348</f>
        <v>1</v>
      </c>
      <c r="K348" s="68"/>
      <c r="L348" s="69"/>
      <c r="M348" s="69"/>
      <c r="N348" s="69"/>
      <c r="O348" s="69"/>
      <c r="P348" s="70"/>
      <c r="Q348" s="73"/>
      <c r="R348" s="68"/>
      <c r="S348" s="69"/>
      <c r="T348" s="69"/>
      <c r="U348" s="69"/>
      <c r="V348" s="69"/>
      <c r="W348" s="70"/>
      <c r="X348" s="71"/>
      <c r="Y348" s="68"/>
      <c r="Z348" s="69"/>
      <c r="AA348" s="69"/>
      <c r="AB348" s="69"/>
      <c r="AC348" s="69"/>
      <c r="AD348" s="70"/>
      <c r="AE348" s="71"/>
      <c r="AF348" s="68"/>
      <c r="AG348" s="69"/>
      <c r="AH348" s="69"/>
      <c r="AI348" s="69"/>
      <c r="AJ348" s="69"/>
      <c r="AK348" s="70"/>
      <c r="AL348" s="71"/>
      <c r="AM348" s="68"/>
      <c r="AN348" s="69"/>
      <c r="AO348" s="69"/>
      <c r="AP348" s="69"/>
      <c r="AQ348" s="69"/>
      <c r="AR348" s="70"/>
      <c r="AS348" s="71"/>
      <c r="AT348" s="68"/>
      <c r="AU348" s="69"/>
      <c r="AV348" s="69"/>
      <c r="AW348" s="69"/>
      <c r="AX348" s="69"/>
      <c r="AY348" s="70"/>
      <c r="AZ348" s="71"/>
      <c r="BA348" s="68"/>
      <c r="BB348" s="69"/>
      <c r="BC348" s="69"/>
      <c r="BD348" s="69"/>
      <c r="BE348" s="69"/>
      <c r="BF348" s="70"/>
      <c r="BG348" s="71"/>
      <c r="BH348" s="68"/>
      <c r="BI348" s="69"/>
      <c r="BJ348" s="69"/>
      <c r="BK348" s="69"/>
      <c r="BL348" s="69"/>
      <c r="BM348" s="70"/>
      <c r="BN348" s="71"/>
      <c r="BO348" s="68"/>
      <c r="BP348" s="69"/>
      <c r="BQ348" s="69"/>
      <c r="BR348" s="69"/>
      <c r="BS348" s="69"/>
      <c r="BT348" s="70"/>
      <c r="BU348" s="71"/>
      <c r="BV348" s="68"/>
      <c r="BW348" s="69"/>
      <c r="BX348" s="69"/>
      <c r="BY348" s="69"/>
      <c r="BZ348" s="69"/>
      <c r="CA348" s="70"/>
      <c r="CB348" s="71"/>
      <c r="CC348" s="68"/>
      <c r="CD348" s="69"/>
      <c r="CE348" s="69"/>
      <c r="CF348" s="69"/>
      <c r="CG348" s="69"/>
      <c r="CH348" s="70"/>
      <c r="CI348" s="71"/>
      <c r="CJ348" s="68"/>
      <c r="CK348" s="69"/>
      <c r="CL348" s="69"/>
      <c r="CM348" s="69"/>
      <c r="CN348" s="69"/>
      <c r="CO348" s="70"/>
      <c r="CP348" s="71"/>
      <c r="CQ348" s="68"/>
      <c r="CR348" s="69"/>
      <c r="CS348" s="69"/>
      <c r="CT348" s="69"/>
      <c r="CU348" s="69"/>
      <c r="CV348" s="70"/>
      <c r="CW348" s="71"/>
      <c r="CX348" s="68"/>
      <c r="CY348" s="69"/>
      <c r="CZ348" s="69"/>
      <c r="DA348" s="69"/>
      <c r="DB348" s="69"/>
      <c r="DC348" s="70"/>
      <c r="DD348" s="71"/>
      <c r="DE348" s="68"/>
      <c r="DF348" s="69"/>
      <c r="DG348" s="69"/>
      <c r="DH348" s="69"/>
      <c r="DI348" s="69"/>
      <c r="DJ348" s="70"/>
      <c r="DK348" s="71"/>
      <c r="DL348" s="68"/>
      <c r="DM348" s="69"/>
      <c r="DN348" s="69"/>
      <c r="DO348" s="69"/>
      <c r="DP348" s="69"/>
      <c r="DQ348" s="70"/>
      <c r="DR348" s="71"/>
      <c r="DS348" s="68"/>
      <c r="DT348" s="69"/>
      <c r="DU348" s="69"/>
      <c r="DV348" s="69"/>
      <c r="DW348" s="69"/>
      <c r="DX348" s="70"/>
      <c r="DY348" s="71"/>
      <c r="DZ348" s="68"/>
      <c r="EA348" s="69"/>
      <c r="EB348" s="69"/>
      <c r="EC348" s="69"/>
      <c r="ED348" s="69"/>
      <c r="EE348" s="70"/>
      <c r="EF348" s="71"/>
      <c r="EG348" s="70">
        <f t="shared" si="122"/>
        <v>1</v>
      </c>
      <c r="EH348" s="73">
        <f t="shared" si="123"/>
        <v>0</v>
      </c>
      <c r="EI348" s="70">
        <f>SUM(CJ348,CC348,BV348,BO348,BH348,BA348,AT348,AM348,AF348,Y348,R348,K348,CQ348,CX348,DE348,DL348,DS348,DZ348)</f>
        <v>0</v>
      </c>
      <c r="EJ348" s="66">
        <f>SUM(CP348,CI348,CB348,BU348,BN348,BG348,AZ348,AS348,AL348,AE348,X348,Q348,CW348,DD348,DK348,DR348,DY348,EF348)</f>
        <v>0</v>
      </c>
      <c r="EM348" s="67"/>
    </row>
    <row r="349" spans="1:143" ht="25.5" outlineLevel="1" x14ac:dyDescent="0.2">
      <c r="A349" s="302" t="s">
        <v>477</v>
      </c>
      <c r="B349" s="303" t="s">
        <v>298</v>
      </c>
      <c r="C349" s="306" t="str">
        <f>IFERROR(IFERROR(IF(MATCH(B349,[1]SINAPI!$A$3:$A$7037,0),(PROPER(VLOOKUP(B349,[1]SINAPI!$A$3:$E$7037,5,0))),0),IFERROR(IF(MATCH(B349,'[1]CDHU-182'!$A$9:$A$4098,0),(UPPER(VLOOKUP(B349,'[1]CDHU-182'!$A$9:$H$4098,8,0))),0),IFERROR(IF(MATCH(B349,[1]FDE!$A$7:$A$3232,0),(VLOOKUP(B349,[1]FDE!$A$7:$E$3232,5,0)),0),IF(MATCH(B349,'[1]SIURB Edif'!$A$2:$A$2699,0),(PROPER(VLOOKUP(B349,'[1]SIURB Edif'!A$2:E$2699,5,0))),0))))," ")</f>
        <v>CDHU-182</v>
      </c>
      <c r="D349" s="169" t="s">
        <v>807</v>
      </c>
      <c r="E349" s="170" t="s">
        <v>75</v>
      </c>
      <c r="F349" s="174">
        <v>11</v>
      </c>
      <c r="G349" s="74"/>
      <c r="H349" s="177">
        <f>ROUND(IFERROR(F349*G349," - "),2)</f>
        <v>0</v>
      </c>
      <c r="I349" s="178" t="e">
        <f>H349/$G$686</f>
        <v>#DIV/0!</v>
      </c>
      <c r="J349" s="19">
        <f t="shared" ref="J349:J363" si="124">EG349</f>
        <v>1</v>
      </c>
      <c r="K349" s="68">
        <f>SUM(L349:P349)</f>
        <v>0</v>
      </c>
      <c r="L349" s="69"/>
      <c r="M349" s="69"/>
      <c r="N349" s="69"/>
      <c r="O349" s="69"/>
      <c r="P349" s="69"/>
      <c r="Q349" s="73">
        <f>K349*$H349</f>
        <v>0</v>
      </c>
      <c r="R349" s="68">
        <f>SUM(S349:W349)</f>
        <v>0</v>
      </c>
      <c r="S349" s="69"/>
      <c r="T349" s="69"/>
      <c r="U349" s="69"/>
      <c r="V349" s="69"/>
      <c r="W349" s="69"/>
      <c r="X349" s="71">
        <f>R349*$H349</f>
        <v>0</v>
      </c>
      <c r="Y349" s="68">
        <f>SUM(Z349:AD349)</f>
        <v>0</v>
      </c>
      <c r="Z349" s="69"/>
      <c r="AA349" s="69"/>
      <c r="AB349" s="69"/>
      <c r="AC349" s="69"/>
      <c r="AD349" s="69"/>
      <c r="AE349" s="71">
        <f>Y349*$H349</f>
        <v>0</v>
      </c>
      <c r="AF349" s="68">
        <f>SUM(AG349:AK349)</f>
        <v>0</v>
      </c>
      <c r="AG349" s="69"/>
      <c r="AH349" s="69"/>
      <c r="AI349" s="69"/>
      <c r="AJ349" s="69"/>
      <c r="AK349" s="69"/>
      <c r="AL349" s="71">
        <f>AF349*$H349</f>
        <v>0</v>
      </c>
      <c r="AM349" s="68">
        <f>SUM(AN349:AR349)</f>
        <v>0</v>
      </c>
      <c r="AN349" s="69"/>
      <c r="AO349" s="69"/>
      <c r="AP349" s="69"/>
      <c r="AQ349" s="69"/>
      <c r="AR349" s="69"/>
      <c r="AS349" s="71">
        <f>AM349*$H349</f>
        <v>0</v>
      </c>
      <c r="AT349" s="68">
        <f>SUM(AU349:AY349)</f>
        <v>0</v>
      </c>
      <c r="AU349" s="69"/>
      <c r="AV349" s="69"/>
      <c r="AW349" s="69"/>
      <c r="AX349" s="69"/>
      <c r="AY349" s="69"/>
      <c r="AZ349" s="71">
        <f>AT349*$H349</f>
        <v>0</v>
      </c>
      <c r="BA349" s="68">
        <f>SUM(BB349:BF349)</f>
        <v>0</v>
      </c>
      <c r="BB349" s="69"/>
      <c r="BC349" s="69"/>
      <c r="BD349" s="69"/>
      <c r="BE349" s="69"/>
      <c r="BF349" s="69"/>
      <c r="BG349" s="71">
        <f>BA349*$H349</f>
        <v>0</v>
      </c>
      <c r="BH349" s="68">
        <f>SUM(BI349:BM349)</f>
        <v>0</v>
      </c>
      <c r="BI349" s="69"/>
      <c r="BJ349" s="69"/>
      <c r="BK349" s="69"/>
      <c r="BL349" s="69"/>
      <c r="BM349" s="69"/>
      <c r="BN349" s="71">
        <f>BH349*$H349</f>
        <v>0</v>
      </c>
      <c r="BO349" s="68">
        <f>SUM(BP349:BT349)</f>
        <v>0</v>
      </c>
      <c r="BP349" s="69"/>
      <c r="BQ349" s="69"/>
      <c r="BR349" s="69"/>
      <c r="BS349" s="69"/>
      <c r="BT349" s="69"/>
      <c r="BU349" s="71">
        <f>BO349*$H349</f>
        <v>0</v>
      </c>
      <c r="BV349" s="68">
        <f>SUM(BW349:CA349)</f>
        <v>0</v>
      </c>
      <c r="BW349" s="69"/>
      <c r="BX349" s="69"/>
      <c r="BY349" s="69"/>
      <c r="BZ349" s="69"/>
      <c r="CA349" s="69"/>
      <c r="CB349" s="71">
        <f>BV349*$H349</f>
        <v>0</v>
      </c>
      <c r="CC349" s="68">
        <f>SUM(CD349:CH349)</f>
        <v>0</v>
      </c>
      <c r="CD349" s="69"/>
      <c r="CE349" s="69"/>
      <c r="CF349" s="69"/>
      <c r="CG349" s="69"/>
      <c r="CH349" s="69"/>
      <c r="CI349" s="71">
        <f>CC349*$H349</f>
        <v>0</v>
      </c>
      <c r="CJ349" s="68">
        <f>SUM(CK349:CO349)</f>
        <v>0</v>
      </c>
      <c r="CK349" s="69"/>
      <c r="CL349" s="69"/>
      <c r="CM349" s="69"/>
      <c r="CN349" s="69"/>
      <c r="CO349" s="69"/>
      <c r="CP349" s="71">
        <f>CJ349*$H349</f>
        <v>0</v>
      </c>
      <c r="CQ349" s="68">
        <f>SUM(CR349:CV349)</f>
        <v>0</v>
      </c>
      <c r="CR349" s="69"/>
      <c r="CS349" s="69"/>
      <c r="CT349" s="69"/>
      <c r="CU349" s="69"/>
      <c r="CV349" s="69"/>
      <c r="CW349" s="71">
        <f>CQ349*$H349</f>
        <v>0</v>
      </c>
      <c r="CX349" s="68">
        <f>SUM(CY349:DC349)</f>
        <v>0</v>
      </c>
      <c r="CY349" s="69"/>
      <c r="CZ349" s="69"/>
      <c r="DA349" s="69"/>
      <c r="DB349" s="69"/>
      <c r="DC349" s="69"/>
      <c r="DD349" s="71">
        <f>CX349*$H349</f>
        <v>0</v>
      </c>
      <c r="DE349" s="68">
        <f>SUM(DF349:DJ349)</f>
        <v>0</v>
      </c>
      <c r="DF349" s="69"/>
      <c r="DG349" s="69"/>
      <c r="DH349" s="69"/>
      <c r="DI349" s="69"/>
      <c r="DJ349" s="69"/>
      <c r="DK349" s="71">
        <f>DE349*$H349</f>
        <v>0</v>
      </c>
      <c r="DL349" s="68">
        <f>SUM(DM349:DQ349)</f>
        <v>0</v>
      </c>
      <c r="DM349" s="69"/>
      <c r="DN349" s="69"/>
      <c r="DO349" s="69"/>
      <c r="DP349" s="69"/>
      <c r="DQ349" s="69"/>
      <c r="DR349" s="71">
        <f>DL349*$H349</f>
        <v>0</v>
      </c>
      <c r="DS349" s="68">
        <f>SUM(DT349:DX349)</f>
        <v>0</v>
      </c>
      <c r="DT349" s="69"/>
      <c r="DU349" s="69"/>
      <c r="DV349" s="69"/>
      <c r="DW349" s="69"/>
      <c r="DX349" s="69"/>
      <c r="DY349" s="71">
        <f>DS349*$H349</f>
        <v>0</v>
      </c>
      <c r="DZ349" s="68">
        <f>SUM(EA349:EE349)</f>
        <v>0</v>
      </c>
      <c r="EA349" s="69"/>
      <c r="EB349" s="69"/>
      <c r="EC349" s="69"/>
      <c r="ED349" s="69"/>
      <c r="EE349" s="69"/>
      <c r="EF349" s="71">
        <f>DZ349*$H349</f>
        <v>0</v>
      </c>
      <c r="EG349" s="70">
        <f t="shared" si="122"/>
        <v>1</v>
      </c>
      <c r="EH349" s="73">
        <f t="shared" si="123"/>
        <v>0</v>
      </c>
      <c r="EI349" s="70">
        <f t="shared" ref="EI349:EI360" si="125">SUM(CJ349,CC349,BV349,BO349,BH349,BA349,AT349,AM349,AF349,Y349,R349,K349,CQ349,CX349,DE349,DL349,DS349,DZ349)</f>
        <v>0</v>
      </c>
      <c r="EJ349" s="66">
        <f t="shared" ref="EJ349:EJ363" si="126">SUM(CP349,CI349,CB349,BU349,BN349,BG349,AZ349,AS349,AL349,AE349,X349,Q349,CW349,DD349,DK349,DR349,DY349,EF349)</f>
        <v>0</v>
      </c>
      <c r="EM349" s="67"/>
    </row>
    <row r="350" spans="1:143" ht="25.5" outlineLevel="1" x14ac:dyDescent="0.2">
      <c r="A350" s="302" t="s">
        <v>478</v>
      </c>
      <c r="B350" s="303" t="s">
        <v>299</v>
      </c>
      <c r="C350" s="306" t="str">
        <f>IFERROR(IFERROR(IF(MATCH(B350,[1]SINAPI!$A$3:$A$7037,0),(PROPER(VLOOKUP(B350,[1]SINAPI!$A$3:$E$7037,5,0))),0),IFERROR(IF(MATCH(B350,'[1]CDHU-182'!$A$9:$A$4098,0),(UPPER(VLOOKUP(B350,'[1]CDHU-182'!$A$9:$H$4098,8,0))),0),IFERROR(IF(MATCH(B350,[1]FDE!$A$7:$A$3232,0),(VLOOKUP(B350,[1]FDE!$A$7:$E$3232,5,0)),0),IF(MATCH(B350,'[1]SIURB Edif'!$A$2:$A$2699,0),(PROPER(VLOOKUP(B350,'[1]SIURB Edif'!A$2:E$2699,5,0))),0))))," ")</f>
        <v>CDHU-182</v>
      </c>
      <c r="D350" s="169" t="s">
        <v>808</v>
      </c>
      <c r="E350" s="170" t="s">
        <v>75</v>
      </c>
      <c r="F350" s="174">
        <v>34</v>
      </c>
      <c r="G350" s="74"/>
      <c r="H350" s="177">
        <f>ROUND(IFERROR(F350*G350," - "),2)</f>
        <v>0</v>
      </c>
      <c r="I350" s="178" t="e">
        <f>H350/$G$686</f>
        <v>#DIV/0!</v>
      </c>
      <c r="J350" s="19">
        <f t="shared" si="124"/>
        <v>1</v>
      </c>
      <c r="K350" s="68">
        <f>SUM(L350:P350)</f>
        <v>0</v>
      </c>
      <c r="L350" s="69"/>
      <c r="M350" s="69"/>
      <c r="N350" s="69"/>
      <c r="O350" s="69"/>
      <c r="P350" s="69"/>
      <c r="Q350" s="73">
        <f>K350*$H350</f>
        <v>0</v>
      </c>
      <c r="R350" s="68">
        <f>SUM(S350:W350)</f>
        <v>0</v>
      </c>
      <c r="S350" s="69"/>
      <c r="T350" s="69"/>
      <c r="U350" s="69"/>
      <c r="V350" s="69"/>
      <c r="W350" s="69"/>
      <c r="X350" s="71">
        <f>R350*$H350</f>
        <v>0</v>
      </c>
      <c r="Y350" s="68">
        <f>SUM(Z350:AD350)</f>
        <v>0</v>
      </c>
      <c r="Z350" s="69"/>
      <c r="AA350" s="69"/>
      <c r="AB350" s="69"/>
      <c r="AC350" s="69"/>
      <c r="AD350" s="69"/>
      <c r="AE350" s="71">
        <f>Y350*$H350</f>
        <v>0</v>
      </c>
      <c r="AF350" s="68">
        <f>SUM(AG350:AK350)</f>
        <v>0</v>
      </c>
      <c r="AG350" s="69"/>
      <c r="AH350" s="69"/>
      <c r="AI350" s="69"/>
      <c r="AJ350" s="69"/>
      <c r="AK350" s="69"/>
      <c r="AL350" s="71">
        <f>AF350*$H350</f>
        <v>0</v>
      </c>
      <c r="AM350" s="68">
        <f>SUM(AN350:AR350)</f>
        <v>0</v>
      </c>
      <c r="AN350" s="69"/>
      <c r="AO350" s="69"/>
      <c r="AP350" s="69"/>
      <c r="AQ350" s="69"/>
      <c r="AR350" s="69"/>
      <c r="AS350" s="71">
        <f>AM350*$H350</f>
        <v>0</v>
      </c>
      <c r="AT350" s="68">
        <f>SUM(AU350:AY350)</f>
        <v>0</v>
      </c>
      <c r="AU350" s="69"/>
      <c r="AV350" s="69"/>
      <c r="AW350" s="69"/>
      <c r="AX350" s="69"/>
      <c r="AY350" s="69"/>
      <c r="AZ350" s="71">
        <f>AT350*$H350</f>
        <v>0</v>
      </c>
      <c r="BA350" s="68">
        <f>SUM(BB350:BF350)</f>
        <v>0</v>
      </c>
      <c r="BB350" s="69"/>
      <c r="BC350" s="69"/>
      <c r="BD350" s="69"/>
      <c r="BE350" s="69"/>
      <c r="BF350" s="69"/>
      <c r="BG350" s="71">
        <f>BA350*$H350</f>
        <v>0</v>
      </c>
      <c r="BH350" s="68">
        <f>SUM(BI350:BM350)</f>
        <v>0</v>
      </c>
      <c r="BI350" s="69"/>
      <c r="BJ350" s="69"/>
      <c r="BK350" s="69"/>
      <c r="BL350" s="69"/>
      <c r="BM350" s="69"/>
      <c r="BN350" s="71">
        <f>BH350*$H350</f>
        <v>0</v>
      </c>
      <c r="BO350" s="68">
        <f>SUM(BP350:BT350)</f>
        <v>0</v>
      </c>
      <c r="BP350" s="69"/>
      <c r="BQ350" s="69"/>
      <c r="BR350" s="69"/>
      <c r="BS350" s="69"/>
      <c r="BT350" s="69"/>
      <c r="BU350" s="71">
        <f>BO350*$H350</f>
        <v>0</v>
      </c>
      <c r="BV350" s="68">
        <f>SUM(BW350:CA350)</f>
        <v>0</v>
      </c>
      <c r="BW350" s="69"/>
      <c r="BX350" s="69"/>
      <c r="BY350" s="69"/>
      <c r="BZ350" s="69"/>
      <c r="CA350" s="69"/>
      <c r="CB350" s="71">
        <f>BV350*$H350</f>
        <v>0</v>
      </c>
      <c r="CC350" s="68">
        <f>SUM(CD350:CH350)</f>
        <v>0</v>
      </c>
      <c r="CD350" s="69"/>
      <c r="CE350" s="69"/>
      <c r="CF350" s="69"/>
      <c r="CG350" s="69"/>
      <c r="CH350" s="69"/>
      <c r="CI350" s="71">
        <f>CC350*$H350</f>
        <v>0</v>
      </c>
      <c r="CJ350" s="68">
        <f>SUM(CK350:CO350)</f>
        <v>0</v>
      </c>
      <c r="CK350" s="69"/>
      <c r="CL350" s="69"/>
      <c r="CM350" s="69"/>
      <c r="CN350" s="69"/>
      <c r="CO350" s="69"/>
      <c r="CP350" s="71">
        <f>CJ350*$H350</f>
        <v>0</v>
      </c>
      <c r="CQ350" s="68">
        <f>SUM(CR350:CV350)</f>
        <v>0</v>
      </c>
      <c r="CR350" s="69"/>
      <c r="CS350" s="69"/>
      <c r="CT350" s="69"/>
      <c r="CU350" s="69"/>
      <c r="CV350" s="69"/>
      <c r="CW350" s="71">
        <f>CQ350*$H350</f>
        <v>0</v>
      </c>
      <c r="CX350" s="68">
        <f>SUM(CY350:DC350)</f>
        <v>0</v>
      </c>
      <c r="CY350" s="69"/>
      <c r="CZ350" s="69"/>
      <c r="DA350" s="69"/>
      <c r="DB350" s="69"/>
      <c r="DC350" s="69"/>
      <c r="DD350" s="71">
        <f>CX350*$H350</f>
        <v>0</v>
      </c>
      <c r="DE350" s="68">
        <f>SUM(DF350:DJ350)</f>
        <v>0</v>
      </c>
      <c r="DF350" s="69"/>
      <c r="DG350" s="69"/>
      <c r="DH350" s="69"/>
      <c r="DI350" s="69"/>
      <c r="DJ350" s="69"/>
      <c r="DK350" s="71">
        <f>DE350*$H350</f>
        <v>0</v>
      </c>
      <c r="DL350" s="68">
        <f>SUM(DM350:DQ350)</f>
        <v>0</v>
      </c>
      <c r="DM350" s="69"/>
      <c r="DN350" s="69"/>
      <c r="DO350" s="69"/>
      <c r="DP350" s="69"/>
      <c r="DQ350" s="69"/>
      <c r="DR350" s="71">
        <f>DL350*$H350</f>
        <v>0</v>
      </c>
      <c r="DS350" s="68">
        <f>SUM(DT350:DX350)</f>
        <v>0</v>
      </c>
      <c r="DT350" s="69"/>
      <c r="DU350" s="69"/>
      <c r="DV350" s="69"/>
      <c r="DW350" s="69"/>
      <c r="DX350" s="69"/>
      <c r="DY350" s="71">
        <f>DS350*$H350</f>
        <v>0</v>
      </c>
      <c r="DZ350" s="68">
        <f>SUM(EA350:EE350)</f>
        <v>0</v>
      </c>
      <c r="EA350" s="69"/>
      <c r="EB350" s="69"/>
      <c r="EC350" s="69"/>
      <c r="ED350" s="69"/>
      <c r="EE350" s="69"/>
      <c r="EF350" s="71">
        <f>DZ350*$H350</f>
        <v>0</v>
      </c>
      <c r="EG350" s="70">
        <f t="shared" si="122"/>
        <v>1</v>
      </c>
      <c r="EH350" s="73">
        <f t="shared" si="123"/>
        <v>0</v>
      </c>
      <c r="EI350" s="70">
        <f t="shared" si="125"/>
        <v>0</v>
      </c>
      <c r="EJ350" s="66">
        <f t="shared" si="126"/>
        <v>0</v>
      </c>
      <c r="EM350" s="67"/>
    </row>
    <row r="351" spans="1:143" outlineLevel="1" x14ac:dyDescent="0.2">
      <c r="A351" s="302" t="s">
        <v>479</v>
      </c>
      <c r="B351" s="303" t="s">
        <v>301</v>
      </c>
      <c r="C351" s="306" t="str">
        <f>IFERROR(IFERROR(IF(MATCH(B351,[1]SINAPI!$A$3:$A$7037,0),(PROPER(VLOOKUP(B351,[1]SINAPI!$A$3:$E$7037,5,0))),0),IFERROR(IF(MATCH(B351,'[1]CDHU-182'!$A$9:$A$4098,0),(UPPER(VLOOKUP(B351,'[1]CDHU-182'!$A$9:$H$4098,8,0))),0),IFERROR(IF(MATCH(B351,[1]FDE!$A$7:$A$3232,0),(VLOOKUP(B351,[1]FDE!$A$7:$E$3232,5,0)),0),IF(MATCH(B351,'[1]SIURB Edif'!$A$2:$A$2699,0),(PROPER(VLOOKUP(B351,'[1]SIURB Edif'!A$2:E$2699,5,0))),0))))," ")</f>
        <v>CDHU-182</v>
      </c>
      <c r="D351" s="169" t="s">
        <v>809</v>
      </c>
      <c r="E351" s="170" t="s">
        <v>75</v>
      </c>
      <c r="F351" s="174">
        <v>1</v>
      </c>
      <c r="G351" s="74"/>
      <c r="H351" s="177">
        <f>ROUND(IFERROR(F351*G351," - "),2)</f>
        <v>0</v>
      </c>
      <c r="I351" s="178" t="e">
        <f>H351/$G$686</f>
        <v>#DIV/0!</v>
      </c>
      <c r="J351" s="19">
        <f t="shared" si="124"/>
        <v>1</v>
      </c>
      <c r="K351" s="68">
        <f>SUM(L351:P351)</f>
        <v>0</v>
      </c>
      <c r="L351" s="69"/>
      <c r="M351" s="69"/>
      <c r="N351" s="69"/>
      <c r="O351" s="69"/>
      <c r="P351" s="69"/>
      <c r="Q351" s="73">
        <f>K351*$H351</f>
        <v>0</v>
      </c>
      <c r="R351" s="68">
        <f>SUM(S351:W351)</f>
        <v>0</v>
      </c>
      <c r="S351" s="69"/>
      <c r="T351" s="69"/>
      <c r="U351" s="69"/>
      <c r="V351" s="69"/>
      <c r="W351" s="69"/>
      <c r="X351" s="71">
        <f>R351*$H351</f>
        <v>0</v>
      </c>
      <c r="Y351" s="68">
        <f>SUM(Z351:AD351)</f>
        <v>0</v>
      </c>
      <c r="Z351" s="69"/>
      <c r="AA351" s="69"/>
      <c r="AB351" s="69"/>
      <c r="AC351" s="69"/>
      <c r="AD351" s="69"/>
      <c r="AE351" s="71">
        <f>Y351*$H351</f>
        <v>0</v>
      </c>
      <c r="AF351" s="68">
        <f>SUM(AG351:AK351)</f>
        <v>0</v>
      </c>
      <c r="AG351" s="69"/>
      <c r="AH351" s="69"/>
      <c r="AI351" s="69"/>
      <c r="AJ351" s="69"/>
      <c r="AK351" s="69"/>
      <c r="AL351" s="71">
        <f>AF351*$H351</f>
        <v>0</v>
      </c>
      <c r="AM351" s="68">
        <f>SUM(AN351:AR351)</f>
        <v>0</v>
      </c>
      <c r="AN351" s="69"/>
      <c r="AO351" s="69"/>
      <c r="AP351" s="69"/>
      <c r="AQ351" s="69"/>
      <c r="AR351" s="69"/>
      <c r="AS351" s="71">
        <f>AM351*$H351</f>
        <v>0</v>
      </c>
      <c r="AT351" s="68">
        <f>SUM(AU351:AY351)</f>
        <v>0</v>
      </c>
      <c r="AU351" s="69"/>
      <c r="AV351" s="69"/>
      <c r="AW351" s="69"/>
      <c r="AX351" s="69"/>
      <c r="AY351" s="69"/>
      <c r="AZ351" s="71">
        <f>AT351*$H351</f>
        <v>0</v>
      </c>
      <c r="BA351" s="68">
        <f>SUM(BB351:BF351)</f>
        <v>0</v>
      </c>
      <c r="BB351" s="69"/>
      <c r="BC351" s="69"/>
      <c r="BD351" s="69"/>
      <c r="BE351" s="69"/>
      <c r="BF351" s="69"/>
      <c r="BG351" s="71">
        <f>BA351*$H351</f>
        <v>0</v>
      </c>
      <c r="BH351" s="68">
        <f>SUM(BI351:BM351)</f>
        <v>0</v>
      </c>
      <c r="BI351" s="69"/>
      <c r="BJ351" s="69"/>
      <c r="BK351" s="69"/>
      <c r="BL351" s="69"/>
      <c r="BM351" s="69"/>
      <c r="BN351" s="71">
        <f>BH351*$H351</f>
        <v>0</v>
      </c>
      <c r="BO351" s="68">
        <f>SUM(BP351:BT351)</f>
        <v>0</v>
      </c>
      <c r="BP351" s="69"/>
      <c r="BQ351" s="69"/>
      <c r="BR351" s="69"/>
      <c r="BS351" s="69"/>
      <c r="BT351" s="69"/>
      <c r="BU351" s="71">
        <f>BO351*$H351</f>
        <v>0</v>
      </c>
      <c r="BV351" s="68">
        <f>SUM(BW351:CA351)</f>
        <v>0</v>
      </c>
      <c r="BW351" s="69"/>
      <c r="BX351" s="69"/>
      <c r="BY351" s="69"/>
      <c r="BZ351" s="69"/>
      <c r="CA351" s="69"/>
      <c r="CB351" s="71">
        <f>BV351*$H351</f>
        <v>0</v>
      </c>
      <c r="CC351" s="68">
        <f>SUM(CD351:CH351)</f>
        <v>0</v>
      </c>
      <c r="CD351" s="69"/>
      <c r="CE351" s="69"/>
      <c r="CF351" s="69"/>
      <c r="CG351" s="69"/>
      <c r="CH351" s="69"/>
      <c r="CI351" s="71">
        <f>CC351*$H351</f>
        <v>0</v>
      </c>
      <c r="CJ351" s="68">
        <f>SUM(CK351:CO351)</f>
        <v>0</v>
      </c>
      <c r="CK351" s="69"/>
      <c r="CL351" s="69"/>
      <c r="CM351" s="69"/>
      <c r="CN351" s="69"/>
      <c r="CO351" s="69"/>
      <c r="CP351" s="71">
        <f>CJ351*$H351</f>
        <v>0</v>
      </c>
      <c r="CQ351" s="68">
        <f>SUM(CR351:CV351)</f>
        <v>0</v>
      </c>
      <c r="CR351" s="69"/>
      <c r="CS351" s="69"/>
      <c r="CT351" s="69"/>
      <c r="CU351" s="69"/>
      <c r="CV351" s="69"/>
      <c r="CW351" s="71">
        <f>CQ351*$H351</f>
        <v>0</v>
      </c>
      <c r="CX351" s="68">
        <f>SUM(CY351:DC351)</f>
        <v>0</v>
      </c>
      <c r="CY351" s="69"/>
      <c r="CZ351" s="69"/>
      <c r="DA351" s="69"/>
      <c r="DB351" s="69"/>
      <c r="DC351" s="69"/>
      <c r="DD351" s="71">
        <f>CX351*$H351</f>
        <v>0</v>
      </c>
      <c r="DE351" s="68">
        <f>SUM(DF351:DJ351)</f>
        <v>0</v>
      </c>
      <c r="DF351" s="69"/>
      <c r="DG351" s="69"/>
      <c r="DH351" s="69"/>
      <c r="DI351" s="69"/>
      <c r="DJ351" s="69"/>
      <c r="DK351" s="71">
        <f>DE351*$H351</f>
        <v>0</v>
      </c>
      <c r="DL351" s="68">
        <f>SUM(DM351:DQ351)</f>
        <v>0</v>
      </c>
      <c r="DM351" s="69"/>
      <c r="DN351" s="69"/>
      <c r="DO351" s="69"/>
      <c r="DP351" s="69"/>
      <c r="DQ351" s="69"/>
      <c r="DR351" s="71">
        <f>DL351*$H351</f>
        <v>0</v>
      </c>
      <c r="DS351" s="68">
        <f>SUM(DT351:DX351)</f>
        <v>0</v>
      </c>
      <c r="DT351" s="69"/>
      <c r="DU351" s="69"/>
      <c r="DV351" s="69"/>
      <c r="DW351" s="69"/>
      <c r="DX351" s="69"/>
      <c r="DY351" s="71">
        <f>DS351*$H351</f>
        <v>0</v>
      </c>
      <c r="DZ351" s="68">
        <f>SUM(EA351:EE351)</f>
        <v>0</v>
      </c>
      <c r="EA351" s="69"/>
      <c r="EB351" s="69"/>
      <c r="EC351" s="69"/>
      <c r="ED351" s="69"/>
      <c r="EE351" s="69"/>
      <c r="EF351" s="71">
        <f>DZ351*$H351</f>
        <v>0</v>
      </c>
      <c r="EG351" s="70">
        <f t="shared" si="122"/>
        <v>1</v>
      </c>
      <c r="EH351" s="73">
        <f t="shared" si="123"/>
        <v>0</v>
      </c>
      <c r="EI351" s="70">
        <f t="shared" si="125"/>
        <v>0</v>
      </c>
      <c r="EJ351" s="66">
        <f t="shared" si="126"/>
        <v>0</v>
      </c>
      <c r="EM351" s="67"/>
    </row>
    <row r="352" spans="1:143" outlineLevel="1" x14ac:dyDescent="0.2">
      <c r="A352" s="302" t="s">
        <v>480</v>
      </c>
      <c r="B352" s="303" t="s">
        <v>300</v>
      </c>
      <c r="C352" s="306" t="str">
        <f>IFERROR(IFERROR(IF(MATCH(B352,[1]SINAPI!$A$3:$A$7037,0),(PROPER(VLOOKUP(B352,[1]SINAPI!$A$3:$E$7037,5,0))),0),IFERROR(IF(MATCH(B352,'[1]CDHU-182'!$A$9:$A$4098,0),(UPPER(VLOOKUP(B352,'[1]CDHU-182'!$A$9:$H$4098,8,0))),0),IFERROR(IF(MATCH(B352,[1]FDE!$A$7:$A$3232,0),(VLOOKUP(B352,[1]FDE!$A$7:$E$3232,5,0)),0),IF(MATCH(B352,'[1]SIURB Edif'!$A$2:$A$2699,0),(PROPER(VLOOKUP(B352,'[1]SIURB Edif'!A$2:E$2699,5,0))),0))))," ")</f>
        <v>CDHU-182</v>
      </c>
      <c r="D352" s="169" t="s">
        <v>810</v>
      </c>
      <c r="E352" s="170" t="s">
        <v>75</v>
      </c>
      <c r="F352" s="174">
        <v>1</v>
      </c>
      <c r="G352" s="74"/>
      <c r="H352" s="177">
        <f>ROUND(IFERROR(F352*G352," - "),2)</f>
        <v>0</v>
      </c>
      <c r="I352" s="178" t="e">
        <f>H352/$G$686</f>
        <v>#DIV/0!</v>
      </c>
      <c r="J352" s="19">
        <f t="shared" si="124"/>
        <v>1</v>
      </c>
      <c r="K352" s="68">
        <f>SUM(L352:P352)</f>
        <v>0</v>
      </c>
      <c r="L352" s="69"/>
      <c r="M352" s="69"/>
      <c r="N352" s="69"/>
      <c r="O352" s="69"/>
      <c r="P352" s="69"/>
      <c r="Q352" s="73">
        <f>K352*$H352</f>
        <v>0</v>
      </c>
      <c r="R352" s="68">
        <f>SUM(S352:W352)</f>
        <v>0</v>
      </c>
      <c r="S352" s="69"/>
      <c r="T352" s="69"/>
      <c r="U352" s="69"/>
      <c r="V352" s="69"/>
      <c r="W352" s="69"/>
      <c r="X352" s="71">
        <f>R352*$H352</f>
        <v>0</v>
      </c>
      <c r="Y352" s="68">
        <f>SUM(Z352:AD352)</f>
        <v>0</v>
      </c>
      <c r="Z352" s="69"/>
      <c r="AA352" s="69"/>
      <c r="AB352" s="69"/>
      <c r="AC352" s="69"/>
      <c r="AD352" s="69"/>
      <c r="AE352" s="71">
        <f>Y352*$H352</f>
        <v>0</v>
      </c>
      <c r="AF352" s="68">
        <f>SUM(AG352:AK352)</f>
        <v>0</v>
      </c>
      <c r="AG352" s="69"/>
      <c r="AH352" s="69"/>
      <c r="AI352" s="69"/>
      <c r="AJ352" s="69"/>
      <c r="AK352" s="69"/>
      <c r="AL352" s="71">
        <f>AF352*$H352</f>
        <v>0</v>
      </c>
      <c r="AM352" s="68">
        <f>SUM(AN352:AR352)</f>
        <v>0</v>
      </c>
      <c r="AN352" s="69"/>
      <c r="AO352" s="69"/>
      <c r="AP352" s="69"/>
      <c r="AQ352" s="69"/>
      <c r="AR352" s="69"/>
      <c r="AS352" s="71">
        <f>AM352*$H352</f>
        <v>0</v>
      </c>
      <c r="AT352" s="68">
        <f>SUM(AU352:AY352)</f>
        <v>0</v>
      </c>
      <c r="AU352" s="69"/>
      <c r="AV352" s="69"/>
      <c r="AW352" s="69"/>
      <c r="AX352" s="69"/>
      <c r="AY352" s="69"/>
      <c r="AZ352" s="71">
        <f>AT352*$H352</f>
        <v>0</v>
      </c>
      <c r="BA352" s="68">
        <f>SUM(BB352:BF352)</f>
        <v>0</v>
      </c>
      <c r="BB352" s="69"/>
      <c r="BC352" s="69"/>
      <c r="BD352" s="69"/>
      <c r="BE352" s="69"/>
      <c r="BF352" s="69"/>
      <c r="BG352" s="71">
        <f>BA352*$H352</f>
        <v>0</v>
      </c>
      <c r="BH352" s="68">
        <f>SUM(BI352:BM352)</f>
        <v>0</v>
      </c>
      <c r="BI352" s="69"/>
      <c r="BJ352" s="69"/>
      <c r="BK352" s="69"/>
      <c r="BL352" s="69"/>
      <c r="BM352" s="69"/>
      <c r="BN352" s="71">
        <f>BH352*$H352</f>
        <v>0</v>
      </c>
      <c r="BO352" s="68">
        <f>SUM(BP352:BT352)</f>
        <v>0</v>
      </c>
      <c r="BP352" s="69"/>
      <c r="BQ352" s="69"/>
      <c r="BR352" s="69"/>
      <c r="BS352" s="69"/>
      <c r="BT352" s="69"/>
      <c r="BU352" s="71">
        <f>BO352*$H352</f>
        <v>0</v>
      </c>
      <c r="BV352" s="68">
        <f>SUM(BW352:CA352)</f>
        <v>0</v>
      </c>
      <c r="BW352" s="69"/>
      <c r="BX352" s="69"/>
      <c r="BY352" s="69"/>
      <c r="BZ352" s="69"/>
      <c r="CA352" s="69"/>
      <c r="CB352" s="71">
        <f>BV352*$H352</f>
        <v>0</v>
      </c>
      <c r="CC352" s="68">
        <f>SUM(CD352:CH352)</f>
        <v>0</v>
      </c>
      <c r="CD352" s="69"/>
      <c r="CE352" s="69"/>
      <c r="CF352" s="69"/>
      <c r="CG352" s="69"/>
      <c r="CH352" s="69"/>
      <c r="CI352" s="71">
        <f>CC352*$H352</f>
        <v>0</v>
      </c>
      <c r="CJ352" s="68">
        <f>SUM(CK352:CO352)</f>
        <v>0</v>
      </c>
      <c r="CK352" s="69"/>
      <c r="CL352" s="69"/>
      <c r="CM352" s="69"/>
      <c r="CN352" s="69"/>
      <c r="CO352" s="69"/>
      <c r="CP352" s="71">
        <f>CJ352*$H352</f>
        <v>0</v>
      </c>
      <c r="CQ352" s="68">
        <f>SUM(CR352:CV352)</f>
        <v>0</v>
      </c>
      <c r="CR352" s="69"/>
      <c r="CS352" s="69"/>
      <c r="CT352" s="69"/>
      <c r="CU352" s="69"/>
      <c r="CV352" s="69"/>
      <c r="CW352" s="71">
        <f>CQ352*$H352</f>
        <v>0</v>
      </c>
      <c r="CX352" s="68">
        <f>SUM(CY352:DC352)</f>
        <v>0</v>
      </c>
      <c r="CY352" s="69"/>
      <c r="CZ352" s="69"/>
      <c r="DA352" s="69"/>
      <c r="DB352" s="69"/>
      <c r="DC352" s="69"/>
      <c r="DD352" s="71">
        <f>CX352*$H352</f>
        <v>0</v>
      </c>
      <c r="DE352" s="68">
        <f>SUM(DF352:DJ352)</f>
        <v>0</v>
      </c>
      <c r="DF352" s="69"/>
      <c r="DG352" s="69"/>
      <c r="DH352" s="69"/>
      <c r="DI352" s="69"/>
      <c r="DJ352" s="69"/>
      <c r="DK352" s="71">
        <f>DE352*$H352</f>
        <v>0</v>
      </c>
      <c r="DL352" s="68">
        <f>SUM(DM352:DQ352)</f>
        <v>0</v>
      </c>
      <c r="DM352" s="69"/>
      <c r="DN352" s="69"/>
      <c r="DO352" s="69"/>
      <c r="DP352" s="69"/>
      <c r="DQ352" s="69"/>
      <c r="DR352" s="71">
        <f>DL352*$H352</f>
        <v>0</v>
      </c>
      <c r="DS352" s="68">
        <f>SUM(DT352:DX352)</f>
        <v>0</v>
      </c>
      <c r="DT352" s="69"/>
      <c r="DU352" s="69"/>
      <c r="DV352" s="69"/>
      <c r="DW352" s="69"/>
      <c r="DX352" s="69"/>
      <c r="DY352" s="71">
        <f>DS352*$H352</f>
        <v>0</v>
      </c>
      <c r="DZ352" s="68">
        <f>SUM(EA352:EE352)</f>
        <v>0</v>
      </c>
      <c r="EA352" s="69"/>
      <c r="EB352" s="69"/>
      <c r="EC352" s="69"/>
      <c r="ED352" s="69"/>
      <c r="EE352" s="69"/>
      <c r="EF352" s="71">
        <f>DZ352*$H352</f>
        <v>0</v>
      </c>
      <c r="EG352" s="70">
        <f t="shared" si="122"/>
        <v>1</v>
      </c>
      <c r="EH352" s="73">
        <f t="shared" si="123"/>
        <v>0</v>
      </c>
      <c r="EI352" s="70">
        <f t="shared" si="125"/>
        <v>0</v>
      </c>
      <c r="EJ352" s="66">
        <f t="shared" si="126"/>
        <v>0</v>
      </c>
      <c r="EM352" s="67"/>
    </row>
    <row r="353" spans="1:143" outlineLevel="1" x14ac:dyDescent="0.2">
      <c r="A353" s="313" t="s">
        <v>481</v>
      </c>
      <c r="B353" s="314"/>
      <c r="C353" s="307"/>
      <c r="D353" s="176" t="s">
        <v>358</v>
      </c>
      <c r="E353" s="28">
        <f>SUM(H354:H356)</f>
        <v>0</v>
      </c>
      <c r="F353" s="28"/>
      <c r="G353" s="28"/>
      <c r="H353" s="28"/>
      <c r="I353" s="27" t="e">
        <f>E353/$G$686</f>
        <v>#DIV/0!</v>
      </c>
      <c r="J353" s="19">
        <f t="shared" si="124"/>
        <v>1</v>
      </c>
      <c r="K353" s="68"/>
      <c r="L353" s="69"/>
      <c r="M353" s="69"/>
      <c r="N353" s="69"/>
      <c r="O353" s="69"/>
      <c r="P353" s="70"/>
      <c r="Q353" s="73"/>
      <c r="R353" s="68"/>
      <c r="S353" s="69"/>
      <c r="T353" s="69"/>
      <c r="U353" s="69"/>
      <c r="V353" s="69"/>
      <c r="W353" s="70"/>
      <c r="X353" s="71"/>
      <c r="Y353" s="68"/>
      <c r="Z353" s="69"/>
      <c r="AA353" s="69"/>
      <c r="AB353" s="69"/>
      <c r="AC353" s="69"/>
      <c r="AD353" s="70"/>
      <c r="AE353" s="71"/>
      <c r="AF353" s="68"/>
      <c r="AG353" s="69"/>
      <c r="AH353" s="69"/>
      <c r="AI353" s="69"/>
      <c r="AJ353" s="69"/>
      <c r="AK353" s="70"/>
      <c r="AL353" s="71"/>
      <c r="AM353" s="68"/>
      <c r="AN353" s="69"/>
      <c r="AO353" s="69"/>
      <c r="AP353" s="69"/>
      <c r="AQ353" s="69"/>
      <c r="AR353" s="70"/>
      <c r="AS353" s="71"/>
      <c r="AT353" s="68"/>
      <c r="AU353" s="69"/>
      <c r="AV353" s="69"/>
      <c r="AW353" s="69"/>
      <c r="AX353" s="69"/>
      <c r="AY353" s="70"/>
      <c r="AZ353" s="71"/>
      <c r="BA353" s="68"/>
      <c r="BB353" s="69"/>
      <c r="BC353" s="69"/>
      <c r="BD353" s="69"/>
      <c r="BE353" s="69"/>
      <c r="BF353" s="70"/>
      <c r="BG353" s="71"/>
      <c r="BH353" s="68"/>
      <c r="BI353" s="69"/>
      <c r="BJ353" s="69"/>
      <c r="BK353" s="69"/>
      <c r="BL353" s="69"/>
      <c r="BM353" s="70"/>
      <c r="BN353" s="71"/>
      <c r="BO353" s="68"/>
      <c r="BP353" s="69"/>
      <c r="BQ353" s="69"/>
      <c r="BR353" s="69"/>
      <c r="BS353" s="69"/>
      <c r="BT353" s="70"/>
      <c r="BU353" s="71"/>
      <c r="BV353" s="68"/>
      <c r="BW353" s="69"/>
      <c r="BX353" s="69"/>
      <c r="BY353" s="69"/>
      <c r="BZ353" s="69"/>
      <c r="CA353" s="70"/>
      <c r="CB353" s="71"/>
      <c r="CC353" s="68"/>
      <c r="CD353" s="69"/>
      <c r="CE353" s="69"/>
      <c r="CF353" s="69"/>
      <c r="CG353" s="69"/>
      <c r="CH353" s="70"/>
      <c r="CI353" s="71"/>
      <c r="CJ353" s="68"/>
      <c r="CK353" s="69"/>
      <c r="CL353" s="69"/>
      <c r="CM353" s="69"/>
      <c r="CN353" s="69"/>
      <c r="CO353" s="70"/>
      <c r="CP353" s="71"/>
      <c r="CQ353" s="68"/>
      <c r="CR353" s="69"/>
      <c r="CS353" s="69"/>
      <c r="CT353" s="69"/>
      <c r="CU353" s="69"/>
      <c r="CV353" s="70"/>
      <c r="CW353" s="71"/>
      <c r="CX353" s="68"/>
      <c r="CY353" s="69"/>
      <c r="CZ353" s="69"/>
      <c r="DA353" s="69"/>
      <c r="DB353" s="69"/>
      <c r="DC353" s="70"/>
      <c r="DD353" s="71"/>
      <c r="DE353" s="68"/>
      <c r="DF353" s="69"/>
      <c r="DG353" s="69"/>
      <c r="DH353" s="69"/>
      <c r="DI353" s="69"/>
      <c r="DJ353" s="70"/>
      <c r="DK353" s="71"/>
      <c r="DL353" s="68"/>
      <c r="DM353" s="69"/>
      <c r="DN353" s="69"/>
      <c r="DO353" s="69"/>
      <c r="DP353" s="69"/>
      <c r="DQ353" s="70"/>
      <c r="DR353" s="71"/>
      <c r="DS353" s="68"/>
      <c r="DT353" s="69"/>
      <c r="DU353" s="69"/>
      <c r="DV353" s="69"/>
      <c r="DW353" s="69"/>
      <c r="DX353" s="70"/>
      <c r="DY353" s="71"/>
      <c r="DZ353" s="68"/>
      <c r="EA353" s="69"/>
      <c r="EB353" s="69"/>
      <c r="EC353" s="69"/>
      <c r="ED353" s="69"/>
      <c r="EE353" s="70"/>
      <c r="EF353" s="71"/>
      <c r="EG353" s="70">
        <f t="shared" si="122"/>
        <v>1</v>
      </c>
      <c r="EH353" s="73">
        <f t="shared" si="123"/>
        <v>0</v>
      </c>
      <c r="EI353" s="70">
        <f t="shared" si="125"/>
        <v>0</v>
      </c>
      <c r="EJ353" s="66">
        <f t="shared" si="126"/>
        <v>0</v>
      </c>
      <c r="EM353" s="67"/>
    </row>
    <row r="354" spans="1:143" outlineLevel="1" x14ac:dyDescent="0.2">
      <c r="A354" s="302" t="s">
        <v>482</v>
      </c>
      <c r="B354" s="303" t="s">
        <v>236</v>
      </c>
      <c r="C354" s="306" t="str">
        <f>IFERROR(IFERROR(IF(MATCH(B354,[1]SINAPI!$A$3:$A$7037,0),(PROPER(VLOOKUP(B354,[1]SINAPI!$A$3:$E$7037,5,0))),0),IFERROR(IF(MATCH(B354,'[1]CDHU-182'!$A$9:$A$4098,0),(UPPER(VLOOKUP(B354,'[1]CDHU-182'!$A$9:$H$4098,8,0))),0),IFERROR(IF(MATCH(B354,[1]FDE!$A$7:$A$3232,0),(VLOOKUP(B354,[1]FDE!$A$7:$E$3232,5,0)),0),IF(MATCH(B354,'[1]SIURB Edif'!$A$2:$A$2699,0),(PROPER(VLOOKUP(B354,'[1]SIURB Edif'!A$2:E$2699,5,0))),0))))," ")</f>
        <v>CDHU-182</v>
      </c>
      <c r="D354" s="169" t="s">
        <v>798</v>
      </c>
      <c r="E354" s="170" t="s">
        <v>22</v>
      </c>
      <c r="F354" s="174">
        <v>16.170000000000002</v>
      </c>
      <c r="G354" s="74"/>
      <c r="H354" s="172">
        <f>ROUND(IFERROR(F354*G354," - "),2)</f>
        <v>0</v>
      </c>
      <c r="I354" s="175" t="e">
        <f>H354/$G$686</f>
        <v>#DIV/0!</v>
      </c>
      <c r="J354" s="19">
        <f t="shared" si="124"/>
        <v>1</v>
      </c>
      <c r="K354" s="68">
        <f>SUM(L354:P354)</f>
        <v>0</v>
      </c>
      <c r="L354" s="69"/>
      <c r="M354" s="69"/>
      <c r="N354" s="69"/>
      <c r="O354" s="69"/>
      <c r="P354" s="69"/>
      <c r="Q354" s="73">
        <f>K354*$H354</f>
        <v>0</v>
      </c>
      <c r="R354" s="68">
        <f>SUM(S354:W354)</f>
        <v>0</v>
      </c>
      <c r="S354" s="69"/>
      <c r="T354" s="69"/>
      <c r="U354" s="69"/>
      <c r="V354" s="69"/>
      <c r="W354" s="69"/>
      <c r="X354" s="71">
        <f>R354*$H354</f>
        <v>0</v>
      </c>
      <c r="Y354" s="68">
        <f>SUM(Z354:AD354)</f>
        <v>0</v>
      </c>
      <c r="Z354" s="69"/>
      <c r="AA354" s="69"/>
      <c r="AB354" s="69"/>
      <c r="AC354" s="69"/>
      <c r="AD354" s="69"/>
      <c r="AE354" s="71">
        <f>Y354*$H354</f>
        <v>0</v>
      </c>
      <c r="AF354" s="68">
        <f>SUM(AG354:AK354)</f>
        <v>0</v>
      </c>
      <c r="AG354" s="69"/>
      <c r="AH354" s="69"/>
      <c r="AI354" s="69"/>
      <c r="AJ354" s="69"/>
      <c r="AK354" s="69"/>
      <c r="AL354" s="71">
        <f>AF354*$H354</f>
        <v>0</v>
      </c>
      <c r="AM354" s="68">
        <f>SUM(AN354:AR354)</f>
        <v>0</v>
      </c>
      <c r="AN354" s="69"/>
      <c r="AO354" s="69"/>
      <c r="AP354" s="69"/>
      <c r="AQ354" s="69"/>
      <c r="AR354" s="69"/>
      <c r="AS354" s="71">
        <f>AM354*$H354</f>
        <v>0</v>
      </c>
      <c r="AT354" s="68">
        <f>SUM(AU354:AY354)</f>
        <v>0</v>
      </c>
      <c r="AU354" s="69"/>
      <c r="AV354" s="69"/>
      <c r="AW354" s="69"/>
      <c r="AX354" s="69"/>
      <c r="AY354" s="69"/>
      <c r="AZ354" s="71">
        <f>AT354*$H354</f>
        <v>0</v>
      </c>
      <c r="BA354" s="68">
        <f>SUM(BB354:BF354)</f>
        <v>0</v>
      </c>
      <c r="BB354" s="69"/>
      <c r="BC354" s="69"/>
      <c r="BD354" s="69"/>
      <c r="BE354" s="69"/>
      <c r="BF354" s="69"/>
      <c r="BG354" s="71">
        <f>BA354*$H354</f>
        <v>0</v>
      </c>
      <c r="BH354" s="68">
        <f>SUM(BI354:BM354)</f>
        <v>0</v>
      </c>
      <c r="BI354" s="69"/>
      <c r="BJ354" s="69"/>
      <c r="BK354" s="69"/>
      <c r="BL354" s="69"/>
      <c r="BM354" s="69"/>
      <c r="BN354" s="71">
        <f>BH354*$H354</f>
        <v>0</v>
      </c>
      <c r="BO354" s="68">
        <f>SUM(BP354:BT354)</f>
        <v>0</v>
      </c>
      <c r="BP354" s="69"/>
      <c r="BQ354" s="69"/>
      <c r="BR354" s="69"/>
      <c r="BS354" s="69"/>
      <c r="BT354" s="69"/>
      <c r="BU354" s="71">
        <f>BO354*$H354</f>
        <v>0</v>
      </c>
      <c r="BV354" s="68">
        <f>SUM(BW354:CA354)</f>
        <v>0</v>
      </c>
      <c r="BW354" s="69"/>
      <c r="BX354" s="69"/>
      <c r="BY354" s="69"/>
      <c r="BZ354" s="69"/>
      <c r="CA354" s="69"/>
      <c r="CB354" s="71">
        <f>BV354*$H354</f>
        <v>0</v>
      </c>
      <c r="CC354" s="68">
        <f>SUM(CD354:CH354)</f>
        <v>0</v>
      </c>
      <c r="CD354" s="69"/>
      <c r="CE354" s="69"/>
      <c r="CF354" s="69"/>
      <c r="CG354" s="69"/>
      <c r="CH354" s="69"/>
      <c r="CI354" s="71">
        <f>CC354*$H354</f>
        <v>0</v>
      </c>
      <c r="CJ354" s="68">
        <f>SUM(CK354:CO354)</f>
        <v>0</v>
      </c>
      <c r="CK354" s="69"/>
      <c r="CL354" s="69"/>
      <c r="CM354" s="69"/>
      <c r="CN354" s="69"/>
      <c r="CO354" s="69"/>
      <c r="CP354" s="71">
        <f>CJ354*$H354</f>
        <v>0</v>
      </c>
      <c r="CQ354" s="68">
        <f>SUM(CR354:CV354)</f>
        <v>0</v>
      </c>
      <c r="CR354" s="69"/>
      <c r="CS354" s="69"/>
      <c r="CT354" s="69"/>
      <c r="CU354" s="69"/>
      <c r="CV354" s="69"/>
      <c r="CW354" s="71">
        <f>CQ354*$H354</f>
        <v>0</v>
      </c>
      <c r="CX354" s="68">
        <f>SUM(CY354:DC354)</f>
        <v>0</v>
      </c>
      <c r="CY354" s="69"/>
      <c r="CZ354" s="69"/>
      <c r="DA354" s="69"/>
      <c r="DB354" s="69"/>
      <c r="DC354" s="69"/>
      <c r="DD354" s="71">
        <f>CX354*$H354</f>
        <v>0</v>
      </c>
      <c r="DE354" s="68">
        <f>SUM(DF354:DJ354)</f>
        <v>0</v>
      </c>
      <c r="DF354" s="69"/>
      <c r="DG354" s="69"/>
      <c r="DH354" s="69"/>
      <c r="DI354" s="69"/>
      <c r="DJ354" s="69"/>
      <c r="DK354" s="71">
        <f>DE354*$H354</f>
        <v>0</v>
      </c>
      <c r="DL354" s="68">
        <f>SUM(DM354:DQ354)</f>
        <v>0</v>
      </c>
      <c r="DM354" s="69"/>
      <c r="DN354" s="69"/>
      <c r="DO354" s="69"/>
      <c r="DP354" s="69"/>
      <c r="DQ354" s="69"/>
      <c r="DR354" s="71">
        <f>DL354*$H354</f>
        <v>0</v>
      </c>
      <c r="DS354" s="68">
        <f>SUM(DT354:DX354)</f>
        <v>0</v>
      </c>
      <c r="DT354" s="69"/>
      <c r="DU354" s="69"/>
      <c r="DV354" s="69"/>
      <c r="DW354" s="69"/>
      <c r="DX354" s="69"/>
      <c r="DY354" s="71">
        <f>DS354*$H354</f>
        <v>0</v>
      </c>
      <c r="DZ354" s="68">
        <f>SUM(EA354:EE354)</f>
        <v>0</v>
      </c>
      <c r="EA354" s="69"/>
      <c r="EB354" s="69"/>
      <c r="EC354" s="69"/>
      <c r="ED354" s="69"/>
      <c r="EE354" s="69"/>
      <c r="EF354" s="71">
        <f>DZ354*$H354</f>
        <v>0</v>
      </c>
      <c r="EG354" s="70">
        <f t="shared" si="122"/>
        <v>1</v>
      </c>
      <c r="EH354" s="73">
        <f t="shared" si="123"/>
        <v>0</v>
      </c>
      <c r="EI354" s="70">
        <f t="shared" si="125"/>
        <v>0</v>
      </c>
      <c r="EJ354" s="66">
        <f t="shared" si="126"/>
        <v>0</v>
      </c>
      <c r="EM354" s="67"/>
    </row>
    <row r="355" spans="1:143" outlineLevel="1" x14ac:dyDescent="0.2">
      <c r="A355" s="302" t="s">
        <v>483</v>
      </c>
      <c r="B355" s="303" t="s">
        <v>237</v>
      </c>
      <c r="C355" s="306" t="str">
        <f>IFERROR(IFERROR(IF(MATCH(B355,[1]SINAPI!$A$3:$A$7037,0),(PROPER(VLOOKUP(B355,[1]SINAPI!$A$3:$E$7037,5,0))),0),IFERROR(IF(MATCH(B355,'[1]CDHU-182'!$A$9:$A$4098,0),(UPPER(VLOOKUP(B355,'[1]CDHU-182'!$A$9:$H$4098,8,0))),0),IFERROR(IF(MATCH(B355,[1]FDE!$A$7:$A$3232,0),(VLOOKUP(B355,[1]FDE!$A$7:$E$3232,5,0)),0),IF(MATCH(B355,'[1]SIURB Edif'!$A$2:$A$2699,0),(PROPER(VLOOKUP(B355,'[1]SIURB Edif'!A$2:E$2699,5,0))),0))))," ")</f>
        <v>CDHU-182</v>
      </c>
      <c r="D355" s="169" t="s">
        <v>814</v>
      </c>
      <c r="E355" s="170" t="s">
        <v>22</v>
      </c>
      <c r="F355" s="174">
        <v>20.13</v>
      </c>
      <c r="G355" s="74"/>
      <c r="H355" s="172">
        <f>ROUND(IFERROR(F355*G355," - "),2)</f>
        <v>0</v>
      </c>
      <c r="I355" s="175" t="e">
        <f>H355/$G$686</f>
        <v>#DIV/0!</v>
      </c>
      <c r="J355" s="19">
        <f t="shared" si="124"/>
        <v>1</v>
      </c>
      <c r="K355" s="68">
        <f>SUM(L355:P355)</f>
        <v>0</v>
      </c>
      <c r="L355" s="69"/>
      <c r="M355" s="69"/>
      <c r="N355" s="69"/>
      <c r="O355" s="69"/>
      <c r="P355" s="69"/>
      <c r="Q355" s="73">
        <f>K355*$H355</f>
        <v>0</v>
      </c>
      <c r="R355" s="68">
        <f>SUM(S355:W355)</f>
        <v>0</v>
      </c>
      <c r="S355" s="69"/>
      <c r="T355" s="69"/>
      <c r="U355" s="69"/>
      <c r="V355" s="69"/>
      <c r="W355" s="69"/>
      <c r="X355" s="71">
        <f>R355*$H355</f>
        <v>0</v>
      </c>
      <c r="Y355" s="68">
        <f>SUM(Z355:AD355)</f>
        <v>0</v>
      </c>
      <c r="Z355" s="69"/>
      <c r="AA355" s="69"/>
      <c r="AB355" s="69"/>
      <c r="AC355" s="69"/>
      <c r="AD355" s="69"/>
      <c r="AE355" s="71">
        <f>Y355*$H355</f>
        <v>0</v>
      </c>
      <c r="AF355" s="68">
        <f>SUM(AG355:AK355)</f>
        <v>0</v>
      </c>
      <c r="AG355" s="69"/>
      <c r="AH355" s="69"/>
      <c r="AI355" s="69"/>
      <c r="AJ355" s="69"/>
      <c r="AK355" s="69"/>
      <c r="AL355" s="71">
        <f>AF355*$H355</f>
        <v>0</v>
      </c>
      <c r="AM355" s="68">
        <f>SUM(AN355:AR355)</f>
        <v>0</v>
      </c>
      <c r="AN355" s="69"/>
      <c r="AO355" s="69"/>
      <c r="AP355" s="69"/>
      <c r="AQ355" s="69"/>
      <c r="AR355" s="69"/>
      <c r="AS355" s="71">
        <f>AM355*$H355</f>
        <v>0</v>
      </c>
      <c r="AT355" s="68">
        <f>SUM(AU355:AY355)</f>
        <v>0</v>
      </c>
      <c r="AU355" s="69"/>
      <c r="AV355" s="69"/>
      <c r="AW355" s="69"/>
      <c r="AX355" s="69"/>
      <c r="AY355" s="69"/>
      <c r="AZ355" s="71">
        <f>AT355*$H355</f>
        <v>0</v>
      </c>
      <c r="BA355" s="68">
        <f>SUM(BB355:BF355)</f>
        <v>0</v>
      </c>
      <c r="BB355" s="69"/>
      <c r="BC355" s="69"/>
      <c r="BD355" s="69"/>
      <c r="BE355" s="69"/>
      <c r="BF355" s="69"/>
      <c r="BG355" s="71">
        <f>BA355*$H355</f>
        <v>0</v>
      </c>
      <c r="BH355" s="68">
        <f>SUM(BI355:BM355)</f>
        <v>0</v>
      </c>
      <c r="BI355" s="69"/>
      <c r="BJ355" s="69"/>
      <c r="BK355" s="69"/>
      <c r="BL355" s="69"/>
      <c r="BM355" s="69"/>
      <c r="BN355" s="71">
        <f>BH355*$H355</f>
        <v>0</v>
      </c>
      <c r="BO355" s="68">
        <f>SUM(BP355:BT355)</f>
        <v>0</v>
      </c>
      <c r="BP355" s="69"/>
      <c r="BQ355" s="69"/>
      <c r="BR355" s="69"/>
      <c r="BS355" s="69"/>
      <c r="BT355" s="69"/>
      <c r="BU355" s="71">
        <f>BO355*$H355</f>
        <v>0</v>
      </c>
      <c r="BV355" s="68">
        <f>SUM(BW355:CA355)</f>
        <v>0</v>
      </c>
      <c r="BW355" s="69"/>
      <c r="BX355" s="69"/>
      <c r="BY355" s="69"/>
      <c r="BZ355" s="69"/>
      <c r="CA355" s="69"/>
      <c r="CB355" s="71">
        <f>BV355*$H355</f>
        <v>0</v>
      </c>
      <c r="CC355" s="68">
        <f>SUM(CD355:CH355)</f>
        <v>0</v>
      </c>
      <c r="CD355" s="69"/>
      <c r="CE355" s="69"/>
      <c r="CF355" s="69"/>
      <c r="CG355" s="69"/>
      <c r="CH355" s="69"/>
      <c r="CI355" s="71">
        <f>CC355*$H355</f>
        <v>0</v>
      </c>
      <c r="CJ355" s="68">
        <f>SUM(CK355:CO355)</f>
        <v>0</v>
      </c>
      <c r="CK355" s="69"/>
      <c r="CL355" s="69"/>
      <c r="CM355" s="69"/>
      <c r="CN355" s="69"/>
      <c r="CO355" s="69"/>
      <c r="CP355" s="71">
        <f>CJ355*$H355</f>
        <v>0</v>
      </c>
      <c r="CQ355" s="68">
        <f>SUM(CR355:CV355)</f>
        <v>0</v>
      </c>
      <c r="CR355" s="69"/>
      <c r="CS355" s="69"/>
      <c r="CT355" s="69"/>
      <c r="CU355" s="69"/>
      <c r="CV355" s="69"/>
      <c r="CW355" s="71">
        <f>CQ355*$H355</f>
        <v>0</v>
      </c>
      <c r="CX355" s="68">
        <f>SUM(CY355:DC355)</f>
        <v>0</v>
      </c>
      <c r="CY355" s="69"/>
      <c r="CZ355" s="69"/>
      <c r="DA355" s="69"/>
      <c r="DB355" s="69"/>
      <c r="DC355" s="69"/>
      <c r="DD355" s="71">
        <f>CX355*$H355</f>
        <v>0</v>
      </c>
      <c r="DE355" s="68">
        <f>SUM(DF355:DJ355)</f>
        <v>0</v>
      </c>
      <c r="DF355" s="69"/>
      <c r="DG355" s="69"/>
      <c r="DH355" s="69"/>
      <c r="DI355" s="69"/>
      <c r="DJ355" s="69"/>
      <c r="DK355" s="71">
        <f>DE355*$H355</f>
        <v>0</v>
      </c>
      <c r="DL355" s="68">
        <f>SUM(DM355:DQ355)</f>
        <v>0</v>
      </c>
      <c r="DM355" s="69"/>
      <c r="DN355" s="69"/>
      <c r="DO355" s="69"/>
      <c r="DP355" s="69"/>
      <c r="DQ355" s="69"/>
      <c r="DR355" s="71">
        <f>DL355*$H355</f>
        <v>0</v>
      </c>
      <c r="DS355" s="68">
        <f>SUM(DT355:DX355)</f>
        <v>0</v>
      </c>
      <c r="DT355" s="69"/>
      <c r="DU355" s="69"/>
      <c r="DV355" s="69"/>
      <c r="DW355" s="69"/>
      <c r="DX355" s="69"/>
      <c r="DY355" s="71">
        <f>DS355*$H355</f>
        <v>0</v>
      </c>
      <c r="DZ355" s="68">
        <f>SUM(EA355:EE355)</f>
        <v>0</v>
      </c>
      <c r="EA355" s="69"/>
      <c r="EB355" s="69"/>
      <c r="EC355" s="69"/>
      <c r="ED355" s="69"/>
      <c r="EE355" s="69"/>
      <c r="EF355" s="71">
        <f>DZ355*$H355</f>
        <v>0</v>
      </c>
      <c r="EG355" s="70">
        <f t="shared" si="122"/>
        <v>1</v>
      </c>
      <c r="EH355" s="73">
        <f t="shared" si="123"/>
        <v>0</v>
      </c>
      <c r="EI355" s="70">
        <f t="shared" si="125"/>
        <v>0</v>
      </c>
      <c r="EJ355" s="66">
        <f t="shared" si="126"/>
        <v>0</v>
      </c>
      <c r="EM355" s="67"/>
    </row>
    <row r="356" spans="1:143" outlineLevel="1" x14ac:dyDescent="0.2">
      <c r="A356" s="302" t="s">
        <v>484</v>
      </c>
      <c r="B356" s="303">
        <v>150312</v>
      </c>
      <c r="C356" s="306" t="str">
        <f>IFERROR(IFERROR(IF(MATCH(B356,[1]SINAPI!$A$3:$A$7037,0),(PROPER(VLOOKUP(B356,[1]SINAPI!$A$3:$E$7037,5,0))),0),IFERROR(IF(MATCH(B356,'[1]CDHU-182'!$A$9:$A$4098,0),(UPPER(VLOOKUP(B356,'[1]CDHU-182'!$A$9:$H$4098,8,0))),0),IFERROR(IF(MATCH(B356,[1]FDE!$A$7:$A$3232,0),(VLOOKUP(B356,[1]FDE!$A$7:$E$3232,5,0)),0),IF(MATCH(B356,'[1]SIURB Edif'!$A$2:$A$2699,0),(PROPER(VLOOKUP(B356,'[1]SIURB Edif'!A$2:E$2699,5,0))),0))))," ")</f>
        <v>Siurb (Edif)-Jan/21</v>
      </c>
      <c r="D356" s="169" t="s">
        <v>821</v>
      </c>
      <c r="E356" s="170" t="s">
        <v>322</v>
      </c>
      <c r="F356" s="174">
        <v>36.299999999999997</v>
      </c>
      <c r="G356" s="74"/>
      <c r="H356" s="172">
        <f>ROUND(IFERROR(F356*G356," - "),2)</f>
        <v>0</v>
      </c>
      <c r="I356" s="175" t="e">
        <f>H356/$G$686</f>
        <v>#DIV/0!</v>
      </c>
      <c r="J356" s="19">
        <f t="shared" si="124"/>
        <v>1</v>
      </c>
      <c r="K356" s="68">
        <f>SUM(L356:P356)</f>
        <v>0</v>
      </c>
      <c r="L356" s="69"/>
      <c r="M356" s="69"/>
      <c r="N356" s="69"/>
      <c r="O356" s="69"/>
      <c r="P356" s="69"/>
      <c r="Q356" s="73">
        <f>K356*$H356</f>
        <v>0</v>
      </c>
      <c r="R356" s="68">
        <f>SUM(S356:W356)</f>
        <v>0</v>
      </c>
      <c r="S356" s="69"/>
      <c r="T356" s="69"/>
      <c r="U356" s="69"/>
      <c r="V356" s="69"/>
      <c r="W356" s="69"/>
      <c r="X356" s="71">
        <f>R356*$H356</f>
        <v>0</v>
      </c>
      <c r="Y356" s="68">
        <f>SUM(Z356:AD356)</f>
        <v>0</v>
      </c>
      <c r="Z356" s="69"/>
      <c r="AA356" s="69"/>
      <c r="AB356" s="69"/>
      <c r="AC356" s="69"/>
      <c r="AD356" s="69"/>
      <c r="AE356" s="71">
        <f>Y356*$H356</f>
        <v>0</v>
      </c>
      <c r="AF356" s="68">
        <f>SUM(AG356:AK356)</f>
        <v>0</v>
      </c>
      <c r="AG356" s="69"/>
      <c r="AH356" s="69"/>
      <c r="AI356" s="69"/>
      <c r="AJ356" s="69"/>
      <c r="AK356" s="69"/>
      <c r="AL356" s="71">
        <f>AF356*$H356</f>
        <v>0</v>
      </c>
      <c r="AM356" s="68">
        <f>SUM(AN356:AR356)</f>
        <v>0</v>
      </c>
      <c r="AN356" s="69"/>
      <c r="AO356" s="69"/>
      <c r="AP356" s="69"/>
      <c r="AQ356" s="69"/>
      <c r="AR356" s="69"/>
      <c r="AS356" s="71">
        <f>AM356*$H356</f>
        <v>0</v>
      </c>
      <c r="AT356" s="68">
        <f>SUM(AU356:AY356)</f>
        <v>0</v>
      </c>
      <c r="AU356" s="69"/>
      <c r="AV356" s="69"/>
      <c r="AW356" s="69"/>
      <c r="AX356" s="69"/>
      <c r="AY356" s="69"/>
      <c r="AZ356" s="71">
        <f>AT356*$H356</f>
        <v>0</v>
      </c>
      <c r="BA356" s="68">
        <f>SUM(BB356:BF356)</f>
        <v>0</v>
      </c>
      <c r="BB356" s="69"/>
      <c r="BC356" s="69"/>
      <c r="BD356" s="69"/>
      <c r="BE356" s="69"/>
      <c r="BF356" s="69"/>
      <c r="BG356" s="71">
        <f>BA356*$H356</f>
        <v>0</v>
      </c>
      <c r="BH356" s="68">
        <f>SUM(BI356:BM356)</f>
        <v>0</v>
      </c>
      <c r="BI356" s="69"/>
      <c r="BJ356" s="69"/>
      <c r="BK356" s="69"/>
      <c r="BL356" s="69"/>
      <c r="BM356" s="69"/>
      <c r="BN356" s="71">
        <f>BH356*$H356</f>
        <v>0</v>
      </c>
      <c r="BO356" s="68">
        <f>SUM(BP356:BT356)</f>
        <v>0</v>
      </c>
      <c r="BP356" s="69"/>
      <c r="BQ356" s="69"/>
      <c r="BR356" s="69"/>
      <c r="BS356" s="69"/>
      <c r="BT356" s="69"/>
      <c r="BU356" s="71">
        <f>BO356*$H356</f>
        <v>0</v>
      </c>
      <c r="BV356" s="68">
        <f>SUM(BW356:CA356)</f>
        <v>0</v>
      </c>
      <c r="BW356" s="69"/>
      <c r="BX356" s="69"/>
      <c r="BY356" s="69"/>
      <c r="BZ356" s="69"/>
      <c r="CA356" s="69"/>
      <c r="CB356" s="71">
        <f>BV356*$H356</f>
        <v>0</v>
      </c>
      <c r="CC356" s="68">
        <f>SUM(CD356:CH356)</f>
        <v>0</v>
      </c>
      <c r="CD356" s="69"/>
      <c r="CE356" s="69"/>
      <c r="CF356" s="69"/>
      <c r="CG356" s="69"/>
      <c r="CH356" s="69"/>
      <c r="CI356" s="71">
        <f>CC356*$H356</f>
        <v>0</v>
      </c>
      <c r="CJ356" s="68">
        <f>SUM(CK356:CO356)</f>
        <v>0</v>
      </c>
      <c r="CK356" s="69"/>
      <c r="CL356" s="69"/>
      <c r="CM356" s="69"/>
      <c r="CN356" s="69"/>
      <c r="CO356" s="69"/>
      <c r="CP356" s="71">
        <f>CJ356*$H356</f>
        <v>0</v>
      </c>
      <c r="CQ356" s="68">
        <f>SUM(CR356:CV356)</f>
        <v>0</v>
      </c>
      <c r="CR356" s="69"/>
      <c r="CS356" s="69"/>
      <c r="CT356" s="69"/>
      <c r="CU356" s="69"/>
      <c r="CV356" s="69"/>
      <c r="CW356" s="71">
        <f>CQ356*$H356</f>
        <v>0</v>
      </c>
      <c r="CX356" s="68">
        <f>SUM(CY356:DC356)</f>
        <v>0</v>
      </c>
      <c r="CY356" s="69"/>
      <c r="CZ356" s="69"/>
      <c r="DA356" s="69"/>
      <c r="DB356" s="69"/>
      <c r="DC356" s="69"/>
      <c r="DD356" s="71">
        <f>CX356*$H356</f>
        <v>0</v>
      </c>
      <c r="DE356" s="68">
        <f>SUM(DF356:DJ356)</f>
        <v>0</v>
      </c>
      <c r="DF356" s="69"/>
      <c r="DG356" s="69"/>
      <c r="DH356" s="69"/>
      <c r="DI356" s="69"/>
      <c r="DJ356" s="69"/>
      <c r="DK356" s="71">
        <f>DE356*$H356</f>
        <v>0</v>
      </c>
      <c r="DL356" s="68">
        <f>SUM(DM356:DQ356)</f>
        <v>0</v>
      </c>
      <c r="DM356" s="69"/>
      <c r="DN356" s="69"/>
      <c r="DO356" s="69"/>
      <c r="DP356" s="69"/>
      <c r="DQ356" s="69"/>
      <c r="DR356" s="71">
        <f>DL356*$H356</f>
        <v>0</v>
      </c>
      <c r="DS356" s="68">
        <f>SUM(DT356:DX356)</f>
        <v>0</v>
      </c>
      <c r="DT356" s="69"/>
      <c r="DU356" s="69"/>
      <c r="DV356" s="69"/>
      <c r="DW356" s="69"/>
      <c r="DX356" s="69"/>
      <c r="DY356" s="71">
        <f>DS356*$H356</f>
        <v>0</v>
      </c>
      <c r="DZ356" s="68">
        <f>SUM(EA356:EE356)</f>
        <v>0</v>
      </c>
      <c r="EA356" s="69"/>
      <c r="EB356" s="69"/>
      <c r="EC356" s="69"/>
      <c r="ED356" s="69"/>
      <c r="EE356" s="69"/>
      <c r="EF356" s="71">
        <f>DZ356*$H356</f>
        <v>0</v>
      </c>
      <c r="EG356" s="70">
        <f t="shared" si="122"/>
        <v>1</v>
      </c>
      <c r="EH356" s="73">
        <f t="shared" si="123"/>
        <v>0</v>
      </c>
      <c r="EI356" s="70">
        <f t="shared" si="125"/>
        <v>0</v>
      </c>
      <c r="EJ356" s="66">
        <f t="shared" si="126"/>
        <v>0</v>
      </c>
      <c r="EM356" s="67"/>
    </row>
    <row r="357" spans="1:143" ht="25.5" outlineLevel="1" x14ac:dyDescent="0.2">
      <c r="A357" s="313" t="s">
        <v>485</v>
      </c>
      <c r="B357" s="314"/>
      <c r="C357" s="307"/>
      <c r="D357" s="176" t="s">
        <v>355</v>
      </c>
      <c r="E357" s="28">
        <f>SUM(H358:H360)</f>
        <v>0</v>
      </c>
      <c r="F357" s="28"/>
      <c r="G357" s="28"/>
      <c r="H357" s="28"/>
      <c r="I357" s="27" t="e">
        <f>E357/$G$686</f>
        <v>#DIV/0!</v>
      </c>
      <c r="J357" s="19">
        <f t="shared" si="124"/>
        <v>1</v>
      </c>
      <c r="K357" s="68"/>
      <c r="L357" s="69"/>
      <c r="M357" s="69"/>
      <c r="N357" s="69"/>
      <c r="O357" s="69"/>
      <c r="P357" s="70"/>
      <c r="Q357" s="73"/>
      <c r="R357" s="68"/>
      <c r="S357" s="69"/>
      <c r="T357" s="69"/>
      <c r="U357" s="69"/>
      <c r="V357" s="69"/>
      <c r="W357" s="70"/>
      <c r="X357" s="71"/>
      <c r="Y357" s="68"/>
      <c r="Z357" s="69"/>
      <c r="AA357" s="69"/>
      <c r="AB357" s="69"/>
      <c r="AC357" s="69"/>
      <c r="AD357" s="70"/>
      <c r="AE357" s="71"/>
      <c r="AF357" s="68"/>
      <c r="AG357" s="69"/>
      <c r="AH357" s="69"/>
      <c r="AI357" s="69"/>
      <c r="AJ357" s="69"/>
      <c r="AK357" s="70"/>
      <c r="AL357" s="71"/>
      <c r="AM357" s="68"/>
      <c r="AN357" s="69"/>
      <c r="AO357" s="69"/>
      <c r="AP357" s="69"/>
      <c r="AQ357" s="69"/>
      <c r="AR357" s="70"/>
      <c r="AS357" s="71"/>
      <c r="AT357" s="68"/>
      <c r="AU357" s="69"/>
      <c r="AV357" s="69"/>
      <c r="AW357" s="69"/>
      <c r="AX357" s="69"/>
      <c r="AY357" s="70"/>
      <c r="AZ357" s="71"/>
      <c r="BA357" s="68"/>
      <c r="BB357" s="69"/>
      <c r="BC357" s="69"/>
      <c r="BD357" s="69"/>
      <c r="BE357" s="69"/>
      <c r="BF357" s="70"/>
      <c r="BG357" s="71"/>
      <c r="BH357" s="68"/>
      <c r="BI357" s="69"/>
      <c r="BJ357" s="69"/>
      <c r="BK357" s="69"/>
      <c r="BL357" s="69"/>
      <c r="BM357" s="70"/>
      <c r="BN357" s="71"/>
      <c r="BO357" s="68"/>
      <c r="BP357" s="69"/>
      <c r="BQ357" s="69"/>
      <c r="BR357" s="69"/>
      <c r="BS357" s="69"/>
      <c r="BT357" s="70"/>
      <c r="BU357" s="71"/>
      <c r="BV357" s="68"/>
      <c r="BW357" s="69"/>
      <c r="BX357" s="69"/>
      <c r="BY357" s="69"/>
      <c r="BZ357" s="69"/>
      <c r="CA357" s="70"/>
      <c r="CB357" s="71"/>
      <c r="CC357" s="68"/>
      <c r="CD357" s="69"/>
      <c r="CE357" s="69"/>
      <c r="CF357" s="69"/>
      <c r="CG357" s="69"/>
      <c r="CH357" s="70"/>
      <c r="CI357" s="71"/>
      <c r="CJ357" s="68"/>
      <c r="CK357" s="69"/>
      <c r="CL357" s="69"/>
      <c r="CM357" s="69"/>
      <c r="CN357" s="69"/>
      <c r="CO357" s="70"/>
      <c r="CP357" s="71"/>
      <c r="CQ357" s="68"/>
      <c r="CR357" s="69"/>
      <c r="CS357" s="69"/>
      <c r="CT357" s="69"/>
      <c r="CU357" s="69"/>
      <c r="CV357" s="70"/>
      <c r="CW357" s="71"/>
      <c r="CX357" s="68"/>
      <c r="CY357" s="69"/>
      <c r="CZ357" s="69"/>
      <c r="DA357" s="69"/>
      <c r="DB357" s="69"/>
      <c r="DC357" s="70"/>
      <c r="DD357" s="71"/>
      <c r="DE357" s="68"/>
      <c r="DF357" s="69"/>
      <c r="DG357" s="69"/>
      <c r="DH357" s="69"/>
      <c r="DI357" s="69"/>
      <c r="DJ357" s="70"/>
      <c r="DK357" s="71"/>
      <c r="DL357" s="68"/>
      <c r="DM357" s="69"/>
      <c r="DN357" s="69"/>
      <c r="DO357" s="69"/>
      <c r="DP357" s="69"/>
      <c r="DQ357" s="70"/>
      <c r="DR357" s="71"/>
      <c r="DS357" s="68"/>
      <c r="DT357" s="69"/>
      <c r="DU357" s="69"/>
      <c r="DV357" s="69"/>
      <c r="DW357" s="69"/>
      <c r="DX357" s="70"/>
      <c r="DY357" s="71"/>
      <c r="DZ357" s="68"/>
      <c r="EA357" s="69"/>
      <c r="EB357" s="69"/>
      <c r="EC357" s="69"/>
      <c r="ED357" s="69"/>
      <c r="EE357" s="70"/>
      <c r="EF357" s="71"/>
      <c r="EG357" s="70">
        <f t="shared" si="122"/>
        <v>1</v>
      </c>
      <c r="EH357" s="73">
        <f t="shared" si="123"/>
        <v>0</v>
      </c>
      <c r="EI357" s="70">
        <f t="shared" si="125"/>
        <v>0</v>
      </c>
      <c r="EJ357" s="66">
        <f t="shared" si="126"/>
        <v>0</v>
      </c>
      <c r="EM357" s="67"/>
    </row>
    <row r="358" spans="1:143" ht="25.5" outlineLevel="1" x14ac:dyDescent="0.2">
      <c r="A358" s="302" t="s">
        <v>486</v>
      </c>
      <c r="B358" s="303">
        <v>200536</v>
      </c>
      <c r="C358" s="306" t="str">
        <f>IFERROR(IFERROR(IF(MATCH(B358,[1]SINAPI!$A$3:$A$7037,0),(PROPER(VLOOKUP(B358,[1]SINAPI!$A$3:$E$7037,5,0))),0),IFERROR(IF(MATCH(B358,'[1]CDHU-182'!$A$9:$A$4098,0),(UPPER(VLOOKUP(B358,'[1]CDHU-182'!$A$9:$H$4098,8,0))),0),IFERROR(IF(MATCH(B358,[1]FDE!$A$7:$A$3232,0),(VLOOKUP(B358,[1]FDE!$A$7:$E$3232,5,0)),0),IF(MATCH(B358,'[1]SIURB Edif'!$A$2:$A$2699,0),(PROPER(VLOOKUP(B358,'[1]SIURB Edif'!A$2:E$2699,5,0))),0))))," ")</f>
        <v>Siurb (Edif)-Jan/21</v>
      </c>
      <c r="D358" s="169" t="s">
        <v>811</v>
      </c>
      <c r="E358" s="170" t="s">
        <v>338</v>
      </c>
      <c r="F358" s="171">
        <v>1</v>
      </c>
      <c r="G358" s="74"/>
      <c r="H358" s="172">
        <f>ROUND(IFERROR(F358*G358," - "),2)</f>
        <v>0</v>
      </c>
      <c r="I358" s="173" t="e">
        <f>H358/$G$686</f>
        <v>#DIV/0!</v>
      </c>
      <c r="J358" s="19">
        <f t="shared" si="124"/>
        <v>1</v>
      </c>
      <c r="K358" s="68">
        <f>SUM(L358:P358)</f>
        <v>0</v>
      </c>
      <c r="L358" s="69"/>
      <c r="M358" s="69"/>
      <c r="N358" s="69"/>
      <c r="O358" s="69"/>
      <c r="P358" s="69"/>
      <c r="Q358" s="73">
        <f>K358*$H358</f>
        <v>0</v>
      </c>
      <c r="R358" s="68">
        <f>SUM(S358:W358)</f>
        <v>0</v>
      </c>
      <c r="S358" s="69"/>
      <c r="T358" s="69"/>
      <c r="U358" s="69"/>
      <c r="V358" s="69"/>
      <c r="W358" s="69"/>
      <c r="X358" s="71">
        <f>R358*$H358</f>
        <v>0</v>
      </c>
      <c r="Y358" s="68">
        <f>SUM(Z358:AD358)</f>
        <v>0</v>
      </c>
      <c r="Z358" s="69"/>
      <c r="AA358" s="69"/>
      <c r="AB358" s="69"/>
      <c r="AC358" s="69"/>
      <c r="AD358" s="69"/>
      <c r="AE358" s="71">
        <f>Y358*$H358</f>
        <v>0</v>
      </c>
      <c r="AF358" s="68">
        <f>SUM(AG358:AK358)</f>
        <v>0</v>
      </c>
      <c r="AG358" s="69"/>
      <c r="AH358" s="69"/>
      <c r="AI358" s="69"/>
      <c r="AJ358" s="69"/>
      <c r="AK358" s="69"/>
      <c r="AL358" s="71">
        <f>AF358*$H358</f>
        <v>0</v>
      </c>
      <c r="AM358" s="68">
        <f>SUM(AN358:AR358)</f>
        <v>0</v>
      </c>
      <c r="AN358" s="69"/>
      <c r="AO358" s="69"/>
      <c r="AP358" s="69"/>
      <c r="AQ358" s="69"/>
      <c r="AR358" s="69"/>
      <c r="AS358" s="71">
        <f>AM358*$H358</f>
        <v>0</v>
      </c>
      <c r="AT358" s="68">
        <f>SUM(AU358:AY358)</f>
        <v>0</v>
      </c>
      <c r="AU358" s="69"/>
      <c r="AV358" s="69"/>
      <c r="AW358" s="69"/>
      <c r="AX358" s="69"/>
      <c r="AY358" s="69"/>
      <c r="AZ358" s="71">
        <f>AT358*$H358</f>
        <v>0</v>
      </c>
      <c r="BA358" s="68">
        <f>SUM(BB358:BF358)</f>
        <v>0</v>
      </c>
      <c r="BB358" s="69"/>
      <c r="BC358" s="69"/>
      <c r="BD358" s="69"/>
      <c r="BE358" s="69"/>
      <c r="BF358" s="69"/>
      <c r="BG358" s="71">
        <f>BA358*$H358</f>
        <v>0</v>
      </c>
      <c r="BH358" s="68">
        <f>SUM(BI358:BM358)</f>
        <v>0</v>
      </c>
      <c r="BI358" s="69"/>
      <c r="BJ358" s="69"/>
      <c r="BK358" s="69"/>
      <c r="BL358" s="69"/>
      <c r="BM358" s="69"/>
      <c r="BN358" s="71">
        <f>BH358*$H358</f>
        <v>0</v>
      </c>
      <c r="BO358" s="68">
        <f>SUM(BP358:BT358)</f>
        <v>0</v>
      </c>
      <c r="BP358" s="69"/>
      <c r="BQ358" s="69"/>
      <c r="BR358" s="69"/>
      <c r="BS358" s="69"/>
      <c r="BT358" s="69"/>
      <c r="BU358" s="71">
        <f>BO358*$H358</f>
        <v>0</v>
      </c>
      <c r="BV358" s="68">
        <f>SUM(BW358:CA358)</f>
        <v>0</v>
      </c>
      <c r="BW358" s="69"/>
      <c r="BX358" s="69"/>
      <c r="BY358" s="69"/>
      <c r="BZ358" s="69"/>
      <c r="CA358" s="69"/>
      <c r="CB358" s="71">
        <f>BV358*$H358</f>
        <v>0</v>
      </c>
      <c r="CC358" s="68">
        <f>SUM(CD358:CH358)</f>
        <v>0</v>
      </c>
      <c r="CD358" s="69"/>
      <c r="CE358" s="69"/>
      <c r="CF358" s="69"/>
      <c r="CG358" s="69"/>
      <c r="CH358" s="69"/>
      <c r="CI358" s="71">
        <f>CC358*$H358</f>
        <v>0</v>
      </c>
      <c r="CJ358" s="68">
        <f>SUM(CK358:CO358)</f>
        <v>0</v>
      </c>
      <c r="CK358" s="69"/>
      <c r="CL358" s="69"/>
      <c r="CM358" s="69"/>
      <c r="CN358" s="69"/>
      <c r="CO358" s="69"/>
      <c r="CP358" s="71">
        <f>CJ358*$H358</f>
        <v>0</v>
      </c>
      <c r="CQ358" s="68">
        <f>SUM(CR358:CV358)</f>
        <v>0</v>
      </c>
      <c r="CR358" s="69"/>
      <c r="CS358" s="69"/>
      <c r="CT358" s="69"/>
      <c r="CU358" s="69"/>
      <c r="CV358" s="69"/>
      <c r="CW358" s="71">
        <f>CQ358*$H358</f>
        <v>0</v>
      </c>
      <c r="CX358" s="68">
        <f>SUM(CY358:DC358)</f>
        <v>0</v>
      </c>
      <c r="CY358" s="69"/>
      <c r="CZ358" s="69"/>
      <c r="DA358" s="69"/>
      <c r="DB358" s="69"/>
      <c r="DC358" s="69"/>
      <c r="DD358" s="71">
        <f>CX358*$H358</f>
        <v>0</v>
      </c>
      <c r="DE358" s="68">
        <f>SUM(DF358:DJ358)</f>
        <v>0</v>
      </c>
      <c r="DF358" s="69"/>
      <c r="DG358" s="69"/>
      <c r="DH358" s="69"/>
      <c r="DI358" s="69"/>
      <c r="DJ358" s="69"/>
      <c r="DK358" s="71">
        <f>DE358*$H358</f>
        <v>0</v>
      </c>
      <c r="DL358" s="68">
        <f>SUM(DM358:DQ358)</f>
        <v>0</v>
      </c>
      <c r="DM358" s="69"/>
      <c r="DN358" s="69"/>
      <c r="DO358" s="69"/>
      <c r="DP358" s="69"/>
      <c r="DQ358" s="69"/>
      <c r="DR358" s="71">
        <f>DL358*$H358</f>
        <v>0</v>
      </c>
      <c r="DS358" s="68">
        <f>SUM(DT358:DX358)</f>
        <v>0</v>
      </c>
      <c r="DT358" s="69"/>
      <c r="DU358" s="69"/>
      <c r="DV358" s="69"/>
      <c r="DW358" s="69"/>
      <c r="DX358" s="69"/>
      <c r="DY358" s="71">
        <f>DS358*$H358</f>
        <v>0</v>
      </c>
      <c r="DZ358" s="68">
        <f>SUM(EA358:EE358)</f>
        <v>0</v>
      </c>
      <c r="EA358" s="69"/>
      <c r="EB358" s="69"/>
      <c r="EC358" s="69"/>
      <c r="ED358" s="69"/>
      <c r="EE358" s="69"/>
      <c r="EF358" s="71">
        <f>DZ358*$H358</f>
        <v>0</v>
      </c>
      <c r="EG358" s="70">
        <f t="shared" si="122"/>
        <v>1</v>
      </c>
      <c r="EH358" s="73">
        <f t="shared" si="123"/>
        <v>0</v>
      </c>
      <c r="EI358" s="70">
        <f t="shared" si="125"/>
        <v>0</v>
      </c>
      <c r="EJ358" s="66">
        <f t="shared" si="126"/>
        <v>0</v>
      </c>
      <c r="EM358" s="67"/>
    </row>
    <row r="359" spans="1:143" ht="25.5" outlineLevel="1" x14ac:dyDescent="0.2">
      <c r="A359" s="302" t="s">
        <v>487</v>
      </c>
      <c r="B359" s="303" t="s">
        <v>93</v>
      </c>
      <c r="C359" s="306" t="str">
        <f>IFERROR(IFERROR(IF(MATCH(B359,[1]SINAPI!$A$3:$A$7037,0),(PROPER(VLOOKUP(B359,[1]SINAPI!$A$3:$E$7037,5,0))),0),IFERROR(IF(MATCH(B359,'[1]CDHU-182'!$A$9:$A$4098,0),(UPPER(VLOOKUP(B359,'[1]CDHU-182'!$A$9:$H$4098,8,0))),0),IFERROR(IF(MATCH(B359,[1]FDE!$A$7:$A$3232,0),(VLOOKUP(B359,[1]FDE!$A$7:$E$3232,5,0)),0),IF(MATCH(B359,'[1]SIURB Edif'!$A$2:$A$2699,0),(PROPER(VLOOKUP(B359,'[1]SIURB Edif'!A$2:E$2699,5,0))),0))))," ")</f>
        <v>FDE-Julho/21</v>
      </c>
      <c r="D359" s="169" t="s">
        <v>341</v>
      </c>
      <c r="E359" s="170" t="s">
        <v>75</v>
      </c>
      <c r="F359" s="171">
        <v>1</v>
      </c>
      <c r="G359" s="74"/>
      <c r="H359" s="172">
        <f>ROUND(IFERROR(F359*G359," - "),2)</f>
        <v>0</v>
      </c>
      <c r="I359" s="173" t="e">
        <f>H359/$G$686</f>
        <v>#DIV/0!</v>
      </c>
      <c r="J359" s="19">
        <f t="shared" si="124"/>
        <v>1</v>
      </c>
      <c r="K359" s="68">
        <f>SUM(L359:P359)</f>
        <v>0</v>
      </c>
      <c r="L359" s="69"/>
      <c r="M359" s="69"/>
      <c r="N359" s="69"/>
      <c r="O359" s="69"/>
      <c r="P359" s="69"/>
      <c r="Q359" s="73">
        <f>K359*$H359</f>
        <v>0</v>
      </c>
      <c r="R359" s="68">
        <f>SUM(S359:W359)</f>
        <v>0</v>
      </c>
      <c r="S359" s="69"/>
      <c r="T359" s="69"/>
      <c r="U359" s="69"/>
      <c r="V359" s="69"/>
      <c r="W359" s="69"/>
      <c r="X359" s="71">
        <f>R359*$H359</f>
        <v>0</v>
      </c>
      <c r="Y359" s="68">
        <f>SUM(Z359:AD359)</f>
        <v>0</v>
      </c>
      <c r="Z359" s="69"/>
      <c r="AA359" s="69"/>
      <c r="AB359" s="69"/>
      <c r="AC359" s="69"/>
      <c r="AD359" s="69"/>
      <c r="AE359" s="71">
        <f>Y359*$H359</f>
        <v>0</v>
      </c>
      <c r="AF359" s="68">
        <f>SUM(AG359:AK359)</f>
        <v>0</v>
      </c>
      <c r="AG359" s="69"/>
      <c r="AH359" s="69"/>
      <c r="AI359" s="69"/>
      <c r="AJ359" s="69"/>
      <c r="AK359" s="69"/>
      <c r="AL359" s="71">
        <f>AF359*$H359</f>
        <v>0</v>
      </c>
      <c r="AM359" s="68">
        <f>SUM(AN359:AR359)</f>
        <v>0</v>
      </c>
      <c r="AN359" s="69"/>
      <c r="AO359" s="69"/>
      <c r="AP359" s="69"/>
      <c r="AQ359" s="69"/>
      <c r="AR359" s="69"/>
      <c r="AS359" s="71">
        <f>AM359*$H359</f>
        <v>0</v>
      </c>
      <c r="AT359" s="68">
        <f>SUM(AU359:AY359)</f>
        <v>0</v>
      </c>
      <c r="AU359" s="69"/>
      <c r="AV359" s="69"/>
      <c r="AW359" s="69"/>
      <c r="AX359" s="69"/>
      <c r="AY359" s="69"/>
      <c r="AZ359" s="71">
        <f>AT359*$H359</f>
        <v>0</v>
      </c>
      <c r="BA359" s="68">
        <f>SUM(BB359:BF359)</f>
        <v>0</v>
      </c>
      <c r="BB359" s="69"/>
      <c r="BC359" s="69"/>
      <c r="BD359" s="69"/>
      <c r="BE359" s="69"/>
      <c r="BF359" s="69"/>
      <c r="BG359" s="71">
        <f>BA359*$H359</f>
        <v>0</v>
      </c>
      <c r="BH359" s="68">
        <f>SUM(BI359:BM359)</f>
        <v>0</v>
      </c>
      <c r="BI359" s="69"/>
      <c r="BJ359" s="69"/>
      <c r="BK359" s="69"/>
      <c r="BL359" s="69"/>
      <c r="BM359" s="69"/>
      <c r="BN359" s="71">
        <f>BH359*$H359</f>
        <v>0</v>
      </c>
      <c r="BO359" s="68">
        <f>SUM(BP359:BT359)</f>
        <v>0</v>
      </c>
      <c r="BP359" s="69"/>
      <c r="BQ359" s="69"/>
      <c r="BR359" s="69"/>
      <c r="BS359" s="69"/>
      <c r="BT359" s="69"/>
      <c r="BU359" s="71">
        <f>BO359*$H359</f>
        <v>0</v>
      </c>
      <c r="BV359" s="68">
        <f>SUM(BW359:CA359)</f>
        <v>0</v>
      </c>
      <c r="BW359" s="69"/>
      <c r="BX359" s="69"/>
      <c r="BY359" s="69"/>
      <c r="BZ359" s="69"/>
      <c r="CA359" s="69"/>
      <c r="CB359" s="71">
        <f>BV359*$H359</f>
        <v>0</v>
      </c>
      <c r="CC359" s="68">
        <f>SUM(CD359:CH359)</f>
        <v>0</v>
      </c>
      <c r="CD359" s="69"/>
      <c r="CE359" s="69"/>
      <c r="CF359" s="69"/>
      <c r="CG359" s="69"/>
      <c r="CH359" s="69"/>
      <c r="CI359" s="71">
        <f>CC359*$H359</f>
        <v>0</v>
      </c>
      <c r="CJ359" s="68">
        <f>SUM(CK359:CO359)</f>
        <v>0</v>
      </c>
      <c r="CK359" s="69"/>
      <c r="CL359" s="69"/>
      <c r="CM359" s="69"/>
      <c r="CN359" s="69"/>
      <c r="CO359" s="69"/>
      <c r="CP359" s="71">
        <f>CJ359*$H359</f>
        <v>0</v>
      </c>
      <c r="CQ359" s="68">
        <f>SUM(CR359:CV359)</f>
        <v>0</v>
      </c>
      <c r="CR359" s="69"/>
      <c r="CS359" s="69"/>
      <c r="CT359" s="69"/>
      <c r="CU359" s="69"/>
      <c r="CV359" s="69"/>
      <c r="CW359" s="71">
        <f>CQ359*$H359</f>
        <v>0</v>
      </c>
      <c r="CX359" s="68">
        <f>SUM(CY359:DC359)</f>
        <v>0</v>
      </c>
      <c r="CY359" s="69"/>
      <c r="CZ359" s="69"/>
      <c r="DA359" s="69"/>
      <c r="DB359" s="69"/>
      <c r="DC359" s="69"/>
      <c r="DD359" s="71">
        <f>CX359*$H359</f>
        <v>0</v>
      </c>
      <c r="DE359" s="68">
        <f>SUM(DF359:DJ359)</f>
        <v>0</v>
      </c>
      <c r="DF359" s="69"/>
      <c r="DG359" s="69"/>
      <c r="DH359" s="69"/>
      <c r="DI359" s="69"/>
      <c r="DJ359" s="69"/>
      <c r="DK359" s="71">
        <f>DE359*$H359</f>
        <v>0</v>
      </c>
      <c r="DL359" s="68">
        <f>SUM(DM359:DQ359)</f>
        <v>0</v>
      </c>
      <c r="DM359" s="69"/>
      <c r="DN359" s="69"/>
      <c r="DO359" s="69"/>
      <c r="DP359" s="69"/>
      <c r="DQ359" s="69"/>
      <c r="DR359" s="71">
        <f>DL359*$H359</f>
        <v>0</v>
      </c>
      <c r="DS359" s="68">
        <f>SUM(DT359:DX359)</f>
        <v>0</v>
      </c>
      <c r="DT359" s="69"/>
      <c r="DU359" s="69"/>
      <c r="DV359" s="69"/>
      <c r="DW359" s="69"/>
      <c r="DX359" s="69"/>
      <c r="DY359" s="71">
        <f>DS359*$H359</f>
        <v>0</v>
      </c>
      <c r="DZ359" s="68">
        <f>SUM(EA359:EE359)</f>
        <v>0</v>
      </c>
      <c r="EA359" s="69"/>
      <c r="EB359" s="69"/>
      <c r="EC359" s="69"/>
      <c r="ED359" s="69"/>
      <c r="EE359" s="69"/>
      <c r="EF359" s="71">
        <f>DZ359*$H359</f>
        <v>0</v>
      </c>
      <c r="EG359" s="70">
        <f t="shared" si="122"/>
        <v>1</v>
      </c>
      <c r="EH359" s="73">
        <f t="shared" si="123"/>
        <v>0</v>
      </c>
      <c r="EI359" s="70">
        <f t="shared" si="125"/>
        <v>0</v>
      </c>
      <c r="EJ359" s="66">
        <f t="shared" si="126"/>
        <v>0</v>
      </c>
      <c r="EM359" s="67"/>
    </row>
    <row r="360" spans="1:143" ht="26.25" outlineLevel="1" thickBot="1" x14ac:dyDescent="0.25">
      <c r="A360" s="302" t="s">
        <v>488</v>
      </c>
      <c r="B360" s="303" t="s">
        <v>74</v>
      </c>
      <c r="C360" s="306" t="str">
        <f>IFERROR(IFERROR(IF(MATCH(B360,[1]SINAPI!$A$3:$A$7037,0),(PROPER(VLOOKUP(B360,[1]SINAPI!$A$3:$E$7037,5,0))),0),IFERROR(IF(MATCH(B360,'[1]CDHU-182'!$A$9:$A$4098,0),(UPPER(VLOOKUP(B360,'[1]CDHU-182'!$A$9:$H$4098,8,0))),0),IFERROR(IF(MATCH(B360,[1]FDE!$A$7:$A$3232,0),(VLOOKUP(B360,[1]FDE!$A$7:$E$3232,5,0)),0),IF(MATCH(B360,'[1]SIURB Edif'!$A$2:$A$2699,0),(PROPER(VLOOKUP(B360,'[1]SIURB Edif'!A$2:E$2699,5,0))),0))))," ")</f>
        <v>FDE-Julho/21</v>
      </c>
      <c r="D360" s="169" t="s">
        <v>813</v>
      </c>
      <c r="E360" s="170" t="s">
        <v>75</v>
      </c>
      <c r="F360" s="171">
        <v>1</v>
      </c>
      <c r="G360" s="74"/>
      <c r="H360" s="172">
        <f>ROUND(IFERROR(F360*G360," - "),2)</f>
        <v>0</v>
      </c>
      <c r="I360" s="175" t="e">
        <f>H360/$G$686</f>
        <v>#DIV/0!</v>
      </c>
      <c r="J360" s="19">
        <f t="shared" si="124"/>
        <v>1</v>
      </c>
      <c r="K360" s="68">
        <f>SUM(L360:P360)</f>
        <v>0</v>
      </c>
      <c r="L360" s="82"/>
      <c r="M360" s="82"/>
      <c r="N360" s="82"/>
      <c r="O360" s="82"/>
      <c r="P360" s="82"/>
      <c r="Q360" s="73">
        <f>K360*$H360</f>
        <v>0</v>
      </c>
      <c r="R360" s="68">
        <f>SUM(S360:W360)</f>
        <v>0</v>
      </c>
      <c r="S360" s="82"/>
      <c r="T360" s="82"/>
      <c r="U360" s="82"/>
      <c r="V360" s="82"/>
      <c r="W360" s="82"/>
      <c r="X360" s="73">
        <f>R360*$H360</f>
        <v>0</v>
      </c>
      <c r="Y360" s="68">
        <f>SUM(Z360:AD360)</f>
        <v>0</v>
      </c>
      <c r="Z360" s="82"/>
      <c r="AA360" s="82"/>
      <c r="AB360" s="82"/>
      <c r="AC360" s="82"/>
      <c r="AD360" s="82"/>
      <c r="AE360" s="73">
        <f>Y360*$H360</f>
        <v>0</v>
      </c>
      <c r="AF360" s="68">
        <f>SUM(AG360:AK360)</f>
        <v>0</v>
      </c>
      <c r="AG360" s="82"/>
      <c r="AH360" s="82"/>
      <c r="AI360" s="82"/>
      <c r="AJ360" s="82"/>
      <c r="AK360" s="82"/>
      <c r="AL360" s="73">
        <f>AF360*$H360</f>
        <v>0</v>
      </c>
      <c r="AM360" s="68">
        <f>SUM(AN360:AR360)</f>
        <v>0</v>
      </c>
      <c r="AN360" s="82"/>
      <c r="AO360" s="82"/>
      <c r="AP360" s="82"/>
      <c r="AQ360" s="82"/>
      <c r="AR360" s="82"/>
      <c r="AS360" s="73">
        <f>AM360*$H360</f>
        <v>0</v>
      </c>
      <c r="AT360" s="68">
        <f>SUM(AU360:AY360)</f>
        <v>0</v>
      </c>
      <c r="AU360" s="82"/>
      <c r="AV360" s="82"/>
      <c r="AW360" s="82"/>
      <c r="AX360" s="82"/>
      <c r="AY360" s="82"/>
      <c r="AZ360" s="73">
        <f>AT360*$H360</f>
        <v>0</v>
      </c>
      <c r="BA360" s="68">
        <f>SUM(BB360:BF360)</f>
        <v>0</v>
      </c>
      <c r="BB360" s="82"/>
      <c r="BC360" s="82"/>
      <c r="BD360" s="82"/>
      <c r="BE360" s="82"/>
      <c r="BF360" s="82"/>
      <c r="BG360" s="73">
        <f>BA360*$H360</f>
        <v>0</v>
      </c>
      <c r="BH360" s="68">
        <f>SUM(BI360:BM360)</f>
        <v>0</v>
      </c>
      <c r="BI360" s="82"/>
      <c r="BJ360" s="82"/>
      <c r="BK360" s="82"/>
      <c r="BL360" s="82"/>
      <c r="BM360" s="82"/>
      <c r="BN360" s="73">
        <f>BH360*$H360</f>
        <v>0</v>
      </c>
      <c r="BO360" s="68">
        <f>SUM(BP360:BT360)</f>
        <v>0</v>
      </c>
      <c r="BP360" s="82"/>
      <c r="BQ360" s="82"/>
      <c r="BR360" s="82"/>
      <c r="BS360" s="82"/>
      <c r="BT360" s="82"/>
      <c r="BU360" s="73">
        <f>BO360*$H360</f>
        <v>0</v>
      </c>
      <c r="BV360" s="68">
        <f>SUM(BW360:CA360)</f>
        <v>0</v>
      </c>
      <c r="BW360" s="82"/>
      <c r="BX360" s="82"/>
      <c r="BY360" s="82"/>
      <c r="BZ360" s="82"/>
      <c r="CA360" s="82"/>
      <c r="CB360" s="73">
        <f>BV360*$H360</f>
        <v>0</v>
      </c>
      <c r="CC360" s="68">
        <f>SUM(CD360:CH360)</f>
        <v>0</v>
      </c>
      <c r="CD360" s="82"/>
      <c r="CE360" s="82"/>
      <c r="CF360" s="82"/>
      <c r="CG360" s="82"/>
      <c r="CH360" s="82"/>
      <c r="CI360" s="73">
        <f>CC360*$H360</f>
        <v>0</v>
      </c>
      <c r="CJ360" s="68">
        <f>SUM(CK360:CO360)</f>
        <v>0</v>
      </c>
      <c r="CK360" s="82"/>
      <c r="CL360" s="82"/>
      <c r="CM360" s="82"/>
      <c r="CN360" s="82"/>
      <c r="CO360" s="82"/>
      <c r="CP360" s="73">
        <f>CJ360*$H360</f>
        <v>0</v>
      </c>
      <c r="CQ360" s="68">
        <f>SUM(CR360:CV360)</f>
        <v>0</v>
      </c>
      <c r="CR360" s="82"/>
      <c r="CS360" s="82"/>
      <c r="CT360" s="82"/>
      <c r="CU360" s="82"/>
      <c r="CV360" s="82"/>
      <c r="CW360" s="73">
        <f>CQ360*$H360</f>
        <v>0</v>
      </c>
      <c r="CX360" s="68">
        <f>SUM(CY360:DC360)</f>
        <v>0</v>
      </c>
      <c r="CY360" s="82"/>
      <c r="CZ360" s="82"/>
      <c r="DA360" s="82"/>
      <c r="DB360" s="82"/>
      <c r="DC360" s="82"/>
      <c r="DD360" s="73">
        <f>CX360*$H360</f>
        <v>0</v>
      </c>
      <c r="DE360" s="68">
        <f>SUM(DF360:DJ360)</f>
        <v>0</v>
      </c>
      <c r="DF360" s="82"/>
      <c r="DG360" s="82"/>
      <c r="DH360" s="82"/>
      <c r="DI360" s="82"/>
      <c r="DJ360" s="82"/>
      <c r="DK360" s="73">
        <f>DE360*$H360</f>
        <v>0</v>
      </c>
      <c r="DL360" s="68">
        <f>SUM(DM360:DQ360)</f>
        <v>0</v>
      </c>
      <c r="DM360" s="82"/>
      <c r="DN360" s="82"/>
      <c r="DO360" s="82"/>
      <c r="DP360" s="82"/>
      <c r="DQ360" s="82"/>
      <c r="DR360" s="73">
        <f>DL360*$H360</f>
        <v>0</v>
      </c>
      <c r="DS360" s="68">
        <f>SUM(DT360:DX360)</f>
        <v>0</v>
      </c>
      <c r="DT360" s="82"/>
      <c r="DU360" s="82"/>
      <c r="DV360" s="82"/>
      <c r="DW360" s="82"/>
      <c r="DX360" s="82"/>
      <c r="DY360" s="73">
        <f>DS360*$H360</f>
        <v>0</v>
      </c>
      <c r="DZ360" s="68">
        <f>SUM(EA360:EE360)</f>
        <v>0</v>
      </c>
      <c r="EA360" s="82"/>
      <c r="EB360" s="82"/>
      <c r="EC360" s="82"/>
      <c r="ED360" s="82"/>
      <c r="EE360" s="82"/>
      <c r="EF360" s="73">
        <f>DZ360*$H360</f>
        <v>0</v>
      </c>
      <c r="EG360" s="70">
        <f t="shared" si="122"/>
        <v>1</v>
      </c>
      <c r="EH360" s="73">
        <f t="shared" si="123"/>
        <v>0</v>
      </c>
      <c r="EI360" s="70">
        <f t="shared" si="125"/>
        <v>0</v>
      </c>
      <c r="EJ360" s="66">
        <f t="shared" si="126"/>
        <v>0</v>
      </c>
      <c r="EM360" s="67"/>
    </row>
    <row r="361" spans="1:143" ht="15.75" thickBot="1" x14ac:dyDescent="0.25">
      <c r="A361" s="309">
        <v>20</v>
      </c>
      <c r="B361" s="310"/>
      <c r="C361" s="308"/>
      <c r="D361" s="179" t="s">
        <v>905</v>
      </c>
      <c r="E361" s="167">
        <f>ROUND(SUM(E362,E365,E368,E370,E375,E380),2)</f>
        <v>0</v>
      </c>
      <c r="F361" s="167"/>
      <c r="G361" s="167"/>
      <c r="H361" s="29"/>
      <c r="I361" s="12" t="e">
        <f>E361/$G$686</f>
        <v>#DIV/0!</v>
      </c>
      <c r="J361" s="26" t="e">
        <f t="shared" si="124"/>
        <v>#DIV/0!</v>
      </c>
      <c r="K361" s="75" t="e">
        <f>ROUND(Q361/$E361,4)</f>
        <v>#DIV/0!</v>
      </c>
      <c r="L361" s="76" t="e">
        <f>SUMPRODUCT(L362:L383,$H362:$H383)/$E361</f>
        <v>#DIV/0!</v>
      </c>
      <c r="M361" s="76" t="e">
        <f>SUMPRODUCT(M362:M383,$H362:$H383)/$E361</f>
        <v>#DIV/0!</v>
      </c>
      <c r="N361" s="76" t="e">
        <f>SUMPRODUCT(N362:N383,$H362:$H383)/$E361</f>
        <v>#DIV/0!</v>
      </c>
      <c r="O361" s="76" t="e">
        <f>SUMPRODUCT(O362:O383,$H362:$H383)/$E361</f>
        <v>#DIV/0!</v>
      </c>
      <c r="P361" s="76" t="e">
        <f>SUMPRODUCT(P362:P383,$H362:$H383)/$E361</f>
        <v>#DIV/0!</v>
      </c>
      <c r="Q361" s="77">
        <f>SUM(Q362:Q383)</f>
        <v>0</v>
      </c>
      <c r="R361" s="78" t="e">
        <f>ROUND(X361/$E361,4)</f>
        <v>#DIV/0!</v>
      </c>
      <c r="S361" s="76" t="e">
        <f>SUMPRODUCT(S362:S383,$H362:$H383)/$E361</f>
        <v>#DIV/0!</v>
      </c>
      <c r="T361" s="76" t="e">
        <f>SUMPRODUCT(T362:T383,$H362:$H383)/$E361</f>
        <v>#DIV/0!</v>
      </c>
      <c r="U361" s="76" t="e">
        <f>SUMPRODUCT(U362:U383,$H362:$H383)/$E361</f>
        <v>#DIV/0!</v>
      </c>
      <c r="V361" s="76" t="e">
        <f>SUMPRODUCT(V362:V383,$H362:$H383)/$E361</f>
        <v>#DIV/0!</v>
      </c>
      <c r="W361" s="76" t="e">
        <f>SUMPRODUCT(W362:W383,$H362:$H383)/$E361</f>
        <v>#DIV/0!</v>
      </c>
      <c r="X361" s="77">
        <f>SUM(X362:X383)</f>
        <v>0</v>
      </c>
      <c r="Y361" s="78" t="e">
        <f>ROUND(AE361/$E361,4)</f>
        <v>#DIV/0!</v>
      </c>
      <c r="Z361" s="76" t="e">
        <f>SUMPRODUCT(Z362:Z383,$H362:$H383)/$E361</f>
        <v>#DIV/0!</v>
      </c>
      <c r="AA361" s="76" t="e">
        <f>SUMPRODUCT(AA362:AA383,$H362:$H383)/$E361</f>
        <v>#DIV/0!</v>
      </c>
      <c r="AB361" s="76" t="e">
        <f>SUMPRODUCT(AB362:AB383,$H362:$H383)/$E361</f>
        <v>#DIV/0!</v>
      </c>
      <c r="AC361" s="76" t="e">
        <f>SUMPRODUCT(AC362:AC383,$H362:$H383)/$E361</f>
        <v>#DIV/0!</v>
      </c>
      <c r="AD361" s="76" t="e">
        <f>SUMPRODUCT(AD362:AD383,$H362:$H383)/$E361</f>
        <v>#DIV/0!</v>
      </c>
      <c r="AE361" s="77">
        <f>SUM(AE362:AE383)</f>
        <v>0</v>
      </c>
      <c r="AF361" s="81" t="e">
        <f>ROUND(AL361/$E361,4)</f>
        <v>#DIV/0!</v>
      </c>
      <c r="AG361" s="76" t="e">
        <f>SUMPRODUCT(AG362:AG383,$H362:$H383)/$E361</f>
        <v>#DIV/0!</v>
      </c>
      <c r="AH361" s="76" t="e">
        <f>SUMPRODUCT(AH362:AH383,$H362:$H383)/$E361</f>
        <v>#DIV/0!</v>
      </c>
      <c r="AI361" s="76" t="e">
        <f>SUMPRODUCT(AI362:AI383,$H362:$H383)/$E361</f>
        <v>#DIV/0!</v>
      </c>
      <c r="AJ361" s="76" t="e">
        <f>SUMPRODUCT(AJ362:AJ383,$H362:$H383)/$E361</f>
        <v>#DIV/0!</v>
      </c>
      <c r="AK361" s="76" t="e">
        <f>SUMPRODUCT(AK362:AK383,$H362:$H383)/$E361</f>
        <v>#DIV/0!</v>
      </c>
      <c r="AL361" s="77">
        <f>SUM(AL362:AL383)</f>
        <v>0</v>
      </c>
      <c r="AM361" s="81" t="e">
        <f>ROUND(AS361/$E361,4)</f>
        <v>#DIV/0!</v>
      </c>
      <c r="AN361" s="76" t="e">
        <f>SUMPRODUCT(AN362:AN383,$H362:$H383)/$E361</f>
        <v>#DIV/0!</v>
      </c>
      <c r="AO361" s="76" t="e">
        <f>SUMPRODUCT(AO362:AO383,$H362:$H383)/$E361</f>
        <v>#DIV/0!</v>
      </c>
      <c r="AP361" s="76" t="e">
        <f>SUMPRODUCT(AP362:AP383,$H362:$H383)/$E361</f>
        <v>#DIV/0!</v>
      </c>
      <c r="AQ361" s="76" t="e">
        <f>SUMPRODUCT(AQ362:AQ383,$H362:$H383)/$E361</f>
        <v>#DIV/0!</v>
      </c>
      <c r="AR361" s="76" t="e">
        <f>SUMPRODUCT(AR362:AR383,$H362:$H383)/$E361</f>
        <v>#DIV/0!</v>
      </c>
      <c r="AS361" s="77">
        <f>SUM(AS362:AS383)</f>
        <v>0</v>
      </c>
      <c r="AT361" s="81" t="e">
        <f>ROUND(AZ361/$E361,4)</f>
        <v>#DIV/0!</v>
      </c>
      <c r="AU361" s="76" t="e">
        <f>SUMPRODUCT(AU362:AU383,$H362:$H383)/$E361</f>
        <v>#DIV/0!</v>
      </c>
      <c r="AV361" s="76" t="e">
        <f>SUMPRODUCT(AV362:AV383,$H362:$H383)/$E361</f>
        <v>#DIV/0!</v>
      </c>
      <c r="AW361" s="76" t="e">
        <f>SUMPRODUCT(AW362:AW383,$H362:$H383)/$E361</f>
        <v>#DIV/0!</v>
      </c>
      <c r="AX361" s="76" t="e">
        <f>SUMPRODUCT(AX362:AX383,$H362:$H383)/$E361</f>
        <v>#DIV/0!</v>
      </c>
      <c r="AY361" s="76" t="e">
        <f>SUMPRODUCT(AY362:AY383,$H362:$H383)/$E361</f>
        <v>#DIV/0!</v>
      </c>
      <c r="AZ361" s="77">
        <f>SUM(AZ362:AZ383)</f>
        <v>0</v>
      </c>
      <c r="BA361" s="81" t="e">
        <f>ROUND(BG361/$E361,4)</f>
        <v>#DIV/0!</v>
      </c>
      <c r="BB361" s="76" t="e">
        <f>SUMPRODUCT(BB362:BB383,$H362:$H383)/$E361</f>
        <v>#DIV/0!</v>
      </c>
      <c r="BC361" s="76" t="e">
        <f>SUMPRODUCT(BC362:BC383,$H362:$H383)/$E361</f>
        <v>#DIV/0!</v>
      </c>
      <c r="BD361" s="76" t="e">
        <f>SUMPRODUCT(BD362:BD383,$H362:$H383)/$E361</f>
        <v>#DIV/0!</v>
      </c>
      <c r="BE361" s="76" t="e">
        <f>SUMPRODUCT(BE362:BE383,$H362:$H383)/$E361</f>
        <v>#DIV/0!</v>
      </c>
      <c r="BF361" s="76" t="e">
        <f>SUMPRODUCT(BF362:BF383,$H362:$H383)/$E361</f>
        <v>#DIV/0!</v>
      </c>
      <c r="BG361" s="77">
        <f>SUM(BG362:BG383)</f>
        <v>0</v>
      </c>
      <c r="BH361" s="81" t="e">
        <f>ROUND(BN361/$E361,4)</f>
        <v>#DIV/0!</v>
      </c>
      <c r="BI361" s="76" t="e">
        <f>SUMPRODUCT(BI362:BI383,$H362:$H383)/$E361</f>
        <v>#DIV/0!</v>
      </c>
      <c r="BJ361" s="76" t="e">
        <f>SUMPRODUCT(BJ362:BJ383,$H362:$H383)/$E361</f>
        <v>#DIV/0!</v>
      </c>
      <c r="BK361" s="76" t="e">
        <f>SUMPRODUCT(BK362:BK383,$H362:$H383)/$E361</f>
        <v>#DIV/0!</v>
      </c>
      <c r="BL361" s="76" t="e">
        <f>SUMPRODUCT(BL362:BL383,$H362:$H383)/$E361</f>
        <v>#DIV/0!</v>
      </c>
      <c r="BM361" s="76" t="e">
        <f>SUMPRODUCT(BM362:BM383,$H362:$H383)/$E361</f>
        <v>#DIV/0!</v>
      </c>
      <c r="BN361" s="77">
        <f>SUM(BN362:BN383)</f>
        <v>0</v>
      </c>
      <c r="BO361" s="81" t="e">
        <f>ROUND(BU361/$E361,4)</f>
        <v>#DIV/0!</v>
      </c>
      <c r="BP361" s="76" t="e">
        <f>SUMPRODUCT(BP362:BP383,$H362:$H383)/$E361</f>
        <v>#DIV/0!</v>
      </c>
      <c r="BQ361" s="76" t="e">
        <f>SUMPRODUCT(BQ362:BQ383,$H362:$H383)/$E361</f>
        <v>#DIV/0!</v>
      </c>
      <c r="BR361" s="76" t="e">
        <f>SUMPRODUCT(BR362:BR383,$H362:$H383)/$E361</f>
        <v>#DIV/0!</v>
      </c>
      <c r="BS361" s="76" t="e">
        <f>SUMPRODUCT(BS362:BS383,$H362:$H383)/$E361</f>
        <v>#DIV/0!</v>
      </c>
      <c r="BT361" s="76" t="e">
        <f>SUMPRODUCT(BT362:BT383,$H362:$H383)/$E361</f>
        <v>#DIV/0!</v>
      </c>
      <c r="BU361" s="77">
        <f>SUM(BU362:BU383)</f>
        <v>0</v>
      </c>
      <c r="BV361" s="81" t="e">
        <f>ROUND(CB361/$E361,4)</f>
        <v>#DIV/0!</v>
      </c>
      <c r="BW361" s="76" t="e">
        <f>SUMPRODUCT(BW362:BW383,$H362:$H383)/$E361</f>
        <v>#DIV/0!</v>
      </c>
      <c r="BX361" s="76" t="e">
        <f>SUMPRODUCT(BX362:BX383,$H362:$H383)/$E361</f>
        <v>#DIV/0!</v>
      </c>
      <c r="BY361" s="76" t="e">
        <f>SUMPRODUCT(BY362:BY383,$H362:$H383)/$E361</f>
        <v>#DIV/0!</v>
      </c>
      <c r="BZ361" s="76" t="e">
        <f>SUMPRODUCT(BZ362:BZ383,$H362:$H383)/$E361</f>
        <v>#DIV/0!</v>
      </c>
      <c r="CA361" s="76" t="e">
        <f>SUMPRODUCT(CA362:CA383,$H362:$H383)/$E361</f>
        <v>#DIV/0!</v>
      </c>
      <c r="CB361" s="77">
        <f>SUM(CB362:CB383)</f>
        <v>0</v>
      </c>
      <c r="CC361" s="81" t="e">
        <f>ROUND(CI361/$E361,4)</f>
        <v>#DIV/0!</v>
      </c>
      <c r="CD361" s="76" t="e">
        <f>SUMPRODUCT(CD362:CD383,$H362:$H383)/$E361</f>
        <v>#DIV/0!</v>
      </c>
      <c r="CE361" s="76" t="e">
        <f>SUMPRODUCT(CE362:CE383,$H362:$H383)/$E361</f>
        <v>#DIV/0!</v>
      </c>
      <c r="CF361" s="76" t="e">
        <f>SUMPRODUCT(CF362:CF383,$H362:$H383)/$E361</f>
        <v>#DIV/0!</v>
      </c>
      <c r="CG361" s="76" t="e">
        <f>SUMPRODUCT(CG362:CG383,$H362:$H383)/$E361</f>
        <v>#DIV/0!</v>
      </c>
      <c r="CH361" s="76" t="e">
        <f>SUMPRODUCT(CH362:CH383,$H362:$H383)/$E361</f>
        <v>#DIV/0!</v>
      </c>
      <c r="CI361" s="77">
        <f>SUM(CI362:CI383)</f>
        <v>0</v>
      </c>
      <c r="CJ361" s="81" t="e">
        <f>ROUND(CP361/$E361,4)</f>
        <v>#DIV/0!</v>
      </c>
      <c r="CK361" s="76" t="e">
        <f>SUMPRODUCT(CK362:CK383,$H362:$H383)/$E361</f>
        <v>#DIV/0!</v>
      </c>
      <c r="CL361" s="76" t="e">
        <f>SUMPRODUCT(CL362:CL383,$H362:$H383)/$E361</f>
        <v>#DIV/0!</v>
      </c>
      <c r="CM361" s="76" t="e">
        <f>SUMPRODUCT(CM362:CM383,$H362:$H383)/$E361</f>
        <v>#DIV/0!</v>
      </c>
      <c r="CN361" s="76" t="e">
        <f>SUMPRODUCT(CN362:CN383,$H362:$H383)/$E361</f>
        <v>#DIV/0!</v>
      </c>
      <c r="CO361" s="76" t="e">
        <f>SUMPRODUCT(CO362:CO383,$H362:$H383)/$E361</f>
        <v>#DIV/0!</v>
      </c>
      <c r="CP361" s="77">
        <f>SUM(CP362:CP383)</f>
        <v>0</v>
      </c>
      <c r="CQ361" s="81" t="e">
        <f>ROUND(CW361/$E361,4)</f>
        <v>#DIV/0!</v>
      </c>
      <c r="CR361" s="76" t="e">
        <f>SUMPRODUCT(CR362:CR383,$H362:$H383)/$E361</f>
        <v>#DIV/0!</v>
      </c>
      <c r="CS361" s="76" t="e">
        <f>SUMPRODUCT(CS362:CS383,$H362:$H383)/$E361</f>
        <v>#DIV/0!</v>
      </c>
      <c r="CT361" s="76" t="e">
        <f>SUMPRODUCT(CT362:CT383,$H362:$H383)/$E361</f>
        <v>#DIV/0!</v>
      </c>
      <c r="CU361" s="76" t="e">
        <f>SUMPRODUCT(CU362:CU383,$H362:$H383)/$E361</f>
        <v>#DIV/0!</v>
      </c>
      <c r="CV361" s="76" t="e">
        <f>SUMPRODUCT(CV362:CV383,$H362:$H383)/$E361</f>
        <v>#DIV/0!</v>
      </c>
      <c r="CW361" s="77">
        <f>SUM(CW362:CW383)</f>
        <v>0</v>
      </c>
      <c r="CX361" s="81" t="e">
        <f>ROUND(DD361/$E361,4)</f>
        <v>#DIV/0!</v>
      </c>
      <c r="CY361" s="76" t="e">
        <f>SUMPRODUCT(CY362:CY383,$H362:$H383)/$E361</f>
        <v>#DIV/0!</v>
      </c>
      <c r="CZ361" s="76" t="e">
        <f>SUMPRODUCT(CZ362:CZ383,$H362:$H383)/$E361</f>
        <v>#DIV/0!</v>
      </c>
      <c r="DA361" s="76" t="e">
        <f>SUMPRODUCT(DA362:DA383,$H362:$H383)/$E361</f>
        <v>#DIV/0!</v>
      </c>
      <c r="DB361" s="76" t="e">
        <f>SUMPRODUCT(DB362:DB383,$H362:$H383)/$E361</f>
        <v>#DIV/0!</v>
      </c>
      <c r="DC361" s="76" t="e">
        <f>SUMPRODUCT(DC362:DC383,$H362:$H383)/$E361</f>
        <v>#DIV/0!</v>
      </c>
      <c r="DD361" s="77">
        <f>SUM(DD362:DD383)</f>
        <v>0</v>
      </c>
      <c r="DE361" s="81" t="e">
        <f>ROUND(DK361/$E361,4)</f>
        <v>#DIV/0!</v>
      </c>
      <c r="DF361" s="76" t="e">
        <f>SUMPRODUCT(DF362:DF383,$H362:$H383)/$E361</f>
        <v>#DIV/0!</v>
      </c>
      <c r="DG361" s="76" t="e">
        <f>SUMPRODUCT(DG362:DG383,$H362:$H383)/$E361</f>
        <v>#DIV/0!</v>
      </c>
      <c r="DH361" s="76" t="e">
        <f>SUMPRODUCT(DH362:DH383,$H362:$H383)/$E361</f>
        <v>#DIV/0!</v>
      </c>
      <c r="DI361" s="76" t="e">
        <f>SUMPRODUCT(DI362:DI383,$H362:$H383)/$E361</f>
        <v>#DIV/0!</v>
      </c>
      <c r="DJ361" s="76" t="e">
        <f>SUMPRODUCT(DJ362:DJ383,$H362:$H383)/$E361</f>
        <v>#DIV/0!</v>
      </c>
      <c r="DK361" s="77">
        <f>SUM(DK362:DK383)</f>
        <v>0</v>
      </c>
      <c r="DL361" s="81" t="e">
        <f>ROUND(DR361/$E361,4)</f>
        <v>#DIV/0!</v>
      </c>
      <c r="DM361" s="76" t="e">
        <f>SUMPRODUCT(DM362:DM383,$H362:$H383)/$E361</f>
        <v>#DIV/0!</v>
      </c>
      <c r="DN361" s="76" t="e">
        <f>SUMPRODUCT(DN362:DN383,$H362:$H383)/$E361</f>
        <v>#DIV/0!</v>
      </c>
      <c r="DO361" s="76" t="e">
        <f>SUMPRODUCT(DO362:DO383,$H362:$H383)/$E361</f>
        <v>#DIV/0!</v>
      </c>
      <c r="DP361" s="76" t="e">
        <f>SUMPRODUCT(DP362:DP383,$H362:$H383)/$E361</f>
        <v>#DIV/0!</v>
      </c>
      <c r="DQ361" s="76" t="e">
        <f>SUMPRODUCT(DQ362:DQ383,$H362:$H383)/$E361</f>
        <v>#DIV/0!</v>
      </c>
      <c r="DR361" s="77">
        <f>SUM(DR362:DR383)</f>
        <v>0</v>
      </c>
      <c r="DS361" s="81" t="e">
        <f>ROUND(DY361/$E361,4)</f>
        <v>#DIV/0!</v>
      </c>
      <c r="DT361" s="76" t="e">
        <f>SUMPRODUCT(DT362:DT383,$H362:$H383)/$E361</f>
        <v>#DIV/0!</v>
      </c>
      <c r="DU361" s="76" t="e">
        <f>SUMPRODUCT(DU362:DU383,$H362:$H383)/$E361</f>
        <v>#DIV/0!</v>
      </c>
      <c r="DV361" s="76" t="e">
        <f>SUMPRODUCT(DV362:DV383,$H362:$H383)/$E361</f>
        <v>#DIV/0!</v>
      </c>
      <c r="DW361" s="76" t="e">
        <f>SUMPRODUCT(DW362:DW383,$H362:$H383)/$E361</f>
        <v>#DIV/0!</v>
      </c>
      <c r="DX361" s="76" t="e">
        <f>SUMPRODUCT(DX362:DX383,$H362:$H383)/$E361</f>
        <v>#DIV/0!</v>
      </c>
      <c r="DY361" s="77">
        <f>SUM(DY362:DY383)</f>
        <v>0</v>
      </c>
      <c r="DZ361" s="81" t="e">
        <f>ROUND(EF361/$E361,4)</f>
        <v>#DIV/0!</v>
      </c>
      <c r="EA361" s="76" t="e">
        <f>SUMPRODUCT(EA362:EA383,$H362:$H383)/$E361</f>
        <v>#DIV/0!</v>
      </c>
      <c r="EB361" s="76" t="e">
        <f>SUMPRODUCT(EB362:EB383,$H362:$H383)/$E361</f>
        <v>#DIV/0!</v>
      </c>
      <c r="EC361" s="76" t="e">
        <f>SUMPRODUCT(EC362:EC383,$H362:$H383)/$E361</f>
        <v>#DIV/0!</v>
      </c>
      <c r="ED361" s="76" t="e">
        <f>SUMPRODUCT(ED362:ED383,$H362:$H383)/$E361</f>
        <v>#DIV/0!</v>
      </c>
      <c r="EE361" s="76" t="e">
        <f>SUMPRODUCT(EE362:EE383,$H362:$H383)/$E361</f>
        <v>#DIV/0!</v>
      </c>
      <c r="EF361" s="77">
        <f>SUM(EF362:EF383)</f>
        <v>0</v>
      </c>
      <c r="EG361" s="63" t="e">
        <f>ROUND(EH361/E361,4)</f>
        <v>#DIV/0!</v>
      </c>
      <c r="EH361" s="80">
        <f>E361-EJ361</f>
        <v>0</v>
      </c>
      <c r="EI361" s="63" t="e">
        <f>ROUND(EJ361/E361,4)</f>
        <v>#DIV/0!</v>
      </c>
      <c r="EJ361" s="66">
        <f t="shared" si="126"/>
        <v>0</v>
      </c>
      <c r="EM361" s="67"/>
    </row>
    <row r="362" spans="1:143" outlineLevel="1" x14ac:dyDescent="0.2">
      <c r="A362" s="311" t="s">
        <v>217</v>
      </c>
      <c r="B362" s="312"/>
      <c r="C362" s="307"/>
      <c r="D362" s="33" t="s">
        <v>354</v>
      </c>
      <c r="E362" s="28">
        <f>SUM(H363:H364)</f>
        <v>0</v>
      </c>
      <c r="F362" s="28"/>
      <c r="G362" s="28"/>
      <c r="H362" s="28"/>
      <c r="I362" s="27" t="e">
        <f>E362/$G$686</f>
        <v>#DIV/0!</v>
      </c>
      <c r="J362" s="19">
        <f t="shared" si="124"/>
        <v>0</v>
      </c>
      <c r="K362" s="68"/>
      <c r="L362" s="69"/>
      <c r="M362" s="69"/>
      <c r="N362" s="69"/>
      <c r="O362" s="69"/>
      <c r="P362" s="70"/>
      <c r="Q362" s="73"/>
      <c r="R362" s="68"/>
      <c r="S362" s="69"/>
      <c r="T362" s="69"/>
      <c r="U362" s="69"/>
      <c r="V362" s="69"/>
      <c r="W362" s="70"/>
      <c r="X362" s="71"/>
      <c r="Y362" s="68"/>
      <c r="Z362" s="69"/>
      <c r="AA362" s="69"/>
      <c r="AB362" s="69"/>
      <c r="AC362" s="69"/>
      <c r="AD362" s="70"/>
      <c r="AE362" s="71"/>
      <c r="AF362" s="68"/>
      <c r="AG362" s="69"/>
      <c r="AH362" s="69"/>
      <c r="AI362" s="69"/>
      <c r="AJ362" s="69"/>
      <c r="AK362" s="70"/>
      <c r="AL362" s="71"/>
      <c r="AM362" s="68"/>
      <c r="AN362" s="69"/>
      <c r="AO362" s="69"/>
      <c r="AP362" s="69"/>
      <c r="AQ362" s="69"/>
      <c r="AR362" s="70"/>
      <c r="AS362" s="71"/>
      <c r="AT362" s="68"/>
      <c r="AU362" s="69"/>
      <c r="AV362" s="69"/>
      <c r="AW362" s="69"/>
      <c r="AX362" s="69"/>
      <c r="AY362" s="70"/>
      <c r="AZ362" s="71"/>
      <c r="BA362" s="68"/>
      <c r="BB362" s="69"/>
      <c r="BC362" s="69"/>
      <c r="BD362" s="69"/>
      <c r="BE362" s="69"/>
      <c r="BF362" s="70"/>
      <c r="BG362" s="71"/>
      <c r="BH362" s="68"/>
      <c r="BI362" s="69"/>
      <c r="BJ362" s="69"/>
      <c r="BK362" s="69"/>
      <c r="BL362" s="69"/>
      <c r="BM362" s="70"/>
      <c r="BN362" s="71"/>
      <c r="BO362" s="68"/>
      <c r="BP362" s="69"/>
      <c r="BQ362" s="69"/>
      <c r="BR362" s="69"/>
      <c r="BS362" s="69"/>
      <c r="BT362" s="70"/>
      <c r="BU362" s="71"/>
      <c r="BV362" s="68"/>
      <c r="BW362" s="69"/>
      <c r="BX362" s="69"/>
      <c r="BY362" s="69"/>
      <c r="BZ362" s="69"/>
      <c r="CA362" s="70"/>
      <c r="CB362" s="71"/>
      <c r="CC362" s="68"/>
      <c r="CD362" s="69"/>
      <c r="CE362" s="69"/>
      <c r="CF362" s="69"/>
      <c r="CG362" s="69"/>
      <c r="CH362" s="70"/>
      <c r="CI362" s="71"/>
      <c r="CJ362" s="68"/>
      <c r="CK362" s="69"/>
      <c r="CL362" s="69"/>
      <c r="CM362" s="69"/>
      <c r="CN362" s="69"/>
      <c r="CO362" s="70"/>
      <c r="CP362" s="71"/>
      <c r="CQ362" s="68"/>
      <c r="CR362" s="69"/>
      <c r="CS362" s="69"/>
      <c r="CT362" s="69"/>
      <c r="CU362" s="69"/>
      <c r="CV362" s="70"/>
      <c r="CW362" s="71"/>
      <c r="CX362" s="68"/>
      <c r="CY362" s="69"/>
      <c r="CZ362" s="69"/>
      <c r="DA362" s="69"/>
      <c r="DB362" s="69"/>
      <c r="DC362" s="70"/>
      <c r="DD362" s="71"/>
      <c r="DE362" s="68"/>
      <c r="DF362" s="69"/>
      <c r="DG362" s="69"/>
      <c r="DH362" s="69"/>
      <c r="DI362" s="69"/>
      <c r="DJ362" s="70"/>
      <c r="DK362" s="71"/>
      <c r="DL362" s="68"/>
      <c r="DM362" s="69"/>
      <c r="DN362" s="69"/>
      <c r="DO362" s="69"/>
      <c r="DP362" s="69"/>
      <c r="DQ362" s="70"/>
      <c r="DR362" s="71"/>
      <c r="DS362" s="68"/>
      <c r="DT362" s="69"/>
      <c r="DU362" s="69"/>
      <c r="DV362" s="69"/>
      <c r="DW362" s="69"/>
      <c r="DX362" s="70"/>
      <c r="DY362" s="71"/>
      <c r="DZ362" s="68"/>
      <c r="EA362" s="69"/>
      <c r="EB362" s="69"/>
      <c r="EC362" s="69"/>
      <c r="ED362" s="69"/>
      <c r="EE362" s="70"/>
      <c r="EF362" s="71"/>
      <c r="EG362" s="70"/>
      <c r="EH362" s="73"/>
      <c r="EI362" s="70">
        <f t="shared" ref="EI362:EI367" si="127">SUM(CJ362,CC362,BV362,BO362,BH362,BA362,AT362,AM362,AF362,Y362,R362,K362,CQ362,CX362,DE362,DL362,DS362,DZ362)</f>
        <v>0</v>
      </c>
      <c r="EJ362" s="66">
        <f t="shared" si="126"/>
        <v>0</v>
      </c>
      <c r="EM362" s="67"/>
    </row>
    <row r="363" spans="1:143" outlineLevel="1" x14ac:dyDescent="0.2">
      <c r="A363" s="302" t="s">
        <v>490</v>
      </c>
      <c r="B363" s="303" t="s">
        <v>288</v>
      </c>
      <c r="C363" s="306" t="str">
        <f>IFERROR(IFERROR(IF(MATCH(B363,[1]SINAPI!$A$3:$A$7037,0),(PROPER(VLOOKUP(B363,[1]SINAPI!$A$3:$E$7037,5,0))),0),IFERROR(IF(MATCH(B363,'[1]CDHU-182'!$A$9:$A$4098,0),(UPPER(VLOOKUP(B363,'[1]CDHU-182'!$A$9:$H$4098,8,0))),0),IFERROR(IF(MATCH(B363,[1]FDE!$A$7:$A$3232,0),(VLOOKUP(B363,[1]FDE!$A$7:$E$3232,5,0)),0),IF(MATCH(B363,'[1]SIURB Edif'!$A$2:$A$2699,0),(PROPER(VLOOKUP(B363,'[1]SIURB Edif'!A$2:E$2699,5,0))),0))))," ")</f>
        <v>CDHU-182</v>
      </c>
      <c r="D363" s="169" t="s">
        <v>353</v>
      </c>
      <c r="E363" s="170" t="s">
        <v>75</v>
      </c>
      <c r="F363" s="174">
        <v>3</v>
      </c>
      <c r="G363" s="74"/>
      <c r="H363" s="172">
        <f>ROUND(IFERROR(F363*G363," - "),2)</f>
        <v>0</v>
      </c>
      <c r="I363" s="175" t="e">
        <f>H363/$G$686</f>
        <v>#DIV/0!</v>
      </c>
      <c r="J363" s="19">
        <f t="shared" si="124"/>
        <v>1</v>
      </c>
      <c r="K363" s="68">
        <f>SUM(L363:P363)</f>
        <v>0</v>
      </c>
      <c r="L363" s="69"/>
      <c r="M363" s="69"/>
      <c r="N363" s="69"/>
      <c r="O363" s="69"/>
      <c r="P363" s="69"/>
      <c r="Q363" s="73">
        <f>K363*$H363</f>
        <v>0</v>
      </c>
      <c r="R363" s="68">
        <f>SUM(S363:W363)</f>
        <v>0</v>
      </c>
      <c r="S363" s="69"/>
      <c r="T363" s="69"/>
      <c r="U363" s="69"/>
      <c r="V363" s="69"/>
      <c r="W363" s="69"/>
      <c r="X363" s="71">
        <f>R363*$H363</f>
        <v>0</v>
      </c>
      <c r="Y363" s="68">
        <f>SUM(Z363:AD363)</f>
        <v>0</v>
      </c>
      <c r="Z363" s="69"/>
      <c r="AA363" s="69"/>
      <c r="AB363" s="69"/>
      <c r="AC363" s="69"/>
      <c r="AD363" s="69"/>
      <c r="AE363" s="71">
        <f>Y363*$H363</f>
        <v>0</v>
      </c>
      <c r="AF363" s="68">
        <f>SUM(AG363:AK363)</f>
        <v>0</v>
      </c>
      <c r="AG363" s="69"/>
      <c r="AH363" s="69"/>
      <c r="AI363" s="69"/>
      <c r="AJ363" s="69"/>
      <c r="AK363" s="69"/>
      <c r="AL363" s="71">
        <f>AF363*$H363</f>
        <v>0</v>
      </c>
      <c r="AM363" s="68">
        <f>SUM(AN363:AR363)</f>
        <v>0</v>
      </c>
      <c r="AN363" s="69"/>
      <c r="AO363" s="69"/>
      <c r="AP363" s="69"/>
      <c r="AQ363" s="69"/>
      <c r="AR363" s="69"/>
      <c r="AS363" s="71">
        <f>AM363*$H363</f>
        <v>0</v>
      </c>
      <c r="AT363" s="68">
        <f>SUM(AU363:AY363)</f>
        <v>0</v>
      </c>
      <c r="AU363" s="69"/>
      <c r="AV363" s="69"/>
      <c r="AW363" s="69"/>
      <c r="AX363" s="69"/>
      <c r="AY363" s="69"/>
      <c r="AZ363" s="71">
        <f>AT363*$H363</f>
        <v>0</v>
      </c>
      <c r="BA363" s="68">
        <f>SUM(BB363:BF363)</f>
        <v>0</v>
      </c>
      <c r="BB363" s="69"/>
      <c r="BC363" s="69"/>
      <c r="BD363" s="69"/>
      <c r="BE363" s="69"/>
      <c r="BF363" s="69"/>
      <c r="BG363" s="71">
        <f>BA363*$H363</f>
        <v>0</v>
      </c>
      <c r="BH363" s="68">
        <f>SUM(BI363:BM363)</f>
        <v>0</v>
      </c>
      <c r="BI363" s="69"/>
      <c r="BJ363" s="69"/>
      <c r="BK363" s="69"/>
      <c r="BL363" s="69"/>
      <c r="BM363" s="69"/>
      <c r="BN363" s="71">
        <f>BH363*$H363</f>
        <v>0</v>
      </c>
      <c r="BO363" s="68">
        <f>SUM(BP363:BT363)</f>
        <v>0</v>
      </c>
      <c r="BP363" s="69"/>
      <c r="BQ363" s="69"/>
      <c r="BR363" s="69"/>
      <c r="BS363" s="69"/>
      <c r="BT363" s="69"/>
      <c r="BU363" s="71">
        <f>BO363*$H363</f>
        <v>0</v>
      </c>
      <c r="BV363" s="68">
        <f>SUM(BW363:CA363)</f>
        <v>0</v>
      </c>
      <c r="BW363" s="69"/>
      <c r="BX363" s="69"/>
      <c r="BY363" s="69"/>
      <c r="BZ363" s="69"/>
      <c r="CA363" s="69"/>
      <c r="CB363" s="71">
        <f>BV363*$H363</f>
        <v>0</v>
      </c>
      <c r="CC363" s="68">
        <f>SUM(CD363:CH363)</f>
        <v>0</v>
      </c>
      <c r="CD363" s="69"/>
      <c r="CE363" s="69"/>
      <c r="CF363" s="69"/>
      <c r="CG363" s="69"/>
      <c r="CH363" s="69"/>
      <c r="CI363" s="71">
        <f>CC363*$H363</f>
        <v>0</v>
      </c>
      <c r="CJ363" s="68">
        <f>SUM(CK363:CO363)</f>
        <v>0</v>
      </c>
      <c r="CK363" s="69"/>
      <c r="CL363" s="69"/>
      <c r="CM363" s="69"/>
      <c r="CN363" s="69"/>
      <c r="CO363" s="69"/>
      <c r="CP363" s="71">
        <f>CJ363*$H363</f>
        <v>0</v>
      </c>
      <c r="CQ363" s="68">
        <f>SUM(CR363:CV363)</f>
        <v>0</v>
      </c>
      <c r="CR363" s="69"/>
      <c r="CS363" s="69"/>
      <c r="CT363" s="69"/>
      <c r="CU363" s="69"/>
      <c r="CV363" s="69"/>
      <c r="CW363" s="71">
        <f>CQ363*$H363</f>
        <v>0</v>
      </c>
      <c r="CX363" s="68">
        <f>SUM(CY363:DC363)</f>
        <v>0</v>
      </c>
      <c r="CY363" s="69"/>
      <c r="CZ363" s="69"/>
      <c r="DA363" s="69"/>
      <c r="DB363" s="69"/>
      <c r="DC363" s="69"/>
      <c r="DD363" s="71">
        <f>CX363*$H363</f>
        <v>0</v>
      </c>
      <c r="DE363" s="68">
        <f>SUM(DF363:DJ363)</f>
        <v>0</v>
      </c>
      <c r="DF363" s="69"/>
      <c r="DG363" s="69"/>
      <c r="DH363" s="69"/>
      <c r="DI363" s="69"/>
      <c r="DJ363" s="69"/>
      <c r="DK363" s="71">
        <f>DE363*$H363</f>
        <v>0</v>
      </c>
      <c r="DL363" s="68">
        <f>SUM(DM363:DQ363)</f>
        <v>0</v>
      </c>
      <c r="DM363" s="69"/>
      <c r="DN363" s="69"/>
      <c r="DO363" s="69"/>
      <c r="DP363" s="69"/>
      <c r="DQ363" s="69"/>
      <c r="DR363" s="71">
        <f>DL363*$H363</f>
        <v>0</v>
      </c>
      <c r="DS363" s="68">
        <f>SUM(DT363:DX363)</f>
        <v>0</v>
      </c>
      <c r="DT363" s="69"/>
      <c r="DU363" s="69"/>
      <c r="DV363" s="69"/>
      <c r="DW363" s="69"/>
      <c r="DX363" s="69"/>
      <c r="DY363" s="71">
        <f>DS363*$H363</f>
        <v>0</v>
      </c>
      <c r="DZ363" s="68">
        <f>SUM(EA363:EE363)</f>
        <v>0</v>
      </c>
      <c r="EA363" s="69"/>
      <c r="EB363" s="69"/>
      <c r="EC363" s="69"/>
      <c r="ED363" s="69"/>
      <c r="EE363" s="69"/>
      <c r="EF363" s="71">
        <f>DZ363*$H363</f>
        <v>0</v>
      </c>
      <c r="EG363" s="70">
        <f>1-EI363</f>
        <v>1</v>
      </c>
      <c r="EH363" s="73">
        <f>H363-EJ363</f>
        <v>0</v>
      </c>
      <c r="EI363" s="70">
        <f t="shared" si="127"/>
        <v>0</v>
      </c>
      <c r="EJ363" s="66">
        <f t="shared" si="126"/>
        <v>0</v>
      </c>
      <c r="EM363" s="67"/>
    </row>
    <row r="364" spans="1:143" outlineLevel="1" x14ac:dyDescent="0.2">
      <c r="A364" s="302" t="s">
        <v>491</v>
      </c>
      <c r="B364" s="303">
        <v>100885</v>
      </c>
      <c r="C364" s="306" t="str">
        <f>IFERROR(IFERROR(IF(MATCH(B364,[1]SINAPI!$A$3:$A$7037,0),(PROPER(VLOOKUP(B364,[1]SINAPI!$A$3:$E$7037,5,0))),0),IFERROR(IF(MATCH(B364,'[1]CDHU-182'!$A$9:$A$4098,0),(UPPER(VLOOKUP(B364,'[1]CDHU-182'!$A$9:$H$4098,8,0))),0),IFERROR(IF(MATCH(B364,[1]FDE!$A$7:$A$3232,0),(VLOOKUP(B364,[1]FDE!$A$7:$E$3232,5,0)),0),IF(MATCH(B364,'[1]SIURB Edif'!$A$2:$A$2699,0),(PROPER(VLOOKUP(B364,'[1]SIURB Edif'!A$2:E$2699,5,0))),0))))," ")</f>
        <v>Siurb (Edif)-Jan/21</v>
      </c>
      <c r="D364" s="169" t="s">
        <v>804</v>
      </c>
      <c r="E364" s="170" t="s">
        <v>75</v>
      </c>
      <c r="F364" s="171">
        <v>1</v>
      </c>
      <c r="G364" s="74"/>
      <c r="H364" s="172">
        <f>ROUND(IFERROR(F364*G364," - "),2)</f>
        <v>0</v>
      </c>
      <c r="I364" s="175" t="e">
        <f>H364/$G$686</f>
        <v>#DIV/0!</v>
      </c>
      <c r="J364" s="19">
        <f t="shared" ref="J364:J370" si="128">EG364</f>
        <v>1</v>
      </c>
      <c r="K364" s="68">
        <f>SUM(L364:P364)</f>
        <v>0</v>
      </c>
      <c r="L364" s="69"/>
      <c r="M364" s="69"/>
      <c r="N364" s="69"/>
      <c r="O364" s="69"/>
      <c r="P364" s="69"/>
      <c r="Q364" s="73">
        <f>K364*$H364</f>
        <v>0</v>
      </c>
      <c r="R364" s="68">
        <f>SUM(S364:W364)</f>
        <v>0</v>
      </c>
      <c r="S364" s="69"/>
      <c r="T364" s="69"/>
      <c r="U364" s="69"/>
      <c r="V364" s="69"/>
      <c r="W364" s="69"/>
      <c r="X364" s="71">
        <f>R364*$H364</f>
        <v>0</v>
      </c>
      <c r="Y364" s="68">
        <f>SUM(Z364:AD364)</f>
        <v>0</v>
      </c>
      <c r="Z364" s="69"/>
      <c r="AA364" s="69"/>
      <c r="AB364" s="69"/>
      <c r="AC364" s="69"/>
      <c r="AD364" s="69"/>
      <c r="AE364" s="71">
        <f>Y364*$H364</f>
        <v>0</v>
      </c>
      <c r="AF364" s="68">
        <f>SUM(AG364:AK364)</f>
        <v>0</v>
      </c>
      <c r="AG364" s="69"/>
      <c r="AH364" s="69"/>
      <c r="AI364" s="69"/>
      <c r="AJ364" s="69"/>
      <c r="AK364" s="69"/>
      <c r="AL364" s="71">
        <f>AF364*$H364</f>
        <v>0</v>
      </c>
      <c r="AM364" s="68">
        <f>SUM(AN364:AR364)</f>
        <v>0</v>
      </c>
      <c r="AN364" s="69"/>
      <c r="AO364" s="69"/>
      <c r="AP364" s="69"/>
      <c r="AQ364" s="69"/>
      <c r="AR364" s="69"/>
      <c r="AS364" s="71">
        <f>AM364*$H364</f>
        <v>0</v>
      </c>
      <c r="AT364" s="68">
        <f>SUM(AU364:AY364)</f>
        <v>0</v>
      </c>
      <c r="AU364" s="69"/>
      <c r="AV364" s="69"/>
      <c r="AW364" s="69"/>
      <c r="AX364" s="69"/>
      <c r="AY364" s="69"/>
      <c r="AZ364" s="71">
        <f>AT364*$H364</f>
        <v>0</v>
      </c>
      <c r="BA364" s="68">
        <f>SUM(BB364:BF364)</f>
        <v>0</v>
      </c>
      <c r="BB364" s="69"/>
      <c r="BC364" s="69"/>
      <c r="BD364" s="69"/>
      <c r="BE364" s="69"/>
      <c r="BF364" s="69"/>
      <c r="BG364" s="71">
        <f>BA364*$H364</f>
        <v>0</v>
      </c>
      <c r="BH364" s="68">
        <f>SUM(BI364:BM364)</f>
        <v>0</v>
      </c>
      <c r="BI364" s="69"/>
      <c r="BJ364" s="69"/>
      <c r="BK364" s="69"/>
      <c r="BL364" s="69"/>
      <c r="BM364" s="69"/>
      <c r="BN364" s="71">
        <f>BH364*$H364</f>
        <v>0</v>
      </c>
      <c r="BO364" s="68">
        <f>SUM(BP364:BT364)</f>
        <v>0</v>
      </c>
      <c r="BP364" s="69"/>
      <c r="BQ364" s="69"/>
      <c r="BR364" s="69"/>
      <c r="BS364" s="69"/>
      <c r="BT364" s="69"/>
      <c r="BU364" s="71">
        <f>BO364*$H364</f>
        <v>0</v>
      </c>
      <c r="BV364" s="68">
        <f>SUM(BW364:CA364)</f>
        <v>0</v>
      </c>
      <c r="BW364" s="69"/>
      <c r="BX364" s="69"/>
      <c r="BY364" s="69"/>
      <c r="BZ364" s="69"/>
      <c r="CA364" s="69"/>
      <c r="CB364" s="71">
        <f>BV364*$H364</f>
        <v>0</v>
      </c>
      <c r="CC364" s="68">
        <f>SUM(CD364:CH364)</f>
        <v>0</v>
      </c>
      <c r="CD364" s="69"/>
      <c r="CE364" s="69"/>
      <c r="CF364" s="69"/>
      <c r="CG364" s="69"/>
      <c r="CH364" s="69"/>
      <c r="CI364" s="71">
        <f>CC364*$H364</f>
        <v>0</v>
      </c>
      <c r="CJ364" s="68">
        <f>SUM(CK364:CO364)</f>
        <v>0</v>
      </c>
      <c r="CK364" s="69"/>
      <c r="CL364" s="69"/>
      <c r="CM364" s="69"/>
      <c r="CN364" s="69"/>
      <c r="CO364" s="69"/>
      <c r="CP364" s="71">
        <f>CJ364*$H364</f>
        <v>0</v>
      </c>
      <c r="CQ364" s="68">
        <f>SUM(CR364:CV364)</f>
        <v>0</v>
      </c>
      <c r="CR364" s="69"/>
      <c r="CS364" s="69"/>
      <c r="CT364" s="69"/>
      <c r="CU364" s="69"/>
      <c r="CV364" s="69"/>
      <c r="CW364" s="71">
        <f>CQ364*$H364</f>
        <v>0</v>
      </c>
      <c r="CX364" s="68">
        <f>SUM(CY364:DC364)</f>
        <v>0</v>
      </c>
      <c r="CY364" s="69"/>
      <c r="CZ364" s="69"/>
      <c r="DA364" s="69"/>
      <c r="DB364" s="69"/>
      <c r="DC364" s="69"/>
      <c r="DD364" s="71">
        <f>CX364*$H364</f>
        <v>0</v>
      </c>
      <c r="DE364" s="68">
        <f>SUM(DF364:DJ364)</f>
        <v>0</v>
      </c>
      <c r="DF364" s="69"/>
      <c r="DG364" s="69"/>
      <c r="DH364" s="69"/>
      <c r="DI364" s="69"/>
      <c r="DJ364" s="69"/>
      <c r="DK364" s="71">
        <f>DE364*$H364</f>
        <v>0</v>
      </c>
      <c r="DL364" s="68">
        <f>SUM(DM364:DQ364)</f>
        <v>0</v>
      </c>
      <c r="DM364" s="69"/>
      <c r="DN364" s="69"/>
      <c r="DO364" s="69"/>
      <c r="DP364" s="69"/>
      <c r="DQ364" s="69"/>
      <c r="DR364" s="71">
        <f>DL364*$H364</f>
        <v>0</v>
      </c>
      <c r="DS364" s="68">
        <f>SUM(DT364:DX364)</f>
        <v>0</v>
      </c>
      <c r="DT364" s="69"/>
      <c r="DU364" s="69"/>
      <c r="DV364" s="69"/>
      <c r="DW364" s="69"/>
      <c r="DX364" s="69"/>
      <c r="DY364" s="71">
        <f>DS364*$H364</f>
        <v>0</v>
      </c>
      <c r="DZ364" s="68">
        <f>SUM(EA364:EE364)</f>
        <v>0</v>
      </c>
      <c r="EA364" s="69"/>
      <c r="EB364" s="69"/>
      <c r="EC364" s="69"/>
      <c r="ED364" s="69"/>
      <c r="EE364" s="69"/>
      <c r="EF364" s="71">
        <f>DZ364*$H364</f>
        <v>0</v>
      </c>
      <c r="EG364" s="70">
        <f>1-EI364</f>
        <v>1</v>
      </c>
      <c r="EH364" s="73">
        <f>H364-EJ364</f>
        <v>0</v>
      </c>
      <c r="EI364" s="70">
        <f t="shared" si="127"/>
        <v>0</v>
      </c>
      <c r="EJ364" s="66">
        <f t="shared" ref="EJ364:EJ370" si="129">SUM(CP364,CI364,CB364,BU364,BN364,BG364,AZ364,AS364,AL364,AE364,X364,Q364,CW364,DD364,DK364,DR364,DY364,EF364)</f>
        <v>0</v>
      </c>
      <c r="EM364" s="67"/>
    </row>
    <row r="365" spans="1:143" outlineLevel="1" x14ac:dyDescent="0.2">
      <c r="A365" s="313" t="s">
        <v>492</v>
      </c>
      <c r="B365" s="314"/>
      <c r="C365" s="307"/>
      <c r="D365" s="176" t="s">
        <v>883</v>
      </c>
      <c r="E365" s="28">
        <f>SUM(H366:H367)</f>
        <v>0</v>
      </c>
      <c r="F365" s="28"/>
      <c r="G365" s="28"/>
      <c r="H365" s="28"/>
      <c r="I365" s="27" t="e">
        <f>E365/$G$686</f>
        <v>#DIV/0!</v>
      </c>
      <c r="J365" s="19">
        <f t="shared" si="128"/>
        <v>1</v>
      </c>
      <c r="K365" s="68"/>
      <c r="L365" s="69"/>
      <c r="M365" s="69"/>
      <c r="N365" s="69"/>
      <c r="O365" s="69"/>
      <c r="P365" s="70"/>
      <c r="Q365" s="73"/>
      <c r="R365" s="68"/>
      <c r="S365" s="69"/>
      <c r="T365" s="69"/>
      <c r="U365" s="69"/>
      <c r="V365" s="69"/>
      <c r="W365" s="70"/>
      <c r="X365" s="71"/>
      <c r="Y365" s="68"/>
      <c r="Z365" s="69"/>
      <c r="AA365" s="69"/>
      <c r="AB365" s="69"/>
      <c r="AC365" s="69"/>
      <c r="AD365" s="70"/>
      <c r="AE365" s="71"/>
      <c r="AF365" s="68"/>
      <c r="AG365" s="69"/>
      <c r="AH365" s="69"/>
      <c r="AI365" s="69"/>
      <c r="AJ365" s="69"/>
      <c r="AK365" s="70"/>
      <c r="AL365" s="71"/>
      <c r="AM365" s="68"/>
      <c r="AN365" s="69"/>
      <c r="AO365" s="69"/>
      <c r="AP365" s="69"/>
      <c r="AQ365" s="69"/>
      <c r="AR365" s="70"/>
      <c r="AS365" s="71"/>
      <c r="AT365" s="68"/>
      <c r="AU365" s="69"/>
      <c r="AV365" s="69"/>
      <c r="AW365" s="69"/>
      <c r="AX365" s="69"/>
      <c r="AY365" s="70"/>
      <c r="AZ365" s="71"/>
      <c r="BA365" s="68"/>
      <c r="BB365" s="69"/>
      <c r="BC365" s="69"/>
      <c r="BD365" s="69"/>
      <c r="BE365" s="69"/>
      <c r="BF365" s="70"/>
      <c r="BG365" s="71"/>
      <c r="BH365" s="68"/>
      <c r="BI365" s="69"/>
      <c r="BJ365" s="69"/>
      <c r="BK365" s="69"/>
      <c r="BL365" s="69"/>
      <c r="BM365" s="70"/>
      <c r="BN365" s="71"/>
      <c r="BO365" s="68"/>
      <c r="BP365" s="69"/>
      <c r="BQ365" s="69"/>
      <c r="BR365" s="69"/>
      <c r="BS365" s="69"/>
      <c r="BT365" s="70"/>
      <c r="BU365" s="71"/>
      <c r="BV365" s="68"/>
      <c r="BW365" s="69"/>
      <c r="BX365" s="69"/>
      <c r="BY365" s="69"/>
      <c r="BZ365" s="69"/>
      <c r="CA365" s="70"/>
      <c r="CB365" s="71"/>
      <c r="CC365" s="68"/>
      <c r="CD365" s="69"/>
      <c r="CE365" s="69"/>
      <c r="CF365" s="69"/>
      <c r="CG365" s="69"/>
      <c r="CH365" s="70"/>
      <c r="CI365" s="71"/>
      <c r="CJ365" s="68"/>
      <c r="CK365" s="69"/>
      <c r="CL365" s="69"/>
      <c r="CM365" s="69"/>
      <c r="CN365" s="69"/>
      <c r="CO365" s="70"/>
      <c r="CP365" s="71"/>
      <c r="CQ365" s="68"/>
      <c r="CR365" s="69"/>
      <c r="CS365" s="69"/>
      <c r="CT365" s="69"/>
      <c r="CU365" s="69"/>
      <c r="CV365" s="70"/>
      <c r="CW365" s="71"/>
      <c r="CX365" s="68"/>
      <c r="CY365" s="69"/>
      <c r="CZ365" s="69"/>
      <c r="DA365" s="69"/>
      <c r="DB365" s="69"/>
      <c r="DC365" s="70"/>
      <c r="DD365" s="71"/>
      <c r="DE365" s="68"/>
      <c r="DF365" s="69"/>
      <c r="DG365" s="69"/>
      <c r="DH365" s="69"/>
      <c r="DI365" s="69"/>
      <c r="DJ365" s="70"/>
      <c r="DK365" s="71"/>
      <c r="DL365" s="68"/>
      <c r="DM365" s="69"/>
      <c r="DN365" s="69"/>
      <c r="DO365" s="69"/>
      <c r="DP365" s="69"/>
      <c r="DQ365" s="70"/>
      <c r="DR365" s="71"/>
      <c r="DS365" s="68"/>
      <c r="DT365" s="69"/>
      <c r="DU365" s="69"/>
      <c r="DV365" s="69"/>
      <c r="DW365" s="69"/>
      <c r="DX365" s="70"/>
      <c r="DY365" s="71"/>
      <c r="DZ365" s="68"/>
      <c r="EA365" s="69"/>
      <c r="EB365" s="69"/>
      <c r="EC365" s="69"/>
      <c r="ED365" s="69"/>
      <c r="EE365" s="70"/>
      <c r="EF365" s="71"/>
      <c r="EG365" s="70">
        <f t="shared" ref="EG365:EG383" si="130">1-EI365</f>
        <v>1</v>
      </c>
      <c r="EH365" s="73">
        <f t="shared" ref="EH365:EH383" si="131">H365-EJ365</f>
        <v>0</v>
      </c>
      <c r="EI365" s="70">
        <f t="shared" si="127"/>
        <v>0</v>
      </c>
      <c r="EJ365" s="66">
        <f t="shared" si="129"/>
        <v>0</v>
      </c>
      <c r="EM365" s="67"/>
    </row>
    <row r="366" spans="1:143" outlineLevel="1" x14ac:dyDescent="0.2">
      <c r="A366" s="302" t="s">
        <v>493</v>
      </c>
      <c r="B366" s="303" t="s">
        <v>291</v>
      </c>
      <c r="C366" s="306" t="str">
        <f>IFERROR(IFERROR(IF(MATCH(B366,[1]SINAPI!$A$3:$A$7037,0),(PROPER(VLOOKUP(B366,[1]SINAPI!$A$3:$E$7037,5,0))),0),IFERROR(IF(MATCH(B366,'[1]CDHU-182'!$A$9:$A$4098,0),(UPPER(VLOOKUP(B366,'[1]CDHU-182'!$A$9:$H$4098,8,0))),0),IFERROR(IF(MATCH(B366,[1]FDE!$A$7:$A$3232,0),(VLOOKUP(B366,[1]FDE!$A$7:$E$3232,5,0)),0),IF(MATCH(B366,'[1]SIURB Edif'!$A$2:$A$2699,0),(PROPER(VLOOKUP(B366,'[1]SIURB Edif'!A$2:E$2699,5,0))),0))))," ")</f>
        <v>CDHU-182</v>
      </c>
      <c r="D366" s="169" t="s">
        <v>805</v>
      </c>
      <c r="E366" s="170" t="s">
        <v>879</v>
      </c>
      <c r="F366" s="174">
        <v>30</v>
      </c>
      <c r="G366" s="74"/>
      <c r="H366" s="177">
        <f>ROUND(IFERROR(F366*G366," - "),2)</f>
        <v>0</v>
      </c>
      <c r="I366" s="178" t="e">
        <f>H366/$G$686</f>
        <v>#DIV/0!</v>
      </c>
      <c r="J366" s="19">
        <f t="shared" si="128"/>
        <v>1</v>
      </c>
      <c r="K366" s="68">
        <f>SUM(L366:P366)</f>
        <v>0</v>
      </c>
      <c r="L366" s="69"/>
      <c r="M366" s="69"/>
      <c r="N366" s="69"/>
      <c r="O366" s="69"/>
      <c r="P366" s="69"/>
      <c r="Q366" s="73">
        <f>K366*$H366</f>
        <v>0</v>
      </c>
      <c r="R366" s="68">
        <f>SUM(S366:W366)</f>
        <v>0</v>
      </c>
      <c r="S366" s="69"/>
      <c r="T366" s="69"/>
      <c r="U366" s="69"/>
      <c r="V366" s="69"/>
      <c r="W366" s="69"/>
      <c r="X366" s="71">
        <f>R366*$H366</f>
        <v>0</v>
      </c>
      <c r="Y366" s="68">
        <f>SUM(Z366:AD366)</f>
        <v>0</v>
      </c>
      <c r="Z366" s="69"/>
      <c r="AA366" s="69"/>
      <c r="AB366" s="69"/>
      <c r="AC366" s="69"/>
      <c r="AD366" s="69"/>
      <c r="AE366" s="71">
        <f>Y366*$H366</f>
        <v>0</v>
      </c>
      <c r="AF366" s="68">
        <f>SUM(AG366:AK366)</f>
        <v>0</v>
      </c>
      <c r="AG366" s="69"/>
      <c r="AH366" s="69"/>
      <c r="AI366" s="69"/>
      <c r="AJ366" s="69"/>
      <c r="AK366" s="69"/>
      <c r="AL366" s="71">
        <f>AF366*$H366</f>
        <v>0</v>
      </c>
      <c r="AM366" s="68">
        <f>SUM(AN366:AR366)</f>
        <v>0</v>
      </c>
      <c r="AN366" s="69"/>
      <c r="AO366" s="69"/>
      <c r="AP366" s="69"/>
      <c r="AQ366" s="69"/>
      <c r="AR366" s="69"/>
      <c r="AS366" s="71">
        <f>AM366*$H366</f>
        <v>0</v>
      </c>
      <c r="AT366" s="68">
        <f>SUM(AU366:AY366)</f>
        <v>0</v>
      </c>
      <c r="AU366" s="69"/>
      <c r="AV366" s="69"/>
      <c r="AW366" s="69"/>
      <c r="AX366" s="69"/>
      <c r="AY366" s="69"/>
      <c r="AZ366" s="71">
        <f>AT366*$H366</f>
        <v>0</v>
      </c>
      <c r="BA366" s="68">
        <f>SUM(BB366:BF366)</f>
        <v>0</v>
      </c>
      <c r="BB366" s="69"/>
      <c r="BC366" s="69"/>
      <c r="BD366" s="69"/>
      <c r="BE366" s="69"/>
      <c r="BF366" s="69"/>
      <c r="BG366" s="71">
        <f>BA366*$H366</f>
        <v>0</v>
      </c>
      <c r="BH366" s="68">
        <f>SUM(BI366:BM366)</f>
        <v>0</v>
      </c>
      <c r="BI366" s="69"/>
      <c r="BJ366" s="69"/>
      <c r="BK366" s="69"/>
      <c r="BL366" s="69"/>
      <c r="BM366" s="69"/>
      <c r="BN366" s="71">
        <f>BH366*$H366</f>
        <v>0</v>
      </c>
      <c r="BO366" s="68">
        <f>SUM(BP366:BT366)</f>
        <v>0</v>
      </c>
      <c r="BP366" s="69"/>
      <c r="BQ366" s="69"/>
      <c r="BR366" s="69"/>
      <c r="BS366" s="69"/>
      <c r="BT366" s="69"/>
      <c r="BU366" s="71">
        <f>BO366*$H366</f>
        <v>0</v>
      </c>
      <c r="BV366" s="68">
        <f>SUM(BW366:CA366)</f>
        <v>0</v>
      </c>
      <c r="BW366" s="69"/>
      <c r="BX366" s="69"/>
      <c r="BY366" s="69"/>
      <c r="BZ366" s="69"/>
      <c r="CA366" s="69"/>
      <c r="CB366" s="71">
        <f>BV366*$H366</f>
        <v>0</v>
      </c>
      <c r="CC366" s="68">
        <f>SUM(CD366:CH366)</f>
        <v>0</v>
      </c>
      <c r="CD366" s="69"/>
      <c r="CE366" s="69"/>
      <c r="CF366" s="69"/>
      <c r="CG366" s="69"/>
      <c r="CH366" s="69"/>
      <c r="CI366" s="71">
        <f>CC366*$H366</f>
        <v>0</v>
      </c>
      <c r="CJ366" s="68">
        <f>SUM(CK366:CO366)</f>
        <v>0</v>
      </c>
      <c r="CK366" s="69"/>
      <c r="CL366" s="69"/>
      <c r="CM366" s="69"/>
      <c r="CN366" s="69"/>
      <c r="CO366" s="69"/>
      <c r="CP366" s="71">
        <f>CJ366*$H366</f>
        <v>0</v>
      </c>
      <c r="CQ366" s="68">
        <f>SUM(CR366:CV366)</f>
        <v>0</v>
      </c>
      <c r="CR366" s="69"/>
      <c r="CS366" s="69"/>
      <c r="CT366" s="69"/>
      <c r="CU366" s="69"/>
      <c r="CV366" s="69"/>
      <c r="CW366" s="71">
        <f>CQ366*$H366</f>
        <v>0</v>
      </c>
      <c r="CX366" s="68">
        <f>SUM(CY366:DC366)</f>
        <v>0</v>
      </c>
      <c r="CY366" s="69"/>
      <c r="CZ366" s="69"/>
      <c r="DA366" s="69"/>
      <c r="DB366" s="69"/>
      <c r="DC366" s="69"/>
      <c r="DD366" s="71">
        <f>CX366*$H366</f>
        <v>0</v>
      </c>
      <c r="DE366" s="68">
        <f>SUM(DF366:DJ366)</f>
        <v>0</v>
      </c>
      <c r="DF366" s="69"/>
      <c r="DG366" s="69"/>
      <c r="DH366" s="69"/>
      <c r="DI366" s="69"/>
      <c r="DJ366" s="69"/>
      <c r="DK366" s="71">
        <f>DE366*$H366</f>
        <v>0</v>
      </c>
      <c r="DL366" s="68">
        <f>SUM(DM366:DQ366)</f>
        <v>0</v>
      </c>
      <c r="DM366" s="69"/>
      <c r="DN366" s="69"/>
      <c r="DO366" s="69"/>
      <c r="DP366" s="69"/>
      <c r="DQ366" s="69"/>
      <c r="DR366" s="71">
        <f>DL366*$H366</f>
        <v>0</v>
      </c>
      <c r="DS366" s="68">
        <f>SUM(DT366:DX366)</f>
        <v>0</v>
      </c>
      <c r="DT366" s="69"/>
      <c r="DU366" s="69"/>
      <c r="DV366" s="69"/>
      <c r="DW366" s="69"/>
      <c r="DX366" s="69"/>
      <c r="DY366" s="71">
        <f>DS366*$H366</f>
        <v>0</v>
      </c>
      <c r="DZ366" s="68">
        <f>SUM(EA366:EE366)</f>
        <v>0</v>
      </c>
      <c r="EA366" s="69"/>
      <c r="EB366" s="69"/>
      <c r="EC366" s="69"/>
      <c r="ED366" s="69"/>
      <c r="EE366" s="69"/>
      <c r="EF366" s="71">
        <f>DZ366*$H366</f>
        <v>0</v>
      </c>
      <c r="EG366" s="70">
        <f t="shared" si="130"/>
        <v>1</v>
      </c>
      <c r="EH366" s="73">
        <f t="shared" si="131"/>
        <v>0</v>
      </c>
      <c r="EI366" s="70">
        <f t="shared" si="127"/>
        <v>0</v>
      </c>
      <c r="EJ366" s="66">
        <f t="shared" si="129"/>
        <v>0</v>
      </c>
      <c r="EM366" s="67"/>
    </row>
    <row r="367" spans="1:143" outlineLevel="1" x14ac:dyDescent="0.2">
      <c r="A367" s="302" t="s">
        <v>494</v>
      </c>
      <c r="B367" s="303" t="s">
        <v>293</v>
      </c>
      <c r="C367" s="306" t="str">
        <f>IFERROR(IFERROR(IF(MATCH(B367,[1]SINAPI!$A$3:$A$7037,0),(PROPER(VLOOKUP(B367,[1]SINAPI!$A$3:$E$7037,5,0))),0),IFERROR(IF(MATCH(B367,'[1]CDHU-182'!$A$9:$A$4098,0),(UPPER(VLOOKUP(B367,'[1]CDHU-182'!$A$9:$H$4098,8,0))),0),IFERROR(IF(MATCH(B367,[1]FDE!$A$7:$A$3232,0),(VLOOKUP(B367,[1]FDE!$A$7:$E$3232,5,0)),0),IF(MATCH(B367,'[1]SIURB Edif'!$A$2:$A$2699,0),(PROPER(VLOOKUP(B367,'[1]SIURB Edif'!A$2:E$2699,5,0))),0))))," ")</f>
        <v>CDHU-182</v>
      </c>
      <c r="D367" s="169" t="s">
        <v>806</v>
      </c>
      <c r="E367" s="170" t="s">
        <v>184</v>
      </c>
      <c r="F367" s="174">
        <v>18</v>
      </c>
      <c r="G367" s="74"/>
      <c r="H367" s="177">
        <f>ROUND(IFERROR(F367*G367," - "),2)</f>
        <v>0</v>
      </c>
      <c r="I367" s="178" t="e">
        <f>H367/$G$686</f>
        <v>#DIV/0!</v>
      </c>
      <c r="J367" s="19">
        <f t="shared" si="128"/>
        <v>1</v>
      </c>
      <c r="K367" s="68">
        <f>SUM(L367:P367)</f>
        <v>0</v>
      </c>
      <c r="L367" s="69"/>
      <c r="M367" s="69"/>
      <c r="N367" s="69"/>
      <c r="O367" s="69"/>
      <c r="P367" s="69"/>
      <c r="Q367" s="73">
        <f>K367*$H367</f>
        <v>0</v>
      </c>
      <c r="R367" s="68">
        <f>SUM(S367:W367)</f>
        <v>0</v>
      </c>
      <c r="S367" s="69"/>
      <c r="T367" s="69"/>
      <c r="U367" s="69"/>
      <c r="V367" s="69"/>
      <c r="W367" s="69"/>
      <c r="X367" s="71">
        <f>R367*$H367</f>
        <v>0</v>
      </c>
      <c r="Y367" s="68">
        <f>SUM(Z367:AD367)</f>
        <v>0</v>
      </c>
      <c r="Z367" s="69"/>
      <c r="AA367" s="69"/>
      <c r="AB367" s="69"/>
      <c r="AC367" s="69"/>
      <c r="AD367" s="69"/>
      <c r="AE367" s="71">
        <f>Y367*$H367</f>
        <v>0</v>
      </c>
      <c r="AF367" s="68">
        <f>SUM(AG367:AK367)</f>
        <v>0</v>
      </c>
      <c r="AG367" s="69"/>
      <c r="AH367" s="69"/>
      <c r="AI367" s="69"/>
      <c r="AJ367" s="69"/>
      <c r="AK367" s="69"/>
      <c r="AL367" s="71">
        <f>AF367*$H367</f>
        <v>0</v>
      </c>
      <c r="AM367" s="68">
        <f>SUM(AN367:AR367)</f>
        <v>0</v>
      </c>
      <c r="AN367" s="69"/>
      <c r="AO367" s="69"/>
      <c r="AP367" s="69"/>
      <c r="AQ367" s="69"/>
      <c r="AR367" s="69"/>
      <c r="AS367" s="71">
        <f>AM367*$H367</f>
        <v>0</v>
      </c>
      <c r="AT367" s="68">
        <f>SUM(AU367:AY367)</f>
        <v>0</v>
      </c>
      <c r="AU367" s="69"/>
      <c r="AV367" s="69"/>
      <c r="AW367" s="69"/>
      <c r="AX367" s="69"/>
      <c r="AY367" s="69"/>
      <c r="AZ367" s="71">
        <f>AT367*$H367</f>
        <v>0</v>
      </c>
      <c r="BA367" s="68">
        <f>SUM(BB367:BF367)</f>
        <v>0</v>
      </c>
      <c r="BB367" s="69"/>
      <c r="BC367" s="69"/>
      <c r="BD367" s="69"/>
      <c r="BE367" s="69"/>
      <c r="BF367" s="69"/>
      <c r="BG367" s="71">
        <f>BA367*$H367</f>
        <v>0</v>
      </c>
      <c r="BH367" s="68">
        <f>SUM(BI367:BM367)</f>
        <v>0</v>
      </c>
      <c r="BI367" s="69"/>
      <c r="BJ367" s="69"/>
      <c r="BK367" s="69"/>
      <c r="BL367" s="69"/>
      <c r="BM367" s="69"/>
      <c r="BN367" s="71">
        <f>BH367*$H367</f>
        <v>0</v>
      </c>
      <c r="BO367" s="68">
        <f>SUM(BP367:BT367)</f>
        <v>0</v>
      </c>
      <c r="BP367" s="69"/>
      <c r="BQ367" s="69"/>
      <c r="BR367" s="69"/>
      <c r="BS367" s="69"/>
      <c r="BT367" s="69"/>
      <c r="BU367" s="71">
        <f>BO367*$H367</f>
        <v>0</v>
      </c>
      <c r="BV367" s="68">
        <f>SUM(BW367:CA367)</f>
        <v>0</v>
      </c>
      <c r="BW367" s="69"/>
      <c r="BX367" s="69"/>
      <c r="BY367" s="69"/>
      <c r="BZ367" s="69"/>
      <c r="CA367" s="69"/>
      <c r="CB367" s="71">
        <f>BV367*$H367</f>
        <v>0</v>
      </c>
      <c r="CC367" s="68">
        <f>SUM(CD367:CH367)</f>
        <v>0</v>
      </c>
      <c r="CD367" s="69"/>
      <c r="CE367" s="69"/>
      <c r="CF367" s="69"/>
      <c r="CG367" s="69"/>
      <c r="CH367" s="69"/>
      <c r="CI367" s="71">
        <f>CC367*$H367</f>
        <v>0</v>
      </c>
      <c r="CJ367" s="68">
        <f>SUM(CK367:CO367)</f>
        <v>0</v>
      </c>
      <c r="CK367" s="69"/>
      <c r="CL367" s="69"/>
      <c r="CM367" s="69"/>
      <c r="CN367" s="69"/>
      <c r="CO367" s="69"/>
      <c r="CP367" s="71">
        <f>CJ367*$H367</f>
        <v>0</v>
      </c>
      <c r="CQ367" s="68">
        <f>SUM(CR367:CV367)</f>
        <v>0</v>
      </c>
      <c r="CR367" s="69"/>
      <c r="CS367" s="69"/>
      <c r="CT367" s="69"/>
      <c r="CU367" s="69"/>
      <c r="CV367" s="69"/>
      <c r="CW367" s="71">
        <f>CQ367*$H367</f>
        <v>0</v>
      </c>
      <c r="CX367" s="68">
        <f>SUM(CY367:DC367)</f>
        <v>0</v>
      </c>
      <c r="CY367" s="69"/>
      <c r="CZ367" s="69"/>
      <c r="DA367" s="69"/>
      <c r="DB367" s="69"/>
      <c r="DC367" s="69"/>
      <c r="DD367" s="71">
        <f>CX367*$H367</f>
        <v>0</v>
      </c>
      <c r="DE367" s="68">
        <f>SUM(DF367:DJ367)</f>
        <v>0</v>
      </c>
      <c r="DF367" s="69"/>
      <c r="DG367" s="69"/>
      <c r="DH367" s="69"/>
      <c r="DI367" s="69"/>
      <c r="DJ367" s="69"/>
      <c r="DK367" s="71">
        <f>DE367*$H367</f>
        <v>0</v>
      </c>
      <c r="DL367" s="68">
        <f>SUM(DM367:DQ367)</f>
        <v>0</v>
      </c>
      <c r="DM367" s="69"/>
      <c r="DN367" s="69"/>
      <c r="DO367" s="69"/>
      <c r="DP367" s="69"/>
      <c r="DQ367" s="69"/>
      <c r="DR367" s="71">
        <f>DL367*$H367</f>
        <v>0</v>
      </c>
      <c r="DS367" s="68">
        <f>SUM(DT367:DX367)</f>
        <v>0</v>
      </c>
      <c r="DT367" s="69"/>
      <c r="DU367" s="69"/>
      <c r="DV367" s="69"/>
      <c r="DW367" s="69"/>
      <c r="DX367" s="69"/>
      <c r="DY367" s="71">
        <f>DS367*$H367</f>
        <v>0</v>
      </c>
      <c r="DZ367" s="68">
        <f>SUM(EA367:EE367)</f>
        <v>0</v>
      </c>
      <c r="EA367" s="69"/>
      <c r="EB367" s="69"/>
      <c r="EC367" s="69"/>
      <c r="ED367" s="69"/>
      <c r="EE367" s="69"/>
      <c r="EF367" s="71">
        <f>DZ367*$H367</f>
        <v>0</v>
      </c>
      <c r="EG367" s="70">
        <f t="shared" si="130"/>
        <v>1</v>
      </c>
      <c r="EH367" s="73">
        <f t="shared" si="131"/>
        <v>0</v>
      </c>
      <c r="EI367" s="70">
        <f t="shared" si="127"/>
        <v>0</v>
      </c>
      <c r="EJ367" s="66">
        <f t="shared" si="129"/>
        <v>0</v>
      </c>
      <c r="EM367" s="67"/>
    </row>
    <row r="368" spans="1:143" outlineLevel="1" x14ac:dyDescent="0.2">
      <c r="A368" s="313" t="s">
        <v>492</v>
      </c>
      <c r="B368" s="314"/>
      <c r="C368" s="307"/>
      <c r="D368" s="176" t="s">
        <v>904</v>
      </c>
      <c r="E368" s="28">
        <f>SUM(H369)</f>
        <v>0</v>
      </c>
      <c r="F368" s="28"/>
      <c r="G368" s="28"/>
      <c r="H368" s="28"/>
      <c r="I368" s="27" t="e">
        <f>E368/$G$686</f>
        <v>#DIV/0!</v>
      </c>
      <c r="J368" s="19">
        <f t="shared" si="128"/>
        <v>1</v>
      </c>
      <c r="K368" s="68"/>
      <c r="L368" s="69"/>
      <c r="M368" s="69"/>
      <c r="N368" s="69"/>
      <c r="O368" s="69"/>
      <c r="P368" s="70"/>
      <c r="Q368" s="73"/>
      <c r="R368" s="68"/>
      <c r="S368" s="69"/>
      <c r="T368" s="69"/>
      <c r="U368" s="69"/>
      <c r="V368" s="69"/>
      <c r="W368" s="70"/>
      <c r="X368" s="71"/>
      <c r="Y368" s="68"/>
      <c r="Z368" s="69"/>
      <c r="AA368" s="69"/>
      <c r="AB368" s="69"/>
      <c r="AC368" s="69"/>
      <c r="AD368" s="70"/>
      <c r="AE368" s="71"/>
      <c r="AF368" s="68"/>
      <c r="AG368" s="69"/>
      <c r="AH368" s="69"/>
      <c r="AI368" s="69"/>
      <c r="AJ368" s="69"/>
      <c r="AK368" s="70"/>
      <c r="AL368" s="71"/>
      <c r="AM368" s="68"/>
      <c r="AN368" s="69"/>
      <c r="AO368" s="69"/>
      <c r="AP368" s="69"/>
      <c r="AQ368" s="69"/>
      <c r="AR368" s="70"/>
      <c r="AS368" s="71"/>
      <c r="AT368" s="68"/>
      <c r="AU368" s="69"/>
      <c r="AV368" s="69"/>
      <c r="AW368" s="69"/>
      <c r="AX368" s="69"/>
      <c r="AY368" s="70"/>
      <c r="AZ368" s="71"/>
      <c r="BA368" s="68"/>
      <c r="BB368" s="69"/>
      <c r="BC368" s="69"/>
      <c r="BD368" s="69"/>
      <c r="BE368" s="69"/>
      <c r="BF368" s="70"/>
      <c r="BG368" s="71"/>
      <c r="BH368" s="68"/>
      <c r="BI368" s="69"/>
      <c r="BJ368" s="69"/>
      <c r="BK368" s="69"/>
      <c r="BL368" s="69"/>
      <c r="BM368" s="70"/>
      <c r="BN368" s="71"/>
      <c r="BO368" s="68"/>
      <c r="BP368" s="69"/>
      <c r="BQ368" s="69"/>
      <c r="BR368" s="69"/>
      <c r="BS368" s="69"/>
      <c r="BT368" s="70"/>
      <c r="BU368" s="71"/>
      <c r="BV368" s="68"/>
      <c r="BW368" s="69"/>
      <c r="BX368" s="69"/>
      <c r="BY368" s="69"/>
      <c r="BZ368" s="69"/>
      <c r="CA368" s="70"/>
      <c r="CB368" s="71"/>
      <c r="CC368" s="68"/>
      <c r="CD368" s="69"/>
      <c r="CE368" s="69"/>
      <c r="CF368" s="69"/>
      <c r="CG368" s="69"/>
      <c r="CH368" s="70"/>
      <c r="CI368" s="71"/>
      <c r="CJ368" s="68"/>
      <c r="CK368" s="69"/>
      <c r="CL368" s="69"/>
      <c r="CM368" s="69"/>
      <c r="CN368" s="69"/>
      <c r="CO368" s="70"/>
      <c r="CP368" s="71"/>
      <c r="CQ368" s="68"/>
      <c r="CR368" s="69"/>
      <c r="CS368" s="69"/>
      <c r="CT368" s="69"/>
      <c r="CU368" s="69"/>
      <c r="CV368" s="70"/>
      <c r="CW368" s="71"/>
      <c r="CX368" s="68"/>
      <c r="CY368" s="69"/>
      <c r="CZ368" s="69"/>
      <c r="DA368" s="69"/>
      <c r="DB368" s="69"/>
      <c r="DC368" s="70"/>
      <c r="DD368" s="71"/>
      <c r="DE368" s="68"/>
      <c r="DF368" s="69"/>
      <c r="DG368" s="69"/>
      <c r="DH368" s="69"/>
      <c r="DI368" s="69"/>
      <c r="DJ368" s="70"/>
      <c r="DK368" s="71"/>
      <c r="DL368" s="68"/>
      <c r="DM368" s="69"/>
      <c r="DN368" s="69"/>
      <c r="DO368" s="69"/>
      <c r="DP368" s="69"/>
      <c r="DQ368" s="70"/>
      <c r="DR368" s="71"/>
      <c r="DS368" s="68"/>
      <c r="DT368" s="69"/>
      <c r="DU368" s="69"/>
      <c r="DV368" s="69"/>
      <c r="DW368" s="69"/>
      <c r="DX368" s="70"/>
      <c r="DY368" s="71"/>
      <c r="DZ368" s="68"/>
      <c r="EA368" s="69"/>
      <c r="EB368" s="69"/>
      <c r="EC368" s="69"/>
      <c r="ED368" s="69"/>
      <c r="EE368" s="70"/>
      <c r="EF368" s="71"/>
      <c r="EG368" s="70">
        <f t="shared" si="130"/>
        <v>1</v>
      </c>
      <c r="EH368" s="73">
        <f t="shared" si="131"/>
        <v>0</v>
      </c>
      <c r="EI368" s="70">
        <f>SUM(CJ368,CC368,BV368,BO368,BH368,BA368,AT368,AM368,AF368,Y368,R368,K368,CQ368,CX368,DE368,DL368,DS368,DZ368)</f>
        <v>0</v>
      </c>
      <c r="EJ368" s="66">
        <f t="shared" si="129"/>
        <v>0</v>
      </c>
      <c r="EM368" s="67"/>
    </row>
    <row r="369" spans="1:143" ht="25.5" outlineLevel="1" x14ac:dyDescent="0.2">
      <c r="A369" s="302" t="s">
        <v>493</v>
      </c>
      <c r="B369" s="303" t="s">
        <v>283</v>
      </c>
      <c r="C369" s="306" t="str">
        <f>IFERROR(IFERROR(IF(MATCH(B369,[1]SINAPI!$A$3:$A$7037,0),(PROPER(VLOOKUP(B369,[1]SINAPI!$A$3:$E$7037,5,0))),0),IFERROR(IF(MATCH(B369,'[1]CDHU-182'!$A$9:$A$4098,0),(UPPER(VLOOKUP(B369,'[1]CDHU-182'!$A$9:$H$4098,8,0))),0),IFERROR(IF(MATCH(B369,[1]FDE!$A$7:$A$3232,0),(VLOOKUP(B369,[1]FDE!$A$7:$E$3232,5,0)),0),IF(MATCH(B369,'[1]SIURB Edif'!$A$2:$A$2699,0),(PROPER(VLOOKUP(B369,'[1]SIURB Edif'!A$2:E$2699,5,0))),0))))," ")</f>
        <v>CDHU-182</v>
      </c>
      <c r="D369" s="169" t="s">
        <v>824</v>
      </c>
      <c r="E369" s="170" t="s">
        <v>75</v>
      </c>
      <c r="F369" s="174">
        <v>3</v>
      </c>
      <c r="G369" s="74"/>
      <c r="H369" s="177">
        <f>ROUND(IFERROR(F369*G369," - "),2)</f>
        <v>0</v>
      </c>
      <c r="I369" s="178" t="e">
        <f>H369/$G$686</f>
        <v>#DIV/0!</v>
      </c>
      <c r="J369" s="19">
        <f t="shared" si="128"/>
        <v>1</v>
      </c>
      <c r="K369" s="68">
        <f>SUM(L369:P369)</f>
        <v>0</v>
      </c>
      <c r="L369" s="69"/>
      <c r="M369" s="69"/>
      <c r="N369" s="69"/>
      <c r="O369" s="69"/>
      <c r="P369" s="69"/>
      <c r="Q369" s="73">
        <f>K369*$H369</f>
        <v>0</v>
      </c>
      <c r="R369" s="68">
        <f>SUM(S369:W369)</f>
        <v>0</v>
      </c>
      <c r="S369" s="69"/>
      <c r="T369" s="69"/>
      <c r="U369" s="69"/>
      <c r="V369" s="69"/>
      <c r="W369" s="69"/>
      <c r="X369" s="71">
        <f>R369*$H369</f>
        <v>0</v>
      </c>
      <c r="Y369" s="68">
        <f>SUM(Z369:AD369)</f>
        <v>0</v>
      </c>
      <c r="Z369" s="69"/>
      <c r="AA369" s="69"/>
      <c r="AB369" s="69"/>
      <c r="AC369" s="69"/>
      <c r="AD369" s="69"/>
      <c r="AE369" s="71">
        <f>Y369*$H369</f>
        <v>0</v>
      </c>
      <c r="AF369" s="68">
        <f>SUM(AG369:AK369)</f>
        <v>0</v>
      </c>
      <c r="AG369" s="69"/>
      <c r="AH369" s="69"/>
      <c r="AI369" s="69"/>
      <c r="AJ369" s="69"/>
      <c r="AK369" s="69"/>
      <c r="AL369" s="71">
        <f>AF369*$H369</f>
        <v>0</v>
      </c>
      <c r="AM369" s="68">
        <f>SUM(AN369:AR369)</f>
        <v>0</v>
      </c>
      <c r="AN369" s="69"/>
      <c r="AO369" s="69"/>
      <c r="AP369" s="69"/>
      <c r="AQ369" s="69"/>
      <c r="AR369" s="69"/>
      <c r="AS369" s="71">
        <f>AM369*$H369</f>
        <v>0</v>
      </c>
      <c r="AT369" s="68">
        <f>SUM(AU369:AY369)</f>
        <v>0</v>
      </c>
      <c r="AU369" s="69"/>
      <c r="AV369" s="69"/>
      <c r="AW369" s="69"/>
      <c r="AX369" s="69"/>
      <c r="AY369" s="69"/>
      <c r="AZ369" s="71">
        <f>AT369*$H369</f>
        <v>0</v>
      </c>
      <c r="BA369" s="68">
        <f>SUM(BB369:BF369)</f>
        <v>0</v>
      </c>
      <c r="BB369" s="69"/>
      <c r="BC369" s="69"/>
      <c r="BD369" s="69"/>
      <c r="BE369" s="69"/>
      <c r="BF369" s="69"/>
      <c r="BG369" s="71">
        <f>BA369*$H369</f>
        <v>0</v>
      </c>
      <c r="BH369" s="68">
        <f>SUM(BI369:BM369)</f>
        <v>0</v>
      </c>
      <c r="BI369" s="69"/>
      <c r="BJ369" s="69"/>
      <c r="BK369" s="69"/>
      <c r="BL369" s="69"/>
      <c r="BM369" s="69"/>
      <c r="BN369" s="71">
        <f>BH369*$H369</f>
        <v>0</v>
      </c>
      <c r="BO369" s="68">
        <f>SUM(BP369:BT369)</f>
        <v>0</v>
      </c>
      <c r="BP369" s="69"/>
      <c r="BQ369" s="69"/>
      <c r="BR369" s="69"/>
      <c r="BS369" s="69"/>
      <c r="BT369" s="69"/>
      <c r="BU369" s="71">
        <f>BO369*$H369</f>
        <v>0</v>
      </c>
      <c r="BV369" s="68">
        <f>SUM(BW369:CA369)</f>
        <v>0</v>
      </c>
      <c r="BW369" s="69"/>
      <c r="BX369" s="69"/>
      <c r="BY369" s="69"/>
      <c r="BZ369" s="69"/>
      <c r="CA369" s="69"/>
      <c r="CB369" s="71">
        <f>BV369*$H369</f>
        <v>0</v>
      </c>
      <c r="CC369" s="68">
        <f>SUM(CD369:CH369)</f>
        <v>0</v>
      </c>
      <c r="CD369" s="69"/>
      <c r="CE369" s="69"/>
      <c r="CF369" s="69"/>
      <c r="CG369" s="69"/>
      <c r="CH369" s="69"/>
      <c r="CI369" s="71">
        <f>CC369*$H369</f>
        <v>0</v>
      </c>
      <c r="CJ369" s="68">
        <f>SUM(CK369:CO369)</f>
        <v>0</v>
      </c>
      <c r="CK369" s="69"/>
      <c r="CL369" s="69"/>
      <c r="CM369" s="69"/>
      <c r="CN369" s="69"/>
      <c r="CO369" s="69"/>
      <c r="CP369" s="71">
        <f>CJ369*$H369</f>
        <v>0</v>
      </c>
      <c r="CQ369" s="68">
        <f>SUM(CR369:CV369)</f>
        <v>0</v>
      </c>
      <c r="CR369" s="69"/>
      <c r="CS369" s="69"/>
      <c r="CT369" s="69"/>
      <c r="CU369" s="69"/>
      <c r="CV369" s="69"/>
      <c r="CW369" s="71">
        <f>CQ369*$H369</f>
        <v>0</v>
      </c>
      <c r="CX369" s="68">
        <f>SUM(CY369:DC369)</f>
        <v>0</v>
      </c>
      <c r="CY369" s="69"/>
      <c r="CZ369" s="69"/>
      <c r="DA369" s="69"/>
      <c r="DB369" s="69"/>
      <c r="DC369" s="69"/>
      <c r="DD369" s="71">
        <f>CX369*$H369</f>
        <v>0</v>
      </c>
      <c r="DE369" s="68">
        <f>SUM(DF369:DJ369)</f>
        <v>0</v>
      </c>
      <c r="DF369" s="69"/>
      <c r="DG369" s="69"/>
      <c r="DH369" s="69"/>
      <c r="DI369" s="69"/>
      <c r="DJ369" s="69"/>
      <c r="DK369" s="71">
        <f>DE369*$H369</f>
        <v>0</v>
      </c>
      <c r="DL369" s="68">
        <f>SUM(DM369:DQ369)</f>
        <v>0</v>
      </c>
      <c r="DM369" s="69"/>
      <c r="DN369" s="69"/>
      <c r="DO369" s="69"/>
      <c r="DP369" s="69"/>
      <c r="DQ369" s="69"/>
      <c r="DR369" s="71">
        <f>DL369*$H369</f>
        <v>0</v>
      </c>
      <c r="DS369" s="68">
        <f>SUM(DT369:DX369)</f>
        <v>0</v>
      </c>
      <c r="DT369" s="69"/>
      <c r="DU369" s="69"/>
      <c r="DV369" s="69"/>
      <c r="DW369" s="69"/>
      <c r="DX369" s="69"/>
      <c r="DY369" s="71">
        <f>DS369*$H369</f>
        <v>0</v>
      </c>
      <c r="DZ369" s="68">
        <f>SUM(EA369:EE369)</f>
        <v>0</v>
      </c>
      <c r="EA369" s="69"/>
      <c r="EB369" s="69"/>
      <c r="EC369" s="69"/>
      <c r="ED369" s="69"/>
      <c r="EE369" s="69"/>
      <c r="EF369" s="71">
        <f>DZ369*$H369</f>
        <v>0</v>
      </c>
      <c r="EG369" s="70">
        <f t="shared" si="130"/>
        <v>1</v>
      </c>
      <c r="EH369" s="73">
        <f t="shared" si="131"/>
        <v>0</v>
      </c>
      <c r="EI369" s="70">
        <f>SUM(CJ369,CC369,BV369,BO369,BH369,BA369,AT369,AM369,AF369,Y369,R369,K369,CQ369,CX369,DE369,DL369,DS369,DZ369)</f>
        <v>0</v>
      </c>
      <c r="EJ369" s="66">
        <f t="shared" si="129"/>
        <v>0</v>
      </c>
      <c r="EM369" s="67"/>
    </row>
    <row r="370" spans="1:143" outlineLevel="1" x14ac:dyDescent="0.2">
      <c r="A370" s="313" t="s">
        <v>218</v>
      </c>
      <c r="B370" s="314"/>
      <c r="C370" s="307"/>
      <c r="D370" s="176" t="s">
        <v>884</v>
      </c>
      <c r="E370" s="28">
        <f>SUM(H371:H374)</f>
        <v>0</v>
      </c>
      <c r="F370" s="28"/>
      <c r="G370" s="28"/>
      <c r="H370" s="28"/>
      <c r="I370" s="27" t="e">
        <f>E370/$G$686</f>
        <v>#DIV/0!</v>
      </c>
      <c r="J370" s="19">
        <f t="shared" si="128"/>
        <v>1</v>
      </c>
      <c r="K370" s="68"/>
      <c r="L370" s="69"/>
      <c r="M370" s="69"/>
      <c r="N370" s="69"/>
      <c r="O370" s="69"/>
      <c r="P370" s="70"/>
      <c r="Q370" s="73"/>
      <c r="R370" s="68"/>
      <c r="S370" s="69"/>
      <c r="T370" s="69"/>
      <c r="U370" s="69"/>
      <c r="V370" s="69"/>
      <c r="W370" s="70"/>
      <c r="X370" s="71"/>
      <c r="Y370" s="68"/>
      <c r="Z370" s="69"/>
      <c r="AA370" s="69"/>
      <c r="AB370" s="69"/>
      <c r="AC370" s="69"/>
      <c r="AD370" s="70"/>
      <c r="AE370" s="71"/>
      <c r="AF370" s="68"/>
      <c r="AG370" s="69"/>
      <c r="AH370" s="69"/>
      <c r="AI370" s="69"/>
      <c r="AJ370" s="69"/>
      <c r="AK370" s="70"/>
      <c r="AL370" s="71"/>
      <c r="AM370" s="68"/>
      <c r="AN370" s="69"/>
      <c r="AO370" s="69"/>
      <c r="AP370" s="69"/>
      <c r="AQ370" s="69"/>
      <c r="AR370" s="70"/>
      <c r="AS370" s="71"/>
      <c r="AT370" s="68"/>
      <c r="AU370" s="69"/>
      <c r="AV370" s="69"/>
      <c r="AW370" s="69"/>
      <c r="AX370" s="69"/>
      <c r="AY370" s="70"/>
      <c r="AZ370" s="71"/>
      <c r="BA370" s="68"/>
      <c r="BB370" s="69"/>
      <c r="BC370" s="69"/>
      <c r="BD370" s="69"/>
      <c r="BE370" s="69"/>
      <c r="BF370" s="70"/>
      <c r="BG370" s="71"/>
      <c r="BH370" s="68"/>
      <c r="BI370" s="69"/>
      <c r="BJ370" s="69"/>
      <c r="BK370" s="69"/>
      <c r="BL370" s="69"/>
      <c r="BM370" s="70"/>
      <c r="BN370" s="71"/>
      <c r="BO370" s="68"/>
      <c r="BP370" s="69"/>
      <c r="BQ370" s="69"/>
      <c r="BR370" s="69"/>
      <c r="BS370" s="69"/>
      <c r="BT370" s="70"/>
      <c r="BU370" s="71"/>
      <c r="BV370" s="68"/>
      <c r="BW370" s="69"/>
      <c r="BX370" s="69"/>
      <c r="BY370" s="69"/>
      <c r="BZ370" s="69"/>
      <c r="CA370" s="70"/>
      <c r="CB370" s="71"/>
      <c r="CC370" s="68"/>
      <c r="CD370" s="69"/>
      <c r="CE370" s="69"/>
      <c r="CF370" s="69"/>
      <c r="CG370" s="69"/>
      <c r="CH370" s="70"/>
      <c r="CI370" s="71"/>
      <c r="CJ370" s="68"/>
      <c r="CK370" s="69"/>
      <c r="CL370" s="69"/>
      <c r="CM370" s="69"/>
      <c r="CN370" s="69"/>
      <c r="CO370" s="70"/>
      <c r="CP370" s="71"/>
      <c r="CQ370" s="68"/>
      <c r="CR370" s="69"/>
      <c r="CS370" s="69"/>
      <c r="CT370" s="69"/>
      <c r="CU370" s="69"/>
      <c r="CV370" s="70"/>
      <c r="CW370" s="71"/>
      <c r="CX370" s="68"/>
      <c r="CY370" s="69"/>
      <c r="CZ370" s="69"/>
      <c r="DA370" s="69"/>
      <c r="DB370" s="69"/>
      <c r="DC370" s="70"/>
      <c r="DD370" s="71"/>
      <c r="DE370" s="68"/>
      <c r="DF370" s="69"/>
      <c r="DG370" s="69"/>
      <c r="DH370" s="69"/>
      <c r="DI370" s="69"/>
      <c r="DJ370" s="70"/>
      <c r="DK370" s="71"/>
      <c r="DL370" s="68"/>
      <c r="DM370" s="69"/>
      <c r="DN370" s="69"/>
      <c r="DO370" s="69"/>
      <c r="DP370" s="69"/>
      <c r="DQ370" s="70"/>
      <c r="DR370" s="71"/>
      <c r="DS370" s="68"/>
      <c r="DT370" s="69"/>
      <c r="DU370" s="69"/>
      <c r="DV370" s="69"/>
      <c r="DW370" s="69"/>
      <c r="DX370" s="70"/>
      <c r="DY370" s="71"/>
      <c r="DZ370" s="68"/>
      <c r="EA370" s="69"/>
      <c r="EB370" s="69"/>
      <c r="EC370" s="69"/>
      <c r="ED370" s="69"/>
      <c r="EE370" s="70"/>
      <c r="EF370" s="71"/>
      <c r="EG370" s="70">
        <f t="shared" si="130"/>
        <v>1</v>
      </c>
      <c r="EH370" s="73">
        <f t="shared" si="131"/>
        <v>0</v>
      </c>
      <c r="EI370" s="70">
        <f>SUM(CJ370,CC370,BV370,BO370,BH370,BA370,AT370,AM370,AF370,Y370,R370,K370,CQ370,CX370,DE370,DL370,DS370,DZ370)</f>
        <v>0</v>
      </c>
      <c r="EJ370" s="66">
        <f t="shared" si="129"/>
        <v>0</v>
      </c>
      <c r="EM370" s="67"/>
    </row>
    <row r="371" spans="1:143" ht="25.5" outlineLevel="1" x14ac:dyDescent="0.2">
      <c r="A371" s="302" t="s">
        <v>495</v>
      </c>
      <c r="B371" s="303" t="s">
        <v>298</v>
      </c>
      <c r="C371" s="306" t="str">
        <f>IFERROR(IFERROR(IF(MATCH(B371,[1]SINAPI!$A$3:$A$7037,0),(PROPER(VLOOKUP(B371,[1]SINAPI!$A$3:$E$7037,5,0))),0),IFERROR(IF(MATCH(B371,'[1]CDHU-182'!$A$9:$A$4098,0),(UPPER(VLOOKUP(B371,'[1]CDHU-182'!$A$9:$H$4098,8,0))),0),IFERROR(IF(MATCH(B371,[1]FDE!$A$7:$A$3232,0),(VLOOKUP(B371,[1]FDE!$A$7:$E$3232,5,0)),0),IF(MATCH(B371,'[1]SIURB Edif'!$A$2:$A$2699,0),(PROPER(VLOOKUP(B371,'[1]SIURB Edif'!A$2:E$2699,5,0))),0))))," ")</f>
        <v>CDHU-182</v>
      </c>
      <c r="D371" s="169" t="s">
        <v>807</v>
      </c>
      <c r="E371" s="170" t="s">
        <v>75</v>
      </c>
      <c r="F371" s="174">
        <v>10</v>
      </c>
      <c r="G371" s="74"/>
      <c r="H371" s="177">
        <f>ROUND(IFERROR(F371*G371," - "),2)</f>
        <v>0</v>
      </c>
      <c r="I371" s="178" t="e">
        <f>H371/$G$686</f>
        <v>#DIV/0!</v>
      </c>
      <c r="J371" s="19">
        <f t="shared" ref="J371:J386" si="132">EG371</f>
        <v>1</v>
      </c>
      <c r="K371" s="68">
        <f>SUM(L371:P371)</f>
        <v>0</v>
      </c>
      <c r="L371" s="69"/>
      <c r="M371" s="69"/>
      <c r="N371" s="69"/>
      <c r="O371" s="69"/>
      <c r="P371" s="69"/>
      <c r="Q371" s="73">
        <f>K371*$H371</f>
        <v>0</v>
      </c>
      <c r="R371" s="68">
        <f>SUM(S371:W371)</f>
        <v>0</v>
      </c>
      <c r="S371" s="69"/>
      <c r="T371" s="69"/>
      <c r="U371" s="69"/>
      <c r="V371" s="69"/>
      <c r="W371" s="69"/>
      <c r="X371" s="71">
        <f>R371*$H371</f>
        <v>0</v>
      </c>
      <c r="Y371" s="68">
        <f>SUM(Z371:AD371)</f>
        <v>0</v>
      </c>
      <c r="Z371" s="69"/>
      <c r="AA371" s="69"/>
      <c r="AB371" s="69"/>
      <c r="AC371" s="69"/>
      <c r="AD371" s="69"/>
      <c r="AE371" s="71">
        <f>Y371*$H371</f>
        <v>0</v>
      </c>
      <c r="AF371" s="68">
        <f>SUM(AG371:AK371)</f>
        <v>0</v>
      </c>
      <c r="AG371" s="69"/>
      <c r="AH371" s="69"/>
      <c r="AI371" s="69"/>
      <c r="AJ371" s="69"/>
      <c r="AK371" s="69"/>
      <c r="AL371" s="71">
        <f>AF371*$H371</f>
        <v>0</v>
      </c>
      <c r="AM371" s="68">
        <f>SUM(AN371:AR371)</f>
        <v>0</v>
      </c>
      <c r="AN371" s="69"/>
      <c r="AO371" s="69"/>
      <c r="AP371" s="69"/>
      <c r="AQ371" s="69"/>
      <c r="AR371" s="69"/>
      <c r="AS371" s="71">
        <f>AM371*$H371</f>
        <v>0</v>
      </c>
      <c r="AT371" s="68">
        <f>SUM(AU371:AY371)</f>
        <v>0</v>
      </c>
      <c r="AU371" s="69"/>
      <c r="AV371" s="69"/>
      <c r="AW371" s="69"/>
      <c r="AX371" s="69"/>
      <c r="AY371" s="69"/>
      <c r="AZ371" s="71">
        <f>AT371*$H371</f>
        <v>0</v>
      </c>
      <c r="BA371" s="68">
        <f>SUM(BB371:BF371)</f>
        <v>0</v>
      </c>
      <c r="BB371" s="69"/>
      <c r="BC371" s="69"/>
      <c r="BD371" s="69"/>
      <c r="BE371" s="69"/>
      <c r="BF371" s="69"/>
      <c r="BG371" s="71">
        <f>BA371*$H371</f>
        <v>0</v>
      </c>
      <c r="BH371" s="68">
        <f>SUM(BI371:BM371)</f>
        <v>0</v>
      </c>
      <c r="BI371" s="69"/>
      <c r="BJ371" s="69"/>
      <c r="BK371" s="69"/>
      <c r="BL371" s="69"/>
      <c r="BM371" s="69"/>
      <c r="BN371" s="71">
        <f>BH371*$H371</f>
        <v>0</v>
      </c>
      <c r="BO371" s="68">
        <f>SUM(BP371:BT371)</f>
        <v>0</v>
      </c>
      <c r="BP371" s="69"/>
      <c r="BQ371" s="69"/>
      <c r="BR371" s="69"/>
      <c r="BS371" s="69"/>
      <c r="BT371" s="69"/>
      <c r="BU371" s="71">
        <f>BO371*$H371</f>
        <v>0</v>
      </c>
      <c r="BV371" s="68">
        <f>SUM(BW371:CA371)</f>
        <v>0</v>
      </c>
      <c r="BW371" s="69"/>
      <c r="BX371" s="69"/>
      <c r="BY371" s="69"/>
      <c r="BZ371" s="69"/>
      <c r="CA371" s="69"/>
      <c r="CB371" s="71">
        <f>BV371*$H371</f>
        <v>0</v>
      </c>
      <c r="CC371" s="68">
        <f>SUM(CD371:CH371)</f>
        <v>0</v>
      </c>
      <c r="CD371" s="69"/>
      <c r="CE371" s="69"/>
      <c r="CF371" s="69"/>
      <c r="CG371" s="69"/>
      <c r="CH371" s="69"/>
      <c r="CI371" s="71">
        <f>CC371*$H371</f>
        <v>0</v>
      </c>
      <c r="CJ371" s="68">
        <f>SUM(CK371:CO371)</f>
        <v>0</v>
      </c>
      <c r="CK371" s="69"/>
      <c r="CL371" s="69"/>
      <c r="CM371" s="69"/>
      <c r="CN371" s="69"/>
      <c r="CO371" s="69"/>
      <c r="CP371" s="71">
        <f>CJ371*$H371</f>
        <v>0</v>
      </c>
      <c r="CQ371" s="68">
        <f>SUM(CR371:CV371)</f>
        <v>0</v>
      </c>
      <c r="CR371" s="69"/>
      <c r="CS371" s="69"/>
      <c r="CT371" s="69"/>
      <c r="CU371" s="69"/>
      <c r="CV371" s="69"/>
      <c r="CW371" s="71">
        <f>CQ371*$H371</f>
        <v>0</v>
      </c>
      <c r="CX371" s="68">
        <f>SUM(CY371:DC371)</f>
        <v>0</v>
      </c>
      <c r="CY371" s="69"/>
      <c r="CZ371" s="69"/>
      <c r="DA371" s="69"/>
      <c r="DB371" s="69"/>
      <c r="DC371" s="69"/>
      <c r="DD371" s="71">
        <f>CX371*$H371</f>
        <v>0</v>
      </c>
      <c r="DE371" s="68">
        <f>SUM(DF371:DJ371)</f>
        <v>0</v>
      </c>
      <c r="DF371" s="69"/>
      <c r="DG371" s="69"/>
      <c r="DH371" s="69"/>
      <c r="DI371" s="69"/>
      <c r="DJ371" s="69"/>
      <c r="DK371" s="71">
        <f>DE371*$H371</f>
        <v>0</v>
      </c>
      <c r="DL371" s="68">
        <f>SUM(DM371:DQ371)</f>
        <v>0</v>
      </c>
      <c r="DM371" s="69"/>
      <c r="DN371" s="69"/>
      <c r="DO371" s="69"/>
      <c r="DP371" s="69"/>
      <c r="DQ371" s="69"/>
      <c r="DR371" s="71">
        <f>DL371*$H371</f>
        <v>0</v>
      </c>
      <c r="DS371" s="68">
        <f>SUM(DT371:DX371)</f>
        <v>0</v>
      </c>
      <c r="DT371" s="69"/>
      <c r="DU371" s="69"/>
      <c r="DV371" s="69"/>
      <c r="DW371" s="69"/>
      <c r="DX371" s="69"/>
      <c r="DY371" s="71">
        <f>DS371*$H371</f>
        <v>0</v>
      </c>
      <c r="DZ371" s="68">
        <f>SUM(EA371:EE371)</f>
        <v>0</v>
      </c>
      <c r="EA371" s="69"/>
      <c r="EB371" s="69"/>
      <c r="EC371" s="69"/>
      <c r="ED371" s="69"/>
      <c r="EE371" s="69"/>
      <c r="EF371" s="71">
        <f>DZ371*$H371</f>
        <v>0</v>
      </c>
      <c r="EG371" s="70">
        <f t="shared" si="130"/>
        <v>1</v>
      </c>
      <c r="EH371" s="73">
        <f t="shared" si="131"/>
        <v>0</v>
      </c>
      <c r="EI371" s="70">
        <f t="shared" ref="EI371:EI383" si="133">SUM(CJ371,CC371,BV371,BO371,BH371,BA371,AT371,AM371,AF371,Y371,R371,K371,CQ371,CX371,DE371,DL371,DS371,DZ371)</f>
        <v>0</v>
      </c>
      <c r="EJ371" s="66">
        <f t="shared" ref="EJ371:EJ386" si="134">SUM(CP371,CI371,CB371,BU371,BN371,BG371,AZ371,AS371,AL371,AE371,X371,Q371,CW371,DD371,DK371,DR371,DY371,EF371)</f>
        <v>0</v>
      </c>
      <c r="EM371" s="67"/>
    </row>
    <row r="372" spans="1:143" ht="25.5" outlineLevel="1" x14ac:dyDescent="0.2">
      <c r="A372" s="302" t="s">
        <v>496</v>
      </c>
      <c r="B372" s="303" t="s">
        <v>299</v>
      </c>
      <c r="C372" s="306" t="str">
        <f>IFERROR(IFERROR(IF(MATCH(B372,[1]SINAPI!$A$3:$A$7037,0),(PROPER(VLOOKUP(B372,[1]SINAPI!$A$3:$E$7037,5,0))),0),IFERROR(IF(MATCH(B372,'[1]CDHU-182'!$A$9:$A$4098,0),(UPPER(VLOOKUP(B372,'[1]CDHU-182'!$A$9:$H$4098,8,0))),0),IFERROR(IF(MATCH(B372,[1]FDE!$A$7:$A$3232,0),(VLOOKUP(B372,[1]FDE!$A$7:$E$3232,5,0)),0),IF(MATCH(B372,'[1]SIURB Edif'!$A$2:$A$2699,0),(PROPER(VLOOKUP(B372,'[1]SIURB Edif'!A$2:E$2699,5,0))),0))))," ")</f>
        <v>CDHU-182</v>
      </c>
      <c r="D372" s="169" t="s">
        <v>808</v>
      </c>
      <c r="E372" s="170" t="s">
        <v>75</v>
      </c>
      <c r="F372" s="174">
        <v>33</v>
      </c>
      <c r="G372" s="74"/>
      <c r="H372" s="177">
        <f>ROUND(IFERROR(F372*G372," - "),2)</f>
        <v>0</v>
      </c>
      <c r="I372" s="178" t="e">
        <f>H372/$G$686</f>
        <v>#DIV/0!</v>
      </c>
      <c r="J372" s="19">
        <f t="shared" si="132"/>
        <v>1</v>
      </c>
      <c r="K372" s="68">
        <f>SUM(L372:P372)</f>
        <v>0</v>
      </c>
      <c r="L372" s="69"/>
      <c r="M372" s="69"/>
      <c r="N372" s="69"/>
      <c r="O372" s="69"/>
      <c r="P372" s="69"/>
      <c r="Q372" s="73">
        <f>K372*$H372</f>
        <v>0</v>
      </c>
      <c r="R372" s="68">
        <f>SUM(S372:W372)</f>
        <v>0</v>
      </c>
      <c r="S372" s="69"/>
      <c r="T372" s="69"/>
      <c r="U372" s="69"/>
      <c r="V372" s="69"/>
      <c r="W372" s="69"/>
      <c r="X372" s="71">
        <f>R372*$H372</f>
        <v>0</v>
      </c>
      <c r="Y372" s="68">
        <f>SUM(Z372:AD372)</f>
        <v>0</v>
      </c>
      <c r="Z372" s="69"/>
      <c r="AA372" s="69"/>
      <c r="AB372" s="69"/>
      <c r="AC372" s="69"/>
      <c r="AD372" s="69"/>
      <c r="AE372" s="71">
        <f>Y372*$H372</f>
        <v>0</v>
      </c>
      <c r="AF372" s="68">
        <f>SUM(AG372:AK372)</f>
        <v>0</v>
      </c>
      <c r="AG372" s="69"/>
      <c r="AH372" s="69"/>
      <c r="AI372" s="69"/>
      <c r="AJ372" s="69"/>
      <c r="AK372" s="69"/>
      <c r="AL372" s="71">
        <f>AF372*$H372</f>
        <v>0</v>
      </c>
      <c r="AM372" s="68">
        <f>SUM(AN372:AR372)</f>
        <v>0</v>
      </c>
      <c r="AN372" s="69"/>
      <c r="AO372" s="69"/>
      <c r="AP372" s="69"/>
      <c r="AQ372" s="69"/>
      <c r="AR372" s="69"/>
      <c r="AS372" s="71">
        <f>AM372*$H372</f>
        <v>0</v>
      </c>
      <c r="AT372" s="68">
        <f>SUM(AU372:AY372)</f>
        <v>0</v>
      </c>
      <c r="AU372" s="69"/>
      <c r="AV372" s="69"/>
      <c r="AW372" s="69"/>
      <c r="AX372" s="69"/>
      <c r="AY372" s="69"/>
      <c r="AZ372" s="71">
        <f>AT372*$H372</f>
        <v>0</v>
      </c>
      <c r="BA372" s="68">
        <f>SUM(BB372:BF372)</f>
        <v>0</v>
      </c>
      <c r="BB372" s="69"/>
      <c r="BC372" s="69"/>
      <c r="BD372" s="69"/>
      <c r="BE372" s="69"/>
      <c r="BF372" s="69"/>
      <c r="BG372" s="71">
        <f>BA372*$H372</f>
        <v>0</v>
      </c>
      <c r="BH372" s="68">
        <f>SUM(BI372:BM372)</f>
        <v>0</v>
      </c>
      <c r="BI372" s="69"/>
      <c r="BJ372" s="69"/>
      <c r="BK372" s="69"/>
      <c r="BL372" s="69"/>
      <c r="BM372" s="69"/>
      <c r="BN372" s="71">
        <f>BH372*$H372</f>
        <v>0</v>
      </c>
      <c r="BO372" s="68">
        <f>SUM(BP372:BT372)</f>
        <v>0</v>
      </c>
      <c r="BP372" s="69"/>
      <c r="BQ372" s="69"/>
      <c r="BR372" s="69"/>
      <c r="BS372" s="69"/>
      <c r="BT372" s="69"/>
      <c r="BU372" s="71">
        <f>BO372*$H372</f>
        <v>0</v>
      </c>
      <c r="BV372" s="68">
        <f>SUM(BW372:CA372)</f>
        <v>0</v>
      </c>
      <c r="BW372" s="69"/>
      <c r="BX372" s="69"/>
      <c r="BY372" s="69"/>
      <c r="BZ372" s="69"/>
      <c r="CA372" s="69"/>
      <c r="CB372" s="71">
        <f>BV372*$H372</f>
        <v>0</v>
      </c>
      <c r="CC372" s="68">
        <f>SUM(CD372:CH372)</f>
        <v>0</v>
      </c>
      <c r="CD372" s="69"/>
      <c r="CE372" s="69"/>
      <c r="CF372" s="69"/>
      <c r="CG372" s="69"/>
      <c r="CH372" s="69"/>
      <c r="CI372" s="71">
        <f>CC372*$H372</f>
        <v>0</v>
      </c>
      <c r="CJ372" s="68">
        <f>SUM(CK372:CO372)</f>
        <v>0</v>
      </c>
      <c r="CK372" s="69"/>
      <c r="CL372" s="69"/>
      <c r="CM372" s="69"/>
      <c r="CN372" s="69"/>
      <c r="CO372" s="69"/>
      <c r="CP372" s="71">
        <f>CJ372*$H372</f>
        <v>0</v>
      </c>
      <c r="CQ372" s="68">
        <f>SUM(CR372:CV372)</f>
        <v>0</v>
      </c>
      <c r="CR372" s="69"/>
      <c r="CS372" s="69"/>
      <c r="CT372" s="69"/>
      <c r="CU372" s="69"/>
      <c r="CV372" s="69"/>
      <c r="CW372" s="71">
        <f>CQ372*$H372</f>
        <v>0</v>
      </c>
      <c r="CX372" s="68">
        <f>SUM(CY372:DC372)</f>
        <v>0</v>
      </c>
      <c r="CY372" s="69"/>
      <c r="CZ372" s="69"/>
      <c r="DA372" s="69"/>
      <c r="DB372" s="69"/>
      <c r="DC372" s="69"/>
      <c r="DD372" s="71">
        <f>CX372*$H372</f>
        <v>0</v>
      </c>
      <c r="DE372" s="68">
        <f>SUM(DF372:DJ372)</f>
        <v>0</v>
      </c>
      <c r="DF372" s="69"/>
      <c r="DG372" s="69"/>
      <c r="DH372" s="69"/>
      <c r="DI372" s="69"/>
      <c r="DJ372" s="69"/>
      <c r="DK372" s="71">
        <f>DE372*$H372</f>
        <v>0</v>
      </c>
      <c r="DL372" s="68">
        <f>SUM(DM372:DQ372)</f>
        <v>0</v>
      </c>
      <c r="DM372" s="69"/>
      <c r="DN372" s="69"/>
      <c r="DO372" s="69"/>
      <c r="DP372" s="69"/>
      <c r="DQ372" s="69"/>
      <c r="DR372" s="71">
        <f>DL372*$H372</f>
        <v>0</v>
      </c>
      <c r="DS372" s="68">
        <f>SUM(DT372:DX372)</f>
        <v>0</v>
      </c>
      <c r="DT372" s="69"/>
      <c r="DU372" s="69"/>
      <c r="DV372" s="69"/>
      <c r="DW372" s="69"/>
      <c r="DX372" s="69"/>
      <c r="DY372" s="71">
        <f>DS372*$H372</f>
        <v>0</v>
      </c>
      <c r="DZ372" s="68">
        <f>SUM(EA372:EE372)</f>
        <v>0</v>
      </c>
      <c r="EA372" s="69"/>
      <c r="EB372" s="69"/>
      <c r="EC372" s="69"/>
      <c r="ED372" s="69"/>
      <c r="EE372" s="69"/>
      <c r="EF372" s="71">
        <f>DZ372*$H372</f>
        <v>0</v>
      </c>
      <c r="EG372" s="70">
        <f t="shared" si="130"/>
        <v>1</v>
      </c>
      <c r="EH372" s="73">
        <f t="shared" si="131"/>
        <v>0</v>
      </c>
      <c r="EI372" s="70">
        <f t="shared" si="133"/>
        <v>0</v>
      </c>
      <c r="EJ372" s="66">
        <f t="shared" si="134"/>
        <v>0</v>
      </c>
      <c r="EM372" s="67"/>
    </row>
    <row r="373" spans="1:143" outlineLevel="1" x14ac:dyDescent="0.2">
      <c r="A373" s="302" t="s">
        <v>497</v>
      </c>
      <c r="B373" s="303" t="s">
        <v>301</v>
      </c>
      <c r="C373" s="306" t="str">
        <f>IFERROR(IFERROR(IF(MATCH(B373,[1]SINAPI!$A$3:$A$7037,0),(PROPER(VLOOKUP(B373,[1]SINAPI!$A$3:$E$7037,5,0))),0),IFERROR(IF(MATCH(B373,'[1]CDHU-182'!$A$9:$A$4098,0),(UPPER(VLOOKUP(B373,'[1]CDHU-182'!$A$9:$H$4098,8,0))),0),IFERROR(IF(MATCH(B373,[1]FDE!$A$7:$A$3232,0),(VLOOKUP(B373,[1]FDE!$A$7:$E$3232,5,0)),0),IF(MATCH(B373,'[1]SIURB Edif'!$A$2:$A$2699,0),(PROPER(VLOOKUP(B373,'[1]SIURB Edif'!A$2:E$2699,5,0))),0))))," ")</f>
        <v>CDHU-182</v>
      </c>
      <c r="D373" s="169" t="s">
        <v>809</v>
      </c>
      <c r="E373" s="170" t="s">
        <v>75</v>
      </c>
      <c r="F373" s="174">
        <v>1</v>
      </c>
      <c r="G373" s="74"/>
      <c r="H373" s="177">
        <f>ROUND(IFERROR(F373*G373," - "),2)</f>
        <v>0</v>
      </c>
      <c r="I373" s="178" t="e">
        <f>H373/$G$686</f>
        <v>#DIV/0!</v>
      </c>
      <c r="J373" s="19">
        <f t="shared" si="132"/>
        <v>1</v>
      </c>
      <c r="K373" s="68">
        <f>SUM(L373:P373)</f>
        <v>0</v>
      </c>
      <c r="L373" s="69"/>
      <c r="M373" s="69"/>
      <c r="N373" s="69"/>
      <c r="O373" s="69"/>
      <c r="P373" s="69"/>
      <c r="Q373" s="73">
        <f>K373*$H373</f>
        <v>0</v>
      </c>
      <c r="R373" s="68">
        <f>SUM(S373:W373)</f>
        <v>0</v>
      </c>
      <c r="S373" s="69"/>
      <c r="T373" s="69"/>
      <c r="U373" s="69"/>
      <c r="V373" s="69"/>
      <c r="W373" s="69"/>
      <c r="X373" s="71">
        <f>R373*$H373</f>
        <v>0</v>
      </c>
      <c r="Y373" s="68">
        <f>SUM(Z373:AD373)</f>
        <v>0</v>
      </c>
      <c r="Z373" s="69"/>
      <c r="AA373" s="69"/>
      <c r="AB373" s="69"/>
      <c r="AC373" s="69"/>
      <c r="AD373" s="69"/>
      <c r="AE373" s="71">
        <f>Y373*$H373</f>
        <v>0</v>
      </c>
      <c r="AF373" s="68">
        <f>SUM(AG373:AK373)</f>
        <v>0</v>
      </c>
      <c r="AG373" s="69"/>
      <c r="AH373" s="69"/>
      <c r="AI373" s="69"/>
      <c r="AJ373" s="69"/>
      <c r="AK373" s="69"/>
      <c r="AL373" s="71">
        <f>AF373*$H373</f>
        <v>0</v>
      </c>
      <c r="AM373" s="68">
        <f>SUM(AN373:AR373)</f>
        <v>0</v>
      </c>
      <c r="AN373" s="69"/>
      <c r="AO373" s="69"/>
      <c r="AP373" s="69"/>
      <c r="AQ373" s="69"/>
      <c r="AR373" s="69"/>
      <c r="AS373" s="71">
        <f>AM373*$H373</f>
        <v>0</v>
      </c>
      <c r="AT373" s="68">
        <f>SUM(AU373:AY373)</f>
        <v>0</v>
      </c>
      <c r="AU373" s="69"/>
      <c r="AV373" s="69"/>
      <c r="AW373" s="69"/>
      <c r="AX373" s="69"/>
      <c r="AY373" s="69"/>
      <c r="AZ373" s="71">
        <f>AT373*$H373</f>
        <v>0</v>
      </c>
      <c r="BA373" s="68">
        <f>SUM(BB373:BF373)</f>
        <v>0</v>
      </c>
      <c r="BB373" s="69"/>
      <c r="BC373" s="69"/>
      <c r="BD373" s="69"/>
      <c r="BE373" s="69"/>
      <c r="BF373" s="69"/>
      <c r="BG373" s="71">
        <f>BA373*$H373</f>
        <v>0</v>
      </c>
      <c r="BH373" s="68">
        <f>SUM(BI373:BM373)</f>
        <v>0</v>
      </c>
      <c r="BI373" s="69"/>
      <c r="BJ373" s="69"/>
      <c r="BK373" s="69"/>
      <c r="BL373" s="69"/>
      <c r="BM373" s="69"/>
      <c r="BN373" s="71">
        <f>BH373*$H373</f>
        <v>0</v>
      </c>
      <c r="BO373" s="68">
        <f>SUM(BP373:BT373)</f>
        <v>0</v>
      </c>
      <c r="BP373" s="69"/>
      <c r="BQ373" s="69"/>
      <c r="BR373" s="69"/>
      <c r="BS373" s="69"/>
      <c r="BT373" s="69"/>
      <c r="BU373" s="71">
        <f>BO373*$H373</f>
        <v>0</v>
      </c>
      <c r="BV373" s="68">
        <f>SUM(BW373:CA373)</f>
        <v>0</v>
      </c>
      <c r="BW373" s="69"/>
      <c r="BX373" s="69"/>
      <c r="BY373" s="69"/>
      <c r="BZ373" s="69"/>
      <c r="CA373" s="69"/>
      <c r="CB373" s="71">
        <f>BV373*$H373</f>
        <v>0</v>
      </c>
      <c r="CC373" s="68">
        <f>SUM(CD373:CH373)</f>
        <v>0</v>
      </c>
      <c r="CD373" s="69"/>
      <c r="CE373" s="69"/>
      <c r="CF373" s="69"/>
      <c r="CG373" s="69"/>
      <c r="CH373" s="69"/>
      <c r="CI373" s="71">
        <f>CC373*$H373</f>
        <v>0</v>
      </c>
      <c r="CJ373" s="68">
        <f>SUM(CK373:CO373)</f>
        <v>0</v>
      </c>
      <c r="CK373" s="69"/>
      <c r="CL373" s="69"/>
      <c r="CM373" s="69"/>
      <c r="CN373" s="69"/>
      <c r="CO373" s="69"/>
      <c r="CP373" s="71">
        <f>CJ373*$H373</f>
        <v>0</v>
      </c>
      <c r="CQ373" s="68">
        <f>SUM(CR373:CV373)</f>
        <v>0</v>
      </c>
      <c r="CR373" s="69"/>
      <c r="CS373" s="69"/>
      <c r="CT373" s="69"/>
      <c r="CU373" s="69"/>
      <c r="CV373" s="69"/>
      <c r="CW373" s="71">
        <f>CQ373*$H373</f>
        <v>0</v>
      </c>
      <c r="CX373" s="68">
        <f>SUM(CY373:DC373)</f>
        <v>0</v>
      </c>
      <c r="CY373" s="69"/>
      <c r="CZ373" s="69"/>
      <c r="DA373" s="69"/>
      <c r="DB373" s="69"/>
      <c r="DC373" s="69"/>
      <c r="DD373" s="71">
        <f>CX373*$H373</f>
        <v>0</v>
      </c>
      <c r="DE373" s="68">
        <f>SUM(DF373:DJ373)</f>
        <v>0</v>
      </c>
      <c r="DF373" s="69"/>
      <c r="DG373" s="69"/>
      <c r="DH373" s="69"/>
      <c r="DI373" s="69"/>
      <c r="DJ373" s="69"/>
      <c r="DK373" s="71">
        <f>DE373*$H373</f>
        <v>0</v>
      </c>
      <c r="DL373" s="68">
        <f>SUM(DM373:DQ373)</f>
        <v>0</v>
      </c>
      <c r="DM373" s="69"/>
      <c r="DN373" s="69"/>
      <c r="DO373" s="69"/>
      <c r="DP373" s="69"/>
      <c r="DQ373" s="69"/>
      <c r="DR373" s="71">
        <f>DL373*$H373</f>
        <v>0</v>
      </c>
      <c r="DS373" s="68">
        <f>SUM(DT373:DX373)</f>
        <v>0</v>
      </c>
      <c r="DT373" s="69"/>
      <c r="DU373" s="69"/>
      <c r="DV373" s="69"/>
      <c r="DW373" s="69"/>
      <c r="DX373" s="69"/>
      <c r="DY373" s="71">
        <f>DS373*$H373</f>
        <v>0</v>
      </c>
      <c r="DZ373" s="68">
        <f>SUM(EA373:EE373)</f>
        <v>0</v>
      </c>
      <c r="EA373" s="69"/>
      <c r="EB373" s="69"/>
      <c r="EC373" s="69"/>
      <c r="ED373" s="69"/>
      <c r="EE373" s="69"/>
      <c r="EF373" s="71">
        <f>DZ373*$H373</f>
        <v>0</v>
      </c>
      <c r="EG373" s="70">
        <f t="shared" si="130"/>
        <v>1</v>
      </c>
      <c r="EH373" s="73">
        <f t="shared" si="131"/>
        <v>0</v>
      </c>
      <c r="EI373" s="70">
        <f t="shared" si="133"/>
        <v>0</v>
      </c>
      <c r="EJ373" s="66">
        <f t="shared" si="134"/>
        <v>0</v>
      </c>
      <c r="EM373" s="67"/>
    </row>
    <row r="374" spans="1:143" outlineLevel="1" x14ac:dyDescent="0.2">
      <c r="A374" s="302" t="s">
        <v>498</v>
      </c>
      <c r="B374" s="303" t="s">
        <v>300</v>
      </c>
      <c r="C374" s="306" t="str">
        <f>IFERROR(IFERROR(IF(MATCH(B374,[1]SINAPI!$A$3:$A$7037,0),(PROPER(VLOOKUP(B374,[1]SINAPI!$A$3:$E$7037,5,0))),0),IFERROR(IF(MATCH(B374,'[1]CDHU-182'!$A$9:$A$4098,0),(UPPER(VLOOKUP(B374,'[1]CDHU-182'!$A$9:$H$4098,8,0))),0),IFERROR(IF(MATCH(B374,[1]FDE!$A$7:$A$3232,0),(VLOOKUP(B374,[1]FDE!$A$7:$E$3232,5,0)),0),IF(MATCH(B374,'[1]SIURB Edif'!$A$2:$A$2699,0),(PROPER(VLOOKUP(B374,'[1]SIURB Edif'!A$2:E$2699,5,0))),0))))," ")</f>
        <v>CDHU-182</v>
      </c>
      <c r="D374" s="169" t="s">
        <v>810</v>
      </c>
      <c r="E374" s="170" t="s">
        <v>75</v>
      </c>
      <c r="F374" s="174">
        <v>1</v>
      </c>
      <c r="G374" s="74"/>
      <c r="H374" s="177">
        <f>ROUND(IFERROR(F374*G374," - "),2)</f>
        <v>0</v>
      </c>
      <c r="I374" s="178" t="e">
        <f>H374/$G$686</f>
        <v>#DIV/0!</v>
      </c>
      <c r="J374" s="19">
        <f t="shared" si="132"/>
        <v>1</v>
      </c>
      <c r="K374" s="68">
        <f>SUM(L374:P374)</f>
        <v>0</v>
      </c>
      <c r="L374" s="69"/>
      <c r="M374" s="69"/>
      <c r="N374" s="69"/>
      <c r="O374" s="69"/>
      <c r="P374" s="69"/>
      <c r="Q374" s="73">
        <f>K374*$H374</f>
        <v>0</v>
      </c>
      <c r="R374" s="68">
        <f>SUM(S374:W374)</f>
        <v>0</v>
      </c>
      <c r="S374" s="69"/>
      <c r="T374" s="69"/>
      <c r="U374" s="69"/>
      <c r="V374" s="69"/>
      <c r="W374" s="69"/>
      <c r="X374" s="71">
        <f>R374*$H374</f>
        <v>0</v>
      </c>
      <c r="Y374" s="68">
        <f>SUM(Z374:AD374)</f>
        <v>0</v>
      </c>
      <c r="Z374" s="69"/>
      <c r="AA374" s="69"/>
      <c r="AB374" s="69"/>
      <c r="AC374" s="69"/>
      <c r="AD374" s="69"/>
      <c r="AE374" s="71">
        <f>Y374*$H374</f>
        <v>0</v>
      </c>
      <c r="AF374" s="68">
        <f>SUM(AG374:AK374)</f>
        <v>0</v>
      </c>
      <c r="AG374" s="69"/>
      <c r="AH374" s="69"/>
      <c r="AI374" s="69"/>
      <c r="AJ374" s="69"/>
      <c r="AK374" s="69"/>
      <c r="AL374" s="71">
        <f>AF374*$H374</f>
        <v>0</v>
      </c>
      <c r="AM374" s="68">
        <f>SUM(AN374:AR374)</f>
        <v>0</v>
      </c>
      <c r="AN374" s="69"/>
      <c r="AO374" s="69"/>
      <c r="AP374" s="69"/>
      <c r="AQ374" s="69"/>
      <c r="AR374" s="69"/>
      <c r="AS374" s="71">
        <f>AM374*$H374</f>
        <v>0</v>
      </c>
      <c r="AT374" s="68">
        <f>SUM(AU374:AY374)</f>
        <v>0</v>
      </c>
      <c r="AU374" s="69"/>
      <c r="AV374" s="69"/>
      <c r="AW374" s="69"/>
      <c r="AX374" s="69"/>
      <c r="AY374" s="69"/>
      <c r="AZ374" s="71">
        <f>AT374*$H374</f>
        <v>0</v>
      </c>
      <c r="BA374" s="68">
        <f>SUM(BB374:BF374)</f>
        <v>0</v>
      </c>
      <c r="BB374" s="69"/>
      <c r="BC374" s="69"/>
      <c r="BD374" s="69"/>
      <c r="BE374" s="69"/>
      <c r="BF374" s="69"/>
      <c r="BG374" s="71">
        <f>BA374*$H374</f>
        <v>0</v>
      </c>
      <c r="BH374" s="68">
        <f>SUM(BI374:BM374)</f>
        <v>0</v>
      </c>
      <c r="BI374" s="69"/>
      <c r="BJ374" s="69"/>
      <c r="BK374" s="69"/>
      <c r="BL374" s="69"/>
      <c r="BM374" s="69"/>
      <c r="BN374" s="71">
        <f>BH374*$H374</f>
        <v>0</v>
      </c>
      <c r="BO374" s="68">
        <f>SUM(BP374:BT374)</f>
        <v>0</v>
      </c>
      <c r="BP374" s="69"/>
      <c r="BQ374" s="69"/>
      <c r="BR374" s="69"/>
      <c r="BS374" s="69"/>
      <c r="BT374" s="69"/>
      <c r="BU374" s="71">
        <f>BO374*$H374</f>
        <v>0</v>
      </c>
      <c r="BV374" s="68">
        <f>SUM(BW374:CA374)</f>
        <v>0</v>
      </c>
      <c r="BW374" s="69"/>
      <c r="BX374" s="69"/>
      <c r="BY374" s="69"/>
      <c r="BZ374" s="69"/>
      <c r="CA374" s="69"/>
      <c r="CB374" s="71">
        <f>BV374*$H374</f>
        <v>0</v>
      </c>
      <c r="CC374" s="68">
        <f>SUM(CD374:CH374)</f>
        <v>0</v>
      </c>
      <c r="CD374" s="69"/>
      <c r="CE374" s="69"/>
      <c r="CF374" s="69"/>
      <c r="CG374" s="69"/>
      <c r="CH374" s="69"/>
      <c r="CI374" s="71">
        <f>CC374*$H374</f>
        <v>0</v>
      </c>
      <c r="CJ374" s="68">
        <f>SUM(CK374:CO374)</f>
        <v>0</v>
      </c>
      <c r="CK374" s="69"/>
      <c r="CL374" s="69"/>
      <c r="CM374" s="69"/>
      <c r="CN374" s="69"/>
      <c r="CO374" s="69"/>
      <c r="CP374" s="71">
        <f>CJ374*$H374</f>
        <v>0</v>
      </c>
      <c r="CQ374" s="68">
        <f>SUM(CR374:CV374)</f>
        <v>0</v>
      </c>
      <c r="CR374" s="69"/>
      <c r="CS374" s="69"/>
      <c r="CT374" s="69"/>
      <c r="CU374" s="69"/>
      <c r="CV374" s="69"/>
      <c r="CW374" s="71">
        <f>CQ374*$H374</f>
        <v>0</v>
      </c>
      <c r="CX374" s="68">
        <f>SUM(CY374:DC374)</f>
        <v>0</v>
      </c>
      <c r="CY374" s="69"/>
      <c r="CZ374" s="69"/>
      <c r="DA374" s="69"/>
      <c r="DB374" s="69"/>
      <c r="DC374" s="69"/>
      <c r="DD374" s="71">
        <f>CX374*$H374</f>
        <v>0</v>
      </c>
      <c r="DE374" s="68">
        <f>SUM(DF374:DJ374)</f>
        <v>0</v>
      </c>
      <c r="DF374" s="69"/>
      <c r="DG374" s="69"/>
      <c r="DH374" s="69"/>
      <c r="DI374" s="69"/>
      <c r="DJ374" s="69"/>
      <c r="DK374" s="71">
        <f>DE374*$H374</f>
        <v>0</v>
      </c>
      <c r="DL374" s="68">
        <f>SUM(DM374:DQ374)</f>
        <v>0</v>
      </c>
      <c r="DM374" s="69"/>
      <c r="DN374" s="69"/>
      <c r="DO374" s="69"/>
      <c r="DP374" s="69"/>
      <c r="DQ374" s="69"/>
      <c r="DR374" s="71">
        <f>DL374*$H374</f>
        <v>0</v>
      </c>
      <c r="DS374" s="68">
        <f>SUM(DT374:DX374)</f>
        <v>0</v>
      </c>
      <c r="DT374" s="69"/>
      <c r="DU374" s="69"/>
      <c r="DV374" s="69"/>
      <c r="DW374" s="69"/>
      <c r="DX374" s="69"/>
      <c r="DY374" s="71">
        <f>DS374*$H374</f>
        <v>0</v>
      </c>
      <c r="DZ374" s="68">
        <f>SUM(EA374:EE374)</f>
        <v>0</v>
      </c>
      <c r="EA374" s="69"/>
      <c r="EB374" s="69"/>
      <c r="EC374" s="69"/>
      <c r="ED374" s="69"/>
      <c r="EE374" s="69"/>
      <c r="EF374" s="71">
        <f>DZ374*$H374</f>
        <v>0</v>
      </c>
      <c r="EG374" s="70">
        <f t="shared" si="130"/>
        <v>1</v>
      </c>
      <c r="EH374" s="73">
        <f t="shared" si="131"/>
        <v>0</v>
      </c>
      <c r="EI374" s="70">
        <f t="shared" si="133"/>
        <v>0</v>
      </c>
      <c r="EJ374" s="66">
        <f t="shared" si="134"/>
        <v>0</v>
      </c>
      <c r="EM374" s="67"/>
    </row>
    <row r="375" spans="1:143" outlineLevel="1" x14ac:dyDescent="0.2">
      <c r="A375" s="313" t="s">
        <v>219</v>
      </c>
      <c r="B375" s="314"/>
      <c r="C375" s="307"/>
      <c r="D375" s="176" t="s">
        <v>358</v>
      </c>
      <c r="E375" s="28">
        <f>SUM(H376:H379)</f>
        <v>0</v>
      </c>
      <c r="F375" s="28"/>
      <c r="G375" s="28"/>
      <c r="H375" s="28"/>
      <c r="I375" s="27" t="e">
        <f>E375/$G$686</f>
        <v>#DIV/0!</v>
      </c>
      <c r="J375" s="19">
        <f t="shared" si="132"/>
        <v>1</v>
      </c>
      <c r="K375" s="68"/>
      <c r="L375" s="69"/>
      <c r="M375" s="69"/>
      <c r="N375" s="69"/>
      <c r="O375" s="69"/>
      <c r="P375" s="70"/>
      <c r="Q375" s="73"/>
      <c r="R375" s="68"/>
      <c r="S375" s="69"/>
      <c r="T375" s="69"/>
      <c r="U375" s="69"/>
      <c r="V375" s="69"/>
      <c r="W375" s="70"/>
      <c r="X375" s="71"/>
      <c r="Y375" s="68"/>
      <c r="Z375" s="69"/>
      <c r="AA375" s="69"/>
      <c r="AB375" s="69"/>
      <c r="AC375" s="69"/>
      <c r="AD375" s="70"/>
      <c r="AE375" s="71"/>
      <c r="AF375" s="68"/>
      <c r="AG375" s="69"/>
      <c r="AH375" s="69"/>
      <c r="AI375" s="69"/>
      <c r="AJ375" s="69"/>
      <c r="AK375" s="70"/>
      <c r="AL375" s="71"/>
      <c r="AM375" s="68"/>
      <c r="AN375" s="69"/>
      <c r="AO375" s="69"/>
      <c r="AP375" s="69"/>
      <c r="AQ375" s="69"/>
      <c r="AR375" s="70"/>
      <c r="AS375" s="71"/>
      <c r="AT375" s="68"/>
      <c r="AU375" s="69"/>
      <c r="AV375" s="69"/>
      <c r="AW375" s="69"/>
      <c r="AX375" s="69"/>
      <c r="AY375" s="70"/>
      <c r="AZ375" s="71"/>
      <c r="BA375" s="68"/>
      <c r="BB375" s="69"/>
      <c r="BC375" s="69"/>
      <c r="BD375" s="69"/>
      <c r="BE375" s="69"/>
      <c r="BF375" s="70"/>
      <c r="BG375" s="71"/>
      <c r="BH375" s="68"/>
      <c r="BI375" s="69"/>
      <c r="BJ375" s="69"/>
      <c r="BK375" s="69"/>
      <c r="BL375" s="69"/>
      <c r="BM375" s="70"/>
      <c r="BN375" s="71"/>
      <c r="BO375" s="68"/>
      <c r="BP375" s="69"/>
      <c r="BQ375" s="69"/>
      <c r="BR375" s="69"/>
      <c r="BS375" s="69"/>
      <c r="BT375" s="70"/>
      <c r="BU375" s="71"/>
      <c r="BV375" s="68"/>
      <c r="BW375" s="69"/>
      <c r="BX375" s="69"/>
      <c r="BY375" s="69"/>
      <c r="BZ375" s="69"/>
      <c r="CA375" s="70"/>
      <c r="CB375" s="71"/>
      <c r="CC375" s="68"/>
      <c r="CD375" s="69"/>
      <c r="CE375" s="69"/>
      <c r="CF375" s="69"/>
      <c r="CG375" s="69"/>
      <c r="CH375" s="70"/>
      <c r="CI375" s="71"/>
      <c r="CJ375" s="68"/>
      <c r="CK375" s="69"/>
      <c r="CL375" s="69"/>
      <c r="CM375" s="69"/>
      <c r="CN375" s="69"/>
      <c r="CO375" s="70"/>
      <c r="CP375" s="71"/>
      <c r="CQ375" s="68"/>
      <c r="CR375" s="69"/>
      <c r="CS375" s="69"/>
      <c r="CT375" s="69"/>
      <c r="CU375" s="69"/>
      <c r="CV375" s="70"/>
      <c r="CW375" s="71"/>
      <c r="CX375" s="68"/>
      <c r="CY375" s="69"/>
      <c r="CZ375" s="69"/>
      <c r="DA375" s="69"/>
      <c r="DB375" s="69"/>
      <c r="DC375" s="70"/>
      <c r="DD375" s="71"/>
      <c r="DE375" s="68"/>
      <c r="DF375" s="69"/>
      <c r="DG375" s="69"/>
      <c r="DH375" s="69"/>
      <c r="DI375" s="69"/>
      <c r="DJ375" s="70"/>
      <c r="DK375" s="71"/>
      <c r="DL375" s="68"/>
      <c r="DM375" s="69"/>
      <c r="DN375" s="69"/>
      <c r="DO375" s="69"/>
      <c r="DP375" s="69"/>
      <c r="DQ375" s="70"/>
      <c r="DR375" s="71"/>
      <c r="DS375" s="68"/>
      <c r="DT375" s="69"/>
      <c r="DU375" s="69"/>
      <c r="DV375" s="69"/>
      <c r="DW375" s="69"/>
      <c r="DX375" s="70"/>
      <c r="DY375" s="71"/>
      <c r="DZ375" s="68"/>
      <c r="EA375" s="69"/>
      <c r="EB375" s="69"/>
      <c r="EC375" s="69"/>
      <c r="ED375" s="69"/>
      <c r="EE375" s="70"/>
      <c r="EF375" s="71"/>
      <c r="EG375" s="70">
        <f t="shared" si="130"/>
        <v>1</v>
      </c>
      <c r="EH375" s="73">
        <f t="shared" si="131"/>
        <v>0</v>
      </c>
      <c r="EI375" s="70">
        <f t="shared" si="133"/>
        <v>0</v>
      </c>
      <c r="EJ375" s="66">
        <f t="shared" si="134"/>
        <v>0</v>
      </c>
      <c r="EM375" s="67"/>
    </row>
    <row r="376" spans="1:143" outlineLevel="1" x14ac:dyDescent="0.2">
      <c r="A376" s="302" t="s">
        <v>514</v>
      </c>
      <c r="B376" s="303" t="s">
        <v>236</v>
      </c>
      <c r="C376" s="306" t="str">
        <f>IFERROR(IFERROR(IF(MATCH(B376,[1]SINAPI!$A$3:$A$7037,0),(PROPER(VLOOKUP(B376,[1]SINAPI!$A$3:$E$7037,5,0))),0),IFERROR(IF(MATCH(B376,'[1]CDHU-182'!$A$9:$A$4098,0),(UPPER(VLOOKUP(B376,'[1]CDHU-182'!$A$9:$H$4098,8,0))),0),IFERROR(IF(MATCH(B376,[1]FDE!$A$7:$A$3232,0),(VLOOKUP(B376,[1]FDE!$A$7:$E$3232,5,0)),0),IF(MATCH(B376,'[1]SIURB Edif'!$A$2:$A$2699,0),(PROPER(VLOOKUP(B376,'[1]SIURB Edif'!A$2:E$2699,5,0))),0))))," ")</f>
        <v>CDHU-182</v>
      </c>
      <c r="D376" s="169" t="s">
        <v>798</v>
      </c>
      <c r="E376" s="170" t="s">
        <v>22</v>
      </c>
      <c r="F376" s="174">
        <v>30.61</v>
      </c>
      <c r="G376" s="74"/>
      <c r="H376" s="172">
        <f>ROUND(IFERROR(F376*G376," - "),2)</f>
        <v>0</v>
      </c>
      <c r="I376" s="175" t="e">
        <f>H376/$G$686</f>
        <v>#DIV/0!</v>
      </c>
      <c r="J376" s="19">
        <f t="shared" si="132"/>
        <v>1</v>
      </c>
      <c r="K376" s="68">
        <f>SUM(L376:P376)</f>
        <v>0</v>
      </c>
      <c r="L376" s="69"/>
      <c r="M376" s="69"/>
      <c r="N376" s="69"/>
      <c r="O376" s="69"/>
      <c r="P376" s="69"/>
      <c r="Q376" s="73">
        <f>K376*$H376</f>
        <v>0</v>
      </c>
      <c r="R376" s="68">
        <f>SUM(S376:W376)</f>
        <v>0</v>
      </c>
      <c r="S376" s="69"/>
      <c r="T376" s="69"/>
      <c r="U376" s="69"/>
      <c r="V376" s="69"/>
      <c r="W376" s="69"/>
      <c r="X376" s="71">
        <f>R376*$H376</f>
        <v>0</v>
      </c>
      <c r="Y376" s="68">
        <f>SUM(Z376:AD376)</f>
        <v>0</v>
      </c>
      <c r="Z376" s="69"/>
      <c r="AA376" s="69"/>
      <c r="AB376" s="69"/>
      <c r="AC376" s="69"/>
      <c r="AD376" s="69"/>
      <c r="AE376" s="71">
        <f>Y376*$H376</f>
        <v>0</v>
      </c>
      <c r="AF376" s="68">
        <f>SUM(AG376:AK376)</f>
        <v>0</v>
      </c>
      <c r="AG376" s="69"/>
      <c r="AH376" s="69"/>
      <c r="AI376" s="69"/>
      <c r="AJ376" s="69"/>
      <c r="AK376" s="69"/>
      <c r="AL376" s="71">
        <f>AF376*$H376</f>
        <v>0</v>
      </c>
      <c r="AM376" s="68">
        <f>SUM(AN376:AR376)</f>
        <v>0</v>
      </c>
      <c r="AN376" s="69"/>
      <c r="AO376" s="69"/>
      <c r="AP376" s="69"/>
      <c r="AQ376" s="69"/>
      <c r="AR376" s="69"/>
      <c r="AS376" s="71">
        <f>AM376*$H376</f>
        <v>0</v>
      </c>
      <c r="AT376" s="68">
        <f>SUM(AU376:AY376)</f>
        <v>0</v>
      </c>
      <c r="AU376" s="69"/>
      <c r="AV376" s="69"/>
      <c r="AW376" s="69"/>
      <c r="AX376" s="69"/>
      <c r="AY376" s="69"/>
      <c r="AZ376" s="71">
        <f>AT376*$H376</f>
        <v>0</v>
      </c>
      <c r="BA376" s="68">
        <f>SUM(BB376:BF376)</f>
        <v>0</v>
      </c>
      <c r="BB376" s="69"/>
      <c r="BC376" s="69"/>
      <c r="BD376" s="69"/>
      <c r="BE376" s="69"/>
      <c r="BF376" s="69"/>
      <c r="BG376" s="71">
        <f>BA376*$H376</f>
        <v>0</v>
      </c>
      <c r="BH376" s="68">
        <f>SUM(BI376:BM376)</f>
        <v>0</v>
      </c>
      <c r="BI376" s="69"/>
      <c r="BJ376" s="69"/>
      <c r="BK376" s="69"/>
      <c r="BL376" s="69"/>
      <c r="BM376" s="69"/>
      <c r="BN376" s="71">
        <f>BH376*$H376</f>
        <v>0</v>
      </c>
      <c r="BO376" s="68">
        <f>SUM(BP376:BT376)</f>
        <v>0</v>
      </c>
      <c r="BP376" s="69"/>
      <c r="BQ376" s="69"/>
      <c r="BR376" s="69"/>
      <c r="BS376" s="69"/>
      <c r="BT376" s="69"/>
      <c r="BU376" s="71">
        <f>BO376*$H376</f>
        <v>0</v>
      </c>
      <c r="BV376" s="68">
        <f>SUM(BW376:CA376)</f>
        <v>0</v>
      </c>
      <c r="BW376" s="69"/>
      <c r="BX376" s="69"/>
      <c r="BY376" s="69"/>
      <c r="BZ376" s="69"/>
      <c r="CA376" s="69"/>
      <c r="CB376" s="71">
        <f>BV376*$H376</f>
        <v>0</v>
      </c>
      <c r="CC376" s="68">
        <f>SUM(CD376:CH376)</f>
        <v>0</v>
      </c>
      <c r="CD376" s="69"/>
      <c r="CE376" s="69"/>
      <c r="CF376" s="69"/>
      <c r="CG376" s="69"/>
      <c r="CH376" s="69"/>
      <c r="CI376" s="71">
        <f>CC376*$H376</f>
        <v>0</v>
      </c>
      <c r="CJ376" s="68">
        <f>SUM(CK376:CO376)</f>
        <v>0</v>
      </c>
      <c r="CK376" s="69"/>
      <c r="CL376" s="69"/>
      <c r="CM376" s="69"/>
      <c r="CN376" s="69"/>
      <c r="CO376" s="69"/>
      <c r="CP376" s="71">
        <f>CJ376*$H376</f>
        <v>0</v>
      </c>
      <c r="CQ376" s="68">
        <f>SUM(CR376:CV376)</f>
        <v>0</v>
      </c>
      <c r="CR376" s="69"/>
      <c r="CS376" s="69"/>
      <c r="CT376" s="69"/>
      <c r="CU376" s="69"/>
      <c r="CV376" s="69"/>
      <c r="CW376" s="71">
        <f>CQ376*$H376</f>
        <v>0</v>
      </c>
      <c r="CX376" s="68">
        <f>SUM(CY376:DC376)</f>
        <v>0</v>
      </c>
      <c r="CY376" s="69"/>
      <c r="CZ376" s="69"/>
      <c r="DA376" s="69"/>
      <c r="DB376" s="69"/>
      <c r="DC376" s="69"/>
      <c r="DD376" s="71">
        <f>CX376*$H376</f>
        <v>0</v>
      </c>
      <c r="DE376" s="68">
        <f>SUM(DF376:DJ376)</f>
        <v>0</v>
      </c>
      <c r="DF376" s="69"/>
      <c r="DG376" s="69"/>
      <c r="DH376" s="69"/>
      <c r="DI376" s="69"/>
      <c r="DJ376" s="69"/>
      <c r="DK376" s="71">
        <f>DE376*$H376</f>
        <v>0</v>
      </c>
      <c r="DL376" s="68">
        <f>SUM(DM376:DQ376)</f>
        <v>0</v>
      </c>
      <c r="DM376" s="69"/>
      <c r="DN376" s="69"/>
      <c r="DO376" s="69"/>
      <c r="DP376" s="69"/>
      <c r="DQ376" s="69"/>
      <c r="DR376" s="71">
        <f>DL376*$H376</f>
        <v>0</v>
      </c>
      <c r="DS376" s="68">
        <f>SUM(DT376:DX376)</f>
        <v>0</v>
      </c>
      <c r="DT376" s="69"/>
      <c r="DU376" s="69"/>
      <c r="DV376" s="69"/>
      <c r="DW376" s="69"/>
      <c r="DX376" s="69"/>
      <c r="DY376" s="71">
        <f>DS376*$H376</f>
        <v>0</v>
      </c>
      <c r="DZ376" s="68">
        <f>SUM(EA376:EE376)</f>
        <v>0</v>
      </c>
      <c r="EA376" s="69"/>
      <c r="EB376" s="69"/>
      <c r="EC376" s="69"/>
      <c r="ED376" s="69"/>
      <c r="EE376" s="69"/>
      <c r="EF376" s="71">
        <f>DZ376*$H376</f>
        <v>0</v>
      </c>
      <c r="EG376" s="70">
        <f t="shared" si="130"/>
        <v>1</v>
      </c>
      <c r="EH376" s="73">
        <f t="shared" si="131"/>
        <v>0</v>
      </c>
      <c r="EI376" s="70">
        <f t="shared" si="133"/>
        <v>0</v>
      </c>
      <c r="EJ376" s="66">
        <f t="shared" si="134"/>
        <v>0</v>
      </c>
      <c r="EM376" s="67"/>
    </row>
    <row r="377" spans="1:143" outlineLevel="1" x14ac:dyDescent="0.2">
      <c r="A377" s="302" t="s">
        <v>515</v>
      </c>
      <c r="B377" s="303" t="s">
        <v>237</v>
      </c>
      <c r="C377" s="306" t="str">
        <f>IFERROR(IFERROR(IF(MATCH(B377,[1]SINAPI!$A$3:$A$7037,0),(PROPER(VLOOKUP(B377,[1]SINAPI!$A$3:$E$7037,5,0))),0),IFERROR(IF(MATCH(B377,'[1]CDHU-182'!$A$9:$A$4098,0),(UPPER(VLOOKUP(B377,'[1]CDHU-182'!$A$9:$H$4098,8,0))),0),IFERROR(IF(MATCH(B377,[1]FDE!$A$7:$A$3232,0),(VLOOKUP(B377,[1]FDE!$A$7:$E$3232,5,0)),0),IF(MATCH(B377,'[1]SIURB Edif'!$A$2:$A$2699,0),(PROPER(VLOOKUP(B377,'[1]SIURB Edif'!A$2:E$2699,5,0))),0))))," ")</f>
        <v>CDHU-182</v>
      </c>
      <c r="D377" s="169" t="s">
        <v>814</v>
      </c>
      <c r="E377" s="170" t="s">
        <v>22</v>
      </c>
      <c r="F377" s="174">
        <v>30.61</v>
      </c>
      <c r="G377" s="74"/>
      <c r="H377" s="172">
        <f>ROUND(IFERROR(F377*G377," - "),2)</f>
        <v>0</v>
      </c>
      <c r="I377" s="175" t="e">
        <f>H377/$G$686</f>
        <v>#DIV/0!</v>
      </c>
      <c r="J377" s="19">
        <f t="shared" si="132"/>
        <v>1</v>
      </c>
      <c r="K377" s="68">
        <f>SUM(L377:P377)</f>
        <v>0</v>
      </c>
      <c r="L377" s="69"/>
      <c r="M377" s="69"/>
      <c r="N377" s="69"/>
      <c r="O377" s="69"/>
      <c r="P377" s="69"/>
      <c r="Q377" s="73">
        <f>K377*$H377</f>
        <v>0</v>
      </c>
      <c r="R377" s="68">
        <f>SUM(S377:W377)</f>
        <v>0</v>
      </c>
      <c r="S377" s="69"/>
      <c r="T377" s="69"/>
      <c r="U377" s="69"/>
      <c r="V377" s="69"/>
      <c r="W377" s="69"/>
      <c r="X377" s="71">
        <f>R377*$H377</f>
        <v>0</v>
      </c>
      <c r="Y377" s="68">
        <f>SUM(Z377:AD377)</f>
        <v>0</v>
      </c>
      <c r="Z377" s="69"/>
      <c r="AA377" s="69"/>
      <c r="AB377" s="69"/>
      <c r="AC377" s="69"/>
      <c r="AD377" s="69"/>
      <c r="AE377" s="71">
        <f>Y377*$H377</f>
        <v>0</v>
      </c>
      <c r="AF377" s="68">
        <f>SUM(AG377:AK377)</f>
        <v>0</v>
      </c>
      <c r="AG377" s="69"/>
      <c r="AH377" s="69"/>
      <c r="AI377" s="69"/>
      <c r="AJ377" s="69"/>
      <c r="AK377" s="69"/>
      <c r="AL377" s="71">
        <f>AF377*$H377</f>
        <v>0</v>
      </c>
      <c r="AM377" s="68">
        <f>SUM(AN377:AR377)</f>
        <v>0</v>
      </c>
      <c r="AN377" s="69"/>
      <c r="AO377" s="69"/>
      <c r="AP377" s="69"/>
      <c r="AQ377" s="69"/>
      <c r="AR377" s="69"/>
      <c r="AS377" s="71">
        <f>AM377*$H377</f>
        <v>0</v>
      </c>
      <c r="AT377" s="68">
        <f>SUM(AU377:AY377)</f>
        <v>0</v>
      </c>
      <c r="AU377" s="69"/>
      <c r="AV377" s="69"/>
      <c r="AW377" s="69"/>
      <c r="AX377" s="69"/>
      <c r="AY377" s="69"/>
      <c r="AZ377" s="71">
        <f>AT377*$H377</f>
        <v>0</v>
      </c>
      <c r="BA377" s="68">
        <f>SUM(BB377:BF377)</f>
        <v>0</v>
      </c>
      <c r="BB377" s="69"/>
      <c r="BC377" s="69"/>
      <c r="BD377" s="69"/>
      <c r="BE377" s="69"/>
      <c r="BF377" s="69"/>
      <c r="BG377" s="71">
        <f>BA377*$H377</f>
        <v>0</v>
      </c>
      <c r="BH377" s="68">
        <f>SUM(BI377:BM377)</f>
        <v>0</v>
      </c>
      <c r="BI377" s="69"/>
      <c r="BJ377" s="69"/>
      <c r="BK377" s="69"/>
      <c r="BL377" s="69"/>
      <c r="BM377" s="69"/>
      <c r="BN377" s="71">
        <f>BH377*$H377</f>
        <v>0</v>
      </c>
      <c r="BO377" s="68">
        <f>SUM(BP377:BT377)</f>
        <v>0</v>
      </c>
      <c r="BP377" s="69"/>
      <c r="BQ377" s="69"/>
      <c r="BR377" s="69"/>
      <c r="BS377" s="69"/>
      <c r="BT377" s="69"/>
      <c r="BU377" s="71">
        <f>BO377*$H377</f>
        <v>0</v>
      </c>
      <c r="BV377" s="68">
        <f>SUM(BW377:CA377)</f>
        <v>0</v>
      </c>
      <c r="BW377" s="69"/>
      <c r="BX377" s="69"/>
      <c r="BY377" s="69"/>
      <c r="BZ377" s="69"/>
      <c r="CA377" s="69"/>
      <c r="CB377" s="71">
        <f>BV377*$H377</f>
        <v>0</v>
      </c>
      <c r="CC377" s="68">
        <f>SUM(CD377:CH377)</f>
        <v>0</v>
      </c>
      <c r="CD377" s="69"/>
      <c r="CE377" s="69"/>
      <c r="CF377" s="69"/>
      <c r="CG377" s="69"/>
      <c r="CH377" s="69"/>
      <c r="CI377" s="71">
        <f>CC377*$H377</f>
        <v>0</v>
      </c>
      <c r="CJ377" s="68">
        <f>SUM(CK377:CO377)</f>
        <v>0</v>
      </c>
      <c r="CK377" s="69"/>
      <c r="CL377" s="69"/>
      <c r="CM377" s="69"/>
      <c r="CN377" s="69"/>
      <c r="CO377" s="69"/>
      <c r="CP377" s="71">
        <f>CJ377*$H377</f>
        <v>0</v>
      </c>
      <c r="CQ377" s="68">
        <f>SUM(CR377:CV377)</f>
        <v>0</v>
      </c>
      <c r="CR377" s="69"/>
      <c r="CS377" s="69"/>
      <c r="CT377" s="69"/>
      <c r="CU377" s="69"/>
      <c r="CV377" s="69"/>
      <c r="CW377" s="71">
        <f>CQ377*$H377</f>
        <v>0</v>
      </c>
      <c r="CX377" s="68">
        <f>SUM(CY377:DC377)</f>
        <v>0</v>
      </c>
      <c r="CY377" s="69"/>
      <c r="CZ377" s="69"/>
      <c r="DA377" s="69"/>
      <c r="DB377" s="69"/>
      <c r="DC377" s="69"/>
      <c r="DD377" s="71">
        <f>CX377*$H377</f>
        <v>0</v>
      </c>
      <c r="DE377" s="68">
        <f>SUM(DF377:DJ377)</f>
        <v>0</v>
      </c>
      <c r="DF377" s="69"/>
      <c r="DG377" s="69"/>
      <c r="DH377" s="69"/>
      <c r="DI377" s="69"/>
      <c r="DJ377" s="69"/>
      <c r="DK377" s="71">
        <f>DE377*$H377</f>
        <v>0</v>
      </c>
      <c r="DL377" s="68">
        <f>SUM(DM377:DQ377)</f>
        <v>0</v>
      </c>
      <c r="DM377" s="69"/>
      <c r="DN377" s="69"/>
      <c r="DO377" s="69"/>
      <c r="DP377" s="69"/>
      <c r="DQ377" s="69"/>
      <c r="DR377" s="71">
        <f>DL377*$H377</f>
        <v>0</v>
      </c>
      <c r="DS377" s="68">
        <f>SUM(DT377:DX377)</f>
        <v>0</v>
      </c>
      <c r="DT377" s="69"/>
      <c r="DU377" s="69"/>
      <c r="DV377" s="69"/>
      <c r="DW377" s="69"/>
      <c r="DX377" s="69"/>
      <c r="DY377" s="71">
        <f>DS377*$H377</f>
        <v>0</v>
      </c>
      <c r="DZ377" s="68">
        <f>SUM(EA377:EE377)</f>
        <v>0</v>
      </c>
      <c r="EA377" s="69"/>
      <c r="EB377" s="69"/>
      <c r="EC377" s="69"/>
      <c r="ED377" s="69"/>
      <c r="EE377" s="69"/>
      <c r="EF377" s="71">
        <f>DZ377*$H377</f>
        <v>0</v>
      </c>
      <c r="EG377" s="70">
        <f t="shared" si="130"/>
        <v>1</v>
      </c>
      <c r="EH377" s="73">
        <f t="shared" si="131"/>
        <v>0</v>
      </c>
      <c r="EI377" s="70">
        <f t="shared" si="133"/>
        <v>0</v>
      </c>
      <c r="EJ377" s="66">
        <f t="shared" si="134"/>
        <v>0</v>
      </c>
      <c r="EM377" s="67"/>
    </row>
    <row r="378" spans="1:143" outlineLevel="1" x14ac:dyDescent="0.2">
      <c r="A378" s="302" t="s">
        <v>516</v>
      </c>
      <c r="B378" s="303" t="s">
        <v>224</v>
      </c>
      <c r="C378" s="306" t="str">
        <f>IFERROR(IFERROR(IF(MATCH(B378,[1]SINAPI!$A$3:$A$7037,0),(PROPER(VLOOKUP(B378,[1]SINAPI!$A$3:$E$7037,5,0))),0),IFERROR(IF(MATCH(B378,'[1]CDHU-182'!$A$9:$A$4098,0),(UPPER(VLOOKUP(B378,'[1]CDHU-182'!$A$9:$H$4098,8,0))),0),IFERROR(IF(MATCH(B378,[1]FDE!$A$7:$A$3232,0),(VLOOKUP(B378,[1]FDE!$A$7:$E$3232,5,0)),0),IF(MATCH(B378,'[1]SIURB Edif'!$A$2:$A$2699,0),(PROPER(VLOOKUP(B378,'[1]SIURB Edif'!A$2:E$2699,5,0))),0))))," ")</f>
        <v>CDHU-182</v>
      </c>
      <c r="D378" s="169" t="s">
        <v>823</v>
      </c>
      <c r="E378" s="170" t="s">
        <v>22</v>
      </c>
      <c r="F378" s="174">
        <v>79.77</v>
      </c>
      <c r="G378" s="74"/>
      <c r="H378" s="172">
        <f>ROUND(IFERROR(F378*G378," - "),2)</f>
        <v>0</v>
      </c>
      <c r="I378" s="175" t="e">
        <f>H378/$G$686</f>
        <v>#DIV/0!</v>
      </c>
      <c r="J378" s="19">
        <f>EG378</f>
        <v>1</v>
      </c>
      <c r="K378" s="68">
        <f>SUM(L378:P378)</f>
        <v>0</v>
      </c>
      <c r="L378" s="69"/>
      <c r="M378" s="69"/>
      <c r="N378" s="69"/>
      <c r="O378" s="69"/>
      <c r="P378" s="69"/>
      <c r="Q378" s="73">
        <f>K378*$H378</f>
        <v>0</v>
      </c>
      <c r="R378" s="68">
        <f>SUM(S378:W378)</f>
        <v>0</v>
      </c>
      <c r="S378" s="69"/>
      <c r="T378" s="69"/>
      <c r="U378" s="69"/>
      <c r="V378" s="69"/>
      <c r="W378" s="69"/>
      <c r="X378" s="71">
        <f>R378*$H378</f>
        <v>0</v>
      </c>
      <c r="Y378" s="68">
        <f>SUM(Z378:AD378)</f>
        <v>0</v>
      </c>
      <c r="Z378" s="69"/>
      <c r="AA378" s="69"/>
      <c r="AB378" s="69"/>
      <c r="AC378" s="69"/>
      <c r="AD378" s="69"/>
      <c r="AE378" s="71">
        <f>Y378*$H378</f>
        <v>0</v>
      </c>
      <c r="AF378" s="68">
        <f>SUM(AG378:AK378)</f>
        <v>0</v>
      </c>
      <c r="AG378" s="69"/>
      <c r="AH378" s="69"/>
      <c r="AI378" s="69"/>
      <c r="AJ378" s="69"/>
      <c r="AK378" s="69"/>
      <c r="AL378" s="71">
        <f>AF378*$H378</f>
        <v>0</v>
      </c>
      <c r="AM378" s="68">
        <f>SUM(AN378:AR378)</f>
        <v>0</v>
      </c>
      <c r="AN378" s="69"/>
      <c r="AO378" s="69"/>
      <c r="AP378" s="69"/>
      <c r="AQ378" s="69"/>
      <c r="AR378" s="69"/>
      <c r="AS378" s="71">
        <f>AM378*$H378</f>
        <v>0</v>
      </c>
      <c r="AT378" s="68">
        <f>SUM(AU378:AY378)</f>
        <v>0</v>
      </c>
      <c r="AU378" s="69"/>
      <c r="AV378" s="69"/>
      <c r="AW378" s="69"/>
      <c r="AX378" s="69"/>
      <c r="AY378" s="69"/>
      <c r="AZ378" s="71">
        <f>AT378*$H378</f>
        <v>0</v>
      </c>
      <c r="BA378" s="68">
        <f>SUM(BB378:BF378)</f>
        <v>0</v>
      </c>
      <c r="BB378" s="69"/>
      <c r="BC378" s="69"/>
      <c r="BD378" s="69"/>
      <c r="BE378" s="69"/>
      <c r="BF378" s="69"/>
      <c r="BG378" s="71">
        <f>BA378*$H378</f>
        <v>0</v>
      </c>
      <c r="BH378" s="68">
        <f>SUM(BI378:BM378)</f>
        <v>0</v>
      </c>
      <c r="BI378" s="69"/>
      <c r="BJ378" s="69"/>
      <c r="BK378" s="69"/>
      <c r="BL378" s="69"/>
      <c r="BM378" s="69"/>
      <c r="BN378" s="71">
        <f>BH378*$H378</f>
        <v>0</v>
      </c>
      <c r="BO378" s="68">
        <f>SUM(BP378:BT378)</f>
        <v>0</v>
      </c>
      <c r="BP378" s="69"/>
      <c r="BQ378" s="69"/>
      <c r="BR378" s="69"/>
      <c r="BS378" s="69"/>
      <c r="BT378" s="69"/>
      <c r="BU378" s="71">
        <f>BO378*$H378</f>
        <v>0</v>
      </c>
      <c r="BV378" s="68">
        <f>SUM(BW378:CA378)</f>
        <v>0</v>
      </c>
      <c r="BW378" s="69"/>
      <c r="BX378" s="69"/>
      <c r="BY378" s="69"/>
      <c r="BZ378" s="69"/>
      <c r="CA378" s="69"/>
      <c r="CB378" s="71">
        <f>BV378*$H378</f>
        <v>0</v>
      </c>
      <c r="CC378" s="68">
        <f>SUM(CD378:CH378)</f>
        <v>0</v>
      </c>
      <c r="CD378" s="69"/>
      <c r="CE378" s="69"/>
      <c r="CF378" s="69"/>
      <c r="CG378" s="69"/>
      <c r="CH378" s="69"/>
      <c r="CI378" s="71">
        <f>CC378*$H378</f>
        <v>0</v>
      </c>
      <c r="CJ378" s="68">
        <f>SUM(CK378:CO378)</f>
        <v>0</v>
      </c>
      <c r="CK378" s="69"/>
      <c r="CL378" s="69"/>
      <c r="CM378" s="69"/>
      <c r="CN378" s="69"/>
      <c r="CO378" s="69"/>
      <c r="CP378" s="71">
        <f>CJ378*$H378</f>
        <v>0</v>
      </c>
      <c r="CQ378" s="68">
        <f>SUM(CR378:CV378)</f>
        <v>0</v>
      </c>
      <c r="CR378" s="69"/>
      <c r="CS378" s="69"/>
      <c r="CT378" s="69"/>
      <c r="CU378" s="69"/>
      <c r="CV378" s="69"/>
      <c r="CW378" s="71">
        <f>CQ378*$H378</f>
        <v>0</v>
      </c>
      <c r="CX378" s="68">
        <f>SUM(CY378:DC378)</f>
        <v>0</v>
      </c>
      <c r="CY378" s="69"/>
      <c r="CZ378" s="69"/>
      <c r="DA378" s="69"/>
      <c r="DB378" s="69"/>
      <c r="DC378" s="69"/>
      <c r="DD378" s="71">
        <f>CX378*$H378</f>
        <v>0</v>
      </c>
      <c r="DE378" s="68">
        <f>SUM(DF378:DJ378)</f>
        <v>0</v>
      </c>
      <c r="DF378" s="69"/>
      <c r="DG378" s="69"/>
      <c r="DH378" s="69"/>
      <c r="DI378" s="69"/>
      <c r="DJ378" s="69"/>
      <c r="DK378" s="71">
        <f>DE378*$H378</f>
        <v>0</v>
      </c>
      <c r="DL378" s="68">
        <f>SUM(DM378:DQ378)</f>
        <v>0</v>
      </c>
      <c r="DM378" s="69"/>
      <c r="DN378" s="69"/>
      <c r="DO378" s="69"/>
      <c r="DP378" s="69"/>
      <c r="DQ378" s="69"/>
      <c r="DR378" s="71">
        <f>DL378*$H378</f>
        <v>0</v>
      </c>
      <c r="DS378" s="68">
        <f>SUM(DT378:DX378)</f>
        <v>0</v>
      </c>
      <c r="DT378" s="69"/>
      <c r="DU378" s="69"/>
      <c r="DV378" s="69"/>
      <c r="DW378" s="69"/>
      <c r="DX378" s="69"/>
      <c r="DY378" s="71">
        <f>DS378*$H378</f>
        <v>0</v>
      </c>
      <c r="DZ378" s="68">
        <f>SUM(EA378:EE378)</f>
        <v>0</v>
      </c>
      <c r="EA378" s="69"/>
      <c r="EB378" s="69"/>
      <c r="EC378" s="69"/>
      <c r="ED378" s="69"/>
      <c r="EE378" s="69"/>
      <c r="EF378" s="71">
        <f>DZ378*$H378</f>
        <v>0</v>
      </c>
      <c r="EG378" s="70">
        <f>1-EI378</f>
        <v>1</v>
      </c>
      <c r="EH378" s="73">
        <f>H378-EJ378</f>
        <v>0</v>
      </c>
      <c r="EI378" s="70">
        <f>SUM(CJ378,CC378,BV378,BO378,BH378,BA378,AT378,AM378,AF378,Y378,R378,K378,CQ378,CX378,DE378,DL378,DS378,DZ378)</f>
        <v>0</v>
      </c>
      <c r="EJ378" s="66">
        <f>SUM(CP378,CI378,CB378,BU378,BN378,BG378,AZ378,AS378,AL378,AE378,X378,Q378,CW378,DD378,DK378,DR378,DY378,EF378)</f>
        <v>0</v>
      </c>
      <c r="EM378" s="67"/>
    </row>
    <row r="379" spans="1:143" outlineLevel="1" x14ac:dyDescent="0.2">
      <c r="A379" s="302" t="s">
        <v>517</v>
      </c>
      <c r="B379" s="303">
        <v>150312</v>
      </c>
      <c r="C379" s="306" t="str">
        <f>IFERROR(IFERROR(IF(MATCH(B379,[1]SINAPI!$A$3:$A$7037,0),(PROPER(VLOOKUP(B379,[1]SINAPI!$A$3:$E$7037,5,0))),0),IFERROR(IF(MATCH(B379,'[1]CDHU-182'!$A$9:$A$4098,0),(UPPER(VLOOKUP(B379,'[1]CDHU-182'!$A$9:$H$4098,8,0))),0),IFERROR(IF(MATCH(B379,[1]FDE!$A$7:$A$3232,0),(VLOOKUP(B379,[1]FDE!$A$7:$E$3232,5,0)),0),IF(MATCH(B379,'[1]SIURB Edif'!$A$2:$A$2699,0),(PROPER(VLOOKUP(B379,'[1]SIURB Edif'!A$2:E$2699,5,0))),0))))," ")</f>
        <v>Siurb (Edif)-Jan/21</v>
      </c>
      <c r="D379" s="169" t="s">
        <v>821</v>
      </c>
      <c r="E379" s="170" t="s">
        <v>322</v>
      </c>
      <c r="F379" s="174">
        <v>61.22</v>
      </c>
      <c r="G379" s="74"/>
      <c r="H379" s="172">
        <f>ROUND(IFERROR(F379*G379," - "),2)</f>
        <v>0</v>
      </c>
      <c r="I379" s="175" t="e">
        <f>H379/$G$686</f>
        <v>#DIV/0!</v>
      </c>
      <c r="J379" s="19">
        <f t="shared" si="132"/>
        <v>1</v>
      </c>
      <c r="K379" s="68">
        <f>SUM(L379:P379)</f>
        <v>0</v>
      </c>
      <c r="L379" s="69"/>
      <c r="M379" s="69"/>
      <c r="N379" s="69"/>
      <c r="O379" s="69"/>
      <c r="P379" s="69"/>
      <c r="Q379" s="73">
        <f>K379*$H379</f>
        <v>0</v>
      </c>
      <c r="R379" s="68">
        <f>SUM(S379:W379)</f>
        <v>0</v>
      </c>
      <c r="S379" s="69"/>
      <c r="T379" s="69"/>
      <c r="U379" s="69"/>
      <c r="V379" s="69"/>
      <c r="W379" s="69"/>
      <c r="X379" s="71">
        <f>R379*$H379</f>
        <v>0</v>
      </c>
      <c r="Y379" s="68">
        <f>SUM(Z379:AD379)</f>
        <v>0</v>
      </c>
      <c r="Z379" s="69"/>
      <c r="AA379" s="69"/>
      <c r="AB379" s="69"/>
      <c r="AC379" s="69"/>
      <c r="AD379" s="69"/>
      <c r="AE379" s="71">
        <f>Y379*$H379</f>
        <v>0</v>
      </c>
      <c r="AF379" s="68">
        <f>SUM(AG379:AK379)</f>
        <v>0</v>
      </c>
      <c r="AG379" s="69"/>
      <c r="AH379" s="69"/>
      <c r="AI379" s="69"/>
      <c r="AJ379" s="69"/>
      <c r="AK379" s="69"/>
      <c r="AL379" s="71">
        <f>AF379*$H379</f>
        <v>0</v>
      </c>
      <c r="AM379" s="68">
        <f>SUM(AN379:AR379)</f>
        <v>0</v>
      </c>
      <c r="AN379" s="69"/>
      <c r="AO379" s="69"/>
      <c r="AP379" s="69"/>
      <c r="AQ379" s="69"/>
      <c r="AR379" s="69"/>
      <c r="AS379" s="71">
        <f>AM379*$H379</f>
        <v>0</v>
      </c>
      <c r="AT379" s="68">
        <f>SUM(AU379:AY379)</f>
        <v>0</v>
      </c>
      <c r="AU379" s="69"/>
      <c r="AV379" s="69"/>
      <c r="AW379" s="69"/>
      <c r="AX379" s="69"/>
      <c r="AY379" s="69"/>
      <c r="AZ379" s="71">
        <f>AT379*$H379</f>
        <v>0</v>
      </c>
      <c r="BA379" s="68">
        <f>SUM(BB379:BF379)</f>
        <v>0</v>
      </c>
      <c r="BB379" s="69"/>
      <c r="BC379" s="69"/>
      <c r="BD379" s="69"/>
      <c r="BE379" s="69"/>
      <c r="BF379" s="69"/>
      <c r="BG379" s="71">
        <f>BA379*$H379</f>
        <v>0</v>
      </c>
      <c r="BH379" s="68">
        <f>SUM(BI379:BM379)</f>
        <v>0</v>
      </c>
      <c r="BI379" s="69"/>
      <c r="BJ379" s="69"/>
      <c r="BK379" s="69"/>
      <c r="BL379" s="69"/>
      <c r="BM379" s="69"/>
      <c r="BN379" s="71">
        <f>BH379*$H379</f>
        <v>0</v>
      </c>
      <c r="BO379" s="68">
        <f>SUM(BP379:BT379)</f>
        <v>0</v>
      </c>
      <c r="BP379" s="69"/>
      <c r="BQ379" s="69"/>
      <c r="BR379" s="69"/>
      <c r="BS379" s="69"/>
      <c r="BT379" s="69"/>
      <c r="BU379" s="71">
        <f>BO379*$H379</f>
        <v>0</v>
      </c>
      <c r="BV379" s="68">
        <f>SUM(BW379:CA379)</f>
        <v>0</v>
      </c>
      <c r="BW379" s="69"/>
      <c r="BX379" s="69"/>
      <c r="BY379" s="69"/>
      <c r="BZ379" s="69"/>
      <c r="CA379" s="69"/>
      <c r="CB379" s="71">
        <f>BV379*$H379</f>
        <v>0</v>
      </c>
      <c r="CC379" s="68">
        <f>SUM(CD379:CH379)</f>
        <v>0</v>
      </c>
      <c r="CD379" s="69"/>
      <c r="CE379" s="69"/>
      <c r="CF379" s="69"/>
      <c r="CG379" s="69"/>
      <c r="CH379" s="69"/>
      <c r="CI379" s="71">
        <f>CC379*$H379</f>
        <v>0</v>
      </c>
      <c r="CJ379" s="68">
        <f>SUM(CK379:CO379)</f>
        <v>0</v>
      </c>
      <c r="CK379" s="69"/>
      <c r="CL379" s="69"/>
      <c r="CM379" s="69"/>
      <c r="CN379" s="69"/>
      <c r="CO379" s="69"/>
      <c r="CP379" s="71">
        <f>CJ379*$H379</f>
        <v>0</v>
      </c>
      <c r="CQ379" s="68">
        <f>SUM(CR379:CV379)</f>
        <v>0</v>
      </c>
      <c r="CR379" s="69"/>
      <c r="CS379" s="69"/>
      <c r="CT379" s="69"/>
      <c r="CU379" s="69"/>
      <c r="CV379" s="69"/>
      <c r="CW379" s="71">
        <f>CQ379*$H379</f>
        <v>0</v>
      </c>
      <c r="CX379" s="68">
        <f>SUM(CY379:DC379)</f>
        <v>0</v>
      </c>
      <c r="CY379" s="69"/>
      <c r="CZ379" s="69"/>
      <c r="DA379" s="69"/>
      <c r="DB379" s="69"/>
      <c r="DC379" s="69"/>
      <c r="DD379" s="71">
        <f>CX379*$H379</f>
        <v>0</v>
      </c>
      <c r="DE379" s="68">
        <f>SUM(DF379:DJ379)</f>
        <v>0</v>
      </c>
      <c r="DF379" s="69"/>
      <c r="DG379" s="69"/>
      <c r="DH379" s="69"/>
      <c r="DI379" s="69"/>
      <c r="DJ379" s="69"/>
      <c r="DK379" s="71">
        <f>DE379*$H379</f>
        <v>0</v>
      </c>
      <c r="DL379" s="68">
        <f>SUM(DM379:DQ379)</f>
        <v>0</v>
      </c>
      <c r="DM379" s="69"/>
      <c r="DN379" s="69"/>
      <c r="DO379" s="69"/>
      <c r="DP379" s="69"/>
      <c r="DQ379" s="69"/>
      <c r="DR379" s="71">
        <f>DL379*$H379</f>
        <v>0</v>
      </c>
      <c r="DS379" s="68">
        <f>SUM(DT379:DX379)</f>
        <v>0</v>
      </c>
      <c r="DT379" s="69"/>
      <c r="DU379" s="69"/>
      <c r="DV379" s="69"/>
      <c r="DW379" s="69"/>
      <c r="DX379" s="69"/>
      <c r="DY379" s="71">
        <f>DS379*$H379</f>
        <v>0</v>
      </c>
      <c r="DZ379" s="68">
        <f>SUM(EA379:EE379)</f>
        <v>0</v>
      </c>
      <c r="EA379" s="69"/>
      <c r="EB379" s="69"/>
      <c r="EC379" s="69"/>
      <c r="ED379" s="69"/>
      <c r="EE379" s="69"/>
      <c r="EF379" s="71">
        <f>DZ379*$H379</f>
        <v>0</v>
      </c>
      <c r="EG379" s="70">
        <f t="shared" si="130"/>
        <v>1</v>
      </c>
      <c r="EH379" s="73">
        <f t="shared" si="131"/>
        <v>0</v>
      </c>
      <c r="EI379" s="70">
        <f t="shared" si="133"/>
        <v>0</v>
      </c>
      <c r="EJ379" s="66">
        <f t="shared" si="134"/>
        <v>0</v>
      </c>
      <c r="EM379" s="67"/>
    </row>
    <row r="380" spans="1:143" ht="25.5" outlineLevel="1" x14ac:dyDescent="0.2">
      <c r="A380" s="313" t="s">
        <v>499</v>
      </c>
      <c r="B380" s="314"/>
      <c r="C380" s="307"/>
      <c r="D380" s="176" t="s">
        <v>355</v>
      </c>
      <c r="E380" s="28">
        <f>SUM(H381:H383)</f>
        <v>0</v>
      </c>
      <c r="F380" s="28"/>
      <c r="G380" s="28"/>
      <c r="H380" s="28"/>
      <c r="I380" s="27" t="e">
        <f>E380/$G$686</f>
        <v>#DIV/0!</v>
      </c>
      <c r="J380" s="19">
        <f t="shared" si="132"/>
        <v>1</v>
      </c>
      <c r="K380" s="68"/>
      <c r="L380" s="69"/>
      <c r="M380" s="69"/>
      <c r="N380" s="69"/>
      <c r="O380" s="69"/>
      <c r="P380" s="70"/>
      <c r="Q380" s="73"/>
      <c r="R380" s="68"/>
      <c r="S380" s="69"/>
      <c r="T380" s="69"/>
      <c r="U380" s="69"/>
      <c r="V380" s="69"/>
      <c r="W380" s="70"/>
      <c r="X380" s="71"/>
      <c r="Y380" s="68"/>
      <c r="Z380" s="69"/>
      <c r="AA380" s="69"/>
      <c r="AB380" s="69"/>
      <c r="AC380" s="69"/>
      <c r="AD380" s="70"/>
      <c r="AE380" s="71"/>
      <c r="AF380" s="68"/>
      <c r="AG380" s="69"/>
      <c r="AH380" s="69"/>
      <c r="AI380" s="69"/>
      <c r="AJ380" s="69"/>
      <c r="AK380" s="70"/>
      <c r="AL380" s="71"/>
      <c r="AM380" s="68"/>
      <c r="AN380" s="69"/>
      <c r="AO380" s="69"/>
      <c r="AP380" s="69"/>
      <c r="AQ380" s="69"/>
      <c r="AR380" s="70"/>
      <c r="AS380" s="71"/>
      <c r="AT380" s="68"/>
      <c r="AU380" s="69"/>
      <c r="AV380" s="69"/>
      <c r="AW380" s="69"/>
      <c r="AX380" s="69"/>
      <c r="AY380" s="70"/>
      <c r="AZ380" s="71"/>
      <c r="BA380" s="68"/>
      <c r="BB380" s="69"/>
      <c r="BC380" s="69"/>
      <c r="BD380" s="69"/>
      <c r="BE380" s="69"/>
      <c r="BF380" s="70"/>
      <c r="BG380" s="71"/>
      <c r="BH380" s="68"/>
      <c r="BI380" s="69"/>
      <c r="BJ380" s="69"/>
      <c r="BK380" s="69"/>
      <c r="BL380" s="69"/>
      <c r="BM380" s="70"/>
      <c r="BN380" s="71"/>
      <c r="BO380" s="68"/>
      <c r="BP380" s="69"/>
      <c r="BQ380" s="69"/>
      <c r="BR380" s="69"/>
      <c r="BS380" s="69"/>
      <c r="BT380" s="70"/>
      <c r="BU380" s="71"/>
      <c r="BV380" s="68"/>
      <c r="BW380" s="69"/>
      <c r="BX380" s="69"/>
      <c r="BY380" s="69"/>
      <c r="BZ380" s="69"/>
      <c r="CA380" s="70"/>
      <c r="CB380" s="71"/>
      <c r="CC380" s="68"/>
      <c r="CD380" s="69"/>
      <c r="CE380" s="69"/>
      <c r="CF380" s="69"/>
      <c r="CG380" s="69"/>
      <c r="CH380" s="70"/>
      <c r="CI380" s="71"/>
      <c r="CJ380" s="68"/>
      <c r="CK380" s="69"/>
      <c r="CL380" s="69"/>
      <c r="CM380" s="69"/>
      <c r="CN380" s="69"/>
      <c r="CO380" s="70"/>
      <c r="CP380" s="71"/>
      <c r="CQ380" s="68"/>
      <c r="CR380" s="69"/>
      <c r="CS380" s="69"/>
      <c r="CT380" s="69"/>
      <c r="CU380" s="69"/>
      <c r="CV380" s="70"/>
      <c r="CW380" s="71"/>
      <c r="CX380" s="68"/>
      <c r="CY380" s="69"/>
      <c r="CZ380" s="69"/>
      <c r="DA380" s="69"/>
      <c r="DB380" s="69"/>
      <c r="DC380" s="70"/>
      <c r="DD380" s="71"/>
      <c r="DE380" s="68"/>
      <c r="DF380" s="69"/>
      <c r="DG380" s="69"/>
      <c r="DH380" s="69"/>
      <c r="DI380" s="69"/>
      <c r="DJ380" s="70"/>
      <c r="DK380" s="71"/>
      <c r="DL380" s="68"/>
      <c r="DM380" s="69"/>
      <c r="DN380" s="69"/>
      <c r="DO380" s="69"/>
      <c r="DP380" s="69"/>
      <c r="DQ380" s="70"/>
      <c r="DR380" s="71"/>
      <c r="DS380" s="68"/>
      <c r="DT380" s="69"/>
      <c r="DU380" s="69"/>
      <c r="DV380" s="69"/>
      <c r="DW380" s="69"/>
      <c r="DX380" s="70"/>
      <c r="DY380" s="71"/>
      <c r="DZ380" s="68"/>
      <c r="EA380" s="69"/>
      <c r="EB380" s="69"/>
      <c r="EC380" s="69"/>
      <c r="ED380" s="69"/>
      <c r="EE380" s="70"/>
      <c r="EF380" s="71"/>
      <c r="EG380" s="70">
        <f t="shared" si="130"/>
        <v>1</v>
      </c>
      <c r="EH380" s="73">
        <f t="shared" si="131"/>
        <v>0</v>
      </c>
      <c r="EI380" s="70">
        <f t="shared" si="133"/>
        <v>0</v>
      </c>
      <c r="EJ380" s="66">
        <f t="shared" si="134"/>
        <v>0</v>
      </c>
      <c r="EM380" s="67"/>
    </row>
    <row r="381" spans="1:143" ht="25.5" outlineLevel="1" x14ac:dyDescent="0.2">
      <c r="A381" s="302" t="s">
        <v>500</v>
      </c>
      <c r="B381" s="303">
        <v>200536</v>
      </c>
      <c r="C381" s="306" t="str">
        <f>IFERROR(IFERROR(IF(MATCH(B381,[1]SINAPI!$A$3:$A$7037,0),(PROPER(VLOOKUP(B381,[1]SINAPI!$A$3:$E$7037,5,0))),0),IFERROR(IF(MATCH(B381,'[1]CDHU-182'!$A$9:$A$4098,0),(UPPER(VLOOKUP(B381,'[1]CDHU-182'!$A$9:$H$4098,8,0))),0),IFERROR(IF(MATCH(B381,[1]FDE!$A$7:$A$3232,0),(VLOOKUP(B381,[1]FDE!$A$7:$E$3232,5,0)),0),IF(MATCH(B381,'[1]SIURB Edif'!$A$2:$A$2699,0),(PROPER(VLOOKUP(B381,'[1]SIURB Edif'!A$2:E$2699,5,0))),0))))," ")</f>
        <v>Siurb (Edif)-Jan/21</v>
      </c>
      <c r="D381" s="169" t="s">
        <v>811</v>
      </c>
      <c r="E381" s="170" t="s">
        <v>338</v>
      </c>
      <c r="F381" s="171">
        <v>1</v>
      </c>
      <c r="G381" s="74"/>
      <c r="H381" s="172">
        <f>ROUND(IFERROR(F381*G381," - "),2)</f>
        <v>0</v>
      </c>
      <c r="I381" s="173" t="e">
        <f>H381/$G$686</f>
        <v>#DIV/0!</v>
      </c>
      <c r="J381" s="19">
        <f t="shared" si="132"/>
        <v>1</v>
      </c>
      <c r="K381" s="68">
        <f>SUM(L381:P381)</f>
        <v>0</v>
      </c>
      <c r="L381" s="69"/>
      <c r="M381" s="69"/>
      <c r="N381" s="69"/>
      <c r="O381" s="69"/>
      <c r="P381" s="69"/>
      <c r="Q381" s="73">
        <f>K381*$H381</f>
        <v>0</v>
      </c>
      <c r="R381" s="68">
        <f>SUM(S381:W381)</f>
        <v>0</v>
      </c>
      <c r="S381" s="69"/>
      <c r="T381" s="69"/>
      <c r="U381" s="69"/>
      <c r="V381" s="69"/>
      <c r="W381" s="69"/>
      <c r="X381" s="71">
        <f>R381*$H381</f>
        <v>0</v>
      </c>
      <c r="Y381" s="68">
        <f>SUM(Z381:AD381)</f>
        <v>0</v>
      </c>
      <c r="Z381" s="69"/>
      <c r="AA381" s="69"/>
      <c r="AB381" s="69"/>
      <c r="AC381" s="69"/>
      <c r="AD381" s="69"/>
      <c r="AE381" s="71">
        <f>Y381*$H381</f>
        <v>0</v>
      </c>
      <c r="AF381" s="68">
        <f>SUM(AG381:AK381)</f>
        <v>0</v>
      </c>
      <c r="AG381" s="69"/>
      <c r="AH381" s="69"/>
      <c r="AI381" s="69"/>
      <c r="AJ381" s="69"/>
      <c r="AK381" s="69"/>
      <c r="AL381" s="71">
        <f>AF381*$H381</f>
        <v>0</v>
      </c>
      <c r="AM381" s="68">
        <f>SUM(AN381:AR381)</f>
        <v>0</v>
      </c>
      <c r="AN381" s="69"/>
      <c r="AO381" s="69"/>
      <c r="AP381" s="69"/>
      <c r="AQ381" s="69"/>
      <c r="AR381" s="69"/>
      <c r="AS381" s="71">
        <f>AM381*$H381</f>
        <v>0</v>
      </c>
      <c r="AT381" s="68">
        <f>SUM(AU381:AY381)</f>
        <v>0</v>
      </c>
      <c r="AU381" s="69"/>
      <c r="AV381" s="69"/>
      <c r="AW381" s="69"/>
      <c r="AX381" s="69"/>
      <c r="AY381" s="69"/>
      <c r="AZ381" s="71">
        <f>AT381*$H381</f>
        <v>0</v>
      </c>
      <c r="BA381" s="68">
        <f>SUM(BB381:BF381)</f>
        <v>0</v>
      </c>
      <c r="BB381" s="69"/>
      <c r="BC381" s="69"/>
      <c r="BD381" s="69"/>
      <c r="BE381" s="69"/>
      <c r="BF381" s="69"/>
      <c r="BG381" s="71">
        <f>BA381*$H381</f>
        <v>0</v>
      </c>
      <c r="BH381" s="68">
        <f>SUM(BI381:BM381)</f>
        <v>0</v>
      </c>
      <c r="BI381" s="69"/>
      <c r="BJ381" s="69"/>
      <c r="BK381" s="69"/>
      <c r="BL381" s="69"/>
      <c r="BM381" s="69"/>
      <c r="BN381" s="71">
        <f>BH381*$H381</f>
        <v>0</v>
      </c>
      <c r="BO381" s="68">
        <f>SUM(BP381:BT381)</f>
        <v>0</v>
      </c>
      <c r="BP381" s="69"/>
      <c r="BQ381" s="69"/>
      <c r="BR381" s="69"/>
      <c r="BS381" s="69"/>
      <c r="BT381" s="69"/>
      <c r="BU381" s="71">
        <f>BO381*$H381</f>
        <v>0</v>
      </c>
      <c r="BV381" s="68">
        <f>SUM(BW381:CA381)</f>
        <v>0</v>
      </c>
      <c r="BW381" s="69"/>
      <c r="BX381" s="69"/>
      <c r="BY381" s="69"/>
      <c r="BZ381" s="69"/>
      <c r="CA381" s="69"/>
      <c r="CB381" s="71">
        <f>BV381*$H381</f>
        <v>0</v>
      </c>
      <c r="CC381" s="68">
        <f>SUM(CD381:CH381)</f>
        <v>0</v>
      </c>
      <c r="CD381" s="69"/>
      <c r="CE381" s="69"/>
      <c r="CF381" s="69"/>
      <c r="CG381" s="69"/>
      <c r="CH381" s="69"/>
      <c r="CI381" s="71">
        <f>CC381*$H381</f>
        <v>0</v>
      </c>
      <c r="CJ381" s="68">
        <f>SUM(CK381:CO381)</f>
        <v>0</v>
      </c>
      <c r="CK381" s="69"/>
      <c r="CL381" s="69"/>
      <c r="CM381" s="69"/>
      <c r="CN381" s="69"/>
      <c r="CO381" s="69"/>
      <c r="CP381" s="71">
        <f>CJ381*$H381</f>
        <v>0</v>
      </c>
      <c r="CQ381" s="68">
        <f>SUM(CR381:CV381)</f>
        <v>0</v>
      </c>
      <c r="CR381" s="69"/>
      <c r="CS381" s="69"/>
      <c r="CT381" s="69"/>
      <c r="CU381" s="69"/>
      <c r="CV381" s="69"/>
      <c r="CW381" s="71">
        <f>CQ381*$H381</f>
        <v>0</v>
      </c>
      <c r="CX381" s="68">
        <f>SUM(CY381:DC381)</f>
        <v>0</v>
      </c>
      <c r="CY381" s="69"/>
      <c r="CZ381" s="69"/>
      <c r="DA381" s="69"/>
      <c r="DB381" s="69"/>
      <c r="DC381" s="69"/>
      <c r="DD381" s="71">
        <f>CX381*$H381</f>
        <v>0</v>
      </c>
      <c r="DE381" s="68">
        <f>SUM(DF381:DJ381)</f>
        <v>0</v>
      </c>
      <c r="DF381" s="69"/>
      <c r="DG381" s="69"/>
      <c r="DH381" s="69"/>
      <c r="DI381" s="69"/>
      <c r="DJ381" s="69"/>
      <c r="DK381" s="71">
        <f>DE381*$H381</f>
        <v>0</v>
      </c>
      <c r="DL381" s="68">
        <f>SUM(DM381:DQ381)</f>
        <v>0</v>
      </c>
      <c r="DM381" s="69"/>
      <c r="DN381" s="69"/>
      <c r="DO381" s="69"/>
      <c r="DP381" s="69"/>
      <c r="DQ381" s="69"/>
      <c r="DR381" s="71">
        <f>DL381*$H381</f>
        <v>0</v>
      </c>
      <c r="DS381" s="68">
        <f>SUM(DT381:DX381)</f>
        <v>0</v>
      </c>
      <c r="DT381" s="69"/>
      <c r="DU381" s="69"/>
      <c r="DV381" s="69"/>
      <c r="DW381" s="69"/>
      <c r="DX381" s="69"/>
      <c r="DY381" s="71">
        <f>DS381*$H381</f>
        <v>0</v>
      </c>
      <c r="DZ381" s="68">
        <f>SUM(EA381:EE381)</f>
        <v>0</v>
      </c>
      <c r="EA381" s="69"/>
      <c r="EB381" s="69"/>
      <c r="EC381" s="69"/>
      <c r="ED381" s="69"/>
      <c r="EE381" s="69"/>
      <c r="EF381" s="71">
        <f>DZ381*$H381</f>
        <v>0</v>
      </c>
      <c r="EG381" s="70">
        <f t="shared" si="130"/>
        <v>1</v>
      </c>
      <c r="EH381" s="73">
        <f t="shared" si="131"/>
        <v>0</v>
      </c>
      <c r="EI381" s="70">
        <f t="shared" si="133"/>
        <v>0</v>
      </c>
      <c r="EJ381" s="66">
        <f t="shared" si="134"/>
        <v>0</v>
      </c>
      <c r="EM381" s="67"/>
    </row>
    <row r="382" spans="1:143" ht="25.5" outlineLevel="1" x14ac:dyDescent="0.2">
      <c r="A382" s="302" t="s">
        <v>501</v>
      </c>
      <c r="B382" s="303" t="s">
        <v>93</v>
      </c>
      <c r="C382" s="306" t="str">
        <f>IFERROR(IFERROR(IF(MATCH(B382,[1]SINAPI!$A$3:$A$7037,0),(PROPER(VLOOKUP(B382,[1]SINAPI!$A$3:$E$7037,5,0))),0),IFERROR(IF(MATCH(B382,'[1]CDHU-182'!$A$9:$A$4098,0),(UPPER(VLOOKUP(B382,'[1]CDHU-182'!$A$9:$H$4098,8,0))),0),IFERROR(IF(MATCH(B382,[1]FDE!$A$7:$A$3232,0),(VLOOKUP(B382,[1]FDE!$A$7:$E$3232,5,0)),0),IF(MATCH(B382,'[1]SIURB Edif'!$A$2:$A$2699,0),(PROPER(VLOOKUP(B382,'[1]SIURB Edif'!A$2:E$2699,5,0))),0))))," ")</f>
        <v>FDE-Julho/21</v>
      </c>
      <c r="D382" s="169" t="s">
        <v>341</v>
      </c>
      <c r="E382" s="170" t="s">
        <v>75</v>
      </c>
      <c r="F382" s="171">
        <v>1</v>
      </c>
      <c r="G382" s="74"/>
      <c r="H382" s="172">
        <f>ROUND(IFERROR(F382*G382," - "),2)</f>
        <v>0</v>
      </c>
      <c r="I382" s="173" t="e">
        <f>H382/$G$686</f>
        <v>#DIV/0!</v>
      </c>
      <c r="J382" s="19">
        <f t="shared" si="132"/>
        <v>1</v>
      </c>
      <c r="K382" s="68">
        <f>SUM(L382:P382)</f>
        <v>0</v>
      </c>
      <c r="L382" s="69"/>
      <c r="M382" s="69"/>
      <c r="N382" s="69"/>
      <c r="O382" s="69"/>
      <c r="P382" s="69"/>
      <c r="Q382" s="73">
        <f>K382*$H382</f>
        <v>0</v>
      </c>
      <c r="R382" s="68">
        <f>SUM(S382:W382)</f>
        <v>0</v>
      </c>
      <c r="S382" s="69"/>
      <c r="T382" s="69"/>
      <c r="U382" s="69"/>
      <c r="V382" s="69"/>
      <c r="W382" s="69"/>
      <c r="X382" s="71">
        <f>R382*$H382</f>
        <v>0</v>
      </c>
      <c r="Y382" s="68">
        <f>SUM(Z382:AD382)</f>
        <v>0</v>
      </c>
      <c r="Z382" s="69"/>
      <c r="AA382" s="69"/>
      <c r="AB382" s="69"/>
      <c r="AC382" s="69"/>
      <c r="AD382" s="69"/>
      <c r="AE382" s="71">
        <f>Y382*$H382</f>
        <v>0</v>
      </c>
      <c r="AF382" s="68">
        <f>SUM(AG382:AK382)</f>
        <v>0</v>
      </c>
      <c r="AG382" s="69"/>
      <c r="AH382" s="69"/>
      <c r="AI382" s="69"/>
      <c r="AJ382" s="69"/>
      <c r="AK382" s="69"/>
      <c r="AL382" s="71">
        <f>AF382*$H382</f>
        <v>0</v>
      </c>
      <c r="AM382" s="68">
        <f>SUM(AN382:AR382)</f>
        <v>0</v>
      </c>
      <c r="AN382" s="69"/>
      <c r="AO382" s="69"/>
      <c r="AP382" s="69"/>
      <c r="AQ382" s="69"/>
      <c r="AR382" s="69"/>
      <c r="AS382" s="71">
        <f>AM382*$H382</f>
        <v>0</v>
      </c>
      <c r="AT382" s="68">
        <f>SUM(AU382:AY382)</f>
        <v>0</v>
      </c>
      <c r="AU382" s="69"/>
      <c r="AV382" s="69"/>
      <c r="AW382" s="69"/>
      <c r="AX382" s="69"/>
      <c r="AY382" s="69"/>
      <c r="AZ382" s="71">
        <f>AT382*$H382</f>
        <v>0</v>
      </c>
      <c r="BA382" s="68">
        <f>SUM(BB382:BF382)</f>
        <v>0</v>
      </c>
      <c r="BB382" s="69"/>
      <c r="BC382" s="69"/>
      <c r="BD382" s="69"/>
      <c r="BE382" s="69"/>
      <c r="BF382" s="69"/>
      <c r="BG382" s="71">
        <f>BA382*$H382</f>
        <v>0</v>
      </c>
      <c r="BH382" s="68">
        <f>SUM(BI382:BM382)</f>
        <v>0</v>
      </c>
      <c r="BI382" s="69"/>
      <c r="BJ382" s="69"/>
      <c r="BK382" s="69"/>
      <c r="BL382" s="69"/>
      <c r="BM382" s="69"/>
      <c r="BN382" s="71">
        <f>BH382*$H382</f>
        <v>0</v>
      </c>
      <c r="BO382" s="68">
        <f>SUM(BP382:BT382)</f>
        <v>0</v>
      </c>
      <c r="BP382" s="69"/>
      <c r="BQ382" s="69"/>
      <c r="BR382" s="69"/>
      <c r="BS382" s="69"/>
      <c r="BT382" s="69"/>
      <c r="BU382" s="71">
        <f>BO382*$H382</f>
        <v>0</v>
      </c>
      <c r="BV382" s="68">
        <f>SUM(BW382:CA382)</f>
        <v>0</v>
      </c>
      <c r="BW382" s="69"/>
      <c r="BX382" s="69"/>
      <c r="BY382" s="69"/>
      <c r="BZ382" s="69"/>
      <c r="CA382" s="69"/>
      <c r="CB382" s="71">
        <f>BV382*$H382</f>
        <v>0</v>
      </c>
      <c r="CC382" s="68">
        <f>SUM(CD382:CH382)</f>
        <v>0</v>
      </c>
      <c r="CD382" s="69"/>
      <c r="CE382" s="69"/>
      <c r="CF382" s="69"/>
      <c r="CG382" s="69"/>
      <c r="CH382" s="69"/>
      <c r="CI382" s="71">
        <f>CC382*$H382</f>
        <v>0</v>
      </c>
      <c r="CJ382" s="68">
        <f>SUM(CK382:CO382)</f>
        <v>0</v>
      </c>
      <c r="CK382" s="69"/>
      <c r="CL382" s="69"/>
      <c r="CM382" s="69"/>
      <c r="CN382" s="69"/>
      <c r="CO382" s="69"/>
      <c r="CP382" s="71">
        <f>CJ382*$H382</f>
        <v>0</v>
      </c>
      <c r="CQ382" s="68">
        <f>SUM(CR382:CV382)</f>
        <v>0</v>
      </c>
      <c r="CR382" s="69"/>
      <c r="CS382" s="69"/>
      <c r="CT382" s="69"/>
      <c r="CU382" s="69"/>
      <c r="CV382" s="69"/>
      <c r="CW382" s="71">
        <f>CQ382*$H382</f>
        <v>0</v>
      </c>
      <c r="CX382" s="68">
        <f>SUM(CY382:DC382)</f>
        <v>0</v>
      </c>
      <c r="CY382" s="69"/>
      <c r="CZ382" s="69"/>
      <c r="DA382" s="69"/>
      <c r="DB382" s="69"/>
      <c r="DC382" s="69"/>
      <c r="DD382" s="71">
        <f>CX382*$H382</f>
        <v>0</v>
      </c>
      <c r="DE382" s="68">
        <f>SUM(DF382:DJ382)</f>
        <v>0</v>
      </c>
      <c r="DF382" s="69"/>
      <c r="DG382" s="69"/>
      <c r="DH382" s="69"/>
      <c r="DI382" s="69"/>
      <c r="DJ382" s="69"/>
      <c r="DK382" s="71">
        <f>DE382*$H382</f>
        <v>0</v>
      </c>
      <c r="DL382" s="68">
        <f>SUM(DM382:DQ382)</f>
        <v>0</v>
      </c>
      <c r="DM382" s="69"/>
      <c r="DN382" s="69"/>
      <c r="DO382" s="69"/>
      <c r="DP382" s="69"/>
      <c r="DQ382" s="69"/>
      <c r="DR382" s="71">
        <f>DL382*$H382</f>
        <v>0</v>
      </c>
      <c r="DS382" s="68">
        <f>SUM(DT382:DX382)</f>
        <v>0</v>
      </c>
      <c r="DT382" s="69"/>
      <c r="DU382" s="69"/>
      <c r="DV382" s="69"/>
      <c r="DW382" s="69"/>
      <c r="DX382" s="69"/>
      <c r="DY382" s="71">
        <f>DS382*$H382</f>
        <v>0</v>
      </c>
      <c r="DZ382" s="68">
        <f>SUM(EA382:EE382)</f>
        <v>0</v>
      </c>
      <c r="EA382" s="69"/>
      <c r="EB382" s="69"/>
      <c r="EC382" s="69"/>
      <c r="ED382" s="69"/>
      <c r="EE382" s="69"/>
      <c r="EF382" s="71">
        <f>DZ382*$H382</f>
        <v>0</v>
      </c>
      <c r="EG382" s="70">
        <f t="shared" si="130"/>
        <v>1</v>
      </c>
      <c r="EH382" s="73">
        <f t="shared" si="131"/>
        <v>0</v>
      </c>
      <c r="EI382" s="70">
        <f t="shared" si="133"/>
        <v>0</v>
      </c>
      <c r="EJ382" s="66">
        <f t="shared" si="134"/>
        <v>0</v>
      </c>
      <c r="EM382" s="67"/>
    </row>
    <row r="383" spans="1:143" ht="26.25" outlineLevel="1" thickBot="1" x14ac:dyDescent="0.25">
      <c r="A383" s="302" t="s">
        <v>502</v>
      </c>
      <c r="B383" s="303" t="s">
        <v>74</v>
      </c>
      <c r="C383" s="306" t="str">
        <f>IFERROR(IFERROR(IF(MATCH(B383,[1]SINAPI!$A$3:$A$7037,0),(PROPER(VLOOKUP(B383,[1]SINAPI!$A$3:$E$7037,5,0))),0),IFERROR(IF(MATCH(B383,'[1]CDHU-182'!$A$9:$A$4098,0),(UPPER(VLOOKUP(B383,'[1]CDHU-182'!$A$9:$H$4098,8,0))),0),IFERROR(IF(MATCH(B383,[1]FDE!$A$7:$A$3232,0),(VLOOKUP(B383,[1]FDE!$A$7:$E$3232,5,0)),0),IF(MATCH(B383,'[1]SIURB Edif'!$A$2:$A$2699,0),(PROPER(VLOOKUP(B383,'[1]SIURB Edif'!A$2:E$2699,5,0))),0))))," ")</f>
        <v>FDE-Julho/21</v>
      </c>
      <c r="D383" s="169" t="s">
        <v>813</v>
      </c>
      <c r="E383" s="170" t="s">
        <v>75</v>
      </c>
      <c r="F383" s="171">
        <v>1</v>
      </c>
      <c r="G383" s="74"/>
      <c r="H383" s="172">
        <f>ROUND(IFERROR(F383*G383," - "),2)</f>
        <v>0</v>
      </c>
      <c r="I383" s="175" t="e">
        <f>H383/$G$686</f>
        <v>#DIV/0!</v>
      </c>
      <c r="J383" s="19">
        <f t="shared" si="132"/>
        <v>1</v>
      </c>
      <c r="K383" s="68">
        <f>SUM(L383:P383)</f>
        <v>0</v>
      </c>
      <c r="L383" s="82"/>
      <c r="M383" s="82"/>
      <c r="N383" s="82"/>
      <c r="O383" s="82"/>
      <c r="P383" s="82"/>
      <c r="Q383" s="73">
        <f>K383*$H383</f>
        <v>0</v>
      </c>
      <c r="R383" s="68">
        <f>SUM(S383:W383)</f>
        <v>0</v>
      </c>
      <c r="S383" s="82"/>
      <c r="T383" s="82"/>
      <c r="U383" s="82"/>
      <c r="V383" s="82"/>
      <c r="W383" s="82"/>
      <c r="X383" s="73">
        <f>R383*$H383</f>
        <v>0</v>
      </c>
      <c r="Y383" s="68">
        <f>SUM(Z383:AD383)</f>
        <v>0</v>
      </c>
      <c r="Z383" s="82"/>
      <c r="AA383" s="82"/>
      <c r="AB383" s="82"/>
      <c r="AC383" s="82"/>
      <c r="AD383" s="82"/>
      <c r="AE383" s="73">
        <f>Y383*$H383</f>
        <v>0</v>
      </c>
      <c r="AF383" s="68">
        <f>SUM(AG383:AK383)</f>
        <v>0</v>
      </c>
      <c r="AG383" s="82"/>
      <c r="AH383" s="82"/>
      <c r="AI383" s="82"/>
      <c r="AJ383" s="82"/>
      <c r="AK383" s="82"/>
      <c r="AL383" s="73">
        <f>AF383*$H383</f>
        <v>0</v>
      </c>
      <c r="AM383" s="68">
        <f>SUM(AN383:AR383)</f>
        <v>0</v>
      </c>
      <c r="AN383" s="82"/>
      <c r="AO383" s="82"/>
      <c r="AP383" s="82"/>
      <c r="AQ383" s="82"/>
      <c r="AR383" s="82"/>
      <c r="AS383" s="73">
        <f>AM383*$H383</f>
        <v>0</v>
      </c>
      <c r="AT383" s="68">
        <f>SUM(AU383:AY383)</f>
        <v>0</v>
      </c>
      <c r="AU383" s="82"/>
      <c r="AV383" s="82"/>
      <c r="AW383" s="82"/>
      <c r="AX383" s="82"/>
      <c r="AY383" s="82"/>
      <c r="AZ383" s="73">
        <f>AT383*$H383</f>
        <v>0</v>
      </c>
      <c r="BA383" s="68">
        <f>SUM(BB383:BF383)</f>
        <v>0</v>
      </c>
      <c r="BB383" s="82"/>
      <c r="BC383" s="82"/>
      <c r="BD383" s="82"/>
      <c r="BE383" s="82"/>
      <c r="BF383" s="82"/>
      <c r="BG383" s="73">
        <f>BA383*$H383</f>
        <v>0</v>
      </c>
      <c r="BH383" s="68">
        <f>SUM(BI383:BM383)</f>
        <v>0</v>
      </c>
      <c r="BI383" s="82"/>
      <c r="BJ383" s="82"/>
      <c r="BK383" s="82"/>
      <c r="BL383" s="82"/>
      <c r="BM383" s="82"/>
      <c r="BN383" s="73">
        <f>BH383*$H383</f>
        <v>0</v>
      </c>
      <c r="BO383" s="68">
        <f>SUM(BP383:BT383)</f>
        <v>0</v>
      </c>
      <c r="BP383" s="82"/>
      <c r="BQ383" s="82"/>
      <c r="BR383" s="82"/>
      <c r="BS383" s="82"/>
      <c r="BT383" s="82"/>
      <c r="BU383" s="73">
        <f>BO383*$H383</f>
        <v>0</v>
      </c>
      <c r="BV383" s="68">
        <f>SUM(BW383:CA383)</f>
        <v>0</v>
      </c>
      <c r="BW383" s="82"/>
      <c r="BX383" s="82"/>
      <c r="BY383" s="82"/>
      <c r="BZ383" s="82"/>
      <c r="CA383" s="82"/>
      <c r="CB383" s="73">
        <f>BV383*$H383</f>
        <v>0</v>
      </c>
      <c r="CC383" s="68">
        <f>SUM(CD383:CH383)</f>
        <v>0</v>
      </c>
      <c r="CD383" s="82"/>
      <c r="CE383" s="82"/>
      <c r="CF383" s="82"/>
      <c r="CG383" s="82"/>
      <c r="CH383" s="82"/>
      <c r="CI383" s="73">
        <f>CC383*$H383</f>
        <v>0</v>
      </c>
      <c r="CJ383" s="68">
        <f>SUM(CK383:CO383)</f>
        <v>0</v>
      </c>
      <c r="CK383" s="82"/>
      <c r="CL383" s="82"/>
      <c r="CM383" s="82"/>
      <c r="CN383" s="82"/>
      <c r="CO383" s="82"/>
      <c r="CP383" s="73">
        <f>CJ383*$H383</f>
        <v>0</v>
      </c>
      <c r="CQ383" s="68">
        <f>SUM(CR383:CV383)</f>
        <v>0</v>
      </c>
      <c r="CR383" s="82"/>
      <c r="CS383" s="82"/>
      <c r="CT383" s="82"/>
      <c r="CU383" s="82"/>
      <c r="CV383" s="82"/>
      <c r="CW383" s="73">
        <f>CQ383*$H383</f>
        <v>0</v>
      </c>
      <c r="CX383" s="68">
        <f>SUM(CY383:DC383)</f>
        <v>0</v>
      </c>
      <c r="CY383" s="82"/>
      <c r="CZ383" s="82"/>
      <c r="DA383" s="82"/>
      <c r="DB383" s="82"/>
      <c r="DC383" s="82"/>
      <c r="DD383" s="73">
        <f>CX383*$H383</f>
        <v>0</v>
      </c>
      <c r="DE383" s="68">
        <f>SUM(DF383:DJ383)</f>
        <v>0</v>
      </c>
      <c r="DF383" s="82"/>
      <c r="DG383" s="82"/>
      <c r="DH383" s="82"/>
      <c r="DI383" s="82"/>
      <c r="DJ383" s="82"/>
      <c r="DK383" s="73">
        <f>DE383*$H383</f>
        <v>0</v>
      </c>
      <c r="DL383" s="68">
        <f>SUM(DM383:DQ383)</f>
        <v>0</v>
      </c>
      <c r="DM383" s="82"/>
      <c r="DN383" s="82"/>
      <c r="DO383" s="82"/>
      <c r="DP383" s="82"/>
      <c r="DQ383" s="82"/>
      <c r="DR383" s="73">
        <f>DL383*$H383</f>
        <v>0</v>
      </c>
      <c r="DS383" s="68">
        <f>SUM(DT383:DX383)</f>
        <v>0</v>
      </c>
      <c r="DT383" s="82"/>
      <c r="DU383" s="82"/>
      <c r="DV383" s="82"/>
      <c r="DW383" s="82"/>
      <c r="DX383" s="82"/>
      <c r="DY383" s="73">
        <f>DS383*$H383</f>
        <v>0</v>
      </c>
      <c r="DZ383" s="68">
        <f>SUM(EA383:EE383)</f>
        <v>0</v>
      </c>
      <c r="EA383" s="82"/>
      <c r="EB383" s="82"/>
      <c r="EC383" s="82"/>
      <c r="ED383" s="82"/>
      <c r="EE383" s="82"/>
      <c r="EF383" s="73">
        <f>DZ383*$H383</f>
        <v>0</v>
      </c>
      <c r="EG383" s="70">
        <f t="shared" si="130"/>
        <v>1</v>
      </c>
      <c r="EH383" s="73">
        <f t="shared" si="131"/>
        <v>0</v>
      </c>
      <c r="EI383" s="70">
        <f t="shared" si="133"/>
        <v>0</v>
      </c>
      <c r="EJ383" s="66">
        <f t="shared" si="134"/>
        <v>0</v>
      </c>
      <c r="EM383" s="67"/>
    </row>
    <row r="384" spans="1:143" ht="15.75" thickBot="1" x14ac:dyDescent="0.25">
      <c r="A384" s="309">
        <v>21</v>
      </c>
      <c r="B384" s="310"/>
      <c r="C384" s="308"/>
      <c r="D384" s="179" t="s">
        <v>906</v>
      </c>
      <c r="E384" s="167">
        <f>ROUND(SUM(E385,E388,E392,E394,E399),2)</f>
        <v>0</v>
      </c>
      <c r="F384" s="167"/>
      <c r="G384" s="167"/>
      <c r="H384" s="29"/>
      <c r="I384" s="12" t="e">
        <f>E384/$G$686</f>
        <v>#DIV/0!</v>
      </c>
      <c r="J384" s="26" t="e">
        <f t="shared" si="132"/>
        <v>#DIV/0!</v>
      </c>
      <c r="K384" s="75" t="e">
        <f>ROUND(Q384/$E384,4)</f>
        <v>#DIV/0!</v>
      </c>
      <c r="L384" s="76" t="e">
        <f>SUMPRODUCT(L385:L402,$H385:$H402)/$E384</f>
        <v>#DIV/0!</v>
      </c>
      <c r="M384" s="76" t="e">
        <f>SUMPRODUCT(M385:M402,$H385:$H402)/$E384</f>
        <v>#DIV/0!</v>
      </c>
      <c r="N384" s="76" t="e">
        <f>SUMPRODUCT(N385:N402,$H385:$H402)/$E384</f>
        <v>#DIV/0!</v>
      </c>
      <c r="O384" s="76" t="e">
        <f>SUMPRODUCT(O385:O402,$H385:$H402)/$E384</f>
        <v>#DIV/0!</v>
      </c>
      <c r="P384" s="76" t="e">
        <f>SUMPRODUCT(P385:P402,$H385:$H402)/$E384</f>
        <v>#DIV/0!</v>
      </c>
      <c r="Q384" s="77">
        <f>SUM(Q385:Q402)</f>
        <v>0</v>
      </c>
      <c r="R384" s="78" t="e">
        <f>ROUND(X384/$E384,4)</f>
        <v>#DIV/0!</v>
      </c>
      <c r="S384" s="76" t="e">
        <f>SUMPRODUCT(S385:S402,$H385:$H402)/$E384</f>
        <v>#DIV/0!</v>
      </c>
      <c r="T384" s="76" t="e">
        <f>SUMPRODUCT(T385:T402,$H385:$H402)/$E384</f>
        <v>#DIV/0!</v>
      </c>
      <c r="U384" s="76" t="e">
        <f>SUMPRODUCT(U385:U402,$H385:$H402)/$E384</f>
        <v>#DIV/0!</v>
      </c>
      <c r="V384" s="76" t="e">
        <f>SUMPRODUCT(V385:V402,$H385:$H402)/$E384</f>
        <v>#DIV/0!</v>
      </c>
      <c r="W384" s="76" t="e">
        <f>SUMPRODUCT(W385:W402,$H385:$H402)/$E384</f>
        <v>#DIV/0!</v>
      </c>
      <c r="X384" s="77">
        <f>SUM(X385:X402)</f>
        <v>0</v>
      </c>
      <c r="Y384" s="78" t="e">
        <f>ROUND(AE384/$E384,4)</f>
        <v>#DIV/0!</v>
      </c>
      <c r="Z384" s="76" t="e">
        <f>SUMPRODUCT(Z385:Z402,$H385:$H402)/$E384</f>
        <v>#DIV/0!</v>
      </c>
      <c r="AA384" s="76" t="e">
        <f>SUMPRODUCT(AA385:AA402,$H385:$H402)/$E384</f>
        <v>#DIV/0!</v>
      </c>
      <c r="AB384" s="76" t="e">
        <f>SUMPRODUCT(AB385:AB402,$H385:$H402)/$E384</f>
        <v>#DIV/0!</v>
      </c>
      <c r="AC384" s="76" t="e">
        <f>SUMPRODUCT(AC385:AC402,$H385:$H402)/$E384</f>
        <v>#DIV/0!</v>
      </c>
      <c r="AD384" s="76" t="e">
        <f>SUMPRODUCT(AD385:AD402,$H385:$H402)/$E384</f>
        <v>#DIV/0!</v>
      </c>
      <c r="AE384" s="77">
        <f>SUM(AE385:AE402)</f>
        <v>0</v>
      </c>
      <c r="AF384" s="81" t="e">
        <f>ROUND(AL384/$E384,4)</f>
        <v>#DIV/0!</v>
      </c>
      <c r="AG384" s="76" t="e">
        <f>SUMPRODUCT(AG385:AG402,$H385:$H402)/$E384</f>
        <v>#DIV/0!</v>
      </c>
      <c r="AH384" s="76" t="e">
        <f>SUMPRODUCT(AH385:AH402,$H385:$H402)/$E384</f>
        <v>#DIV/0!</v>
      </c>
      <c r="AI384" s="76" t="e">
        <f>SUMPRODUCT(AI385:AI402,$H385:$H402)/$E384</f>
        <v>#DIV/0!</v>
      </c>
      <c r="AJ384" s="76" t="e">
        <f>SUMPRODUCT(AJ385:AJ402,$H385:$H402)/$E384</f>
        <v>#DIV/0!</v>
      </c>
      <c r="AK384" s="76" t="e">
        <f>SUMPRODUCT(AK385:AK402,$H385:$H402)/$E384</f>
        <v>#DIV/0!</v>
      </c>
      <c r="AL384" s="77">
        <f>SUM(AL385:AL402)</f>
        <v>0</v>
      </c>
      <c r="AM384" s="81" t="e">
        <f>ROUND(AS384/$E384,4)</f>
        <v>#DIV/0!</v>
      </c>
      <c r="AN384" s="76" t="e">
        <f>SUMPRODUCT(AN385:AN402,$H385:$H402)/$E384</f>
        <v>#DIV/0!</v>
      </c>
      <c r="AO384" s="76" t="e">
        <f>SUMPRODUCT(AO385:AO402,$H385:$H402)/$E384</f>
        <v>#DIV/0!</v>
      </c>
      <c r="AP384" s="76" t="e">
        <f>SUMPRODUCT(AP385:AP402,$H385:$H402)/$E384</f>
        <v>#DIV/0!</v>
      </c>
      <c r="AQ384" s="76" t="e">
        <f>SUMPRODUCT(AQ385:AQ402,$H385:$H402)/$E384</f>
        <v>#DIV/0!</v>
      </c>
      <c r="AR384" s="76" t="e">
        <f>SUMPRODUCT(AR385:AR402,$H385:$H402)/$E384</f>
        <v>#DIV/0!</v>
      </c>
      <c r="AS384" s="77">
        <f>SUM(AS385:AS402)</f>
        <v>0</v>
      </c>
      <c r="AT384" s="81" t="e">
        <f>ROUND(AZ384/$E384,4)</f>
        <v>#DIV/0!</v>
      </c>
      <c r="AU384" s="76" t="e">
        <f>SUMPRODUCT(AU385:AU402,$H385:$H402)/$E384</f>
        <v>#DIV/0!</v>
      </c>
      <c r="AV384" s="76" t="e">
        <f>SUMPRODUCT(AV385:AV402,$H385:$H402)/$E384</f>
        <v>#DIV/0!</v>
      </c>
      <c r="AW384" s="76" t="e">
        <f>SUMPRODUCT(AW385:AW402,$H385:$H402)/$E384</f>
        <v>#DIV/0!</v>
      </c>
      <c r="AX384" s="76" t="e">
        <f>SUMPRODUCT(AX385:AX402,$H385:$H402)/$E384</f>
        <v>#DIV/0!</v>
      </c>
      <c r="AY384" s="76" t="e">
        <f>SUMPRODUCT(AY385:AY402,$H385:$H402)/$E384</f>
        <v>#DIV/0!</v>
      </c>
      <c r="AZ384" s="77">
        <f>SUM(AZ385:AZ402)</f>
        <v>0</v>
      </c>
      <c r="BA384" s="81" t="e">
        <f>ROUND(BG384/$E384,4)</f>
        <v>#DIV/0!</v>
      </c>
      <c r="BB384" s="76" t="e">
        <f>SUMPRODUCT(BB385:BB402,$H385:$H402)/$E384</f>
        <v>#DIV/0!</v>
      </c>
      <c r="BC384" s="76" t="e">
        <f>SUMPRODUCT(BC385:BC402,$H385:$H402)/$E384</f>
        <v>#DIV/0!</v>
      </c>
      <c r="BD384" s="76" t="e">
        <f>SUMPRODUCT(BD385:BD402,$H385:$H402)/$E384</f>
        <v>#DIV/0!</v>
      </c>
      <c r="BE384" s="76" t="e">
        <f>SUMPRODUCT(BE385:BE402,$H385:$H402)/$E384</f>
        <v>#DIV/0!</v>
      </c>
      <c r="BF384" s="76" t="e">
        <f>SUMPRODUCT(BF385:BF402,$H385:$H402)/$E384</f>
        <v>#DIV/0!</v>
      </c>
      <c r="BG384" s="77">
        <f>SUM(BG385:BG402)</f>
        <v>0</v>
      </c>
      <c r="BH384" s="81" t="e">
        <f>ROUND(BN384/$E384,4)</f>
        <v>#DIV/0!</v>
      </c>
      <c r="BI384" s="76" t="e">
        <f>SUMPRODUCT(BI385:BI402,$H385:$H402)/$E384</f>
        <v>#DIV/0!</v>
      </c>
      <c r="BJ384" s="76" t="e">
        <f>SUMPRODUCT(BJ385:BJ402,$H385:$H402)/$E384</f>
        <v>#DIV/0!</v>
      </c>
      <c r="BK384" s="76" t="e">
        <f>SUMPRODUCT(BK385:BK402,$H385:$H402)/$E384</f>
        <v>#DIV/0!</v>
      </c>
      <c r="BL384" s="76" t="e">
        <f>SUMPRODUCT(BL385:BL402,$H385:$H402)/$E384</f>
        <v>#DIV/0!</v>
      </c>
      <c r="BM384" s="76" t="e">
        <f>SUMPRODUCT(BM385:BM402,$H385:$H402)/$E384</f>
        <v>#DIV/0!</v>
      </c>
      <c r="BN384" s="77">
        <f>SUM(BN385:BN402)</f>
        <v>0</v>
      </c>
      <c r="BO384" s="81" t="e">
        <f>ROUND(BU384/$E384,4)</f>
        <v>#DIV/0!</v>
      </c>
      <c r="BP384" s="76" t="e">
        <f>SUMPRODUCT(BP385:BP402,$H385:$H402)/$E384</f>
        <v>#DIV/0!</v>
      </c>
      <c r="BQ384" s="76" t="e">
        <f>SUMPRODUCT(BQ385:BQ402,$H385:$H402)/$E384</f>
        <v>#DIV/0!</v>
      </c>
      <c r="BR384" s="76" t="e">
        <f>SUMPRODUCT(BR385:BR402,$H385:$H402)/$E384</f>
        <v>#DIV/0!</v>
      </c>
      <c r="BS384" s="76" t="e">
        <f>SUMPRODUCT(BS385:BS402,$H385:$H402)/$E384</f>
        <v>#DIV/0!</v>
      </c>
      <c r="BT384" s="76" t="e">
        <f>SUMPRODUCT(BT385:BT402,$H385:$H402)/$E384</f>
        <v>#DIV/0!</v>
      </c>
      <c r="BU384" s="77">
        <f>SUM(BU385:BU402)</f>
        <v>0</v>
      </c>
      <c r="BV384" s="81" t="e">
        <f>ROUND(CB384/$E384,4)</f>
        <v>#DIV/0!</v>
      </c>
      <c r="BW384" s="76" t="e">
        <f>SUMPRODUCT(BW385:BW402,$H385:$H402)/$E384</f>
        <v>#DIV/0!</v>
      </c>
      <c r="BX384" s="76" t="e">
        <f>SUMPRODUCT(BX385:BX402,$H385:$H402)/$E384</f>
        <v>#DIV/0!</v>
      </c>
      <c r="BY384" s="76" t="e">
        <f>SUMPRODUCT(BY385:BY402,$H385:$H402)/$E384</f>
        <v>#DIV/0!</v>
      </c>
      <c r="BZ384" s="76" t="e">
        <f>SUMPRODUCT(BZ385:BZ402,$H385:$H402)/$E384</f>
        <v>#DIV/0!</v>
      </c>
      <c r="CA384" s="76" t="e">
        <f>SUMPRODUCT(CA385:CA402,$H385:$H402)/$E384</f>
        <v>#DIV/0!</v>
      </c>
      <c r="CB384" s="77">
        <f>SUM(CB385:CB402)</f>
        <v>0</v>
      </c>
      <c r="CC384" s="81" t="e">
        <f>ROUND(CI384/$E384,4)</f>
        <v>#DIV/0!</v>
      </c>
      <c r="CD384" s="76" t="e">
        <f>SUMPRODUCT(CD385:CD402,$H385:$H402)/$E384</f>
        <v>#DIV/0!</v>
      </c>
      <c r="CE384" s="76" t="e">
        <f>SUMPRODUCT(CE385:CE402,$H385:$H402)/$E384</f>
        <v>#DIV/0!</v>
      </c>
      <c r="CF384" s="76" t="e">
        <f>SUMPRODUCT(CF385:CF402,$H385:$H402)/$E384</f>
        <v>#DIV/0!</v>
      </c>
      <c r="CG384" s="76" t="e">
        <f>SUMPRODUCT(CG385:CG402,$H385:$H402)/$E384</f>
        <v>#DIV/0!</v>
      </c>
      <c r="CH384" s="76" t="e">
        <f>SUMPRODUCT(CH385:CH402,$H385:$H402)/$E384</f>
        <v>#DIV/0!</v>
      </c>
      <c r="CI384" s="77">
        <f>SUM(CI385:CI402)</f>
        <v>0</v>
      </c>
      <c r="CJ384" s="81" t="e">
        <f>ROUND(CP384/$E384,4)</f>
        <v>#DIV/0!</v>
      </c>
      <c r="CK384" s="76" t="e">
        <f>SUMPRODUCT(CK385:CK402,$H385:$H402)/$E384</f>
        <v>#DIV/0!</v>
      </c>
      <c r="CL384" s="76" t="e">
        <f>SUMPRODUCT(CL385:CL402,$H385:$H402)/$E384</f>
        <v>#DIV/0!</v>
      </c>
      <c r="CM384" s="76" t="e">
        <f>SUMPRODUCT(CM385:CM402,$H385:$H402)/$E384</f>
        <v>#DIV/0!</v>
      </c>
      <c r="CN384" s="76" t="e">
        <f>SUMPRODUCT(CN385:CN402,$H385:$H402)/$E384</f>
        <v>#DIV/0!</v>
      </c>
      <c r="CO384" s="76" t="e">
        <f>SUMPRODUCT(CO385:CO402,$H385:$H402)/$E384</f>
        <v>#DIV/0!</v>
      </c>
      <c r="CP384" s="77">
        <f>SUM(CP385:CP402)</f>
        <v>0</v>
      </c>
      <c r="CQ384" s="81" t="e">
        <f>ROUND(CW384/$E384,4)</f>
        <v>#DIV/0!</v>
      </c>
      <c r="CR384" s="76" t="e">
        <f>SUMPRODUCT(CR385:CR402,$H385:$H402)/$E384</f>
        <v>#DIV/0!</v>
      </c>
      <c r="CS384" s="76" t="e">
        <f>SUMPRODUCT(CS385:CS402,$H385:$H402)/$E384</f>
        <v>#DIV/0!</v>
      </c>
      <c r="CT384" s="76" t="e">
        <f>SUMPRODUCT(CT385:CT402,$H385:$H402)/$E384</f>
        <v>#DIV/0!</v>
      </c>
      <c r="CU384" s="76" t="e">
        <f>SUMPRODUCT(CU385:CU402,$H385:$H402)/$E384</f>
        <v>#DIV/0!</v>
      </c>
      <c r="CV384" s="76" t="e">
        <f>SUMPRODUCT(CV385:CV402,$H385:$H402)/$E384</f>
        <v>#DIV/0!</v>
      </c>
      <c r="CW384" s="77">
        <f>SUM(CW385:CW402)</f>
        <v>0</v>
      </c>
      <c r="CX384" s="81" t="e">
        <f>ROUND(DD384/$E384,4)</f>
        <v>#DIV/0!</v>
      </c>
      <c r="CY384" s="76" t="e">
        <f>SUMPRODUCT(CY385:CY402,$H385:$H402)/$E384</f>
        <v>#DIV/0!</v>
      </c>
      <c r="CZ384" s="76" t="e">
        <f>SUMPRODUCT(CZ385:CZ402,$H385:$H402)/$E384</f>
        <v>#DIV/0!</v>
      </c>
      <c r="DA384" s="76" t="e">
        <f>SUMPRODUCT(DA385:DA402,$H385:$H402)/$E384</f>
        <v>#DIV/0!</v>
      </c>
      <c r="DB384" s="76" t="e">
        <f>SUMPRODUCT(DB385:DB402,$H385:$H402)/$E384</f>
        <v>#DIV/0!</v>
      </c>
      <c r="DC384" s="76" t="e">
        <f>SUMPRODUCT(DC385:DC402,$H385:$H402)/$E384</f>
        <v>#DIV/0!</v>
      </c>
      <c r="DD384" s="77">
        <f>SUM(DD385:DD402)</f>
        <v>0</v>
      </c>
      <c r="DE384" s="81" t="e">
        <f>ROUND(DK384/$E384,4)</f>
        <v>#DIV/0!</v>
      </c>
      <c r="DF384" s="76" t="e">
        <f>SUMPRODUCT(DF385:DF402,$H385:$H402)/$E384</f>
        <v>#DIV/0!</v>
      </c>
      <c r="DG384" s="76" t="e">
        <f>SUMPRODUCT(DG385:DG402,$H385:$H402)/$E384</f>
        <v>#DIV/0!</v>
      </c>
      <c r="DH384" s="76" t="e">
        <f>SUMPRODUCT(DH385:DH402,$H385:$H402)/$E384</f>
        <v>#DIV/0!</v>
      </c>
      <c r="DI384" s="76" t="e">
        <f>SUMPRODUCT(DI385:DI402,$H385:$H402)/$E384</f>
        <v>#DIV/0!</v>
      </c>
      <c r="DJ384" s="76" t="e">
        <f>SUMPRODUCT(DJ385:DJ402,$H385:$H402)/$E384</f>
        <v>#DIV/0!</v>
      </c>
      <c r="DK384" s="77">
        <f>SUM(DK385:DK402)</f>
        <v>0</v>
      </c>
      <c r="DL384" s="81" t="e">
        <f>ROUND(DR384/$E384,4)</f>
        <v>#DIV/0!</v>
      </c>
      <c r="DM384" s="76" t="e">
        <f>SUMPRODUCT(DM385:DM402,$H385:$H402)/$E384</f>
        <v>#DIV/0!</v>
      </c>
      <c r="DN384" s="76" t="e">
        <f>SUMPRODUCT(DN385:DN402,$H385:$H402)/$E384</f>
        <v>#DIV/0!</v>
      </c>
      <c r="DO384" s="76" t="e">
        <f>SUMPRODUCT(DO385:DO402,$H385:$H402)/$E384</f>
        <v>#DIV/0!</v>
      </c>
      <c r="DP384" s="76" t="e">
        <f>SUMPRODUCT(DP385:DP402,$H385:$H402)/$E384</f>
        <v>#DIV/0!</v>
      </c>
      <c r="DQ384" s="76" t="e">
        <f>SUMPRODUCT(DQ385:DQ402,$H385:$H402)/$E384</f>
        <v>#DIV/0!</v>
      </c>
      <c r="DR384" s="77">
        <f>SUM(DR385:DR402)</f>
        <v>0</v>
      </c>
      <c r="DS384" s="81" t="e">
        <f>ROUND(DY384/$E384,4)</f>
        <v>#DIV/0!</v>
      </c>
      <c r="DT384" s="76" t="e">
        <f>SUMPRODUCT(DT385:DT402,$H385:$H402)/$E384</f>
        <v>#DIV/0!</v>
      </c>
      <c r="DU384" s="76" t="e">
        <f>SUMPRODUCT(DU385:DU402,$H385:$H402)/$E384</f>
        <v>#DIV/0!</v>
      </c>
      <c r="DV384" s="76" t="e">
        <f>SUMPRODUCT(DV385:DV402,$H385:$H402)/$E384</f>
        <v>#DIV/0!</v>
      </c>
      <c r="DW384" s="76" t="e">
        <f>SUMPRODUCT(DW385:DW402,$H385:$H402)/$E384</f>
        <v>#DIV/0!</v>
      </c>
      <c r="DX384" s="76" t="e">
        <f>SUMPRODUCT(DX385:DX402,$H385:$H402)/$E384</f>
        <v>#DIV/0!</v>
      </c>
      <c r="DY384" s="77">
        <f>SUM(DY385:DY402)</f>
        <v>0</v>
      </c>
      <c r="DZ384" s="81" t="e">
        <f>ROUND(EF384/$E384,4)</f>
        <v>#DIV/0!</v>
      </c>
      <c r="EA384" s="76" t="e">
        <f>SUMPRODUCT(EA385:EA402,$H385:$H402)/$E384</f>
        <v>#DIV/0!</v>
      </c>
      <c r="EB384" s="76" t="e">
        <f>SUMPRODUCT(EB385:EB402,$H385:$H402)/$E384</f>
        <v>#DIV/0!</v>
      </c>
      <c r="EC384" s="76" t="e">
        <f>SUMPRODUCT(EC385:EC402,$H385:$H402)/$E384</f>
        <v>#DIV/0!</v>
      </c>
      <c r="ED384" s="76" t="e">
        <f>SUMPRODUCT(ED385:ED402,$H385:$H402)/$E384</f>
        <v>#DIV/0!</v>
      </c>
      <c r="EE384" s="76" t="e">
        <f>SUMPRODUCT(EE385:EE402,$H385:$H402)/$E384</f>
        <v>#DIV/0!</v>
      </c>
      <c r="EF384" s="77">
        <f>SUM(EF385:EF402)</f>
        <v>0</v>
      </c>
      <c r="EG384" s="63" t="e">
        <f>ROUND(EH384/E384,4)</f>
        <v>#DIV/0!</v>
      </c>
      <c r="EH384" s="80">
        <f>E384-EJ384</f>
        <v>0</v>
      </c>
      <c r="EI384" s="63" t="e">
        <f>ROUND(EJ384/E384,4)</f>
        <v>#DIV/0!</v>
      </c>
      <c r="EJ384" s="66">
        <f t="shared" si="134"/>
        <v>0</v>
      </c>
      <c r="EM384" s="67"/>
    </row>
    <row r="385" spans="1:143" outlineLevel="1" x14ac:dyDescent="0.2">
      <c r="A385" s="311" t="s">
        <v>220</v>
      </c>
      <c r="B385" s="312"/>
      <c r="C385" s="307"/>
      <c r="D385" s="33" t="s">
        <v>354</v>
      </c>
      <c r="E385" s="28">
        <f>SUM(H386:H387)</f>
        <v>0</v>
      </c>
      <c r="F385" s="28"/>
      <c r="G385" s="28"/>
      <c r="H385" s="28"/>
      <c r="I385" s="27" t="e">
        <f>E385/$G$686</f>
        <v>#DIV/0!</v>
      </c>
      <c r="J385" s="19">
        <f t="shared" si="132"/>
        <v>0</v>
      </c>
      <c r="K385" s="68"/>
      <c r="L385" s="69"/>
      <c r="M385" s="69"/>
      <c r="N385" s="69"/>
      <c r="O385" s="69"/>
      <c r="P385" s="70"/>
      <c r="Q385" s="73"/>
      <c r="R385" s="68"/>
      <c r="S385" s="69"/>
      <c r="T385" s="69"/>
      <c r="U385" s="69"/>
      <c r="V385" s="69"/>
      <c r="W385" s="70"/>
      <c r="X385" s="71"/>
      <c r="Y385" s="68"/>
      <c r="Z385" s="69"/>
      <c r="AA385" s="69"/>
      <c r="AB385" s="69"/>
      <c r="AC385" s="69"/>
      <c r="AD385" s="70"/>
      <c r="AE385" s="71"/>
      <c r="AF385" s="68"/>
      <c r="AG385" s="69"/>
      <c r="AH385" s="69"/>
      <c r="AI385" s="69"/>
      <c r="AJ385" s="69"/>
      <c r="AK385" s="70"/>
      <c r="AL385" s="71"/>
      <c r="AM385" s="68"/>
      <c r="AN385" s="69"/>
      <c r="AO385" s="69"/>
      <c r="AP385" s="69"/>
      <c r="AQ385" s="69"/>
      <c r="AR385" s="70"/>
      <c r="AS385" s="71"/>
      <c r="AT385" s="68"/>
      <c r="AU385" s="69"/>
      <c r="AV385" s="69"/>
      <c r="AW385" s="69"/>
      <c r="AX385" s="69"/>
      <c r="AY385" s="70"/>
      <c r="AZ385" s="71"/>
      <c r="BA385" s="68"/>
      <c r="BB385" s="69"/>
      <c r="BC385" s="69"/>
      <c r="BD385" s="69"/>
      <c r="BE385" s="69"/>
      <c r="BF385" s="70"/>
      <c r="BG385" s="71"/>
      <c r="BH385" s="68"/>
      <c r="BI385" s="69"/>
      <c r="BJ385" s="69"/>
      <c r="BK385" s="69"/>
      <c r="BL385" s="69"/>
      <c r="BM385" s="70"/>
      <c r="BN385" s="71"/>
      <c r="BO385" s="68"/>
      <c r="BP385" s="69"/>
      <c r="BQ385" s="69"/>
      <c r="BR385" s="69"/>
      <c r="BS385" s="69"/>
      <c r="BT385" s="70"/>
      <c r="BU385" s="71"/>
      <c r="BV385" s="68"/>
      <c r="BW385" s="69"/>
      <c r="BX385" s="69"/>
      <c r="BY385" s="69"/>
      <c r="BZ385" s="69"/>
      <c r="CA385" s="70"/>
      <c r="CB385" s="71"/>
      <c r="CC385" s="68"/>
      <c r="CD385" s="69"/>
      <c r="CE385" s="69"/>
      <c r="CF385" s="69"/>
      <c r="CG385" s="69"/>
      <c r="CH385" s="70"/>
      <c r="CI385" s="71"/>
      <c r="CJ385" s="68"/>
      <c r="CK385" s="69"/>
      <c r="CL385" s="69"/>
      <c r="CM385" s="69"/>
      <c r="CN385" s="69"/>
      <c r="CO385" s="70"/>
      <c r="CP385" s="71"/>
      <c r="CQ385" s="68"/>
      <c r="CR385" s="69"/>
      <c r="CS385" s="69"/>
      <c r="CT385" s="69"/>
      <c r="CU385" s="69"/>
      <c r="CV385" s="70"/>
      <c r="CW385" s="71"/>
      <c r="CX385" s="68"/>
      <c r="CY385" s="69"/>
      <c r="CZ385" s="69"/>
      <c r="DA385" s="69"/>
      <c r="DB385" s="69"/>
      <c r="DC385" s="70"/>
      <c r="DD385" s="71"/>
      <c r="DE385" s="68"/>
      <c r="DF385" s="69"/>
      <c r="DG385" s="69"/>
      <c r="DH385" s="69"/>
      <c r="DI385" s="69"/>
      <c r="DJ385" s="70"/>
      <c r="DK385" s="71"/>
      <c r="DL385" s="68"/>
      <c r="DM385" s="69"/>
      <c r="DN385" s="69"/>
      <c r="DO385" s="69"/>
      <c r="DP385" s="69"/>
      <c r="DQ385" s="70"/>
      <c r="DR385" s="71"/>
      <c r="DS385" s="68"/>
      <c r="DT385" s="69"/>
      <c r="DU385" s="69"/>
      <c r="DV385" s="69"/>
      <c r="DW385" s="69"/>
      <c r="DX385" s="70"/>
      <c r="DY385" s="71"/>
      <c r="DZ385" s="68"/>
      <c r="EA385" s="69"/>
      <c r="EB385" s="69"/>
      <c r="EC385" s="69"/>
      <c r="ED385" s="69"/>
      <c r="EE385" s="70"/>
      <c r="EF385" s="71"/>
      <c r="EG385" s="70"/>
      <c r="EH385" s="73"/>
      <c r="EI385" s="70">
        <f t="shared" ref="EI385:EI391" si="135">SUM(CJ385,CC385,BV385,BO385,BH385,BA385,AT385,AM385,AF385,Y385,R385,K385,CQ385,CX385,DE385,DL385,DS385,DZ385)</f>
        <v>0</v>
      </c>
      <c r="EJ385" s="66">
        <f t="shared" si="134"/>
        <v>0</v>
      </c>
      <c r="EM385" s="67"/>
    </row>
    <row r="386" spans="1:143" outlineLevel="1" x14ac:dyDescent="0.2">
      <c r="A386" s="302" t="s">
        <v>503</v>
      </c>
      <c r="B386" s="303" t="s">
        <v>288</v>
      </c>
      <c r="C386" s="306" t="str">
        <f>IFERROR(IFERROR(IF(MATCH(B386,[1]SINAPI!$A$3:$A$7037,0),(PROPER(VLOOKUP(B386,[1]SINAPI!$A$3:$E$7037,5,0))),0),IFERROR(IF(MATCH(B386,'[1]CDHU-182'!$A$9:$A$4098,0),(UPPER(VLOOKUP(B386,'[1]CDHU-182'!$A$9:$H$4098,8,0))),0),IFERROR(IF(MATCH(B386,[1]FDE!$A$7:$A$3232,0),(VLOOKUP(B386,[1]FDE!$A$7:$E$3232,5,0)),0),IF(MATCH(B386,'[1]SIURB Edif'!$A$2:$A$2699,0),(PROPER(VLOOKUP(B386,'[1]SIURB Edif'!A$2:E$2699,5,0))),0))))," ")</f>
        <v>CDHU-182</v>
      </c>
      <c r="D386" s="169" t="s">
        <v>353</v>
      </c>
      <c r="E386" s="170" t="s">
        <v>75</v>
      </c>
      <c r="F386" s="174">
        <v>1</v>
      </c>
      <c r="G386" s="74"/>
      <c r="H386" s="172">
        <f>ROUND(IFERROR(F386*G386," - "),2)</f>
        <v>0</v>
      </c>
      <c r="I386" s="175" t="e">
        <f>H386/$G$686</f>
        <v>#DIV/0!</v>
      </c>
      <c r="J386" s="19">
        <f t="shared" si="132"/>
        <v>1</v>
      </c>
      <c r="K386" s="68">
        <f>SUM(L386:P386)</f>
        <v>0</v>
      </c>
      <c r="L386" s="69"/>
      <c r="M386" s="69"/>
      <c r="N386" s="69"/>
      <c r="O386" s="69"/>
      <c r="P386" s="69"/>
      <c r="Q386" s="73">
        <f>K386*$H386</f>
        <v>0</v>
      </c>
      <c r="R386" s="68">
        <f>SUM(S386:W386)</f>
        <v>0</v>
      </c>
      <c r="S386" s="69"/>
      <c r="T386" s="69"/>
      <c r="U386" s="69"/>
      <c r="V386" s="69"/>
      <c r="W386" s="69"/>
      <c r="X386" s="71">
        <f>R386*$H386</f>
        <v>0</v>
      </c>
      <c r="Y386" s="68">
        <f>SUM(Z386:AD386)</f>
        <v>0</v>
      </c>
      <c r="Z386" s="69"/>
      <c r="AA386" s="69"/>
      <c r="AB386" s="69"/>
      <c r="AC386" s="69"/>
      <c r="AD386" s="69"/>
      <c r="AE386" s="71">
        <f>Y386*$H386</f>
        <v>0</v>
      </c>
      <c r="AF386" s="68">
        <f>SUM(AG386:AK386)</f>
        <v>0</v>
      </c>
      <c r="AG386" s="69"/>
      <c r="AH386" s="69"/>
      <c r="AI386" s="69"/>
      <c r="AJ386" s="69"/>
      <c r="AK386" s="69"/>
      <c r="AL386" s="71">
        <f>AF386*$H386</f>
        <v>0</v>
      </c>
      <c r="AM386" s="68">
        <f>SUM(AN386:AR386)</f>
        <v>0</v>
      </c>
      <c r="AN386" s="69"/>
      <c r="AO386" s="69"/>
      <c r="AP386" s="69"/>
      <c r="AQ386" s="69"/>
      <c r="AR386" s="69"/>
      <c r="AS386" s="71">
        <f>AM386*$H386</f>
        <v>0</v>
      </c>
      <c r="AT386" s="68">
        <f>SUM(AU386:AY386)</f>
        <v>0</v>
      </c>
      <c r="AU386" s="69"/>
      <c r="AV386" s="69"/>
      <c r="AW386" s="69"/>
      <c r="AX386" s="69"/>
      <c r="AY386" s="69"/>
      <c r="AZ386" s="71">
        <f>AT386*$H386</f>
        <v>0</v>
      </c>
      <c r="BA386" s="68">
        <f>SUM(BB386:BF386)</f>
        <v>0</v>
      </c>
      <c r="BB386" s="69"/>
      <c r="BC386" s="69"/>
      <c r="BD386" s="69"/>
      <c r="BE386" s="69"/>
      <c r="BF386" s="69"/>
      <c r="BG386" s="71">
        <f>BA386*$H386</f>
        <v>0</v>
      </c>
      <c r="BH386" s="68">
        <f>SUM(BI386:BM386)</f>
        <v>0</v>
      </c>
      <c r="BI386" s="69"/>
      <c r="BJ386" s="69"/>
      <c r="BK386" s="69"/>
      <c r="BL386" s="69"/>
      <c r="BM386" s="69"/>
      <c r="BN386" s="71">
        <f>BH386*$H386</f>
        <v>0</v>
      </c>
      <c r="BO386" s="68">
        <f>SUM(BP386:BT386)</f>
        <v>0</v>
      </c>
      <c r="BP386" s="69"/>
      <c r="BQ386" s="69"/>
      <c r="BR386" s="69"/>
      <c r="BS386" s="69"/>
      <c r="BT386" s="69"/>
      <c r="BU386" s="71">
        <f>BO386*$H386</f>
        <v>0</v>
      </c>
      <c r="BV386" s="68">
        <f>SUM(BW386:CA386)</f>
        <v>0</v>
      </c>
      <c r="BW386" s="69"/>
      <c r="BX386" s="69"/>
      <c r="BY386" s="69"/>
      <c r="BZ386" s="69"/>
      <c r="CA386" s="69"/>
      <c r="CB386" s="71">
        <f>BV386*$H386</f>
        <v>0</v>
      </c>
      <c r="CC386" s="68">
        <f>SUM(CD386:CH386)</f>
        <v>0</v>
      </c>
      <c r="CD386" s="69"/>
      <c r="CE386" s="69"/>
      <c r="CF386" s="69"/>
      <c r="CG386" s="69"/>
      <c r="CH386" s="69"/>
      <c r="CI386" s="71">
        <f>CC386*$H386</f>
        <v>0</v>
      </c>
      <c r="CJ386" s="68">
        <f>SUM(CK386:CO386)</f>
        <v>0</v>
      </c>
      <c r="CK386" s="69"/>
      <c r="CL386" s="69"/>
      <c r="CM386" s="69"/>
      <c r="CN386" s="69"/>
      <c r="CO386" s="69"/>
      <c r="CP386" s="71">
        <f>CJ386*$H386</f>
        <v>0</v>
      </c>
      <c r="CQ386" s="68">
        <f>SUM(CR386:CV386)</f>
        <v>0</v>
      </c>
      <c r="CR386" s="69"/>
      <c r="CS386" s="69"/>
      <c r="CT386" s="69"/>
      <c r="CU386" s="69"/>
      <c r="CV386" s="69"/>
      <c r="CW386" s="71">
        <f>CQ386*$H386</f>
        <v>0</v>
      </c>
      <c r="CX386" s="68">
        <f>SUM(CY386:DC386)</f>
        <v>0</v>
      </c>
      <c r="CY386" s="69"/>
      <c r="CZ386" s="69"/>
      <c r="DA386" s="69"/>
      <c r="DB386" s="69"/>
      <c r="DC386" s="69"/>
      <c r="DD386" s="71">
        <f>CX386*$H386</f>
        <v>0</v>
      </c>
      <c r="DE386" s="68">
        <f>SUM(DF386:DJ386)</f>
        <v>0</v>
      </c>
      <c r="DF386" s="69"/>
      <c r="DG386" s="69"/>
      <c r="DH386" s="69"/>
      <c r="DI386" s="69"/>
      <c r="DJ386" s="69"/>
      <c r="DK386" s="71">
        <f>DE386*$H386</f>
        <v>0</v>
      </c>
      <c r="DL386" s="68">
        <f>SUM(DM386:DQ386)</f>
        <v>0</v>
      </c>
      <c r="DM386" s="69"/>
      <c r="DN386" s="69"/>
      <c r="DO386" s="69"/>
      <c r="DP386" s="69"/>
      <c r="DQ386" s="69"/>
      <c r="DR386" s="71">
        <f>DL386*$H386</f>
        <v>0</v>
      </c>
      <c r="DS386" s="68">
        <f>SUM(DT386:DX386)</f>
        <v>0</v>
      </c>
      <c r="DT386" s="69"/>
      <c r="DU386" s="69"/>
      <c r="DV386" s="69"/>
      <c r="DW386" s="69"/>
      <c r="DX386" s="69"/>
      <c r="DY386" s="71">
        <f>DS386*$H386</f>
        <v>0</v>
      </c>
      <c r="DZ386" s="68">
        <f>SUM(EA386:EE386)</f>
        <v>0</v>
      </c>
      <c r="EA386" s="69"/>
      <c r="EB386" s="69"/>
      <c r="EC386" s="69"/>
      <c r="ED386" s="69"/>
      <c r="EE386" s="69"/>
      <c r="EF386" s="71">
        <f>DZ386*$H386</f>
        <v>0</v>
      </c>
      <c r="EG386" s="70">
        <f>1-EI386</f>
        <v>1</v>
      </c>
      <c r="EH386" s="73">
        <f>H386-EJ386</f>
        <v>0</v>
      </c>
      <c r="EI386" s="70">
        <f t="shared" si="135"/>
        <v>0</v>
      </c>
      <c r="EJ386" s="66">
        <f t="shared" si="134"/>
        <v>0</v>
      </c>
      <c r="EM386" s="67"/>
    </row>
    <row r="387" spans="1:143" outlineLevel="1" x14ac:dyDescent="0.2">
      <c r="A387" s="302" t="s">
        <v>504</v>
      </c>
      <c r="B387" s="303">
        <v>100885</v>
      </c>
      <c r="C387" s="306" t="str">
        <f>IFERROR(IFERROR(IF(MATCH(B387,[1]SINAPI!$A$3:$A$7037,0),(PROPER(VLOOKUP(B387,[1]SINAPI!$A$3:$E$7037,5,0))),0),IFERROR(IF(MATCH(B387,'[1]CDHU-182'!$A$9:$A$4098,0),(UPPER(VLOOKUP(B387,'[1]CDHU-182'!$A$9:$H$4098,8,0))),0),IFERROR(IF(MATCH(B387,[1]FDE!$A$7:$A$3232,0),(VLOOKUP(B387,[1]FDE!$A$7:$E$3232,5,0)),0),IF(MATCH(B387,'[1]SIURB Edif'!$A$2:$A$2699,0),(PROPER(VLOOKUP(B387,'[1]SIURB Edif'!A$2:E$2699,5,0))),0))))," ")</f>
        <v>Siurb (Edif)-Jan/21</v>
      </c>
      <c r="D387" s="169" t="s">
        <v>804</v>
      </c>
      <c r="E387" s="170" t="s">
        <v>75</v>
      </c>
      <c r="F387" s="171">
        <v>1</v>
      </c>
      <c r="G387" s="74"/>
      <c r="H387" s="172">
        <f>ROUND(IFERROR(F387*G387," - "),2)</f>
        <v>0</v>
      </c>
      <c r="I387" s="175" t="e">
        <f>H387/$G$686</f>
        <v>#DIV/0!</v>
      </c>
      <c r="J387" s="19">
        <f>EG387</f>
        <v>1</v>
      </c>
      <c r="K387" s="68">
        <f>SUM(L387:P387)</f>
        <v>0</v>
      </c>
      <c r="L387" s="69"/>
      <c r="M387" s="69"/>
      <c r="N387" s="69"/>
      <c r="O387" s="69"/>
      <c r="P387" s="69"/>
      <c r="Q387" s="73">
        <f>K387*$H387</f>
        <v>0</v>
      </c>
      <c r="R387" s="68">
        <f>SUM(S387:W387)</f>
        <v>0</v>
      </c>
      <c r="S387" s="69"/>
      <c r="T387" s="69"/>
      <c r="U387" s="69"/>
      <c r="V387" s="69"/>
      <c r="W387" s="69"/>
      <c r="X387" s="71">
        <f>R387*$H387</f>
        <v>0</v>
      </c>
      <c r="Y387" s="68">
        <f>SUM(Z387:AD387)</f>
        <v>0</v>
      </c>
      <c r="Z387" s="69"/>
      <c r="AA387" s="69"/>
      <c r="AB387" s="69"/>
      <c r="AC387" s="69"/>
      <c r="AD387" s="69"/>
      <c r="AE387" s="71">
        <f>Y387*$H387</f>
        <v>0</v>
      </c>
      <c r="AF387" s="68">
        <f>SUM(AG387:AK387)</f>
        <v>0</v>
      </c>
      <c r="AG387" s="69"/>
      <c r="AH387" s="69"/>
      <c r="AI387" s="69"/>
      <c r="AJ387" s="69"/>
      <c r="AK387" s="69"/>
      <c r="AL387" s="71">
        <f>AF387*$H387</f>
        <v>0</v>
      </c>
      <c r="AM387" s="68">
        <f>SUM(AN387:AR387)</f>
        <v>0</v>
      </c>
      <c r="AN387" s="69"/>
      <c r="AO387" s="69"/>
      <c r="AP387" s="69"/>
      <c r="AQ387" s="69"/>
      <c r="AR387" s="69"/>
      <c r="AS387" s="71">
        <f>AM387*$H387</f>
        <v>0</v>
      </c>
      <c r="AT387" s="68">
        <f>SUM(AU387:AY387)</f>
        <v>0</v>
      </c>
      <c r="AU387" s="69"/>
      <c r="AV387" s="69"/>
      <c r="AW387" s="69"/>
      <c r="AX387" s="69"/>
      <c r="AY387" s="69"/>
      <c r="AZ387" s="71">
        <f>AT387*$H387</f>
        <v>0</v>
      </c>
      <c r="BA387" s="68">
        <f>SUM(BB387:BF387)</f>
        <v>0</v>
      </c>
      <c r="BB387" s="69"/>
      <c r="BC387" s="69"/>
      <c r="BD387" s="69"/>
      <c r="BE387" s="69"/>
      <c r="BF387" s="69"/>
      <c r="BG387" s="71">
        <f>BA387*$H387</f>
        <v>0</v>
      </c>
      <c r="BH387" s="68">
        <f>SUM(BI387:BM387)</f>
        <v>0</v>
      </c>
      <c r="BI387" s="69"/>
      <c r="BJ387" s="69"/>
      <c r="BK387" s="69"/>
      <c r="BL387" s="69"/>
      <c r="BM387" s="69"/>
      <c r="BN387" s="71">
        <f>BH387*$H387</f>
        <v>0</v>
      </c>
      <c r="BO387" s="68">
        <f>SUM(BP387:BT387)</f>
        <v>0</v>
      </c>
      <c r="BP387" s="69"/>
      <c r="BQ387" s="69"/>
      <c r="BR387" s="69"/>
      <c r="BS387" s="69"/>
      <c r="BT387" s="69"/>
      <c r="BU387" s="71">
        <f>BO387*$H387</f>
        <v>0</v>
      </c>
      <c r="BV387" s="68">
        <f>SUM(BW387:CA387)</f>
        <v>0</v>
      </c>
      <c r="BW387" s="69"/>
      <c r="BX387" s="69"/>
      <c r="BY387" s="69"/>
      <c r="BZ387" s="69"/>
      <c r="CA387" s="69"/>
      <c r="CB387" s="71">
        <f>BV387*$H387</f>
        <v>0</v>
      </c>
      <c r="CC387" s="68">
        <f>SUM(CD387:CH387)</f>
        <v>0</v>
      </c>
      <c r="CD387" s="69"/>
      <c r="CE387" s="69"/>
      <c r="CF387" s="69"/>
      <c r="CG387" s="69"/>
      <c r="CH387" s="69"/>
      <c r="CI387" s="71">
        <f>CC387*$H387</f>
        <v>0</v>
      </c>
      <c r="CJ387" s="68">
        <f>SUM(CK387:CO387)</f>
        <v>0</v>
      </c>
      <c r="CK387" s="69"/>
      <c r="CL387" s="69"/>
      <c r="CM387" s="69"/>
      <c r="CN387" s="69"/>
      <c r="CO387" s="69"/>
      <c r="CP387" s="71">
        <f>CJ387*$H387</f>
        <v>0</v>
      </c>
      <c r="CQ387" s="68">
        <f>SUM(CR387:CV387)</f>
        <v>0</v>
      </c>
      <c r="CR387" s="69"/>
      <c r="CS387" s="69"/>
      <c r="CT387" s="69"/>
      <c r="CU387" s="69"/>
      <c r="CV387" s="69"/>
      <c r="CW387" s="71">
        <f>CQ387*$H387</f>
        <v>0</v>
      </c>
      <c r="CX387" s="68">
        <f>SUM(CY387:DC387)</f>
        <v>0</v>
      </c>
      <c r="CY387" s="69"/>
      <c r="CZ387" s="69"/>
      <c r="DA387" s="69"/>
      <c r="DB387" s="69"/>
      <c r="DC387" s="69"/>
      <c r="DD387" s="71">
        <f>CX387*$H387</f>
        <v>0</v>
      </c>
      <c r="DE387" s="68">
        <f>SUM(DF387:DJ387)</f>
        <v>0</v>
      </c>
      <c r="DF387" s="69"/>
      <c r="DG387" s="69"/>
      <c r="DH387" s="69"/>
      <c r="DI387" s="69"/>
      <c r="DJ387" s="69"/>
      <c r="DK387" s="71">
        <f>DE387*$H387</f>
        <v>0</v>
      </c>
      <c r="DL387" s="68">
        <f>SUM(DM387:DQ387)</f>
        <v>0</v>
      </c>
      <c r="DM387" s="69"/>
      <c r="DN387" s="69"/>
      <c r="DO387" s="69"/>
      <c r="DP387" s="69"/>
      <c r="DQ387" s="69"/>
      <c r="DR387" s="71">
        <f>DL387*$H387</f>
        <v>0</v>
      </c>
      <c r="DS387" s="68">
        <f>SUM(DT387:DX387)</f>
        <v>0</v>
      </c>
      <c r="DT387" s="69"/>
      <c r="DU387" s="69"/>
      <c r="DV387" s="69"/>
      <c r="DW387" s="69"/>
      <c r="DX387" s="69"/>
      <c r="DY387" s="71">
        <f>DS387*$H387</f>
        <v>0</v>
      </c>
      <c r="DZ387" s="68">
        <f>SUM(EA387:EE387)</f>
        <v>0</v>
      </c>
      <c r="EA387" s="69"/>
      <c r="EB387" s="69"/>
      <c r="EC387" s="69"/>
      <c r="ED387" s="69"/>
      <c r="EE387" s="69"/>
      <c r="EF387" s="71">
        <f>DZ387*$H387</f>
        <v>0</v>
      </c>
      <c r="EG387" s="70">
        <f>1-EI387</f>
        <v>1</v>
      </c>
      <c r="EH387" s="73">
        <f>H387-EJ387</f>
        <v>0</v>
      </c>
      <c r="EI387" s="70">
        <f t="shared" si="135"/>
        <v>0</v>
      </c>
      <c r="EJ387" s="66">
        <f>SUM(CP387,CI387,CB387,BU387,BN387,BG387,AZ387,AS387,AL387,AE387,X387,Q387,CW387,DD387,DK387,DR387,DY387,EF387)</f>
        <v>0</v>
      </c>
      <c r="EM387" s="67"/>
    </row>
    <row r="388" spans="1:143" outlineLevel="1" x14ac:dyDescent="0.2">
      <c r="A388" s="313" t="s">
        <v>221</v>
      </c>
      <c r="B388" s="314"/>
      <c r="C388" s="307"/>
      <c r="D388" s="176" t="s">
        <v>883</v>
      </c>
      <c r="E388" s="28">
        <f>SUM(H389:H391)</f>
        <v>0</v>
      </c>
      <c r="F388" s="28"/>
      <c r="G388" s="28"/>
      <c r="H388" s="28"/>
      <c r="I388" s="27" t="e">
        <f>E388/$G$686</f>
        <v>#DIV/0!</v>
      </c>
      <c r="J388" s="19">
        <f t="shared" ref="J388:J393" si="136">EG388</f>
        <v>1</v>
      </c>
      <c r="K388" s="68"/>
      <c r="L388" s="69"/>
      <c r="M388" s="69"/>
      <c r="N388" s="69"/>
      <c r="O388" s="69"/>
      <c r="P388" s="70"/>
      <c r="Q388" s="73"/>
      <c r="R388" s="68"/>
      <c r="S388" s="69"/>
      <c r="T388" s="69"/>
      <c r="U388" s="69"/>
      <c r="V388" s="69"/>
      <c r="W388" s="70"/>
      <c r="X388" s="71"/>
      <c r="Y388" s="68"/>
      <c r="Z388" s="69"/>
      <c r="AA388" s="69"/>
      <c r="AB388" s="69"/>
      <c r="AC388" s="69"/>
      <c r="AD388" s="70"/>
      <c r="AE388" s="71"/>
      <c r="AF388" s="68"/>
      <c r="AG388" s="69"/>
      <c r="AH388" s="69"/>
      <c r="AI388" s="69"/>
      <c r="AJ388" s="69"/>
      <c r="AK388" s="70"/>
      <c r="AL388" s="71"/>
      <c r="AM388" s="68"/>
      <c r="AN388" s="69"/>
      <c r="AO388" s="69"/>
      <c r="AP388" s="69"/>
      <c r="AQ388" s="69"/>
      <c r="AR388" s="70"/>
      <c r="AS388" s="71"/>
      <c r="AT388" s="68"/>
      <c r="AU388" s="69"/>
      <c r="AV388" s="69"/>
      <c r="AW388" s="69"/>
      <c r="AX388" s="69"/>
      <c r="AY388" s="70"/>
      <c r="AZ388" s="71"/>
      <c r="BA388" s="68"/>
      <c r="BB388" s="69"/>
      <c r="BC388" s="69"/>
      <c r="BD388" s="69"/>
      <c r="BE388" s="69"/>
      <c r="BF388" s="70"/>
      <c r="BG388" s="71"/>
      <c r="BH388" s="68"/>
      <c r="BI388" s="69"/>
      <c r="BJ388" s="69"/>
      <c r="BK388" s="69"/>
      <c r="BL388" s="69"/>
      <c r="BM388" s="70"/>
      <c r="BN388" s="71"/>
      <c r="BO388" s="68"/>
      <c r="BP388" s="69"/>
      <c r="BQ388" s="69"/>
      <c r="BR388" s="69"/>
      <c r="BS388" s="69"/>
      <c r="BT388" s="70"/>
      <c r="BU388" s="71"/>
      <c r="BV388" s="68"/>
      <c r="BW388" s="69"/>
      <c r="BX388" s="69"/>
      <c r="BY388" s="69"/>
      <c r="BZ388" s="69"/>
      <c r="CA388" s="70"/>
      <c r="CB388" s="71"/>
      <c r="CC388" s="68"/>
      <c r="CD388" s="69"/>
      <c r="CE388" s="69"/>
      <c r="CF388" s="69"/>
      <c r="CG388" s="69"/>
      <c r="CH388" s="70"/>
      <c r="CI388" s="71"/>
      <c r="CJ388" s="68"/>
      <c r="CK388" s="69"/>
      <c r="CL388" s="69"/>
      <c r="CM388" s="69"/>
      <c r="CN388" s="69"/>
      <c r="CO388" s="70"/>
      <c r="CP388" s="71"/>
      <c r="CQ388" s="68"/>
      <c r="CR388" s="69"/>
      <c r="CS388" s="69"/>
      <c r="CT388" s="69"/>
      <c r="CU388" s="69"/>
      <c r="CV388" s="70"/>
      <c r="CW388" s="71"/>
      <c r="CX388" s="68"/>
      <c r="CY388" s="69"/>
      <c r="CZ388" s="69"/>
      <c r="DA388" s="69"/>
      <c r="DB388" s="69"/>
      <c r="DC388" s="70"/>
      <c r="DD388" s="71"/>
      <c r="DE388" s="68"/>
      <c r="DF388" s="69"/>
      <c r="DG388" s="69"/>
      <c r="DH388" s="69"/>
      <c r="DI388" s="69"/>
      <c r="DJ388" s="70"/>
      <c r="DK388" s="71"/>
      <c r="DL388" s="68"/>
      <c r="DM388" s="69"/>
      <c r="DN388" s="69"/>
      <c r="DO388" s="69"/>
      <c r="DP388" s="69"/>
      <c r="DQ388" s="70"/>
      <c r="DR388" s="71"/>
      <c r="DS388" s="68"/>
      <c r="DT388" s="69"/>
      <c r="DU388" s="69"/>
      <c r="DV388" s="69"/>
      <c r="DW388" s="69"/>
      <c r="DX388" s="70"/>
      <c r="DY388" s="71"/>
      <c r="DZ388" s="68"/>
      <c r="EA388" s="69"/>
      <c r="EB388" s="69"/>
      <c r="EC388" s="69"/>
      <c r="ED388" s="69"/>
      <c r="EE388" s="70"/>
      <c r="EF388" s="71"/>
      <c r="EG388" s="70">
        <f t="shared" ref="EG388:EG402" si="137">1-EI388</f>
        <v>1</v>
      </c>
      <c r="EH388" s="73">
        <f t="shared" ref="EH388:EH402" si="138">H388-EJ388</f>
        <v>0</v>
      </c>
      <c r="EI388" s="70">
        <f t="shared" si="135"/>
        <v>0</v>
      </c>
      <c r="EJ388" s="66">
        <f t="shared" ref="EJ388:EJ393" si="139">SUM(CP388,CI388,CB388,BU388,BN388,BG388,AZ388,AS388,AL388,AE388,X388,Q388,CW388,DD388,DK388,DR388,DY388,EF388)</f>
        <v>0</v>
      </c>
      <c r="EM388" s="67"/>
    </row>
    <row r="389" spans="1:143" outlineLevel="1" x14ac:dyDescent="0.2">
      <c r="A389" s="302" t="s">
        <v>505</v>
      </c>
      <c r="B389" s="303" t="s">
        <v>291</v>
      </c>
      <c r="C389" s="306" t="str">
        <f>IFERROR(IFERROR(IF(MATCH(B389,[1]SINAPI!$A$3:$A$7037,0),(PROPER(VLOOKUP(B389,[1]SINAPI!$A$3:$E$7037,5,0))),0),IFERROR(IF(MATCH(B389,'[1]CDHU-182'!$A$9:$A$4098,0),(UPPER(VLOOKUP(B389,'[1]CDHU-182'!$A$9:$H$4098,8,0))),0),IFERROR(IF(MATCH(B389,[1]FDE!$A$7:$A$3232,0),(VLOOKUP(B389,[1]FDE!$A$7:$E$3232,5,0)),0),IF(MATCH(B389,'[1]SIURB Edif'!$A$2:$A$2699,0),(PROPER(VLOOKUP(B389,'[1]SIURB Edif'!A$2:E$2699,5,0))),0))))," ")</f>
        <v>CDHU-182</v>
      </c>
      <c r="D389" s="169" t="s">
        <v>805</v>
      </c>
      <c r="E389" s="170" t="s">
        <v>879</v>
      </c>
      <c r="F389" s="174">
        <v>20</v>
      </c>
      <c r="G389" s="74"/>
      <c r="H389" s="177">
        <f>ROUND(IFERROR(F389*G389," - "),2)</f>
        <v>0</v>
      </c>
      <c r="I389" s="178" t="e">
        <f>H389/$G$686</f>
        <v>#DIV/0!</v>
      </c>
      <c r="J389" s="19">
        <f t="shared" si="136"/>
        <v>1</v>
      </c>
      <c r="K389" s="68">
        <f>SUM(L389:P389)</f>
        <v>0</v>
      </c>
      <c r="L389" s="69"/>
      <c r="M389" s="69"/>
      <c r="N389" s="69"/>
      <c r="O389" s="69"/>
      <c r="P389" s="69"/>
      <c r="Q389" s="73">
        <f>K389*$H389</f>
        <v>0</v>
      </c>
      <c r="R389" s="68">
        <f>SUM(S389:W389)</f>
        <v>0</v>
      </c>
      <c r="S389" s="69"/>
      <c r="T389" s="69"/>
      <c r="U389" s="69"/>
      <c r="V389" s="69"/>
      <c r="W389" s="69"/>
      <c r="X389" s="71">
        <f>R389*$H389</f>
        <v>0</v>
      </c>
      <c r="Y389" s="68">
        <f>SUM(Z389:AD389)</f>
        <v>0</v>
      </c>
      <c r="Z389" s="69"/>
      <c r="AA389" s="69"/>
      <c r="AB389" s="69"/>
      <c r="AC389" s="69"/>
      <c r="AD389" s="69"/>
      <c r="AE389" s="71">
        <f>Y389*$H389</f>
        <v>0</v>
      </c>
      <c r="AF389" s="68">
        <f>SUM(AG389:AK389)</f>
        <v>0</v>
      </c>
      <c r="AG389" s="69"/>
      <c r="AH389" s="69"/>
      <c r="AI389" s="69"/>
      <c r="AJ389" s="69"/>
      <c r="AK389" s="69"/>
      <c r="AL389" s="71">
        <f>AF389*$H389</f>
        <v>0</v>
      </c>
      <c r="AM389" s="68">
        <f>SUM(AN389:AR389)</f>
        <v>0</v>
      </c>
      <c r="AN389" s="69"/>
      <c r="AO389" s="69"/>
      <c r="AP389" s="69"/>
      <c r="AQ389" s="69"/>
      <c r="AR389" s="69"/>
      <c r="AS389" s="71">
        <f>AM389*$H389</f>
        <v>0</v>
      </c>
      <c r="AT389" s="68">
        <f>SUM(AU389:AY389)</f>
        <v>0</v>
      </c>
      <c r="AU389" s="69"/>
      <c r="AV389" s="69"/>
      <c r="AW389" s="69"/>
      <c r="AX389" s="69"/>
      <c r="AY389" s="69"/>
      <c r="AZ389" s="71">
        <f>AT389*$H389</f>
        <v>0</v>
      </c>
      <c r="BA389" s="68">
        <f>SUM(BB389:BF389)</f>
        <v>0</v>
      </c>
      <c r="BB389" s="69"/>
      <c r="BC389" s="69"/>
      <c r="BD389" s="69"/>
      <c r="BE389" s="69"/>
      <c r="BF389" s="69"/>
      <c r="BG389" s="71">
        <f>BA389*$H389</f>
        <v>0</v>
      </c>
      <c r="BH389" s="68">
        <f>SUM(BI389:BM389)</f>
        <v>0</v>
      </c>
      <c r="BI389" s="69"/>
      <c r="BJ389" s="69"/>
      <c r="BK389" s="69"/>
      <c r="BL389" s="69"/>
      <c r="BM389" s="69"/>
      <c r="BN389" s="71">
        <f>BH389*$H389</f>
        <v>0</v>
      </c>
      <c r="BO389" s="68">
        <f>SUM(BP389:BT389)</f>
        <v>0</v>
      </c>
      <c r="BP389" s="69"/>
      <c r="BQ389" s="69"/>
      <c r="BR389" s="69"/>
      <c r="BS389" s="69"/>
      <c r="BT389" s="69"/>
      <c r="BU389" s="71">
        <f>BO389*$H389</f>
        <v>0</v>
      </c>
      <c r="BV389" s="68">
        <f>SUM(BW389:CA389)</f>
        <v>0</v>
      </c>
      <c r="BW389" s="69"/>
      <c r="BX389" s="69"/>
      <c r="BY389" s="69"/>
      <c r="BZ389" s="69"/>
      <c r="CA389" s="69"/>
      <c r="CB389" s="71">
        <f>BV389*$H389</f>
        <v>0</v>
      </c>
      <c r="CC389" s="68">
        <f>SUM(CD389:CH389)</f>
        <v>0</v>
      </c>
      <c r="CD389" s="69"/>
      <c r="CE389" s="69"/>
      <c r="CF389" s="69"/>
      <c r="CG389" s="69"/>
      <c r="CH389" s="69"/>
      <c r="CI389" s="71">
        <f>CC389*$H389</f>
        <v>0</v>
      </c>
      <c r="CJ389" s="68">
        <f>SUM(CK389:CO389)</f>
        <v>0</v>
      </c>
      <c r="CK389" s="69"/>
      <c r="CL389" s="69"/>
      <c r="CM389" s="69"/>
      <c r="CN389" s="69"/>
      <c r="CO389" s="69"/>
      <c r="CP389" s="71">
        <f>CJ389*$H389</f>
        <v>0</v>
      </c>
      <c r="CQ389" s="68">
        <f>SUM(CR389:CV389)</f>
        <v>0</v>
      </c>
      <c r="CR389" s="69"/>
      <c r="CS389" s="69"/>
      <c r="CT389" s="69"/>
      <c r="CU389" s="69"/>
      <c r="CV389" s="69"/>
      <c r="CW389" s="71">
        <f>CQ389*$H389</f>
        <v>0</v>
      </c>
      <c r="CX389" s="68">
        <f>SUM(CY389:DC389)</f>
        <v>0</v>
      </c>
      <c r="CY389" s="69"/>
      <c r="CZ389" s="69"/>
      <c r="DA389" s="69"/>
      <c r="DB389" s="69"/>
      <c r="DC389" s="69"/>
      <c r="DD389" s="71">
        <f>CX389*$H389</f>
        <v>0</v>
      </c>
      <c r="DE389" s="68">
        <f>SUM(DF389:DJ389)</f>
        <v>0</v>
      </c>
      <c r="DF389" s="69"/>
      <c r="DG389" s="69"/>
      <c r="DH389" s="69"/>
      <c r="DI389" s="69"/>
      <c r="DJ389" s="69"/>
      <c r="DK389" s="71">
        <f>DE389*$H389</f>
        <v>0</v>
      </c>
      <c r="DL389" s="68">
        <f>SUM(DM389:DQ389)</f>
        <v>0</v>
      </c>
      <c r="DM389" s="69"/>
      <c r="DN389" s="69"/>
      <c r="DO389" s="69"/>
      <c r="DP389" s="69"/>
      <c r="DQ389" s="69"/>
      <c r="DR389" s="71">
        <f>DL389*$H389</f>
        <v>0</v>
      </c>
      <c r="DS389" s="68">
        <f>SUM(DT389:DX389)</f>
        <v>0</v>
      </c>
      <c r="DT389" s="69"/>
      <c r="DU389" s="69"/>
      <c r="DV389" s="69"/>
      <c r="DW389" s="69"/>
      <c r="DX389" s="69"/>
      <c r="DY389" s="71">
        <f>DS389*$H389</f>
        <v>0</v>
      </c>
      <c r="DZ389" s="68">
        <f>SUM(EA389:EE389)</f>
        <v>0</v>
      </c>
      <c r="EA389" s="69"/>
      <c r="EB389" s="69"/>
      <c r="EC389" s="69"/>
      <c r="ED389" s="69"/>
      <c r="EE389" s="69"/>
      <c r="EF389" s="71">
        <f>DZ389*$H389</f>
        <v>0</v>
      </c>
      <c r="EG389" s="70">
        <f t="shared" si="137"/>
        <v>1</v>
      </c>
      <c r="EH389" s="73">
        <f t="shared" si="138"/>
        <v>0</v>
      </c>
      <c r="EI389" s="70">
        <f t="shared" si="135"/>
        <v>0</v>
      </c>
      <c r="EJ389" s="66">
        <f t="shared" si="139"/>
        <v>0</v>
      </c>
      <c r="EM389" s="67"/>
    </row>
    <row r="390" spans="1:143" outlineLevel="1" x14ac:dyDescent="0.2">
      <c r="A390" s="302" t="s">
        <v>506</v>
      </c>
      <c r="B390" s="303" t="s">
        <v>293</v>
      </c>
      <c r="C390" s="306" t="str">
        <f>IFERROR(IFERROR(IF(MATCH(B390,[1]SINAPI!$A$3:$A$7037,0),(PROPER(VLOOKUP(B390,[1]SINAPI!$A$3:$E$7037,5,0))),0),IFERROR(IF(MATCH(B390,'[1]CDHU-182'!$A$9:$A$4098,0),(UPPER(VLOOKUP(B390,'[1]CDHU-182'!$A$9:$H$4098,8,0))),0),IFERROR(IF(MATCH(B390,[1]FDE!$A$7:$A$3232,0),(VLOOKUP(B390,[1]FDE!$A$7:$E$3232,5,0)),0),IF(MATCH(B390,'[1]SIURB Edif'!$A$2:$A$2699,0),(PROPER(VLOOKUP(B390,'[1]SIURB Edif'!A$2:E$2699,5,0))),0))))," ")</f>
        <v>CDHU-182</v>
      </c>
      <c r="D390" s="169" t="s">
        <v>806</v>
      </c>
      <c r="E390" s="170" t="s">
        <v>184</v>
      </c>
      <c r="F390" s="174">
        <v>30</v>
      </c>
      <c r="G390" s="74"/>
      <c r="H390" s="177">
        <f>ROUND(IFERROR(F390*G390," - "),2)</f>
        <v>0</v>
      </c>
      <c r="I390" s="178" t="e">
        <f>H390/$G$686</f>
        <v>#DIV/0!</v>
      </c>
      <c r="J390" s="19">
        <f t="shared" si="136"/>
        <v>1</v>
      </c>
      <c r="K390" s="68">
        <f>SUM(L390:P390)</f>
        <v>0</v>
      </c>
      <c r="L390" s="69"/>
      <c r="M390" s="69"/>
      <c r="N390" s="69"/>
      <c r="O390" s="69"/>
      <c r="P390" s="69"/>
      <c r="Q390" s="73">
        <f>K390*$H390</f>
        <v>0</v>
      </c>
      <c r="R390" s="68">
        <f>SUM(S390:W390)</f>
        <v>0</v>
      </c>
      <c r="S390" s="69"/>
      <c r="T390" s="69"/>
      <c r="U390" s="69"/>
      <c r="V390" s="69"/>
      <c r="W390" s="69"/>
      <c r="X390" s="71">
        <f>R390*$H390</f>
        <v>0</v>
      </c>
      <c r="Y390" s="68">
        <f>SUM(Z390:AD390)</f>
        <v>0</v>
      </c>
      <c r="Z390" s="69"/>
      <c r="AA390" s="69"/>
      <c r="AB390" s="69"/>
      <c r="AC390" s="69"/>
      <c r="AD390" s="69"/>
      <c r="AE390" s="71">
        <f>Y390*$H390</f>
        <v>0</v>
      </c>
      <c r="AF390" s="68">
        <f>SUM(AG390:AK390)</f>
        <v>0</v>
      </c>
      <c r="AG390" s="69"/>
      <c r="AH390" s="69"/>
      <c r="AI390" s="69"/>
      <c r="AJ390" s="69"/>
      <c r="AK390" s="69"/>
      <c r="AL390" s="71">
        <f>AF390*$H390</f>
        <v>0</v>
      </c>
      <c r="AM390" s="68">
        <f>SUM(AN390:AR390)</f>
        <v>0</v>
      </c>
      <c r="AN390" s="69"/>
      <c r="AO390" s="69"/>
      <c r="AP390" s="69"/>
      <c r="AQ390" s="69"/>
      <c r="AR390" s="69"/>
      <c r="AS390" s="71">
        <f>AM390*$H390</f>
        <v>0</v>
      </c>
      <c r="AT390" s="68">
        <f>SUM(AU390:AY390)</f>
        <v>0</v>
      </c>
      <c r="AU390" s="69"/>
      <c r="AV390" s="69"/>
      <c r="AW390" s="69"/>
      <c r="AX390" s="69"/>
      <c r="AY390" s="69"/>
      <c r="AZ390" s="71">
        <f>AT390*$H390</f>
        <v>0</v>
      </c>
      <c r="BA390" s="68">
        <f>SUM(BB390:BF390)</f>
        <v>0</v>
      </c>
      <c r="BB390" s="69"/>
      <c r="BC390" s="69"/>
      <c r="BD390" s="69"/>
      <c r="BE390" s="69"/>
      <c r="BF390" s="69"/>
      <c r="BG390" s="71">
        <f>BA390*$H390</f>
        <v>0</v>
      </c>
      <c r="BH390" s="68">
        <f>SUM(BI390:BM390)</f>
        <v>0</v>
      </c>
      <c r="BI390" s="69"/>
      <c r="BJ390" s="69"/>
      <c r="BK390" s="69"/>
      <c r="BL390" s="69"/>
      <c r="BM390" s="69"/>
      <c r="BN390" s="71">
        <f>BH390*$H390</f>
        <v>0</v>
      </c>
      <c r="BO390" s="68">
        <f>SUM(BP390:BT390)</f>
        <v>0</v>
      </c>
      <c r="BP390" s="69"/>
      <c r="BQ390" s="69"/>
      <c r="BR390" s="69"/>
      <c r="BS390" s="69"/>
      <c r="BT390" s="69"/>
      <c r="BU390" s="71">
        <f>BO390*$H390</f>
        <v>0</v>
      </c>
      <c r="BV390" s="68">
        <f>SUM(BW390:CA390)</f>
        <v>0</v>
      </c>
      <c r="BW390" s="69"/>
      <c r="BX390" s="69"/>
      <c r="BY390" s="69"/>
      <c r="BZ390" s="69"/>
      <c r="CA390" s="69"/>
      <c r="CB390" s="71">
        <f>BV390*$H390</f>
        <v>0</v>
      </c>
      <c r="CC390" s="68">
        <f>SUM(CD390:CH390)</f>
        <v>0</v>
      </c>
      <c r="CD390" s="69"/>
      <c r="CE390" s="69"/>
      <c r="CF390" s="69"/>
      <c r="CG390" s="69"/>
      <c r="CH390" s="69"/>
      <c r="CI390" s="71">
        <f>CC390*$H390</f>
        <v>0</v>
      </c>
      <c r="CJ390" s="68">
        <f>SUM(CK390:CO390)</f>
        <v>0</v>
      </c>
      <c r="CK390" s="69"/>
      <c r="CL390" s="69"/>
      <c r="CM390" s="69"/>
      <c r="CN390" s="69"/>
      <c r="CO390" s="69"/>
      <c r="CP390" s="71">
        <f>CJ390*$H390</f>
        <v>0</v>
      </c>
      <c r="CQ390" s="68">
        <f>SUM(CR390:CV390)</f>
        <v>0</v>
      </c>
      <c r="CR390" s="69"/>
      <c r="CS390" s="69"/>
      <c r="CT390" s="69"/>
      <c r="CU390" s="69"/>
      <c r="CV390" s="69"/>
      <c r="CW390" s="71">
        <f>CQ390*$H390</f>
        <v>0</v>
      </c>
      <c r="CX390" s="68">
        <f>SUM(CY390:DC390)</f>
        <v>0</v>
      </c>
      <c r="CY390" s="69"/>
      <c r="CZ390" s="69"/>
      <c r="DA390" s="69"/>
      <c r="DB390" s="69"/>
      <c r="DC390" s="69"/>
      <c r="DD390" s="71">
        <f>CX390*$H390</f>
        <v>0</v>
      </c>
      <c r="DE390" s="68">
        <f>SUM(DF390:DJ390)</f>
        <v>0</v>
      </c>
      <c r="DF390" s="69"/>
      <c r="DG390" s="69"/>
      <c r="DH390" s="69"/>
      <c r="DI390" s="69"/>
      <c r="DJ390" s="69"/>
      <c r="DK390" s="71">
        <f>DE390*$H390</f>
        <v>0</v>
      </c>
      <c r="DL390" s="68">
        <f>SUM(DM390:DQ390)</f>
        <v>0</v>
      </c>
      <c r="DM390" s="69"/>
      <c r="DN390" s="69"/>
      <c r="DO390" s="69"/>
      <c r="DP390" s="69"/>
      <c r="DQ390" s="69"/>
      <c r="DR390" s="71">
        <f>DL390*$H390</f>
        <v>0</v>
      </c>
      <c r="DS390" s="68">
        <f>SUM(DT390:DX390)</f>
        <v>0</v>
      </c>
      <c r="DT390" s="69"/>
      <c r="DU390" s="69"/>
      <c r="DV390" s="69"/>
      <c r="DW390" s="69"/>
      <c r="DX390" s="69"/>
      <c r="DY390" s="71">
        <f>DS390*$H390</f>
        <v>0</v>
      </c>
      <c r="DZ390" s="68">
        <f>SUM(EA390:EE390)</f>
        <v>0</v>
      </c>
      <c r="EA390" s="69"/>
      <c r="EB390" s="69"/>
      <c r="EC390" s="69"/>
      <c r="ED390" s="69"/>
      <c r="EE390" s="69"/>
      <c r="EF390" s="71">
        <f>DZ390*$H390</f>
        <v>0</v>
      </c>
      <c r="EG390" s="70">
        <f t="shared" si="137"/>
        <v>1</v>
      </c>
      <c r="EH390" s="73">
        <f t="shared" si="138"/>
        <v>0</v>
      </c>
      <c r="EI390" s="70">
        <f t="shared" si="135"/>
        <v>0</v>
      </c>
      <c r="EJ390" s="66">
        <f t="shared" si="139"/>
        <v>0</v>
      </c>
      <c r="EM390" s="67"/>
    </row>
    <row r="391" spans="1:143" outlineLevel="1" x14ac:dyDescent="0.2">
      <c r="A391" s="302" t="s">
        <v>518</v>
      </c>
      <c r="B391" s="303" t="s">
        <v>292</v>
      </c>
      <c r="C391" s="306" t="str">
        <f>IFERROR(IFERROR(IF(MATCH(B391,[1]SINAPI!$A$3:$A$7037,0),(PROPER(VLOOKUP(B391,[1]SINAPI!$A$3:$E$7037,5,0))),0),IFERROR(IF(MATCH(B391,'[1]CDHU-182'!$A$9:$A$4098,0),(UPPER(VLOOKUP(B391,'[1]CDHU-182'!$A$9:$H$4098,8,0))),0),IFERROR(IF(MATCH(B391,[1]FDE!$A$7:$A$3232,0),(VLOOKUP(B391,[1]FDE!$A$7:$E$3232,5,0)),0),IF(MATCH(B391,'[1]SIURB Edif'!$A$2:$A$2699,0),(PROPER(VLOOKUP(B391,'[1]SIURB Edif'!A$2:E$2699,5,0))),0))))," ")</f>
        <v>CDHU-182</v>
      </c>
      <c r="D391" s="169" t="s">
        <v>822</v>
      </c>
      <c r="E391" s="170" t="s">
        <v>184</v>
      </c>
      <c r="F391" s="174">
        <v>6</v>
      </c>
      <c r="G391" s="74"/>
      <c r="H391" s="177">
        <f>ROUND(IFERROR(F391*G391," - "),2)</f>
        <v>0</v>
      </c>
      <c r="I391" s="178" t="e">
        <f>H391/$G$686</f>
        <v>#DIV/0!</v>
      </c>
      <c r="J391" s="19">
        <f t="shared" si="136"/>
        <v>1</v>
      </c>
      <c r="K391" s="68">
        <f>SUM(L391:P391)</f>
        <v>0</v>
      </c>
      <c r="L391" s="69"/>
      <c r="M391" s="69"/>
      <c r="N391" s="69"/>
      <c r="O391" s="69"/>
      <c r="P391" s="69"/>
      <c r="Q391" s="73">
        <f>K391*$H391</f>
        <v>0</v>
      </c>
      <c r="R391" s="68">
        <f>SUM(S391:W391)</f>
        <v>0</v>
      </c>
      <c r="S391" s="69"/>
      <c r="T391" s="69"/>
      <c r="U391" s="69"/>
      <c r="V391" s="69"/>
      <c r="W391" s="69"/>
      <c r="X391" s="71">
        <f>R391*$H391</f>
        <v>0</v>
      </c>
      <c r="Y391" s="68">
        <f>SUM(Z391:AD391)</f>
        <v>0</v>
      </c>
      <c r="Z391" s="69"/>
      <c r="AA391" s="69"/>
      <c r="AB391" s="69"/>
      <c r="AC391" s="69"/>
      <c r="AD391" s="69"/>
      <c r="AE391" s="71">
        <f>Y391*$H391</f>
        <v>0</v>
      </c>
      <c r="AF391" s="68">
        <f>SUM(AG391:AK391)</f>
        <v>0</v>
      </c>
      <c r="AG391" s="69"/>
      <c r="AH391" s="69"/>
      <c r="AI391" s="69"/>
      <c r="AJ391" s="69"/>
      <c r="AK391" s="69"/>
      <c r="AL391" s="71">
        <f>AF391*$H391</f>
        <v>0</v>
      </c>
      <c r="AM391" s="68">
        <f>SUM(AN391:AR391)</f>
        <v>0</v>
      </c>
      <c r="AN391" s="69"/>
      <c r="AO391" s="69"/>
      <c r="AP391" s="69"/>
      <c r="AQ391" s="69"/>
      <c r="AR391" s="69"/>
      <c r="AS391" s="71">
        <f>AM391*$H391</f>
        <v>0</v>
      </c>
      <c r="AT391" s="68">
        <f>SUM(AU391:AY391)</f>
        <v>0</v>
      </c>
      <c r="AU391" s="69"/>
      <c r="AV391" s="69"/>
      <c r="AW391" s="69"/>
      <c r="AX391" s="69"/>
      <c r="AY391" s="69"/>
      <c r="AZ391" s="71">
        <f>AT391*$H391</f>
        <v>0</v>
      </c>
      <c r="BA391" s="68">
        <f>SUM(BB391:BF391)</f>
        <v>0</v>
      </c>
      <c r="BB391" s="69"/>
      <c r="BC391" s="69"/>
      <c r="BD391" s="69"/>
      <c r="BE391" s="69"/>
      <c r="BF391" s="69"/>
      <c r="BG391" s="71">
        <f>BA391*$H391</f>
        <v>0</v>
      </c>
      <c r="BH391" s="68">
        <f>SUM(BI391:BM391)</f>
        <v>0</v>
      </c>
      <c r="BI391" s="69"/>
      <c r="BJ391" s="69"/>
      <c r="BK391" s="69"/>
      <c r="BL391" s="69"/>
      <c r="BM391" s="69"/>
      <c r="BN391" s="71">
        <f>BH391*$H391</f>
        <v>0</v>
      </c>
      <c r="BO391" s="68">
        <f>SUM(BP391:BT391)</f>
        <v>0</v>
      </c>
      <c r="BP391" s="69"/>
      <c r="BQ391" s="69"/>
      <c r="BR391" s="69"/>
      <c r="BS391" s="69"/>
      <c r="BT391" s="69"/>
      <c r="BU391" s="71">
        <f>BO391*$H391</f>
        <v>0</v>
      </c>
      <c r="BV391" s="68">
        <f>SUM(BW391:CA391)</f>
        <v>0</v>
      </c>
      <c r="BW391" s="69"/>
      <c r="BX391" s="69"/>
      <c r="BY391" s="69"/>
      <c r="BZ391" s="69"/>
      <c r="CA391" s="69"/>
      <c r="CB391" s="71">
        <f>BV391*$H391</f>
        <v>0</v>
      </c>
      <c r="CC391" s="68">
        <f>SUM(CD391:CH391)</f>
        <v>0</v>
      </c>
      <c r="CD391" s="69"/>
      <c r="CE391" s="69"/>
      <c r="CF391" s="69"/>
      <c r="CG391" s="69"/>
      <c r="CH391" s="69"/>
      <c r="CI391" s="71">
        <f>CC391*$H391</f>
        <v>0</v>
      </c>
      <c r="CJ391" s="68">
        <f>SUM(CK391:CO391)</f>
        <v>0</v>
      </c>
      <c r="CK391" s="69"/>
      <c r="CL391" s="69"/>
      <c r="CM391" s="69"/>
      <c r="CN391" s="69"/>
      <c r="CO391" s="69"/>
      <c r="CP391" s="71">
        <f>CJ391*$H391</f>
        <v>0</v>
      </c>
      <c r="CQ391" s="68">
        <f>SUM(CR391:CV391)</f>
        <v>0</v>
      </c>
      <c r="CR391" s="69"/>
      <c r="CS391" s="69"/>
      <c r="CT391" s="69"/>
      <c r="CU391" s="69"/>
      <c r="CV391" s="69"/>
      <c r="CW391" s="71">
        <f>CQ391*$H391</f>
        <v>0</v>
      </c>
      <c r="CX391" s="68">
        <f>SUM(CY391:DC391)</f>
        <v>0</v>
      </c>
      <c r="CY391" s="69"/>
      <c r="CZ391" s="69"/>
      <c r="DA391" s="69"/>
      <c r="DB391" s="69"/>
      <c r="DC391" s="69"/>
      <c r="DD391" s="71">
        <f>CX391*$H391</f>
        <v>0</v>
      </c>
      <c r="DE391" s="68">
        <f>SUM(DF391:DJ391)</f>
        <v>0</v>
      </c>
      <c r="DF391" s="69"/>
      <c r="DG391" s="69"/>
      <c r="DH391" s="69"/>
      <c r="DI391" s="69"/>
      <c r="DJ391" s="69"/>
      <c r="DK391" s="71">
        <f>DE391*$H391</f>
        <v>0</v>
      </c>
      <c r="DL391" s="68">
        <f>SUM(DM391:DQ391)</f>
        <v>0</v>
      </c>
      <c r="DM391" s="69"/>
      <c r="DN391" s="69"/>
      <c r="DO391" s="69"/>
      <c r="DP391" s="69"/>
      <c r="DQ391" s="69"/>
      <c r="DR391" s="71">
        <f>DL391*$H391</f>
        <v>0</v>
      </c>
      <c r="DS391" s="68">
        <f>SUM(DT391:DX391)</f>
        <v>0</v>
      </c>
      <c r="DT391" s="69"/>
      <c r="DU391" s="69"/>
      <c r="DV391" s="69"/>
      <c r="DW391" s="69"/>
      <c r="DX391" s="69"/>
      <c r="DY391" s="71">
        <f>DS391*$H391</f>
        <v>0</v>
      </c>
      <c r="DZ391" s="68">
        <f>SUM(EA391:EE391)</f>
        <v>0</v>
      </c>
      <c r="EA391" s="69"/>
      <c r="EB391" s="69"/>
      <c r="EC391" s="69"/>
      <c r="ED391" s="69"/>
      <c r="EE391" s="69"/>
      <c r="EF391" s="71">
        <f>DZ391*$H391</f>
        <v>0</v>
      </c>
      <c r="EG391" s="70">
        <f t="shared" si="137"/>
        <v>1</v>
      </c>
      <c r="EH391" s="73">
        <f t="shared" si="138"/>
        <v>0</v>
      </c>
      <c r="EI391" s="70">
        <f t="shared" si="135"/>
        <v>0</v>
      </c>
      <c r="EJ391" s="66">
        <f t="shared" si="139"/>
        <v>0</v>
      </c>
      <c r="EM391" s="67"/>
    </row>
    <row r="392" spans="1:143" outlineLevel="1" x14ac:dyDescent="0.2">
      <c r="A392" s="313" t="s">
        <v>221</v>
      </c>
      <c r="B392" s="314"/>
      <c r="C392" s="307"/>
      <c r="D392" s="176" t="s">
        <v>904</v>
      </c>
      <c r="E392" s="28">
        <f>SUM(H393)</f>
        <v>0</v>
      </c>
      <c r="F392" s="28"/>
      <c r="G392" s="28"/>
      <c r="H392" s="28"/>
      <c r="I392" s="27" t="e">
        <f>E392/$G$686</f>
        <v>#DIV/0!</v>
      </c>
      <c r="J392" s="19">
        <f t="shared" si="136"/>
        <v>1</v>
      </c>
      <c r="K392" s="68"/>
      <c r="L392" s="69"/>
      <c r="M392" s="69"/>
      <c r="N392" s="69"/>
      <c r="O392" s="69"/>
      <c r="P392" s="70"/>
      <c r="Q392" s="73"/>
      <c r="R392" s="68"/>
      <c r="S392" s="69"/>
      <c r="T392" s="69"/>
      <c r="U392" s="69"/>
      <c r="V392" s="69"/>
      <c r="W392" s="70"/>
      <c r="X392" s="71"/>
      <c r="Y392" s="68"/>
      <c r="Z392" s="69"/>
      <c r="AA392" s="69"/>
      <c r="AB392" s="69"/>
      <c r="AC392" s="69"/>
      <c r="AD392" s="70"/>
      <c r="AE392" s="71"/>
      <c r="AF392" s="68"/>
      <c r="AG392" s="69"/>
      <c r="AH392" s="69"/>
      <c r="AI392" s="69"/>
      <c r="AJ392" s="69"/>
      <c r="AK392" s="70"/>
      <c r="AL392" s="71"/>
      <c r="AM392" s="68"/>
      <c r="AN392" s="69"/>
      <c r="AO392" s="69"/>
      <c r="AP392" s="69"/>
      <c r="AQ392" s="69"/>
      <c r="AR392" s="70"/>
      <c r="AS392" s="71"/>
      <c r="AT392" s="68"/>
      <c r="AU392" s="69"/>
      <c r="AV392" s="69"/>
      <c r="AW392" s="69"/>
      <c r="AX392" s="69"/>
      <c r="AY392" s="70"/>
      <c r="AZ392" s="71"/>
      <c r="BA392" s="68"/>
      <c r="BB392" s="69"/>
      <c r="BC392" s="69"/>
      <c r="BD392" s="69"/>
      <c r="BE392" s="69"/>
      <c r="BF392" s="70"/>
      <c r="BG392" s="71"/>
      <c r="BH392" s="68"/>
      <c r="BI392" s="69"/>
      <c r="BJ392" s="69"/>
      <c r="BK392" s="69"/>
      <c r="BL392" s="69"/>
      <c r="BM392" s="70"/>
      <c r="BN392" s="71"/>
      <c r="BO392" s="68"/>
      <c r="BP392" s="69"/>
      <c r="BQ392" s="69"/>
      <c r="BR392" s="69"/>
      <c r="BS392" s="69"/>
      <c r="BT392" s="70"/>
      <c r="BU392" s="71"/>
      <c r="BV392" s="68"/>
      <c r="BW392" s="69"/>
      <c r="BX392" s="69"/>
      <c r="BY392" s="69"/>
      <c r="BZ392" s="69"/>
      <c r="CA392" s="70"/>
      <c r="CB392" s="71"/>
      <c r="CC392" s="68"/>
      <c r="CD392" s="69"/>
      <c r="CE392" s="69"/>
      <c r="CF392" s="69"/>
      <c r="CG392" s="69"/>
      <c r="CH392" s="70"/>
      <c r="CI392" s="71"/>
      <c r="CJ392" s="68"/>
      <c r="CK392" s="69"/>
      <c r="CL392" s="69"/>
      <c r="CM392" s="69"/>
      <c r="CN392" s="69"/>
      <c r="CO392" s="70"/>
      <c r="CP392" s="71"/>
      <c r="CQ392" s="68"/>
      <c r="CR392" s="69"/>
      <c r="CS392" s="69"/>
      <c r="CT392" s="69"/>
      <c r="CU392" s="69"/>
      <c r="CV392" s="70"/>
      <c r="CW392" s="71"/>
      <c r="CX392" s="68"/>
      <c r="CY392" s="69"/>
      <c r="CZ392" s="69"/>
      <c r="DA392" s="69"/>
      <c r="DB392" s="69"/>
      <c r="DC392" s="70"/>
      <c r="DD392" s="71"/>
      <c r="DE392" s="68"/>
      <c r="DF392" s="69"/>
      <c r="DG392" s="69"/>
      <c r="DH392" s="69"/>
      <c r="DI392" s="69"/>
      <c r="DJ392" s="70"/>
      <c r="DK392" s="71"/>
      <c r="DL392" s="68"/>
      <c r="DM392" s="69"/>
      <c r="DN392" s="69"/>
      <c r="DO392" s="69"/>
      <c r="DP392" s="69"/>
      <c r="DQ392" s="70"/>
      <c r="DR392" s="71"/>
      <c r="DS392" s="68"/>
      <c r="DT392" s="69"/>
      <c r="DU392" s="69"/>
      <c r="DV392" s="69"/>
      <c r="DW392" s="69"/>
      <c r="DX392" s="70"/>
      <c r="DY392" s="71"/>
      <c r="DZ392" s="68"/>
      <c r="EA392" s="69"/>
      <c r="EB392" s="69"/>
      <c r="EC392" s="69"/>
      <c r="ED392" s="69"/>
      <c r="EE392" s="70"/>
      <c r="EF392" s="71"/>
      <c r="EG392" s="70">
        <f t="shared" si="137"/>
        <v>1</v>
      </c>
      <c r="EH392" s="73">
        <f t="shared" si="138"/>
        <v>0</v>
      </c>
      <c r="EI392" s="70">
        <f>SUM(CJ392,CC392,BV392,BO392,BH392,BA392,AT392,AM392,AF392,Y392,R392,K392,CQ392,CX392,DE392,DL392,DS392,DZ392)</f>
        <v>0</v>
      </c>
      <c r="EJ392" s="66">
        <f t="shared" si="139"/>
        <v>0</v>
      </c>
      <c r="EM392" s="67"/>
    </row>
    <row r="393" spans="1:143" ht="25.5" outlineLevel="1" x14ac:dyDescent="0.2">
      <c r="A393" s="302" t="s">
        <v>505</v>
      </c>
      <c r="B393" s="303" t="s">
        <v>283</v>
      </c>
      <c r="C393" s="306" t="str">
        <f>IFERROR(IFERROR(IF(MATCH(B393,[1]SINAPI!$A$3:$A$7037,0),(PROPER(VLOOKUP(B393,[1]SINAPI!$A$3:$E$7037,5,0))),0),IFERROR(IF(MATCH(B393,'[1]CDHU-182'!$A$9:$A$4098,0),(UPPER(VLOOKUP(B393,'[1]CDHU-182'!$A$9:$H$4098,8,0))),0),IFERROR(IF(MATCH(B393,[1]FDE!$A$7:$A$3232,0),(VLOOKUP(B393,[1]FDE!$A$7:$E$3232,5,0)),0),IF(MATCH(B393,'[1]SIURB Edif'!$A$2:$A$2699,0),(PROPER(VLOOKUP(B393,'[1]SIURB Edif'!A$2:E$2699,5,0))),0))))," ")</f>
        <v>CDHU-182</v>
      </c>
      <c r="D393" s="169" t="s">
        <v>824</v>
      </c>
      <c r="E393" s="170" t="s">
        <v>75</v>
      </c>
      <c r="F393" s="174">
        <v>4</v>
      </c>
      <c r="G393" s="74"/>
      <c r="H393" s="177">
        <f>ROUND(IFERROR(F393*G393," - "),2)</f>
        <v>0</v>
      </c>
      <c r="I393" s="178" t="e">
        <f>H393/$G$686</f>
        <v>#DIV/0!</v>
      </c>
      <c r="J393" s="19">
        <f t="shared" si="136"/>
        <v>1</v>
      </c>
      <c r="K393" s="68">
        <f>SUM(L393:P393)</f>
        <v>0</v>
      </c>
      <c r="L393" s="69"/>
      <c r="M393" s="69"/>
      <c r="N393" s="69"/>
      <c r="O393" s="69"/>
      <c r="P393" s="69"/>
      <c r="Q393" s="73">
        <f>K393*$H393</f>
        <v>0</v>
      </c>
      <c r="R393" s="68">
        <f>SUM(S393:W393)</f>
        <v>0</v>
      </c>
      <c r="S393" s="69"/>
      <c r="T393" s="69"/>
      <c r="U393" s="69"/>
      <c r="V393" s="69"/>
      <c r="W393" s="69"/>
      <c r="X393" s="71">
        <f>R393*$H393</f>
        <v>0</v>
      </c>
      <c r="Y393" s="68">
        <f>SUM(Z393:AD393)</f>
        <v>0</v>
      </c>
      <c r="Z393" s="69"/>
      <c r="AA393" s="69"/>
      <c r="AB393" s="69"/>
      <c r="AC393" s="69"/>
      <c r="AD393" s="69"/>
      <c r="AE393" s="71">
        <f>Y393*$H393</f>
        <v>0</v>
      </c>
      <c r="AF393" s="68">
        <f>SUM(AG393:AK393)</f>
        <v>0</v>
      </c>
      <c r="AG393" s="69"/>
      <c r="AH393" s="69"/>
      <c r="AI393" s="69"/>
      <c r="AJ393" s="69"/>
      <c r="AK393" s="69"/>
      <c r="AL393" s="71">
        <f>AF393*$H393</f>
        <v>0</v>
      </c>
      <c r="AM393" s="68">
        <f>SUM(AN393:AR393)</f>
        <v>0</v>
      </c>
      <c r="AN393" s="69"/>
      <c r="AO393" s="69"/>
      <c r="AP393" s="69"/>
      <c r="AQ393" s="69"/>
      <c r="AR393" s="69"/>
      <c r="AS393" s="71">
        <f>AM393*$H393</f>
        <v>0</v>
      </c>
      <c r="AT393" s="68">
        <f>SUM(AU393:AY393)</f>
        <v>0</v>
      </c>
      <c r="AU393" s="69"/>
      <c r="AV393" s="69"/>
      <c r="AW393" s="69"/>
      <c r="AX393" s="69"/>
      <c r="AY393" s="69"/>
      <c r="AZ393" s="71">
        <f>AT393*$H393</f>
        <v>0</v>
      </c>
      <c r="BA393" s="68">
        <f>SUM(BB393:BF393)</f>
        <v>0</v>
      </c>
      <c r="BB393" s="69"/>
      <c r="BC393" s="69"/>
      <c r="BD393" s="69"/>
      <c r="BE393" s="69"/>
      <c r="BF393" s="69"/>
      <c r="BG393" s="71">
        <f>BA393*$H393</f>
        <v>0</v>
      </c>
      <c r="BH393" s="68">
        <f>SUM(BI393:BM393)</f>
        <v>0</v>
      </c>
      <c r="BI393" s="69"/>
      <c r="BJ393" s="69"/>
      <c r="BK393" s="69"/>
      <c r="BL393" s="69"/>
      <c r="BM393" s="69"/>
      <c r="BN393" s="71">
        <f>BH393*$H393</f>
        <v>0</v>
      </c>
      <c r="BO393" s="68">
        <f>SUM(BP393:BT393)</f>
        <v>0</v>
      </c>
      <c r="BP393" s="69"/>
      <c r="BQ393" s="69"/>
      <c r="BR393" s="69"/>
      <c r="BS393" s="69"/>
      <c r="BT393" s="69"/>
      <c r="BU393" s="71">
        <f>BO393*$H393</f>
        <v>0</v>
      </c>
      <c r="BV393" s="68">
        <f>SUM(BW393:CA393)</f>
        <v>0</v>
      </c>
      <c r="BW393" s="69"/>
      <c r="BX393" s="69"/>
      <c r="BY393" s="69"/>
      <c r="BZ393" s="69"/>
      <c r="CA393" s="69"/>
      <c r="CB393" s="71">
        <f>BV393*$H393</f>
        <v>0</v>
      </c>
      <c r="CC393" s="68">
        <f>SUM(CD393:CH393)</f>
        <v>0</v>
      </c>
      <c r="CD393" s="69"/>
      <c r="CE393" s="69"/>
      <c r="CF393" s="69"/>
      <c r="CG393" s="69"/>
      <c r="CH393" s="69"/>
      <c r="CI393" s="71">
        <f>CC393*$H393</f>
        <v>0</v>
      </c>
      <c r="CJ393" s="68">
        <f>SUM(CK393:CO393)</f>
        <v>0</v>
      </c>
      <c r="CK393" s="69"/>
      <c r="CL393" s="69"/>
      <c r="CM393" s="69"/>
      <c r="CN393" s="69"/>
      <c r="CO393" s="69"/>
      <c r="CP393" s="71">
        <f>CJ393*$H393</f>
        <v>0</v>
      </c>
      <c r="CQ393" s="68">
        <f>SUM(CR393:CV393)</f>
        <v>0</v>
      </c>
      <c r="CR393" s="69"/>
      <c r="CS393" s="69"/>
      <c r="CT393" s="69"/>
      <c r="CU393" s="69"/>
      <c r="CV393" s="69"/>
      <c r="CW393" s="71">
        <f>CQ393*$H393</f>
        <v>0</v>
      </c>
      <c r="CX393" s="68">
        <f>SUM(CY393:DC393)</f>
        <v>0</v>
      </c>
      <c r="CY393" s="69"/>
      <c r="CZ393" s="69"/>
      <c r="DA393" s="69"/>
      <c r="DB393" s="69"/>
      <c r="DC393" s="69"/>
      <c r="DD393" s="71">
        <f>CX393*$H393</f>
        <v>0</v>
      </c>
      <c r="DE393" s="68">
        <f>SUM(DF393:DJ393)</f>
        <v>0</v>
      </c>
      <c r="DF393" s="69"/>
      <c r="DG393" s="69"/>
      <c r="DH393" s="69"/>
      <c r="DI393" s="69"/>
      <c r="DJ393" s="69"/>
      <c r="DK393" s="71">
        <f>DE393*$H393</f>
        <v>0</v>
      </c>
      <c r="DL393" s="68">
        <f>SUM(DM393:DQ393)</f>
        <v>0</v>
      </c>
      <c r="DM393" s="69"/>
      <c r="DN393" s="69"/>
      <c r="DO393" s="69"/>
      <c r="DP393" s="69"/>
      <c r="DQ393" s="69"/>
      <c r="DR393" s="71">
        <f>DL393*$H393</f>
        <v>0</v>
      </c>
      <c r="DS393" s="68">
        <f>SUM(DT393:DX393)</f>
        <v>0</v>
      </c>
      <c r="DT393" s="69"/>
      <c r="DU393" s="69"/>
      <c r="DV393" s="69"/>
      <c r="DW393" s="69"/>
      <c r="DX393" s="69"/>
      <c r="DY393" s="71">
        <f>DS393*$H393</f>
        <v>0</v>
      </c>
      <c r="DZ393" s="68">
        <f>SUM(EA393:EE393)</f>
        <v>0</v>
      </c>
      <c r="EA393" s="69"/>
      <c r="EB393" s="69"/>
      <c r="EC393" s="69"/>
      <c r="ED393" s="69"/>
      <c r="EE393" s="69"/>
      <c r="EF393" s="71">
        <f>DZ393*$H393</f>
        <v>0</v>
      </c>
      <c r="EG393" s="70">
        <f t="shared" si="137"/>
        <v>1</v>
      </c>
      <c r="EH393" s="73">
        <f t="shared" si="138"/>
        <v>0</v>
      </c>
      <c r="EI393" s="70">
        <f>SUM(CJ393,CC393,BV393,BO393,BH393,BA393,AT393,AM393,AF393,Y393,R393,K393,CQ393,CX393,DE393,DL393,DS393,DZ393)</f>
        <v>0</v>
      </c>
      <c r="EJ393" s="66">
        <f t="shared" si="139"/>
        <v>0</v>
      </c>
      <c r="EM393" s="67"/>
    </row>
    <row r="394" spans="1:143" outlineLevel="1" x14ac:dyDescent="0.2">
      <c r="A394" s="313" t="s">
        <v>222</v>
      </c>
      <c r="B394" s="314"/>
      <c r="C394" s="307"/>
      <c r="D394" s="176" t="s">
        <v>884</v>
      </c>
      <c r="E394" s="28">
        <f>SUM(H395:H398)</f>
        <v>0</v>
      </c>
      <c r="F394" s="28"/>
      <c r="G394" s="28"/>
      <c r="H394" s="28"/>
      <c r="I394" s="27" t="e">
        <f>E394/$G$686</f>
        <v>#DIV/0!</v>
      </c>
      <c r="J394" s="19">
        <f>EG394</f>
        <v>1</v>
      </c>
      <c r="K394" s="68"/>
      <c r="L394" s="69"/>
      <c r="M394" s="69"/>
      <c r="N394" s="69"/>
      <c r="O394" s="69"/>
      <c r="P394" s="70"/>
      <c r="Q394" s="73"/>
      <c r="R394" s="68"/>
      <c r="S394" s="69"/>
      <c r="T394" s="69"/>
      <c r="U394" s="69"/>
      <c r="V394" s="69"/>
      <c r="W394" s="70"/>
      <c r="X394" s="71"/>
      <c r="Y394" s="68"/>
      <c r="Z394" s="69"/>
      <c r="AA394" s="69"/>
      <c r="AB394" s="69"/>
      <c r="AC394" s="69"/>
      <c r="AD394" s="70"/>
      <c r="AE394" s="71"/>
      <c r="AF394" s="68"/>
      <c r="AG394" s="69"/>
      <c r="AH394" s="69"/>
      <c r="AI394" s="69"/>
      <c r="AJ394" s="69"/>
      <c r="AK394" s="70"/>
      <c r="AL394" s="71"/>
      <c r="AM394" s="68"/>
      <c r="AN394" s="69"/>
      <c r="AO394" s="69"/>
      <c r="AP394" s="69"/>
      <c r="AQ394" s="69"/>
      <c r="AR394" s="70"/>
      <c r="AS394" s="71"/>
      <c r="AT394" s="68"/>
      <c r="AU394" s="69"/>
      <c r="AV394" s="69"/>
      <c r="AW394" s="69"/>
      <c r="AX394" s="69"/>
      <c r="AY394" s="70"/>
      <c r="AZ394" s="71"/>
      <c r="BA394" s="68"/>
      <c r="BB394" s="69"/>
      <c r="BC394" s="69"/>
      <c r="BD394" s="69"/>
      <c r="BE394" s="69"/>
      <c r="BF394" s="70"/>
      <c r="BG394" s="71"/>
      <c r="BH394" s="68"/>
      <c r="BI394" s="69"/>
      <c r="BJ394" s="69"/>
      <c r="BK394" s="69"/>
      <c r="BL394" s="69"/>
      <c r="BM394" s="70"/>
      <c r="BN394" s="71"/>
      <c r="BO394" s="68"/>
      <c r="BP394" s="69"/>
      <c r="BQ394" s="69"/>
      <c r="BR394" s="69"/>
      <c r="BS394" s="69"/>
      <c r="BT394" s="70"/>
      <c r="BU394" s="71"/>
      <c r="BV394" s="68"/>
      <c r="BW394" s="69"/>
      <c r="BX394" s="69"/>
      <c r="BY394" s="69"/>
      <c r="BZ394" s="69"/>
      <c r="CA394" s="70"/>
      <c r="CB394" s="71"/>
      <c r="CC394" s="68"/>
      <c r="CD394" s="69"/>
      <c r="CE394" s="69"/>
      <c r="CF394" s="69"/>
      <c r="CG394" s="69"/>
      <c r="CH394" s="70"/>
      <c r="CI394" s="71"/>
      <c r="CJ394" s="68"/>
      <c r="CK394" s="69"/>
      <c r="CL394" s="69"/>
      <c r="CM394" s="69"/>
      <c r="CN394" s="69"/>
      <c r="CO394" s="70"/>
      <c r="CP394" s="71"/>
      <c r="CQ394" s="68"/>
      <c r="CR394" s="69"/>
      <c r="CS394" s="69"/>
      <c r="CT394" s="69"/>
      <c r="CU394" s="69"/>
      <c r="CV394" s="70"/>
      <c r="CW394" s="71"/>
      <c r="CX394" s="68"/>
      <c r="CY394" s="69"/>
      <c r="CZ394" s="69"/>
      <c r="DA394" s="69"/>
      <c r="DB394" s="69"/>
      <c r="DC394" s="70"/>
      <c r="DD394" s="71"/>
      <c r="DE394" s="68"/>
      <c r="DF394" s="69"/>
      <c r="DG394" s="69"/>
      <c r="DH394" s="69"/>
      <c r="DI394" s="69"/>
      <c r="DJ394" s="70"/>
      <c r="DK394" s="71"/>
      <c r="DL394" s="68"/>
      <c r="DM394" s="69"/>
      <c r="DN394" s="69"/>
      <c r="DO394" s="69"/>
      <c r="DP394" s="69"/>
      <c r="DQ394" s="70"/>
      <c r="DR394" s="71"/>
      <c r="DS394" s="68"/>
      <c r="DT394" s="69"/>
      <c r="DU394" s="69"/>
      <c r="DV394" s="69"/>
      <c r="DW394" s="69"/>
      <c r="DX394" s="70"/>
      <c r="DY394" s="71"/>
      <c r="DZ394" s="68"/>
      <c r="EA394" s="69"/>
      <c r="EB394" s="69"/>
      <c r="EC394" s="69"/>
      <c r="ED394" s="69"/>
      <c r="EE394" s="70"/>
      <c r="EF394" s="71"/>
      <c r="EG394" s="70">
        <f t="shared" si="137"/>
        <v>1</v>
      </c>
      <c r="EH394" s="73">
        <f t="shared" si="138"/>
        <v>0</v>
      </c>
      <c r="EI394" s="70">
        <f>SUM(CJ394,CC394,BV394,BO394,BH394,BA394,AT394,AM394,AF394,Y394,R394,K394,CQ394,CX394,DE394,DL394,DS394,DZ394)</f>
        <v>0</v>
      </c>
      <c r="EJ394" s="66">
        <f>SUM(CP394,CI394,CB394,BU394,BN394,BG394,AZ394,AS394,AL394,AE394,X394,Q394,CW394,DD394,DK394,DR394,DY394,EF394)</f>
        <v>0</v>
      </c>
      <c r="EM394" s="67"/>
    </row>
    <row r="395" spans="1:143" ht="25.5" outlineLevel="1" x14ac:dyDescent="0.2">
      <c r="A395" s="302" t="s">
        <v>507</v>
      </c>
      <c r="B395" s="303" t="s">
        <v>298</v>
      </c>
      <c r="C395" s="306" t="str">
        <f>IFERROR(IFERROR(IF(MATCH(B395,[1]SINAPI!$A$3:$A$7037,0),(PROPER(VLOOKUP(B395,[1]SINAPI!$A$3:$E$7037,5,0))),0),IFERROR(IF(MATCH(B395,'[1]CDHU-182'!$A$9:$A$4098,0),(UPPER(VLOOKUP(B395,'[1]CDHU-182'!$A$9:$H$4098,8,0))),0),IFERROR(IF(MATCH(B395,[1]FDE!$A$7:$A$3232,0),(VLOOKUP(B395,[1]FDE!$A$7:$E$3232,5,0)),0),IF(MATCH(B395,'[1]SIURB Edif'!$A$2:$A$2699,0),(PROPER(VLOOKUP(B395,'[1]SIURB Edif'!A$2:E$2699,5,0))),0))))," ")</f>
        <v>CDHU-182</v>
      </c>
      <c r="D395" s="169" t="s">
        <v>807</v>
      </c>
      <c r="E395" s="170" t="s">
        <v>75</v>
      </c>
      <c r="F395" s="174">
        <v>10</v>
      </c>
      <c r="G395" s="74"/>
      <c r="H395" s="177">
        <f>ROUND(IFERROR(F395*G395," - "),2)</f>
        <v>0</v>
      </c>
      <c r="I395" s="178" t="e">
        <f>H395/$G$686</f>
        <v>#DIV/0!</v>
      </c>
      <c r="J395" s="19">
        <f t="shared" ref="J395:J405" si="140">EG395</f>
        <v>1</v>
      </c>
      <c r="K395" s="68">
        <f>SUM(L395:P395)</f>
        <v>0</v>
      </c>
      <c r="L395" s="69"/>
      <c r="M395" s="69"/>
      <c r="N395" s="69"/>
      <c r="O395" s="69"/>
      <c r="P395" s="69"/>
      <c r="Q395" s="73">
        <f>K395*$H395</f>
        <v>0</v>
      </c>
      <c r="R395" s="68">
        <f>SUM(S395:W395)</f>
        <v>0</v>
      </c>
      <c r="S395" s="69"/>
      <c r="T395" s="69"/>
      <c r="U395" s="69"/>
      <c r="V395" s="69"/>
      <c r="W395" s="69"/>
      <c r="X395" s="71">
        <f>R395*$H395</f>
        <v>0</v>
      </c>
      <c r="Y395" s="68">
        <f>SUM(Z395:AD395)</f>
        <v>0</v>
      </c>
      <c r="Z395" s="69"/>
      <c r="AA395" s="69"/>
      <c r="AB395" s="69"/>
      <c r="AC395" s="69"/>
      <c r="AD395" s="69"/>
      <c r="AE395" s="71">
        <f>Y395*$H395</f>
        <v>0</v>
      </c>
      <c r="AF395" s="68">
        <f>SUM(AG395:AK395)</f>
        <v>0</v>
      </c>
      <c r="AG395" s="69"/>
      <c r="AH395" s="69"/>
      <c r="AI395" s="69"/>
      <c r="AJ395" s="69"/>
      <c r="AK395" s="69"/>
      <c r="AL395" s="71">
        <f>AF395*$H395</f>
        <v>0</v>
      </c>
      <c r="AM395" s="68">
        <f>SUM(AN395:AR395)</f>
        <v>0</v>
      </c>
      <c r="AN395" s="69"/>
      <c r="AO395" s="69"/>
      <c r="AP395" s="69"/>
      <c r="AQ395" s="69"/>
      <c r="AR395" s="69"/>
      <c r="AS395" s="71">
        <f>AM395*$H395</f>
        <v>0</v>
      </c>
      <c r="AT395" s="68">
        <f>SUM(AU395:AY395)</f>
        <v>0</v>
      </c>
      <c r="AU395" s="69"/>
      <c r="AV395" s="69"/>
      <c r="AW395" s="69"/>
      <c r="AX395" s="69"/>
      <c r="AY395" s="69"/>
      <c r="AZ395" s="71">
        <f>AT395*$H395</f>
        <v>0</v>
      </c>
      <c r="BA395" s="68">
        <f>SUM(BB395:BF395)</f>
        <v>0</v>
      </c>
      <c r="BB395" s="69"/>
      <c r="BC395" s="69"/>
      <c r="BD395" s="69"/>
      <c r="BE395" s="69"/>
      <c r="BF395" s="69"/>
      <c r="BG395" s="71">
        <f>BA395*$H395</f>
        <v>0</v>
      </c>
      <c r="BH395" s="68">
        <f>SUM(BI395:BM395)</f>
        <v>0</v>
      </c>
      <c r="BI395" s="69"/>
      <c r="BJ395" s="69"/>
      <c r="BK395" s="69"/>
      <c r="BL395" s="69"/>
      <c r="BM395" s="69"/>
      <c r="BN395" s="71">
        <f>BH395*$H395</f>
        <v>0</v>
      </c>
      <c r="BO395" s="68">
        <f>SUM(BP395:BT395)</f>
        <v>0</v>
      </c>
      <c r="BP395" s="69"/>
      <c r="BQ395" s="69"/>
      <c r="BR395" s="69"/>
      <c r="BS395" s="69"/>
      <c r="BT395" s="69"/>
      <c r="BU395" s="71">
        <f>BO395*$H395</f>
        <v>0</v>
      </c>
      <c r="BV395" s="68">
        <f>SUM(BW395:CA395)</f>
        <v>0</v>
      </c>
      <c r="BW395" s="69"/>
      <c r="BX395" s="69"/>
      <c r="BY395" s="69"/>
      <c r="BZ395" s="69"/>
      <c r="CA395" s="69"/>
      <c r="CB395" s="71">
        <f>BV395*$H395</f>
        <v>0</v>
      </c>
      <c r="CC395" s="68">
        <f>SUM(CD395:CH395)</f>
        <v>0</v>
      </c>
      <c r="CD395" s="69"/>
      <c r="CE395" s="69"/>
      <c r="CF395" s="69"/>
      <c r="CG395" s="69"/>
      <c r="CH395" s="69"/>
      <c r="CI395" s="71">
        <f>CC395*$H395</f>
        <v>0</v>
      </c>
      <c r="CJ395" s="68">
        <f>SUM(CK395:CO395)</f>
        <v>0</v>
      </c>
      <c r="CK395" s="69"/>
      <c r="CL395" s="69"/>
      <c r="CM395" s="69"/>
      <c r="CN395" s="69"/>
      <c r="CO395" s="69"/>
      <c r="CP395" s="71">
        <f>CJ395*$H395</f>
        <v>0</v>
      </c>
      <c r="CQ395" s="68">
        <f>SUM(CR395:CV395)</f>
        <v>0</v>
      </c>
      <c r="CR395" s="69"/>
      <c r="CS395" s="69"/>
      <c r="CT395" s="69"/>
      <c r="CU395" s="69"/>
      <c r="CV395" s="69"/>
      <c r="CW395" s="71">
        <f>CQ395*$H395</f>
        <v>0</v>
      </c>
      <c r="CX395" s="68">
        <f>SUM(CY395:DC395)</f>
        <v>0</v>
      </c>
      <c r="CY395" s="69"/>
      <c r="CZ395" s="69"/>
      <c r="DA395" s="69"/>
      <c r="DB395" s="69"/>
      <c r="DC395" s="69"/>
      <c r="DD395" s="71">
        <f>CX395*$H395</f>
        <v>0</v>
      </c>
      <c r="DE395" s="68">
        <f>SUM(DF395:DJ395)</f>
        <v>0</v>
      </c>
      <c r="DF395" s="69"/>
      <c r="DG395" s="69"/>
      <c r="DH395" s="69"/>
      <c r="DI395" s="69"/>
      <c r="DJ395" s="69"/>
      <c r="DK395" s="71">
        <f>DE395*$H395</f>
        <v>0</v>
      </c>
      <c r="DL395" s="68">
        <f>SUM(DM395:DQ395)</f>
        <v>0</v>
      </c>
      <c r="DM395" s="69"/>
      <c r="DN395" s="69"/>
      <c r="DO395" s="69"/>
      <c r="DP395" s="69"/>
      <c r="DQ395" s="69"/>
      <c r="DR395" s="71">
        <f>DL395*$H395</f>
        <v>0</v>
      </c>
      <c r="DS395" s="68">
        <f>SUM(DT395:DX395)</f>
        <v>0</v>
      </c>
      <c r="DT395" s="69"/>
      <c r="DU395" s="69"/>
      <c r="DV395" s="69"/>
      <c r="DW395" s="69"/>
      <c r="DX395" s="69"/>
      <c r="DY395" s="71">
        <f>DS395*$H395</f>
        <v>0</v>
      </c>
      <c r="DZ395" s="68">
        <f>SUM(EA395:EE395)</f>
        <v>0</v>
      </c>
      <c r="EA395" s="69"/>
      <c r="EB395" s="69"/>
      <c r="EC395" s="69"/>
      <c r="ED395" s="69"/>
      <c r="EE395" s="69"/>
      <c r="EF395" s="71">
        <f>DZ395*$H395</f>
        <v>0</v>
      </c>
      <c r="EG395" s="70">
        <f t="shared" si="137"/>
        <v>1</v>
      </c>
      <c r="EH395" s="73">
        <f t="shared" si="138"/>
        <v>0</v>
      </c>
      <c r="EI395" s="70">
        <f t="shared" ref="EI395:EI402" si="141">SUM(CJ395,CC395,BV395,BO395,BH395,BA395,AT395,AM395,AF395,Y395,R395,K395,CQ395,CX395,DE395,DL395,DS395,DZ395)</f>
        <v>0</v>
      </c>
      <c r="EJ395" s="66">
        <f t="shared" ref="EJ395:EJ405" si="142">SUM(CP395,CI395,CB395,BU395,BN395,BG395,AZ395,AS395,AL395,AE395,X395,Q395,CW395,DD395,DK395,DR395,DY395,EF395)</f>
        <v>0</v>
      </c>
      <c r="EM395" s="67"/>
    </row>
    <row r="396" spans="1:143" ht="25.5" outlineLevel="1" x14ac:dyDescent="0.2">
      <c r="A396" s="302" t="s">
        <v>508</v>
      </c>
      <c r="B396" s="303" t="s">
        <v>299</v>
      </c>
      <c r="C396" s="306" t="str">
        <f>IFERROR(IFERROR(IF(MATCH(B396,[1]SINAPI!$A$3:$A$7037,0),(PROPER(VLOOKUP(B396,[1]SINAPI!$A$3:$E$7037,5,0))),0),IFERROR(IF(MATCH(B396,'[1]CDHU-182'!$A$9:$A$4098,0),(UPPER(VLOOKUP(B396,'[1]CDHU-182'!$A$9:$H$4098,8,0))),0),IFERROR(IF(MATCH(B396,[1]FDE!$A$7:$A$3232,0),(VLOOKUP(B396,[1]FDE!$A$7:$E$3232,5,0)),0),IF(MATCH(B396,'[1]SIURB Edif'!$A$2:$A$2699,0),(PROPER(VLOOKUP(B396,'[1]SIURB Edif'!A$2:E$2699,5,0))),0))))," ")</f>
        <v>CDHU-182</v>
      </c>
      <c r="D396" s="169" t="s">
        <v>808</v>
      </c>
      <c r="E396" s="170" t="s">
        <v>75</v>
      </c>
      <c r="F396" s="174">
        <v>25</v>
      </c>
      <c r="G396" s="74"/>
      <c r="H396" s="177">
        <f>ROUND(IFERROR(F396*G396," - "),2)</f>
        <v>0</v>
      </c>
      <c r="I396" s="178" t="e">
        <f>H396/$G$686</f>
        <v>#DIV/0!</v>
      </c>
      <c r="J396" s="19">
        <f t="shared" si="140"/>
        <v>1</v>
      </c>
      <c r="K396" s="68">
        <f>SUM(L396:P396)</f>
        <v>0</v>
      </c>
      <c r="L396" s="69"/>
      <c r="M396" s="69"/>
      <c r="N396" s="69"/>
      <c r="O396" s="69"/>
      <c r="P396" s="69"/>
      <c r="Q396" s="73">
        <f>K396*$H396</f>
        <v>0</v>
      </c>
      <c r="R396" s="68">
        <f>SUM(S396:W396)</f>
        <v>0</v>
      </c>
      <c r="S396" s="69"/>
      <c r="T396" s="69"/>
      <c r="U396" s="69"/>
      <c r="V396" s="69"/>
      <c r="W396" s="69"/>
      <c r="X396" s="71">
        <f>R396*$H396</f>
        <v>0</v>
      </c>
      <c r="Y396" s="68">
        <f>SUM(Z396:AD396)</f>
        <v>0</v>
      </c>
      <c r="Z396" s="69"/>
      <c r="AA396" s="69"/>
      <c r="AB396" s="69"/>
      <c r="AC396" s="69"/>
      <c r="AD396" s="69"/>
      <c r="AE396" s="71">
        <f>Y396*$H396</f>
        <v>0</v>
      </c>
      <c r="AF396" s="68">
        <f>SUM(AG396:AK396)</f>
        <v>0</v>
      </c>
      <c r="AG396" s="69"/>
      <c r="AH396" s="69"/>
      <c r="AI396" s="69"/>
      <c r="AJ396" s="69"/>
      <c r="AK396" s="69"/>
      <c r="AL396" s="71">
        <f>AF396*$H396</f>
        <v>0</v>
      </c>
      <c r="AM396" s="68">
        <f>SUM(AN396:AR396)</f>
        <v>0</v>
      </c>
      <c r="AN396" s="69"/>
      <c r="AO396" s="69"/>
      <c r="AP396" s="69"/>
      <c r="AQ396" s="69"/>
      <c r="AR396" s="69"/>
      <c r="AS396" s="71">
        <f>AM396*$H396</f>
        <v>0</v>
      </c>
      <c r="AT396" s="68">
        <f>SUM(AU396:AY396)</f>
        <v>0</v>
      </c>
      <c r="AU396" s="69"/>
      <c r="AV396" s="69"/>
      <c r="AW396" s="69"/>
      <c r="AX396" s="69"/>
      <c r="AY396" s="69"/>
      <c r="AZ396" s="71">
        <f>AT396*$H396</f>
        <v>0</v>
      </c>
      <c r="BA396" s="68">
        <f>SUM(BB396:BF396)</f>
        <v>0</v>
      </c>
      <c r="BB396" s="69"/>
      <c r="BC396" s="69"/>
      <c r="BD396" s="69"/>
      <c r="BE396" s="69"/>
      <c r="BF396" s="69"/>
      <c r="BG396" s="71">
        <f>BA396*$H396</f>
        <v>0</v>
      </c>
      <c r="BH396" s="68">
        <f>SUM(BI396:BM396)</f>
        <v>0</v>
      </c>
      <c r="BI396" s="69"/>
      <c r="BJ396" s="69"/>
      <c r="BK396" s="69"/>
      <c r="BL396" s="69"/>
      <c r="BM396" s="69"/>
      <c r="BN396" s="71">
        <f>BH396*$H396</f>
        <v>0</v>
      </c>
      <c r="BO396" s="68">
        <f>SUM(BP396:BT396)</f>
        <v>0</v>
      </c>
      <c r="BP396" s="69"/>
      <c r="BQ396" s="69"/>
      <c r="BR396" s="69"/>
      <c r="BS396" s="69"/>
      <c r="BT396" s="69"/>
      <c r="BU396" s="71">
        <f>BO396*$H396</f>
        <v>0</v>
      </c>
      <c r="BV396" s="68">
        <f>SUM(BW396:CA396)</f>
        <v>0</v>
      </c>
      <c r="BW396" s="69"/>
      <c r="BX396" s="69"/>
      <c r="BY396" s="69"/>
      <c r="BZ396" s="69"/>
      <c r="CA396" s="69"/>
      <c r="CB396" s="71">
        <f>BV396*$H396</f>
        <v>0</v>
      </c>
      <c r="CC396" s="68">
        <f>SUM(CD396:CH396)</f>
        <v>0</v>
      </c>
      <c r="CD396" s="69"/>
      <c r="CE396" s="69"/>
      <c r="CF396" s="69"/>
      <c r="CG396" s="69"/>
      <c r="CH396" s="69"/>
      <c r="CI396" s="71">
        <f>CC396*$H396</f>
        <v>0</v>
      </c>
      <c r="CJ396" s="68">
        <f>SUM(CK396:CO396)</f>
        <v>0</v>
      </c>
      <c r="CK396" s="69"/>
      <c r="CL396" s="69"/>
      <c r="CM396" s="69"/>
      <c r="CN396" s="69"/>
      <c r="CO396" s="69"/>
      <c r="CP396" s="71">
        <f>CJ396*$H396</f>
        <v>0</v>
      </c>
      <c r="CQ396" s="68">
        <f>SUM(CR396:CV396)</f>
        <v>0</v>
      </c>
      <c r="CR396" s="69"/>
      <c r="CS396" s="69"/>
      <c r="CT396" s="69"/>
      <c r="CU396" s="69"/>
      <c r="CV396" s="69"/>
      <c r="CW396" s="71">
        <f>CQ396*$H396</f>
        <v>0</v>
      </c>
      <c r="CX396" s="68">
        <f>SUM(CY396:DC396)</f>
        <v>0</v>
      </c>
      <c r="CY396" s="69"/>
      <c r="CZ396" s="69"/>
      <c r="DA396" s="69"/>
      <c r="DB396" s="69"/>
      <c r="DC396" s="69"/>
      <c r="DD396" s="71">
        <f>CX396*$H396</f>
        <v>0</v>
      </c>
      <c r="DE396" s="68">
        <f>SUM(DF396:DJ396)</f>
        <v>0</v>
      </c>
      <c r="DF396" s="69"/>
      <c r="DG396" s="69"/>
      <c r="DH396" s="69"/>
      <c r="DI396" s="69"/>
      <c r="DJ396" s="69"/>
      <c r="DK396" s="71">
        <f>DE396*$H396</f>
        <v>0</v>
      </c>
      <c r="DL396" s="68">
        <f>SUM(DM396:DQ396)</f>
        <v>0</v>
      </c>
      <c r="DM396" s="69"/>
      <c r="DN396" s="69"/>
      <c r="DO396" s="69"/>
      <c r="DP396" s="69"/>
      <c r="DQ396" s="69"/>
      <c r="DR396" s="71">
        <f>DL396*$H396</f>
        <v>0</v>
      </c>
      <c r="DS396" s="68">
        <f>SUM(DT396:DX396)</f>
        <v>0</v>
      </c>
      <c r="DT396" s="69"/>
      <c r="DU396" s="69"/>
      <c r="DV396" s="69"/>
      <c r="DW396" s="69"/>
      <c r="DX396" s="69"/>
      <c r="DY396" s="71">
        <f>DS396*$H396</f>
        <v>0</v>
      </c>
      <c r="DZ396" s="68">
        <f>SUM(EA396:EE396)</f>
        <v>0</v>
      </c>
      <c r="EA396" s="69"/>
      <c r="EB396" s="69"/>
      <c r="EC396" s="69"/>
      <c r="ED396" s="69"/>
      <c r="EE396" s="69"/>
      <c r="EF396" s="71">
        <f>DZ396*$H396</f>
        <v>0</v>
      </c>
      <c r="EG396" s="70">
        <f t="shared" si="137"/>
        <v>1</v>
      </c>
      <c r="EH396" s="73">
        <f t="shared" si="138"/>
        <v>0</v>
      </c>
      <c r="EI396" s="70">
        <f t="shared" si="141"/>
        <v>0</v>
      </c>
      <c r="EJ396" s="66">
        <f t="shared" si="142"/>
        <v>0</v>
      </c>
      <c r="EM396" s="67"/>
    </row>
    <row r="397" spans="1:143" outlineLevel="1" x14ac:dyDescent="0.2">
      <c r="A397" s="302" t="s">
        <v>509</v>
      </c>
      <c r="B397" s="303" t="s">
        <v>301</v>
      </c>
      <c r="C397" s="306" t="str">
        <f>IFERROR(IFERROR(IF(MATCH(B397,[1]SINAPI!$A$3:$A$7037,0),(PROPER(VLOOKUP(B397,[1]SINAPI!$A$3:$E$7037,5,0))),0),IFERROR(IF(MATCH(B397,'[1]CDHU-182'!$A$9:$A$4098,0),(UPPER(VLOOKUP(B397,'[1]CDHU-182'!$A$9:$H$4098,8,0))),0),IFERROR(IF(MATCH(B397,[1]FDE!$A$7:$A$3232,0),(VLOOKUP(B397,[1]FDE!$A$7:$E$3232,5,0)),0),IF(MATCH(B397,'[1]SIURB Edif'!$A$2:$A$2699,0),(PROPER(VLOOKUP(B397,'[1]SIURB Edif'!A$2:E$2699,5,0))),0))))," ")</f>
        <v>CDHU-182</v>
      </c>
      <c r="D397" s="169" t="s">
        <v>809</v>
      </c>
      <c r="E397" s="170" t="s">
        <v>75</v>
      </c>
      <c r="F397" s="174">
        <v>1</v>
      </c>
      <c r="G397" s="74"/>
      <c r="H397" s="177">
        <f>ROUND(IFERROR(F397*G397," - "),2)</f>
        <v>0</v>
      </c>
      <c r="I397" s="178" t="e">
        <f>H397/$G$686</f>
        <v>#DIV/0!</v>
      </c>
      <c r="J397" s="19">
        <f t="shared" si="140"/>
        <v>1</v>
      </c>
      <c r="K397" s="68">
        <f>SUM(L397:P397)</f>
        <v>0</v>
      </c>
      <c r="L397" s="69"/>
      <c r="M397" s="69"/>
      <c r="N397" s="69"/>
      <c r="O397" s="69"/>
      <c r="P397" s="69"/>
      <c r="Q397" s="73">
        <f>K397*$H397</f>
        <v>0</v>
      </c>
      <c r="R397" s="68">
        <f>SUM(S397:W397)</f>
        <v>0</v>
      </c>
      <c r="S397" s="69"/>
      <c r="T397" s="69"/>
      <c r="U397" s="69"/>
      <c r="V397" s="69"/>
      <c r="W397" s="69"/>
      <c r="X397" s="71">
        <f>R397*$H397</f>
        <v>0</v>
      </c>
      <c r="Y397" s="68">
        <f>SUM(Z397:AD397)</f>
        <v>0</v>
      </c>
      <c r="Z397" s="69"/>
      <c r="AA397" s="69"/>
      <c r="AB397" s="69"/>
      <c r="AC397" s="69"/>
      <c r="AD397" s="69"/>
      <c r="AE397" s="71">
        <f>Y397*$H397</f>
        <v>0</v>
      </c>
      <c r="AF397" s="68">
        <f>SUM(AG397:AK397)</f>
        <v>0</v>
      </c>
      <c r="AG397" s="69"/>
      <c r="AH397" s="69"/>
      <c r="AI397" s="69"/>
      <c r="AJ397" s="69"/>
      <c r="AK397" s="69"/>
      <c r="AL397" s="71">
        <f>AF397*$H397</f>
        <v>0</v>
      </c>
      <c r="AM397" s="68">
        <f>SUM(AN397:AR397)</f>
        <v>0</v>
      </c>
      <c r="AN397" s="69"/>
      <c r="AO397" s="69"/>
      <c r="AP397" s="69"/>
      <c r="AQ397" s="69"/>
      <c r="AR397" s="69"/>
      <c r="AS397" s="71">
        <f>AM397*$H397</f>
        <v>0</v>
      </c>
      <c r="AT397" s="68">
        <f>SUM(AU397:AY397)</f>
        <v>0</v>
      </c>
      <c r="AU397" s="69"/>
      <c r="AV397" s="69"/>
      <c r="AW397" s="69"/>
      <c r="AX397" s="69"/>
      <c r="AY397" s="69"/>
      <c r="AZ397" s="71">
        <f>AT397*$H397</f>
        <v>0</v>
      </c>
      <c r="BA397" s="68">
        <f>SUM(BB397:BF397)</f>
        <v>0</v>
      </c>
      <c r="BB397" s="69"/>
      <c r="BC397" s="69"/>
      <c r="BD397" s="69"/>
      <c r="BE397" s="69"/>
      <c r="BF397" s="69"/>
      <c r="BG397" s="71">
        <f>BA397*$H397</f>
        <v>0</v>
      </c>
      <c r="BH397" s="68">
        <f>SUM(BI397:BM397)</f>
        <v>0</v>
      </c>
      <c r="BI397" s="69"/>
      <c r="BJ397" s="69"/>
      <c r="BK397" s="69"/>
      <c r="BL397" s="69"/>
      <c r="BM397" s="69"/>
      <c r="BN397" s="71">
        <f>BH397*$H397</f>
        <v>0</v>
      </c>
      <c r="BO397" s="68">
        <f>SUM(BP397:BT397)</f>
        <v>0</v>
      </c>
      <c r="BP397" s="69"/>
      <c r="BQ397" s="69"/>
      <c r="BR397" s="69"/>
      <c r="BS397" s="69"/>
      <c r="BT397" s="69"/>
      <c r="BU397" s="71">
        <f>BO397*$H397</f>
        <v>0</v>
      </c>
      <c r="BV397" s="68">
        <f>SUM(BW397:CA397)</f>
        <v>0</v>
      </c>
      <c r="BW397" s="69"/>
      <c r="BX397" s="69"/>
      <c r="BY397" s="69"/>
      <c r="BZ397" s="69"/>
      <c r="CA397" s="69"/>
      <c r="CB397" s="71">
        <f>BV397*$H397</f>
        <v>0</v>
      </c>
      <c r="CC397" s="68">
        <f>SUM(CD397:CH397)</f>
        <v>0</v>
      </c>
      <c r="CD397" s="69"/>
      <c r="CE397" s="69"/>
      <c r="CF397" s="69"/>
      <c r="CG397" s="69"/>
      <c r="CH397" s="69"/>
      <c r="CI397" s="71">
        <f>CC397*$H397</f>
        <v>0</v>
      </c>
      <c r="CJ397" s="68">
        <f>SUM(CK397:CO397)</f>
        <v>0</v>
      </c>
      <c r="CK397" s="69"/>
      <c r="CL397" s="69"/>
      <c r="CM397" s="69"/>
      <c r="CN397" s="69"/>
      <c r="CO397" s="69"/>
      <c r="CP397" s="71">
        <f>CJ397*$H397</f>
        <v>0</v>
      </c>
      <c r="CQ397" s="68">
        <f>SUM(CR397:CV397)</f>
        <v>0</v>
      </c>
      <c r="CR397" s="69"/>
      <c r="CS397" s="69"/>
      <c r="CT397" s="69"/>
      <c r="CU397" s="69"/>
      <c r="CV397" s="69"/>
      <c r="CW397" s="71">
        <f>CQ397*$H397</f>
        <v>0</v>
      </c>
      <c r="CX397" s="68">
        <f>SUM(CY397:DC397)</f>
        <v>0</v>
      </c>
      <c r="CY397" s="69"/>
      <c r="CZ397" s="69"/>
      <c r="DA397" s="69"/>
      <c r="DB397" s="69"/>
      <c r="DC397" s="69"/>
      <c r="DD397" s="71">
        <f>CX397*$H397</f>
        <v>0</v>
      </c>
      <c r="DE397" s="68">
        <f>SUM(DF397:DJ397)</f>
        <v>0</v>
      </c>
      <c r="DF397" s="69"/>
      <c r="DG397" s="69"/>
      <c r="DH397" s="69"/>
      <c r="DI397" s="69"/>
      <c r="DJ397" s="69"/>
      <c r="DK397" s="71">
        <f>DE397*$H397</f>
        <v>0</v>
      </c>
      <c r="DL397" s="68">
        <f>SUM(DM397:DQ397)</f>
        <v>0</v>
      </c>
      <c r="DM397" s="69"/>
      <c r="DN397" s="69"/>
      <c r="DO397" s="69"/>
      <c r="DP397" s="69"/>
      <c r="DQ397" s="69"/>
      <c r="DR397" s="71">
        <f>DL397*$H397</f>
        <v>0</v>
      </c>
      <c r="DS397" s="68">
        <f>SUM(DT397:DX397)</f>
        <v>0</v>
      </c>
      <c r="DT397" s="69"/>
      <c r="DU397" s="69"/>
      <c r="DV397" s="69"/>
      <c r="DW397" s="69"/>
      <c r="DX397" s="69"/>
      <c r="DY397" s="71">
        <f>DS397*$H397</f>
        <v>0</v>
      </c>
      <c r="DZ397" s="68">
        <f>SUM(EA397:EE397)</f>
        <v>0</v>
      </c>
      <c r="EA397" s="69"/>
      <c r="EB397" s="69"/>
      <c r="EC397" s="69"/>
      <c r="ED397" s="69"/>
      <c r="EE397" s="69"/>
      <c r="EF397" s="71">
        <f>DZ397*$H397</f>
        <v>0</v>
      </c>
      <c r="EG397" s="70">
        <f t="shared" si="137"/>
        <v>1</v>
      </c>
      <c r="EH397" s="73">
        <f t="shared" si="138"/>
        <v>0</v>
      </c>
      <c r="EI397" s="70">
        <f t="shared" si="141"/>
        <v>0</v>
      </c>
      <c r="EJ397" s="66">
        <f t="shared" si="142"/>
        <v>0</v>
      </c>
      <c r="EM397" s="67"/>
    </row>
    <row r="398" spans="1:143" outlineLevel="1" x14ac:dyDescent="0.2">
      <c r="A398" s="302" t="s">
        <v>510</v>
      </c>
      <c r="B398" s="303" t="s">
        <v>300</v>
      </c>
      <c r="C398" s="306" t="str">
        <f>IFERROR(IFERROR(IF(MATCH(B398,[1]SINAPI!$A$3:$A$7037,0),(PROPER(VLOOKUP(B398,[1]SINAPI!$A$3:$E$7037,5,0))),0),IFERROR(IF(MATCH(B398,'[1]CDHU-182'!$A$9:$A$4098,0),(UPPER(VLOOKUP(B398,'[1]CDHU-182'!$A$9:$H$4098,8,0))),0),IFERROR(IF(MATCH(B398,[1]FDE!$A$7:$A$3232,0),(VLOOKUP(B398,[1]FDE!$A$7:$E$3232,5,0)),0),IF(MATCH(B398,'[1]SIURB Edif'!$A$2:$A$2699,0),(PROPER(VLOOKUP(B398,'[1]SIURB Edif'!A$2:E$2699,5,0))),0))))," ")</f>
        <v>CDHU-182</v>
      </c>
      <c r="D398" s="169" t="s">
        <v>810</v>
      </c>
      <c r="E398" s="170" t="s">
        <v>75</v>
      </c>
      <c r="F398" s="174">
        <v>1</v>
      </c>
      <c r="G398" s="74"/>
      <c r="H398" s="177">
        <f>ROUND(IFERROR(F398*G398," - "),2)</f>
        <v>0</v>
      </c>
      <c r="I398" s="178" t="e">
        <f>H398/$G$686</f>
        <v>#DIV/0!</v>
      </c>
      <c r="J398" s="19">
        <f t="shared" si="140"/>
        <v>1</v>
      </c>
      <c r="K398" s="68">
        <f>SUM(L398:P398)</f>
        <v>0</v>
      </c>
      <c r="L398" s="69"/>
      <c r="M398" s="69"/>
      <c r="N398" s="69"/>
      <c r="O398" s="69"/>
      <c r="P398" s="69"/>
      <c r="Q398" s="73">
        <f>K398*$H398</f>
        <v>0</v>
      </c>
      <c r="R398" s="68">
        <f>SUM(S398:W398)</f>
        <v>0</v>
      </c>
      <c r="S398" s="69"/>
      <c r="T398" s="69"/>
      <c r="U398" s="69"/>
      <c r="V398" s="69"/>
      <c r="W398" s="69"/>
      <c r="X398" s="71">
        <f>R398*$H398</f>
        <v>0</v>
      </c>
      <c r="Y398" s="68">
        <f>SUM(Z398:AD398)</f>
        <v>0</v>
      </c>
      <c r="Z398" s="69"/>
      <c r="AA398" s="69"/>
      <c r="AB398" s="69"/>
      <c r="AC398" s="69"/>
      <c r="AD398" s="69"/>
      <c r="AE398" s="71">
        <f>Y398*$H398</f>
        <v>0</v>
      </c>
      <c r="AF398" s="68">
        <f>SUM(AG398:AK398)</f>
        <v>0</v>
      </c>
      <c r="AG398" s="69"/>
      <c r="AH398" s="69"/>
      <c r="AI398" s="69"/>
      <c r="AJ398" s="69"/>
      <c r="AK398" s="69"/>
      <c r="AL398" s="71">
        <f>AF398*$H398</f>
        <v>0</v>
      </c>
      <c r="AM398" s="68">
        <f>SUM(AN398:AR398)</f>
        <v>0</v>
      </c>
      <c r="AN398" s="69"/>
      <c r="AO398" s="69"/>
      <c r="AP398" s="69"/>
      <c r="AQ398" s="69"/>
      <c r="AR398" s="69"/>
      <c r="AS398" s="71">
        <f>AM398*$H398</f>
        <v>0</v>
      </c>
      <c r="AT398" s="68">
        <f>SUM(AU398:AY398)</f>
        <v>0</v>
      </c>
      <c r="AU398" s="69"/>
      <c r="AV398" s="69"/>
      <c r="AW398" s="69"/>
      <c r="AX398" s="69"/>
      <c r="AY398" s="69"/>
      <c r="AZ398" s="71">
        <f>AT398*$H398</f>
        <v>0</v>
      </c>
      <c r="BA398" s="68">
        <f>SUM(BB398:BF398)</f>
        <v>0</v>
      </c>
      <c r="BB398" s="69"/>
      <c r="BC398" s="69"/>
      <c r="BD398" s="69"/>
      <c r="BE398" s="69"/>
      <c r="BF398" s="69"/>
      <c r="BG398" s="71">
        <f>BA398*$H398</f>
        <v>0</v>
      </c>
      <c r="BH398" s="68">
        <f>SUM(BI398:BM398)</f>
        <v>0</v>
      </c>
      <c r="BI398" s="69"/>
      <c r="BJ398" s="69"/>
      <c r="BK398" s="69"/>
      <c r="BL398" s="69"/>
      <c r="BM398" s="69"/>
      <c r="BN398" s="71">
        <f>BH398*$H398</f>
        <v>0</v>
      </c>
      <c r="BO398" s="68">
        <f>SUM(BP398:BT398)</f>
        <v>0</v>
      </c>
      <c r="BP398" s="69"/>
      <c r="BQ398" s="69"/>
      <c r="BR398" s="69"/>
      <c r="BS398" s="69"/>
      <c r="BT398" s="69"/>
      <c r="BU398" s="71">
        <f>BO398*$H398</f>
        <v>0</v>
      </c>
      <c r="BV398" s="68">
        <f>SUM(BW398:CA398)</f>
        <v>0</v>
      </c>
      <c r="BW398" s="69"/>
      <c r="BX398" s="69"/>
      <c r="BY398" s="69"/>
      <c r="BZ398" s="69"/>
      <c r="CA398" s="69"/>
      <c r="CB398" s="71">
        <f>BV398*$H398</f>
        <v>0</v>
      </c>
      <c r="CC398" s="68">
        <f>SUM(CD398:CH398)</f>
        <v>0</v>
      </c>
      <c r="CD398" s="69"/>
      <c r="CE398" s="69"/>
      <c r="CF398" s="69"/>
      <c r="CG398" s="69"/>
      <c r="CH398" s="69"/>
      <c r="CI398" s="71">
        <f>CC398*$H398</f>
        <v>0</v>
      </c>
      <c r="CJ398" s="68">
        <f>SUM(CK398:CO398)</f>
        <v>0</v>
      </c>
      <c r="CK398" s="69"/>
      <c r="CL398" s="69"/>
      <c r="CM398" s="69"/>
      <c r="CN398" s="69"/>
      <c r="CO398" s="69"/>
      <c r="CP398" s="71">
        <f>CJ398*$H398</f>
        <v>0</v>
      </c>
      <c r="CQ398" s="68">
        <f>SUM(CR398:CV398)</f>
        <v>0</v>
      </c>
      <c r="CR398" s="69"/>
      <c r="CS398" s="69"/>
      <c r="CT398" s="69"/>
      <c r="CU398" s="69"/>
      <c r="CV398" s="69"/>
      <c r="CW398" s="71">
        <f>CQ398*$H398</f>
        <v>0</v>
      </c>
      <c r="CX398" s="68">
        <f>SUM(CY398:DC398)</f>
        <v>0</v>
      </c>
      <c r="CY398" s="69"/>
      <c r="CZ398" s="69"/>
      <c r="DA398" s="69"/>
      <c r="DB398" s="69"/>
      <c r="DC398" s="69"/>
      <c r="DD398" s="71">
        <f>CX398*$H398</f>
        <v>0</v>
      </c>
      <c r="DE398" s="68">
        <f>SUM(DF398:DJ398)</f>
        <v>0</v>
      </c>
      <c r="DF398" s="69"/>
      <c r="DG398" s="69"/>
      <c r="DH398" s="69"/>
      <c r="DI398" s="69"/>
      <c r="DJ398" s="69"/>
      <c r="DK398" s="71">
        <f>DE398*$H398</f>
        <v>0</v>
      </c>
      <c r="DL398" s="68">
        <f>SUM(DM398:DQ398)</f>
        <v>0</v>
      </c>
      <c r="DM398" s="69"/>
      <c r="DN398" s="69"/>
      <c r="DO398" s="69"/>
      <c r="DP398" s="69"/>
      <c r="DQ398" s="69"/>
      <c r="DR398" s="71">
        <f>DL398*$H398</f>
        <v>0</v>
      </c>
      <c r="DS398" s="68">
        <f>SUM(DT398:DX398)</f>
        <v>0</v>
      </c>
      <c r="DT398" s="69"/>
      <c r="DU398" s="69"/>
      <c r="DV398" s="69"/>
      <c r="DW398" s="69"/>
      <c r="DX398" s="69"/>
      <c r="DY398" s="71">
        <f>DS398*$H398</f>
        <v>0</v>
      </c>
      <c r="DZ398" s="68">
        <f>SUM(EA398:EE398)</f>
        <v>0</v>
      </c>
      <c r="EA398" s="69"/>
      <c r="EB398" s="69"/>
      <c r="EC398" s="69"/>
      <c r="ED398" s="69"/>
      <c r="EE398" s="69"/>
      <c r="EF398" s="71">
        <f>DZ398*$H398</f>
        <v>0</v>
      </c>
      <c r="EG398" s="70">
        <f t="shared" si="137"/>
        <v>1</v>
      </c>
      <c r="EH398" s="73">
        <f t="shared" si="138"/>
        <v>0</v>
      </c>
      <c r="EI398" s="70">
        <f t="shared" si="141"/>
        <v>0</v>
      </c>
      <c r="EJ398" s="66">
        <f t="shared" si="142"/>
        <v>0</v>
      </c>
      <c r="EM398" s="67"/>
    </row>
    <row r="399" spans="1:143" ht="25.5" outlineLevel="1" x14ac:dyDescent="0.2">
      <c r="A399" s="313" t="s">
        <v>223</v>
      </c>
      <c r="B399" s="314"/>
      <c r="C399" s="307"/>
      <c r="D399" s="176" t="s">
        <v>355</v>
      </c>
      <c r="E399" s="28">
        <f>SUM(H400:H402)</f>
        <v>0</v>
      </c>
      <c r="F399" s="28"/>
      <c r="G399" s="28"/>
      <c r="H399" s="28"/>
      <c r="I399" s="27" t="e">
        <f>E399/$G$686</f>
        <v>#DIV/0!</v>
      </c>
      <c r="J399" s="19">
        <f t="shared" si="140"/>
        <v>1</v>
      </c>
      <c r="K399" s="68"/>
      <c r="L399" s="69"/>
      <c r="M399" s="69"/>
      <c r="N399" s="69"/>
      <c r="O399" s="69"/>
      <c r="P399" s="70"/>
      <c r="Q399" s="73"/>
      <c r="R399" s="68"/>
      <c r="S399" s="69"/>
      <c r="T399" s="69"/>
      <c r="U399" s="69"/>
      <c r="V399" s="69"/>
      <c r="W399" s="70"/>
      <c r="X399" s="71"/>
      <c r="Y399" s="68"/>
      <c r="Z399" s="69"/>
      <c r="AA399" s="69"/>
      <c r="AB399" s="69"/>
      <c r="AC399" s="69"/>
      <c r="AD399" s="70"/>
      <c r="AE399" s="71"/>
      <c r="AF399" s="68"/>
      <c r="AG399" s="69"/>
      <c r="AH399" s="69"/>
      <c r="AI399" s="69"/>
      <c r="AJ399" s="69"/>
      <c r="AK399" s="70"/>
      <c r="AL399" s="71"/>
      <c r="AM399" s="68"/>
      <c r="AN399" s="69"/>
      <c r="AO399" s="69"/>
      <c r="AP399" s="69"/>
      <c r="AQ399" s="69"/>
      <c r="AR399" s="70"/>
      <c r="AS399" s="71"/>
      <c r="AT399" s="68"/>
      <c r="AU399" s="69"/>
      <c r="AV399" s="69"/>
      <c r="AW399" s="69"/>
      <c r="AX399" s="69"/>
      <c r="AY399" s="70"/>
      <c r="AZ399" s="71"/>
      <c r="BA399" s="68"/>
      <c r="BB399" s="69"/>
      <c r="BC399" s="69"/>
      <c r="BD399" s="69"/>
      <c r="BE399" s="69"/>
      <c r="BF399" s="70"/>
      <c r="BG399" s="71"/>
      <c r="BH399" s="68"/>
      <c r="BI399" s="69"/>
      <c r="BJ399" s="69"/>
      <c r="BK399" s="69"/>
      <c r="BL399" s="69"/>
      <c r="BM399" s="70"/>
      <c r="BN399" s="71"/>
      <c r="BO399" s="68"/>
      <c r="BP399" s="69"/>
      <c r="BQ399" s="69"/>
      <c r="BR399" s="69"/>
      <c r="BS399" s="69"/>
      <c r="BT399" s="70"/>
      <c r="BU399" s="71"/>
      <c r="BV399" s="68"/>
      <c r="BW399" s="69"/>
      <c r="BX399" s="69"/>
      <c r="BY399" s="69"/>
      <c r="BZ399" s="69"/>
      <c r="CA399" s="70"/>
      <c r="CB399" s="71"/>
      <c r="CC399" s="68"/>
      <c r="CD399" s="69"/>
      <c r="CE399" s="69"/>
      <c r="CF399" s="69"/>
      <c r="CG399" s="69"/>
      <c r="CH399" s="70"/>
      <c r="CI399" s="71"/>
      <c r="CJ399" s="68"/>
      <c r="CK399" s="69"/>
      <c r="CL399" s="69"/>
      <c r="CM399" s="69"/>
      <c r="CN399" s="69"/>
      <c r="CO399" s="70"/>
      <c r="CP399" s="71"/>
      <c r="CQ399" s="68"/>
      <c r="CR399" s="69"/>
      <c r="CS399" s="69"/>
      <c r="CT399" s="69"/>
      <c r="CU399" s="69"/>
      <c r="CV399" s="70"/>
      <c r="CW399" s="71"/>
      <c r="CX399" s="68"/>
      <c r="CY399" s="69"/>
      <c r="CZ399" s="69"/>
      <c r="DA399" s="69"/>
      <c r="DB399" s="69"/>
      <c r="DC399" s="70"/>
      <c r="DD399" s="71"/>
      <c r="DE399" s="68"/>
      <c r="DF399" s="69"/>
      <c r="DG399" s="69"/>
      <c r="DH399" s="69"/>
      <c r="DI399" s="69"/>
      <c r="DJ399" s="70"/>
      <c r="DK399" s="71"/>
      <c r="DL399" s="68"/>
      <c r="DM399" s="69"/>
      <c r="DN399" s="69"/>
      <c r="DO399" s="69"/>
      <c r="DP399" s="69"/>
      <c r="DQ399" s="70"/>
      <c r="DR399" s="71"/>
      <c r="DS399" s="68"/>
      <c r="DT399" s="69"/>
      <c r="DU399" s="69"/>
      <c r="DV399" s="69"/>
      <c r="DW399" s="69"/>
      <c r="DX399" s="70"/>
      <c r="DY399" s="71"/>
      <c r="DZ399" s="68"/>
      <c r="EA399" s="69"/>
      <c r="EB399" s="69"/>
      <c r="EC399" s="69"/>
      <c r="ED399" s="69"/>
      <c r="EE399" s="70"/>
      <c r="EF399" s="71"/>
      <c r="EG399" s="70">
        <f t="shared" si="137"/>
        <v>1</v>
      </c>
      <c r="EH399" s="73">
        <f t="shared" si="138"/>
        <v>0</v>
      </c>
      <c r="EI399" s="70">
        <f t="shared" si="141"/>
        <v>0</v>
      </c>
      <c r="EJ399" s="66">
        <f t="shared" si="142"/>
        <v>0</v>
      </c>
      <c r="EM399" s="67"/>
    </row>
    <row r="400" spans="1:143" ht="25.5" outlineLevel="1" x14ac:dyDescent="0.2">
      <c r="A400" s="302" t="s">
        <v>511</v>
      </c>
      <c r="B400" s="303">
        <v>200536</v>
      </c>
      <c r="C400" s="306" t="str">
        <f>IFERROR(IFERROR(IF(MATCH(B400,[1]SINAPI!$A$3:$A$7037,0),(PROPER(VLOOKUP(B400,[1]SINAPI!$A$3:$E$7037,5,0))),0),IFERROR(IF(MATCH(B400,'[1]CDHU-182'!$A$9:$A$4098,0),(UPPER(VLOOKUP(B400,'[1]CDHU-182'!$A$9:$H$4098,8,0))),0),IFERROR(IF(MATCH(B400,[1]FDE!$A$7:$A$3232,0),(VLOOKUP(B400,[1]FDE!$A$7:$E$3232,5,0)),0),IF(MATCH(B400,'[1]SIURB Edif'!$A$2:$A$2699,0),(PROPER(VLOOKUP(B400,'[1]SIURB Edif'!A$2:E$2699,5,0))),0))))," ")</f>
        <v>Siurb (Edif)-Jan/21</v>
      </c>
      <c r="D400" s="169" t="s">
        <v>811</v>
      </c>
      <c r="E400" s="170" t="s">
        <v>338</v>
      </c>
      <c r="F400" s="171">
        <v>1</v>
      </c>
      <c r="G400" s="74"/>
      <c r="H400" s="172">
        <f>ROUND(IFERROR(F400*G400," - "),2)</f>
        <v>0</v>
      </c>
      <c r="I400" s="173" t="e">
        <f>H400/$G$686</f>
        <v>#DIV/0!</v>
      </c>
      <c r="J400" s="19">
        <f t="shared" si="140"/>
        <v>1</v>
      </c>
      <c r="K400" s="68">
        <f>SUM(L400:P400)</f>
        <v>0</v>
      </c>
      <c r="L400" s="69"/>
      <c r="M400" s="69"/>
      <c r="N400" s="69"/>
      <c r="O400" s="69"/>
      <c r="P400" s="69"/>
      <c r="Q400" s="73">
        <f>K400*$H400</f>
        <v>0</v>
      </c>
      <c r="R400" s="68">
        <f>SUM(S400:W400)</f>
        <v>0</v>
      </c>
      <c r="S400" s="69"/>
      <c r="T400" s="69"/>
      <c r="U400" s="69"/>
      <c r="V400" s="69"/>
      <c r="W400" s="69"/>
      <c r="X400" s="71">
        <f>R400*$H400</f>
        <v>0</v>
      </c>
      <c r="Y400" s="68">
        <f>SUM(Z400:AD400)</f>
        <v>0</v>
      </c>
      <c r="Z400" s="69"/>
      <c r="AA400" s="69"/>
      <c r="AB400" s="69"/>
      <c r="AC400" s="69"/>
      <c r="AD400" s="69"/>
      <c r="AE400" s="71">
        <f>Y400*$H400</f>
        <v>0</v>
      </c>
      <c r="AF400" s="68">
        <f>SUM(AG400:AK400)</f>
        <v>0</v>
      </c>
      <c r="AG400" s="69"/>
      <c r="AH400" s="69"/>
      <c r="AI400" s="69"/>
      <c r="AJ400" s="69"/>
      <c r="AK400" s="69"/>
      <c r="AL400" s="71">
        <f>AF400*$H400</f>
        <v>0</v>
      </c>
      <c r="AM400" s="68">
        <f>SUM(AN400:AR400)</f>
        <v>0</v>
      </c>
      <c r="AN400" s="69"/>
      <c r="AO400" s="69"/>
      <c r="AP400" s="69"/>
      <c r="AQ400" s="69"/>
      <c r="AR400" s="69"/>
      <c r="AS400" s="71">
        <f>AM400*$H400</f>
        <v>0</v>
      </c>
      <c r="AT400" s="68">
        <f>SUM(AU400:AY400)</f>
        <v>0</v>
      </c>
      <c r="AU400" s="69"/>
      <c r="AV400" s="69"/>
      <c r="AW400" s="69"/>
      <c r="AX400" s="69"/>
      <c r="AY400" s="69"/>
      <c r="AZ400" s="71">
        <f>AT400*$H400</f>
        <v>0</v>
      </c>
      <c r="BA400" s="68">
        <f>SUM(BB400:BF400)</f>
        <v>0</v>
      </c>
      <c r="BB400" s="69"/>
      <c r="BC400" s="69"/>
      <c r="BD400" s="69"/>
      <c r="BE400" s="69"/>
      <c r="BF400" s="69"/>
      <c r="BG400" s="71">
        <f>BA400*$H400</f>
        <v>0</v>
      </c>
      <c r="BH400" s="68">
        <f>SUM(BI400:BM400)</f>
        <v>0</v>
      </c>
      <c r="BI400" s="69"/>
      <c r="BJ400" s="69"/>
      <c r="BK400" s="69"/>
      <c r="BL400" s="69"/>
      <c r="BM400" s="69"/>
      <c r="BN400" s="71">
        <f>BH400*$H400</f>
        <v>0</v>
      </c>
      <c r="BO400" s="68">
        <f>SUM(BP400:BT400)</f>
        <v>0</v>
      </c>
      <c r="BP400" s="69"/>
      <c r="BQ400" s="69"/>
      <c r="BR400" s="69"/>
      <c r="BS400" s="69"/>
      <c r="BT400" s="69"/>
      <c r="BU400" s="71">
        <f>BO400*$H400</f>
        <v>0</v>
      </c>
      <c r="BV400" s="68">
        <f>SUM(BW400:CA400)</f>
        <v>0</v>
      </c>
      <c r="BW400" s="69"/>
      <c r="BX400" s="69"/>
      <c r="BY400" s="69"/>
      <c r="BZ400" s="69"/>
      <c r="CA400" s="69"/>
      <c r="CB400" s="71">
        <f>BV400*$H400</f>
        <v>0</v>
      </c>
      <c r="CC400" s="68">
        <f>SUM(CD400:CH400)</f>
        <v>0</v>
      </c>
      <c r="CD400" s="69"/>
      <c r="CE400" s="69"/>
      <c r="CF400" s="69"/>
      <c r="CG400" s="69"/>
      <c r="CH400" s="69"/>
      <c r="CI400" s="71">
        <f>CC400*$H400</f>
        <v>0</v>
      </c>
      <c r="CJ400" s="68">
        <f>SUM(CK400:CO400)</f>
        <v>0</v>
      </c>
      <c r="CK400" s="69"/>
      <c r="CL400" s="69"/>
      <c r="CM400" s="69"/>
      <c r="CN400" s="69"/>
      <c r="CO400" s="69"/>
      <c r="CP400" s="71">
        <f>CJ400*$H400</f>
        <v>0</v>
      </c>
      <c r="CQ400" s="68">
        <f>SUM(CR400:CV400)</f>
        <v>0</v>
      </c>
      <c r="CR400" s="69"/>
      <c r="CS400" s="69"/>
      <c r="CT400" s="69"/>
      <c r="CU400" s="69"/>
      <c r="CV400" s="69"/>
      <c r="CW400" s="71">
        <f>CQ400*$H400</f>
        <v>0</v>
      </c>
      <c r="CX400" s="68">
        <f>SUM(CY400:DC400)</f>
        <v>0</v>
      </c>
      <c r="CY400" s="69"/>
      <c r="CZ400" s="69"/>
      <c r="DA400" s="69"/>
      <c r="DB400" s="69"/>
      <c r="DC400" s="69"/>
      <c r="DD400" s="71">
        <f>CX400*$H400</f>
        <v>0</v>
      </c>
      <c r="DE400" s="68">
        <f>SUM(DF400:DJ400)</f>
        <v>0</v>
      </c>
      <c r="DF400" s="69"/>
      <c r="DG400" s="69"/>
      <c r="DH400" s="69"/>
      <c r="DI400" s="69"/>
      <c r="DJ400" s="69"/>
      <c r="DK400" s="71">
        <f>DE400*$H400</f>
        <v>0</v>
      </c>
      <c r="DL400" s="68">
        <f>SUM(DM400:DQ400)</f>
        <v>0</v>
      </c>
      <c r="DM400" s="69"/>
      <c r="DN400" s="69"/>
      <c r="DO400" s="69"/>
      <c r="DP400" s="69"/>
      <c r="DQ400" s="69"/>
      <c r="DR400" s="71">
        <f>DL400*$H400</f>
        <v>0</v>
      </c>
      <c r="DS400" s="68">
        <f>SUM(DT400:DX400)</f>
        <v>0</v>
      </c>
      <c r="DT400" s="69"/>
      <c r="DU400" s="69"/>
      <c r="DV400" s="69"/>
      <c r="DW400" s="69"/>
      <c r="DX400" s="69"/>
      <c r="DY400" s="71">
        <f>DS400*$H400</f>
        <v>0</v>
      </c>
      <c r="DZ400" s="68">
        <f>SUM(EA400:EE400)</f>
        <v>0</v>
      </c>
      <c r="EA400" s="69"/>
      <c r="EB400" s="69"/>
      <c r="EC400" s="69"/>
      <c r="ED400" s="69"/>
      <c r="EE400" s="69"/>
      <c r="EF400" s="71">
        <f>DZ400*$H400</f>
        <v>0</v>
      </c>
      <c r="EG400" s="70">
        <f t="shared" si="137"/>
        <v>1</v>
      </c>
      <c r="EH400" s="73">
        <f t="shared" si="138"/>
        <v>0</v>
      </c>
      <c r="EI400" s="70">
        <f t="shared" si="141"/>
        <v>0</v>
      </c>
      <c r="EJ400" s="66">
        <f t="shared" si="142"/>
        <v>0</v>
      </c>
      <c r="EM400" s="67"/>
    </row>
    <row r="401" spans="1:143" ht="25.5" outlineLevel="1" x14ac:dyDescent="0.2">
      <c r="A401" s="302" t="s">
        <v>512</v>
      </c>
      <c r="B401" s="303" t="s">
        <v>93</v>
      </c>
      <c r="C401" s="306" t="str">
        <f>IFERROR(IFERROR(IF(MATCH(B401,[1]SINAPI!$A$3:$A$7037,0),(PROPER(VLOOKUP(B401,[1]SINAPI!$A$3:$E$7037,5,0))),0),IFERROR(IF(MATCH(B401,'[1]CDHU-182'!$A$9:$A$4098,0),(UPPER(VLOOKUP(B401,'[1]CDHU-182'!$A$9:$H$4098,8,0))),0),IFERROR(IF(MATCH(B401,[1]FDE!$A$7:$A$3232,0),(VLOOKUP(B401,[1]FDE!$A$7:$E$3232,5,0)),0),IF(MATCH(B401,'[1]SIURB Edif'!$A$2:$A$2699,0),(PROPER(VLOOKUP(B401,'[1]SIURB Edif'!A$2:E$2699,5,0))),0))))," ")</f>
        <v>FDE-Julho/21</v>
      </c>
      <c r="D401" s="169" t="s">
        <v>341</v>
      </c>
      <c r="E401" s="170" t="s">
        <v>75</v>
      </c>
      <c r="F401" s="171">
        <v>1</v>
      </c>
      <c r="G401" s="74"/>
      <c r="H401" s="172">
        <f>ROUND(IFERROR(F401*G401," - "),2)</f>
        <v>0</v>
      </c>
      <c r="I401" s="173" t="e">
        <f>H401/$G$686</f>
        <v>#DIV/0!</v>
      </c>
      <c r="J401" s="19">
        <f t="shared" si="140"/>
        <v>1</v>
      </c>
      <c r="K401" s="68">
        <f>SUM(L401:P401)</f>
        <v>0</v>
      </c>
      <c r="L401" s="69"/>
      <c r="M401" s="69"/>
      <c r="N401" s="69"/>
      <c r="O401" s="69"/>
      <c r="P401" s="69"/>
      <c r="Q401" s="73">
        <f>K401*$H401</f>
        <v>0</v>
      </c>
      <c r="R401" s="68">
        <f>SUM(S401:W401)</f>
        <v>0</v>
      </c>
      <c r="S401" s="69"/>
      <c r="T401" s="69"/>
      <c r="U401" s="69"/>
      <c r="V401" s="69"/>
      <c r="W401" s="69"/>
      <c r="X401" s="71">
        <f>R401*$H401</f>
        <v>0</v>
      </c>
      <c r="Y401" s="68">
        <f>SUM(Z401:AD401)</f>
        <v>0</v>
      </c>
      <c r="Z401" s="69"/>
      <c r="AA401" s="69"/>
      <c r="AB401" s="69"/>
      <c r="AC401" s="69"/>
      <c r="AD401" s="69"/>
      <c r="AE401" s="71">
        <f>Y401*$H401</f>
        <v>0</v>
      </c>
      <c r="AF401" s="68">
        <f>SUM(AG401:AK401)</f>
        <v>0</v>
      </c>
      <c r="AG401" s="69"/>
      <c r="AH401" s="69"/>
      <c r="AI401" s="69"/>
      <c r="AJ401" s="69"/>
      <c r="AK401" s="69"/>
      <c r="AL401" s="71">
        <f>AF401*$H401</f>
        <v>0</v>
      </c>
      <c r="AM401" s="68">
        <f>SUM(AN401:AR401)</f>
        <v>0</v>
      </c>
      <c r="AN401" s="69"/>
      <c r="AO401" s="69"/>
      <c r="AP401" s="69"/>
      <c r="AQ401" s="69"/>
      <c r="AR401" s="69"/>
      <c r="AS401" s="71">
        <f>AM401*$H401</f>
        <v>0</v>
      </c>
      <c r="AT401" s="68">
        <f>SUM(AU401:AY401)</f>
        <v>0</v>
      </c>
      <c r="AU401" s="69"/>
      <c r="AV401" s="69"/>
      <c r="AW401" s="69"/>
      <c r="AX401" s="69"/>
      <c r="AY401" s="69"/>
      <c r="AZ401" s="71">
        <f>AT401*$H401</f>
        <v>0</v>
      </c>
      <c r="BA401" s="68">
        <f>SUM(BB401:BF401)</f>
        <v>0</v>
      </c>
      <c r="BB401" s="69"/>
      <c r="BC401" s="69"/>
      <c r="BD401" s="69"/>
      <c r="BE401" s="69"/>
      <c r="BF401" s="69"/>
      <c r="BG401" s="71">
        <f>BA401*$H401</f>
        <v>0</v>
      </c>
      <c r="BH401" s="68">
        <f>SUM(BI401:BM401)</f>
        <v>0</v>
      </c>
      <c r="BI401" s="69"/>
      <c r="BJ401" s="69"/>
      <c r="BK401" s="69"/>
      <c r="BL401" s="69"/>
      <c r="BM401" s="69"/>
      <c r="BN401" s="71">
        <f>BH401*$H401</f>
        <v>0</v>
      </c>
      <c r="BO401" s="68">
        <f>SUM(BP401:BT401)</f>
        <v>0</v>
      </c>
      <c r="BP401" s="69"/>
      <c r="BQ401" s="69"/>
      <c r="BR401" s="69"/>
      <c r="BS401" s="69"/>
      <c r="BT401" s="69"/>
      <c r="BU401" s="71">
        <f>BO401*$H401</f>
        <v>0</v>
      </c>
      <c r="BV401" s="68">
        <f>SUM(BW401:CA401)</f>
        <v>0</v>
      </c>
      <c r="BW401" s="69"/>
      <c r="BX401" s="69"/>
      <c r="BY401" s="69"/>
      <c r="BZ401" s="69"/>
      <c r="CA401" s="69"/>
      <c r="CB401" s="71">
        <f>BV401*$H401</f>
        <v>0</v>
      </c>
      <c r="CC401" s="68">
        <f>SUM(CD401:CH401)</f>
        <v>0</v>
      </c>
      <c r="CD401" s="69"/>
      <c r="CE401" s="69"/>
      <c r="CF401" s="69"/>
      <c r="CG401" s="69"/>
      <c r="CH401" s="69"/>
      <c r="CI401" s="71">
        <f>CC401*$H401</f>
        <v>0</v>
      </c>
      <c r="CJ401" s="68">
        <f>SUM(CK401:CO401)</f>
        <v>0</v>
      </c>
      <c r="CK401" s="69"/>
      <c r="CL401" s="69"/>
      <c r="CM401" s="69"/>
      <c r="CN401" s="69"/>
      <c r="CO401" s="69"/>
      <c r="CP401" s="71">
        <f>CJ401*$H401</f>
        <v>0</v>
      </c>
      <c r="CQ401" s="68">
        <f>SUM(CR401:CV401)</f>
        <v>0</v>
      </c>
      <c r="CR401" s="69"/>
      <c r="CS401" s="69"/>
      <c r="CT401" s="69"/>
      <c r="CU401" s="69"/>
      <c r="CV401" s="69"/>
      <c r="CW401" s="71">
        <f>CQ401*$H401</f>
        <v>0</v>
      </c>
      <c r="CX401" s="68">
        <f>SUM(CY401:DC401)</f>
        <v>0</v>
      </c>
      <c r="CY401" s="69"/>
      <c r="CZ401" s="69"/>
      <c r="DA401" s="69"/>
      <c r="DB401" s="69"/>
      <c r="DC401" s="69"/>
      <c r="DD401" s="71">
        <f>CX401*$H401</f>
        <v>0</v>
      </c>
      <c r="DE401" s="68">
        <f>SUM(DF401:DJ401)</f>
        <v>0</v>
      </c>
      <c r="DF401" s="69"/>
      <c r="DG401" s="69"/>
      <c r="DH401" s="69"/>
      <c r="DI401" s="69"/>
      <c r="DJ401" s="69"/>
      <c r="DK401" s="71">
        <f>DE401*$H401</f>
        <v>0</v>
      </c>
      <c r="DL401" s="68">
        <f>SUM(DM401:DQ401)</f>
        <v>0</v>
      </c>
      <c r="DM401" s="69"/>
      <c r="DN401" s="69"/>
      <c r="DO401" s="69"/>
      <c r="DP401" s="69"/>
      <c r="DQ401" s="69"/>
      <c r="DR401" s="71">
        <f>DL401*$H401</f>
        <v>0</v>
      </c>
      <c r="DS401" s="68">
        <f>SUM(DT401:DX401)</f>
        <v>0</v>
      </c>
      <c r="DT401" s="69"/>
      <c r="DU401" s="69"/>
      <c r="DV401" s="69"/>
      <c r="DW401" s="69"/>
      <c r="DX401" s="69"/>
      <c r="DY401" s="71">
        <f>DS401*$H401</f>
        <v>0</v>
      </c>
      <c r="DZ401" s="68">
        <f>SUM(EA401:EE401)</f>
        <v>0</v>
      </c>
      <c r="EA401" s="69"/>
      <c r="EB401" s="69"/>
      <c r="EC401" s="69"/>
      <c r="ED401" s="69"/>
      <c r="EE401" s="69"/>
      <c r="EF401" s="71">
        <f>DZ401*$H401</f>
        <v>0</v>
      </c>
      <c r="EG401" s="70">
        <f t="shared" si="137"/>
        <v>1</v>
      </c>
      <c r="EH401" s="73">
        <f t="shared" si="138"/>
        <v>0</v>
      </c>
      <c r="EI401" s="70">
        <f t="shared" si="141"/>
        <v>0</v>
      </c>
      <c r="EJ401" s="66">
        <f t="shared" si="142"/>
        <v>0</v>
      </c>
      <c r="EM401" s="67"/>
    </row>
    <row r="402" spans="1:143" ht="26.25" outlineLevel="1" thickBot="1" x14ac:dyDescent="0.25">
      <c r="A402" s="302" t="s">
        <v>513</v>
      </c>
      <c r="B402" s="303" t="s">
        <v>74</v>
      </c>
      <c r="C402" s="306" t="str">
        <f>IFERROR(IFERROR(IF(MATCH(B402,[1]SINAPI!$A$3:$A$7037,0),(PROPER(VLOOKUP(B402,[1]SINAPI!$A$3:$E$7037,5,0))),0),IFERROR(IF(MATCH(B402,'[1]CDHU-182'!$A$9:$A$4098,0),(UPPER(VLOOKUP(B402,'[1]CDHU-182'!$A$9:$H$4098,8,0))),0),IFERROR(IF(MATCH(B402,[1]FDE!$A$7:$A$3232,0),(VLOOKUP(B402,[1]FDE!$A$7:$E$3232,5,0)),0),IF(MATCH(B402,'[1]SIURB Edif'!$A$2:$A$2699,0),(PROPER(VLOOKUP(B402,'[1]SIURB Edif'!A$2:E$2699,5,0))),0))))," ")</f>
        <v>FDE-Julho/21</v>
      </c>
      <c r="D402" s="169" t="s">
        <v>813</v>
      </c>
      <c r="E402" s="170" t="s">
        <v>75</v>
      </c>
      <c r="F402" s="171">
        <v>1</v>
      </c>
      <c r="G402" s="74"/>
      <c r="H402" s="172">
        <f>ROUND(IFERROR(F402*G402," - "),2)</f>
        <v>0</v>
      </c>
      <c r="I402" s="175" t="e">
        <f>H402/$G$686</f>
        <v>#DIV/0!</v>
      </c>
      <c r="J402" s="19">
        <f t="shared" si="140"/>
        <v>1</v>
      </c>
      <c r="K402" s="68">
        <f>SUM(L402:P402)</f>
        <v>0</v>
      </c>
      <c r="L402" s="82"/>
      <c r="M402" s="82"/>
      <c r="N402" s="82"/>
      <c r="O402" s="82"/>
      <c r="P402" s="82"/>
      <c r="Q402" s="73">
        <f>K402*$H402</f>
        <v>0</v>
      </c>
      <c r="R402" s="68">
        <f>SUM(S402:W402)</f>
        <v>0</v>
      </c>
      <c r="S402" s="82"/>
      <c r="T402" s="82"/>
      <c r="U402" s="82"/>
      <c r="V402" s="82"/>
      <c r="W402" s="82"/>
      <c r="X402" s="73">
        <f>R402*$H402</f>
        <v>0</v>
      </c>
      <c r="Y402" s="68">
        <f>SUM(Z402:AD402)</f>
        <v>0</v>
      </c>
      <c r="Z402" s="82"/>
      <c r="AA402" s="82"/>
      <c r="AB402" s="82"/>
      <c r="AC402" s="82"/>
      <c r="AD402" s="82"/>
      <c r="AE402" s="73">
        <f>Y402*$H402</f>
        <v>0</v>
      </c>
      <c r="AF402" s="68">
        <f>SUM(AG402:AK402)</f>
        <v>0</v>
      </c>
      <c r="AG402" s="82"/>
      <c r="AH402" s="82"/>
      <c r="AI402" s="82"/>
      <c r="AJ402" s="82"/>
      <c r="AK402" s="82"/>
      <c r="AL402" s="73">
        <f>AF402*$H402</f>
        <v>0</v>
      </c>
      <c r="AM402" s="68">
        <f>SUM(AN402:AR402)</f>
        <v>0</v>
      </c>
      <c r="AN402" s="82"/>
      <c r="AO402" s="82"/>
      <c r="AP402" s="82"/>
      <c r="AQ402" s="82"/>
      <c r="AR402" s="82"/>
      <c r="AS402" s="73">
        <f>AM402*$H402</f>
        <v>0</v>
      </c>
      <c r="AT402" s="68">
        <f>SUM(AU402:AY402)</f>
        <v>0</v>
      </c>
      <c r="AU402" s="82"/>
      <c r="AV402" s="82"/>
      <c r="AW402" s="82"/>
      <c r="AX402" s="82"/>
      <c r="AY402" s="82"/>
      <c r="AZ402" s="73">
        <f>AT402*$H402</f>
        <v>0</v>
      </c>
      <c r="BA402" s="68">
        <f>SUM(BB402:BF402)</f>
        <v>0</v>
      </c>
      <c r="BB402" s="82"/>
      <c r="BC402" s="82"/>
      <c r="BD402" s="82"/>
      <c r="BE402" s="82"/>
      <c r="BF402" s="82"/>
      <c r="BG402" s="73">
        <f>BA402*$H402</f>
        <v>0</v>
      </c>
      <c r="BH402" s="68">
        <f>SUM(BI402:BM402)</f>
        <v>0</v>
      </c>
      <c r="BI402" s="82"/>
      <c r="BJ402" s="82"/>
      <c r="BK402" s="82"/>
      <c r="BL402" s="82"/>
      <c r="BM402" s="82"/>
      <c r="BN402" s="73">
        <f>BH402*$H402</f>
        <v>0</v>
      </c>
      <c r="BO402" s="68">
        <f>SUM(BP402:BT402)</f>
        <v>0</v>
      </c>
      <c r="BP402" s="82"/>
      <c r="BQ402" s="82"/>
      <c r="BR402" s="82"/>
      <c r="BS402" s="82"/>
      <c r="BT402" s="82"/>
      <c r="BU402" s="73">
        <f>BO402*$H402</f>
        <v>0</v>
      </c>
      <c r="BV402" s="68">
        <f>SUM(BW402:CA402)</f>
        <v>0</v>
      </c>
      <c r="BW402" s="82"/>
      <c r="BX402" s="82"/>
      <c r="BY402" s="82"/>
      <c r="BZ402" s="82"/>
      <c r="CA402" s="82"/>
      <c r="CB402" s="73">
        <f>BV402*$H402</f>
        <v>0</v>
      </c>
      <c r="CC402" s="68">
        <f>SUM(CD402:CH402)</f>
        <v>0</v>
      </c>
      <c r="CD402" s="82"/>
      <c r="CE402" s="82"/>
      <c r="CF402" s="82"/>
      <c r="CG402" s="82"/>
      <c r="CH402" s="82"/>
      <c r="CI402" s="73">
        <f>CC402*$H402</f>
        <v>0</v>
      </c>
      <c r="CJ402" s="68">
        <f>SUM(CK402:CO402)</f>
        <v>0</v>
      </c>
      <c r="CK402" s="82"/>
      <c r="CL402" s="82"/>
      <c r="CM402" s="82"/>
      <c r="CN402" s="82"/>
      <c r="CO402" s="82"/>
      <c r="CP402" s="73">
        <f>CJ402*$H402</f>
        <v>0</v>
      </c>
      <c r="CQ402" s="68">
        <f>SUM(CR402:CV402)</f>
        <v>0</v>
      </c>
      <c r="CR402" s="82"/>
      <c r="CS402" s="82"/>
      <c r="CT402" s="82"/>
      <c r="CU402" s="82"/>
      <c r="CV402" s="82"/>
      <c r="CW402" s="73">
        <f>CQ402*$H402</f>
        <v>0</v>
      </c>
      <c r="CX402" s="68">
        <f>SUM(CY402:DC402)</f>
        <v>0</v>
      </c>
      <c r="CY402" s="82"/>
      <c r="CZ402" s="82"/>
      <c r="DA402" s="82"/>
      <c r="DB402" s="82"/>
      <c r="DC402" s="82"/>
      <c r="DD402" s="73">
        <f>CX402*$H402</f>
        <v>0</v>
      </c>
      <c r="DE402" s="68">
        <f>SUM(DF402:DJ402)</f>
        <v>0</v>
      </c>
      <c r="DF402" s="82"/>
      <c r="DG402" s="82"/>
      <c r="DH402" s="82"/>
      <c r="DI402" s="82"/>
      <c r="DJ402" s="82"/>
      <c r="DK402" s="73">
        <f>DE402*$H402</f>
        <v>0</v>
      </c>
      <c r="DL402" s="68">
        <f>SUM(DM402:DQ402)</f>
        <v>0</v>
      </c>
      <c r="DM402" s="82"/>
      <c r="DN402" s="82"/>
      <c r="DO402" s="82"/>
      <c r="DP402" s="82"/>
      <c r="DQ402" s="82"/>
      <c r="DR402" s="73">
        <f>DL402*$H402</f>
        <v>0</v>
      </c>
      <c r="DS402" s="68">
        <f>SUM(DT402:DX402)</f>
        <v>0</v>
      </c>
      <c r="DT402" s="82"/>
      <c r="DU402" s="82"/>
      <c r="DV402" s="82"/>
      <c r="DW402" s="82"/>
      <c r="DX402" s="82"/>
      <c r="DY402" s="73">
        <f>DS402*$H402</f>
        <v>0</v>
      </c>
      <c r="DZ402" s="68">
        <f>SUM(EA402:EE402)</f>
        <v>0</v>
      </c>
      <c r="EA402" s="82"/>
      <c r="EB402" s="82"/>
      <c r="EC402" s="82"/>
      <c r="ED402" s="82"/>
      <c r="EE402" s="82"/>
      <c r="EF402" s="73">
        <f>DZ402*$H402</f>
        <v>0</v>
      </c>
      <c r="EG402" s="70">
        <f t="shared" si="137"/>
        <v>1</v>
      </c>
      <c r="EH402" s="73">
        <f t="shared" si="138"/>
        <v>0</v>
      </c>
      <c r="EI402" s="70">
        <f t="shared" si="141"/>
        <v>0</v>
      </c>
      <c r="EJ402" s="66">
        <f t="shared" si="142"/>
        <v>0</v>
      </c>
      <c r="EM402" s="67"/>
    </row>
    <row r="403" spans="1:143" ht="15.75" thickBot="1" x14ac:dyDescent="0.25">
      <c r="A403" s="309">
        <v>22</v>
      </c>
      <c r="B403" s="310"/>
      <c r="C403" s="308"/>
      <c r="D403" s="179" t="s">
        <v>907</v>
      </c>
      <c r="E403" s="167">
        <f>ROUND(SUM(E404,E407,E415,E410,E419),2)</f>
        <v>0</v>
      </c>
      <c r="F403" s="167"/>
      <c r="G403" s="167"/>
      <c r="H403" s="29"/>
      <c r="I403" s="12" t="e">
        <f>E403/$G$686</f>
        <v>#DIV/0!</v>
      </c>
      <c r="J403" s="26" t="e">
        <f t="shared" si="140"/>
        <v>#DIV/0!</v>
      </c>
      <c r="K403" s="75" t="e">
        <f>ROUND(Q403/$E403,4)</f>
        <v>#DIV/0!</v>
      </c>
      <c r="L403" s="76" t="e">
        <f>SUMPRODUCT(L404:L422,$H404:$H422)/$E403</f>
        <v>#DIV/0!</v>
      </c>
      <c r="M403" s="76" t="e">
        <f>SUMPRODUCT(M404:M422,$H404:$H422)/$E403</f>
        <v>#DIV/0!</v>
      </c>
      <c r="N403" s="76" t="e">
        <f>SUMPRODUCT(N404:N422,$H404:$H422)/$E403</f>
        <v>#DIV/0!</v>
      </c>
      <c r="O403" s="76" t="e">
        <f>SUMPRODUCT(O404:O422,$H404:$H422)/$E403</f>
        <v>#DIV/0!</v>
      </c>
      <c r="P403" s="76" t="e">
        <f>SUMPRODUCT(P404:P422,$H404:$H422)/$E403</f>
        <v>#DIV/0!</v>
      </c>
      <c r="Q403" s="77">
        <f>SUM(Q404:Q422)</f>
        <v>0</v>
      </c>
      <c r="R403" s="78" t="e">
        <f>ROUND(X403/$E403,4)</f>
        <v>#DIV/0!</v>
      </c>
      <c r="S403" s="76" t="e">
        <f>SUMPRODUCT(S404:S422,$H404:$H422)/$E403</f>
        <v>#DIV/0!</v>
      </c>
      <c r="T403" s="76" t="e">
        <f>SUMPRODUCT(T404:T422,$H404:$H422)/$E403</f>
        <v>#DIV/0!</v>
      </c>
      <c r="U403" s="76" t="e">
        <f>SUMPRODUCT(U404:U422,$H404:$H422)/$E403</f>
        <v>#DIV/0!</v>
      </c>
      <c r="V403" s="76" t="e">
        <f>SUMPRODUCT(V404:V422,$H404:$H422)/$E403</f>
        <v>#DIV/0!</v>
      </c>
      <c r="W403" s="76" t="e">
        <f>SUMPRODUCT(W404:W422,$H404:$H422)/$E403</f>
        <v>#DIV/0!</v>
      </c>
      <c r="X403" s="77">
        <f>SUM(X404:X422)</f>
        <v>0</v>
      </c>
      <c r="Y403" s="78" t="e">
        <f>ROUND(AE403/$E403,4)</f>
        <v>#DIV/0!</v>
      </c>
      <c r="Z403" s="76" t="e">
        <f>SUMPRODUCT(Z404:Z422,$H404:$H422)/$E403</f>
        <v>#DIV/0!</v>
      </c>
      <c r="AA403" s="76" t="e">
        <f>SUMPRODUCT(AA404:AA422,$H404:$H422)/$E403</f>
        <v>#DIV/0!</v>
      </c>
      <c r="AB403" s="76" t="e">
        <f>SUMPRODUCT(AB404:AB422,$H404:$H422)/$E403</f>
        <v>#DIV/0!</v>
      </c>
      <c r="AC403" s="76" t="e">
        <f>SUMPRODUCT(AC404:AC422,$H404:$H422)/$E403</f>
        <v>#DIV/0!</v>
      </c>
      <c r="AD403" s="76" t="e">
        <f>SUMPRODUCT(AD404:AD422,$H404:$H422)/$E403</f>
        <v>#DIV/0!</v>
      </c>
      <c r="AE403" s="77">
        <f>SUM(AE404:AE422)</f>
        <v>0</v>
      </c>
      <c r="AF403" s="81" t="e">
        <f>ROUND(AL403/$E403,4)</f>
        <v>#DIV/0!</v>
      </c>
      <c r="AG403" s="76" t="e">
        <f>SUMPRODUCT(AG404:AG422,$H404:$H422)/$E403</f>
        <v>#DIV/0!</v>
      </c>
      <c r="AH403" s="76" t="e">
        <f>SUMPRODUCT(AH404:AH422,$H404:$H422)/$E403</f>
        <v>#DIV/0!</v>
      </c>
      <c r="AI403" s="76" t="e">
        <f>SUMPRODUCT(AI404:AI422,$H404:$H422)/$E403</f>
        <v>#DIV/0!</v>
      </c>
      <c r="AJ403" s="76" t="e">
        <f>SUMPRODUCT(AJ404:AJ422,$H404:$H422)/$E403</f>
        <v>#DIV/0!</v>
      </c>
      <c r="AK403" s="76" t="e">
        <f>SUMPRODUCT(AK404:AK422,$H404:$H422)/$E403</f>
        <v>#DIV/0!</v>
      </c>
      <c r="AL403" s="77">
        <f>SUM(AL404:AL422)</f>
        <v>0</v>
      </c>
      <c r="AM403" s="81" t="e">
        <f>ROUND(AS403/$E403,4)</f>
        <v>#DIV/0!</v>
      </c>
      <c r="AN403" s="76" t="e">
        <f>SUMPRODUCT(AN404:AN422,$H404:$H422)/$E403</f>
        <v>#DIV/0!</v>
      </c>
      <c r="AO403" s="76" t="e">
        <f>SUMPRODUCT(AO404:AO422,$H404:$H422)/$E403</f>
        <v>#DIV/0!</v>
      </c>
      <c r="AP403" s="76" t="e">
        <f>SUMPRODUCT(AP404:AP422,$H404:$H422)/$E403</f>
        <v>#DIV/0!</v>
      </c>
      <c r="AQ403" s="76" t="e">
        <f>SUMPRODUCT(AQ404:AQ422,$H404:$H422)/$E403</f>
        <v>#DIV/0!</v>
      </c>
      <c r="AR403" s="76" t="e">
        <f>SUMPRODUCT(AR404:AR422,$H404:$H422)/$E403</f>
        <v>#DIV/0!</v>
      </c>
      <c r="AS403" s="77">
        <f>SUM(AS404:AS422)</f>
        <v>0</v>
      </c>
      <c r="AT403" s="81" t="e">
        <f>ROUND(AZ403/$E403,4)</f>
        <v>#DIV/0!</v>
      </c>
      <c r="AU403" s="76" t="e">
        <f>SUMPRODUCT(AU404:AU422,$H404:$H422)/$E403</f>
        <v>#DIV/0!</v>
      </c>
      <c r="AV403" s="76" t="e">
        <f>SUMPRODUCT(AV404:AV422,$H404:$H422)/$E403</f>
        <v>#DIV/0!</v>
      </c>
      <c r="AW403" s="76" t="e">
        <f>SUMPRODUCT(AW404:AW422,$H404:$H422)/$E403</f>
        <v>#DIV/0!</v>
      </c>
      <c r="AX403" s="76" t="e">
        <f>SUMPRODUCT(AX404:AX422,$H404:$H422)/$E403</f>
        <v>#DIV/0!</v>
      </c>
      <c r="AY403" s="76" t="e">
        <f>SUMPRODUCT(AY404:AY422,$H404:$H422)/$E403</f>
        <v>#DIV/0!</v>
      </c>
      <c r="AZ403" s="77">
        <f>SUM(AZ404:AZ422)</f>
        <v>0</v>
      </c>
      <c r="BA403" s="81" t="e">
        <f>ROUND(BG403/$E403,4)</f>
        <v>#DIV/0!</v>
      </c>
      <c r="BB403" s="76" t="e">
        <f>SUMPRODUCT(BB404:BB422,$H404:$H422)/$E403</f>
        <v>#DIV/0!</v>
      </c>
      <c r="BC403" s="76" t="e">
        <f>SUMPRODUCT(BC404:BC422,$H404:$H422)/$E403</f>
        <v>#DIV/0!</v>
      </c>
      <c r="BD403" s="76" t="e">
        <f>SUMPRODUCT(BD404:BD422,$H404:$H422)/$E403</f>
        <v>#DIV/0!</v>
      </c>
      <c r="BE403" s="76" t="e">
        <f>SUMPRODUCT(BE404:BE422,$H404:$H422)/$E403</f>
        <v>#DIV/0!</v>
      </c>
      <c r="BF403" s="76" t="e">
        <f>SUMPRODUCT(BF404:BF422,$H404:$H422)/$E403</f>
        <v>#DIV/0!</v>
      </c>
      <c r="BG403" s="77">
        <f>SUM(BG404:BG422)</f>
        <v>0</v>
      </c>
      <c r="BH403" s="81" t="e">
        <f>ROUND(BN403/$E403,4)</f>
        <v>#DIV/0!</v>
      </c>
      <c r="BI403" s="76" t="e">
        <f>SUMPRODUCT(BI404:BI422,$H404:$H422)/$E403</f>
        <v>#DIV/0!</v>
      </c>
      <c r="BJ403" s="76" t="e">
        <f>SUMPRODUCT(BJ404:BJ422,$H404:$H422)/$E403</f>
        <v>#DIV/0!</v>
      </c>
      <c r="BK403" s="76" t="e">
        <f>SUMPRODUCT(BK404:BK422,$H404:$H422)/$E403</f>
        <v>#DIV/0!</v>
      </c>
      <c r="BL403" s="76" t="e">
        <f>SUMPRODUCT(BL404:BL422,$H404:$H422)/$E403</f>
        <v>#DIV/0!</v>
      </c>
      <c r="BM403" s="76" t="e">
        <f>SUMPRODUCT(BM404:BM422,$H404:$H422)/$E403</f>
        <v>#DIV/0!</v>
      </c>
      <c r="BN403" s="77">
        <f>SUM(BN404:BN422)</f>
        <v>0</v>
      </c>
      <c r="BO403" s="81" t="e">
        <f>ROUND(BU403/$E403,4)</f>
        <v>#DIV/0!</v>
      </c>
      <c r="BP403" s="76" t="e">
        <f>SUMPRODUCT(BP404:BP422,$H404:$H422)/$E403</f>
        <v>#DIV/0!</v>
      </c>
      <c r="BQ403" s="76" t="e">
        <f>SUMPRODUCT(BQ404:BQ422,$H404:$H422)/$E403</f>
        <v>#DIV/0!</v>
      </c>
      <c r="BR403" s="76" t="e">
        <f>SUMPRODUCT(BR404:BR422,$H404:$H422)/$E403</f>
        <v>#DIV/0!</v>
      </c>
      <c r="BS403" s="76" t="e">
        <f>SUMPRODUCT(BS404:BS422,$H404:$H422)/$E403</f>
        <v>#DIV/0!</v>
      </c>
      <c r="BT403" s="76" t="e">
        <f>SUMPRODUCT(BT404:BT422,$H404:$H422)/$E403</f>
        <v>#DIV/0!</v>
      </c>
      <c r="BU403" s="77">
        <f>SUM(BU404:BU422)</f>
        <v>0</v>
      </c>
      <c r="BV403" s="81" t="e">
        <f>ROUND(CB403/$E403,4)</f>
        <v>#DIV/0!</v>
      </c>
      <c r="BW403" s="76" t="e">
        <f>SUMPRODUCT(BW404:BW422,$H404:$H422)/$E403</f>
        <v>#DIV/0!</v>
      </c>
      <c r="BX403" s="76" t="e">
        <f>SUMPRODUCT(BX404:BX422,$H404:$H422)/$E403</f>
        <v>#DIV/0!</v>
      </c>
      <c r="BY403" s="76" t="e">
        <f>SUMPRODUCT(BY404:BY422,$H404:$H422)/$E403</f>
        <v>#DIV/0!</v>
      </c>
      <c r="BZ403" s="76" t="e">
        <f>SUMPRODUCT(BZ404:BZ422,$H404:$H422)/$E403</f>
        <v>#DIV/0!</v>
      </c>
      <c r="CA403" s="76" t="e">
        <f>SUMPRODUCT(CA404:CA422,$H404:$H422)/$E403</f>
        <v>#DIV/0!</v>
      </c>
      <c r="CB403" s="77">
        <f>SUM(CB404:CB422)</f>
        <v>0</v>
      </c>
      <c r="CC403" s="81" t="e">
        <f>ROUND(CI403/$E403,4)</f>
        <v>#DIV/0!</v>
      </c>
      <c r="CD403" s="76" t="e">
        <f>SUMPRODUCT(CD404:CD422,$H404:$H422)/$E403</f>
        <v>#DIV/0!</v>
      </c>
      <c r="CE403" s="76" t="e">
        <f>SUMPRODUCT(CE404:CE422,$H404:$H422)/$E403</f>
        <v>#DIV/0!</v>
      </c>
      <c r="CF403" s="76" t="e">
        <f>SUMPRODUCT(CF404:CF422,$H404:$H422)/$E403</f>
        <v>#DIV/0!</v>
      </c>
      <c r="CG403" s="76" t="e">
        <f>SUMPRODUCT(CG404:CG422,$H404:$H422)/$E403</f>
        <v>#DIV/0!</v>
      </c>
      <c r="CH403" s="76" t="e">
        <f>SUMPRODUCT(CH404:CH422,$H404:$H422)/$E403</f>
        <v>#DIV/0!</v>
      </c>
      <c r="CI403" s="77">
        <f>SUM(CI404:CI422)</f>
        <v>0</v>
      </c>
      <c r="CJ403" s="81" t="e">
        <f>ROUND(CP403/$E403,4)</f>
        <v>#DIV/0!</v>
      </c>
      <c r="CK403" s="76" t="e">
        <f>SUMPRODUCT(CK404:CK422,$H404:$H422)/$E403</f>
        <v>#DIV/0!</v>
      </c>
      <c r="CL403" s="76" t="e">
        <f>SUMPRODUCT(CL404:CL422,$H404:$H422)/$E403</f>
        <v>#DIV/0!</v>
      </c>
      <c r="CM403" s="76" t="e">
        <f>SUMPRODUCT(CM404:CM422,$H404:$H422)/$E403</f>
        <v>#DIV/0!</v>
      </c>
      <c r="CN403" s="76" t="e">
        <f>SUMPRODUCT(CN404:CN422,$H404:$H422)/$E403</f>
        <v>#DIV/0!</v>
      </c>
      <c r="CO403" s="76" t="e">
        <f>SUMPRODUCT(CO404:CO422,$H404:$H422)/$E403</f>
        <v>#DIV/0!</v>
      </c>
      <c r="CP403" s="77">
        <f>SUM(CP404:CP422)</f>
        <v>0</v>
      </c>
      <c r="CQ403" s="81" t="e">
        <f>ROUND(CW403/$E403,4)</f>
        <v>#DIV/0!</v>
      </c>
      <c r="CR403" s="76" t="e">
        <f>SUMPRODUCT(CR404:CR422,$H404:$H422)/$E403</f>
        <v>#DIV/0!</v>
      </c>
      <c r="CS403" s="76" t="e">
        <f>SUMPRODUCT(CS404:CS422,$H404:$H422)/$E403</f>
        <v>#DIV/0!</v>
      </c>
      <c r="CT403" s="76" t="e">
        <f>SUMPRODUCT(CT404:CT422,$H404:$H422)/$E403</f>
        <v>#DIV/0!</v>
      </c>
      <c r="CU403" s="76" t="e">
        <f>SUMPRODUCT(CU404:CU422,$H404:$H422)/$E403</f>
        <v>#DIV/0!</v>
      </c>
      <c r="CV403" s="76" t="e">
        <f>SUMPRODUCT(CV404:CV422,$H404:$H422)/$E403</f>
        <v>#DIV/0!</v>
      </c>
      <c r="CW403" s="77">
        <f>SUM(CW404:CW422)</f>
        <v>0</v>
      </c>
      <c r="CX403" s="81" t="e">
        <f>ROUND(DD403/$E403,4)</f>
        <v>#DIV/0!</v>
      </c>
      <c r="CY403" s="76" t="e">
        <f>SUMPRODUCT(CY404:CY422,$H404:$H422)/$E403</f>
        <v>#DIV/0!</v>
      </c>
      <c r="CZ403" s="76" t="e">
        <f>SUMPRODUCT(CZ404:CZ422,$H404:$H422)/$E403</f>
        <v>#DIV/0!</v>
      </c>
      <c r="DA403" s="76" t="e">
        <f>SUMPRODUCT(DA404:DA422,$H404:$H422)/$E403</f>
        <v>#DIV/0!</v>
      </c>
      <c r="DB403" s="76" t="e">
        <f>SUMPRODUCT(DB404:DB422,$H404:$H422)/$E403</f>
        <v>#DIV/0!</v>
      </c>
      <c r="DC403" s="76" t="e">
        <f>SUMPRODUCT(DC404:DC422,$H404:$H422)/$E403</f>
        <v>#DIV/0!</v>
      </c>
      <c r="DD403" s="77">
        <f>SUM(DD404:DD422)</f>
        <v>0</v>
      </c>
      <c r="DE403" s="81" t="e">
        <f>ROUND(DK403/$E403,4)</f>
        <v>#DIV/0!</v>
      </c>
      <c r="DF403" s="76" t="e">
        <f>SUMPRODUCT(DF404:DF422,$H404:$H422)/$E403</f>
        <v>#DIV/0!</v>
      </c>
      <c r="DG403" s="76" t="e">
        <f>SUMPRODUCT(DG404:DG422,$H404:$H422)/$E403</f>
        <v>#DIV/0!</v>
      </c>
      <c r="DH403" s="76" t="e">
        <f>SUMPRODUCT(DH404:DH422,$H404:$H422)/$E403</f>
        <v>#DIV/0!</v>
      </c>
      <c r="DI403" s="76" t="e">
        <f>SUMPRODUCT(DI404:DI422,$H404:$H422)/$E403</f>
        <v>#DIV/0!</v>
      </c>
      <c r="DJ403" s="76" t="e">
        <f>SUMPRODUCT(DJ404:DJ422,$H404:$H422)/$E403</f>
        <v>#DIV/0!</v>
      </c>
      <c r="DK403" s="77">
        <f>SUM(DK404:DK422)</f>
        <v>0</v>
      </c>
      <c r="DL403" s="81" t="e">
        <f>ROUND(DR403/$E403,4)</f>
        <v>#DIV/0!</v>
      </c>
      <c r="DM403" s="76" t="e">
        <f>SUMPRODUCT(DM404:DM422,$H404:$H422)/$E403</f>
        <v>#DIV/0!</v>
      </c>
      <c r="DN403" s="76" t="e">
        <f>SUMPRODUCT(DN404:DN422,$H404:$H422)/$E403</f>
        <v>#DIV/0!</v>
      </c>
      <c r="DO403" s="76" t="e">
        <f>SUMPRODUCT(DO404:DO422,$H404:$H422)/$E403</f>
        <v>#DIV/0!</v>
      </c>
      <c r="DP403" s="76" t="e">
        <f>SUMPRODUCT(DP404:DP422,$H404:$H422)/$E403</f>
        <v>#DIV/0!</v>
      </c>
      <c r="DQ403" s="76" t="e">
        <f>SUMPRODUCT(DQ404:DQ422,$H404:$H422)/$E403</f>
        <v>#DIV/0!</v>
      </c>
      <c r="DR403" s="77">
        <f>SUM(DR404:DR422)</f>
        <v>0</v>
      </c>
      <c r="DS403" s="81" t="e">
        <f>ROUND(DY403/$E403,4)</f>
        <v>#DIV/0!</v>
      </c>
      <c r="DT403" s="76" t="e">
        <f>SUMPRODUCT(DT404:DT422,$H404:$H422)/$E403</f>
        <v>#DIV/0!</v>
      </c>
      <c r="DU403" s="76" t="e">
        <f>SUMPRODUCT(DU404:DU422,$H404:$H422)/$E403</f>
        <v>#DIV/0!</v>
      </c>
      <c r="DV403" s="76" t="e">
        <f>SUMPRODUCT(DV404:DV422,$H404:$H422)/$E403</f>
        <v>#DIV/0!</v>
      </c>
      <c r="DW403" s="76" t="e">
        <f>SUMPRODUCT(DW404:DW422,$H404:$H422)/$E403</f>
        <v>#DIV/0!</v>
      </c>
      <c r="DX403" s="76" t="e">
        <f>SUMPRODUCT(DX404:DX422,$H404:$H422)/$E403</f>
        <v>#DIV/0!</v>
      </c>
      <c r="DY403" s="77">
        <f>SUM(DY404:DY422)</f>
        <v>0</v>
      </c>
      <c r="DZ403" s="81" t="e">
        <f>ROUND(EF403/$E403,4)</f>
        <v>#DIV/0!</v>
      </c>
      <c r="EA403" s="76" t="e">
        <f>SUMPRODUCT(EA404:EA422,$H404:$H422)/$E403</f>
        <v>#DIV/0!</v>
      </c>
      <c r="EB403" s="76" t="e">
        <f>SUMPRODUCT(EB404:EB422,$H404:$H422)/$E403</f>
        <v>#DIV/0!</v>
      </c>
      <c r="EC403" s="76" t="e">
        <f>SUMPRODUCT(EC404:EC422,$H404:$H422)/$E403</f>
        <v>#DIV/0!</v>
      </c>
      <c r="ED403" s="76" t="e">
        <f>SUMPRODUCT(ED404:ED422,$H404:$H422)/$E403</f>
        <v>#DIV/0!</v>
      </c>
      <c r="EE403" s="76" t="e">
        <f>SUMPRODUCT(EE404:EE422,$H404:$H422)/$E403</f>
        <v>#DIV/0!</v>
      </c>
      <c r="EF403" s="77">
        <f>SUM(EF404:EF422)</f>
        <v>0</v>
      </c>
      <c r="EG403" s="63" t="e">
        <f>ROUND(EH403/E403,4)</f>
        <v>#DIV/0!</v>
      </c>
      <c r="EH403" s="80">
        <f>E403-EJ403</f>
        <v>0</v>
      </c>
      <c r="EI403" s="63" t="e">
        <f>ROUND(EJ403/E403,4)</f>
        <v>#DIV/0!</v>
      </c>
      <c r="EJ403" s="66">
        <f t="shared" si="142"/>
        <v>0</v>
      </c>
      <c r="EM403" s="67"/>
    </row>
    <row r="404" spans="1:143" outlineLevel="1" x14ac:dyDescent="0.2">
      <c r="A404" s="311" t="s">
        <v>225</v>
      </c>
      <c r="B404" s="312"/>
      <c r="C404" s="307"/>
      <c r="D404" s="33" t="s">
        <v>354</v>
      </c>
      <c r="E404" s="28">
        <f>SUM(H405:H406)</f>
        <v>0</v>
      </c>
      <c r="F404" s="28"/>
      <c r="G404" s="28"/>
      <c r="H404" s="28"/>
      <c r="I404" s="27" t="e">
        <f>E404/$G$686</f>
        <v>#DIV/0!</v>
      </c>
      <c r="J404" s="19">
        <f t="shared" si="140"/>
        <v>0</v>
      </c>
      <c r="K404" s="68"/>
      <c r="L404" s="69"/>
      <c r="M404" s="69"/>
      <c r="N404" s="69"/>
      <c r="O404" s="69"/>
      <c r="P404" s="70"/>
      <c r="Q404" s="73"/>
      <c r="R404" s="68"/>
      <c r="S404" s="69"/>
      <c r="T404" s="69"/>
      <c r="U404" s="69"/>
      <c r="V404" s="69"/>
      <c r="W404" s="70"/>
      <c r="X404" s="71"/>
      <c r="Y404" s="68"/>
      <c r="Z404" s="69"/>
      <c r="AA404" s="69"/>
      <c r="AB404" s="69"/>
      <c r="AC404" s="69"/>
      <c r="AD404" s="70"/>
      <c r="AE404" s="71"/>
      <c r="AF404" s="68"/>
      <c r="AG404" s="69"/>
      <c r="AH404" s="69"/>
      <c r="AI404" s="69"/>
      <c r="AJ404" s="69"/>
      <c r="AK404" s="70"/>
      <c r="AL404" s="71"/>
      <c r="AM404" s="68"/>
      <c r="AN404" s="69"/>
      <c r="AO404" s="69"/>
      <c r="AP404" s="69"/>
      <c r="AQ404" s="69"/>
      <c r="AR404" s="70"/>
      <c r="AS404" s="71"/>
      <c r="AT404" s="68"/>
      <c r="AU404" s="69"/>
      <c r="AV404" s="69"/>
      <c r="AW404" s="69"/>
      <c r="AX404" s="69"/>
      <c r="AY404" s="70"/>
      <c r="AZ404" s="71"/>
      <c r="BA404" s="68"/>
      <c r="BB404" s="69"/>
      <c r="BC404" s="69"/>
      <c r="BD404" s="69"/>
      <c r="BE404" s="69"/>
      <c r="BF404" s="70"/>
      <c r="BG404" s="71"/>
      <c r="BH404" s="68"/>
      <c r="BI404" s="69"/>
      <c r="BJ404" s="69"/>
      <c r="BK404" s="69"/>
      <c r="BL404" s="69"/>
      <c r="BM404" s="70"/>
      <c r="BN404" s="71"/>
      <c r="BO404" s="68"/>
      <c r="BP404" s="69"/>
      <c r="BQ404" s="69"/>
      <c r="BR404" s="69"/>
      <c r="BS404" s="69"/>
      <c r="BT404" s="70"/>
      <c r="BU404" s="71"/>
      <c r="BV404" s="68"/>
      <c r="BW404" s="69"/>
      <c r="BX404" s="69"/>
      <c r="BY404" s="69"/>
      <c r="BZ404" s="69"/>
      <c r="CA404" s="70"/>
      <c r="CB404" s="71"/>
      <c r="CC404" s="68"/>
      <c r="CD404" s="69"/>
      <c r="CE404" s="69"/>
      <c r="CF404" s="69"/>
      <c r="CG404" s="69"/>
      <c r="CH404" s="70"/>
      <c r="CI404" s="71"/>
      <c r="CJ404" s="68"/>
      <c r="CK404" s="69"/>
      <c r="CL404" s="69"/>
      <c r="CM404" s="69"/>
      <c r="CN404" s="69"/>
      <c r="CO404" s="70"/>
      <c r="CP404" s="71"/>
      <c r="CQ404" s="68"/>
      <c r="CR404" s="69"/>
      <c r="CS404" s="69"/>
      <c r="CT404" s="69"/>
      <c r="CU404" s="69"/>
      <c r="CV404" s="70"/>
      <c r="CW404" s="71"/>
      <c r="CX404" s="68"/>
      <c r="CY404" s="69"/>
      <c r="CZ404" s="69"/>
      <c r="DA404" s="69"/>
      <c r="DB404" s="69"/>
      <c r="DC404" s="70"/>
      <c r="DD404" s="71"/>
      <c r="DE404" s="68"/>
      <c r="DF404" s="69"/>
      <c r="DG404" s="69"/>
      <c r="DH404" s="69"/>
      <c r="DI404" s="69"/>
      <c r="DJ404" s="70"/>
      <c r="DK404" s="71"/>
      <c r="DL404" s="68"/>
      <c r="DM404" s="69"/>
      <c r="DN404" s="69"/>
      <c r="DO404" s="69"/>
      <c r="DP404" s="69"/>
      <c r="DQ404" s="70"/>
      <c r="DR404" s="71"/>
      <c r="DS404" s="68"/>
      <c r="DT404" s="69"/>
      <c r="DU404" s="69"/>
      <c r="DV404" s="69"/>
      <c r="DW404" s="69"/>
      <c r="DX404" s="70"/>
      <c r="DY404" s="71"/>
      <c r="DZ404" s="68"/>
      <c r="EA404" s="69"/>
      <c r="EB404" s="69"/>
      <c r="EC404" s="69"/>
      <c r="ED404" s="69"/>
      <c r="EE404" s="70"/>
      <c r="EF404" s="71"/>
      <c r="EG404" s="70"/>
      <c r="EH404" s="73"/>
      <c r="EI404" s="70">
        <f t="shared" ref="EI404:EI409" si="143">SUM(CJ404,CC404,BV404,BO404,BH404,BA404,AT404,AM404,AF404,Y404,R404,K404,CQ404,CX404,DE404,DL404,DS404,DZ404)</f>
        <v>0</v>
      </c>
      <c r="EJ404" s="66">
        <f t="shared" si="142"/>
        <v>0</v>
      </c>
      <c r="EM404" s="67"/>
    </row>
    <row r="405" spans="1:143" outlineLevel="1" x14ac:dyDescent="0.2">
      <c r="A405" s="302" t="s">
        <v>519</v>
      </c>
      <c r="B405" s="303" t="s">
        <v>288</v>
      </c>
      <c r="C405" s="306" t="str">
        <f>IFERROR(IFERROR(IF(MATCH(B405,[1]SINAPI!$A$3:$A$7037,0),(PROPER(VLOOKUP(B405,[1]SINAPI!$A$3:$E$7037,5,0))),0),IFERROR(IF(MATCH(B405,'[1]CDHU-182'!$A$9:$A$4098,0),(UPPER(VLOOKUP(B405,'[1]CDHU-182'!$A$9:$H$4098,8,0))),0),IFERROR(IF(MATCH(B405,[1]FDE!$A$7:$A$3232,0),(VLOOKUP(B405,[1]FDE!$A$7:$E$3232,5,0)),0),IF(MATCH(B405,'[1]SIURB Edif'!$A$2:$A$2699,0),(PROPER(VLOOKUP(B405,'[1]SIURB Edif'!A$2:E$2699,5,0))),0))))," ")</f>
        <v>CDHU-182</v>
      </c>
      <c r="D405" s="169" t="s">
        <v>353</v>
      </c>
      <c r="E405" s="170" t="s">
        <v>75</v>
      </c>
      <c r="F405" s="174">
        <v>1</v>
      </c>
      <c r="G405" s="74"/>
      <c r="H405" s="172">
        <f>ROUND(IFERROR(F405*G405," - "),2)</f>
        <v>0</v>
      </c>
      <c r="I405" s="175" t="e">
        <f>H405/$G$686</f>
        <v>#DIV/0!</v>
      </c>
      <c r="J405" s="19">
        <f t="shared" si="140"/>
        <v>1</v>
      </c>
      <c r="K405" s="68">
        <f>SUM(L405:P405)</f>
        <v>0</v>
      </c>
      <c r="L405" s="69"/>
      <c r="M405" s="69"/>
      <c r="N405" s="69"/>
      <c r="O405" s="69"/>
      <c r="P405" s="69"/>
      <c r="Q405" s="73">
        <f>K405*$H405</f>
        <v>0</v>
      </c>
      <c r="R405" s="68">
        <f>SUM(S405:W405)</f>
        <v>0</v>
      </c>
      <c r="S405" s="69"/>
      <c r="T405" s="69"/>
      <c r="U405" s="69"/>
      <c r="V405" s="69"/>
      <c r="W405" s="69"/>
      <c r="X405" s="71">
        <f>R405*$H405</f>
        <v>0</v>
      </c>
      <c r="Y405" s="68">
        <f>SUM(Z405:AD405)</f>
        <v>0</v>
      </c>
      <c r="Z405" s="69"/>
      <c r="AA405" s="69"/>
      <c r="AB405" s="69"/>
      <c r="AC405" s="69"/>
      <c r="AD405" s="69"/>
      <c r="AE405" s="71">
        <f>Y405*$H405</f>
        <v>0</v>
      </c>
      <c r="AF405" s="68">
        <f>SUM(AG405:AK405)</f>
        <v>0</v>
      </c>
      <c r="AG405" s="69"/>
      <c r="AH405" s="69"/>
      <c r="AI405" s="69"/>
      <c r="AJ405" s="69"/>
      <c r="AK405" s="69"/>
      <c r="AL405" s="71">
        <f>AF405*$H405</f>
        <v>0</v>
      </c>
      <c r="AM405" s="68">
        <f>SUM(AN405:AR405)</f>
        <v>0</v>
      </c>
      <c r="AN405" s="69"/>
      <c r="AO405" s="69"/>
      <c r="AP405" s="69"/>
      <c r="AQ405" s="69"/>
      <c r="AR405" s="69"/>
      <c r="AS405" s="71">
        <f>AM405*$H405</f>
        <v>0</v>
      </c>
      <c r="AT405" s="68">
        <f>SUM(AU405:AY405)</f>
        <v>0</v>
      </c>
      <c r="AU405" s="69"/>
      <c r="AV405" s="69"/>
      <c r="AW405" s="69"/>
      <c r="AX405" s="69"/>
      <c r="AY405" s="69"/>
      <c r="AZ405" s="71">
        <f>AT405*$H405</f>
        <v>0</v>
      </c>
      <c r="BA405" s="68">
        <f>SUM(BB405:BF405)</f>
        <v>0</v>
      </c>
      <c r="BB405" s="69"/>
      <c r="BC405" s="69"/>
      <c r="BD405" s="69"/>
      <c r="BE405" s="69"/>
      <c r="BF405" s="69"/>
      <c r="BG405" s="71">
        <f>BA405*$H405</f>
        <v>0</v>
      </c>
      <c r="BH405" s="68">
        <f>SUM(BI405:BM405)</f>
        <v>0</v>
      </c>
      <c r="BI405" s="69"/>
      <c r="BJ405" s="69"/>
      <c r="BK405" s="69"/>
      <c r="BL405" s="69"/>
      <c r="BM405" s="69"/>
      <c r="BN405" s="71">
        <f>BH405*$H405</f>
        <v>0</v>
      </c>
      <c r="BO405" s="68">
        <f>SUM(BP405:BT405)</f>
        <v>0</v>
      </c>
      <c r="BP405" s="69"/>
      <c r="BQ405" s="69"/>
      <c r="BR405" s="69"/>
      <c r="BS405" s="69"/>
      <c r="BT405" s="69"/>
      <c r="BU405" s="71">
        <f>BO405*$H405</f>
        <v>0</v>
      </c>
      <c r="BV405" s="68">
        <f>SUM(BW405:CA405)</f>
        <v>0</v>
      </c>
      <c r="BW405" s="69"/>
      <c r="BX405" s="69"/>
      <c r="BY405" s="69"/>
      <c r="BZ405" s="69"/>
      <c r="CA405" s="69"/>
      <c r="CB405" s="71">
        <f>BV405*$H405</f>
        <v>0</v>
      </c>
      <c r="CC405" s="68">
        <f>SUM(CD405:CH405)</f>
        <v>0</v>
      </c>
      <c r="CD405" s="69"/>
      <c r="CE405" s="69"/>
      <c r="CF405" s="69"/>
      <c r="CG405" s="69"/>
      <c r="CH405" s="69"/>
      <c r="CI405" s="71">
        <f>CC405*$H405</f>
        <v>0</v>
      </c>
      <c r="CJ405" s="68">
        <f>SUM(CK405:CO405)</f>
        <v>0</v>
      </c>
      <c r="CK405" s="69"/>
      <c r="CL405" s="69"/>
      <c r="CM405" s="69"/>
      <c r="CN405" s="69"/>
      <c r="CO405" s="69"/>
      <c r="CP405" s="71">
        <f>CJ405*$H405</f>
        <v>0</v>
      </c>
      <c r="CQ405" s="68">
        <f>SUM(CR405:CV405)</f>
        <v>0</v>
      </c>
      <c r="CR405" s="69"/>
      <c r="CS405" s="69"/>
      <c r="CT405" s="69"/>
      <c r="CU405" s="69"/>
      <c r="CV405" s="69"/>
      <c r="CW405" s="71">
        <f>CQ405*$H405</f>
        <v>0</v>
      </c>
      <c r="CX405" s="68">
        <f>SUM(CY405:DC405)</f>
        <v>0</v>
      </c>
      <c r="CY405" s="69"/>
      <c r="CZ405" s="69"/>
      <c r="DA405" s="69"/>
      <c r="DB405" s="69"/>
      <c r="DC405" s="69"/>
      <c r="DD405" s="71">
        <f>CX405*$H405</f>
        <v>0</v>
      </c>
      <c r="DE405" s="68">
        <f>SUM(DF405:DJ405)</f>
        <v>0</v>
      </c>
      <c r="DF405" s="69"/>
      <c r="DG405" s="69"/>
      <c r="DH405" s="69"/>
      <c r="DI405" s="69"/>
      <c r="DJ405" s="69"/>
      <c r="DK405" s="71">
        <f>DE405*$H405</f>
        <v>0</v>
      </c>
      <c r="DL405" s="68">
        <f>SUM(DM405:DQ405)</f>
        <v>0</v>
      </c>
      <c r="DM405" s="69"/>
      <c r="DN405" s="69"/>
      <c r="DO405" s="69"/>
      <c r="DP405" s="69"/>
      <c r="DQ405" s="69"/>
      <c r="DR405" s="71">
        <f>DL405*$H405</f>
        <v>0</v>
      </c>
      <c r="DS405" s="68">
        <f>SUM(DT405:DX405)</f>
        <v>0</v>
      </c>
      <c r="DT405" s="69"/>
      <c r="DU405" s="69"/>
      <c r="DV405" s="69"/>
      <c r="DW405" s="69"/>
      <c r="DX405" s="69"/>
      <c r="DY405" s="71">
        <f>DS405*$H405</f>
        <v>0</v>
      </c>
      <c r="DZ405" s="68">
        <f>SUM(EA405:EE405)</f>
        <v>0</v>
      </c>
      <c r="EA405" s="69"/>
      <c r="EB405" s="69"/>
      <c r="EC405" s="69"/>
      <c r="ED405" s="69"/>
      <c r="EE405" s="69"/>
      <c r="EF405" s="71">
        <f>DZ405*$H405</f>
        <v>0</v>
      </c>
      <c r="EG405" s="70">
        <f>1-EI405</f>
        <v>1</v>
      </c>
      <c r="EH405" s="73">
        <f>H405-EJ405</f>
        <v>0</v>
      </c>
      <c r="EI405" s="70">
        <f t="shared" si="143"/>
        <v>0</v>
      </c>
      <c r="EJ405" s="66">
        <f t="shared" si="142"/>
        <v>0</v>
      </c>
      <c r="EM405" s="67"/>
    </row>
    <row r="406" spans="1:143" outlineLevel="1" x14ac:dyDescent="0.2">
      <c r="A406" s="302" t="s">
        <v>520</v>
      </c>
      <c r="B406" s="303">
        <v>100885</v>
      </c>
      <c r="C406" s="306" t="str">
        <f>IFERROR(IFERROR(IF(MATCH(B406,[1]SINAPI!$A$3:$A$7037,0),(PROPER(VLOOKUP(B406,[1]SINAPI!$A$3:$E$7037,5,0))),0),IFERROR(IF(MATCH(B406,'[1]CDHU-182'!$A$9:$A$4098,0),(UPPER(VLOOKUP(B406,'[1]CDHU-182'!$A$9:$H$4098,8,0))),0),IFERROR(IF(MATCH(B406,[1]FDE!$A$7:$A$3232,0),(VLOOKUP(B406,[1]FDE!$A$7:$E$3232,5,0)),0),IF(MATCH(B406,'[1]SIURB Edif'!$A$2:$A$2699,0),(PROPER(VLOOKUP(B406,'[1]SIURB Edif'!A$2:E$2699,5,0))),0))))," ")</f>
        <v>Siurb (Edif)-Jan/21</v>
      </c>
      <c r="D406" s="169" t="s">
        <v>804</v>
      </c>
      <c r="E406" s="170" t="s">
        <v>75</v>
      </c>
      <c r="F406" s="171">
        <v>2</v>
      </c>
      <c r="G406" s="74"/>
      <c r="H406" s="172">
        <f>ROUND(IFERROR(F406*G406," - "),2)</f>
        <v>0</v>
      </c>
      <c r="I406" s="175" t="e">
        <f>H406/$G$686</f>
        <v>#DIV/0!</v>
      </c>
      <c r="J406" s="19">
        <f>EG406</f>
        <v>1</v>
      </c>
      <c r="K406" s="68">
        <f>SUM(L406:P406)</f>
        <v>0</v>
      </c>
      <c r="L406" s="69"/>
      <c r="M406" s="69"/>
      <c r="N406" s="69"/>
      <c r="O406" s="69"/>
      <c r="P406" s="69"/>
      <c r="Q406" s="73">
        <f>K406*$H406</f>
        <v>0</v>
      </c>
      <c r="R406" s="68">
        <f>SUM(S406:W406)</f>
        <v>0</v>
      </c>
      <c r="S406" s="69"/>
      <c r="T406" s="69"/>
      <c r="U406" s="69"/>
      <c r="V406" s="69"/>
      <c r="W406" s="69"/>
      <c r="X406" s="71">
        <f>R406*$H406</f>
        <v>0</v>
      </c>
      <c r="Y406" s="68">
        <f>SUM(Z406:AD406)</f>
        <v>0</v>
      </c>
      <c r="Z406" s="69"/>
      <c r="AA406" s="69"/>
      <c r="AB406" s="69"/>
      <c r="AC406" s="69"/>
      <c r="AD406" s="69"/>
      <c r="AE406" s="71">
        <f>Y406*$H406</f>
        <v>0</v>
      </c>
      <c r="AF406" s="68">
        <f>SUM(AG406:AK406)</f>
        <v>0</v>
      </c>
      <c r="AG406" s="69"/>
      <c r="AH406" s="69"/>
      <c r="AI406" s="69"/>
      <c r="AJ406" s="69"/>
      <c r="AK406" s="69"/>
      <c r="AL406" s="71">
        <f>AF406*$H406</f>
        <v>0</v>
      </c>
      <c r="AM406" s="68">
        <f>SUM(AN406:AR406)</f>
        <v>0</v>
      </c>
      <c r="AN406" s="69"/>
      <c r="AO406" s="69"/>
      <c r="AP406" s="69"/>
      <c r="AQ406" s="69"/>
      <c r="AR406" s="69"/>
      <c r="AS406" s="71">
        <f>AM406*$H406</f>
        <v>0</v>
      </c>
      <c r="AT406" s="68">
        <f>SUM(AU406:AY406)</f>
        <v>0</v>
      </c>
      <c r="AU406" s="69"/>
      <c r="AV406" s="69"/>
      <c r="AW406" s="69"/>
      <c r="AX406" s="69"/>
      <c r="AY406" s="69"/>
      <c r="AZ406" s="71">
        <f>AT406*$H406</f>
        <v>0</v>
      </c>
      <c r="BA406" s="68">
        <f>SUM(BB406:BF406)</f>
        <v>0</v>
      </c>
      <c r="BB406" s="69"/>
      <c r="BC406" s="69"/>
      <c r="BD406" s="69"/>
      <c r="BE406" s="69"/>
      <c r="BF406" s="69"/>
      <c r="BG406" s="71">
        <f>BA406*$H406</f>
        <v>0</v>
      </c>
      <c r="BH406" s="68">
        <f>SUM(BI406:BM406)</f>
        <v>0</v>
      </c>
      <c r="BI406" s="69"/>
      <c r="BJ406" s="69"/>
      <c r="BK406" s="69"/>
      <c r="BL406" s="69"/>
      <c r="BM406" s="69"/>
      <c r="BN406" s="71">
        <f>BH406*$H406</f>
        <v>0</v>
      </c>
      <c r="BO406" s="68">
        <f>SUM(BP406:BT406)</f>
        <v>0</v>
      </c>
      <c r="BP406" s="69"/>
      <c r="BQ406" s="69"/>
      <c r="BR406" s="69"/>
      <c r="BS406" s="69"/>
      <c r="BT406" s="69"/>
      <c r="BU406" s="71">
        <f>BO406*$H406</f>
        <v>0</v>
      </c>
      <c r="BV406" s="68">
        <f>SUM(BW406:CA406)</f>
        <v>0</v>
      </c>
      <c r="BW406" s="69"/>
      <c r="BX406" s="69"/>
      <c r="BY406" s="69"/>
      <c r="BZ406" s="69"/>
      <c r="CA406" s="69"/>
      <c r="CB406" s="71">
        <f>BV406*$H406</f>
        <v>0</v>
      </c>
      <c r="CC406" s="68">
        <f>SUM(CD406:CH406)</f>
        <v>0</v>
      </c>
      <c r="CD406" s="69"/>
      <c r="CE406" s="69"/>
      <c r="CF406" s="69"/>
      <c r="CG406" s="69"/>
      <c r="CH406" s="69"/>
      <c r="CI406" s="71">
        <f>CC406*$H406</f>
        <v>0</v>
      </c>
      <c r="CJ406" s="68">
        <f>SUM(CK406:CO406)</f>
        <v>0</v>
      </c>
      <c r="CK406" s="69"/>
      <c r="CL406" s="69"/>
      <c r="CM406" s="69"/>
      <c r="CN406" s="69"/>
      <c r="CO406" s="69"/>
      <c r="CP406" s="71">
        <f>CJ406*$H406</f>
        <v>0</v>
      </c>
      <c r="CQ406" s="68">
        <f>SUM(CR406:CV406)</f>
        <v>0</v>
      </c>
      <c r="CR406" s="69"/>
      <c r="CS406" s="69"/>
      <c r="CT406" s="69"/>
      <c r="CU406" s="69"/>
      <c r="CV406" s="69"/>
      <c r="CW406" s="71">
        <f>CQ406*$H406</f>
        <v>0</v>
      </c>
      <c r="CX406" s="68">
        <f>SUM(CY406:DC406)</f>
        <v>0</v>
      </c>
      <c r="CY406" s="69"/>
      <c r="CZ406" s="69"/>
      <c r="DA406" s="69"/>
      <c r="DB406" s="69"/>
      <c r="DC406" s="69"/>
      <c r="DD406" s="71">
        <f>CX406*$H406</f>
        <v>0</v>
      </c>
      <c r="DE406" s="68">
        <f>SUM(DF406:DJ406)</f>
        <v>0</v>
      </c>
      <c r="DF406" s="69"/>
      <c r="DG406" s="69"/>
      <c r="DH406" s="69"/>
      <c r="DI406" s="69"/>
      <c r="DJ406" s="69"/>
      <c r="DK406" s="71">
        <f>DE406*$H406</f>
        <v>0</v>
      </c>
      <c r="DL406" s="68">
        <f>SUM(DM406:DQ406)</f>
        <v>0</v>
      </c>
      <c r="DM406" s="69"/>
      <c r="DN406" s="69"/>
      <c r="DO406" s="69"/>
      <c r="DP406" s="69"/>
      <c r="DQ406" s="69"/>
      <c r="DR406" s="71">
        <f>DL406*$H406</f>
        <v>0</v>
      </c>
      <c r="DS406" s="68">
        <f>SUM(DT406:DX406)</f>
        <v>0</v>
      </c>
      <c r="DT406" s="69"/>
      <c r="DU406" s="69"/>
      <c r="DV406" s="69"/>
      <c r="DW406" s="69"/>
      <c r="DX406" s="69"/>
      <c r="DY406" s="71">
        <f>DS406*$H406</f>
        <v>0</v>
      </c>
      <c r="DZ406" s="68">
        <f>SUM(EA406:EE406)</f>
        <v>0</v>
      </c>
      <c r="EA406" s="69"/>
      <c r="EB406" s="69"/>
      <c r="EC406" s="69"/>
      <c r="ED406" s="69"/>
      <c r="EE406" s="69"/>
      <c r="EF406" s="71">
        <f>DZ406*$H406</f>
        <v>0</v>
      </c>
      <c r="EG406" s="70">
        <f>1-EI406</f>
        <v>1</v>
      </c>
      <c r="EH406" s="73">
        <f>H406-EJ406</f>
        <v>0</v>
      </c>
      <c r="EI406" s="70">
        <f t="shared" si="143"/>
        <v>0</v>
      </c>
      <c r="EJ406" s="66">
        <f>SUM(CP406,CI406,CB406,BU406,BN406,BG406,AZ406,AS406,AL406,AE406,X406,Q406,CW406,DD406,DK406,DR406,DY406,EF406)</f>
        <v>0</v>
      </c>
      <c r="EM406" s="67"/>
    </row>
    <row r="407" spans="1:143" outlineLevel="1" x14ac:dyDescent="0.2">
      <c r="A407" s="313" t="s">
        <v>226</v>
      </c>
      <c r="B407" s="314"/>
      <c r="C407" s="307"/>
      <c r="D407" s="176" t="s">
        <v>883</v>
      </c>
      <c r="E407" s="28">
        <f>SUM(H408:H409)</f>
        <v>0</v>
      </c>
      <c r="F407" s="28"/>
      <c r="G407" s="28"/>
      <c r="H407" s="28"/>
      <c r="I407" s="27" t="e">
        <f>E407/$G$686</f>
        <v>#DIV/0!</v>
      </c>
      <c r="J407" s="19">
        <f>EG407</f>
        <v>1</v>
      </c>
      <c r="K407" s="68"/>
      <c r="L407" s="69"/>
      <c r="M407" s="69"/>
      <c r="N407" s="69"/>
      <c r="O407" s="69"/>
      <c r="P407" s="70"/>
      <c r="Q407" s="73"/>
      <c r="R407" s="68"/>
      <c r="S407" s="69"/>
      <c r="T407" s="69"/>
      <c r="U407" s="69"/>
      <c r="V407" s="69"/>
      <c r="W407" s="70"/>
      <c r="X407" s="71"/>
      <c r="Y407" s="68"/>
      <c r="Z407" s="69"/>
      <c r="AA407" s="69"/>
      <c r="AB407" s="69"/>
      <c r="AC407" s="69"/>
      <c r="AD407" s="70"/>
      <c r="AE407" s="71"/>
      <c r="AF407" s="68"/>
      <c r="AG407" s="69"/>
      <c r="AH407" s="69"/>
      <c r="AI407" s="69"/>
      <c r="AJ407" s="69"/>
      <c r="AK407" s="70"/>
      <c r="AL407" s="71"/>
      <c r="AM407" s="68"/>
      <c r="AN407" s="69"/>
      <c r="AO407" s="69"/>
      <c r="AP407" s="69"/>
      <c r="AQ407" s="69"/>
      <c r="AR407" s="70"/>
      <c r="AS407" s="71"/>
      <c r="AT407" s="68"/>
      <c r="AU407" s="69"/>
      <c r="AV407" s="69"/>
      <c r="AW407" s="69"/>
      <c r="AX407" s="69"/>
      <c r="AY407" s="70"/>
      <c r="AZ407" s="71"/>
      <c r="BA407" s="68"/>
      <c r="BB407" s="69"/>
      <c r="BC407" s="69"/>
      <c r="BD407" s="69"/>
      <c r="BE407" s="69"/>
      <c r="BF407" s="70"/>
      <c r="BG407" s="71"/>
      <c r="BH407" s="68"/>
      <c r="BI407" s="69"/>
      <c r="BJ407" s="69"/>
      <c r="BK407" s="69"/>
      <c r="BL407" s="69"/>
      <c r="BM407" s="70"/>
      <c r="BN407" s="71"/>
      <c r="BO407" s="68"/>
      <c r="BP407" s="69"/>
      <c r="BQ407" s="69"/>
      <c r="BR407" s="69"/>
      <c r="BS407" s="69"/>
      <c r="BT407" s="70"/>
      <c r="BU407" s="71"/>
      <c r="BV407" s="68"/>
      <c r="BW407" s="69"/>
      <c r="BX407" s="69"/>
      <c r="BY407" s="69"/>
      <c r="BZ407" s="69"/>
      <c r="CA407" s="70"/>
      <c r="CB407" s="71"/>
      <c r="CC407" s="68"/>
      <c r="CD407" s="69"/>
      <c r="CE407" s="69"/>
      <c r="CF407" s="69"/>
      <c r="CG407" s="69"/>
      <c r="CH407" s="70"/>
      <c r="CI407" s="71"/>
      <c r="CJ407" s="68"/>
      <c r="CK407" s="69"/>
      <c r="CL407" s="69"/>
      <c r="CM407" s="69"/>
      <c r="CN407" s="69"/>
      <c r="CO407" s="70"/>
      <c r="CP407" s="71"/>
      <c r="CQ407" s="68"/>
      <c r="CR407" s="69"/>
      <c r="CS407" s="69"/>
      <c r="CT407" s="69"/>
      <c r="CU407" s="69"/>
      <c r="CV407" s="70"/>
      <c r="CW407" s="71"/>
      <c r="CX407" s="68"/>
      <c r="CY407" s="69"/>
      <c r="CZ407" s="69"/>
      <c r="DA407" s="69"/>
      <c r="DB407" s="69"/>
      <c r="DC407" s="70"/>
      <c r="DD407" s="71"/>
      <c r="DE407" s="68"/>
      <c r="DF407" s="69"/>
      <c r="DG407" s="69"/>
      <c r="DH407" s="69"/>
      <c r="DI407" s="69"/>
      <c r="DJ407" s="70"/>
      <c r="DK407" s="71"/>
      <c r="DL407" s="68"/>
      <c r="DM407" s="69"/>
      <c r="DN407" s="69"/>
      <c r="DO407" s="69"/>
      <c r="DP407" s="69"/>
      <c r="DQ407" s="70"/>
      <c r="DR407" s="71"/>
      <c r="DS407" s="68"/>
      <c r="DT407" s="69"/>
      <c r="DU407" s="69"/>
      <c r="DV407" s="69"/>
      <c r="DW407" s="69"/>
      <c r="DX407" s="70"/>
      <c r="DY407" s="71"/>
      <c r="DZ407" s="68"/>
      <c r="EA407" s="69"/>
      <c r="EB407" s="69"/>
      <c r="EC407" s="69"/>
      <c r="ED407" s="69"/>
      <c r="EE407" s="70"/>
      <c r="EF407" s="71"/>
      <c r="EG407" s="70">
        <f t="shared" ref="EG407:EG422" si="144">1-EI407</f>
        <v>1</v>
      </c>
      <c r="EH407" s="73">
        <f t="shared" ref="EH407:EH422" si="145">H407-EJ407</f>
        <v>0</v>
      </c>
      <c r="EI407" s="70">
        <f t="shared" si="143"/>
        <v>0</v>
      </c>
      <c r="EJ407" s="66">
        <f>SUM(CP407,CI407,CB407,BU407,BN407,BG407,AZ407,AS407,AL407,AE407,X407,Q407,CW407,DD407,DK407,DR407,DY407,EF407)</f>
        <v>0</v>
      </c>
      <c r="EM407" s="67"/>
    </row>
    <row r="408" spans="1:143" outlineLevel="1" x14ac:dyDescent="0.2">
      <c r="A408" s="302" t="s">
        <v>521</v>
      </c>
      <c r="B408" s="303" t="s">
        <v>291</v>
      </c>
      <c r="C408" s="306" t="str">
        <f>IFERROR(IFERROR(IF(MATCH(B408,[1]SINAPI!$A$3:$A$7037,0),(PROPER(VLOOKUP(B408,[1]SINAPI!$A$3:$E$7037,5,0))),0),IFERROR(IF(MATCH(B408,'[1]CDHU-182'!$A$9:$A$4098,0),(UPPER(VLOOKUP(B408,'[1]CDHU-182'!$A$9:$H$4098,8,0))),0),IFERROR(IF(MATCH(B408,[1]FDE!$A$7:$A$3232,0),(VLOOKUP(B408,[1]FDE!$A$7:$E$3232,5,0)),0),IF(MATCH(B408,'[1]SIURB Edif'!$A$2:$A$2699,0),(PROPER(VLOOKUP(B408,'[1]SIURB Edif'!A$2:E$2699,5,0))),0))))," ")</f>
        <v>CDHU-182</v>
      </c>
      <c r="D408" s="169" t="s">
        <v>805</v>
      </c>
      <c r="E408" s="170" t="s">
        <v>879</v>
      </c>
      <c r="F408" s="174">
        <v>20</v>
      </c>
      <c r="G408" s="74"/>
      <c r="H408" s="177">
        <f>ROUND(IFERROR(F408*G408," - "),2)</f>
        <v>0</v>
      </c>
      <c r="I408" s="178" t="e">
        <f>H408/$G$686</f>
        <v>#DIV/0!</v>
      </c>
      <c r="J408" s="19">
        <f>EG408</f>
        <v>1</v>
      </c>
      <c r="K408" s="68">
        <f>SUM(L408:P408)</f>
        <v>0</v>
      </c>
      <c r="L408" s="69"/>
      <c r="M408" s="69"/>
      <c r="N408" s="69"/>
      <c r="O408" s="69"/>
      <c r="P408" s="69"/>
      <c r="Q408" s="73">
        <f>K408*$H408</f>
        <v>0</v>
      </c>
      <c r="R408" s="68">
        <f>SUM(S408:W408)</f>
        <v>0</v>
      </c>
      <c r="S408" s="69"/>
      <c r="T408" s="69"/>
      <c r="U408" s="69"/>
      <c r="V408" s="69"/>
      <c r="W408" s="69"/>
      <c r="X408" s="71">
        <f>R408*$H408</f>
        <v>0</v>
      </c>
      <c r="Y408" s="68">
        <f>SUM(Z408:AD408)</f>
        <v>0</v>
      </c>
      <c r="Z408" s="69"/>
      <c r="AA408" s="69"/>
      <c r="AB408" s="69"/>
      <c r="AC408" s="69"/>
      <c r="AD408" s="69"/>
      <c r="AE408" s="71">
        <f>Y408*$H408</f>
        <v>0</v>
      </c>
      <c r="AF408" s="68">
        <f>SUM(AG408:AK408)</f>
        <v>0</v>
      </c>
      <c r="AG408" s="69"/>
      <c r="AH408" s="69"/>
      <c r="AI408" s="69"/>
      <c r="AJ408" s="69"/>
      <c r="AK408" s="69"/>
      <c r="AL408" s="71">
        <f>AF408*$H408</f>
        <v>0</v>
      </c>
      <c r="AM408" s="68">
        <f>SUM(AN408:AR408)</f>
        <v>0</v>
      </c>
      <c r="AN408" s="69"/>
      <c r="AO408" s="69"/>
      <c r="AP408" s="69"/>
      <c r="AQ408" s="69"/>
      <c r="AR408" s="69"/>
      <c r="AS408" s="71">
        <f>AM408*$H408</f>
        <v>0</v>
      </c>
      <c r="AT408" s="68">
        <f>SUM(AU408:AY408)</f>
        <v>0</v>
      </c>
      <c r="AU408" s="69"/>
      <c r="AV408" s="69"/>
      <c r="AW408" s="69"/>
      <c r="AX408" s="69"/>
      <c r="AY408" s="69"/>
      <c r="AZ408" s="71">
        <f>AT408*$H408</f>
        <v>0</v>
      </c>
      <c r="BA408" s="68">
        <f>SUM(BB408:BF408)</f>
        <v>0</v>
      </c>
      <c r="BB408" s="69"/>
      <c r="BC408" s="69"/>
      <c r="BD408" s="69"/>
      <c r="BE408" s="69"/>
      <c r="BF408" s="69"/>
      <c r="BG408" s="71">
        <f>BA408*$H408</f>
        <v>0</v>
      </c>
      <c r="BH408" s="68">
        <f>SUM(BI408:BM408)</f>
        <v>0</v>
      </c>
      <c r="BI408" s="69"/>
      <c r="BJ408" s="69"/>
      <c r="BK408" s="69"/>
      <c r="BL408" s="69"/>
      <c r="BM408" s="69"/>
      <c r="BN408" s="71">
        <f>BH408*$H408</f>
        <v>0</v>
      </c>
      <c r="BO408" s="68">
        <f>SUM(BP408:BT408)</f>
        <v>0</v>
      </c>
      <c r="BP408" s="69"/>
      <c r="BQ408" s="69"/>
      <c r="BR408" s="69"/>
      <c r="BS408" s="69"/>
      <c r="BT408" s="69"/>
      <c r="BU408" s="71">
        <f>BO408*$H408</f>
        <v>0</v>
      </c>
      <c r="BV408" s="68">
        <f>SUM(BW408:CA408)</f>
        <v>0</v>
      </c>
      <c r="BW408" s="69"/>
      <c r="BX408" s="69"/>
      <c r="BY408" s="69"/>
      <c r="BZ408" s="69"/>
      <c r="CA408" s="69"/>
      <c r="CB408" s="71">
        <f>BV408*$H408</f>
        <v>0</v>
      </c>
      <c r="CC408" s="68">
        <f>SUM(CD408:CH408)</f>
        <v>0</v>
      </c>
      <c r="CD408" s="69"/>
      <c r="CE408" s="69"/>
      <c r="CF408" s="69"/>
      <c r="CG408" s="69"/>
      <c r="CH408" s="69"/>
      <c r="CI408" s="71">
        <f>CC408*$H408</f>
        <v>0</v>
      </c>
      <c r="CJ408" s="68">
        <f>SUM(CK408:CO408)</f>
        <v>0</v>
      </c>
      <c r="CK408" s="69"/>
      <c r="CL408" s="69"/>
      <c r="CM408" s="69"/>
      <c r="CN408" s="69"/>
      <c r="CO408" s="69"/>
      <c r="CP408" s="71">
        <f>CJ408*$H408</f>
        <v>0</v>
      </c>
      <c r="CQ408" s="68">
        <f>SUM(CR408:CV408)</f>
        <v>0</v>
      </c>
      <c r="CR408" s="69"/>
      <c r="CS408" s="69"/>
      <c r="CT408" s="69"/>
      <c r="CU408" s="69"/>
      <c r="CV408" s="69"/>
      <c r="CW408" s="71">
        <f>CQ408*$H408</f>
        <v>0</v>
      </c>
      <c r="CX408" s="68">
        <f>SUM(CY408:DC408)</f>
        <v>0</v>
      </c>
      <c r="CY408" s="69"/>
      <c r="CZ408" s="69"/>
      <c r="DA408" s="69"/>
      <c r="DB408" s="69"/>
      <c r="DC408" s="69"/>
      <c r="DD408" s="71">
        <f>CX408*$H408</f>
        <v>0</v>
      </c>
      <c r="DE408" s="68">
        <f>SUM(DF408:DJ408)</f>
        <v>0</v>
      </c>
      <c r="DF408" s="69"/>
      <c r="DG408" s="69"/>
      <c r="DH408" s="69"/>
      <c r="DI408" s="69"/>
      <c r="DJ408" s="69"/>
      <c r="DK408" s="71">
        <f>DE408*$H408</f>
        <v>0</v>
      </c>
      <c r="DL408" s="68">
        <f>SUM(DM408:DQ408)</f>
        <v>0</v>
      </c>
      <c r="DM408" s="69"/>
      <c r="DN408" s="69"/>
      <c r="DO408" s="69"/>
      <c r="DP408" s="69"/>
      <c r="DQ408" s="69"/>
      <c r="DR408" s="71">
        <f>DL408*$H408</f>
        <v>0</v>
      </c>
      <c r="DS408" s="68">
        <f>SUM(DT408:DX408)</f>
        <v>0</v>
      </c>
      <c r="DT408" s="69"/>
      <c r="DU408" s="69"/>
      <c r="DV408" s="69"/>
      <c r="DW408" s="69"/>
      <c r="DX408" s="69"/>
      <c r="DY408" s="71">
        <f>DS408*$H408</f>
        <v>0</v>
      </c>
      <c r="DZ408" s="68">
        <f>SUM(EA408:EE408)</f>
        <v>0</v>
      </c>
      <c r="EA408" s="69"/>
      <c r="EB408" s="69"/>
      <c r="EC408" s="69"/>
      <c r="ED408" s="69"/>
      <c r="EE408" s="69"/>
      <c r="EF408" s="71">
        <f>DZ408*$H408</f>
        <v>0</v>
      </c>
      <c r="EG408" s="70">
        <f t="shared" si="144"/>
        <v>1</v>
      </c>
      <c r="EH408" s="73">
        <f t="shared" si="145"/>
        <v>0</v>
      </c>
      <c r="EI408" s="70">
        <f t="shared" si="143"/>
        <v>0</v>
      </c>
      <c r="EJ408" s="66">
        <f>SUM(CP408,CI408,CB408,BU408,BN408,BG408,AZ408,AS408,AL408,AE408,X408,Q408,CW408,DD408,DK408,DR408,DY408,EF408)</f>
        <v>0</v>
      </c>
      <c r="EM408" s="67"/>
    </row>
    <row r="409" spans="1:143" outlineLevel="1" x14ac:dyDescent="0.2">
      <c r="A409" s="302" t="s">
        <v>522</v>
      </c>
      <c r="B409" s="303" t="s">
        <v>293</v>
      </c>
      <c r="C409" s="306" t="str">
        <f>IFERROR(IFERROR(IF(MATCH(B409,[1]SINAPI!$A$3:$A$7037,0),(PROPER(VLOOKUP(B409,[1]SINAPI!$A$3:$E$7037,5,0))),0),IFERROR(IF(MATCH(B409,'[1]CDHU-182'!$A$9:$A$4098,0),(UPPER(VLOOKUP(B409,'[1]CDHU-182'!$A$9:$H$4098,8,0))),0),IFERROR(IF(MATCH(B409,[1]FDE!$A$7:$A$3232,0),(VLOOKUP(B409,[1]FDE!$A$7:$E$3232,5,0)),0),IF(MATCH(B409,'[1]SIURB Edif'!$A$2:$A$2699,0),(PROPER(VLOOKUP(B409,'[1]SIURB Edif'!A$2:E$2699,5,0))),0))))," ")</f>
        <v>CDHU-182</v>
      </c>
      <c r="D409" s="169" t="s">
        <v>806</v>
      </c>
      <c r="E409" s="170" t="s">
        <v>184</v>
      </c>
      <c r="F409" s="174">
        <v>24</v>
      </c>
      <c r="G409" s="74"/>
      <c r="H409" s="177">
        <f>ROUND(IFERROR(F409*G409," - "),2)</f>
        <v>0</v>
      </c>
      <c r="I409" s="178" t="e">
        <f>H409/$G$686</f>
        <v>#DIV/0!</v>
      </c>
      <c r="J409" s="19">
        <f>EG409</f>
        <v>1</v>
      </c>
      <c r="K409" s="68">
        <f>SUM(L409:P409)</f>
        <v>0</v>
      </c>
      <c r="L409" s="69"/>
      <c r="M409" s="69"/>
      <c r="N409" s="69"/>
      <c r="O409" s="69"/>
      <c r="P409" s="69"/>
      <c r="Q409" s="73">
        <f>K409*$H409</f>
        <v>0</v>
      </c>
      <c r="R409" s="68">
        <f>SUM(S409:W409)</f>
        <v>0</v>
      </c>
      <c r="S409" s="69"/>
      <c r="T409" s="69"/>
      <c r="U409" s="69"/>
      <c r="V409" s="69"/>
      <c r="W409" s="69"/>
      <c r="X409" s="71">
        <f>R409*$H409</f>
        <v>0</v>
      </c>
      <c r="Y409" s="68">
        <f>SUM(Z409:AD409)</f>
        <v>0</v>
      </c>
      <c r="Z409" s="69"/>
      <c r="AA409" s="69"/>
      <c r="AB409" s="69"/>
      <c r="AC409" s="69"/>
      <c r="AD409" s="69"/>
      <c r="AE409" s="71">
        <f>Y409*$H409</f>
        <v>0</v>
      </c>
      <c r="AF409" s="68">
        <f>SUM(AG409:AK409)</f>
        <v>0</v>
      </c>
      <c r="AG409" s="69"/>
      <c r="AH409" s="69"/>
      <c r="AI409" s="69"/>
      <c r="AJ409" s="69"/>
      <c r="AK409" s="69"/>
      <c r="AL409" s="71">
        <f>AF409*$H409</f>
        <v>0</v>
      </c>
      <c r="AM409" s="68">
        <f>SUM(AN409:AR409)</f>
        <v>0</v>
      </c>
      <c r="AN409" s="69"/>
      <c r="AO409" s="69"/>
      <c r="AP409" s="69"/>
      <c r="AQ409" s="69"/>
      <c r="AR409" s="69"/>
      <c r="AS409" s="71">
        <f>AM409*$H409</f>
        <v>0</v>
      </c>
      <c r="AT409" s="68">
        <f>SUM(AU409:AY409)</f>
        <v>0</v>
      </c>
      <c r="AU409" s="69"/>
      <c r="AV409" s="69"/>
      <c r="AW409" s="69"/>
      <c r="AX409" s="69"/>
      <c r="AY409" s="69"/>
      <c r="AZ409" s="71">
        <f>AT409*$H409</f>
        <v>0</v>
      </c>
      <c r="BA409" s="68">
        <f>SUM(BB409:BF409)</f>
        <v>0</v>
      </c>
      <c r="BB409" s="69"/>
      <c r="BC409" s="69"/>
      <c r="BD409" s="69"/>
      <c r="BE409" s="69"/>
      <c r="BF409" s="69"/>
      <c r="BG409" s="71">
        <f>BA409*$H409</f>
        <v>0</v>
      </c>
      <c r="BH409" s="68">
        <f>SUM(BI409:BM409)</f>
        <v>0</v>
      </c>
      <c r="BI409" s="69"/>
      <c r="BJ409" s="69"/>
      <c r="BK409" s="69"/>
      <c r="BL409" s="69"/>
      <c r="BM409" s="69"/>
      <c r="BN409" s="71">
        <f>BH409*$H409</f>
        <v>0</v>
      </c>
      <c r="BO409" s="68">
        <f>SUM(BP409:BT409)</f>
        <v>0</v>
      </c>
      <c r="BP409" s="69"/>
      <c r="BQ409" s="69"/>
      <c r="BR409" s="69"/>
      <c r="BS409" s="69"/>
      <c r="BT409" s="69"/>
      <c r="BU409" s="71">
        <f>BO409*$H409</f>
        <v>0</v>
      </c>
      <c r="BV409" s="68">
        <f>SUM(BW409:CA409)</f>
        <v>0</v>
      </c>
      <c r="BW409" s="69"/>
      <c r="BX409" s="69"/>
      <c r="BY409" s="69"/>
      <c r="BZ409" s="69"/>
      <c r="CA409" s="69"/>
      <c r="CB409" s="71">
        <f>BV409*$H409</f>
        <v>0</v>
      </c>
      <c r="CC409" s="68">
        <f>SUM(CD409:CH409)</f>
        <v>0</v>
      </c>
      <c r="CD409" s="69"/>
      <c r="CE409" s="69"/>
      <c r="CF409" s="69"/>
      <c r="CG409" s="69"/>
      <c r="CH409" s="69"/>
      <c r="CI409" s="71">
        <f>CC409*$H409</f>
        <v>0</v>
      </c>
      <c r="CJ409" s="68">
        <f>SUM(CK409:CO409)</f>
        <v>0</v>
      </c>
      <c r="CK409" s="69"/>
      <c r="CL409" s="69"/>
      <c r="CM409" s="69"/>
      <c r="CN409" s="69"/>
      <c r="CO409" s="69"/>
      <c r="CP409" s="71">
        <f>CJ409*$H409</f>
        <v>0</v>
      </c>
      <c r="CQ409" s="68">
        <f>SUM(CR409:CV409)</f>
        <v>0</v>
      </c>
      <c r="CR409" s="69"/>
      <c r="CS409" s="69"/>
      <c r="CT409" s="69"/>
      <c r="CU409" s="69"/>
      <c r="CV409" s="69"/>
      <c r="CW409" s="71">
        <f>CQ409*$H409</f>
        <v>0</v>
      </c>
      <c r="CX409" s="68">
        <f>SUM(CY409:DC409)</f>
        <v>0</v>
      </c>
      <c r="CY409" s="69"/>
      <c r="CZ409" s="69"/>
      <c r="DA409" s="69"/>
      <c r="DB409" s="69"/>
      <c r="DC409" s="69"/>
      <c r="DD409" s="71">
        <f>CX409*$H409</f>
        <v>0</v>
      </c>
      <c r="DE409" s="68">
        <f>SUM(DF409:DJ409)</f>
        <v>0</v>
      </c>
      <c r="DF409" s="69"/>
      <c r="DG409" s="69"/>
      <c r="DH409" s="69"/>
      <c r="DI409" s="69"/>
      <c r="DJ409" s="69"/>
      <c r="DK409" s="71">
        <f>DE409*$H409</f>
        <v>0</v>
      </c>
      <c r="DL409" s="68">
        <f>SUM(DM409:DQ409)</f>
        <v>0</v>
      </c>
      <c r="DM409" s="69"/>
      <c r="DN409" s="69"/>
      <c r="DO409" s="69"/>
      <c r="DP409" s="69"/>
      <c r="DQ409" s="69"/>
      <c r="DR409" s="71">
        <f>DL409*$H409</f>
        <v>0</v>
      </c>
      <c r="DS409" s="68">
        <f>SUM(DT409:DX409)</f>
        <v>0</v>
      </c>
      <c r="DT409" s="69"/>
      <c r="DU409" s="69"/>
      <c r="DV409" s="69"/>
      <c r="DW409" s="69"/>
      <c r="DX409" s="69"/>
      <c r="DY409" s="71">
        <f>DS409*$H409</f>
        <v>0</v>
      </c>
      <c r="DZ409" s="68">
        <f>SUM(EA409:EE409)</f>
        <v>0</v>
      </c>
      <c r="EA409" s="69"/>
      <c r="EB409" s="69"/>
      <c r="EC409" s="69"/>
      <c r="ED409" s="69"/>
      <c r="EE409" s="69"/>
      <c r="EF409" s="71">
        <f>DZ409*$H409</f>
        <v>0</v>
      </c>
      <c r="EG409" s="70">
        <f t="shared" si="144"/>
        <v>1</v>
      </c>
      <c r="EH409" s="73">
        <f t="shared" si="145"/>
        <v>0</v>
      </c>
      <c r="EI409" s="70">
        <f t="shared" si="143"/>
        <v>0</v>
      </c>
      <c r="EJ409" s="66">
        <f>SUM(CP409,CI409,CB409,BU409,BN409,BG409,AZ409,AS409,AL409,AE409,X409,Q409,CW409,DD409,DK409,DR409,DY409,EF409)</f>
        <v>0</v>
      </c>
      <c r="EM409" s="67"/>
    </row>
    <row r="410" spans="1:143" outlineLevel="1" x14ac:dyDescent="0.2">
      <c r="A410" s="313" t="s">
        <v>227</v>
      </c>
      <c r="B410" s="314"/>
      <c r="C410" s="307"/>
      <c r="D410" s="176" t="s">
        <v>884</v>
      </c>
      <c r="E410" s="28">
        <f>SUM(H411:H414)</f>
        <v>0</v>
      </c>
      <c r="F410" s="28"/>
      <c r="G410" s="28"/>
      <c r="H410" s="28"/>
      <c r="I410" s="27" t="e">
        <f>E410/$G$686</f>
        <v>#DIV/0!</v>
      </c>
      <c r="J410" s="19">
        <f>EG410</f>
        <v>1</v>
      </c>
      <c r="K410" s="68"/>
      <c r="L410" s="69"/>
      <c r="M410" s="69"/>
      <c r="N410" s="69"/>
      <c r="O410" s="69"/>
      <c r="P410" s="70"/>
      <c r="Q410" s="73"/>
      <c r="R410" s="68"/>
      <c r="S410" s="69"/>
      <c r="T410" s="69"/>
      <c r="U410" s="69"/>
      <c r="V410" s="69"/>
      <c r="W410" s="70"/>
      <c r="X410" s="71"/>
      <c r="Y410" s="68"/>
      <c r="Z410" s="69"/>
      <c r="AA410" s="69"/>
      <c r="AB410" s="69"/>
      <c r="AC410" s="69"/>
      <c r="AD410" s="70"/>
      <c r="AE410" s="71"/>
      <c r="AF410" s="68"/>
      <c r="AG410" s="69"/>
      <c r="AH410" s="69"/>
      <c r="AI410" s="69"/>
      <c r="AJ410" s="69"/>
      <c r="AK410" s="70"/>
      <c r="AL410" s="71"/>
      <c r="AM410" s="68"/>
      <c r="AN410" s="69"/>
      <c r="AO410" s="69"/>
      <c r="AP410" s="69"/>
      <c r="AQ410" s="69"/>
      <c r="AR410" s="70"/>
      <c r="AS410" s="71"/>
      <c r="AT410" s="68"/>
      <c r="AU410" s="69"/>
      <c r="AV410" s="69"/>
      <c r="AW410" s="69"/>
      <c r="AX410" s="69"/>
      <c r="AY410" s="70"/>
      <c r="AZ410" s="71"/>
      <c r="BA410" s="68"/>
      <c r="BB410" s="69"/>
      <c r="BC410" s="69"/>
      <c r="BD410" s="69"/>
      <c r="BE410" s="69"/>
      <c r="BF410" s="70"/>
      <c r="BG410" s="71"/>
      <c r="BH410" s="68"/>
      <c r="BI410" s="69"/>
      <c r="BJ410" s="69"/>
      <c r="BK410" s="69"/>
      <c r="BL410" s="69"/>
      <c r="BM410" s="70"/>
      <c r="BN410" s="71"/>
      <c r="BO410" s="68"/>
      <c r="BP410" s="69"/>
      <c r="BQ410" s="69"/>
      <c r="BR410" s="69"/>
      <c r="BS410" s="69"/>
      <c r="BT410" s="70"/>
      <c r="BU410" s="71"/>
      <c r="BV410" s="68"/>
      <c r="BW410" s="69"/>
      <c r="BX410" s="69"/>
      <c r="BY410" s="69"/>
      <c r="BZ410" s="69"/>
      <c r="CA410" s="70"/>
      <c r="CB410" s="71"/>
      <c r="CC410" s="68"/>
      <c r="CD410" s="69"/>
      <c r="CE410" s="69"/>
      <c r="CF410" s="69"/>
      <c r="CG410" s="69"/>
      <c r="CH410" s="70"/>
      <c r="CI410" s="71"/>
      <c r="CJ410" s="68"/>
      <c r="CK410" s="69"/>
      <c r="CL410" s="69"/>
      <c r="CM410" s="69"/>
      <c r="CN410" s="69"/>
      <c r="CO410" s="70"/>
      <c r="CP410" s="71"/>
      <c r="CQ410" s="68"/>
      <c r="CR410" s="69"/>
      <c r="CS410" s="69"/>
      <c r="CT410" s="69"/>
      <c r="CU410" s="69"/>
      <c r="CV410" s="70"/>
      <c r="CW410" s="71"/>
      <c r="CX410" s="68"/>
      <c r="CY410" s="69"/>
      <c r="CZ410" s="69"/>
      <c r="DA410" s="69"/>
      <c r="DB410" s="69"/>
      <c r="DC410" s="70"/>
      <c r="DD410" s="71"/>
      <c r="DE410" s="68"/>
      <c r="DF410" s="69"/>
      <c r="DG410" s="69"/>
      <c r="DH410" s="69"/>
      <c r="DI410" s="69"/>
      <c r="DJ410" s="70"/>
      <c r="DK410" s="71"/>
      <c r="DL410" s="68"/>
      <c r="DM410" s="69"/>
      <c r="DN410" s="69"/>
      <c r="DO410" s="69"/>
      <c r="DP410" s="69"/>
      <c r="DQ410" s="70"/>
      <c r="DR410" s="71"/>
      <c r="DS410" s="68"/>
      <c r="DT410" s="69"/>
      <c r="DU410" s="69"/>
      <c r="DV410" s="69"/>
      <c r="DW410" s="69"/>
      <c r="DX410" s="70"/>
      <c r="DY410" s="71"/>
      <c r="DZ410" s="68"/>
      <c r="EA410" s="69"/>
      <c r="EB410" s="69"/>
      <c r="EC410" s="69"/>
      <c r="ED410" s="69"/>
      <c r="EE410" s="70"/>
      <c r="EF410" s="71"/>
      <c r="EG410" s="70">
        <f t="shared" si="144"/>
        <v>1</v>
      </c>
      <c r="EH410" s="73">
        <f t="shared" si="145"/>
        <v>0</v>
      </c>
      <c r="EI410" s="70">
        <f>SUM(CJ410,CC410,BV410,BO410,BH410,BA410,AT410,AM410,AF410,Y410,R410,K410,CQ410,CX410,DE410,DL410,DS410,DZ410)</f>
        <v>0</v>
      </c>
      <c r="EJ410" s="66">
        <f>SUM(CP410,CI410,CB410,BU410,BN410,BG410,AZ410,AS410,AL410,AE410,X410,Q410,CW410,DD410,DK410,DR410,DY410,EF410)</f>
        <v>0</v>
      </c>
      <c r="EM410" s="67"/>
    </row>
    <row r="411" spans="1:143" ht="25.5" outlineLevel="1" x14ac:dyDescent="0.2">
      <c r="A411" s="302" t="s">
        <v>523</v>
      </c>
      <c r="B411" s="303" t="s">
        <v>298</v>
      </c>
      <c r="C411" s="306" t="str">
        <f>IFERROR(IFERROR(IF(MATCH(B411,[1]SINAPI!$A$3:$A$7037,0),(PROPER(VLOOKUP(B411,[1]SINAPI!$A$3:$E$7037,5,0))),0),IFERROR(IF(MATCH(B411,'[1]CDHU-182'!$A$9:$A$4098,0),(UPPER(VLOOKUP(B411,'[1]CDHU-182'!$A$9:$H$4098,8,0))),0),IFERROR(IF(MATCH(B411,[1]FDE!$A$7:$A$3232,0),(VLOOKUP(B411,[1]FDE!$A$7:$E$3232,5,0)),0),IF(MATCH(B411,'[1]SIURB Edif'!$A$2:$A$2699,0),(PROPER(VLOOKUP(B411,'[1]SIURB Edif'!A$2:E$2699,5,0))),0))))," ")</f>
        <v>CDHU-182</v>
      </c>
      <c r="D411" s="169" t="s">
        <v>807</v>
      </c>
      <c r="E411" s="170" t="s">
        <v>75</v>
      </c>
      <c r="F411" s="174">
        <v>9</v>
      </c>
      <c r="G411" s="74"/>
      <c r="H411" s="177">
        <f>ROUND(IFERROR(F411*G411," - "),2)</f>
        <v>0</v>
      </c>
      <c r="I411" s="178" t="e">
        <f>H411/$G$686</f>
        <v>#DIV/0!</v>
      </c>
      <c r="J411" s="19">
        <f t="shared" ref="J411:J425" si="146">EG411</f>
        <v>1</v>
      </c>
      <c r="K411" s="68">
        <f>SUM(L411:P411)</f>
        <v>0</v>
      </c>
      <c r="L411" s="69"/>
      <c r="M411" s="69"/>
      <c r="N411" s="69"/>
      <c r="O411" s="69"/>
      <c r="P411" s="69"/>
      <c r="Q411" s="73">
        <f>K411*$H411</f>
        <v>0</v>
      </c>
      <c r="R411" s="68">
        <f>SUM(S411:W411)</f>
        <v>0</v>
      </c>
      <c r="S411" s="69"/>
      <c r="T411" s="69"/>
      <c r="U411" s="69"/>
      <c r="V411" s="69"/>
      <c r="W411" s="69"/>
      <c r="X411" s="71">
        <f>R411*$H411</f>
        <v>0</v>
      </c>
      <c r="Y411" s="68">
        <f>SUM(Z411:AD411)</f>
        <v>0</v>
      </c>
      <c r="Z411" s="69"/>
      <c r="AA411" s="69"/>
      <c r="AB411" s="69"/>
      <c r="AC411" s="69"/>
      <c r="AD411" s="69"/>
      <c r="AE411" s="71">
        <f>Y411*$H411</f>
        <v>0</v>
      </c>
      <c r="AF411" s="68">
        <f>SUM(AG411:AK411)</f>
        <v>0</v>
      </c>
      <c r="AG411" s="69"/>
      <c r="AH411" s="69"/>
      <c r="AI411" s="69"/>
      <c r="AJ411" s="69"/>
      <c r="AK411" s="69"/>
      <c r="AL411" s="71">
        <f>AF411*$H411</f>
        <v>0</v>
      </c>
      <c r="AM411" s="68">
        <f>SUM(AN411:AR411)</f>
        <v>0</v>
      </c>
      <c r="AN411" s="69"/>
      <c r="AO411" s="69"/>
      <c r="AP411" s="69"/>
      <c r="AQ411" s="69"/>
      <c r="AR411" s="69"/>
      <c r="AS411" s="71">
        <f>AM411*$H411</f>
        <v>0</v>
      </c>
      <c r="AT411" s="68">
        <f>SUM(AU411:AY411)</f>
        <v>0</v>
      </c>
      <c r="AU411" s="69"/>
      <c r="AV411" s="69"/>
      <c r="AW411" s="69"/>
      <c r="AX411" s="69"/>
      <c r="AY411" s="69"/>
      <c r="AZ411" s="71">
        <f>AT411*$H411</f>
        <v>0</v>
      </c>
      <c r="BA411" s="68">
        <f>SUM(BB411:BF411)</f>
        <v>0</v>
      </c>
      <c r="BB411" s="69"/>
      <c r="BC411" s="69"/>
      <c r="BD411" s="69"/>
      <c r="BE411" s="69"/>
      <c r="BF411" s="69"/>
      <c r="BG411" s="71">
        <f>BA411*$H411</f>
        <v>0</v>
      </c>
      <c r="BH411" s="68">
        <f>SUM(BI411:BM411)</f>
        <v>0</v>
      </c>
      <c r="BI411" s="69"/>
      <c r="BJ411" s="69"/>
      <c r="BK411" s="69"/>
      <c r="BL411" s="69"/>
      <c r="BM411" s="69"/>
      <c r="BN411" s="71">
        <f>BH411*$H411</f>
        <v>0</v>
      </c>
      <c r="BO411" s="68">
        <f>SUM(BP411:BT411)</f>
        <v>0</v>
      </c>
      <c r="BP411" s="69"/>
      <c r="BQ411" s="69"/>
      <c r="BR411" s="69"/>
      <c r="BS411" s="69"/>
      <c r="BT411" s="69"/>
      <c r="BU411" s="71">
        <f>BO411*$H411</f>
        <v>0</v>
      </c>
      <c r="BV411" s="68">
        <f>SUM(BW411:CA411)</f>
        <v>0</v>
      </c>
      <c r="BW411" s="69"/>
      <c r="BX411" s="69"/>
      <c r="BY411" s="69"/>
      <c r="BZ411" s="69"/>
      <c r="CA411" s="69"/>
      <c r="CB411" s="71">
        <f>BV411*$H411</f>
        <v>0</v>
      </c>
      <c r="CC411" s="68">
        <f>SUM(CD411:CH411)</f>
        <v>0</v>
      </c>
      <c r="CD411" s="69"/>
      <c r="CE411" s="69"/>
      <c r="CF411" s="69"/>
      <c r="CG411" s="69"/>
      <c r="CH411" s="69"/>
      <c r="CI411" s="71">
        <f>CC411*$H411</f>
        <v>0</v>
      </c>
      <c r="CJ411" s="68">
        <f>SUM(CK411:CO411)</f>
        <v>0</v>
      </c>
      <c r="CK411" s="69"/>
      <c r="CL411" s="69"/>
      <c r="CM411" s="69"/>
      <c r="CN411" s="69"/>
      <c r="CO411" s="69"/>
      <c r="CP411" s="71">
        <f>CJ411*$H411</f>
        <v>0</v>
      </c>
      <c r="CQ411" s="68">
        <f>SUM(CR411:CV411)</f>
        <v>0</v>
      </c>
      <c r="CR411" s="69"/>
      <c r="CS411" s="69"/>
      <c r="CT411" s="69"/>
      <c r="CU411" s="69"/>
      <c r="CV411" s="69"/>
      <c r="CW411" s="71">
        <f>CQ411*$H411</f>
        <v>0</v>
      </c>
      <c r="CX411" s="68">
        <f>SUM(CY411:DC411)</f>
        <v>0</v>
      </c>
      <c r="CY411" s="69"/>
      <c r="CZ411" s="69"/>
      <c r="DA411" s="69"/>
      <c r="DB411" s="69"/>
      <c r="DC411" s="69"/>
      <c r="DD411" s="71">
        <f>CX411*$H411</f>
        <v>0</v>
      </c>
      <c r="DE411" s="68">
        <f>SUM(DF411:DJ411)</f>
        <v>0</v>
      </c>
      <c r="DF411" s="69"/>
      <c r="DG411" s="69"/>
      <c r="DH411" s="69"/>
      <c r="DI411" s="69"/>
      <c r="DJ411" s="69"/>
      <c r="DK411" s="71">
        <f>DE411*$H411</f>
        <v>0</v>
      </c>
      <c r="DL411" s="68">
        <f>SUM(DM411:DQ411)</f>
        <v>0</v>
      </c>
      <c r="DM411" s="69"/>
      <c r="DN411" s="69"/>
      <c r="DO411" s="69"/>
      <c r="DP411" s="69"/>
      <c r="DQ411" s="69"/>
      <c r="DR411" s="71">
        <f>DL411*$H411</f>
        <v>0</v>
      </c>
      <c r="DS411" s="68">
        <f>SUM(DT411:DX411)</f>
        <v>0</v>
      </c>
      <c r="DT411" s="69"/>
      <c r="DU411" s="69"/>
      <c r="DV411" s="69"/>
      <c r="DW411" s="69"/>
      <c r="DX411" s="69"/>
      <c r="DY411" s="71">
        <f>DS411*$H411</f>
        <v>0</v>
      </c>
      <c r="DZ411" s="68">
        <f>SUM(EA411:EE411)</f>
        <v>0</v>
      </c>
      <c r="EA411" s="69"/>
      <c r="EB411" s="69"/>
      <c r="EC411" s="69"/>
      <c r="ED411" s="69"/>
      <c r="EE411" s="69"/>
      <c r="EF411" s="71">
        <f>DZ411*$H411</f>
        <v>0</v>
      </c>
      <c r="EG411" s="70">
        <f t="shared" si="144"/>
        <v>1</v>
      </c>
      <c r="EH411" s="73">
        <f t="shared" si="145"/>
        <v>0</v>
      </c>
      <c r="EI411" s="70">
        <f t="shared" ref="EI411:EI422" si="147">SUM(CJ411,CC411,BV411,BO411,BH411,BA411,AT411,AM411,AF411,Y411,R411,K411,CQ411,CX411,DE411,DL411,DS411,DZ411)</f>
        <v>0</v>
      </c>
      <c r="EJ411" s="66">
        <f t="shared" ref="EJ411:EJ425" si="148">SUM(CP411,CI411,CB411,BU411,BN411,BG411,AZ411,AS411,AL411,AE411,X411,Q411,CW411,DD411,DK411,DR411,DY411,EF411)</f>
        <v>0</v>
      </c>
      <c r="EM411" s="67"/>
    </row>
    <row r="412" spans="1:143" ht="25.5" outlineLevel="1" x14ac:dyDescent="0.2">
      <c r="A412" s="302" t="s">
        <v>524</v>
      </c>
      <c r="B412" s="303" t="s">
        <v>299</v>
      </c>
      <c r="C412" s="306" t="str">
        <f>IFERROR(IFERROR(IF(MATCH(B412,[1]SINAPI!$A$3:$A$7037,0),(PROPER(VLOOKUP(B412,[1]SINAPI!$A$3:$E$7037,5,0))),0),IFERROR(IF(MATCH(B412,'[1]CDHU-182'!$A$9:$A$4098,0),(UPPER(VLOOKUP(B412,'[1]CDHU-182'!$A$9:$H$4098,8,0))),0),IFERROR(IF(MATCH(B412,[1]FDE!$A$7:$A$3232,0),(VLOOKUP(B412,[1]FDE!$A$7:$E$3232,5,0)),0),IF(MATCH(B412,'[1]SIURB Edif'!$A$2:$A$2699,0),(PROPER(VLOOKUP(B412,'[1]SIURB Edif'!A$2:E$2699,5,0))),0))))," ")</f>
        <v>CDHU-182</v>
      </c>
      <c r="D412" s="169" t="s">
        <v>808</v>
      </c>
      <c r="E412" s="170" t="s">
        <v>75</v>
      </c>
      <c r="F412" s="174">
        <v>13</v>
      </c>
      <c r="G412" s="74"/>
      <c r="H412" s="177">
        <f>ROUND(IFERROR(F412*G412," - "),2)</f>
        <v>0</v>
      </c>
      <c r="I412" s="178" t="e">
        <f>H412/$G$686</f>
        <v>#DIV/0!</v>
      </c>
      <c r="J412" s="19">
        <f t="shared" si="146"/>
        <v>1</v>
      </c>
      <c r="K412" s="68">
        <f>SUM(L412:P412)</f>
        <v>0</v>
      </c>
      <c r="L412" s="69"/>
      <c r="M412" s="69"/>
      <c r="N412" s="69"/>
      <c r="O412" s="69"/>
      <c r="P412" s="69"/>
      <c r="Q412" s="73">
        <f>K412*$H412</f>
        <v>0</v>
      </c>
      <c r="R412" s="68">
        <f>SUM(S412:W412)</f>
        <v>0</v>
      </c>
      <c r="S412" s="69"/>
      <c r="T412" s="69"/>
      <c r="U412" s="69"/>
      <c r="V412" s="69"/>
      <c r="W412" s="69"/>
      <c r="X412" s="71">
        <f>R412*$H412</f>
        <v>0</v>
      </c>
      <c r="Y412" s="68">
        <f>SUM(Z412:AD412)</f>
        <v>0</v>
      </c>
      <c r="Z412" s="69"/>
      <c r="AA412" s="69"/>
      <c r="AB412" s="69"/>
      <c r="AC412" s="69"/>
      <c r="AD412" s="69"/>
      <c r="AE412" s="71">
        <f>Y412*$H412</f>
        <v>0</v>
      </c>
      <c r="AF412" s="68">
        <f>SUM(AG412:AK412)</f>
        <v>0</v>
      </c>
      <c r="AG412" s="69"/>
      <c r="AH412" s="69"/>
      <c r="AI412" s="69"/>
      <c r="AJ412" s="69"/>
      <c r="AK412" s="69"/>
      <c r="AL412" s="71">
        <f>AF412*$H412</f>
        <v>0</v>
      </c>
      <c r="AM412" s="68">
        <f>SUM(AN412:AR412)</f>
        <v>0</v>
      </c>
      <c r="AN412" s="69"/>
      <c r="AO412" s="69"/>
      <c r="AP412" s="69"/>
      <c r="AQ412" s="69"/>
      <c r="AR412" s="69"/>
      <c r="AS412" s="71">
        <f>AM412*$H412</f>
        <v>0</v>
      </c>
      <c r="AT412" s="68">
        <f>SUM(AU412:AY412)</f>
        <v>0</v>
      </c>
      <c r="AU412" s="69"/>
      <c r="AV412" s="69"/>
      <c r="AW412" s="69"/>
      <c r="AX412" s="69"/>
      <c r="AY412" s="69"/>
      <c r="AZ412" s="71">
        <f>AT412*$H412</f>
        <v>0</v>
      </c>
      <c r="BA412" s="68">
        <f>SUM(BB412:BF412)</f>
        <v>0</v>
      </c>
      <c r="BB412" s="69"/>
      <c r="BC412" s="69"/>
      <c r="BD412" s="69"/>
      <c r="BE412" s="69"/>
      <c r="BF412" s="69"/>
      <c r="BG412" s="71">
        <f>BA412*$H412</f>
        <v>0</v>
      </c>
      <c r="BH412" s="68">
        <f>SUM(BI412:BM412)</f>
        <v>0</v>
      </c>
      <c r="BI412" s="69"/>
      <c r="BJ412" s="69"/>
      <c r="BK412" s="69"/>
      <c r="BL412" s="69"/>
      <c r="BM412" s="69"/>
      <c r="BN412" s="71">
        <f>BH412*$H412</f>
        <v>0</v>
      </c>
      <c r="BO412" s="68">
        <f>SUM(BP412:BT412)</f>
        <v>0</v>
      </c>
      <c r="BP412" s="69"/>
      <c r="BQ412" s="69"/>
      <c r="BR412" s="69"/>
      <c r="BS412" s="69"/>
      <c r="BT412" s="69"/>
      <c r="BU412" s="71">
        <f>BO412*$H412</f>
        <v>0</v>
      </c>
      <c r="BV412" s="68">
        <f>SUM(BW412:CA412)</f>
        <v>0</v>
      </c>
      <c r="BW412" s="69"/>
      <c r="BX412" s="69"/>
      <c r="BY412" s="69"/>
      <c r="BZ412" s="69"/>
      <c r="CA412" s="69"/>
      <c r="CB412" s="71">
        <f>BV412*$H412</f>
        <v>0</v>
      </c>
      <c r="CC412" s="68">
        <f>SUM(CD412:CH412)</f>
        <v>0</v>
      </c>
      <c r="CD412" s="69"/>
      <c r="CE412" s="69"/>
      <c r="CF412" s="69"/>
      <c r="CG412" s="69"/>
      <c r="CH412" s="69"/>
      <c r="CI412" s="71">
        <f>CC412*$H412</f>
        <v>0</v>
      </c>
      <c r="CJ412" s="68">
        <f>SUM(CK412:CO412)</f>
        <v>0</v>
      </c>
      <c r="CK412" s="69"/>
      <c r="CL412" s="69"/>
      <c r="CM412" s="69"/>
      <c r="CN412" s="69"/>
      <c r="CO412" s="69"/>
      <c r="CP412" s="71">
        <f>CJ412*$H412</f>
        <v>0</v>
      </c>
      <c r="CQ412" s="68">
        <f>SUM(CR412:CV412)</f>
        <v>0</v>
      </c>
      <c r="CR412" s="69"/>
      <c r="CS412" s="69"/>
      <c r="CT412" s="69"/>
      <c r="CU412" s="69"/>
      <c r="CV412" s="69"/>
      <c r="CW412" s="71">
        <f>CQ412*$H412</f>
        <v>0</v>
      </c>
      <c r="CX412" s="68">
        <f>SUM(CY412:DC412)</f>
        <v>0</v>
      </c>
      <c r="CY412" s="69"/>
      <c r="CZ412" s="69"/>
      <c r="DA412" s="69"/>
      <c r="DB412" s="69"/>
      <c r="DC412" s="69"/>
      <c r="DD412" s="71">
        <f>CX412*$H412</f>
        <v>0</v>
      </c>
      <c r="DE412" s="68">
        <f>SUM(DF412:DJ412)</f>
        <v>0</v>
      </c>
      <c r="DF412" s="69"/>
      <c r="DG412" s="69"/>
      <c r="DH412" s="69"/>
      <c r="DI412" s="69"/>
      <c r="DJ412" s="69"/>
      <c r="DK412" s="71">
        <f>DE412*$H412</f>
        <v>0</v>
      </c>
      <c r="DL412" s="68">
        <f>SUM(DM412:DQ412)</f>
        <v>0</v>
      </c>
      <c r="DM412" s="69"/>
      <c r="DN412" s="69"/>
      <c r="DO412" s="69"/>
      <c r="DP412" s="69"/>
      <c r="DQ412" s="69"/>
      <c r="DR412" s="71">
        <f>DL412*$H412</f>
        <v>0</v>
      </c>
      <c r="DS412" s="68">
        <f>SUM(DT412:DX412)</f>
        <v>0</v>
      </c>
      <c r="DT412" s="69"/>
      <c r="DU412" s="69"/>
      <c r="DV412" s="69"/>
      <c r="DW412" s="69"/>
      <c r="DX412" s="69"/>
      <c r="DY412" s="71">
        <f>DS412*$H412</f>
        <v>0</v>
      </c>
      <c r="DZ412" s="68">
        <f>SUM(EA412:EE412)</f>
        <v>0</v>
      </c>
      <c r="EA412" s="69"/>
      <c r="EB412" s="69"/>
      <c r="EC412" s="69"/>
      <c r="ED412" s="69"/>
      <c r="EE412" s="69"/>
      <c r="EF412" s="71">
        <f>DZ412*$H412</f>
        <v>0</v>
      </c>
      <c r="EG412" s="70">
        <f t="shared" si="144"/>
        <v>1</v>
      </c>
      <c r="EH412" s="73">
        <f t="shared" si="145"/>
        <v>0</v>
      </c>
      <c r="EI412" s="70">
        <f t="shared" si="147"/>
        <v>0</v>
      </c>
      <c r="EJ412" s="66">
        <f t="shared" si="148"/>
        <v>0</v>
      </c>
      <c r="EM412" s="67"/>
    </row>
    <row r="413" spans="1:143" outlineLevel="1" x14ac:dyDescent="0.2">
      <c r="A413" s="302" t="s">
        <v>525</v>
      </c>
      <c r="B413" s="303" t="s">
        <v>301</v>
      </c>
      <c r="C413" s="306" t="str">
        <f>IFERROR(IFERROR(IF(MATCH(B413,[1]SINAPI!$A$3:$A$7037,0),(PROPER(VLOOKUP(B413,[1]SINAPI!$A$3:$E$7037,5,0))),0),IFERROR(IF(MATCH(B413,'[1]CDHU-182'!$A$9:$A$4098,0),(UPPER(VLOOKUP(B413,'[1]CDHU-182'!$A$9:$H$4098,8,0))),0),IFERROR(IF(MATCH(B413,[1]FDE!$A$7:$A$3232,0),(VLOOKUP(B413,[1]FDE!$A$7:$E$3232,5,0)),0),IF(MATCH(B413,'[1]SIURB Edif'!$A$2:$A$2699,0),(PROPER(VLOOKUP(B413,'[1]SIURB Edif'!A$2:E$2699,5,0))),0))))," ")</f>
        <v>CDHU-182</v>
      </c>
      <c r="D413" s="169" t="s">
        <v>809</v>
      </c>
      <c r="E413" s="170" t="s">
        <v>75</v>
      </c>
      <c r="F413" s="174">
        <v>1</v>
      </c>
      <c r="G413" s="74"/>
      <c r="H413" s="177">
        <f>ROUND(IFERROR(F413*G413," - "),2)</f>
        <v>0</v>
      </c>
      <c r="I413" s="178" t="e">
        <f>H413/$G$686</f>
        <v>#DIV/0!</v>
      </c>
      <c r="J413" s="19">
        <f t="shared" si="146"/>
        <v>1</v>
      </c>
      <c r="K413" s="68">
        <f>SUM(L413:P413)</f>
        <v>0</v>
      </c>
      <c r="L413" s="69"/>
      <c r="M413" s="69"/>
      <c r="N413" s="69"/>
      <c r="O413" s="69"/>
      <c r="P413" s="69"/>
      <c r="Q413" s="73">
        <f>K413*$H413</f>
        <v>0</v>
      </c>
      <c r="R413" s="68">
        <f>SUM(S413:W413)</f>
        <v>0</v>
      </c>
      <c r="S413" s="69"/>
      <c r="T413" s="69"/>
      <c r="U413" s="69"/>
      <c r="V413" s="69"/>
      <c r="W413" s="69"/>
      <c r="X413" s="71">
        <f>R413*$H413</f>
        <v>0</v>
      </c>
      <c r="Y413" s="68">
        <f>SUM(Z413:AD413)</f>
        <v>0</v>
      </c>
      <c r="Z413" s="69"/>
      <c r="AA413" s="69"/>
      <c r="AB413" s="69"/>
      <c r="AC413" s="69"/>
      <c r="AD413" s="69"/>
      <c r="AE413" s="71">
        <f>Y413*$H413</f>
        <v>0</v>
      </c>
      <c r="AF413" s="68">
        <f>SUM(AG413:AK413)</f>
        <v>0</v>
      </c>
      <c r="AG413" s="69"/>
      <c r="AH413" s="69"/>
      <c r="AI413" s="69"/>
      <c r="AJ413" s="69"/>
      <c r="AK413" s="69"/>
      <c r="AL413" s="71">
        <f>AF413*$H413</f>
        <v>0</v>
      </c>
      <c r="AM413" s="68">
        <f>SUM(AN413:AR413)</f>
        <v>0</v>
      </c>
      <c r="AN413" s="69"/>
      <c r="AO413" s="69"/>
      <c r="AP413" s="69"/>
      <c r="AQ413" s="69"/>
      <c r="AR413" s="69"/>
      <c r="AS413" s="71">
        <f>AM413*$H413</f>
        <v>0</v>
      </c>
      <c r="AT413" s="68">
        <f>SUM(AU413:AY413)</f>
        <v>0</v>
      </c>
      <c r="AU413" s="69"/>
      <c r="AV413" s="69"/>
      <c r="AW413" s="69"/>
      <c r="AX413" s="69"/>
      <c r="AY413" s="69"/>
      <c r="AZ413" s="71">
        <f>AT413*$H413</f>
        <v>0</v>
      </c>
      <c r="BA413" s="68">
        <f>SUM(BB413:BF413)</f>
        <v>0</v>
      </c>
      <c r="BB413" s="69"/>
      <c r="BC413" s="69"/>
      <c r="BD413" s="69"/>
      <c r="BE413" s="69"/>
      <c r="BF413" s="69"/>
      <c r="BG413" s="71">
        <f>BA413*$H413</f>
        <v>0</v>
      </c>
      <c r="BH413" s="68">
        <f>SUM(BI413:BM413)</f>
        <v>0</v>
      </c>
      <c r="BI413" s="69"/>
      <c r="BJ413" s="69"/>
      <c r="BK413" s="69"/>
      <c r="BL413" s="69"/>
      <c r="BM413" s="69"/>
      <c r="BN413" s="71">
        <f>BH413*$H413</f>
        <v>0</v>
      </c>
      <c r="BO413" s="68">
        <f>SUM(BP413:BT413)</f>
        <v>0</v>
      </c>
      <c r="BP413" s="69"/>
      <c r="BQ413" s="69"/>
      <c r="BR413" s="69"/>
      <c r="BS413" s="69"/>
      <c r="BT413" s="69"/>
      <c r="BU413" s="71">
        <f>BO413*$H413</f>
        <v>0</v>
      </c>
      <c r="BV413" s="68">
        <f>SUM(BW413:CA413)</f>
        <v>0</v>
      </c>
      <c r="BW413" s="69"/>
      <c r="BX413" s="69"/>
      <c r="BY413" s="69"/>
      <c r="BZ413" s="69"/>
      <c r="CA413" s="69"/>
      <c r="CB413" s="71">
        <f>BV413*$H413</f>
        <v>0</v>
      </c>
      <c r="CC413" s="68">
        <f>SUM(CD413:CH413)</f>
        <v>0</v>
      </c>
      <c r="CD413" s="69"/>
      <c r="CE413" s="69"/>
      <c r="CF413" s="69"/>
      <c r="CG413" s="69"/>
      <c r="CH413" s="69"/>
      <c r="CI413" s="71">
        <f>CC413*$H413</f>
        <v>0</v>
      </c>
      <c r="CJ413" s="68">
        <f>SUM(CK413:CO413)</f>
        <v>0</v>
      </c>
      <c r="CK413" s="69"/>
      <c r="CL413" s="69"/>
      <c r="CM413" s="69"/>
      <c r="CN413" s="69"/>
      <c r="CO413" s="69"/>
      <c r="CP413" s="71">
        <f>CJ413*$H413</f>
        <v>0</v>
      </c>
      <c r="CQ413" s="68">
        <f>SUM(CR413:CV413)</f>
        <v>0</v>
      </c>
      <c r="CR413" s="69"/>
      <c r="CS413" s="69"/>
      <c r="CT413" s="69"/>
      <c r="CU413" s="69"/>
      <c r="CV413" s="69"/>
      <c r="CW413" s="71">
        <f>CQ413*$H413</f>
        <v>0</v>
      </c>
      <c r="CX413" s="68">
        <f>SUM(CY413:DC413)</f>
        <v>0</v>
      </c>
      <c r="CY413" s="69"/>
      <c r="CZ413" s="69"/>
      <c r="DA413" s="69"/>
      <c r="DB413" s="69"/>
      <c r="DC413" s="69"/>
      <c r="DD413" s="71">
        <f>CX413*$H413</f>
        <v>0</v>
      </c>
      <c r="DE413" s="68">
        <f>SUM(DF413:DJ413)</f>
        <v>0</v>
      </c>
      <c r="DF413" s="69"/>
      <c r="DG413" s="69"/>
      <c r="DH413" s="69"/>
      <c r="DI413" s="69"/>
      <c r="DJ413" s="69"/>
      <c r="DK413" s="71">
        <f>DE413*$H413</f>
        <v>0</v>
      </c>
      <c r="DL413" s="68">
        <f>SUM(DM413:DQ413)</f>
        <v>0</v>
      </c>
      <c r="DM413" s="69"/>
      <c r="DN413" s="69"/>
      <c r="DO413" s="69"/>
      <c r="DP413" s="69"/>
      <c r="DQ413" s="69"/>
      <c r="DR413" s="71">
        <f>DL413*$H413</f>
        <v>0</v>
      </c>
      <c r="DS413" s="68">
        <f>SUM(DT413:DX413)</f>
        <v>0</v>
      </c>
      <c r="DT413" s="69"/>
      <c r="DU413" s="69"/>
      <c r="DV413" s="69"/>
      <c r="DW413" s="69"/>
      <c r="DX413" s="69"/>
      <c r="DY413" s="71">
        <f>DS413*$H413</f>
        <v>0</v>
      </c>
      <c r="DZ413" s="68">
        <f>SUM(EA413:EE413)</f>
        <v>0</v>
      </c>
      <c r="EA413" s="69"/>
      <c r="EB413" s="69"/>
      <c r="EC413" s="69"/>
      <c r="ED413" s="69"/>
      <c r="EE413" s="69"/>
      <c r="EF413" s="71">
        <f>DZ413*$H413</f>
        <v>0</v>
      </c>
      <c r="EG413" s="70">
        <f t="shared" si="144"/>
        <v>1</v>
      </c>
      <c r="EH413" s="73">
        <f t="shared" si="145"/>
        <v>0</v>
      </c>
      <c r="EI413" s="70">
        <f t="shared" si="147"/>
        <v>0</v>
      </c>
      <c r="EJ413" s="66">
        <f t="shared" si="148"/>
        <v>0</v>
      </c>
      <c r="EM413" s="67"/>
    </row>
    <row r="414" spans="1:143" outlineLevel="1" x14ac:dyDescent="0.2">
      <c r="A414" s="302" t="s">
        <v>526</v>
      </c>
      <c r="B414" s="303" t="s">
        <v>300</v>
      </c>
      <c r="C414" s="306" t="str">
        <f>IFERROR(IFERROR(IF(MATCH(B414,[1]SINAPI!$A$3:$A$7037,0),(PROPER(VLOOKUP(B414,[1]SINAPI!$A$3:$E$7037,5,0))),0),IFERROR(IF(MATCH(B414,'[1]CDHU-182'!$A$9:$A$4098,0),(UPPER(VLOOKUP(B414,'[1]CDHU-182'!$A$9:$H$4098,8,0))),0),IFERROR(IF(MATCH(B414,[1]FDE!$A$7:$A$3232,0),(VLOOKUP(B414,[1]FDE!$A$7:$E$3232,5,0)),0),IF(MATCH(B414,'[1]SIURB Edif'!$A$2:$A$2699,0),(PROPER(VLOOKUP(B414,'[1]SIURB Edif'!A$2:E$2699,5,0))),0))))," ")</f>
        <v>CDHU-182</v>
      </c>
      <c r="D414" s="169" t="s">
        <v>810</v>
      </c>
      <c r="E414" s="170" t="s">
        <v>75</v>
      </c>
      <c r="F414" s="174">
        <v>2</v>
      </c>
      <c r="G414" s="74"/>
      <c r="H414" s="177">
        <f>ROUND(IFERROR(F414*G414," - "),2)</f>
        <v>0</v>
      </c>
      <c r="I414" s="178" t="e">
        <f>H414/$G$686</f>
        <v>#DIV/0!</v>
      </c>
      <c r="J414" s="19">
        <f t="shared" si="146"/>
        <v>1</v>
      </c>
      <c r="K414" s="68">
        <f>SUM(L414:P414)</f>
        <v>0</v>
      </c>
      <c r="L414" s="69"/>
      <c r="M414" s="69"/>
      <c r="N414" s="69"/>
      <c r="O414" s="69"/>
      <c r="P414" s="69"/>
      <c r="Q414" s="73">
        <f>K414*$H414</f>
        <v>0</v>
      </c>
      <c r="R414" s="68">
        <f>SUM(S414:W414)</f>
        <v>0</v>
      </c>
      <c r="S414" s="69"/>
      <c r="T414" s="69"/>
      <c r="U414" s="69"/>
      <c r="V414" s="69"/>
      <c r="W414" s="69"/>
      <c r="X414" s="71">
        <f>R414*$H414</f>
        <v>0</v>
      </c>
      <c r="Y414" s="68">
        <f>SUM(Z414:AD414)</f>
        <v>0</v>
      </c>
      <c r="Z414" s="69"/>
      <c r="AA414" s="69"/>
      <c r="AB414" s="69"/>
      <c r="AC414" s="69"/>
      <c r="AD414" s="69"/>
      <c r="AE414" s="71">
        <f>Y414*$H414</f>
        <v>0</v>
      </c>
      <c r="AF414" s="68">
        <f>SUM(AG414:AK414)</f>
        <v>0</v>
      </c>
      <c r="AG414" s="69"/>
      <c r="AH414" s="69"/>
      <c r="AI414" s="69"/>
      <c r="AJ414" s="69"/>
      <c r="AK414" s="69"/>
      <c r="AL414" s="71">
        <f>AF414*$H414</f>
        <v>0</v>
      </c>
      <c r="AM414" s="68">
        <f>SUM(AN414:AR414)</f>
        <v>0</v>
      </c>
      <c r="AN414" s="69"/>
      <c r="AO414" s="69"/>
      <c r="AP414" s="69"/>
      <c r="AQ414" s="69"/>
      <c r="AR414" s="69"/>
      <c r="AS414" s="71">
        <f>AM414*$H414</f>
        <v>0</v>
      </c>
      <c r="AT414" s="68">
        <f>SUM(AU414:AY414)</f>
        <v>0</v>
      </c>
      <c r="AU414" s="69"/>
      <c r="AV414" s="69"/>
      <c r="AW414" s="69"/>
      <c r="AX414" s="69"/>
      <c r="AY414" s="69"/>
      <c r="AZ414" s="71">
        <f>AT414*$H414</f>
        <v>0</v>
      </c>
      <c r="BA414" s="68">
        <f>SUM(BB414:BF414)</f>
        <v>0</v>
      </c>
      <c r="BB414" s="69"/>
      <c r="BC414" s="69"/>
      <c r="BD414" s="69"/>
      <c r="BE414" s="69"/>
      <c r="BF414" s="69"/>
      <c r="BG414" s="71">
        <f>BA414*$H414</f>
        <v>0</v>
      </c>
      <c r="BH414" s="68">
        <f>SUM(BI414:BM414)</f>
        <v>0</v>
      </c>
      <c r="BI414" s="69"/>
      <c r="BJ414" s="69"/>
      <c r="BK414" s="69"/>
      <c r="BL414" s="69"/>
      <c r="BM414" s="69"/>
      <c r="BN414" s="71">
        <f>BH414*$H414</f>
        <v>0</v>
      </c>
      <c r="BO414" s="68">
        <f>SUM(BP414:BT414)</f>
        <v>0</v>
      </c>
      <c r="BP414" s="69"/>
      <c r="BQ414" s="69"/>
      <c r="BR414" s="69"/>
      <c r="BS414" s="69"/>
      <c r="BT414" s="69"/>
      <c r="BU414" s="71">
        <f>BO414*$H414</f>
        <v>0</v>
      </c>
      <c r="BV414" s="68">
        <f>SUM(BW414:CA414)</f>
        <v>0</v>
      </c>
      <c r="BW414" s="69"/>
      <c r="BX414" s="69"/>
      <c r="BY414" s="69"/>
      <c r="BZ414" s="69"/>
      <c r="CA414" s="69"/>
      <c r="CB414" s="71">
        <f>BV414*$H414</f>
        <v>0</v>
      </c>
      <c r="CC414" s="68">
        <f>SUM(CD414:CH414)</f>
        <v>0</v>
      </c>
      <c r="CD414" s="69"/>
      <c r="CE414" s="69"/>
      <c r="CF414" s="69"/>
      <c r="CG414" s="69"/>
      <c r="CH414" s="69"/>
      <c r="CI414" s="71">
        <f>CC414*$H414</f>
        <v>0</v>
      </c>
      <c r="CJ414" s="68">
        <f>SUM(CK414:CO414)</f>
        <v>0</v>
      </c>
      <c r="CK414" s="69"/>
      <c r="CL414" s="69"/>
      <c r="CM414" s="69"/>
      <c r="CN414" s="69"/>
      <c r="CO414" s="69"/>
      <c r="CP414" s="71">
        <f>CJ414*$H414</f>
        <v>0</v>
      </c>
      <c r="CQ414" s="68">
        <f>SUM(CR414:CV414)</f>
        <v>0</v>
      </c>
      <c r="CR414" s="69"/>
      <c r="CS414" s="69"/>
      <c r="CT414" s="69"/>
      <c r="CU414" s="69"/>
      <c r="CV414" s="69"/>
      <c r="CW414" s="71">
        <f>CQ414*$H414</f>
        <v>0</v>
      </c>
      <c r="CX414" s="68">
        <f>SUM(CY414:DC414)</f>
        <v>0</v>
      </c>
      <c r="CY414" s="69"/>
      <c r="CZ414" s="69"/>
      <c r="DA414" s="69"/>
      <c r="DB414" s="69"/>
      <c r="DC414" s="69"/>
      <c r="DD414" s="71">
        <f>CX414*$H414</f>
        <v>0</v>
      </c>
      <c r="DE414" s="68">
        <f>SUM(DF414:DJ414)</f>
        <v>0</v>
      </c>
      <c r="DF414" s="69"/>
      <c r="DG414" s="69"/>
      <c r="DH414" s="69"/>
      <c r="DI414" s="69"/>
      <c r="DJ414" s="69"/>
      <c r="DK414" s="71">
        <f>DE414*$H414</f>
        <v>0</v>
      </c>
      <c r="DL414" s="68">
        <f>SUM(DM414:DQ414)</f>
        <v>0</v>
      </c>
      <c r="DM414" s="69"/>
      <c r="DN414" s="69"/>
      <c r="DO414" s="69"/>
      <c r="DP414" s="69"/>
      <c r="DQ414" s="69"/>
      <c r="DR414" s="71">
        <f>DL414*$H414</f>
        <v>0</v>
      </c>
      <c r="DS414" s="68">
        <f>SUM(DT414:DX414)</f>
        <v>0</v>
      </c>
      <c r="DT414" s="69"/>
      <c r="DU414" s="69"/>
      <c r="DV414" s="69"/>
      <c r="DW414" s="69"/>
      <c r="DX414" s="69"/>
      <c r="DY414" s="71">
        <f>DS414*$H414</f>
        <v>0</v>
      </c>
      <c r="DZ414" s="68">
        <f>SUM(EA414:EE414)</f>
        <v>0</v>
      </c>
      <c r="EA414" s="69"/>
      <c r="EB414" s="69"/>
      <c r="EC414" s="69"/>
      <c r="ED414" s="69"/>
      <c r="EE414" s="69"/>
      <c r="EF414" s="71">
        <f>DZ414*$H414</f>
        <v>0</v>
      </c>
      <c r="EG414" s="70">
        <f t="shared" si="144"/>
        <v>1</v>
      </c>
      <c r="EH414" s="73">
        <f t="shared" si="145"/>
        <v>0</v>
      </c>
      <c r="EI414" s="70">
        <f t="shared" si="147"/>
        <v>0</v>
      </c>
      <c r="EJ414" s="66">
        <f t="shared" si="148"/>
        <v>0</v>
      </c>
      <c r="EM414" s="67"/>
    </row>
    <row r="415" spans="1:143" outlineLevel="1" x14ac:dyDescent="0.2">
      <c r="A415" s="313" t="s">
        <v>228</v>
      </c>
      <c r="B415" s="314"/>
      <c r="C415" s="307"/>
      <c r="D415" s="176" t="s">
        <v>358</v>
      </c>
      <c r="E415" s="28">
        <f>SUM(H416:H418)</f>
        <v>0</v>
      </c>
      <c r="F415" s="28"/>
      <c r="G415" s="28"/>
      <c r="H415" s="28"/>
      <c r="I415" s="27" t="e">
        <f>E415/$G$686</f>
        <v>#DIV/0!</v>
      </c>
      <c r="J415" s="19">
        <f>EG415</f>
        <v>1</v>
      </c>
      <c r="K415" s="68"/>
      <c r="L415" s="69"/>
      <c r="M415" s="69"/>
      <c r="N415" s="69"/>
      <c r="O415" s="69"/>
      <c r="P415" s="70"/>
      <c r="Q415" s="73"/>
      <c r="R415" s="68"/>
      <c r="S415" s="69"/>
      <c r="T415" s="69"/>
      <c r="U415" s="69"/>
      <c r="V415" s="69"/>
      <c r="W415" s="70"/>
      <c r="X415" s="71"/>
      <c r="Y415" s="68"/>
      <c r="Z415" s="69"/>
      <c r="AA415" s="69"/>
      <c r="AB415" s="69"/>
      <c r="AC415" s="69"/>
      <c r="AD415" s="70"/>
      <c r="AE415" s="71"/>
      <c r="AF415" s="68"/>
      <c r="AG415" s="69"/>
      <c r="AH415" s="69"/>
      <c r="AI415" s="69"/>
      <c r="AJ415" s="69"/>
      <c r="AK415" s="70"/>
      <c r="AL415" s="71"/>
      <c r="AM415" s="68"/>
      <c r="AN415" s="69"/>
      <c r="AO415" s="69"/>
      <c r="AP415" s="69"/>
      <c r="AQ415" s="69"/>
      <c r="AR415" s="70"/>
      <c r="AS415" s="71"/>
      <c r="AT415" s="68"/>
      <c r="AU415" s="69"/>
      <c r="AV415" s="69"/>
      <c r="AW415" s="69"/>
      <c r="AX415" s="69"/>
      <c r="AY415" s="70"/>
      <c r="AZ415" s="71"/>
      <c r="BA415" s="68"/>
      <c r="BB415" s="69"/>
      <c r="BC415" s="69"/>
      <c r="BD415" s="69"/>
      <c r="BE415" s="69"/>
      <c r="BF415" s="70"/>
      <c r="BG415" s="71"/>
      <c r="BH415" s="68"/>
      <c r="BI415" s="69"/>
      <c r="BJ415" s="69"/>
      <c r="BK415" s="69"/>
      <c r="BL415" s="69"/>
      <c r="BM415" s="70"/>
      <c r="BN415" s="71"/>
      <c r="BO415" s="68"/>
      <c r="BP415" s="69"/>
      <c r="BQ415" s="69"/>
      <c r="BR415" s="69"/>
      <c r="BS415" s="69"/>
      <c r="BT415" s="70"/>
      <c r="BU415" s="71"/>
      <c r="BV415" s="68"/>
      <c r="BW415" s="69"/>
      <c r="BX415" s="69"/>
      <c r="BY415" s="69"/>
      <c r="BZ415" s="69"/>
      <c r="CA415" s="70"/>
      <c r="CB415" s="71"/>
      <c r="CC415" s="68"/>
      <c r="CD415" s="69"/>
      <c r="CE415" s="69"/>
      <c r="CF415" s="69"/>
      <c r="CG415" s="69"/>
      <c r="CH415" s="70"/>
      <c r="CI415" s="71"/>
      <c r="CJ415" s="68"/>
      <c r="CK415" s="69"/>
      <c r="CL415" s="69"/>
      <c r="CM415" s="69"/>
      <c r="CN415" s="69"/>
      <c r="CO415" s="70"/>
      <c r="CP415" s="71"/>
      <c r="CQ415" s="68"/>
      <c r="CR415" s="69"/>
      <c r="CS415" s="69"/>
      <c r="CT415" s="69"/>
      <c r="CU415" s="69"/>
      <c r="CV415" s="70"/>
      <c r="CW415" s="71"/>
      <c r="CX415" s="68"/>
      <c r="CY415" s="69"/>
      <c r="CZ415" s="69"/>
      <c r="DA415" s="69"/>
      <c r="DB415" s="69"/>
      <c r="DC415" s="70"/>
      <c r="DD415" s="71"/>
      <c r="DE415" s="68"/>
      <c r="DF415" s="69"/>
      <c r="DG415" s="69"/>
      <c r="DH415" s="69"/>
      <c r="DI415" s="69"/>
      <c r="DJ415" s="70"/>
      <c r="DK415" s="71"/>
      <c r="DL415" s="68"/>
      <c r="DM415" s="69"/>
      <c r="DN415" s="69"/>
      <c r="DO415" s="69"/>
      <c r="DP415" s="69"/>
      <c r="DQ415" s="70"/>
      <c r="DR415" s="71"/>
      <c r="DS415" s="68"/>
      <c r="DT415" s="69"/>
      <c r="DU415" s="69"/>
      <c r="DV415" s="69"/>
      <c r="DW415" s="69"/>
      <c r="DX415" s="70"/>
      <c r="DY415" s="71"/>
      <c r="DZ415" s="68"/>
      <c r="EA415" s="69"/>
      <c r="EB415" s="69"/>
      <c r="EC415" s="69"/>
      <c r="ED415" s="69"/>
      <c r="EE415" s="70"/>
      <c r="EF415" s="71"/>
      <c r="EG415" s="70">
        <f>1-EI415</f>
        <v>1</v>
      </c>
      <c r="EH415" s="73">
        <f>H415-EJ415</f>
        <v>0</v>
      </c>
      <c r="EI415" s="70">
        <f>SUM(CJ415,CC415,BV415,BO415,BH415,BA415,AT415,AM415,AF415,Y415,R415,K415,CQ415,CX415,DE415,DL415,DS415,DZ415)</f>
        <v>0</v>
      </c>
      <c r="EJ415" s="66">
        <f>SUM(CP415,CI415,CB415,BU415,BN415,BG415,AZ415,AS415,AL415,AE415,X415,Q415,CW415,DD415,DK415,DR415,DY415,EF415)</f>
        <v>0</v>
      </c>
      <c r="EM415" s="67"/>
    </row>
    <row r="416" spans="1:143" outlineLevel="1" x14ac:dyDescent="0.2">
      <c r="A416" s="302" t="s">
        <v>527</v>
      </c>
      <c r="B416" s="303" t="s">
        <v>237</v>
      </c>
      <c r="C416" s="306" t="str">
        <f>IFERROR(IFERROR(IF(MATCH(B416,[1]SINAPI!$A$3:$A$7037,0),(PROPER(VLOOKUP(B416,[1]SINAPI!$A$3:$E$7037,5,0))),0),IFERROR(IF(MATCH(B416,'[1]CDHU-182'!$A$9:$A$4098,0),(UPPER(VLOOKUP(B416,'[1]CDHU-182'!$A$9:$H$4098,8,0))),0),IFERROR(IF(MATCH(B416,[1]FDE!$A$7:$A$3232,0),(VLOOKUP(B416,[1]FDE!$A$7:$E$3232,5,0)),0),IF(MATCH(B416,'[1]SIURB Edif'!$A$2:$A$2699,0),(PROPER(VLOOKUP(B416,'[1]SIURB Edif'!A$2:E$2699,5,0))),0))))," ")</f>
        <v>CDHU-182</v>
      </c>
      <c r="D416" s="169" t="s">
        <v>814</v>
      </c>
      <c r="E416" s="170" t="s">
        <v>22</v>
      </c>
      <c r="F416" s="174">
        <v>7.06</v>
      </c>
      <c r="G416" s="74"/>
      <c r="H416" s="172">
        <f>ROUND(IFERROR(F416*G416," - "),2)</f>
        <v>0</v>
      </c>
      <c r="I416" s="175" t="e">
        <f>H416/$G$686</f>
        <v>#DIV/0!</v>
      </c>
      <c r="J416" s="19">
        <f>EG416</f>
        <v>1</v>
      </c>
      <c r="K416" s="68">
        <f>SUM(L416:P416)</f>
        <v>0</v>
      </c>
      <c r="L416" s="69"/>
      <c r="M416" s="69"/>
      <c r="N416" s="69"/>
      <c r="O416" s="69"/>
      <c r="P416" s="69"/>
      <c r="Q416" s="73">
        <f>K416*$H416</f>
        <v>0</v>
      </c>
      <c r="R416" s="68">
        <f>SUM(S416:W416)</f>
        <v>0</v>
      </c>
      <c r="S416" s="69"/>
      <c r="T416" s="69"/>
      <c r="U416" s="69"/>
      <c r="V416" s="69"/>
      <c r="W416" s="69"/>
      <c r="X416" s="71">
        <f>R416*$H416</f>
        <v>0</v>
      </c>
      <c r="Y416" s="68">
        <f>SUM(Z416:AD416)</f>
        <v>0</v>
      </c>
      <c r="Z416" s="69"/>
      <c r="AA416" s="69"/>
      <c r="AB416" s="69"/>
      <c r="AC416" s="69"/>
      <c r="AD416" s="69"/>
      <c r="AE416" s="71">
        <f>Y416*$H416</f>
        <v>0</v>
      </c>
      <c r="AF416" s="68">
        <f>SUM(AG416:AK416)</f>
        <v>0</v>
      </c>
      <c r="AG416" s="69"/>
      <c r="AH416" s="69"/>
      <c r="AI416" s="69"/>
      <c r="AJ416" s="69"/>
      <c r="AK416" s="69"/>
      <c r="AL416" s="71">
        <f>AF416*$H416</f>
        <v>0</v>
      </c>
      <c r="AM416" s="68">
        <f>SUM(AN416:AR416)</f>
        <v>0</v>
      </c>
      <c r="AN416" s="69"/>
      <c r="AO416" s="69"/>
      <c r="AP416" s="69"/>
      <c r="AQ416" s="69"/>
      <c r="AR416" s="69"/>
      <c r="AS416" s="71">
        <f>AM416*$H416</f>
        <v>0</v>
      </c>
      <c r="AT416" s="68">
        <f>SUM(AU416:AY416)</f>
        <v>0</v>
      </c>
      <c r="AU416" s="69"/>
      <c r="AV416" s="69"/>
      <c r="AW416" s="69"/>
      <c r="AX416" s="69"/>
      <c r="AY416" s="69"/>
      <c r="AZ416" s="71">
        <f>AT416*$H416</f>
        <v>0</v>
      </c>
      <c r="BA416" s="68">
        <f>SUM(BB416:BF416)</f>
        <v>0</v>
      </c>
      <c r="BB416" s="69"/>
      <c r="BC416" s="69"/>
      <c r="BD416" s="69"/>
      <c r="BE416" s="69"/>
      <c r="BF416" s="69"/>
      <c r="BG416" s="71">
        <f>BA416*$H416</f>
        <v>0</v>
      </c>
      <c r="BH416" s="68">
        <f>SUM(BI416:BM416)</f>
        <v>0</v>
      </c>
      <c r="BI416" s="69"/>
      <c r="BJ416" s="69"/>
      <c r="BK416" s="69"/>
      <c r="BL416" s="69"/>
      <c r="BM416" s="69"/>
      <c r="BN416" s="71">
        <f>BH416*$H416</f>
        <v>0</v>
      </c>
      <c r="BO416" s="68">
        <f>SUM(BP416:BT416)</f>
        <v>0</v>
      </c>
      <c r="BP416" s="69"/>
      <c r="BQ416" s="69"/>
      <c r="BR416" s="69"/>
      <c r="BS416" s="69"/>
      <c r="BT416" s="69"/>
      <c r="BU416" s="71">
        <f>BO416*$H416</f>
        <v>0</v>
      </c>
      <c r="BV416" s="68">
        <f>SUM(BW416:CA416)</f>
        <v>0</v>
      </c>
      <c r="BW416" s="69"/>
      <c r="BX416" s="69"/>
      <c r="BY416" s="69"/>
      <c r="BZ416" s="69"/>
      <c r="CA416" s="69"/>
      <c r="CB416" s="71">
        <f>BV416*$H416</f>
        <v>0</v>
      </c>
      <c r="CC416" s="68">
        <f>SUM(CD416:CH416)</f>
        <v>0</v>
      </c>
      <c r="CD416" s="69"/>
      <c r="CE416" s="69"/>
      <c r="CF416" s="69"/>
      <c r="CG416" s="69"/>
      <c r="CH416" s="69"/>
      <c r="CI416" s="71">
        <f>CC416*$H416</f>
        <v>0</v>
      </c>
      <c r="CJ416" s="68">
        <f>SUM(CK416:CO416)</f>
        <v>0</v>
      </c>
      <c r="CK416" s="69"/>
      <c r="CL416" s="69"/>
      <c r="CM416" s="69"/>
      <c r="CN416" s="69"/>
      <c r="CO416" s="69"/>
      <c r="CP416" s="71">
        <f>CJ416*$H416</f>
        <v>0</v>
      </c>
      <c r="CQ416" s="68">
        <f>SUM(CR416:CV416)</f>
        <v>0</v>
      </c>
      <c r="CR416" s="69"/>
      <c r="CS416" s="69"/>
      <c r="CT416" s="69"/>
      <c r="CU416" s="69"/>
      <c r="CV416" s="69"/>
      <c r="CW416" s="71">
        <f>CQ416*$H416</f>
        <v>0</v>
      </c>
      <c r="CX416" s="68">
        <f>SUM(CY416:DC416)</f>
        <v>0</v>
      </c>
      <c r="CY416" s="69"/>
      <c r="CZ416" s="69"/>
      <c r="DA416" s="69"/>
      <c r="DB416" s="69"/>
      <c r="DC416" s="69"/>
      <c r="DD416" s="71">
        <f>CX416*$H416</f>
        <v>0</v>
      </c>
      <c r="DE416" s="68">
        <f>SUM(DF416:DJ416)</f>
        <v>0</v>
      </c>
      <c r="DF416" s="69"/>
      <c r="DG416" s="69"/>
      <c r="DH416" s="69"/>
      <c r="DI416" s="69"/>
      <c r="DJ416" s="69"/>
      <c r="DK416" s="71">
        <f>DE416*$H416</f>
        <v>0</v>
      </c>
      <c r="DL416" s="68">
        <f>SUM(DM416:DQ416)</f>
        <v>0</v>
      </c>
      <c r="DM416" s="69"/>
      <c r="DN416" s="69"/>
      <c r="DO416" s="69"/>
      <c r="DP416" s="69"/>
      <c r="DQ416" s="69"/>
      <c r="DR416" s="71">
        <f>DL416*$H416</f>
        <v>0</v>
      </c>
      <c r="DS416" s="68">
        <f>SUM(DT416:DX416)</f>
        <v>0</v>
      </c>
      <c r="DT416" s="69"/>
      <c r="DU416" s="69"/>
      <c r="DV416" s="69"/>
      <c r="DW416" s="69"/>
      <c r="DX416" s="69"/>
      <c r="DY416" s="71">
        <f>DS416*$H416</f>
        <v>0</v>
      </c>
      <c r="DZ416" s="68">
        <f>SUM(EA416:EE416)</f>
        <v>0</v>
      </c>
      <c r="EA416" s="69"/>
      <c r="EB416" s="69"/>
      <c r="EC416" s="69"/>
      <c r="ED416" s="69"/>
      <c r="EE416" s="69"/>
      <c r="EF416" s="71">
        <f>DZ416*$H416</f>
        <v>0</v>
      </c>
      <c r="EG416" s="70">
        <f>1-EI416</f>
        <v>1</v>
      </c>
      <c r="EH416" s="73">
        <f>H416-EJ416</f>
        <v>0</v>
      </c>
      <c r="EI416" s="70">
        <f>SUM(CJ416,CC416,BV416,BO416,BH416,BA416,AT416,AM416,AF416,Y416,R416,K416,CQ416,CX416,DE416,DL416,DS416,DZ416)</f>
        <v>0</v>
      </c>
      <c r="EJ416" s="66">
        <f>SUM(CP416,CI416,CB416,BU416,BN416,BG416,AZ416,AS416,AL416,AE416,X416,Q416,CW416,DD416,DK416,DR416,DY416,EF416)</f>
        <v>0</v>
      </c>
      <c r="EM416" s="67"/>
    </row>
    <row r="417" spans="1:143" outlineLevel="1" x14ac:dyDescent="0.2">
      <c r="A417" s="302" t="s">
        <v>528</v>
      </c>
      <c r="B417" s="303" t="s">
        <v>224</v>
      </c>
      <c r="C417" s="306" t="str">
        <f>IFERROR(IFERROR(IF(MATCH(B417,[1]SINAPI!$A$3:$A$7037,0),(PROPER(VLOOKUP(B417,[1]SINAPI!$A$3:$E$7037,5,0))),0),IFERROR(IF(MATCH(B417,'[1]CDHU-182'!$A$9:$A$4098,0),(UPPER(VLOOKUP(B417,'[1]CDHU-182'!$A$9:$H$4098,8,0))),0),IFERROR(IF(MATCH(B417,[1]FDE!$A$7:$A$3232,0),(VLOOKUP(B417,[1]FDE!$A$7:$E$3232,5,0)),0),IF(MATCH(B417,'[1]SIURB Edif'!$A$2:$A$2699,0),(PROPER(VLOOKUP(B417,'[1]SIURB Edif'!A$2:E$2699,5,0))),0))))," ")</f>
        <v>CDHU-182</v>
      </c>
      <c r="D417" s="169" t="s">
        <v>823</v>
      </c>
      <c r="E417" s="170" t="s">
        <v>22</v>
      </c>
      <c r="F417" s="174">
        <v>43.38</v>
      </c>
      <c r="G417" s="74"/>
      <c r="H417" s="172">
        <f>ROUND(IFERROR(F417*G417," - "),2)</f>
        <v>0</v>
      </c>
      <c r="I417" s="175" t="e">
        <f>H417/$G$686</f>
        <v>#DIV/0!</v>
      </c>
      <c r="J417" s="19">
        <f>EG417</f>
        <v>1</v>
      </c>
      <c r="K417" s="68">
        <f>SUM(L417:P417)</f>
        <v>0</v>
      </c>
      <c r="L417" s="69"/>
      <c r="M417" s="69"/>
      <c r="N417" s="69"/>
      <c r="O417" s="69"/>
      <c r="P417" s="69"/>
      <c r="Q417" s="73">
        <f>K417*$H417</f>
        <v>0</v>
      </c>
      <c r="R417" s="68">
        <f>SUM(S417:W417)</f>
        <v>0</v>
      </c>
      <c r="S417" s="69"/>
      <c r="T417" s="69"/>
      <c r="U417" s="69"/>
      <c r="V417" s="69"/>
      <c r="W417" s="69"/>
      <c r="X417" s="71">
        <f>R417*$H417</f>
        <v>0</v>
      </c>
      <c r="Y417" s="68">
        <f>SUM(Z417:AD417)</f>
        <v>0</v>
      </c>
      <c r="Z417" s="69"/>
      <c r="AA417" s="69"/>
      <c r="AB417" s="69"/>
      <c r="AC417" s="69"/>
      <c r="AD417" s="69"/>
      <c r="AE417" s="71">
        <f>Y417*$H417</f>
        <v>0</v>
      </c>
      <c r="AF417" s="68">
        <f>SUM(AG417:AK417)</f>
        <v>0</v>
      </c>
      <c r="AG417" s="69"/>
      <c r="AH417" s="69"/>
      <c r="AI417" s="69"/>
      <c r="AJ417" s="69"/>
      <c r="AK417" s="69"/>
      <c r="AL417" s="71">
        <f>AF417*$H417</f>
        <v>0</v>
      </c>
      <c r="AM417" s="68">
        <f>SUM(AN417:AR417)</f>
        <v>0</v>
      </c>
      <c r="AN417" s="69"/>
      <c r="AO417" s="69"/>
      <c r="AP417" s="69"/>
      <c r="AQ417" s="69"/>
      <c r="AR417" s="69"/>
      <c r="AS417" s="71">
        <f>AM417*$H417</f>
        <v>0</v>
      </c>
      <c r="AT417" s="68">
        <f>SUM(AU417:AY417)</f>
        <v>0</v>
      </c>
      <c r="AU417" s="69"/>
      <c r="AV417" s="69"/>
      <c r="AW417" s="69"/>
      <c r="AX417" s="69"/>
      <c r="AY417" s="69"/>
      <c r="AZ417" s="71">
        <f>AT417*$H417</f>
        <v>0</v>
      </c>
      <c r="BA417" s="68">
        <f>SUM(BB417:BF417)</f>
        <v>0</v>
      </c>
      <c r="BB417" s="69"/>
      <c r="BC417" s="69"/>
      <c r="BD417" s="69"/>
      <c r="BE417" s="69"/>
      <c r="BF417" s="69"/>
      <c r="BG417" s="71">
        <f>BA417*$H417</f>
        <v>0</v>
      </c>
      <c r="BH417" s="68">
        <f>SUM(BI417:BM417)</f>
        <v>0</v>
      </c>
      <c r="BI417" s="69"/>
      <c r="BJ417" s="69"/>
      <c r="BK417" s="69"/>
      <c r="BL417" s="69"/>
      <c r="BM417" s="69"/>
      <c r="BN417" s="71">
        <f>BH417*$H417</f>
        <v>0</v>
      </c>
      <c r="BO417" s="68">
        <f>SUM(BP417:BT417)</f>
        <v>0</v>
      </c>
      <c r="BP417" s="69"/>
      <c r="BQ417" s="69"/>
      <c r="BR417" s="69"/>
      <c r="BS417" s="69"/>
      <c r="BT417" s="69"/>
      <c r="BU417" s="71">
        <f>BO417*$H417</f>
        <v>0</v>
      </c>
      <c r="BV417" s="68">
        <f>SUM(BW417:CA417)</f>
        <v>0</v>
      </c>
      <c r="BW417" s="69"/>
      <c r="BX417" s="69"/>
      <c r="BY417" s="69"/>
      <c r="BZ417" s="69"/>
      <c r="CA417" s="69"/>
      <c r="CB417" s="71">
        <f>BV417*$H417</f>
        <v>0</v>
      </c>
      <c r="CC417" s="68">
        <f>SUM(CD417:CH417)</f>
        <v>0</v>
      </c>
      <c r="CD417" s="69"/>
      <c r="CE417" s="69"/>
      <c r="CF417" s="69"/>
      <c r="CG417" s="69"/>
      <c r="CH417" s="69"/>
      <c r="CI417" s="71">
        <f>CC417*$H417</f>
        <v>0</v>
      </c>
      <c r="CJ417" s="68">
        <f>SUM(CK417:CO417)</f>
        <v>0</v>
      </c>
      <c r="CK417" s="69"/>
      <c r="CL417" s="69"/>
      <c r="CM417" s="69"/>
      <c r="CN417" s="69"/>
      <c r="CO417" s="69"/>
      <c r="CP417" s="71">
        <f>CJ417*$H417</f>
        <v>0</v>
      </c>
      <c r="CQ417" s="68">
        <f>SUM(CR417:CV417)</f>
        <v>0</v>
      </c>
      <c r="CR417" s="69"/>
      <c r="CS417" s="69"/>
      <c r="CT417" s="69"/>
      <c r="CU417" s="69"/>
      <c r="CV417" s="69"/>
      <c r="CW417" s="71">
        <f>CQ417*$H417</f>
        <v>0</v>
      </c>
      <c r="CX417" s="68">
        <f>SUM(CY417:DC417)</f>
        <v>0</v>
      </c>
      <c r="CY417" s="69"/>
      <c r="CZ417" s="69"/>
      <c r="DA417" s="69"/>
      <c r="DB417" s="69"/>
      <c r="DC417" s="69"/>
      <c r="DD417" s="71">
        <f>CX417*$H417</f>
        <v>0</v>
      </c>
      <c r="DE417" s="68">
        <f>SUM(DF417:DJ417)</f>
        <v>0</v>
      </c>
      <c r="DF417" s="69"/>
      <c r="DG417" s="69"/>
      <c r="DH417" s="69"/>
      <c r="DI417" s="69"/>
      <c r="DJ417" s="69"/>
      <c r="DK417" s="71">
        <f>DE417*$H417</f>
        <v>0</v>
      </c>
      <c r="DL417" s="68">
        <f>SUM(DM417:DQ417)</f>
        <v>0</v>
      </c>
      <c r="DM417" s="69"/>
      <c r="DN417" s="69"/>
      <c r="DO417" s="69"/>
      <c r="DP417" s="69"/>
      <c r="DQ417" s="69"/>
      <c r="DR417" s="71">
        <f>DL417*$H417</f>
        <v>0</v>
      </c>
      <c r="DS417" s="68">
        <f>SUM(DT417:DX417)</f>
        <v>0</v>
      </c>
      <c r="DT417" s="69"/>
      <c r="DU417" s="69"/>
      <c r="DV417" s="69"/>
      <c r="DW417" s="69"/>
      <c r="DX417" s="69"/>
      <c r="DY417" s="71">
        <f>DS417*$H417</f>
        <v>0</v>
      </c>
      <c r="DZ417" s="68">
        <f>SUM(EA417:EE417)</f>
        <v>0</v>
      </c>
      <c r="EA417" s="69"/>
      <c r="EB417" s="69"/>
      <c r="EC417" s="69"/>
      <c r="ED417" s="69"/>
      <c r="EE417" s="69"/>
      <c r="EF417" s="71">
        <f>DZ417*$H417</f>
        <v>0</v>
      </c>
      <c r="EG417" s="70">
        <f>1-EI417</f>
        <v>1</v>
      </c>
      <c r="EH417" s="73">
        <f>H417-EJ417</f>
        <v>0</v>
      </c>
      <c r="EI417" s="70">
        <f>SUM(CJ417,CC417,BV417,BO417,BH417,BA417,AT417,AM417,AF417,Y417,R417,K417,CQ417,CX417,DE417,DL417,DS417,DZ417)</f>
        <v>0</v>
      </c>
      <c r="EJ417" s="66">
        <f>SUM(CP417,CI417,CB417,BU417,BN417,BG417,AZ417,AS417,AL417,AE417,X417,Q417,CW417,DD417,DK417,DR417,DY417,EF417)</f>
        <v>0</v>
      </c>
      <c r="EM417" s="67"/>
    </row>
    <row r="418" spans="1:143" outlineLevel="1" x14ac:dyDescent="0.2">
      <c r="A418" s="302" t="s">
        <v>529</v>
      </c>
      <c r="B418" s="303">
        <v>150312</v>
      </c>
      <c r="C418" s="306" t="str">
        <f>IFERROR(IFERROR(IF(MATCH(B418,[1]SINAPI!$A$3:$A$7037,0),(PROPER(VLOOKUP(B418,[1]SINAPI!$A$3:$E$7037,5,0))),0),IFERROR(IF(MATCH(B418,'[1]CDHU-182'!$A$9:$A$4098,0),(UPPER(VLOOKUP(B418,'[1]CDHU-182'!$A$9:$H$4098,8,0))),0),IFERROR(IF(MATCH(B418,[1]FDE!$A$7:$A$3232,0),(VLOOKUP(B418,[1]FDE!$A$7:$E$3232,5,0)),0),IF(MATCH(B418,'[1]SIURB Edif'!$A$2:$A$2699,0),(PROPER(VLOOKUP(B418,'[1]SIURB Edif'!A$2:E$2699,5,0))),0))))," ")</f>
        <v>Siurb (Edif)-Jan/21</v>
      </c>
      <c r="D418" s="169" t="s">
        <v>821</v>
      </c>
      <c r="E418" s="170" t="s">
        <v>322</v>
      </c>
      <c r="F418" s="174">
        <v>7.06</v>
      </c>
      <c r="G418" s="74"/>
      <c r="H418" s="172">
        <f>ROUND(IFERROR(F418*G418," - "),2)</f>
        <v>0</v>
      </c>
      <c r="I418" s="175" t="e">
        <f>H418/$G$686</f>
        <v>#DIV/0!</v>
      </c>
      <c r="J418" s="19">
        <f>EG418</f>
        <v>1</v>
      </c>
      <c r="K418" s="68">
        <f>SUM(L418:P418)</f>
        <v>0</v>
      </c>
      <c r="L418" s="69"/>
      <c r="M418" s="69"/>
      <c r="N418" s="69"/>
      <c r="O418" s="69"/>
      <c r="P418" s="69"/>
      <c r="Q418" s="73">
        <f>K418*$H418</f>
        <v>0</v>
      </c>
      <c r="R418" s="68">
        <f>SUM(S418:W418)</f>
        <v>0</v>
      </c>
      <c r="S418" s="69"/>
      <c r="T418" s="69"/>
      <c r="U418" s="69"/>
      <c r="V418" s="69"/>
      <c r="W418" s="69"/>
      <c r="X418" s="71">
        <f>R418*$H418</f>
        <v>0</v>
      </c>
      <c r="Y418" s="68">
        <f>SUM(Z418:AD418)</f>
        <v>0</v>
      </c>
      <c r="Z418" s="69"/>
      <c r="AA418" s="69"/>
      <c r="AB418" s="69"/>
      <c r="AC418" s="69"/>
      <c r="AD418" s="69"/>
      <c r="AE418" s="71">
        <f>Y418*$H418</f>
        <v>0</v>
      </c>
      <c r="AF418" s="68">
        <f>SUM(AG418:AK418)</f>
        <v>0</v>
      </c>
      <c r="AG418" s="69"/>
      <c r="AH418" s="69"/>
      <c r="AI418" s="69"/>
      <c r="AJ418" s="69"/>
      <c r="AK418" s="69"/>
      <c r="AL418" s="71">
        <f>AF418*$H418</f>
        <v>0</v>
      </c>
      <c r="AM418" s="68">
        <f>SUM(AN418:AR418)</f>
        <v>0</v>
      </c>
      <c r="AN418" s="69"/>
      <c r="AO418" s="69"/>
      <c r="AP418" s="69"/>
      <c r="AQ418" s="69"/>
      <c r="AR418" s="69"/>
      <c r="AS418" s="71">
        <f>AM418*$H418</f>
        <v>0</v>
      </c>
      <c r="AT418" s="68">
        <f>SUM(AU418:AY418)</f>
        <v>0</v>
      </c>
      <c r="AU418" s="69"/>
      <c r="AV418" s="69"/>
      <c r="AW418" s="69"/>
      <c r="AX418" s="69"/>
      <c r="AY418" s="69"/>
      <c r="AZ418" s="71">
        <f>AT418*$H418</f>
        <v>0</v>
      </c>
      <c r="BA418" s="68">
        <f>SUM(BB418:BF418)</f>
        <v>0</v>
      </c>
      <c r="BB418" s="69"/>
      <c r="BC418" s="69"/>
      <c r="BD418" s="69"/>
      <c r="BE418" s="69"/>
      <c r="BF418" s="69"/>
      <c r="BG418" s="71">
        <f>BA418*$H418</f>
        <v>0</v>
      </c>
      <c r="BH418" s="68">
        <f>SUM(BI418:BM418)</f>
        <v>0</v>
      </c>
      <c r="BI418" s="69"/>
      <c r="BJ418" s="69"/>
      <c r="BK418" s="69"/>
      <c r="BL418" s="69"/>
      <c r="BM418" s="69"/>
      <c r="BN418" s="71">
        <f>BH418*$H418</f>
        <v>0</v>
      </c>
      <c r="BO418" s="68">
        <f>SUM(BP418:BT418)</f>
        <v>0</v>
      </c>
      <c r="BP418" s="69"/>
      <c r="BQ418" s="69"/>
      <c r="BR418" s="69"/>
      <c r="BS418" s="69"/>
      <c r="BT418" s="69"/>
      <c r="BU418" s="71">
        <f>BO418*$H418</f>
        <v>0</v>
      </c>
      <c r="BV418" s="68">
        <f>SUM(BW418:CA418)</f>
        <v>0</v>
      </c>
      <c r="BW418" s="69"/>
      <c r="BX418" s="69"/>
      <c r="BY418" s="69"/>
      <c r="BZ418" s="69"/>
      <c r="CA418" s="69"/>
      <c r="CB418" s="71">
        <f>BV418*$H418</f>
        <v>0</v>
      </c>
      <c r="CC418" s="68">
        <f>SUM(CD418:CH418)</f>
        <v>0</v>
      </c>
      <c r="CD418" s="69"/>
      <c r="CE418" s="69"/>
      <c r="CF418" s="69"/>
      <c r="CG418" s="69"/>
      <c r="CH418" s="69"/>
      <c r="CI418" s="71">
        <f>CC418*$H418</f>
        <v>0</v>
      </c>
      <c r="CJ418" s="68">
        <f>SUM(CK418:CO418)</f>
        <v>0</v>
      </c>
      <c r="CK418" s="69"/>
      <c r="CL418" s="69"/>
      <c r="CM418" s="69"/>
      <c r="CN418" s="69"/>
      <c r="CO418" s="69"/>
      <c r="CP418" s="71">
        <f>CJ418*$H418</f>
        <v>0</v>
      </c>
      <c r="CQ418" s="68">
        <f>SUM(CR418:CV418)</f>
        <v>0</v>
      </c>
      <c r="CR418" s="69"/>
      <c r="CS418" s="69"/>
      <c r="CT418" s="69"/>
      <c r="CU418" s="69"/>
      <c r="CV418" s="69"/>
      <c r="CW418" s="71">
        <f>CQ418*$H418</f>
        <v>0</v>
      </c>
      <c r="CX418" s="68">
        <f>SUM(CY418:DC418)</f>
        <v>0</v>
      </c>
      <c r="CY418" s="69"/>
      <c r="CZ418" s="69"/>
      <c r="DA418" s="69"/>
      <c r="DB418" s="69"/>
      <c r="DC418" s="69"/>
      <c r="DD418" s="71">
        <f>CX418*$H418</f>
        <v>0</v>
      </c>
      <c r="DE418" s="68">
        <f>SUM(DF418:DJ418)</f>
        <v>0</v>
      </c>
      <c r="DF418" s="69"/>
      <c r="DG418" s="69"/>
      <c r="DH418" s="69"/>
      <c r="DI418" s="69"/>
      <c r="DJ418" s="69"/>
      <c r="DK418" s="71">
        <f>DE418*$H418</f>
        <v>0</v>
      </c>
      <c r="DL418" s="68">
        <f>SUM(DM418:DQ418)</f>
        <v>0</v>
      </c>
      <c r="DM418" s="69"/>
      <c r="DN418" s="69"/>
      <c r="DO418" s="69"/>
      <c r="DP418" s="69"/>
      <c r="DQ418" s="69"/>
      <c r="DR418" s="71">
        <f>DL418*$H418</f>
        <v>0</v>
      </c>
      <c r="DS418" s="68">
        <f>SUM(DT418:DX418)</f>
        <v>0</v>
      </c>
      <c r="DT418" s="69"/>
      <c r="DU418" s="69"/>
      <c r="DV418" s="69"/>
      <c r="DW418" s="69"/>
      <c r="DX418" s="69"/>
      <c r="DY418" s="71">
        <f>DS418*$H418</f>
        <v>0</v>
      </c>
      <c r="DZ418" s="68">
        <f>SUM(EA418:EE418)</f>
        <v>0</v>
      </c>
      <c r="EA418" s="69"/>
      <c r="EB418" s="69"/>
      <c r="EC418" s="69"/>
      <c r="ED418" s="69"/>
      <c r="EE418" s="69"/>
      <c r="EF418" s="71">
        <f>DZ418*$H418</f>
        <v>0</v>
      </c>
      <c r="EG418" s="70">
        <f>1-EI418</f>
        <v>1</v>
      </c>
      <c r="EH418" s="73">
        <f>H418-EJ418</f>
        <v>0</v>
      </c>
      <c r="EI418" s="70">
        <f>SUM(CJ418,CC418,BV418,BO418,BH418,BA418,AT418,AM418,AF418,Y418,R418,K418,CQ418,CX418,DE418,DL418,DS418,DZ418)</f>
        <v>0</v>
      </c>
      <c r="EJ418" s="66">
        <f>SUM(CP418,CI418,CB418,BU418,BN418,BG418,AZ418,AS418,AL418,AE418,X418,Q418,CW418,DD418,DK418,DR418,DY418,EF418)</f>
        <v>0</v>
      </c>
      <c r="EM418" s="67"/>
    </row>
    <row r="419" spans="1:143" ht="25.5" outlineLevel="1" x14ac:dyDescent="0.2">
      <c r="A419" s="313" t="s">
        <v>530</v>
      </c>
      <c r="B419" s="314"/>
      <c r="C419" s="307"/>
      <c r="D419" s="176" t="s">
        <v>355</v>
      </c>
      <c r="E419" s="28">
        <f>SUM(H420:H422)</f>
        <v>0</v>
      </c>
      <c r="F419" s="28"/>
      <c r="G419" s="28"/>
      <c r="H419" s="28"/>
      <c r="I419" s="27" t="e">
        <f>E419/$G$686</f>
        <v>#DIV/0!</v>
      </c>
      <c r="J419" s="19">
        <f t="shared" si="146"/>
        <v>1</v>
      </c>
      <c r="K419" s="68"/>
      <c r="L419" s="69"/>
      <c r="M419" s="69"/>
      <c r="N419" s="69"/>
      <c r="O419" s="69"/>
      <c r="P419" s="70"/>
      <c r="Q419" s="73"/>
      <c r="R419" s="68"/>
      <c r="S419" s="69"/>
      <c r="T419" s="69"/>
      <c r="U419" s="69"/>
      <c r="V419" s="69"/>
      <c r="W419" s="70"/>
      <c r="X419" s="71"/>
      <c r="Y419" s="68"/>
      <c r="Z419" s="69"/>
      <c r="AA419" s="69"/>
      <c r="AB419" s="69"/>
      <c r="AC419" s="69"/>
      <c r="AD419" s="70"/>
      <c r="AE419" s="71"/>
      <c r="AF419" s="68"/>
      <c r="AG419" s="69"/>
      <c r="AH419" s="69"/>
      <c r="AI419" s="69"/>
      <c r="AJ419" s="69"/>
      <c r="AK419" s="70"/>
      <c r="AL419" s="71"/>
      <c r="AM419" s="68"/>
      <c r="AN419" s="69"/>
      <c r="AO419" s="69"/>
      <c r="AP419" s="69"/>
      <c r="AQ419" s="69"/>
      <c r="AR419" s="70"/>
      <c r="AS419" s="71"/>
      <c r="AT419" s="68"/>
      <c r="AU419" s="69"/>
      <c r="AV419" s="69"/>
      <c r="AW419" s="69"/>
      <c r="AX419" s="69"/>
      <c r="AY419" s="70"/>
      <c r="AZ419" s="71"/>
      <c r="BA419" s="68"/>
      <c r="BB419" s="69"/>
      <c r="BC419" s="69"/>
      <c r="BD419" s="69"/>
      <c r="BE419" s="69"/>
      <c r="BF419" s="70"/>
      <c r="BG419" s="71"/>
      <c r="BH419" s="68"/>
      <c r="BI419" s="69"/>
      <c r="BJ419" s="69"/>
      <c r="BK419" s="69"/>
      <c r="BL419" s="69"/>
      <c r="BM419" s="70"/>
      <c r="BN419" s="71"/>
      <c r="BO419" s="68"/>
      <c r="BP419" s="69"/>
      <c r="BQ419" s="69"/>
      <c r="BR419" s="69"/>
      <c r="BS419" s="69"/>
      <c r="BT419" s="70"/>
      <c r="BU419" s="71"/>
      <c r="BV419" s="68"/>
      <c r="BW419" s="69"/>
      <c r="BX419" s="69"/>
      <c r="BY419" s="69"/>
      <c r="BZ419" s="69"/>
      <c r="CA419" s="70"/>
      <c r="CB419" s="71"/>
      <c r="CC419" s="68"/>
      <c r="CD419" s="69"/>
      <c r="CE419" s="69"/>
      <c r="CF419" s="69"/>
      <c r="CG419" s="69"/>
      <c r="CH419" s="70"/>
      <c r="CI419" s="71"/>
      <c r="CJ419" s="68"/>
      <c r="CK419" s="69"/>
      <c r="CL419" s="69"/>
      <c r="CM419" s="69"/>
      <c r="CN419" s="69"/>
      <c r="CO419" s="70"/>
      <c r="CP419" s="71"/>
      <c r="CQ419" s="68"/>
      <c r="CR419" s="69"/>
      <c r="CS419" s="69"/>
      <c r="CT419" s="69"/>
      <c r="CU419" s="69"/>
      <c r="CV419" s="70"/>
      <c r="CW419" s="71"/>
      <c r="CX419" s="68"/>
      <c r="CY419" s="69"/>
      <c r="CZ419" s="69"/>
      <c r="DA419" s="69"/>
      <c r="DB419" s="69"/>
      <c r="DC419" s="70"/>
      <c r="DD419" s="71"/>
      <c r="DE419" s="68"/>
      <c r="DF419" s="69"/>
      <c r="DG419" s="69"/>
      <c r="DH419" s="69"/>
      <c r="DI419" s="69"/>
      <c r="DJ419" s="70"/>
      <c r="DK419" s="71"/>
      <c r="DL419" s="68"/>
      <c r="DM419" s="69"/>
      <c r="DN419" s="69"/>
      <c r="DO419" s="69"/>
      <c r="DP419" s="69"/>
      <c r="DQ419" s="70"/>
      <c r="DR419" s="71"/>
      <c r="DS419" s="68"/>
      <c r="DT419" s="69"/>
      <c r="DU419" s="69"/>
      <c r="DV419" s="69"/>
      <c r="DW419" s="69"/>
      <c r="DX419" s="70"/>
      <c r="DY419" s="71"/>
      <c r="DZ419" s="68"/>
      <c r="EA419" s="69"/>
      <c r="EB419" s="69"/>
      <c r="EC419" s="69"/>
      <c r="ED419" s="69"/>
      <c r="EE419" s="70"/>
      <c r="EF419" s="71"/>
      <c r="EG419" s="70">
        <f t="shared" si="144"/>
        <v>1</v>
      </c>
      <c r="EH419" s="73">
        <f t="shared" si="145"/>
        <v>0</v>
      </c>
      <c r="EI419" s="70">
        <f t="shared" si="147"/>
        <v>0</v>
      </c>
      <c r="EJ419" s="66">
        <f t="shared" si="148"/>
        <v>0</v>
      </c>
      <c r="EM419" s="67"/>
    </row>
    <row r="420" spans="1:143" ht="25.5" outlineLevel="1" x14ac:dyDescent="0.2">
      <c r="A420" s="302" t="s">
        <v>531</v>
      </c>
      <c r="B420" s="303">
        <v>200536</v>
      </c>
      <c r="C420" s="306" t="str">
        <f>IFERROR(IFERROR(IF(MATCH(B420,[1]SINAPI!$A$3:$A$7037,0),(PROPER(VLOOKUP(B420,[1]SINAPI!$A$3:$E$7037,5,0))),0),IFERROR(IF(MATCH(B420,'[1]CDHU-182'!$A$9:$A$4098,0),(UPPER(VLOOKUP(B420,'[1]CDHU-182'!$A$9:$H$4098,8,0))),0),IFERROR(IF(MATCH(B420,[1]FDE!$A$7:$A$3232,0),(VLOOKUP(B420,[1]FDE!$A$7:$E$3232,5,0)),0),IF(MATCH(B420,'[1]SIURB Edif'!$A$2:$A$2699,0),(PROPER(VLOOKUP(B420,'[1]SIURB Edif'!A$2:E$2699,5,0))),0))))," ")</f>
        <v>Siurb (Edif)-Jan/21</v>
      </c>
      <c r="D420" s="169" t="s">
        <v>811</v>
      </c>
      <c r="E420" s="170" t="s">
        <v>338</v>
      </c>
      <c r="F420" s="171">
        <v>1</v>
      </c>
      <c r="G420" s="74"/>
      <c r="H420" s="172">
        <f>ROUND(IFERROR(F420*G420," - "),2)</f>
        <v>0</v>
      </c>
      <c r="I420" s="173" t="e">
        <f>H420/$G$686</f>
        <v>#DIV/0!</v>
      </c>
      <c r="J420" s="19">
        <f t="shared" si="146"/>
        <v>1</v>
      </c>
      <c r="K420" s="68">
        <f>SUM(L420:P420)</f>
        <v>0</v>
      </c>
      <c r="L420" s="69"/>
      <c r="M420" s="69"/>
      <c r="N420" s="69"/>
      <c r="O420" s="69"/>
      <c r="P420" s="69"/>
      <c r="Q420" s="73">
        <f>K420*$H420</f>
        <v>0</v>
      </c>
      <c r="R420" s="68">
        <f>SUM(S420:W420)</f>
        <v>0</v>
      </c>
      <c r="S420" s="69"/>
      <c r="T420" s="69"/>
      <c r="U420" s="69"/>
      <c r="V420" s="69"/>
      <c r="W420" s="69"/>
      <c r="X420" s="71">
        <f>R420*$H420</f>
        <v>0</v>
      </c>
      <c r="Y420" s="68">
        <f>SUM(Z420:AD420)</f>
        <v>0</v>
      </c>
      <c r="Z420" s="69"/>
      <c r="AA420" s="69"/>
      <c r="AB420" s="69"/>
      <c r="AC420" s="69"/>
      <c r="AD420" s="69"/>
      <c r="AE420" s="71">
        <f>Y420*$H420</f>
        <v>0</v>
      </c>
      <c r="AF420" s="68">
        <f>SUM(AG420:AK420)</f>
        <v>0</v>
      </c>
      <c r="AG420" s="69"/>
      <c r="AH420" s="69"/>
      <c r="AI420" s="69"/>
      <c r="AJ420" s="69"/>
      <c r="AK420" s="69"/>
      <c r="AL420" s="71">
        <f>AF420*$H420</f>
        <v>0</v>
      </c>
      <c r="AM420" s="68">
        <f>SUM(AN420:AR420)</f>
        <v>0</v>
      </c>
      <c r="AN420" s="69"/>
      <c r="AO420" s="69"/>
      <c r="AP420" s="69"/>
      <c r="AQ420" s="69"/>
      <c r="AR420" s="69"/>
      <c r="AS420" s="71">
        <f>AM420*$H420</f>
        <v>0</v>
      </c>
      <c r="AT420" s="68">
        <f>SUM(AU420:AY420)</f>
        <v>0</v>
      </c>
      <c r="AU420" s="69"/>
      <c r="AV420" s="69"/>
      <c r="AW420" s="69"/>
      <c r="AX420" s="69"/>
      <c r="AY420" s="69"/>
      <c r="AZ420" s="71">
        <f>AT420*$H420</f>
        <v>0</v>
      </c>
      <c r="BA420" s="68">
        <f>SUM(BB420:BF420)</f>
        <v>0</v>
      </c>
      <c r="BB420" s="69"/>
      <c r="BC420" s="69"/>
      <c r="BD420" s="69"/>
      <c r="BE420" s="69"/>
      <c r="BF420" s="69"/>
      <c r="BG420" s="71">
        <f>BA420*$H420</f>
        <v>0</v>
      </c>
      <c r="BH420" s="68">
        <f>SUM(BI420:BM420)</f>
        <v>0</v>
      </c>
      <c r="BI420" s="69"/>
      <c r="BJ420" s="69"/>
      <c r="BK420" s="69"/>
      <c r="BL420" s="69"/>
      <c r="BM420" s="69"/>
      <c r="BN420" s="71">
        <f>BH420*$H420</f>
        <v>0</v>
      </c>
      <c r="BO420" s="68">
        <f>SUM(BP420:BT420)</f>
        <v>0</v>
      </c>
      <c r="BP420" s="69"/>
      <c r="BQ420" s="69"/>
      <c r="BR420" s="69"/>
      <c r="BS420" s="69"/>
      <c r="BT420" s="69"/>
      <c r="BU420" s="71">
        <f>BO420*$H420</f>
        <v>0</v>
      </c>
      <c r="BV420" s="68">
        <f>SUM(BW420:CA420)</f>
        <v>0</v>
      </c>
      <c r="BW420" s="69"/>
      <c r="BX420" s="69"/>
      <c r="BY420" s="69"/>
      <c r="BZ420" s="69"/>
      <c r="CA420" s="69"/>
      <c r="CB420" s="71">
        <f>BV420*$H420</f>
        <v>0</v>
      </c>
      <c r="CC420" s="68">
        <f>SUM(CD420:CH420)</f>
        <v>0</v>
      </c>
      <c r="CD420" s="69"/>
      <c r="CE420" s="69"/>
      <c r="CF420" s="69"/>
      <c r="CG420" s="69"/>
      <c r="CH420" s="69"/>
      <c r="CI420" s="71">
        <f>CC420*$H420</f>
        <v>0</v>
      </c>
      <c r="CJ420" s="68">
        <f>SUM(CK420:CO420)</f>
        <v>0</v>
      </c>
      <c r="CK420" s="69"/>
      <c r="CL420" s="69"/>
      <c r="CM420" s="69"/>
      <c r="CN420" s="69"/>
      <c r="CO420" s="69"/>
      <c r="CP420" s="71">
        <f>CJ420*$H420</f>
        <v>0</v>
      </c>
      <c r="CQ420" s="68">
        <f>SUM(CR420:CV420)</f>
        <v>0</v>
      </c>
      <c r="CR420" s="69"/>
      <c r="CS420" s="69"/>
      <c r="CT420" s="69"/>
      <c r="CU420" s="69"/>
      <c r="CV420" s="69"/>
      <c r="CW420" s="71">
        <f>CQ420*$H420</f>
        <v>0</v>
      </c>
      <c r="CX420" s="68">
        <f>SUM(CY420:DC420)</f>
        <v>0</v>
      </c>
      <c r="CY420" s="69"/>
      <c r="CZ420" s="69"/>
      <c r="DA420" s="69"/>
      <c r="DB420" s="69"/>
      <c r="DC420" s="69"/>
      <c r="DD420" s="71">
        <f>CX420*$H420</f>
        <v>0</v>
      </c>
      <c r="DE420" s="68">
        <f>SUM(DF420:DJ420)</f>
        <v>0</v>
      </c>
      <c r="DF420" s="69"/>
      <c r="DG420" s="69"/>
      <c r="DH420" s="69"/>
      <c r="DI420" s="69"/>
      <c r="DJ420" s="69"/>
      <c r="DK420" s="71">
        <f>DE420*$H420</f>
        <v>0</v>
      </c>
      <c r="DL420" s="68">
        <f>SUM(DM420:DQ420)</f>
        <v>0</v>
      </c>
      <c r="DM420" s="69"/>
      <c r="DN420" s="69"/>
      <c r="DO420" s="69"/>
      <c r="DP420" s="69"/>
      <c r="DQ420" s="69"/>
      <c r="DR420" s="71">
        <f>DL420*$H420</f>
        <v>0</v>
      </c>
      <c r="DS420" s="68">
        <f>SUM(DT420:DX420)</f>
        <v>0</v>
      </c>
      <c r="DT420" s="69"/>
      <c r="DU420" s="69"/>
      <c r="DV420" s="69"/>
      <c r="DW420" s="69"/>
      <c r="DX420" s="69"/>
      <c r="DY420" s="71">
        <f>DS420*$H420</f>
        <v>0</v>
      </c>
      <c r="DZ420" s="68">
        <f>SUM(EA420:EE420)</f>
        <v>0</v>
      </c>
      <c r="EA420" s="69"/>
      <c r="EB420" s="69"/>
      <c r="EC420" s="69"/>
      <c r="ED420" s="69"/>
      <c r="EE420" s="69"/>
      <c r="EF420" s="71">
        <f>DZ420*$H420</f>
        <v>0</v>
      </c>
      <c r="EG420" s="70">
        <f t="shared" si="144"/>
        <v>1</v>
      </c>
      <c r="EH420" s="73">
        <f t="shared" si="145"/>
        <v>0</v>
      </c>
      <c r="EI420" s="70">
        <f t="shared" si="147"/>
        <v>0</v>
      </c>
      <c r="EJ420" s="66">
        <f t="shared" si="148"/>
        <v>0</v>
      </c>
      <c r="EM420" s="67"/>
    </row>
    <row r="421" spans="1:143" ht="25.5" outlineLevel="1" x14ac:dyDescent="0.2">
      <c r="A421" s="302" t="s">
        <v>532</v>
      </c>
      <c r="B421" s="303" t="s">
        <v>93</v>
      </c>
      <c r="C421" s="306" t="str">
        <f>IFERROR(IFERROR(IF(MATCH(B421,[1]SINAPI!$A$3:$A$7037,0),(PROPER(VLOOKUP(B421,[1]SINAPI!$A$3:$E$7037,5,0))),0),IFERROR(IF(MATCH(B421,'[1]CDHU-182'!$A$9:$A$4098,0),(UPPER(VLOOKUP(B421,'[1]CDHU-182'!$A$9:$H$4098,8,0))),0),IFERROR(IF(MATCH(B421,[1]FDE!$A$7:$A$3232,0),(VLOOKUP(B421,[1]FDE!$A$7:$E$3232,5,0)),0),IF(MATCH(B421,'[1]SIURB Edif'!$A$2:$A$2699,0),(PROPER(VLOOKUP(B421,'[1]SIURB Edif'!A$2:E$2699,5,0))),0))))," ")</f>
        <v>FDE-Julho/21</v>
      </c>
      <c r="D421" s="169" t="s">
        <v>341</v>
      </c>
      <c r="E421" s="170" t="s">
        <v>75</v>
      </c>
      <c r="F421" s="171">
        <v>1</v>
      </c>
      <c r="G421" s="74"/>
      <c r="H421" s="172">
        <f>ROUND(IFERROR(F421*G421," - "),2)</f>
        <v>0</v>
      </c>
      <c r="I421" s="173" t="e">
        <f>H421/$G$686</f>
        <v>#DIV/0!</v>
      </c>
      <c r="J421" s="19">
        <f t="shared" si="146"/>
        <v>1</v>
      </c>
      <c r="K421" s="68">
        <f>SUM(L421:P421)</f>
        <v>0</v>
      </c>
      <c r="L421" s="69"/>
      <c r="M421" s="69"/>
      <c r="N421" s="69"/>
      <c r="O421" s="69"/>
      <c r="P421" s="69"/>
      <c r="Q421" s="73">
        <f>K421*$H421</f>
        <v>0</v>
      </c>
      <c r="R421" s="68">
        <f>SUM(S421:W421)</f>
        <v>0</v>
      </c>
      <c r="S421" s="69"/>
      <c r="T421" s="69"/>
      <c r="U421" s="69"/>
      <c r="V421" s="69"/>
      <c r="W421" s="69"/>
      <c r="X421" s="71">
        <f>R421*$H421</f>
        <v>0</v>
      </c>
      <c r="Y421" s="68">
        <f>SUM(Z421:AD421)</f>
        <v>0</v>
      </c>
      <c r="Z421" s="69"/>
      <c r="AA421" s="69"/>
      <c r="AB421" s="69"/>
      <c r="AC421" s="69"/>
      <c r="AD421" s="69"/>
      <c r="AE421" s="71">
        <f>Y421*$H421</f>
        <v>0</v>
      </c>
      <c r="AF421" s="68">
        <f>SUM(AG421:AK421)</f>
        <v>0</v>
      </c>
      <c r="AG421" s="69"/>
      <c r="AH421" s="69"/>
      <c r="AI421" s="69"/>
      <c r="AJ421" s="69"/>
      <c r="AK421" s="69"/>
      <c r="AL421" s="71">
        <f>AF421*$H421</f>
        <v>0</v>
      </c>
      <c r="AM421" s="68">
        <f>SUM(AN421:AR421)</f>
        <v>0</v>
      </c>
      <c r="AN421" s="69"/>
      <c r="AO421" s="69"/>
      <c r="AP421" s="69"/>
      <c r="AQ421" s="69"/>
      <c r="AR421" s="69"/>
      <c r="AS421" s="71">
        <f>AM421*$H421</f>
        <v>0</v>
      </c>
      <c r="AT421" s="68">
        <f>SUM(AU421:AY421)</f>
        <v>0</v>
      </c>
      <c r="AU421" s="69"/>
      <c r="AV421" s="69"/>
      <c r="AW421" s="69"/>
      <c r="AX421" s="69"/>
      <c r="AY421" s="69"/>
      <c r="AZ421" s="71">
        <f>AT421*$H421</f>
        <v>0</v>
      </c>
      <c r="BA421" s="68">
        <f>SUM(BB421:BF421)</f>
        <v>0</v>
      </c>
      <c r="BB421" s="69"/>
      <c r="BC421" s="69"/>
      <c r="BD421" s="69"/>
      <c r="BE421" s="69"/>
      <c r="BF421" s="69"/>
      <c r="BG421" s="71">
        <f>BA421*$H421</f>
        <v>0</v>
      </c>
      <c r="BH421" s="68">
        <f>SUM(BI421:BM421)</f>
        <v>0</v>
      </c>
      <c r="BI421" s="69"/>
      <c r="BJ421" s="69"/>
      <c r="BK421" s="69"/>
      <c r="BL421" s="69"/>
      <c r="BM421" s="69"/>
      <c r="BN421" s="71">
        <f>BH421*$H421</f>
        <v>0</v>
      </c>
      <c r="BO421" s="68">
        <f>SUM(BP421:BT421)</f>
        <v>0</v>
      </c>
      <c r="BP421" s="69"/>
      <c r="BQ421" s="69"/>
      <c r="BR421" s="69"/>
      <c r="BS421" s="69"/>
      <c r="BT421" s="69"/>
      <c r="BU421" s="71">
        <f>BO421*$H421</f>
        <v>0</v>
      </c>
      <c r="BV421" s="68">
        <f>SUM(BW421:CA421)</f>
        <v>0</v>
      </c>
      <c r="BW421" s="69"/>
      <c r="BX421" s="69"/>
      <c r="BY421" s="69"/>
      <c r="BZ421" s="69"/>
      <c r="CA421" s="69"/>
      <c r="CB421" s="71">
        <f>BV421*$H421</f>
        <v>0</v>
      </c>
      <c r="CC421" s="68">
        <f>SUM(CD421:CH421)</f>
        <v>0</v>
      </c>
      <c r="CD421" s="69"/>
      <c r="CE421" s="69"/>
      <c r="CF421" s="69"/>
      <c r="CG421" s="69"/>
      <c r="CH421" s="69"/>
      <c r="CI421" s="71">
        <f>CC421*$H421</f>
        <v>0</v>
      </c>
      <c r="CJ421" s="68">
        <f>SUM(CK421:CO421)</f>
        <v>0</v>
      </c>
      <c r="CK421" s="69"/>
      <c r="CL421" s="69"/>
      <c r="CM421" s="69"/>
      <c r="CN421" s="69"/>
      <c r="CO421" s="69"/>
      <c r="CP421" s="71">
        <f>CJ421*$H421</f>
        <v>0</v>
      </c>
      <c r="CQ421" s="68">
        <f>SUM(CR421:CV421)</f>
        <v>0</v>
      </c>
      <c r="CR421" s="69"/>
      <c r="CS421" s="69"/>
      <c r="CT421" s="69"/>
      <c r="CU421" s="69"/>
      <c r="CV421" s="69"/>
      <c r="CW421" s="71">
        <f>CQ421*$H421</f>
        <v>0</v>
      </c>
      <c r="CX421" s="68">
        <f>SUM(CY421:DC421)</f>
        <v>0</v>
      </c>
      <c r="CY421" s="69"/>
      <c r="CZ421" s="69"/>
      <c r="DA421" s="69"/>
      <c r="DB421" s="69"/>
      <c r="DC421" s="69"/>
      <c r="DD421" s="71">
        <f>CX421*$H421</f>
        <v>0</v>
      </c>
      <c r="DE421" s="68">
        <f>SUM(DF421:DJ421)</f>
        <v>0</v>
      </c>
      <c r="DF421" s="69"/>
      <c r="DG421" s="69"/>
      <c r="DH421" s="69"/>
      <c r="DI421" s="69"/>
      <c r="DJ421" s="69"/>
      <c r="DK421" s="71">
        <f>DE421*$H421</f>
        <v>0</v>
      </c>
      <c r="DL421" s="68">
        <f>SUM(DM421:DQ421)</f>
        <v>0</v>
      </c>
      <c r="DM421" s="69"/>
      <c r="DN421" s="69"/>
      <c r="DO421" s="69"/>
      <c r="DP421" s="69"/>
      <c r="DQ421" s="69"/>
      <c r="DR421" s="71">
        <f>DL421*$H421</f>
        <v>0</v>
      </c>
      <c r="DS421" s="68">
        <f>SUM(DT421:DX421)</f>
        <v>0</v>
      </c>
      <c r="DT421" s="69"/>
      <c r="DU421" s="69"/>
      <c r="DV421" s="69"/>
      <c r="DW421" s="69"/>
      <c r="DX421" s="69"/>
      <c r="DY421" s="71">
        <f>DS421*$H421</f>
        <v>0</v>
      </c>
      <c r="DZ421" s="68">
        <f>SUM(EA421:EE421)</f>
        <v>0</v>
      </c>
      <c r="EA421" s="69"/>
      <c r="EB421" s="69"/>
      <c r="EC421" s="69"/>
      <c r="ED421" s="69"/>
      <c r="EE421" s="69"/>
      <c r="EF421" s="71">
        <f>DZ421*$H421</f>
        <v>0</v>
      </c>
      <c r="EG421" s="70">
        <f t="shared" si="144"/>
        <v>1</v>
      </c>
      <c r="EH421" s="73">
        <f t="shared" si="145"/>
        <v>0</v>
      </c>
      <c r="EI421" s="70">
        <f t="shared" si="147"/>
        <v>0</v>
      </c>
      <c r="EJ421" s="66">
        <f t="shared" si="148"/>
        <v>0</v>
      </c>
      <c r="EM421" s="67"/>
    </row>
    <row r="422" spans="1:143" ht="26.25" outlineLevel="1" thickBot="1" x14ac:dyDescent="0.25">
      <c r="A422" s="302" t="s">
        <v>533</v>
      </c>
      <c r="B422" s="303" t="s">
        <v>74</v>
      </c>
      <c r="C422" s="306" t="str">
        <f>IFERROR(IFERROR(IF(MATCH(B422,[1]SINAPI!$A$3:$A$7037,0),(PROPER(VLOOKUP(B422,[1]SINAPI!$A$3:$E$7037,5,0))),0),IFERROR(IF(MATCH(B422,'[1]CDHU-182'!$A$9:$A$4098,0),(UPPER(VLOOKUP(B422,'[1]CDHU-182'!$A$9:$H$4098,8,0))),0),IFERROR(IF(MATCH(B422,[1]FDE!$A$7:$A$3232,0),(VLOOKUP(B422,[1]FDE!$A$7:$E$3232,5,0)),0),IF(MATCH(B422,'[1]SIURB Edif'!$A$2:$A$2699,0),(PROPER(VLOOKUP(B422,'[1]SIURB Edif'!A$2:E$2699,5,0))),0))))," ")</f>
        <v>FDE-Julho/21</v>
      </c>
      <c r="D422" s="169" t="s">
        <v>813</v>
      </c>
      <c r="E422" s="170" t="s">
        <v>75</v>
      </c>
      <c r="F422" s="171">
        <v>1</v>
      </c>
      <c r="G422" s="74"/>
      <c r="H422" s="172">
        <f>ROUND(IFERROR(F422*G422," - "),2)</f>
        <v>0</v>
      </c>
      <c r="I422" s="175" t="e">
        <f>H422/$G$686</f>
        <v>#DIV/0!</v>
      </c>
      <c r="J422" s="19">
        <f t="shared" si="146"/>
        <v>1</v>
      </c>
      <c r="K422" s="68">
        <f>SUM(L422:P422)</f>
        <v>0</v>
      </c>
      <c r="L422" s="82"/>
      <c r="M422" s="82"/>
      <c r="N422" s="82"/>
      <c r="O422" s="82"/>
      <c r="P422" s="82"/>
      <c r="Q422" s="73">
        <f>K422*$H422</f>
        <v>0</v>
      </c>
      <c r="R422" s="68">
        <f>SUM(S422:W422)</f>
        <v>0</v>
      </c>
      <c r="S422" s="82"/>
      <c r="T422" s="82"/>
      <c r="U422" s="82"/>
      <c r="V422" s="82"/>
      <c r="W422" s="82"/>
      <c r="X422" s="73">
        <f>R422*$H422</f>
        <v>0</v>
      </c>
      <c r="Y422" s="68">
        <f>SUM(Z422:AD422)</f>
        <v>0</v>
      </c>
      <c r="Z422" s="82"/>
      <c r="AA422" s="82"/>
      <c r="AB422" s="82"/>
      <c r="AC422" s="82"/>
      <c r="AD422" s="82"/>
      <c r="AE422" s="73">
        <f>Y422*$H422</f>
        <v>0</v>
      </c>
      <c r="AF422" s="68">
        <f>SUM(AG422:AK422)</f>
        <v>0</v>
      </c>
      <c r="AG422" s="82"/>
      <c r="AH422" s="82"/>
      <c r="AI422" s="82"/>
      <c r="AJ422" s="82"/>
      <c r="AK422" s="82"/>
      <c r="AL422" s="73">
        <f>AF422*$H422</f>
        <v>0</v>
      </c>
      <c r="AM422" s="68">
        <f>SUM(AN422:AR422)</f>
        <v>0</v>
      </c>
      <c r="AN422" s="82"/>
      <c r="AO422" s="82"/>
      <c r="AP422" s="82"/>
      <c r="AQ422" s="82"/>
      <c r="AR422" s="82"/>
      <c r="AS422" s="73">
        <f>AM422*$H422</f>
        <v>0</v>
      </c>
      <c r="AT422" s="68">
        <f>SUM(AU422:AY422)</f>
        <v>0</v>
      </c>
      <c r="AU422" s="82"/>
      <c r="AV422" s="82"/>
      <c r="AW422" s="82"/>
      <c r="AX422" s="82"/>
      <c r="AY422" s="82"/>
      <c r="AZ422" s="73">
        <f>AT422*$H422</f>
        <v>0</v>
      </c>
      <c r="BA422" s="68">
        <f>SUM(BB422:BF422)</f>
        <v>0</v>
      </c>
      <c r="BB422" s="82"/>
      <c r="BC422" s="82"/>
      <c r="BD422" s="82"/>
      <c r="BE422" s="82"/>
      <c r="BF422" s="82"/>
      <c r="BG422" s="73">
        <f>BA422*$H422</f>
        <v>0</v>
      </c>
      <c r="BH422" s="68">
        <f>SUM(BI422:BM422)</f>
        <v>0</v>
      </c>
      <c r="BI422" s="82"/>
      <c r="BJ422" s="82"/>
      <c r="BK422" s="82"/>
      <c r="BL422" s="82"/>
      <c r="BM422" s="82"/>
      <c r="BN422" s="73">
        <f>BH422*$H422</f>
        <v>0</v>
      </c>
      <c r="BO422" s="68">
        <f>SUM(BP422:BT422)</f>
        <v>0</v>
      </c>
      <c r="BP422" s="82"/>
      <c r="BQ422" s="82"/>
      <c r="BR422" s="82"/>
      <c r="BS422" s="82"/>
      <c r="BT422" s="82"/>
      <c r="BU422" s="73">
        <f>BO422*$H422</f>
        <v>0</v>
      </c>
      <c r="BV422" s="68">
        <f>SUM(BW422:CA422)</f>
        <v>0</v>
      </c>
      <c r="BW422" s="82"/>
      <c r="BX422" s="82"/>
      <c r="BY422" s="82"/>
      <c r="BZ422" s="82"/>
      <c r="CA422" s="82"/>
      <c r="CB422" s="73">
        <f>BV422*$H422</f>
        <v>0</v>
      </c>
      <c r="CC422" s="68">
        <f>SUM(CD422:CH422)</f>
        <v>0</v>
      </c>
      <c r="CD422" s="82"/>
      <c r="CE422" s="82"/>
      <c r="CF422" s="82"/>
      <c r="CG422" s="82"/>
      <c r="CH422" s="82"/>
      <c r="CI422" s="73">
        <f>CC422*$H422</f>
        <v>0</v>
      </c>
      <c r="CJ422" s="68">
        <f>SUM(CK422:CO422)</f>
        <v>0</v>
      </c>
      <c r="CK422" s="82"/>
      <c r="CL422" s="82"/>
      <c r="CM422" s="82"/>
      <c r="CN422" s="82"/>
      <c r="CO422" s="82"/>
      <c r="CP422" s="73">
        <f>CJ422*$H422</f>
        <v>0</v>
      </c>
      <c r="CQ422" s="68">
        <f>SUM(CR422:CV422)</f>
        <v>0</v>
      </c>
      <c r="CR422" s="82"/>
      <c r="CS422" s="82"/>
      <c r="CT422" s="82"/>
      <c r="CU422" s="82"/>
      <c r="CV422" s="82"/>
      <c r="CW422" s="73">
        <f>CQ422*$H422</f>
        <v>0</v>
      </c>
      <c r="CX422" s="68">
        <f>SUM(CY422:DC422)</f>
        <v>0</v>
      </c>
      <c r="CY422" s="82"/>
      <c r="CZ422" s="82"/>
      <c r="DA422" s="82"/>
      <c r="DB422" s="82"/>
      <c r="DC422" s="82"/>
      <c r="DD422" s="73">
        <f>CX422*$H422</f>
        <v>0</v>
      </c>
      <c r="DE422" s="68">
        <f>SUM(DF422:DJ422)</f>
        <v>0</v>
      </c>
      <c r="DF422" s="82"/>
      <c r="DG422" s="82"/>
      <c r="DH422" s="82"/>
      <c r="DI422" s="82"/>
      <c r="DJ422" s="82"/>
      <c r="DK422" s="73">
        <f>DE422*$H422</f>
        <v>0</v>
      </c>
      <c r="DL422" s="68">
        <f>SUM(DM422:DQ422)</f>
        <v>0</v>
      </c>
      <c r="DM422" s="82"/>
      <c r="DN422" s="82"/>
      <c r="DO422" s="82"/>
      <c r="DP422" s="82"/>
      <c r="DQ422" s="82"/>
      <c r="DR422" s="73">
        <f>DL422*$H422</f>
        <v>0</v>
      </c>
      <c r="DS422" s="68">
        <f>SUM(DT422:DX422)</f>
        <v>0</v>
      </c>
      <c r="DT422" s="82"/>
      <c r="DU422" s="82"/>
      <c r="DV422" s="82"/>
      <c r="DW422" s="82"/>
      <c r="DX422" s="82"/>
      <c r="DY422" s="73">
        <f>DS422*$H422</f>
        <v>0</v>
      </c>
      <c r="DZ422" s="68">
        <f>SUM(EA422:EE422)</f>
        <v>0</v>
      </c>
      <c r="EA422" s="82"/>
      <c r="EB422" s="82"/>
      <c r="EC422" s="82"/>
      <c r="ED422" s="82"/>
      <c r="EE422" s="82"/>
      <c r="EF422" s="73">
        <f>DZ422*$H422</f>
        <v>0</v>
      </c>
      <c r="EG422" s="70">
        <f t="shared" si="144"/>
        <v>1</v>
      </c>
      <c r="EH422" s="73">
        <f t="shared" si="145"/>
        <v>0</v>
      </c>
      <c r="EI422" s="70">
        <f t="shared" si="147"/>
        <v>0</v>
      </c>
      <c r="EJ422" s="66">
        <f t="shared" si="148"/>
        <v>0</v>
      </c>
      <c r="EM422" s="67"/>
    </row>
    <row r="423" spans="1:143" ht="15.75" thickBot="1" x14ac:dyDescent="0.25">
      <c r="A423" s="309">
        <v>23</v>
      </c>
      <c r="B423" s="310"/>
      <c r="C423" s="308"/>
      <c r="D423" s="179" t="s">
        <v>908</v>
      </c>
      <c r="E423" s="167">
        <f>ROUND(SUM(E424,E427,E435,E430,E439),2)</f>
        <v>0</v>
      </c>
      <c r="F423" s="167"/>
      <c r="G423" s="167"/>
      <c r="H423" s="29"/>
      <c r="I423" s="12" t="e">
        <f>E423/$G$686</f>
        <v>#DIV/0!</v>
      </c>
      <c r="J423" s="26" t="e">
        <f t="shared" si="146"/>
        <v>#DIV/0!</v>
      </c>
      <c r="K423" s="75" t="e">
        <f>ROUND(Q423/$E423,4)</f>
        <v>#DIV/0!</v>
      </c>
      <c r="L423" s="76" t="e">
        <f>SUMPRODUCT(L424:L442,$H424:$H442)/$E423</f>
        <v>#DIV/0!</v>
      </c>
      <c r="M423" s="76" t="e">
        <f>SUMPRODUCT(M424:M442,$H424:$H442)/$E423</f>
        <v>#DIV/0!</v>
      </c>
      <c r="N423" s="76" t="e">
        <f>SUMPRODUCT(N424:N442,$H424:$H442)/$E423</f>
        <v>#DIV/0!</v>
      </c>
      <c r="O423" s="76" t="e">
        <f>SUMPRODUCT(O424:O442,$H424:$H442)/$E423</f>
        <v>#DIV/0!</v>
      </c>
      <c r="P423" s="76" t="e">
        <f>SUMPRODUCT(P424:P442,$H424:$H442)/$E423</f>
        <v>#DIV/0!</v>
      </c>
      <c r="Q423" s="77">
        <f>SUM(Q424:Q442)</f>
        <v>0</v>
      </c>
      <c r="R423" s="78" t="e">
        <f>ROUND(X423/$E423,4)</f>
        <v>#DIV/0!</v>
      </c>
      <c r="S423" s="76" t="e">
        <f>SUMPRODUCT(S424:S442,$H424:$H442)/$E423</f>
        <v>#DIV/0!</v>
      </c>
      <c r="T423" s="76" t="e">
        <f>SUMPRODUCT(T424:T442,$H424:$H442)/$E423</f>
        <v>#DIV/0!</v>
      </c>
      <c r="U423" s="76" t="e">
        <f>SUMPRODUCT(U424:U442,$H424:$H442)/$E423</f>
        <v>#DIV/0!</v>
      </c>
      <c r="V423" s="76" t="e">
        <f>SUMPRODUCT(V424:V442,$H424:$H442)/$E423</f>
        <v>#DIV/0!</v>
      </c>
      <c r="W423" s="76" t="e">
        <f>SUMPRODUCT(W424:W442,$H424:$H442)/$E423</f>
        <v>#DIV/0!</v>
      </c>
      <c r="X423" s="77">
        <f>SUM(X424:X442)</f>
        <v>0</v>
      </c>
      <c r="Y423" s="78" t="e">
        <f>ROUND(AE423/$E423,4)</f>
        <v>#DIV/0!</v>
      </c>
      <c r="Z423" s="76" t="e">
        <f>SUMPRODUCT(Z424:Z442,$H424:$H442)/$E423</f>
        <v>#DIV/0!</v>
      </c>
      <c r="AA423" s="76" t="e">
        <f>SUMPRODUCT(AA424:AA442,$H424:$H442)/$E423</f>
        <v>#DIV/0!</v>
      </c>
      <c r="AB423" s="76" t="e">
        <f>SUMPRODUCT(AB424:AB442,$H424:$H442)/$E423</f>
        <v>#DIV/0!</v>
      </c>
      <c r="AC423" s="76" t="e">
        <f>SUMPRODUCT(AC424:AC442,$H424:$H442)/$E423</f>
        <v>#DIV/0!</v>
      </c>
      <c r="AD423" s="76" t="e">
        <f>SUMPRODUCT(AD424:AD442,$H424:$H442)/$E423</f>
        <v>#DIV/0!</v>
      </c>
      <c r="AE423" s="77">
        <f>SUM(AE424:AE442)</f>
        <v>0</v>
      </c>
      <c r="AF423" s="81" t="e">
        <f>ROUND(AL423/$E423,4)</f>
        <v>#DIV/0!</v>
      </c>
      <c r="AG423" s="76" t="e">
        <f>SUMPRODUCT(AG424:AG442,$H424:$H442)/$E423</f>
        <v>#DIV/0!</v>
      </c>
      <c r="AH423" s="76" t="e">
        <f>SUMPRODUCT(AH424:AH442,$H424:$H442)/$E423</f>
        <v>#DIV/0!</v>
      </c>
      <c r="AI423" s="76" t="e">
        <f>SUMPRODUCT(AI424:AI442,$H424:$H442)/$E423</f>
        <v>#DIV/0!</v>
      </c>
      <c r="AJ423" s="76" t="e">
        <f>SUMPRODUCT(AJ424:AJ442,$H424:$H442)/$E423</f>
        <v>#DIV/0!</v>
      </c>
      <c r="AK423" s="76" t="e">
        <f>SUMPRODUCT(AK424:AK442,$H424:$H442)/$E423</f>
        <v>#DIV/0!</v>
      </c>
      <c r="AL423" s="77">
        <f>SUM(AL424:AL442)</f>
        <v>0</v>
      </c>
      <c r="AM423" s="81" t="e">
        <f>ROUND(AS423/$E423,4)</f>
        <v>#DIV/0!</v>
      </c>
      <c r="AN423" s="76" t="e">
        <f>SUMPRODUCT(AN424:AN442,$H424:$H442)/$E423</f>
        <v>#DIV/0!</v>
      </c>
      <c r="AO423" s="76" t="e">
        <f>SUMPRODUCT(AO424:AO442,$H424:$H442)/$E423</f>
        <v>#DIV/0!</v>
      </c>
      <c r="AP423" s="76" t="e">
        <f>SUMPRODUCT(AP424:AP442,$H424:$H442)/$E423</f>
        <v>#DIV/0!</v>
      </c>
      <c r="AQ423" s="76" t="e">
        <f>SUMPRODUCT(AQ424:AQ442,$H424:$H442)/$E423</f>
        <v>#DIV/0!</v>
      </c>
      <c r="AR423" s="76" t="e">
        <f>SUMPRODUCT(AR424:AR442,$H424:$H442)/$E423</f>
        <v>#DIV/0!</v>
      </c>
      <c r="AS423" s="77">
        <f>SUM(AS424:AS442)</f>
        <v>0</v>
      </c>
      <c r="AT423" s="81" t="e">
        <f>ROUND(AZ423/$E423,4)</f>
        <v>#DIV/0!</v>
      </c>
      <c r="AU423" s="76" t="e">
        <f>SUMPRODUCT(AU424:AU442,$H424:$H442)/$E423</f>
        <v>#DIV/0!</v>
      </c>
      <c r="AV423" s="76" t="e">
        <f>SUMPRODUCT(AV424:AV442,$H424:$H442)/$E423</f>
        <v>#DIV/0!</v>
      </c>
      <c r="AW423" s="76" t="e">
        <f>SUMPRODUCT(AW424:AW442,$H424:$H442)/$E423</f>
        <v>#DIV/0!</v>
      </c>
      <c r="AX423" s="76" t="e">
        <f>SUMPRODUCT(AX424:AX442,$H424:$H442)/$E423</f>
        <v>#DIV/0!</v>
      </c>
      <c r="AY423" s="76" t="e">
        <f>SUMPRODUCT(AY424:AY442,$H424:$H442)/$E423</f>
        <v>#DIV/0!</v>
      </c>
      <c r="AZ423" s="77">
        <f>SUM(AZ424:AZ442)</f>
        <v>0</v>
      </c>
      <c r="BA423" s="81" t="e">
        <f>ROUND(BG423/$E423,4)</f>
        <v>#DIV/0!</v>
      </c>
      <c r="BB423" s="76" t="e">
        <f>SUMPRODUCT(BB424:BB442,$H424:$H442)/$E423</f>
        <v>#DIV/0!</v>
      </c>
      <c r="BC423" s="76" t="e">
        <f>SUMPRODUCT(BC424:BC442,$H424:$H442)/$E423</f>
        <v>#DIV/0!</v>
      </c>
      <c r="BD423" s="76" t="e">
        <f>SUMPRODUCT(BD424:BD442,$H424:$H442)/$E423</f>
        <v>#DIV/0!</v>
      </c>
      <c r="BE423" s="76" t="e">
        <f>SUMPRODUCT(BE424:BE442,$H424:$H442)/$E423</f>
        <v>#DIV/0!</v>
      </c>
      <c r="BF423" s="76" t="e">
        <f>SUMPRODUCT(BF424:BF442,$H424:$H442)/$E423</f>
        <v>#DIV/0!</v>
      </c>
      <c r="BG423" s="77">
        <f>SUM(BG424:BG442)</f>
        <v>0</v>
      </c>
      <c r="BH423" s="81" t="e">
        <f>ROUND(BN423/$E423,4)</f>
        <v>#DIV/0!</v>
      </c>
      <c r="BI423" s="76" t="e">
        <f>SUMPRODUCT(BI424:BI442,$H424:$H442)/$E423</f>
        <v>#DIV/0!</v>
      </c>
      <c r="BJ423" s="76" t="e">
        <f>SUMPRODUCT(BJ424:BJ442,$H424:$H442)/$E423</f>
        <v>#DIV/0!</v>
      </c>
      <c r="BK423" s="76" t="e">
        <f>SUMPRODUCT(BK424:BK442,$H424:$H442)/$E423</f>
        <v>#DIV/0!</v>
      </c>
      <c r="BL423" s="76" t="e">
        <f>SUMPRODUCT(BL424:BL442,$H424:$H442)/$E423</f>
        <v>#DIV/0!</v>
      </c>
      <c r="BM423" s="76" t="e">
        <f>SUMPRODUCT(BM424:BM442,$H424:$H442)/$E423</f>
        <v>#DIV/0!</v>
      </c>
      <c r="BN423" s="77">
        <f>SUM(BN424:BN442)</f>
        <v>0</v>
      </c>
      <c r="BO423" s="81" t="e">
        <f>ROUND(BU423/$E423,4)</f>
        <v>#DIV/0!</v>
      </c>
      <c r="BP423" s="76" t="e">
        <f>SUMPRODUCT(BP424:BP442,$H424:$H442)/$E423</f>
        <v>#DIV/0!</v>
      </c>
      <c r="BQ423" s="76" t="e">
        <f>SUMPRODUCT(BQ424:BQ442,$H424:$H442)/$E423</f>
        <v>#DIV/0!</v>
      </c>
      <c r="BR423" s="76" t="e">
        <f>SUMPRODUCT(BR424:BR442,$H424:$H442)/$E423</f>
        <v>#DIV/0!</v>
      </c>
      <c r="BS423" s="76" t="e">
        <f>SUMPRODUCT(BS424:BS442,$H424:$H442)/$E423</f>
        <v>#DIV/0!</v>
      </c>
      <c r="BT423" s="76" t="e">
        <f>SUMPRODUCT(BT424:BT442,$H424:$H442)/$E423</f>
        <v>#DIV/0!</v>
      </c>
      <c r="BU423" s="77">
        <f>SUM(BU424:BU442)</f>
        <v>0</v>
      </c>
      <c r="BV423" s="81" t="e">
        <f>ROUND(CB423/$E423,4)</f>
        <v>#DIV/0!</v>
      </c>
      <c r="BW423" s="76" t="e">
        <f>SUMPRODUCT(BW424:BW442,$H424:$H442)/$E423</f>
        <v>#DIV/0!</v>
      </c>
      <c r="BX423" s="76" t="e">
        <f>SUMPRODUCT(BX424:BX442,$H424:$H442)/$E423</f>
        <v>#DIV/0!</v>
      </c>
      <c r="BY423" s="76" t="e">
        <f>SUMPRODUCT(BY424:BY442,$H424:$H442)/$E423</f>
        <v>#DIV/0!</v>
      </c>
      <c r="BZ423" s="76" t="e">
        <f>SUMPRODUCT(BZ424:BZ442,$H424:$H442)/$E423</f>
        <v>#DIV/0!</v>
      </c>
      <c r="CA423" s="76" t="e">
        <f>SUMPRODUCT(CA424:CA442,$H424:$H442)/$E423</f>
        <v>#DIV/0!</v>
      </c>
      <c r="CB423" s="77">
        <f>SUM(CB424:CB442)</f>
        <v>0</v>
      </c>
      <c r="CC423" s="81" t="e">
        <f>ROUND(CI423/$E423,4)</f>
        <v>#DIV/0!</v>
      </c>
      <c r="CD423" s="76" t="e">
        <f>SUMPRODUCT(CD424:CD442,$H424:$H442)/$E423</f>
        <v>#DIV/0!</v>
      </c>
      <c r="CE423" s="76" t="e">
        <f>SUMPRODUCT(CE424:CE442,$H424:$H442)/$E423</f>
        <v>#DIV/0!</v>
      </c>
      <c r="CF423" s="76" t="e">
        <f>SUMPRODUCT(CF424:CF442,$H424:$H442)/$E423</f>
        <v>#DIV/0!</v>
      </c>
      <c r="CG423" s="76" t="e">
        <f>SUMPRODUCT(CG424:CG442,$H424:$H442)/$E423</f>
        <v>#DIV/0!</v>
      </c>
      <c r="CH423" s="76" t="e">
        <f>SUMPRODUCT(CH424:CH442,$H424:$H442)/$E423</f>
        <v>#DIV/0!</v>
      </c>
      <c r="CI423" s="77">
        <f>SUM(CI424:CI442)</f>
        <v>0</v>
      </c>
      <c r="CJ423" s="81" t="e">
        <f>ROUND(CP423/$E423,4)</f>
        <v>#DIV/0!</v>
      </c>
      <c r="CK423" s="76" t="e">
        <f>SUMPRODUCT(CK424:CK442,$H424:$H442)/$E423</f>
        <v>#DIV/0!</v>
      </c>
      <c r="CL423" s="76" t="e">
        <f>SUMPRODUCT(CL424:CL442,$H424:$H442)/$E423</f>
        <v>#DIV/0!</v>
      </c>
      <c r="CM423" s="76" t="e">
        <f>SUMPRODUCT(CM424:CM442,$H424:$H442)/$E423</f>
        <v>#DIV/0!</v>
      </c>
      <c r="CN423" s="76" t="e">
        <f>SUMPRODUCT(CN424:CN442,$H424:$H442)/$E423</f>
        <v>#DIV/0!</v>
      </c>
      <c r="CO423" s="76" t="e">
        <f>SUMPRODUCT(CO424:CO442,$H424:$H442)/$E423</f>
        <v>#DIV/0!</v>
      </c>
      <c r="CP423" s="77">
        <f>SUM(CP424:CP442)</f>
        <v>0</v>
      </c>
      <c r="CQ423" s="81" t="e">
        <f>ROUND(CW423/$E423,4)</f>
        <v>#DIV/0!</v>
      </c>
      <c r="CR423" s="76" t="e">
        <f>SUMPRODUCT(CR424:CR442,$H424:$H442)/$E423</f>
        <v>#DIV/0!</v>
      </c>
      <c r="CS423" s="76" t="e">
        <f>SUMPRODUCT(CS424:CS442,$H424:$H442)/$E423</f>
        <v>#DIV/0!</v>
      </c>
      <c r="CT423" s="76" t="e">
        <f>SUMPRODUCT(CT424:CT442,$H424:$H442)/$E423</f>
        <v>#DIV/0!</v>
      </c>
      <c r="CU423" s="76" t="e">
        <f>SUMPRODUCT(CU424:CU442,$H424:$H442)/$E423</f>
        <v>#DIV/0!</v>
      </c>
      <c r="CV423" s="76" t="e">
        <f>SUMPRODUCT(CV424:CV442,$H424:$H442)/$E423</f>
        <v>#DIV/0!</v>
      </c>
      <c r="CW423" s="77">
        <f>SUM(CW424:CW442)</f>
        <v>0</v>
      </c>
      <c r="CX423" s="81" t="e">
        <f>ROUND(DD423/$E423,4)</f>
        <v>#DIV/0!</v>
      </c>
      <c r="CY423" s="76" t="e">
        <f>SUMPRODUCT(CY424:CY442,$H424:$H442)/$E423</f>
        <v>#DIV/0!</v>
      </c>
      <c r="CZ423" s="76" t="e">
        <f>SUMPRODUCT(CZ424:CZ442,$H424:$H442)/$E423</f>
        <v>#DIV/0!</v>
      </c>
      <c r="DA423" s="76" t="e">
        <f>SUMPRODUCT(DA424:DA442,$H424:$H442)/$E423</f>
        <v>#DIV/0!</v>
      </c>
      <c r="DB423" s="76" t="e">
        <f>SUMPRODUCT(DB424:DB442,$H424:$H442)/$E423</f>
        <v>#DIV/0!</v>
      </c>
      <c r="DC423" s="76" t="e">
        <f>SUMPRODUCT(DC424:DC442,$H424:$H442)/$E423</f>
        <v>#DIV/0!</v>
      </c>
      <c r="DD423" s="77">
        <f>SUM(DD424:DD442)</f>
        <v>0</v>
      </c>
      <c r="DE423" s="81" t="e">
        <f>ROUND(DK423/$E423,4)</f>
        <v>#DIV/0!</v>
      </c>
      <c r="DF423" s="76" t="e">
        <f>SUMPRODUCT(DF424:DF442,$H424:$H442)/$E423</f>
        <v>#DIV/0!</v>
      </c>
      <c r="DG423" s="76" t="e">
        <f>SUMPRODUCT(DG424:DG442,$H424:$H442)/$E423</f>
        <v>#DIV/0!</v>
      </c>
      <c r="DH423" s="76" t="e">
        <f>SUMPRODUCT(DH424:DH442,$H424:$H442)/$E423</f>
        <v>#DIV/0!</v>
      </c>
      <c r="DI423" s="76" t="e">
        <f>SUMPRODUCT(DI424:DI442,$H424:$H442)/$E423</f>
        <v>#DIV/0!</v>
      </c>
      <c r="DJ423" s="76" t="e">
        <f>SUMPRODUCT(DJ424:DJ442,$H424:$H442)/$E423</f>
        <v>#DIV/0!</v>
      </c>
      <c r="DK423" s="77">
        <f>SUM(DK424:DK442)</f>
        <v>0</v>
      </c>
      <c r="DL423" s="81" t="e">
        <f>ROUND(DR423/$E423,4)</f>
        <v>#DIV/0!</v>
      </c>
      <c r="DM423" s="76" t="e">
        <f>SUMPRODUCT(DM424:DM442,$H424:$H442)/$E423</f>
        <v>#DIV/0!</v>
      </c>
      <c r="DN423" s="76" t="e">
        <f>SUMPRODUCT(DN424:DN442,$H424:$H442)/$E423</f>
        <v>#DIV/0!</v>
      </c>
      <c r="DO423" s="76" t="e">
        <f>SUMPRODUCT(DO424:DO442,$H424:$H442)/$E423</f>
        <v>#DIV/0!</v>
      </c>
      <c r="DP423" s="76" t="e">
        <f>SUMPRODUCT(DP424:DP442,$H424:$H442)/$E423</f>
        <v>#DIV/0!</v>
      </c>
      <c r="DQ423" s="76" t="e">
        <f>SUMPRODUCT(DQ424:DQ442,$H424:$H442)/$E423</f>
        <v>#DIV/0!</v>
      </c>
      <c r="DR423" s="77">
        <f>SUM(DR424:DR442)</f>
        <v>0</v>
      </c>
      <c r="DS423" s="81" t="e">
        <f>ROUND(DY423/$E423,4)</f>
        <v>#DIV/0!</v>
      </c>
      <c r="DT423" s="76" t="e">
        <f>SUMPRODUCT(DT424:DT442,$H424:$H442)/$E423</f>
        <v>#DIV/0!</v>
      </c>
      <c r="DU423" s="76" t="e">
        <f>SUMPRODUCT(DU424:DU442,$H424:$H442)/$E423</f>
        <v>#DIV/0!</v>
      </c>
      <c r="DV423" s="76" t="e">
        <f>SUMPRODUCT(DV424:DV442,$H424:$H442)/$E423</f>
        <v>#DIV/0!</v>
      </c>
      <c r="DW423" s="76" t="e">
        <f>SUMPRODUCT(DW424:DW442,$H424:$H442)/$E423</f>
        <v>#DIV/0!</v>
      </c>
      <c r="DX423" s="76" t="e">
        <f>SUMPRODUCT(DX424:DX442,$H424:$H442)/$E423</f>
        <v>#DIV/0!</v>
      </c>
      <c r="DY423" s="77">
        <f>SUM(DY424:DY442)</f>
        <v>0</v>
      </c>
      <c r="DZ423" s="81" t="e">
        <f>ROUND(EF423/$E423,4)</f>
        <v>#DIV/0!</v>
      </c>
      <c r="EA423" s="76" t="e">
        <f>SUMPRODUCT(EA424:EA442,$H424:$H442)/$E423</f>
        <v>#DIV/0!</v>
      </c>
      <c r="EB423" s="76" t="e">
        <f>SUMPRODUCT(EB424:EB442,$H424:$H442)/$E423</f>
        <v>#DIV/0!</v>
      </c>
      <c r="EC423" s="76" t="e">
        <f>SUMPRODUCT(EC424:EC442,$H424:$H442)/$E423</f>
        <v>#DIV/0!</v>
      </c>
      <c r="ED423" s="76" t="e">
        <f>SUMPRODUCT(ED424:ED442,$H424:$H442)/$E423</f>
        <v>#DIV/0!</v>
      </c>
      <c r="EE423" s="76" t="e">
        <f>SUMPRODUCT(EE424:EE442,$H424:$H442)/$E423</f>
        <v>#DIV/0!</v>
      </c>
      <c r="EF423" s="77">
        <f>SUM(EF424:EF442)</f>
        <v>0</v>
      </c>
      <c r="EG423" s="63" t="e">
        <f>ROUND(EH423/E423,4)</f>
        <v>#DIV/0!</v>
      </c>
      <c r="EH423" s="80">
        <f>E423-EJ423</f>
        <v>0</v>
      </c>
      <c r="EI423" s="63" t="e">
        <f>ROUND(EJ423/E423,4)</f>
        <v>#DIV/0!</v>
      </c>
      <c r="EJ423" s="66">
        <f t="shared" si="148"/>
        <v>0</v>
      </c>
      <c r="EM423" s="67"/>
    </row>
    <row r="424" spans="1:143" outlineLevel="1" x14ac:dyDescent="0.2">
      <c r="A424" s="311" t="s">
        <v>229</v>
      </c>
      <c r="B424" s="312"/>
      <c r="C424" s="307"/>
      <c r="D424" s="33" t="s">
        <v>354</v>
      </c>
      <c r="E424" s="28">
        <f>SUM(H425:H426)</f>
        <v>0</v>
      </c>
      <c r="F424" s="28"/>
      <c r="G424" s="28"/>
      <c r="H424" s="28"/>
      <c r="I424" s="27" t="e">
        <f>E424/$G$686</f>
        <v>#DIV/0!</v>
      </c>
      <c r="J424" s="19">
        <f t="shared" si="146"/>
        <v>0</v>
      </c>
      <c r="K424" s="68"/>
      <c r="L424" s="69"/>
      <c r="M424" s="69"/>
      <c r="N424" s="69"/>
      <c r="O424" s="69"/>
      <c r="P424" s="70"/>
      <c r="Q424" s="73"/>
      <c r="R424" s="68"/>
      <c r="S424" s="69"/>
      <c r="T424" s="69"/>
      <c r="U424" s="69"/>
      <c r="V424" s="69"/>
      <c r="W424" s="70"/>
      <c r="X424" s="71"/>
      <c r="Y424" s="68"/>
      <c r="Z424" s="69"/>
      <c r="AA424" s="69"/>
      <c r="AB424" s="69"/>
      <c r="AC424" s="69"/>
      <c r="AD424" s="70"/>
      <c r="AE424" s="71"/>
      <c r="AF424" s="68"/>
      <c r="AG424" s="69"/>
      <c r="AH424" s="69"/>
      <c r="AI424" s="69"/>
      <c r="AJ424" s="69"/>
      <c r="AK424" s="70"/>
      <c r="AL424" s="71"/>
      <c r="AM424" s="68"/>
      <c r="AN424" s="69"/>
      <c r="AO424" s="69"/>
      <c r="AP424" s="69"/>
      <c r="AQ424" s="69"/>
      <c r="AR424" s="70"/>
      <c r="AS424" s="71"/>
      <c r="AT424" s="68"/>
      <c r="AU424" s="69"/>
      <c r="AV424" s="69"/>
      <c r="AW424" s="69"/>
      <c r="AX424" s="69"/>
      <c r="AY424" s="70"/>
      <c r="AZ424" s="71"/>
      <c r="BA424" s="68"/>
      <c r="BB424" s="69"/>
      <c r="BC424" s="69"/>
      <c r="BD424" s="69"/>
      <c r="BE424" s="69"/>
      <c r="BF424" s="70"/>
      <c r="BG424" s="71"/>
      <c r="BH424" s="68"/>
      <c r="BI424" s="69"/>
      <c r="BJ424" s="69"/>
      <c r="BK424" s="69"/>
      <c r="BL424" s="69"/>
      <c r="BM424" s="70"/>
      <c r="BN424" s="71"/>
      <c r="BO424" s="68"/>
      <c r="BP424" s="69"/>
      <c r="BQ424" s="69"/>
      <c r="BR424" s="69"/>
      <c r="BS424" s="69"/>
      <c r="BT424" s="70"/>
      <c r="BU424" s="71"/>
      <c r="BV424" s="68"/>
      <c r="BW424" s="69"/>
      <c r="BX424" s="69"/>
      <c r="BY424" s="69"/>
      <c r="BZ424" s="69"/>
      <c r="CA424" s="70"/>
      <c r="CB424" s="71"/>
      <c r="CC424" s="68"/>
      <c r="CD424" s="69"/>
      <c r="CE424" s="69"/>
      <c r="CF424" s="69"/>
      <c r="CG424" s="69"/>
      <c r="CH424" s="70"/>
      <c r="CI424" s="71"/>
      <c r="CJ424" s="68"/>
      <c r="CK424" s="69"/>
      <c r="CL424" s="69"/>
      <c r="CM424" s="69"/>
      <c r="CN424" s="69"/>
      <c r="CO424" s="70"/>
      <c r="CP424" s="71"/>
      <c r="CQ424" s="68"/>
      <c r="CR424" s="69"/>
      <c r="CS424" s="69"/>
      <c r="CT424" s="69"/>
      <c r="CU424" s="69"/>
      <c r="CV424" s="70"/>
      <c r="CW424" s="71"/>
      <c r="CX424" s="68"/>
      <c r="CY424" s="69"/>
      <c r="CZ424" s="69"/>
      <c r="DA424" s="69"/>
      <c r="DB424" s="69"/>
      <c r="DC424" s="70"/>
      <c r="DD424" s="71"/>
      <c r="DE424" s="68"/>
      <c r="DF424" s="69"/>
      <c r="DG424" s="69"/>
      <c r="DH424" s="69"/>
      <c r="DI424" s="69"/>
      <c r="DJ424" s="70"/>
      <c r="DK424" s="71"/>
      <c r="DL424" s="68"/>
      <c r="DM424" s="69"/>
      <c r="DN424" s="69"/>
      <c r="DO424" s="69"/>
      <c r="DP424" s="69"/>
      <c r="DQ424" s="70"/>
      <c r="DR424" s="71"/>
      <c r="DS424" s="68"/>
      <c r="DT424" s="69"/>
      <c r="DU424" s="69"/>
      <c r="DV424" s="69"/>
      <c r="DW424" s="69"/>
      <c r="DX424" s="70"/>
      <c r="DY424" s="71"/>
      <c r="DZ424" s="68"/>
      <c r="EA424" s="69"/>
      <c r="EB424" s="69"/>
      <c r="EC424" s="69"/>
      <c r="ED424" s="69"/>
      <c r="EE424" s="70"/>
      <c r="EF424" s="71"/>
      <c r="EG424" s="70"/>
      <c r="EH424" s="73"/>
      <c r="EI424" s="70">
        <f t="shared" ref="EI424:EI429" si="149">SUM(CJ424,CC424,BV424,BO424,BH424,BA424,AT424,AM424,AF424,Y424,R424,K424,CQ424,CX424,DE424,DL424,DS424,DZ424)</f>
        <v>0</v>
      </c>
      <c r="EJ424" s="66">
        <f t="shared" si="148"/>
        <v>0</v>
      </c>
      <c r="EM424" s="67"/>
    </row>
    <row r="425" spans="1:143" outlineLevel="1" x14ac:dyDescent="0.2">
      <c r="A425" s="302" t="s">
        <v>534</v>
      </c>
      <c r="B425" s="303" t="s">
        <v>288</v>
      </c>
      <c r="C425" s="306" t="str">
        <f>IFERROR(IFERROR(IF(MATCH(B425,[1]SINAPI!$A$3:$A$7037,0),(PROPER(VLOOKUP(B425,[1]SINAPI!$A$3:$E$7037,5,0))),0),IFERROR(IF(MATCH(B425,'[1]CDHU-182'!$A$9:$A$4098,0),(UPPER(VLOOKUP(B425,'[1]CDHU-182'!$A$9:$H$4098,8,0))),0),IFERROR(IF(MATCH(B425,[1]FDE!$A$7:$A$3232,0),(VLOOKUP(B425,[1]FDE!$A$7:$E$3232,5,0)),0),IF(MATCH(B425,'[1]SIURB Edif'!$A$2:$A$2699,0),(PROPER(VLOOKUP(B425,'[1]SIURB Edif'!A$2:E$2699,5,0))),0))))," ")</f>
        <v>CDHU-182</v>
      </c>
      <c r="D425" s="169" t="s">
        <v>353</v>
      </c>
      <c r="E425" s="170" t="s">
        <v>75</v>
      </c>
      <c r="F425" s="174">
        <v>3</v>
      </c>
      <c r="G425" s="74"/>
      <c r="H425" s="172">
        <f>ROUND(IFERROR(F425*G425," - "),2)</f>
        <v>0</v>
      </c>
      <c r="I425" s="175" t="e">
        <f>H425/$G$686</f>
        <v>#DIV/0!</v>
      </c>
      <c r="J425" s="19">
        <f t="shared" si="146"/>
        <v>1</v>
      </c>
      <c r="K425" s="68">
        <f>SUM(L425:P425)</f>
        <v>0</v>
      </c>
      <c r="L425" s="69"/>
      <c r="M425" s="69"/>
      <c r="N425" s="69"/>
      <c r="O425" s="69"/>
      <c r="P425" s="69"/>
      <c r="Q425" s="73">
        <f>K425*$H425</f>
        <v>0</v>
      </c>
      <c r="R425" s="68">
        <f>SUM(S425:W425)</f>
        <v>0</v>
      </c>
      <c r="S425" s="69"/>
      <c r="T425" s="69"/>
      <c r="U425" s="69"/>
      <c r="V425" s="69"/>
      <c r="W425" s="69"/>
      <c r="X425" s="71">
        <f>R425*$H425</f>
        <v>0</v>
      </c>
      <c r="Y425" s="68">
        <f>SUM(Z425:AD425)</f>
        <v>0</v>
      </c>
      <c r="Z425" s="69"/>
      <c r="AA425" s="69"/>
      <c r="AB425" s="69"/>
      <c r="AC425" s="69"/>
      <c r="AD425" s="69"/>
      <c r="AE425" s="71">
        <f>Y425*$H425</f>
        <v>0</v>
      </c>
      <c r="AF425" s="68">
        <f>SUM(AG425:AK425)</f>
        <v>0</v>
      </c>
      <c r="AG425" s="69"/>
      <c r="AH425" s="69"/>
      <c r="AI425" s="69"/>
      <c r="AJ425" s="69"/>
      <c r="AK425" s="69"/>
      <c r="AL425" s="71">
        <f>AF425*$H425</f>
        <v>0</v>
      </c>
      <c r="AM425" s="68">
        <f>SUM(AN425:AR425)</f>
        <v>0</v>
      </c>
      <c r="AN425" s="69"/>
      <c r="AO425" s="69"/>
      <c r="AP425" s="69"/>
      <c r="AQ425" s="69"/>
      <c r="AR425" s="69"/>
      <c r="AS425" s="71">
        <f>AM425*$H425</f>
        <v>0</v>
      </c>
      <c r="AT425" s="68">
        <f>SUM(AU425:AY425)</f>
        <v>0</v>
      </c>
      <c r="AU425" s="69"/>
      <c r="AV425" s="69"/>
      <c r="AW425" s="69"/>
      <c r="AX425" s="69"/>
      <c r="AY425" s="69"/>
      <c r="AZ425" s="71">
        <f>AT425*$H425</f>
        <v>0</v>
      </c>
      <c r="BA425" s="68">
        <f>SUM(BB425:BF425)</f>
        <v>0</v>
      </c>
      <c r="BB425" s="69"/>
      <c r="BC425" s="69"/>
      <c r="BD425" s="69"/>
      <c r="BE425" s="69"/>
      <c r="BF425" s="69"/>
      <c r="BG425" s="71">
        <f>BA425*$H425</f>
        <v>0</v>
      </c>
      <c r="BH425" s="68">
        <f>SUM(BI425:BM425)</f>
        <v>0</v>
      </c>
      <c r="BI425" s="69"/>
      <c r="BJ425" s="69"/>
      <c r="BK425" s="69"/>
      <c r="BL425" s="69"/>
      <c r="BM425" s="69"/>
      <c r="BN425" s="71">
        <f>BH425*$H425</f>
        <v>0</v>
      </c>
      <c r="BO425" s="68">
        <f>SUM(BP425:BT425)</f>
        <v>0</v>
      </c>
      <c r="BP425" s="69"/>
      <c r="BQ425" s="69"/>
      <c r="BR425" s="69"/>
      <c r="BS425" s="69"/>
      <c r="BT425" s="69"/>
      <c r="BU425" s="71">
        <f>BO425*$H425</f>
        <v>0</v>
      </c>
      <c r="BV425" s="68">
        <f>SUM(BW425:CA425)</f>
        <v>0</v>
      </c>
      <c r="BW425" s="69"/>
      <c r="BX425" s="69"/>
      <c r="BY425" s="69"/>
      <c r="BZ425" s="69"/>
      <c r="CA425" s="69"/>
      <c r="CB425" s="71">
        <f>BV425*$H425</f>
        <v>0</v>
      </c>
      <c r="CC425" s="68">
        <f>SUM(CD425:CH425)</f>
        <v>0</v>
      </c>
      <c r="CD425" s="69"/>
      <c r="CE425" s="69"/>
      <c r="CF425" s="69"/>
      <c r="CG425" s="69"/>
      <c r="CH425" s="69"/>
      <c r="CI425" s="71">
        <f>CC425*$H425</f>
        <v>0</v>
      </c>
      <c r="CJ425" s="68">
        <f>SUM(CK425:CO425)</f>
        <v>0</v>
      </c>
      <c r="CK425" s="69"/>
      <c r="CL425" s="69"/>
      <c r="CM425" s="69"/>
      <c r="CN425" s="69"/>
      <c r="CO425" s="69"/>
      <c r="CP425" s="71">
        <f>CJ425*$H425</f>
        <v>0</v>
      </c>
      <c r="CQ425" s="68">
        <f>SUM(CR425:CV425)</f>
        <v>0</v>
      </c>
      <c r="CR425" s="69"/>
      <c r="CS425" s="69"/>
      <c r="CT425" s="69"/>
      <c r="CU425" s="69"/>
      <c r="CV425" s="69"/>
      <c r="CW425" s="71">
        <f>CQ425*$H425</f>
        <v>0</v>
      </c>
      <c r="CX425" s="68">
        <f>SUM(CY425:DC425)</f>
        <v>0</v>
      </c>
      <c r="CY425" s="69"/>
      <c r="CZ425" s="69"/>
      <c r="DA425" s="69"/>
      <c r="DB425" s="69"/>
      <c r="DC425" s="69"/>
      <c r="DD425" s="71">
        <f>CX425*$H425</f>
        <v>0</v>
      </c>
      <c r="DE425" s="68">
        <f>SUM(DF425:DJ425)</f>
        <v>0</v>
      </c>
      <c r="DF425" s="69"/>
      <c r="DG425" s="69"/>
      <c r="DH425" s="69"/>
      <c r="DI425" s="69"/>
      <c r="DJ425" s="69"/>
      <c r="DK425" s="71">
        <f>DE425*$H425</f>
        <v>0</v>
      </c>
      <c r="DL425" s="68">
        <f>SUM(DM425:DQ425)</f>
        <v>0</v>
      </c>
      <c r="DM425" s="69"/>
      <c r="DN425" s="69"/>
      <c r="DO425" s="69"/>
      <c r="DP425" s="69"/>
      <c r="DQ425" s="69"/>
      <c r="DR425" s="71">
        <f>DL425*$H425</f>
        <v>0</v>
      </c>
      <c r="DS425" s="68">
        <f>SUM(DT425:DX425)</f>
        <v>0</v>
      </c>
      <c r="DT425" s="69"/>
      <c r="DU425" s="69"/>
      <c r="DV425" s="69"/>
      <c r="DW425" s="69"/>
      <c r="DX425" s="69"/>
      <c r="DY425" s="71">
        <f>DS425*$H425</f>
        <v>0</v>
      </c>
      <c r="DZ425" s="68">
        <f>SUM(EA425:EE425)</f>
        <v>0</v>
      </c>
      <c r="EA425" s="69"/>
      <c r="EB425" s="69"/>
      <c r="EC425" s="69"/>
      <c r="ED425" s="69"/>
      <c r="EE425" s="69"/>
      <c r="EF425" s="71">
        <f>DZ425*$H425</f>
        <v>0</v>
      </c>
      <c r="EG425" s="70">
        <f>1-EI425</f>
        <v>1</v>
      </c>
      <c r="EH425" s="73">
        <f>H425-EJ425</f>
        <v>0</v>
      </c>
      <c r="EI425" s="70">
        <f t="shared" si="149"/>
        <v>0</v>
      </c>
      <c r="EJ425" s="66">
        <f t="shared" si="148"/>
        <v>0</v>
      </c>
      <c r="EM425" s="67"/>
    </row>
    <row r="426" spans="1:143" outlineLevel="1" x14ac:dyDescent="0.2">
      <c r="A426" s="302" t="s">
        <v>535</v>
      </c>
      <c r="B426" s="303">
        <v>100885</v>
      </c>
      <c r="C426" s="306" t="str">
        <f>IFERROR(IFERROR(IF(MATCH(B426,[1]SINAPI!$A$3:$A$7037,0),(PROPER(VLOOKUP(B426,[1]SINAPI!$A$3:$E$7037,5,0))),0),IFERROR(IF(MATCH(B426,'[1]CDHU-182'!$A$9:$A$4098,0),(UPPER(VLOOKUP(B426,'[1]CDHU-182'!$A$9:$H$4098,8,0))),0),IFERROR(IF(MATCH(B426,[1]FDE!$A$7:$A$3232,0),(VLOOKUP(B426,[1]FDE!$A$7:$E$3232,5,0)),0),IF(MATCH(B426,'[1]SIURB Edif'!$A$2:$A$2699,0),(PROPER(VLOOKUP(B426,'[1]SIURB Edif'!A$2:E$2699,5,0))),0))))," ")</f>
        <v>Siurb (Edif)-Jan/21</v>
      </c>
      <c r="D426" s="169" t="s">
        <v>804</v>
      </c>
      <c r="E426" s="170" t="s">
        <v>75</v>
      </c>
      <c r="F426" s="171">
        <v>2</v>
      </c>
      <c r="G426" s="74"/>
      <c r="H426" s="172">
        <f>ROUND(IFERROR(F426*G426," - "),2)</f>
        <v>0</v>
      </c>
      <c r="I426" s="175" t="e">
        <f>H426/$G$686</f>
        <v>#DIV/0!</v>
      </c>
      <c r="J426" s="19">
        <f t="shared" ref="J426:J438" si="150">EG426</f>
        <v>1</v>
      </c>
      <c r="K426" s="68">
        <f>SUM(L426:P426)</f>
        <v>0</v>
      </c>
      <c r="L426" s="69"/>
      <c r="M426" s="69"/>
      <c r="N426" s="69"/>
      <c r="O426" s="69"/>
      <c r="P426" s="69"/>
      <c r="Q426" s="73">
        <f>K426*$H426</f>
        <v>0</v>
      </c>
      <c r="R426" s="68">
        <f>SUM(S426:W426)</f>
        <v>0</v>
      </c>
      <c r="S426" s="69"/>
      <c r="T426" s="69"/>
      <c r="U426" s="69"/>
      <c r="V426" s="69"/>
      <c r="W426" s="69"/>
      <c r="X426" s="71">
        <f>R426*$H426</f>
        <v>0</v>
      </c>
      <c r="Y426" s="68">
        <f>SUM(Z426:AD426)</f>
        <v>0</v>
      </c>
      <c r="Z426" s="69"/>
      <c r="AA426" s="69"/>
      <c r="AB426" s="69"/>
      <c r="AC426" s="69"/>
      <c r="AD426" s="69"/>
      <c r="AE426" s="71">
        <f>Y426*$H426</f>
        <v>0</v>
      </c>
      <c r="AF426" s="68">
        <f>SUM(AG426:AK426)</f>
        <v>0</v>
      </c>
      <c r="AG426" s="69"/>
      <c r="AH426" s="69"/>
      <c r="AI426" s="69"/>
      <c r="AJ426" s="69"/>
      <c r="AK426" s="69"/>
      <c r="AL426" s="71">
        <f>AF426*$H426</f>
        <v>0</v>
      </c>
      <c r="AM426" s="68">
        <f>SUM(AN426:AR426)</f>
        <v>0</v>
      </c>
      <c r="AN426" s="69"/>
      <c r="AO426" s="69"/>
      <c r="AP426" s="69"/>
      <c r="AQ426" s="69"/>
      <c r="AR426" s="69"/>
      <c r="AS426" s="71">
        <f>AM426*$H426</f>
        <v>0</v>
      </c>
      <c r="AT426" s="68">
        <f>SUM(AU426:AY426)</f>
        <v>0</v>
      </c>
      <c r="AU426" s="69"/>
      <c r="AV426" s="69"/>
      <c r="AW426" s="69"/>
      <c r="AX426" s="69"/>
      <c r="AY426" s="69"/>
      <c r="AZ426" s="71">
        <f>AT426*$H426</f>
        <v>0</v>
      </c>
      <c r="BA426" s="68">
        <f>SUM(BB426:BF426)</f>
        <v>0</v>
      </c>
      <c r="BB426" s="69"/>
      <c r="BC426" s="69"/>
      <c r="BD426" s="69"/>
      <c r="BE426" s="69"/>
      <c r="BF426" s="69"/>
      <c r="BG426" s="71">
        <f>BA426*$H426</f>
        <v>0</v>
      </c>
      <c r="BH426" s="68">
        <f>SUM(BI426:BM426)</f>
        <v>0</v>
      </c>
      <c r="BI426" s="69"/>
      <c r="BJ426" s="69"/>
      <c r="BK426" s="69"/>
      <c r="BL426" s="69"/>
      <c r="BM426" s="69"/>
      <c r="BN426" s="71">
        <f>BH426*$H426</f>
        <v>0</v>
      </c>
      <c r="BO426" s="68">
        <f>SUM(BP426:BT426)</f>
        <v>0</v>
      </c>
      <c r="BP426" s="69"/>
      <c r="BQ426" s="69"/>
      <c r="BR426" s="69"/>
      <c r="BS426" s="69"/>
      <c r="BT426" s="69"/>
      <c r="BU426" s="71">
        <f>BO426*$H426</f>
        <v>0</v>
      </c>
      <c r="BV426" s="68">
        <f>SUM(BW426:CA426)</f>
        <v>0</v>
      </c>
      <c r="BW426" s="69"/>
      <c r="BX426" s="69"/>
      <c r="BY426" s="69"/>
      <c r="BZ426" s="69"/>
      <c r="CA426" s="69"/>
      <c r="CB426" s="71">
        <f>BV426*$H426</f>
        <v>0</v>
      </c>
      <c r="CC426" s="68">
        <f>SUM(CD426:CH426)</f>
        <v>0</v>
      </c>
      <c r="CD426" s="69"/>
      <c r="CE426" s="69"/>
      <c r="CF426" s="69"/>
      <c r="CG426" s="69"/>
      <c r="CH426" s="69"/>
      <c r="CI426" s="71">
        <f>CC426*$H426</f>
        <v>0</v>
      </c>
      <c r="CJ426" s="68">
        <f>SUM(CK426:CO426)</f>
        <v>0</v>
      </c>
      <c r="CK426" s="69"/>
      <c r="CL426" s="69"/>
      <c r="CM426" s="69"/>
      <c r="CN426" s="69"/>
      <c r="CO426" s="69"/>
      <c r="CP426" s="71">
        <f>CJ426*$H426</f>
        <v>0</v>
      </c>
      <c r="CQ426" s="68">
        <f>SUM(CR426:CV426)</f>
        <v>0</v>
      </c>
      <c r="CR426" s="69"/>
      <c r="CS426" s="69"/>
      <c r="CT426" s="69"/>
      <c r="CU426" s="69"/>
      <c r="CV426" s="69"/>
      <c r="CW426" s="71">
        <f>CQ426*$H426</f>
        <v>0</v>
      </c>
      <c r="CX426" s="68">
        <f>SUM(CY426:DC426)</f>
        <v>0</v>
      </c>
      <c r="CY426" s="69"/>
      <c r="CZ426" s="69"/>
      <c r="DA426" s="69"/>
      <c r="DB426" s="69"/>
      <c r="DC426" s="69"/>
      <c r="DD426" s="71">
        <f>CX426*$H426</f>
        <v>0</v>
      </c>
      <c r="DE426" s="68">
        <f>SUM(DF426:DJ426)</f>
        <v>0</v>
      </c>
      <c r="DF426" s="69"/>
      <c r="DG426" s="69"/>
      <c r="DH426" s="69"/>
      <c r="DI426" s="69"/>
      <c r="DJ426" s="69"/>
      <c r="DK426" s="71">
        <f>DE426*$H426</f>
        <v>0</v>
      </c>
      <c r="DL426" s="68">
        <f>SUM(DM426:DQ426)</f>
        <v>0</v>
      </c>
      <c r="DM426" s="69"/>
      <c r="DN426" s="69"/>
      <c r="DO426" s="69"/>
      <c r="DP426" s="69"/>
      <c r="DQ426" s="69"/>
      <c r="DR426" s="71">
        <f>DL426*$H426</f>
        <v>0</v>
      </c>
      <c r="DS426" s="68">
        <f>SUM(DT426:DX426)</f>
        <v>0</v>
      </c>
      <c r="DT426" s="69"/>
      <c r="DU426" s="69"/>
      <c r="DV426" s="69"/>
      <c r="DW426" s="69"/>
      <c r="DX426" s="69"/>
      <c r="DY426" s="71">
        <f>DS426*$H426</f>
        <v>0</v>
      </c>
      <c r="DZ426" s="68">
        <f>SUM(EA426:EE426)</f>
        <v>0</v>
      </c>
      <c r="EA426" s="69"/>
      <c r="EB426" s="69"/>
      <c r="EC426" s="69"/>
      <c r="ED426" s="69"/>
      <c r="EE426" s="69"/>
      <c r="EF426" s="71">
        <f>DZ426*$H426</f>
        <v>0</v>
      </c>
      <c r="EG426" s="70">
        <f>1-EI426</f>
        <v>1</v>
      </c>
      <c r="EH426" s="73">
        <f>H426-EJ426</f>
        <v>0</v>
      </c>
      <c r="EI426" s="70">
        <f t="shared" si="149"/>
        <v>0</v>
      </c>
      <c r="EJ426" s="66">
        <f t="shared" ref="EJ426:EJ438" si="151">SUM(CP426,CI426,CB426,BU426,BN426,BG426,AZ426,AS426,AL426,AE426,X426,Q426,CW426,DD426,DK426,DR426,DY426,EF426)</f>
        <v>0</v>
      </c>
      <c r="EM426" s="67"/>
    </row>
    <row r="427" spans="1:143" outlineLevel="1" x14ac:dyDescent="0.2">
      <c r="A427" s="313" t="s">
        <v>230</v>
      </c>
      <c r="B427" s="314"/>
      <c r="C427" s="307"/>
      <c r="D427" s="176" t="s">
        <v>883</v>
      </c>
      <c r="E427" s="28">
        <f>SUM(H428:H429)</f>
        <v>0</v>
      </c>
      <c r="F427" s="28"/>
      <c r="G427" s="28"/>
      <c r="H427" s="28"/>
      <c r="I427" s="27" t="e">
        <f>E427/$G$686</f>
        <v>#DIV/0!</v>
      </c>
      <c r="J427" s="19">
        <f t="shared" si="150"/>
        <v>1</v>
      </c>
      <c r="K427" s="68"/>
      <c r="L427" s="69"/>
      <c r="M427" s="69"/>
      <c r="N427" s="69"/>
      <c r="O427" s="69"/>
      <c r="P427" s="70"/>
      <c r="Q427" s="73"/>
      <c r="R427" s="68"/>
      <c r="S427" s="69"/>
      <c r="T427" s="69"/>
      <c r="U427" s="69"/>
      <c r="V427" s="69"/>
      <c r="W427" s="70"/>
      <c r="X427" s="71"/>
      <c r="Y427" s="68"/>
      <c r="Z427" s="69"/>
      <c r="AA427" s="69"/>
      <c r="AB427" s="69"/>
      <c r="AC427" s="69"/>
      <c r="AD427" s="70"/>
      <c r="AE427" s="71"/>
      <c r="AF427" s="68"/>
      <c r="AG427" s="69"/>
      <c r="AH427" s="69"/>
      <c r="AI427" s="69"/>
      <c r="AJ427" s="69"/>
      <c r="AK427" s="70"/>
      <c r="AL427" s="71"/>
      <c r="AM427" s="68"/>
      <c r="AN427" s="69"/>
      <c r="AO427" s="69"/>
      <c r="AP427" s="69"/>
      <c r="AQ427" s="69"/>
      <c r="AR427" s="70"/>
      <c r="AS427" s="71"/>
      <c r="AT427" s="68"/>
      <c r="AU427" s="69"/>
      <c r="AV427" s="69"/>
      <c r="AW427" s="69"/>
      <c r="AX427" s="69"/>
      <c r="AY427" s="70"/>
      <c r="AZ427" s="71"/>
      <c r="BA427" s="68"/>
      <c r="BB427" s="69"/>
      <c r="BC427" s="69"/>
      <c r="BD427" s="69"/>
      <c r="BE427" s="69"/>
      <c r="BF427" s="70"/>
      <c r="BG427" s="71"/>
      <c r="BH427" s="68"/>
      <c r="BI427" s="69"/>
      <c r="BJ427" s="69"/>
      <c r="BK427" s="69"/>
      <c r="BL427" s="69"/>
      <c r="BM427" s="70"/>
      <c r="BN427" s="71"/>
      <c r="BO427" s="68"/>
      <c r="BP427" s="69"/>
      <c r="BQ427" s="69"/>
      <c r="BR427" s="69"/>
      <c r="BS427" s="69"/>
      <c r="BT427" s="70"/>
      <c r="BU427" s="71"/>
      <c r="BV427" s="68"/>
      <c r="BW427" s="69"/>
      <c r="BX427" s="69"/>
      <c r="BY427" s="69"/>
      <c r="BZ427" s="69"/>
      <c r="CA427" s="70"/>
      <c r="CB427" s="71"/>
      <c r="CC427" s="68"/>
      <c r="CD427" s="69"/>
      <c r="CE427" s="69"/>
      <c r="CF427" s="69"/>
      <c r="CG427" s="69"/>
      <c r="CH427" s="70"/>
      <c r="CI427" s="71"/>
      <c r="CJ427" s="68"/>
      <c r="CK427" s="69"/>
      <c r="CL427" s="69"/>
      <c r="CM427" s="69"/>
      <c r="CN427" s="69"/>
      <c r="CO427" s="70"/>
      <c r="CP427" s="71"/>
      <c r="CQ427" s="68"/>
      <c r="CR427" s="69"/>
      <c r="CS427" s="69"/>
      <c r="CT427" s="69"/>
      <c r="CU427" s="69"/>
      <c r="CV427" s="70"/>
      <c r="CW427" s="71"/>
      <c r="CX427" s="68"/>
      <c r="CY427" s="69"/>
      <c r="CZ427" s="69"/>
      <c r="DA427" s="69"/>
      <c r="DB427" s="69"/>
      <c r="DC427" s="70"/>
      <c r="DD427" s="71"/>
      <c r="DE427" s="68"/>
      <c r="DF427" s="69"/>
      <c r="DG427" s="69"/>
      <c r="DH427" s="69"/>
      <c r="DI427" s="69"/>
      <c r="DJ427" s="70"/>
      <c r="DK427" s="71"/>
      <c r="DL427" s="68"/>
      <c r="DM427" s="69"/>
      <c r="DN427" s="69"/>
      <c r="DO427" s="69"/>
      <c r="DP427" s="69"/>
      <c r="DQ427" s="70"/>
      <c r="DR427" s="71"/>
      <c r="DS427" s="68"/>
      <c r="DT427" s="69"/>
      <c r="DU427" s="69"/>
      <c r="DV427" s="69"/>
      <c r="DW427" s="69"/>
      <c r="DX427" s="70"/>
      <c r="DY427" s="71"/>
      <c r="DZ427" s="68"/>
      <c r="EA427" s="69"/>
      <c r="EB427" s="69"/>
      <c r="EC427" s="69"/>
      <c r="ED427" s="69"/>
      <c r="EE427" s="70"/>
      <c r="EF427" s="71"/>
      <c r="EG427" s="70">
        <f t="shared" ref="EG427:EG434" si="152">1-EI427</f>
        <v>1</v>
      </c>
      <c r="EH427" s="73">
        <f t="shared" ref="EH427:EH434" si="153">H427-EJ427</f>
        <v>0</v>
      </c>
      <c r="EI427" s="70">
        <f t="shared" si="149"/>
        <v>0</v>
      </c>
      <c r="EJ427" s="66">
        <f t="shared" si="151"/>
        <v>0</v>
      </c>
      <c r="EM427" s="67"/>
    </row>
    <row r="428" spans="1:143" outlineLevel="1" x14ac:dyDescent="0.2">
      <c r="A428" s="302" t="s">
        <v>536</v>
      </c>
      <c r="B428" s="303" t="s">
        <v>291</v>
      </c>
      <c r="C428" s="306" t="str">
        <f>IFERROR(IFERROR(IF(MATCH(B428,[1]SINAPI!$A$3:$A$7037,0),(PROPER(VLOOKUP(B428,[1]SINAPI!$A$3:$E$7037,5,0))),0),IFERROR(IF(MATCH(B428,'[1]CDHU-182'!$A$9:$A$4098,0),(UPPER(VLOOKUP(B428,'[1]CDHU-182'!$A$9:$H$4098,8,0))),0),IFERROR(IF(MATCH(B428,[1]FDE!$A$7:$A$3232,0),(VLOOKUP(B428,[1]FDE!$A$7:$E$3232,5,0)),0),IF(MATCH(B428,'[1]SIURB Edif'!$A$2:$A$2699,0),(PROPER(VLOOKUP(B428,'[1]SIURB Edif'!A$2:E$2699,5,0))),0))))," ")</f>
        <v>CDHU-182</v>
      </c>
      <c r="D428" s="169" t="s">
        <v>805</v>
      </c>
      <c r="E428" s="170" t="s">
        <v>879</v>
      </c>
      <c r="F428" s="174">
        <v>10</v>
      </c>
      <c r="G428" s="74"/>
      <c r="H428" s="177">
        <f>ROUND(IFERROR(F428*G428," - "),2)</f>
        <v>0</v>
      </c>
      <c r="I428" s="178" t="e">
        <f>H428/$G$686</f>
        <v>#DIV/0!</v>
      </c>
      <c r="J428" s="19">
        <f t="shared" si="150"/>
        <v>1</v>
      </c>
      <c r="K428" s="68">
        <f>SUM(L428:P428)</f>
        <v>0</v>
      </c>
      <c r="L428" s="69"/>
      <c r="M428" s="69"/>
      <c r="N428" s="69"/>
      <c r="O428" s="69"/>
      <c r="P428" s="69"/>
      <c r="Q428" s="73">
        <f>K428*$H428</f>
        <v>0</v>
      </c>
      <c r="R428" s="68">
        <f>SUM(S428:W428)</f>
        <v>0</v>
      </c>
      <c r="S428" s="69"/>
      <c r="T428" s="69"/>
      <c r="U428" s="69"/>
      <c r="V428" s="69"/>
      <c r="W428" s="69"/>
      <c r="X428" s="71">
        <f>R428*$H428</f>
        <v>0</v>
      </c>
      <c r="Y428" s="68">
        <f>SUM(Z428:AD428)</f>
        <v>0</v>
      </c>
      <c r="Z428" s="69"/>
      <c r="AA428" s="69"/>
      <c r="AB428" s="69"/>
      <c r="AC428" s="69"/>
      <c r="AD428" s="69"/>
      <c r="AE428" s="71">
        <f>Y428*$H428</f>
        <v>0</v>
      </c>
      <c r="AF428" s="68">
        <f>SUM(AG428:AK428)</f>
        <v>0</v>
      </c>
      <c r="AG428" s="69"/>
      <c r="AH428" s="69"/>
      <c r="AI428" s="69"/>
      <c r="AJ428" s="69"/>
      <c r="AK428" s="69"/>
      <c r="AL428" s="71">
        <f>AF428*$H428</f>
        <v>0</v>
      </c>
      <c r="AM428" s="68">
        <f>SUM(AN428:AR428)</f>
        <v>0</v>
      </c>
      <c r="AN428" s="69"/>
      <c r="AO428" s="69"/>
      <c r="AP428" s="69"/>
      <c r="AQ428" s="69"/>
      <c r="AR428" s="69"/>
      <c r="AS428" s="71">
        <f>AM428*$H428</f>
        <v>0</v>
      </c>
      <c r="AT428" s="68">
        <f>SUM(AU428:AY428)</f>
        <v>0</v>
      </c>
      <c r="AU428" s="69"/>
      <c r="AV428" s="69"/>
      <c r="AW428" s="69"/>
      <c r="AX428" s="69"/>
      <c r="AY428" s="69"/>
      <c r="AZ428" s="71">
        <f>AT428*$H428</f>
        <v>0</v>
      </c>
      <c r="BA428" s="68">
        <f>SUM(BB428:BF428)</f>
        <v>0</v>
      </c>
      <c r="BB428" s="69"/>
      <c r="BC428" s="69"/>
      <c r="BD428" s="69"/>
      <c r="BE428" s="69"/>
      <c r="BF428" s="69"/>
      <c r="BG428" s="71">
        <f>BA428*$H428</f>
        <v>0</v>
      </c>
      <c r="BH428" s="68">
        <f>SUM(BI428:BM428)</f>
        <v>0</v>
      </c>
      <c r="BI428" s="69"/>
      <c r="BJ428" s="69"/>
      <c r="BK428" s="69"/>
      <c r="BL428" s="69"/>
      <c r="BM428" s="69"/>
      <c r="BN428" s="71">
        <f>BH428*$H428</f>
        <v>0</v>
      </c>
      <c r="BO428" s="68">
        <f>SUM(BP428:BT428)</f>
        <v>0</v>
      </c>
      <c r="BP428" s="69"/>
      <c r="BQ428" s="69"/>
      <c r="BR428" s="69"/>
      <c r="BS428" s="69"/>
      <c r="BT428" s="69"/>
      <c r="BU428" s="71">
        <f>BO428*$H428</f>
        <v>0</v>
      </c>
      <c r="BV428" s="68">
        <f>SUM(BW428:CA428)</f>
        <v>0</v>
      </c>
      <c r="BW428" s="69"/>
      <c r="BX428" s="69"/>
      <c r="BY428" s="69"/>
      <c r="BZ428" s="69"/>
      <c r="CA428" s="69"/>
      <c r="CB428" s="71">
        <f>BV428*$H428</f>
        <v>0</v>
      </c>
      <c r="CC428" s="68">
        <f>SUM(CD428:CH428)</f>
        <v>0</v>
      </c>
      <c r="CD428" s="69"/>
      <c r="CE428" s="69"/>
      <c r="CF428" s="69"/>
      <c r="CG428" s="69"/>
      <c r="CH428" s="69"/>
      <c r="CI428" s="71">
        <f>CC428*$H428</f>
        <v>0</v>
      </c>
      <c r="CJ428" s="68">
        <f>SUM(CK428:CO428)</f>
        <v>0</v>
      </c>
      <c r="CK428" s="69"/>
      <c r="CL428" s="69"/>
      <c r="CM428" s="69"/>
      <c r="CN428" s="69"/>
      <c r="CO428" s="69"/>
      <c r="CP428" s="71">
        <f>CJ428*$H428</f>
        <v>0</v>
      </c>
      <c r="CQ428" s="68">
        <f>SUM(CR428:CV428)</f>
        <v>0</v>
      </c>
      <c r="CR428" s="69"/>
      <c r="CS428" s="69"/>
      <c r="CT428" s="69"/>
      <c r="CU428" s="69"/>
      <c r="CV428" s="69"/>
      <c r="CW428" s="71">
        <f>CQ428*$H428</f>
        <v>0</v>
      </c>
      <c r="CX428" s="68">
        <f>SUM(CY428:DC428)</f>
        <v>0</v>
      </c>
      <c r="CY428" s="69"/>
      <c r="CZ428" s="69"/>
      <c r="DA428" s="69"/>
      <c r="DB428" s="69"/>
      <c r="DC428" s="69"/>
      <c r="DD428" s="71">
        <f>CX428*$H428</f>
        <v>0</v>
      </c>
      <c r="DE428" s="68">
        <f>SUM(DF428:DJ428)</f>
        <v>0</v>
      </c>
      <c r="DF428" s="69"/>
      <c r="DG428" s="69"/>
      <c r="DH428" s="69"/>
      <c r="DI428" s="69"/>
      <c r="DJ428" s="69"/>
      <c r="DK428" s="71">
        <f>DE428*$H428</f>
        <v>0</v>
      </c>
      <c r="DL428" s="68">
        <f>SUM(DM428:DQ428)</f>
        <v>0</v>
      </c>
      <c r="DM428" s="69"/>
      <c r="DN428" s="69"/>
      <c r="DO428" s="69"/>
      <c r="DP428" s="69"/>
      <c r="DQ428" s="69"/>
      <c r="DR428" s="71">
        <f>DL428*$H428</f>
        <v>0</v>
      </c>
      <c r="DS428" s="68">
        <f>SUM(DT428:DX428)</f>
        <v>0</v>
      </c>
      <c r="DT428" s="69"/>
      <c r="DU428" s="69"/>
      <c r="DV428" s="69"/>
      <c r="DW428" s="69"/>
      <c r="DX428" s="69"/>
      <c r="DY428" s="71">
        <f>DS428*$H428</f>
        <v>0</v>
      </c>
      <c r="DZ428" s="68">
        <f>SUM(EA428:EE428)</f>
        <v>0</v>
      </c>
      <c r="EA428" s="69"/>
      <c r="EB428" s="69"/>
      <c r="EC428" s="69"/>
      <c r="ED428" s="69"/>
      <c r="EE428" s="69"/>
      <c r="EF428" s="71">
        <f>DZ428*$H428</f>
        <v>0</v>
      </c>
      <c r="EG428" s="70">
        <f t="shared" si="152"/>
        <v>1</v>
      </c>
      <c r="EH428" s="73">
        <f t="shared" si="153"/>
        <v>0</v>
      </c>
      <c r="EI428" s="70">
        <f t="shared" si="149"/>
        <v>0</v>
      </c>
      <c r="EJ428" s="66">
        <f t="shared" si="151"/>
        <v>0</v>
      </c>
      <c r="EM428" s="67"/>
    </row>
    <row r="429" spans="1:143" outlineLevel="1" x14ac:dyDescent="0.2">
      <c r="A429" s="302" t="s">
        <v>537</v>
      </c>
      <c r="B429" s="303" t="s">
        <v>293</v>
      </c>
      <c r="C429" s="306" t="str">
        <f>IFERROR(IFERROR(IF(MATCH(B429,[1]SINAPI!$A$3:$A$7037,0),(PROPER(VLOOKUP(B429,[1]SINAPI!$A$3:$E$7037,5,0))),0),IFERROR(IF(MATCH(B429,'[1]CDHU-182'!$A$9:$A$4098,0),(UPPER(VLOOKUP(B429,'[1]CDHU-182'!$A$9:$H$4098,8,0))),0),IFERROR(IF(MATCH(B429,[1]FDE!$A$7:$A$3232,0),(VLOOKUP(B429,[1]FDE!$A$7:$E$3232,5,0)),0),IF(MATCH(B429,'[1]SIURB Edif'!$A$2:$A$2699,0),(PROPER(VLOOKUP(B429,'[1]SIURB Edif'!A$2:E$2699,5,0))),0))))," ")</f>
        <v>CDHU-182</v>
      </c>
      <c r="D429" s="169" t="s">
        <v>806</v>
      </c>
      <c r="E429" s="170" t="s">
        <v>184</v>
      </c>
      <c r="F429" s="174">
        <v>18</v>
      </c>
      <c r="G429" s="74"/>
      <c r="H429" s="177">
        <f>ROUND(IFERROR(F429*G429," - "),2)</f>
        <v>0</v>
      </c>
      <c r="I429" s="178" t="e">
        <f>H429/$G$686</f>
        <v>#DIV/0!</v>
      </c>
      <c r="J429" s="19">
        <f t="shared" si="150"/>
        <v>1</v>
      </c>
      <c r="K429" s="68">
        <f>SUM(L429:P429)</f>
        <v>0</v>
      </c>
      <c r="L429" s="69"/>
      <c r="M429" s="69"/>
      <c r="N429" s="69"/>
      <c r="O429" s="69"/>
      <c r="P429" s="69"/>
      <c r="Q429" s="73">
        <f>K429*$H429</f>
        <v>0</v>
      </c>
      <c r="R429" s="68">
        <f>SUM(S429:W429)</f>
        <v>0</v>
      </c>
      <c r="S429" s="69"/>
      <c r="T429" s="69"/>
      <c r="U429" s="69"/>
      <c r="V429" s="69"/>
      <c r="W429" s="69"/>
      <c r="X429" s="71">
        <f>R429*$H429</f>
        <v>0</v>
      </c>
      <c r="Y429" s="68">
        <f>SUM(Z429:AD429)</f>
        <v>0</v>
      </c>
      <c r="Z429" s="69"/>
      <c r="AA429" s="69"/>
      <c r="AB429" s="69"/>
      <c r="AC429" s="69"/>
      <c r="AD429" s="69"/>
      <c r="AE429" s="71">
        <f>Y429*$H429</f>
        <v>0</v>
      </c>
      <c r="AF429" s="68">
        <f>SUM(AG429:AK429)</f>
        <v>0</v>
      </c>
      <c r="AG429" s="69"/>
      <c r="AH429" s="69"/>
      <c r="AI429" s="69"/>
      <c r="AJ429" s="69"/>
      <c r="AK429" s="69"/>
      <c r="AL429" s="71">
        <f>AF429*$H429</f>
        <v>0</v>
      </c>
      <c r="AM429" s="68">
        <f>SUM(AN429:AR429)</f>
        <v>0</v>
      </c>
      <c r="AN429" s="69"/>
      <c r="AO429" s="69"/>
      <c r="AP429" s="69"/>
      <c r="AQ429" s="69"/>
      <c r="AR429" s="69"/>
      <c r="AS429" s="71">
        <f>AM429*$H429</f>
        <v>0</v>
      </c>
      <c r="AT429" s="68">
        <f>SUM(AU429:AY429)</f>
        <v>0</v>
      </c>
      <c r="AU429" s="69"/>
      <c r="AV429" s="69"/>
      <c r="AW429" s="69"/>
      <c r="AX429" s="69"/>
      <c r="AY429" s="69"/>
      <c r="AZ429" s="71">
        <f>AT429*$H429</f>
        <v>0</v>
      </c>
      <c r="BA429" s="68">
        <f>SUM(BB429:BF429)</f>
        <v>0</v>
      </c>
      <c r="BB429" s="69"/>
      <c r="BC429" s="69"/>
      <c r="BD429" s="69"/>
      <c r="BE429" s="69"/>
      <c r="BF429" s="69"/>
      <c r="BG429" s="71">
        <f>BA429*$H429</f>
        <v>0</v>
      </c>
      <c r="BH429" s="68">
        <f>SUM(BI429:BM429)</f>
        <v>0</v>
      </c>
      <c r="BI429" s="69"/>
      <c r="BJ429" s="69"/>
      <c r="BK429" s="69"/>
      <c r="BL429" s="69"/>
      <c r="BM429" s="69"/>
      <c r="BN429" s="71">
        <f>BH429*$H429</f>
        <v>0</v>
      </c>
      <c r="BO429" s="68">
        <f>SUM(BP429:BT429)</f>
        <v>0</v>
      </c>
      <c r="BP429" s="69"/>
      <c r="BQ429" s="69"/>
      <c r="BR429" s="69"/>
      <c r="BS429" s="69"/>
      <c r="BT429" s="69"/>
      <c r="BU429" s="71">
        <f>BO429*$H429</f>
        <v>0</v>
      </c>
      <c r="BV429" s="68">
        <f>SUM(BW429:CA429)</f>
        <v>0</v>
      </c>
      <c r="BW429" s="69"/>
      <c r="BX429" s="69"/>
      <c r="BY429" s="69"/>
      <c r="BZ429" s="69"/>
      <c r="CA429" s="69"/>
      <c r="CB429" s="71">
        <f>BV429*$H429</f>
        <v>0</v>
      </c>
      <c r="CC429" s="68">
        <f>SUM(CD429:CH429)</f>
        <v>0</v>
      </c>
      <c r="CD429" s="69"/>
      <c r="CE429" s="69"/>
      <c r="CF429" s="69"/>
      <c r="CG429" s="69"/>
      <c r="CH429" s="69"/>
      <c r="CI429" s="71">
        <f>CC429*$H429</f>
        <v>0</v>
      </c>
      <c r="CJ429" s="68">
        <f>SUM(CK429:CO429)</f>
        <v>0</v>
      </c>
      <c r="CK429" s="69"/>
      <c r="CL429" s="69"/>
      <c r="CM429" s="69"/>
      <c r="CN429" s="69"/>
      <c r="CO429" s="69"/>
      <c r="CP429" s="71">
        <f>CJ429*$H429</f>
        <v>0</v>
      </c>
      <c r="CQ429" s="68">
        <f>SUM(CR429:CV429)</f>
        <v>0</v>
      </c>
      <c r="CR429" s="69"/>
      <c r="CS429" s="69"/>
      <c r="CT429" s="69"/>
      <c r="CU429" s="69"/>
      <c r="CV429" s="69"/>
      <c r="CW429" s="71">
        <f>CQ429*$H429</f>
        <v>0</v>
      </c>
      <c r="CX429" s="68">
        <f>SUM(CY429:DC429)</f>
        <v>0</v>
      </c>
      <c r="CY429" s="69"/>
      <c r="CZ429" s="69"/>
      <c r="DA429" s="69"/>
      <c r="DB429" s="69"/>
      <c r="DC429" s="69"/>
      <c r="DD429" s="71">
        <f>CX429*$H429</f>
        <v>0</v>
      </c>
      <c r="DE429" s="68">
        <f>SUM(DF429:DJ429)</f>
        <v>0</v>
      </c>
      <c r="DF429" s="69"/>
      <c r="DG429" s="69"/>
      <c r="DH429" s="69"/>
      <c r="DI429" s="69"/>
      <c r="DJ429" s="69"/>
      <c r="DK429" s="71">
        <f>DE429*$H429</f>
        <v>0</v>
      </c>
      <c r="DL429" s="68">
        <f>SUM(DM429:DQ429)</f>
        <v>0</v>
      </c>
      <c r="DM429" s="69"/>
      <c r="DN429" s="69"/>
      <c r="DO429" s="69"/>
      <c r="DP429" s="69"/>
      <c r="DQ429" s="69"/>
      <c r="DR429" s="71">
        <f>DL429*$H429</f>
        <v>0</v>
      </c>
      <c r="DS429" s="68">
        <f>SUM(DT429:DX429)</f>
        <v>0</v>
      </c>
      <c r="DT429" s="69"/>
      <c r="DU429" s="69"/>
      <c r="DV429" s="69"/>
      <c r="DW429" s="69"/>
      <c r="DX429" s="69"/>
      <c r="DY429" s="71">
        <f>DS429*$H429</f>
        <v>0</v>
      </c>
      <c r="DZ429" s="68">
        <f>SUM(EA429:EE429)</f>
        <v>0</v>
      </c>
      <c r="EA429" s="69"/>
      <c r="EB429" s="69"/>
      <c r="EC429" s="69"/>
      <c r="ED429" s="69"/>
      <c r="EE429" s="69"/>
      <c r="EF429" s="71">
        <f>DZ429*$H429</f>
        <v>0</v>
      </c>
      <c r="EG429" s="70">
        <f t="shared" si="152"/>
        <v>1</v>
      </c>
      <c r="EH429" s="73">
        <f t="shared" si="153"/>
        <v>0</v>
      </c>
      <c r="EI429" s="70">
        <f t="shared" si="149"/>
        <v>0</v>
      </c>
      <c r="EJ429" s="66">
        <f t="shared" si="151"/>
        <v>0</v>
      </c>
      <c r="EM429" s="67"/>
    </row>
    <row r="430" spans="1:143" outlineLevel="1" x14ac:dyDescent="0.2">
      <c r="A430" s="313" t="s">
        <v>538</v>
      </c>
      <c r="B430" s="314"/>
      <c r="C430" s="307"/>
      <c r="D430" s="176" t="s">
        <v>884</v>
      </c>
      <c r="E430" s="28">
        <f>SUM(H431:H434)</f>
        <v>0</v>
      </c>
      <c r="F430" s="28"/>
      <c r="G430" s="28"/>
      <c r="H430" s="28"/>
      <c r="I430" s="27" t="e">
        <f>E430/$G$686</f>
        <v>#DIV/0!</v>
      </c>
      <c r="J430" s="19">
        <f t="shared" si="150"/>
        <v>1</v>
      </c>
      <c r="K430" s="68"/>
      <c r="L430" s="69"/>
      <c r="M430" s="69"/>
      <c r="N430" s="69"/>
      <c r="O430" s="69"/>
      <c r="P430" s="70"/>
      <c r="Q430" s="73"/>
      <c r="R430" s="68"/>
      <c r="S430" s="69"/>
      <c r="T430" s="69"/>
      <c r="U430" s="69"/>
      <c r="V430" s="69"/>
      <c r="W430" s="70"/>
      <c r="X430" s="71"/>
      <c r="Y430" s="68"/>
      <c r="Z430" s="69"/>
      <c r="AA430" s="69"/>
      <c r="AB430" s="69"/>
      <c r="AC430" s="69"/>
      <c r="AD430" s="70"/>
      <c r="AE430" s="71"/>
      <c r="AF430" s="68"/>
      <c r="AG430" s="69"/>
      <c r="AH430" s="69"/>
      <c r="AI430" s="69"/>
      <c r="AJ430" s="69"/>
      <c r="AK430" s="70"/>
      <c r="AL430" s="71"/>
      <c r="AM430" s="68"/>
      <c r="AN430" s="69"/>
      <c r="AO430" s="69"/>
      <c r="AP430" s="69"/>
      <c r="AQ430" s="69"/>
      <c r="AR430" s="70"/>
      <c r="AS430" s="71"/>
      <c r="AT430" s="68"/>
      <c r="AU430" s="69"/>
      <c r="AV430" s="69"/>
      <c r="AW430" s="69"/>
      <c r="AX430" s="69"/>
      <c r="AY430" s="70"/>
      <c r="AZ430" s="71"/>
      <c r="BA430" s="68"/>
      <c r="BB430" s="69"/>
      <c r="BC430" s="69"/>
      <c r="BD430" s="69"/>
      <c r="BE430" s="69"/>
      <c r="BF430" s="70"/>
      <c r="BG430" s="71"/>
      <c r="BH430" s="68"/>
      <c r="BI430" s="69"/>
      <c r="BJ430" s="69"/>
      <c r="BK430" s="69"/>
      <c r="BL430" s="69"/>
      <c r="BM430" s="70"/>
      <c r="BN430" s="71"/>
      <c r="BO430" s="68"/>
      <c r="BP430" s="69"/>
      <c r="BQ430" s="69"/>
      <c r="BR430" s="69"/>
      <c r="BS430" s="69"/>
      <c r="BT430" s="70"/>
      <c r="BU430" s="71"/>
      <c r="BV430" s="68"/>
      <c r="BW430" s="69"/>
      <c r="BX430" s="69"/>
      <c r="BY430" s="69"/>
      <c r="BZ430" s="69"/>
      <c r="CA430" s="70"/>
      <c r="CB430" s="71"/>
      <c r="CC430" s="68"/>
      <c r="CD430" s="69"/>
      <c r="CE430" s="69"/>
      <c r="CF430" s="69"/>
      <c r="CG430" s="69"/>
      <c r="CH430" s="70"/>
      <c r="CI430" s="71"/>
      <c r="CJ430" s="68"/>
      <c r="CK430" s="69"/>
      <c r="CL430" s="69"/>
      <c r="CM430" s="69"/>
      <c r="CN430" s="69"/>
      <c r="CO430" s="70"/>
      <c r="CP430" s="71"/>
      <c r="CQ430" s="68"/>
      <c r="CR430" s="69"/>
      <c r="CS430" s="69"/>
      <c r="CT430" s="69"/>
      <c r="CU430" s="69"/>
      <c r="CV430" s="70"/>
      <c r="CW430" s="71"/>
      <c r="CX430" s="68"/>
      <c r="CY430" s="69"/>
      <c r="CZ430" s="69"/>
      <c r="DA430" s="69"/>
      <c r="DB430" s="69"/>
      <c r="DC430" s="70"/>
      <c r="DD430" s="71"/>
      <c r="DE430" s="68"/>
      <c r="DF430" s="69"/>
      <c r="DG430" s="69"/>
      <c r="DH430" s="69"/>
      <c r="DI430" s="69"/>
      <c r="DJ430" s="70"/>
      <c r="DK430" s="71"/>
      <c r="DL430" s="68"/>
      <c r="DM430" s="69"/>
      <c r="DN430" s="69"/>
      <c r="DO430" s="69"/>
      <c r="DP430" s="69"/>
      <c r="DQ430" s="70"/>
      <c r="DR430" s="71"/>
      <c r="DS430" s="68"/>
      <c r="DT430" s="69"/>
      <c r="DU430" s="69"/>
      <c r="DV430" s="69"/>
      <c r="DW430" s="69"/>
      <c r="DX430" s="70"/>
      <c r="DY430" s="71"/>
      <c r="DZ430" s="68"/>
      <c r="EA430" s="69"/>
      <c r="EB430" s="69"/>
      <c r="EC430" s="69"/>
      <c r="ED430" s="69"/>
      <c r="EE430" s="70"/>
      <c r="EF430" s="71"/>
      <c r="EG430" s="70">
        <f t="shared" si="152"/>
        <v>1</v>
      </c>
      <c r="EH430" s="73">
        <f t="shared" si="153"/>
        <v>0</v>
      </c>
      <c r="EI430" s="70">
        <f t="shared" ref="EI430:EI442" si="154">SUM(CJ430,CC430,BV430,BO430,BH430,BA430,AT430,AM430,AF430,Y430,R430,K430,CQ430,CX430,DE430,DL430,DS430,DZ430)</f>
        <v>0</v>
      </c>
      <c r="EJ430" s="66">
        <f t="shared" si="151"/>
        <v>0</v>
      </c>
      <c r="EM430" s="67"/>
    </row>
    <row r="431" spans="1:143" ht="25.5" outlineLevel="1" x14ac:dyDescent="0.2">
      <c r="A431" s="302" t="s">
        <v>539</v>
      </c>
      <c r="B431" s="303" t="s">
        <v>298</v>
      </c>
      <c r="C431" s="306" t="str">
        <f>IFERROR(IFERROR(IF(MATCH(B431,[1]SINAPI!$A$3:$A$7037,0),(PROPER(VLOOKUP(B431,[1]SINAPI!$A$3:$E$7037,5,0))),0),IFERROR(IF(MATCH(B431,'[1]CDHU-182'!$A$9:$A$4098,0),(UPPER(VLOOKUP(B431,'[1]CDHU-182'!$A$9:$H$4098,8,0))),0),IFERROR(IF(MATCH(B431,[1]FDE!$A$7:$A$3232,0),(VLOOKUP(B431,[1]FDE!$A$7:$E$3232,5,0)),0),IF(MATCH(B431,'[1]SIURB Edif'!$A$2:$A$2699,0),(PROPER(VLOOKUP(B431,'[1]SIURB Edif'!A$2:E$2699,5,0))),0))))," ")</f>
        <v>CDHU-182</v>
      </c>
      <c r="D431" s="169" t="s">
        <v>807</v>
      </c>
      <c r="E431" s="170" t="s">
        <v>75</v>
      </c>
      <c r="F431" s="174">
        <v>7</v>
      </c>
      <c r="G431" s="74"/>
      <c r="H431" s="177">
        <f>ROUND(IFERROR(F431*G431," - "),2)</f>
        <v>0</v>
      </c>
      <c r="I431" s="178" t="e">
        <f>H431/$G$686</f>
        <v>#DIV/0!</v>
      </c>
      <c r="J431" s="19">
        <f t="shared" si="150"/>
        <v>1</v>
      </c>
      <c r="K431" s="68">
        <f>SUM(L431:P431)</f>
        <v>0</v>
      </c>
      <c r="L431" s="69"/>
      <c r="M431" s="69"/>
      <c r="N431" s="69"/>
      <c r="O431" s="69"/>
      <c r="P431" s="69"/>
      <c r="Q431" s="73">
        <f>K431*$H431</f>
        <v>0</v>
      </c>
      <c r="R431" s="68">
        <f>SUM(S431:W431)</f>
        <v>0</v>
      </c>
      <c r="S431" s="69"/>
      <c r="T431" s="69"/>
      <c r="U431" s="69"/>
      <c r="V431" s="69"/>
      <c r="W431" s="69"/>
      <c r="X431" s="71">
        <f>R431*$H431</f>
        <v>0</v>
      </c>
      <c r="Y431" s="68">
        <f>SUM(Z431:AD431)</f>
        <v>0</v>
      </c>
      <c r="Z431" s="69"/>
      <c r="AA431" s="69"/>
      <c r="AB431" s="69"/>
      <c r="AC431" s="69"/>
      <c r="AD431" s="69"/>
      <c r="AE431" s="71">
        <f>Y431*$H431</f>
        <v>0</v>
      </c>
      <c r="AF431" s="68">
        <f>SUM(AG431:AK431)</f>
        <v>0</v>
      </c>
      <c r="AG431" s="69"/>
      <c r="AH431" s="69"/>
      <c r="AI431" s="69"/>
      <c r="AJ431" s="69"/>
      <c r="AK431" s="69"/>
      <c r="AL431" s="71">
        <f>AF431*$H431</f>
        <v>0</v>
      </c>
      <c r="AM431" s="68">
        <f>SUM(AN431:AR431)</f>
        <v>0</v>
      </c>
      <c r="AN431" s="69"/>
      <c r="AO431" s="69"/>
      <c r="AP431" s="69"/>
      <c r="AQ431" s="69"/>
      <c r="AR431" s="69"/>
      <c r="AS431" s="71">
        <f>AM431*$H431</f>
        <v>0</v>
      </c>
      <c r="AT431" s="68">
        <f>SUM(AU431:AY431)</f>
        <v>0</v>
      </c>
      <c r="AU431" s="69"/>
      <c r="AV431" s="69"/>
      <c r="AW431" s="69"/>
      <c r="AX431" s="69"/>
      <c r="AY431" s="69"/>
      <c r="AZ431" s="71">
        <f>AT431*$H431</f>
        <v>0</v>
      </c>
      <c r="BA431" s="68">
        <f>SUM(BB431:BF431)</f>
        <v>0</v>
      </c>
      <c r="BB431" s="69"/>
      <c r="BC431" s="69"/>
      <c r="BD431" s="69"/>
      <c r="BE431" s="69"/>
      <c r="BF431" s="69"/>
      <c r="BG431" s="71">
        <f>BA431*$H431</f>
        <v>0</v>
      </c>
      <c r="BH431" s="68">
        <f>SUM(BI431:BM431)</f>
        <v>0</v>
      </c>
      <c r="BI431" s="69"/>
      <c r="BJ431" s="69"/>
      <c r="BK431" s="69"/>
      <c r="BL431" s="69"/>
      <c r="BM431" s="69"/>
      <c r="BN431" s="71">
        <f>BH431*$H431</f>
        <v>0</v>
      </c>
      <c r="BO431" s="68">
        <f>SUM(BP431:BT431)</f>
        <v>0</v>
      </c>
      <c r="BP431" s="69"/>
      <c r="BQ431" s="69"/>
      <c r="BR431" s="69"/>
      <c r="BS431" s="69"/>
      <c r="BT431" s="69"/>
      <c r="BU431" s="71">
        <f>BO431*$H431</f>
        <v>0</v>
      </c>
      <c r="BV431" s="68">
        <f>SUM(BW431:CA431)</f>
        <v>0</v>
      </c>
      <c r="BW431" s="69"/>
      <c r="BX431" s="69"/>
      <c r="BY431" s="69"/>
      <c r="BZ431" s="69"/>
      <c r="CA431" s="69"/>
      <c r="CB431" s="71">
        <f>BV431*$H431</f>
        <v>0</v>
      </c>
      <c r="CC431" s="68">
        <f>SUM(CD431:CH431)</f>
        <v>0</v>
      </c>
      <c r="CD431" s="69"/>
      <c r="CE431" s="69"/>
      <c r="CF431" s="69"/>
      <c r="CG431" s="69"/>
      <c r="CH431" s="69"/>
      <c r="CI431" s="71">
        <f>CC431*$H431</f>
        <v>0</v>
      </c>
      <c r="CJ431" s="68">
        <f>SUM(CK431:CO431)</f>
        <v>0</v>
      </c>
      <c r="CK431" s="69"/>
      <c r="CL431" s="69"/>
      <c r="CM431" s="69"/>
      <c r="CN431" s="69"/>
      <c r="CO431" s="69"/>
      <c r="CP431" s="71">
        <f>CJ431*$H431</f>
        <v>0</v>
      </c>
      <c r="CQ431" s="68">
        <f>SUM(CR431:CV431)</f>
        <v>0</v>
      </c>
      <c r="CR431" s="69"/>
      <c r="CS431" s="69"/>
      <c r="CT431" s="69"/>
      <c r="CU431" s="69"/>
      <c r="CV431" s="69"/>
      <c r="CW431" s="71">
        <f>CQ431*$H431</f>
        <v>0</v>
      </c>
      <c r="CX431" s="68">
        <f>SUM(CY431:DC431)</f>
        <v>0</v>
      </c>
      <c r="CY431" s="69"/>
      <c r="CZ431" s="69"/>
      <c r="DA431" s="69"/>
      <c r="DB431" s="69"/>
      <c r="DC431" s="69"/>
      <c r="DD431" s="71">
        <f>CX431*$H431</f>
        <v>0</v>
      </c>
      <c r="DE431" s="68">
        <f>SUM(DF431:DJ431)</f>
        <v>0</v>
      </c>
      <c r="DF431" s="69"/>
      <c r="DG431" s="69"/>
      <c r="DH431" s="69"/>
      <c r="DI431" s="69"/>
      <c r="DJ431" s="69"/>
      <c r="DK431" s="71">
        <f>DE431*$H431</f>
        <v>0</v>
      </c>
      <c r="DL431" s="68">
        <f>SUM(DM431:DQ431)</f>
        <v>0</v>
      </c>
      <c r="DM431" s="69"/>
      <c r="DN431" s="69"/>
      <c r="DO431" s="69"/>
      <c r="DP431" s="69"/>
      <c r="DQ431" s="69"/>
      <c r="DR431" s="71">
        <f>DL431*$H431</f>
        <v>0</v>
      </c>
      <c r="DS431" s="68">
        <f>SUM(DT431:DX431)</f>
        <v>0</v>
      </c>
      <c r="DT431" s="69"/>
      <c r="DU431" s="69"/>
      <c r="DV431" s="69"/>
      <c r="DW431" s="69"/>
      <c r="DX431" s="69"/>
      <c r="DY431" s="71">
        <f>DS431*$H431</f>
        <v>0</v>
      </c>
      <c r="DZ431" s="68">
        <f>SUM(EA431:EE431)</f>
        <v>0</v>
      </c>
      <c r="EA431" s="69"/>
      <c r="EB431" s="69"/>
      <c r="EC431" s="69"/>
      <c r="ED431" s="69"/>
      <c r="EE431" s="69"/>
      <c r="EF431" s="71">
        <f>DZ431*$H431</f>
        <v>0</v>
      </c>
      <c r="EG431" s="70">
        <f t="shared" si="152"/>
        <v>1</v>
      </c>
      <c r="EH431" s="73">
        <f t="shared" si="153"/>
        <v>0</v>
      </c>
      <c r="EI431" s="70">
        <f t="shared" si="154"/>
        <v>0</v>
      </c>
      <c r="EJ431" s="66">
        <f t="shared" si="151"/>
        <v>0</v>
      </c>
      <c r="EM431" s="67"/>
    </row>
    <row r="432" spans="1:143" ht="25.5" outlineLevel="1" x14ac:dyDescent="0.2">
      <c r="A432" s="302" t="s">
        <v>540</v>
      </c>
      <c r="B432" s="303" t="s">
        <v>299</v>
      </c>
      <c r="C432" s="306" t="str">
        <f>IFERROR(IFERROR(IF(MATCH(B432,[1]SINAPI!$A$3:$A$7037,0),(PROPER(VLOOKUP(B432,[1]SINAPI!$A$3:$E$7037,5,0))),0),IFERROR(IF(MATCH(B432,'[1]CDHU-182'!$A$9:$A$4098,0),(UPPER(VLOOKUP(B432,'[1]CDHU-182'!$A$9:$H$4098,8,0))),0),IFERROR(IF(MATCH(B432,[1]FDE!$A$7:$A$3232,0),(VLOOKUP(B432,[1]FDE!$A$7:$E$3232,5,0)),0),IF(MATCH(B432,'[1]SIURB Edif'!$A$2:$A$2699,0),(PROPER(VLOOKUP(B432,'[1]SIURB Edif'!A$2:E$2699,5,0))),0))))," ")</f>
        <v>CDHU-182</v>
      </c>
      <c r="D432" s="169" t="s">
        <v>808</v>
      </c>
      <c r="E432" s="170" t="s">
        <v>75</v>
      </c>
      <c r="F432" s="174">
        <v>12</v>
      </c>
      <c r="G432" s="74"/>
      <c r="H432" s="177">
        <f>ROUND(IFERROR(F432*G432," - "),2)</f>
        <v>0</v>
      </c>
      <c r="I432" s="178" t="e">
        <f>H432/$G$686</f>
        <v>#DIV/0!</v>
      </c>
      <c r="J432" s="19">
        <f t="shared" si="150"/>
        <v>1</v>
      </c>
      <c r="K432" s="68">
        <f>SUM(L432:P432)</f>
        <v>0</v>
      </c>
      <c r="L432" s="69"/>
      <c r="M432" s="69"/>
      <c r="N432" s="69"/>
      <c r="O432" s="69"/>
      <c r="P432" s="69"/>
      <c r="Q432" s="73">
        <f>K432*$H432</f>
        <v>0</v>
      </c>
      <c r="R432" s="68">
        <f>SUM(S432:W432)</f>
        <v>0</v>
      </c>
      <c r="S432" s="69"/>
      <c r="T432" s="69"/>
      <c r="U432" s="69"/>
      <c r="V432" s="69"/>
      <c r="W432" s="69"/>
      <c r="X432" s="71">
        <f>R432*$H432</f>
        <v>0</v>
      </c>
      <c r="Y432" s="68">
        <f>SUM(Z432:AD432)</f>
        <v>0</v>
      </c>
      <c r="Z432" s="69"/>
      <c r="AA432" s="69"/>
      <c r="AB432" s="69"/>
      <c r="AC432" s="69"/>
      <c r="AD432" s="69"/>
      <c r="AE432" s="71">
        <f>Y432*$H432</f>
        <v>0</v>
      </c>
      <c r="AF432" s="68">
        <f>SUM(AG432:AK432)</f>
        <v>0</v>
      </c>
      <c r="AG432" s="69"/>
      <c r="AH432" s="69"/>
      <c r="AI432" s="69"/>
      <c r="AJ432" s="69"/>
      <c r="AK432" s="69"/>
      <c r="AL432" s="71">
        <f>AF432*$H432</f>
        <v>0</v>
      </c>
      <c r="AM432" s="68">
        <f>SUM(AN432:AR432)</f>
        <v>0</v>
      </c>
      <c r="AN432" s="69"/>
      <c r="AO432" s="69"/>
      <c r="AP432" s="69"/>
      <c r="AQ432" s="69"/>
      <c r="AR432" s="69"/>
      <c r="AS432" s="71">
        <f>AM432*$H432</f>
        <v>0</v>
      </c>
      <c r="AT432" s="68">
        <f>SUM(AU432:AY432)</f>
        <v>0</v>
      </c>
      <c r="AU432" s="69"/>
      <c r="AV432" s="69"/>
      <c r="AW432" s="69"/>
      <c r="AX432" s="69"/>
      <c r="AY432" s="69"/>
      <c r="AZ432" s="71">
        <f>AT432*$H432</f>
        <v>0</v>
      </c>
      <c r="BA432" s="68">
        <f>SUM(BB432:BF432)</f>
        <v>0</v>
      </c>
      <c r="BB432" s="69"/>
      <c r="BC432" s="69"/>
      <c r="BD432" s="69"/>
      <c r="BE432" s="69"/>
      <c r="BF432" s="69"/>
      <c r="BG432" s="71">
        <f>BA432*$H432</f>
        <v>0</v>
      </c>
      <c r="BH432" s="68">
        <f>SUM(BI432:BM432)</f>
        <v>0</v>
      </c>
      <c r="BI432" s="69"/>
      <c r="BJ432" s="69"/>
      <c r="BK432" s="69"/>
      <c r="BL432" s="69"/>
      <c r="BM432" s="69"/>
      <c r="BN432" s="71">
        <f>BH432*$H432</f>
        <v>0</v>
      </c>
      <c r="BO432" s="68">
        <f>SUM(BP432:BT432)</f>
        <v>0</v>
      </c>
      <c r="BP432" s="69"/>
      <c r="BQ432" s="69"/>
      <c r="BR432" s="69"/>
      <c r="BS432" s="69"/>
      <c r="BT432" s="69"/>
      <c r="BU432" s="71">
        <f>BO432*$H432</f>
        <v>0</v>
      </c>
      <c r="BV432" s="68">
        <f>SUM(BW432:CA432)</f>
        <v>0</v>
      </c>
      <c r="BW432" s="69"/>
      <c r="BX432" s="69"/>
      <c r="BY432" s="69"/>
      <c r="BZ432" s="69"/>
      <c r="CA432" s="69"/>
      <c r="CB432" s="71">
        <f>BV432*$H432</f>
        <v>0</v>
      </c>
      <c r="CC432" s="68">
        <f>SUM(CD432:CH432)</f>
        <v>0</v>
      </c>
      <c r="CD432" s="69"/>
      <c r="CE432" s="69"/>
      <c r="CF432" s="69"/>
      <c r="CG432" s="69"/>
      <c r="CH432" s="69"/>
      <c r="CI432" s="71">
        <f>CC432*$H432</f>
        <v>0</v>
      </c>
      <c r="CJ432" s="68">
        <f>SUM(CK432:CO432)</f>
        <v>0</v>
      </c>
      <c r="CK432" s="69"/>
      <c r="CL432" s="69"/>
      <c r="CM432" s="69"/>
      <c r="CN432" s="69"/>
      <c r="CO432" s="69"/>
      <c r="CP432" s="71">
        <f>CJ432*$H432</f>
        <v>0</v>
      </c>
      <c r="CQ432" s="68">
        <f>SUM(CR432:CV432)</f>
        <v>0</v>
      </c>
      <c r="CR432" s="69"/>
      <c r="CS432" s="69"/>
      <c r="CT432" s="69"/>
      <c r="CU432" s="69"/>
      <c r="CV432" s="69"/>
      <c r="CW432" s="71">
        <f>CQ432*$H432</f>
        <v>0</v>
      </c>
      <c r="CX432" s="68">
        <f>SUM(CY432:DC432)</f>
        <v>0</v>
      </c>
      <c r="CY432" s="69"/>
      <c r="CZ432" s="69"/>
      <c r="DA432" s="69"/>
      <c r="DB432" s="69"/>
      <c r="DC432" s="69"/>
      <c r="DD432" s="71">
        <f>CX432*$H432</f>
        <v>0</v>
      </c>
      <c r="DE432" s="68">
        <f>SUM(DF432:DJ432)</f>
        <v>0</v>
      </c>
      <c r="DF432" s="69"/>
      <c r="DG432" s="69"/>
      <c r="DH432" s="69"/>
      <c r="DI432" s="69"/>
      <c r="DJ432" s="69"/>
      <c r="DK432" s="71">
        <f>DE432*$H432</f>
        <v>0</v>
      </c>
      <c r="DL432" s="68">
        <f>SUM(DM432:DQ432)</f>
        <v>0</v>
      </c>
      <c r="DM432" s="69"/>
      <c r="DN432" s="69"/>
      <c r="DO432" s="69"/>
      <c r="DP432" s="69"/>
      <c r="DQ432" s="69"/>
      <c r="DR432" s="71">
        <f>DL432*$H432</f>
        <v>0</v>
      </c>
      <c r="DS432" s="68">
        <f>SUM(DT432:DX432)</f>
        <v>0</v>
      </c>
      <c r="DT432" s="69"/>
      <c r="DU432" s="69"/>
      <c r="DV432" s="69"/>
      <c r="DW432" s="69"/>
      <c r="DX432" s="69"/>
      <c r="DY432" s="71">
        <f>DS432*$H432</f>
        <v>0</v>
      </c>
      <c r="DZ432" s="68">
        <f>SUM(EA432:EE432)</f>
        <v>0</v>
      </c>
      <c r="EA432" s="69"/>
      <c r="EB432" s="69"/>
      <c r="EC432" s="69"/>
      <c r="ED432" s="69"/>
      <c r="EE432" s="69"/>
      <c r="EF432" s="71">
        <f>DZ432*$H432</f>
        <v>0</v>
      </c>
      <c r="EG432" s="70">
        <f t="shared" si="152"/>
        <v>1</v>
      </c>
      <c r="EH432" s="73">
        <f t="shared" si="153"/>
        <v>0</v>
      </c>
      <c r="EI432" s="70">
        <f t="shared" si="154"/>
        <v>0</v>
      </c>
      <c r="EJ432" s="66">
        <f t="shared" si="151"/>
        <v>0</v>
      </c>
      <c r="EM432" s="67"/>
    </row>
    <row r="433" spans="1:143" outlineLevel="1" x14ac:dyDescent="0.2">
      <c r="A433" s="302" t="s">
        <v>541</v>
      </c>
      <c r="B433" s="303" t="s">
        <v>301</v>
      </c>
      <c r="C433" s="306" t="str">
        <f>IFERROR(IFERROR(IF(MATCH(B433,[1]SINAPI!$A$3:$A$7037,0),(PROPER(VLOOKUP(B433,[1]SINAPI!$A$3:$E$7037,5,0))),0),IFERROR(IF(MATCH(B433,'[1]CDHU-182'!$A$9:$A$4098,0),(UPPER(VLOOKUP(B433,'[1]CDHU-182'!$A$9:$H$4098,8,0))),0),IFERROR(IF(MATCH(B433,[1]FDE!$A$7:$A$3232,0),(VLOOKUP(B433,[1]FDE!$A$7:$E$3232,5,0)),0),IF(MATCH(B433,'[1]SIURB Edif'!$A$2:$A$2699,0),(PROPER(VLOOKUP(B433,'[1]SIURB Edif'!A$2:E$2699,5,0))),0))))," ")</f>
        <v>CDHU-182</v>
      </c>
      <c r="D433" s="169" t="s">
        <v>809</v>
      </c>
      <c r="E433" s="170" t="s">
        <v>75</v>
      </c>
      <c r="F433" s="174">
        <v>1</v>
      </c>
      <c r="G433" s="74"/>
      <c r="H433" s="177">
        <f>ROUND(IFERROR(F433*G433," - "),2)</f>
        <v>0</v>
      </c>
      <c r="I433" s="178" t="e">
        <f>H433/$G$686</f>
        <v>#DIV/0!</v>
      </c>
      <c r="J433" s="19">
        <f t="shared" si="150"/>
        <v>1</v>
      </c>
      <c r="K433" s="68">
        <f>SUM(L433:P433)</f>
        <v>0</v>
      </c>
      <c r="L433" s="69"/>
      <c r="M433" s="69"/>
      <c r="N433" s="69"/>
      <c r="O433" s="69"/>
      <c r="P433" s="69"/>
      <c r="Q433" s="73">
        <f>K433*$H433</f>
        <v>0</v>
      </c>
      <c r="R433" s="68">
        <f>SUM(S433:W433)</f>
        <v>0</v>
      </c>
      <c r="S433" s="69"/>
      <c r="T433" s="69"/>
      <c r="U433" s="69"/>
      <c r="V433" s="69"/>
      <c r="W433" s="69"/>
      <c r="X433" s="71">
        <f>R433*$H433</f>
        <v>0</v>
      </c>
      <c r="Y433" s="68">
        <f>SUM(Z433:AD433)</f>
        <v>0</v>
      </c>
      <c r="Z433" s="69"/>
      <c r="AA433" s="69"/>
      <c r="AB433" s="69"/>
      <c r="AC433" s="69"/>
      <c r="AD433" s="69"/>
      <c r="AE433" s="71">
        <f>Y433*$H433</f>
        <v>0</v>
      </c>
      <c r="AF433" s="68">
        <f>SUM(AG433:AK433)</f>
        <v>0</v>
      </c>
      <c r="AG433" s="69"/>
      <c r="AH433" s="69"/>
      <c r="AI433" s="69"/>
      <c r="AJ433" s="69"/>
      <c r="AK433" s="69"/>
      <c r="AL433" s="71">
        <f>AF433*$H433</f>
        <v>0</v>
      </c>
      <c r="AM433" s="68">
        <f>SUM(AN433:AR433)</f>
        <v>0</v>
      </c>
      <c r="AN433" s="69"/>
      <c r="AO433" s="69"/>
      <c r="AP433" s="69"/>
      <c r="AQ433" s="69"/>
      <c r="AR433" s="69"/>
      <c r="AS433" s="71">
        <f>AM433*$H433</f>
        <v>0</v>
      </c>
      <c r="AT433" s="68">
        <f>SUM(AU433:AY433)</f>
        <v>0</v>
      </c>
      <c r="AU433" s="69"/>
      <c r="AV433" s="69"/>
      <c r="AW433" s="69"/>
      <c r="AX433" s="69"/>
      <c r="AY433" s="69"/>
      <c r="AZ433" s="71">
        <f>AT433*$H433</f>
        <v>0</v>
      </c>
      <c r="BA433" s="68">
        <f>SUM(BB433:BF433)</f>
        <v>0</v>
      </c>
      <c r="BB433" s="69"/>
      <c r="BC433" s="69"/>
      <c r="BD433" s="69"/>
      <c r="BE433" s="69"/>
      <c r="BF433" s="69"/>
      <c r="BG433" s="71">
        <f>BA433*$H433</f>
        <v>0</v>
      </c>
      <c r="BH433" s="68">
        <f>SUM(BI433:BM433)</f>
        <v>0</v>
      </c>
      <c r="BI433" s="69"/>
      <c r="BJ433" s="69"/>
      <c r="BK433" s="69"/>
      <c r="BL433" s="69"/>
      <c r="BM433" s="69"/>
      <c r="BN433" s="71">
        <f>BH433*$H433</f>
        <v>0</v>
      </c>
      <c r="BO433" s="68">
        <f>SUM(BP433:BT433)</f>
        <v>0</v>
      </c>
      <c r="BP433" s="69"/>
      <c r="BQ433" s="69"/>
      <c r="BR433" s="69"/>
      <c r="BS433" s="69"/>
      <c r="BT433" s="69"/>
      <c r="BU433" s="71">
        <f>BO433*$H433</f>
        <v>0</v>
      </c>
      <c r="BV433" s="68">
        <f>SUM(BW433:CA433)</f>
        <v>0</v>
      </c>
      <c r="BW433" s="69"/>
      <c r="BX433" s="69"/>
      <c r="BY433" s="69"/>
      <c r="BZ433" s="69"/>
      <c r="CA433" s="69"/>
      <c r="CB433" s="71">
        <f>BV433*$H433</f>
        <v>0</v>
      </c>
      <c r="CC433" s="68">
        <f>SUM(CD433:CH433)</f>
        <v>0</v>
      </c>
      <c r="CD433" s="69"/>
      <c r="CE433" s="69"/>
      <c r="CF433" s="69"/>
      <c r="CG433" s="69"/>
      <c r="CH433" s="69"/>
      <c r="CI433" s="71">
        <f>CC433*$H433</f>
        <v>0</v>
      </c>
      <c r="CJ433" s="68">
        <f>SUM(CK433:CO433)</f>
        <v>0</v>
      </c>
      <c r="CK433" s="69"/>
      <c r="CL433" s="69"/>
      <c r="CM433" s="69"/>
      <c r="CN433" s="69"/>
      <c r="CO433" s="69"/>
      <c r="CP433" s="71">
        <f>CJ433*$H433</f>
        <v>0</v>
      </c>
      <c r="CQ433" s="68">
        <f>SUM(CR433:CV433)</f>
        <v>0</v>
      </c>
      <c r="CR433" s="69"/>
      <c r="CS433" s="69"/>
      <c r="CT433" s="69"/>
      <c r="CU433" s="69"/>
      <c r="CV433" s="69"/>
      <c r="CW433" s="71">
        <f>CQ433*$H433</f>
        <v>0</v>
      </c>
      <c r="CX433" s="68">
        <f>SUM(CY433:DC433)</f>
        <v>0</v>
      </c>
      <c r="CY433" s="69"/>
      <c r="CZ433" s="69"/>
      <c r="DA433" s="69"/>
      <c r="DB433" s="69"/>
      <c r="DC433" s="69"/>
      <c r="DD433" s="71">
        <f>CX433*$H433</f>
        <v>0</v>
      </c>
      <c r="DE433" s="68">
        <f>SUM(DF433:DJ433)</f>
        <v>0</v>
      </c>
      <c r="DF433" s="69"/>
      <c r="DG433" s="69"/>
      <c r="DH433" s="69"/>
      <c r="DI433" s="69"/>
      <c r="DJ433" s="69"/>
      <c r="DK433" s="71">
        <f>DE433*$H433</f>
        <v>0</v>
      </c>
      <c r="DL433" s="68">
        <f>SUM(DM433:DQ433)</f>
        <v>0</v>
      </c>
      <c r="DM433" s="69"/>
      <c r="DN433" s="69"/>
      <c r="DO433" s="69"/>
      <c r="DP433" s="69"/>
      <c r="DQ433" s="69"/>
      <c r="DR433" s="71">
        <f>DL433*$H433</f>
        <v>0</v>
      </c>
      <c r="DS433" s="68">
        <f>SUM(DT433:DX433)</f>
        <v>0</v>
      </c>
      <c r="DT433" s="69"/>
      <c r="DU433" s="69"/>
      <c r="DV433" s="69"/>
      <c r="DW433" s="69"/>
      <c r="DX433" s="69"/>
      <c r="DY433" s="71">
        <f>DS433*$H433</f>
        <v>0</v>
      </c>
      <c r="DZ433" s="68">
        <f>SUM(EA433:EE433)</f>
        <v>0</v>
      </c>
      <c r="EA433" s="69"/>
      <c r="EB433" s="69"/>
      <c r="EC433" s="69"/>
      <c r="ED433" s="69"/>
      <c r="EE433" s="69"/>
      <c r="EF433" s="71">
        <f>DZ433*$H433</f>
        <v>0</v>
      </c>
      <c r="EG433" s="70">
        <f t="shared" si="152"/>
        <v>1</v>
      </c>
      <c r="EH433" s="73">
        <f t="shared" si="153"/>
        <v>0</v>
      </c>
      <c r="EI433" s="70">
        <f t="shared" si="154"/>
        <v>0</v>
      </c>
      <c r="EJ433" s="66">
        <f t="shared" si="151"/>
        <v>0</v>
      </c>
      <c r="EM433" s="67"/>
    </row>
    <row r="434" spans="1:143" outlineLevel="1" x14ac:dyDescent="0.2">
      <c r="A434" s="302" t="s">
        <v>542</v>
      </c>
      <c r="B434" s="303" t="s">
        <v>300</v>
      </c>
      <c r="C434" s="306" t="str">
        <f>IFERROR(IFERROR(IF(MATCH(B434,[1]SINAPI!$A$3:$A$7037,0),(PROPER(VLOOKUP(B434,[1]SINAPI!$A$3:$E$7037,5,0))),0),IFERROR(IF(MATCH(B434,'[1]CDHU-182'!$A$9:$A$4098,0),(UPPER(VLOOKUP(B434,'[1]CDHU-182'!$A$9:$H$4098,8,0))),0),IFERROR(IF(MATCH(B434,[1]FDE!$A$7:$A$3232,0),(VLOOKUP(B434,[1]FDE!$A$7:$E$3232,5,0)),0),IF(MATCH(B434,'[1]SIURB Edif'!$A$2:$A$2699,0),(PROPER(VLOOKUP(B434,'[1]SIURB Edif'!A$2:E$2699,5,0))),0))))," ")</f>
        <v>CDHU-182</v>
      </c>
      <c r="D434" s="169" t="s">
        <v>810</v>
      </c>
      <c r="E434" s="170" t="s">
        <v>75</v>
      </c>
      <c r="F434" s="174">
        <v>1</v>
      </c>
      <c r="G434" s="74"/>
      <c r="H434" s="177">
        <f>ROUND(IFERROR(F434*G434," - "),2)</f>
        <v>0</v>
      </c>
      <c r="I434" s="178" t="e">
        <f>H434/$G$686</f>
        <v>#DIV/0!</v>
      </c>
      <c r="J434" s="19">
        <f t="shared" si="150"/>
        <v>1</v>
      </c>
      <c r="K434" s="68">
        <f>SUM(L434:P434)</f>
        <v>0</v>
      </c>
      <c r="L434" s="69"/>
      <c r="M434" s="69"/>
      <c r="N434" s="69"/>
      <c r="O434" s="69"/>
      <c r="P434" s="69"/>
      <c r="Q434" s="73">
        <f>K434*$H434</f>
        <v>0</v>
      </c>
      <c r="R434" s="68">
        <f>SUM(S434:W434)</f>
        <v>0</v>
      </c>
      <c r="S434" s="69"/>
      <c r="T434" s="69"/>
      <c r="U434" s="69"/>
      <c r="V434" s="69"/>
      <c r="W434" s="69"/>
      <c r="X434" s="71">
        <f>R434*$H434</f>
        <v>0</v>
      </c>
      <c r="Y434" s="68">
        <f>SUM(Z434:AD434)</f>
        <v>0</v>
      </c>
      <c r="Z434" s="69"/>
      <c r="AA434" s="69"/>
      <c r="AB434" s="69"/>
      <c r="AC434" s="69"/>
      <c r="AD434" s="69"/>
      <c r="AE434" s="71">
        <f>Y434*$H434</f>
        <v>0</v>
      </c>
      <c r="AF434" s="68">
        <f>SUM(AG434:AK434)</f>
        <v>0</v>
      </c>
      <c r="AG434" s="69"/>
      <c r="AH434" s="69"/>
      <c r="AI434" s="69"/>
      <c r="AJ434" s="69"/>
      <c r="AK434" s="69"/>
      <c r="AL434" s="71">
        <f>AF434*$H434</f>
        <v>0</v>
      </c>
      <c r="AM434" s="68">
        <f>SUM(AN434:AR434)</f>
        <v>0</v>
      </c>
      <c r="AN434" s="69"/>
      <c r="AO434" s="69"/>
      <c r="AP434" s="69"/>
      <c r="AQ434" s="69"/>
      <c r="AR434" s="69"/>
      <c r="AS434" s="71">
        <f>AM434*$H434</f>
        <v>0</v>
      </c>
      <c r="AT434" s="68">
        <f>SUM(AU434:AY434)</f>
        <v>0</v>
      </c>
      <c r="AU434" s="69"/>
      <c r="AV434" s="69"/>
      <c r="AW434" s="69"/>
      <c r="AX434" s="69"/>
      <c r="AY434" s="69"/>
      <c r="AZ434" s="71">
        <f>AT434*$H434</f>
        <v>0</v>
      </c>
      <c r="BA434" s="68">
        <f>SUM(BB434:BF434)</f>
        <v>0</v>
      </c>
      <c r="BB434" s="69"/>
      <c r="BC434" s="69"/>
      <c r="BD434" s="69"/>
      <c r="BE434" s="69"/>
      <c r="BF434" s="69"/>
      <c r="BG434" s="71">
        <f>BA434*$H434</f>
        <v>0</v>
      </c>
      <c r="BH434" s="68">
        <f>SUM(BI434:BM434)</f>
        <v>0</v>
      </c>
      <c r="BI434" s="69"/>
      <c r="BJ434" s="69"/>
      <c r="BK434" s="69"/>
      <c r="BL434" s="69"/>
      <c r="BM434" s="69"/>
      <c r="BN434" s="71">
        <f>BH434*$H434</f>
        <v>0</v>
      </c>
      <c r="BO434" s="68">
        <f>SUM(BP434:BT434)</f>
        <v>0</v>
      </c>
      <c r="BP434" s="69"/>
      <c r="BQ434" s="69"/>
      <c r="BR434" s="69"/>
      <c r="BS434" s="69"/>
      <c r="BT434" s="69"/>
      <c r="BU434" s="71">
        <f>BO434*$H434</f>
        <v>0</v>
      </c>
      <c r="BV434" s="68">
        <f>SUM(BW434:CA434)</f>
        <v>0</v>
      </c>
      <c r="BW434" s="69"/>
      <c r="BX434" s="69"/>
      <c r="BY434" s="69"/>
      <c r="BZ434" s="69"/>
      <c r="CA434" s="69"/>
      <c r="CB434" s="71">
        <f>BV434*$H434</f>
        <v>0</v>
      </c>
      <c r="CC434" s="68">
        <f>SUM(CD434:CH434)</f>
        <v>0</v>
      </c>
      <c r="CD434" s="69"/>
      <c r="CE434" s="69"/>
      <c r="CF434" s="69"/>
      <c r="CG434" s="69"/>
      <c r="CH434" s="69"/>
      <c r="CI434" s="71">
        <f>CC434*$H434</f>
        <v>0</v>
      </c>
      <c r="CJ434" s="68">
        <f>SUM(CK434:CO434)</f>
        <v>0</v>
      </c>
      <c r="CK434" s="69"/>
      <c r="CL434" s="69"/>
      <c r="CM434" s="69"/>
      <c r="CN434" s="69"/>
      <c r="CO434" s="69"/>
      <c r="CP434" s="71">
        <f>CJ434*$H434</f>
        <v>0</v>
      </c>
      <c r="CQ434" s="68">
        <f>SUM(CR434:CV434)</f>
        <v>0</v>
      </c>
      <c r="CR434" s="69"/>
      <c r="CS434" s="69"/>
      <c r="CT434" s="69"/>
      <c r="CU434" s="69"/>
      <c r="CV434" s="69"/>
      <c r="CW434" s="71">
        <f>CQ434*$H434</f>
        <v>0</v>
      </c>
      <c r="CX434" s="68">
        <f>SUM(CY434:DC434)</f>
        <v>0</v>
      </c>
      <c r="CY434" s="69"/>
      <c r="CZ434" s="69"/>
      <c r="DA434" s="69"/>
      <c r="DB434" s="69"/>
      <c r="DC434" s="69"/>
      <c r="DD434" s="71">
        <f>CX434*$H434</f>
        <v>0</v>
      </c>
      <c r="DE434" s="68">
        <f>SUM(DF434:DJ434)</f>
        <v>0</v>
      </c>
      <c r="DF434" s="69"/>
      <c r="DG434" s="69"/>
      <c r="DH434" s="69"/>
      <c r="DI434" s="69"/>
      <c r="DJ434" s="69"/>
      <c r="DK434" s="71">
        <f>DE434*$H434</f>
        <v>0</v>
      </c>
      <c r="DL434" s="68">
        <f>SUM(DM434:DQ434)</f>
        <v>0</v>
      </c>
      <c r="DM434" s="69"/>
      <c r="DN434" s="69"/>
      <c r="DO434" s="69"/>
      <c r="DP434" s="69"/>
      <c r="DQ434" s="69"/>
      <c r="DR434" s="71">
        <f>DL434*$H434</f>
        <v>0</v>
      </c>
      <c r="DS434" s="68">
        <f>SUM(DT434:DX434)</f>
        <v>0</v>
      </c>
      <c r="DT434" s="69"/>
      <c r="DU434" s="69"/>
      <c r="DV434" s="69"/>
      <c r="DW434" s="69"/>
      <c r="DX434" s="69"/>
      <c r="DY434" s="71">
        <f>DS434*$H434</f>
        <v>0</v>
      </c>
      <c r="DZ434" s="68">
        <f>SUM(EA434:EE434)</f>
        <v>0</v>
      </c>
      <c r="EA434" s="69"/>
      <c r="EB434" s="69"/>
      <c r="EC434" s="69"/>
      <c r="ED434" s="69"/>
      <c r="EE434" s="69"/>
      <c r="EF434" s="71">
        <f>DZ434*$H434</f>
        <v>0</v>
      </c>
      <c r="EG434" s="70">
        <f t="shared" si="152"/>
        <v>1</v>
      </c>
      <c r="EH434" s="73">
        <f t="shared" si="153"/>
        <v>0</v>
      </c>
      <c r="EI434" s="70">
        <f t="shared" si="154"/>
        <v>0</v>
      </c>
      <c r="EJ434" s="66">
        <f t="shared" si="151"/>
        <v>0</v>
      </c>
      <c r="EM434" s="67"/>
    </row>
    <row r="435" spans="1:143" outlineLevel="1" x14ac:dyDescent="0.2">
      <c r="A435" s="313" t="s">
        <v>231</v>
      </c>
      <c r="B435" s="314"/>
      <c r="C435" s="307"/>
      <c r="D435" s="176" t="s">
        <v>358</v>
      </c>
      <c r="E435" s="28">
        <f>SUM(H436:H438)</f>
        <v>0</v>
      </c>
      <c r="F435" s="28"/>
      <c r="G435" s="28"/>
      <c r="H435" s="28"/>
      <c r="I435" s="27" t="e">
        <f>E435/$G$686</f>
        <v>#DIV/0!</v>
      </c>
      <c r="J435" s="19">
        <f t="shared" si="150"/>
        <v>1</v>
      </c>
      <c r="K435" s="68"/>
      <c r="L435" s="69"/>
      <c r="M435" s="69"/>
      <c r="N435" s="69"/>
      <c r="O435" s="69"/>
      <c r="P435" s="70"/>
      <c r="Q435" s="73"/>
      <c r="R435" s="68"/>
      <c r="S435" s="69"/>
      <c r="T435" s="69"/>
      <c r="U435" s="69"/>
      <c r="V435" s="69"/>
      <c r="W435" s="70"/>
      <c r="X435" s="71"/>
      <c r="Y435" s="68"/>
      <c r="Z435" s="69"/>
      <c r="AA435" s="69"/>
      <c r="AB435" s="69"/>
      <c r="AC435" s="69"/>
      <c r="AD435" s="70"/>
      <c r="AE435" s="71"/>
      <c r="AF435" s="68"/>
      <c r="AG435" s="69"/>
      <c r="AH435" s="69"/>
      <c r="AI435" s="69"/>
      <c r="AJ435" s="69"/>
      <c r="AK435" s="70"/>
      <c r="AL435" s="71"/>
      <c r="AM435" s="68"/>
      <c r="AN435" s="69"/>
      <c r="AO435" s="69"/>
      <c r="AP435" s="69"/>
      <c r="AQ435" s="69"/>
      <c r="AR435" s="70"/>
      <c r="AS435" s="71"/>
      <c r="AT435" s="68"/>
      <c r="AU435" s="69"/>
      <c r="AV435" s="69"/>
      <c r="AW435" s="69"/>
      <c r="AX435" s="69"/>
      <c r="AY435" s="70"/>
      <c r="AZ435" s="71"/>
      <c r="BA435" s="68"/>
      <c r="BB435" s="69"/>
      <c r="BC435" s="69"/>
      <c r="BD435" s="69"/>
      <c r="BE435" s="69"/>
      <c r="BF435" s="70"/>
      <c r="BG435" s="71"/>
      <c r="BH435" s="68"/>
      <c r="BI435" s="69"/>
      <c r="BJ435" s="69"/>
      <c r="BK435" s="69"/>
      <c r="BL435" s="69"/>
      <c r="BM435" s="70"/>
      <c r="BN435" s="71"/>
      <c r="BO435" s="68"/>
      <c r="BP435" s="69"/>
      <c r="BQ435" s="69"/>
      <c r="BR435" s="69"/>
      <c r="BS435" s="69"/>
      <c r="BT435" s="70"/>
      <c r="BU435" s="71"/>
      <c r="BV435" s="68"/>
      <c r="BW435" s="69"/>
      <c r="BX435" s="69"/>
      <c r="BY435" s="69"/>
      <c r="BZ435" s="69"/>
      <c r="CA435" s="70"/>
      <c r="CB435" s="71"/>
      <c r="CC435" s="68"/>
      <c r="CD435" s="69"/>
      <c r="CE435" s="69"/>
      <c r="CF435" s="69"/>
      <c r="CG435" s="69"/>
      <c r="CH435" s="70"/>
      <c r="CI435" s="71"/>
      <c r="CJ435" s="68"/>
      <c r="CK435" s="69"/>
      <c r="CL435" s="69"/>
      <c r="CM435" s="69"/>
      <c r="CN435" s="69"/>
      <c r="CO435" s="70"/>
      <c r="CP435" s="71"/>
      <c r="CQ435" s="68"/>
      <c r="CR435" s="69"/>
      <c r="CS435" s="69"/>
      <c r="CT435" s="69"/>
      <c r="CU435" s="69"/>
      <c r="CV435" s="70"/>
      <c r="CW435" s="71"/>
      <c r="CX435" s="68"/>
      <c r="CY435" s="69"/>
      <c r="CZ435" s="69"/>
      <c r="DA435" s="69"/>
      <c r="DB435" s="69"/>
      <c r="DC435" s="70"/>
      <c r="DD435" s="71"/>
      <c r="DE435" s="68"/>
      <c r="DF435" s="69"/>
      <c r="DG435" s="69"/>
      <c r="DH435" s="69"/>
      <c r="DI435" s="69"/>
      <c r="DJ435" s="70"/>
      <c r="DK435" s="71"/>
      <c r="DL435" s="68"/>
      <c r="DM435" s="69"/>
      <c r="DN435" s="69"/>
      <c r="DO435" s="69"/>
      <c r="DP435" s="69"/>
      <c r="DQ435" s="70"/>
      <c r="DR435" s="71"/>
      <c r="DS435" s="68"/>
      <c r="DT435" s="69"/>
      <c r="DU435" s="69"/>
      <c r="DV435" s="69"/>
      <c r="DW435" s="69"/>
      <c r="DX435" s="70"/>
      <c r="DY435" s="71"/>
      <c r="DZ435" s="68"/>
      <c r="EA435" s="69"/>
      <c r="EB435" s="69"/>
      <c r="EC435" s="69"/>
      <c r="ED435" s="69"/>
      <c r="EE435" s="70"/>
      <c r="EF435" s="71"/>
      <c r="EG435" s="70">
        <f t="shared" ref="EG435:EG442" si="155">1-EI435</f>
        <v>1</v>
      </c>
      <c r="EH435" s="73">
        <f t="shared" ref="EH435:EH442" si="156">H435-EJ435</f>
        <v>0</v>
      </c>
      <c r="EI435" s="70">
        <f t="shared" si="154"/>
        <v>0</v>
      </c>
      <c r="EJ435" s="66">
        <f t="shared" si="151"/>
        <v>0</v>
      </c>
      <c r="EM435" s="67"/>
    </row>
    <row r="436" spans="1:143" outlineLevel="1" x14ac:dyDescent="0.2">
      <c r="A436" s="302" t="s">
        <v>543</v>
      </c>
      <c r="B436" s="303" t="s">
        <v>237</v>
      </c>
      <c r="C436" s="306" t="str">
        <f>IFERROR(IFERROR(IF(MATCH(B436,[1]SINAPI!$A$3:$A$7037,0),(PROPER(VLOOKUP(B436,[1]SINAPI!$A$3:$E$7037,5,0))),0),IFERROR(IF(MATCH(B436,'[1]CDHU-182'!$A$9:$A$4098,0),(UPPER(VLOOKUP(B436,'[1]CDHU-182'!$A$9:$H$4098,8,0))),0),IFERROR(IF(MATCH(B436,[1]FDE!$A$7:$A$3232,0),(VLOOKUP(B436,[1]FDE!$A$7:$E$3232,5,0)),0),IF(MATCH(B436,'[1]SIURB Edif'!$A$2:$A$2699,0),(PROPER(VLOOKUP(B436,'[1]SIURB Edif'!A$2:E$2699,5,0))),0))))," ")</f>
        <v>CDHU-182</v>
      </c>
      <c r="D436" s="169" t="s">
        <v>814</v>
      </c>
      <c r="E436" s="170" t="s">
        <v>22</v>
      </c>
      <c r="F436" s="174">
        <v>8.4</v>
      </c>
      <c r="G436" s="74"/>
      <c r="H436" s="172">
        <f>ROUND(IFERROR(F436*G436," - "),2)</f>
        <v>0</v>
      </c>
      <c r="I436" s="175" t="e">
        <f>H436/$G$686</f>
        <v>#DIV/0!</v>
      </c>
      <c r="J436" s="19">
        <f t="shared" si="150"/>
        <v>1</v>
      </c>
      <c r="K436" s="68">
        <f>SUM(L436:P436)</f>
        <v>0</v>
      </c>
      <c r="L436" s="69"/>
      <c r="M436" s="69"/>
      <c r="N436" s="69"/>
      <c r="O436" s="69"/>
      <c r="P436" s="69"/>
      <c r="Q436" s="73">
        <f>K436*$H436</f>
        <v>0</v>
      </c>
      <c r="R436" s="68">
        <f>SUM(S436:W436)</f>
        <v>0</v>
      </c>
      <c r="S436" s="69"/>
      <c r="T436" s="69"/>
      <c r="U436" s="69"/>
      <c r="V436" s="69"/>
      <c r="W436" s="69"/>
      <c r="X436" s="71">
        <f>R436*$H436</f>
        <v>0</v>
      </c>
      <c r="Y436" s="68">
        <f>SUM(Z436:AD436)</f>
        <v>0</v>
      </c>
      <c r="Z436" s="69"/>
      <c r="AA436" s="69"/>
      <c r="AB436" s="69"/>
      <c r="AC436" s="69"/>
      <c r="AD436" s="69"/>
      <c r="AE436" s="71">
        <f>Y436*$H436</f>
        <v>0</v>
      </c>
      <c r="AF436" s="68">
        <f>SUM(AG436:AK436)</f>
        <v>0</v>
      </c>
      <c r="AG436" s="69"/>
      <c r="AH436" s="69"/>
      <c r="AI436" s="69"/>
      <c r="AJ436" s="69"/>
      <c r="AK436" s="69"/>
      <c r="AL436" s="71">
        <f>AF436*$H436</f>
        <v>0</v>
      </c>
      <c r="AM436" s="68">
        <f>SUM(AN436:AR436)</f>
        <v>0</v>
      </c>
      <c r="AN436" s="69"/>
      <c r="AO436" s="69"/>
      <c r="AP436" s="69"/>
      <c r="AQ436" s="69"/>
      <c r="AR436" s="69"/>
      <c r="AS436" s="71">
        <f>AM436*$H436</f>
        <v>0</v>
      </c>
      <c r="AT436" s="68">
        <f>SUM(AU436:AY436)</f>
        <v>0</v>
      </c>
      <c r="AU436" s="69"/>
      <c r="AV436" s="69"/>
      <c r="AW436" s="69"/>
      <c r="AX436" s="69"/>
      <c r="AY436" s="69"/>
      <c r="AZ436" s="71">
        <f>AT436*$H436</f>
        <v>0</v>
      </c>
      <c r="BA436" s="68">
        <f>SUM(BB436:BF436)</f>
        <v>0</v>
      </c>
      <c r="BB436" s="69"/>
      <c r="BC436" s="69"/>
      <c r="BD436" s="69"/>
      <c r="BE436" s="69"/>
      <c r="BF436" s="69"/>
      <c r="BG436" s="71">
        <f>BA436*$H436</f>
        <v>0</v>
      </c>
      <c r="BH436" s="68">
        <f>SUM(BI436:BM436)</f>
        <v>0</v>
      </c>
      <c r="BI436" s="69"/>
      <c r="BJ436" s="69"/>
      <c r="BK436" s="69"/>
      <c r="BL436" s="69"/>
      <c r="BM436" s="69"/>
      <c r="BN436" s="71">
        <f>BH436*$H436</f>
        <v>0</v>
      </c>
      <c r="BO436" s="68">
        <f>SUM(BP436:BT436)</f>
        <v>0</v>
      </c>
      <c r="BP436" s="69"/>
      <c r="BQ436" s="69"/>
      <c r="BR436" s="69"/>
      <c r="BS436" s="69"/>
      <c r="BT436" s="69"/>
      <c r="BU436" s="71">
        <f>BO436*$H436</f>
        <v>0</v>
      </c>
      <c r="BV436" s="68">
        <f>SUM(BW436:CA436)</f>
        <v>0</v>
      </c>
      <c r="BW436" s="69"/>
      <c r="BX436" s="69"/>
      <c r="BY436" s="69"/>
      <c r="BZ436" s="69"/>
      <c r="CA436" s="69"/>
      <c r="CB436" s="71">
        <f>BV436*$H436</f>
        <v>0</v>
      </c>
      <c r="CC436" s="68">
        <f>SUM(CD436:CH436)</f>
        <v>0</v>
      </c>
      <c r="CD436" s="69"/>
      <c r="CE436" s="69"/>
      <c r="CF436" s="69"/>
      <c r="CG436" s="69"/>
      <c r="CH436" s="69"/>
      <c r="CI436" s="71">
        <f>CC436*$H436</f>
        <v>0</v>
      </c>
      <c r="CJ436" s="68">
        <f>SUM(CK436:CO436)</f>
        <v>0</v>
      </c>
      <c r="CK436" s="69"/>
      <c r="CL436" s="69"/>
      <c r="CM436" s="69"/>
      <c r="CN436" s="69"/>
      <c r="CO436" s="69"/>
      <c r="CP436" s="71">
        <f>CJ436*$H436</f>
        <v>0</v>
      </c>
      <c r="CQ436" s="68">
        <f>SUM(CR436:CV436)</f>
        <v>0</v>
      </c>
      <c r="CR436" s="69"/>
      <c r="CS436" s="69"/>
      <c r="CT436" s="69"/>
      <c r="CU436" s="69"/>
      <c r="CV436" s="69"/>
      <c r="CW436" s="71">
        <f>CQ436*$H436</f>
        <v>0</v>
      </c>
      <c r="CX436" s="68">
        <f>SUM(CY436:DC436)</f>
        <v>0</v>
      </c>
      <c r="CY436" s="69"/>
      <c r="CZ436" s="69"/>
      <c r="DA436" s="69"/>
      <c r="DB436" s="69"/>
      <c r="DC436" s="69"/>
      <c r="DD436" s="71">
        <f>CX436*$H436</f>
        <v>0</v>
      </c>
      <c r="DE436" s="68">
        <f>SUM(DF436:DJ436)</f>
        <v>0</v>
      </c>
      <c r="DF436" s="69"/>
      <c r="DG436" s="69"/>
      <c r="DH436" s="69"/>
      <c r="DI436" s="69"/>
      <c r="DJ436" s="69"/>
      <c r="DK436" s="71">
        <f>DE436*$H436</f>
        <v>0</v>
      </c>
      <c r="DL436" s="68">
        <f>SUM(DM436:DQ436)</f>
        <v>0</v>
      </c>
      <c r="DM436" s="69"/>
      <c r="DN436" s="69"/>
      <c r="DO436" s="69"/>
      <c r="DP436" s="69"/>
      <c r="DQ436" s="69"/>
      <c r="DR436" s="71">
        <f>DL436*$H436</f>
        <v>0</v>
      </c>
      <c r="DS436" s="68">
        <f>SUM(DT436:DX436)</f>
        <v>0</v>
      </c>
      <c r="DT436" s="69"/>
      <c r="DU436" s="69"/>
      <c r="DV436" s="69"/>
      <c r="DW436" s="69"/>
      <c r="DX436" s="69"/>
      <c r="DY436" s="71">
        <f>DS436*$H436</f>
        <v>0</v>
      </c>
      <c r="DZ436" s="68">
        <f>SUM(EA436:EE436)</f>
        <v>0</v>
      </c>
      <c r="EA436" s="69"/>
      <c r="EB436" s="69"/>
      <c r="EC436" s="69"/>
      <c r="ED436" s="69"/>
      <c r="EE436" s="69"/>
      <c r="EF436" s="71">
        <f>DZ436*$H436</f>
        <v>0</v>
      </c>
      <c r="EG436" s="70">
        <f t="shared" si="155"/>
        <v>1</v>
      </c>
      <c r="EH436" s="73">
        <f t="shared" si="156"/>
        <v>0</v>
      </c>
      <c r="EI436" s="70">
        <f t="shared" si="154"/>
        <v>0</v>
      </c>
      <c r="EJ436" s="66">
        <f t="shared" si="151"/>
        <v>0</v>
      </c>
      <c r="EM436" s="67"/>
    </row>
    <row r="437" spans="1:143" outlineLevel="1" x14ac:dyDescent="0.2">
      <c r="A437" s="302" t="s">
        <v>544</v>
      </c>
      <c r="B437" s="303" t="s">
        <v>224</v>
      </c>
      <c r="C437" s="306" t="str">
        <f>IFERROR(IFERROR(IF(MATCH(B437,[1]SINAPI!$A$3:$A$7037,0),(PROPER(VLOOKUP(B437,[1]SINAPI!$A$3:$E$7037,5,0))),0),IFERROR(IF(MATCH(B437,'[1]CDHU-182'!$A$9:$A$4098,0),(UPPER(VLOOKUP(B437,'[1]CDHU-182'!$A$9:$H$4098,8,0))),0),IFERROR(IF(MATCH(B437,[1]FDE!$A$7:$A$3232,0),(VLOOKUP(B437,[1]FDE!$A$7:$E$3232,5,0)),0),IF(MATCH(B437,'[1]SIURB Edif'!$A$2:$A$2699,0),(PROPER(VLOOKUP(B437,'[1]SIURB Edif'!A$2:E$2699,5,0))),0))))," ")</f>
        <v>CDHU-182</v>
      </c>
      <c r="D437" s="169" t="s">
        <v>823</v>
      </c>
      <c r="E437" s="170" t="s">
        <v>22</v>
      </c>
      <c r="F437" s="174">
        <v>8.4</v>
      </c>
      <c r="G437" s="74"/>
      <c r="H437" s="172">
        <f>ROUND(IFERROR(F437*G437," - "),2)</f>
        <v>0</v>
      </c>
      <c r="I437" s="175" t="e">
        <f>H437/$G$686</f>
        <v>#DIV/0!</v>
      </c>
      <c r="J437" s="19">
        <f t="shared" si="150"/>
        <v>1</v>
      </c>
      <c r="K437" s="68">
        <f>SUM(L437:P437)</f>
        <v>0</v>
      </c>
      <c r="L437" s="69"/>
      <c r="M437" s="69"/>
      <c r="N437" s="69"/>
      <c r="O437" s="69"/>
      <c r="P437" s="69"/>
      <c r="Q437" s="73">
        <f>K437*$H437</f>
        <v>0</v>
      </c>
      <c r="R437" s="68">
        <f>SUM(S437:W437)</f>
        <v>0</v>
      </c>
      <c r="S437" s="69"/>
      <c r="T437" s="69"/>
      <c r="U437" s="69"/>
      <c r="V437" s="69"/>
      <c r="W437" s="69"/>
      <c r="X437" s="71">
        <f>R437*$H437</f>
        <v>0</v>
      </c>
      <c r="Y437" s="68">
        <f>SUM(Z437:AD437)</f>
        <v>0</v>
      </c>
      <c r="Z437" s="69"/>
      <c r="AA437" s="69"/>
      <c r="AB437" s="69"/>
      <c r="AC437" s="69"/>
      <c r="AD437" s="69"/>
      <c r="AE437" s="71">
        <f>Y437*$H437</f>
        <v>0</v>
      </c>
      <c r="AF437" s="68">
        <f>SUM(AG437:AK437)</f>
        <v>0</v>
      </c>
      <c r="AG437" s="69"/>
      <c r="AH437" s="69"/>
      <c r="AI437" s="69"/>
      <c r="AJ437" s="69"/>
      <c r="AK437" s="69"/>
      <c r="AL437" s="71">
        <f>AF437*$H437</f>
        <v>0</v>
      </c>
      <c r="AM437" s="68">
        <f>SUM(AN437:AR437)</f>
        <v>0</v>
      </c>
      <c r="AN437" s="69"/>
      <c r="AO437" s="69"/>
      <c r="AP437" s="69"/>
      <c r="AQ437" s="69"/>
      <c r="AR437" s="69"/>
      <c r="AS437" s="71">
        <f>AM437*$H437</f>
        <v>0</v>
      </c>
      <c r="AT437" s="68">
        <f>SUM(AU437:AY437)</f>
        <v>0</v>
      </c>
      <c r="AU437" s="69"/>
      <c r="AV437" s="69"/>
      <c r="AW437" s="69"/>
      <c r="AX437" s="69"/>
      <c r="AY437" s="69"/>
      <c r="AZ437" s="71">
        <f>AT437*$H437</f>
        <v>0</v>
      </c>
      <c r="BA437" s="68">
        <f>SUM(BB437:BF437)</f>
        <v>0</v>
      </c>
      <c r="BB437" s="69"/>
      <c r="BC437" s="69"/>
      <c r="BD437" s="69"/>
      <c r="BE437" s="69"/>
      <c r="BF437" s="69"/>
      <c r="BG437" s="71">
        <f>BA437*$H437</f>
        <v>0</v>
      </c>
      <c r="BH437" s="68">
        <f>SUM(BI437:BM437)</f>
        <v>0</v>
      </c>
      <c r="BI437" s="69"/>
      <c r="BJ437" s="69"/>
      <c r="BK437" s="69"/>
      <c r="BL437" s="69"/>
      <c r="BM437" s="69"/>
      <c r="BN437" s="71">
        <f>BH437*$H437</f>
        <v>0</v>
      </c>
      <c r="BO437" s="68">
        <f>SUM(BP437:BT437)</f>
        <v>0</v>
      </c>
      <c r="BP437" s="69"/>
      <c r="BQ437" s="69"/>
      <c r="BR437" s="69"/>
      <c r="BS437" s="69"/>
      <c r="BT437" s="69"/>
      <c r="BU437" s="71">
        <f>BO437*$H437</f>
        <v>0</v>
      </c>
      <c r="BV437" s="68">
        <f>SUM(BW437:CA437)</f>
        <v>0</v>
      </c>
      <c r="BW437" s="69"/>
      <c r="BX437" s="69"/>
      <c r="BY437" s="69"/>
      <c r="BZ437" s="69"/>
      <c r="CA437" s="69"/>
      <c r="CB437" s="71">
        <f>BV437*$H437</f>
        <v>0</v>
      </c>
      <c r="CC437" s="68">
        <f>SUM(CD437:CH437)</f>
        <v>0</v>
      </c>
      <c r="CD437" s="69"/>
      <c r="CE437" s="69"/>
      <c r="CF437" s="69"/>
      <c r="CG437" s="69"/>
      <c r="CH437" s="69"/>
      <c r="CI437" s="71">
        <f>CC437*$H437</f>
        <v>0</v>
      </c>
      <c r="CJ437" s="68">
        <f>SUM(CK437:CO437)</f>
        <v>0</v>
      </c>
      <c r="CK437" s="69"/>
      <c r="CL437" s="69"/>
      <c r="CM437" s="69"/>
      <c r="CN437" s="69"/>
      <c r="CO437" s="69"/>
      <c r="CP437" s="71">
        <f>CJ437*$H437</f>
        <v>0</v>
      </c>
      <c r="CQ437" s="68">
        <f>SUM(CR437:CV437)</f>
        <v>0</v>
      </c>
      <c r="CR437" s="69"/>
      <c r="CS437" s="69"/>
      <c r="CT437" s="69"/>
      <c r="CU437" s="69"/>
      <c r="CV437" s="69"/>
      <c r="CW437" s="71">
        <f>CQ437*$H437</f>
        <v>0</v>
      </c>
      <c r="CX437" s="68">
        <f>SUM(CY437:DC437)</f>
        <v>0</v>
      </c>
      <c r="CY437" s="69"/>
      <c r="CZ437" s="69"/>
      <c r="DA437" s="69"/>
      <c r="DB437" s="69"/>
      <c r="DC437" s="69"/>
      <c r="DD437" s="71">
        <f>CX437*$H437</f>
        <v>0</v>
      </c>
      <c r="DE437" s="68">
        <f>SUM(DF437:DJ437)</f>
        <v>0</v>
      </c>
      <c r="DF437" s="69"/>
      <c r="DG437" s="69"/>
      <c r="DH437" s="69"/>
      <c r="DI437" s="69"/>
      <c r="DJ437" s="69"/>
      <c r="DK437" s="71">
        <f>DE437*$H437</f>
        <v>0</v>
      </c>
      <c r="DL437" s="68">
        <f>SUM(DM437:DQ437)</f>
        <v>0</v>
      </c>
      <c r="DM437" s="69"/>
      <c r="DN437" s="69"/>
      <c r="DO437" s="69"/>
      <c r="DP437" s="69"/>
      <c r="DQ437" s="69"/>
      <c r="DR437" s="71">
        <f>DL437*$H437</f>
        <v>0</v>
      </c>
      <c r="DS437" s="68">
        <f>SUM(DT437:DX437)</f>
        <v>0</v>
      </c>
      <c r="DT437" s="69"/>
      <c r="DU437" s="69"/>
      <c r="DV437" s="69"/>
      <c r="DW437" s="69"/>
      <c r="DX437" s="69"/>
      <c r="DY437" s="71">
        <f>DS437*$H437</f>
        <v>0</v>
      </c>
      <c r="DZ437" s="68">
        <f>SUM(EA437:EE437)</f>
        <v>0</v>
      </c>
      <c r="EA437" s="69"/>
      <c r="EB437" s="69"/>
      <c r="EC437" s="69"/>
      <c r="ED437" s="69"/>
      <c r="EE437" s="69"/>
      <c r="EF437" s="71">
        <f>DZ437*$H437</f>
        <v>0</v>
      </c>
      <c r="EG437" s="70">
        <f t="shared" si="155"/>
        <v>1</v>
      </c>
      <c r="EH437" s="73">
        <f t="shared" si="156"/>
        <v>0</v>
      </c>
      <c r="EI437" s="70">
        <f t="shared" si="154"/>
        <v>0</v>
      </c>
      <c r="EJ437" s="66">
        <f t="shared" si="151"/>
        <v>0</v>
      </c>
      <c r="EM437" s="67"/>
    </row>
    <row r="438" spans="1:143" outlineLevel="1" x14ac:dyDescent="0.2">
      <c r="A438" s="302" t="s">
        <v>545</v>
      </c>
      <c r="B438" s="303">
        <v>150312</v>
      </c>
      <c r="C438" s="306" t="str">
        <f>IFERROR(IFERROR(IF(MATCH(B438,[1]SINAPI!$A$3:$A$7037,0),(PROPER(VLOOKUP(B438,[1]SINAPI!$A$3:$E$7037,5,0))),0),IFERROR(IF(MATCH(B438,'[1]CDHU-182'!$A$9:$A$4098,0),(UPPER(VLOOKUP(B438,'[1]CDHU-182'!$A$9:$H$4098,8,0))),0),IFERROR(IF(MATCH(B438,[1]FDE!$A$7:$A$3232,0),(VLOOKUP(B438,[1]FDE!$A$7:$E$3232,5,0)),0),IF(MATCH(B438,'[1]SIURB Edif'!$A$2:$A$2699,0),(PROPER(VLOOKUP(B438,'[1]SIURB Edif'!A$2:E$2699,5,0))),0))))," ")</f>
        <v>Siurb (Edif)-Jan/21</v>
      </c>
      <c r="D438" s="169" t="s">
        <v>821</v>
      </c>
      <c r="E438" s="170" t="s">
        <v>322</v>
      </c>
      <c r="F438" s="174">
        <v>8.4</v>
      </c>
      <c r="G438" s="74"/>
      <c r="H438" s="172">
        <f>ROUND(IFERROR(F438*G438," - "),2)</f>
        <v>0</v>
      </c>
      <c r="I438" s="175" t="e">
        <f>H438/$G$686</f>
        <v>#DIV/0!</v>
      </c>
      <c r="J438" s="19">
        <f t="shared" si="150"/>
        <v>1</v>
      </c>
      <c r="K438" s="68">
        <f>SUM(L438:P438)</f>
        <v>0</v>
      </c>
      <c r="L438" s="69"/>
      <c r="M438" s="69"/>
      <c r="N438" s="69"/>
      <c r="O438" s="69"/>
      <c r="P438" s="69"/>
      <c r="Q438" s="73">
        <f>K438*$H438</f>
        <v>0</v>
      </c>
      <c r="R438" s="68">
        <f>SUM(S438:W438)</f>
        <v>0</v>
      </c>
      <c r="S438" s="69"/>
      <c r="T438" s="69"/>
      <c r="U438" s="69"/>
      <c r="V438" s="69"/>
      <c r="W438" s="69"/>
      <c r="X438" s="71">
        <f>R438*$H438</f>
        <v>0</v>
      </c>
      <c r="Y438" s="68">
        <f>SUM(Z438:AD438)</f>
        <v>0</v>
      </c>
      <c r="Z438" s="69"/>
      <c r="AA438" s="69"/>
      <c r="AB438" s="69"/>
      <c r="AC438" s="69"/>
      <c r="AD438" s="69"/>
      <c r="AE438" s="71">
        <f>Y438*$H438</f>
        <v>0</v>
      </c>
      <c r="AF438" s="68">
        <f>SUM(AG438:AK438)</f>
        <v>0</v>
      </c>
      <c r="AG438" s="69"/>
      <c r="AH438" s="69"/>
      <c r="AI438" s="69"/>
      <c r="AJ438" s="69"/>
      <c r="AK438" s="69"/>
      <c r="AL438" s="71">
        <f>AF438*$H438</f>
        <v>0</v>
      </c>
      <c r="AM438" s="68">
        <f>SUM(AN438:AR438)</f>
        <v>0</v>
      </c>
      <c r="AN438" s="69"/>
      <c r="AO438" s="69"/>
      <c r="AP438" s="69"/>
      <c r="AQ438" s="69"/>
      <c r="AR438" s="69"/>
      <c r="AS438" s="71">
        <f>AM438*$H438</f>
        <v>0</v>
      </c>
      <c r="AT438" s="68">
        <f>SUM(AU438:AY438)</f>
        <v>0</v>
      </c>
      <c r="AU438" s="69"/>
      <c r="AV438" s="69"/>
      <c r="AW438" s="69"/>
      <c r="AX438" s="69"/>
      <c r="AY438" s="69"/>
      <c r="AZ438" s="71">
        <f>AT438*$H438</f>
        <v>0</v>
      </c>
      <c r="BA438" s="68">
        <f>SUM(BB438:BF438)</f>
        <v>0</v>
      </c>
      <c r="BB438" s="69"/>
      <c r="BC438" s="69"/>
      <c r="BD438" s="69"/>
      <c r="BE438" s="69"/>
      <c r="BF438" s="69"/>
      <c r="BG438" s="71">
        <f>BA438*$H438</f>
        <v>0</v>
      </c>
      <c r="BH438" s="68">
        <f>SUM(BI438:BM438)</f>
        <v>0</v>
      </c>
      <c r="BI438" s="69"/>
      <c r="BJ438" s="69"/>
      <c r="BK438" s="69"/>
      <c r="BL438" s="69"/>
      <c r="BM438" s="69"/>
      <c r="BN438" s="71">
        <f>BH438*$H438</f>
        <v>0</v>
      </c>
      <c r="BO438" s="68">
        <f>SUM(BP438:BT438)</f>
        <v>0</v>
      </c>
      <c r="BP438" s="69"/>
      <c r="BQ438" s="69"/>
      <c r="BR438" s="69"/>
      <c r="BS438" s="69"/>
      <c r="BT438" s="69"/>
      <c r="BU438" s="71">
        <f>BO438*$H438</f>
        <v>0</v>
      </c>
      <c r="BV438" s="68">
        <f>SUM(BW438:CA438)</f>
        <v>0</v>
      </c>
      <c r="BW438" s="69"/>
      <c r="BX438" s="69"/>
      <c r="BY438" s="69"/>
      <c r="BZ438" s="69"/>
      <c r="CA438" s="69"/>
      <c r="CB438" s="71">
        <f>BV438*$H438</f>
        <v>0</v>
      </c>
      <c r="CC438" s="68">
        <f>SUM(CD438:CH438)</f>
        <v>0</v>
      </c>
      <c r="CD438" s="69"/>
      <c r="CE438" s="69"/>
      <c r="CF438" s="69"/>
      <c r="CG438" s="69"/>
      <c r="CH438" s="69"/>
      <c r="CI438" s="71">
        <f>CC438*$H438</f>
        <v>0</v>
      </c>
      <c r="CJ438" s="68">
        <f>SUM(CK438:CO438)</f>
        <v>0</v>
      </c>
      <c r="CK438" s="69"/>
      <c r="CL438" s="69"/>
      <c r="CM438" s="69"/>
      <c r="CN438" s="69"/>
      <c r="CO438" s="69"/>
      <c r="CP438" s="71">
        <f>CJ438*$H438</f>
        <v>0</v>
      </c>
      <c r="CQ438" s="68">
        <f>SUM(CR438:CV438)</f>
        <v>0</v>
      </c>
      <c r="CR438" s="69"/>
      <c r="CS438" s="69"/>
      <c r="CT438" s="69"/>
      <c r="CU438" s="69"/>
      <c r="CV438" s="69"/>
      <c r="CW438" s="71">
        <f>CQ438*$H438</f>
        <v>0</v>
      </c>
      <c r="CX438" s="68">
        <f>SUM(CY438:DC438)</f>
        <v>0</v>
      </c>
      <c r="CY438" s="69"/>
      <c r="CZ438" s="69"/>
      <c r="DA438" s="69"/>
      <c r="DB438" s="69"/>
      <c r="DC438" s="69"/>
      <c r="DD438" s="71">
        <f>CX438*$H438</f>
        <v>0</v>
      </c>
      <c r="DE438" s="68">
        <f>SUM(DF438:DJ438)</f>
        <v>0</v>
      </c>
      <c r="DF438" s="69"/>
      <c r="DG438" s="69"/>
      <c r="DH438" s="69"/>
      <c r="DI438" s="69"/>
      <c r="DJ438" s="69"/>
      <c r="DK438" s="71">
        <f>DE438*$H438</f>
        <v>0</v>
      </c>
      <c r="DL438" s="68">
        <f>SUM(DM438:DQ438)</f>
        <v>0</v>
      </c>
      <c r="DM438" s="69"/>
      <c r="DN438" s="69"/>
      <c r="DO438" s="69"/>
      <c r="DP438" s="69"/>
      <c r="DQ438" s="69"/>
      <c r="DR438" s="71">
        <f>DL438*$H438</f>
        <v>0</v>
      </c>
      <c r="DS438" s="68">
        <f>SUM(DT438:DX438)</f>
        <v>0</v>
      </c>
      <c r="DT438" s="69"/>
      <c r="DU438" s="69"/>
      <c r="DV438" s="69"/>
      <c r="DW438" s="69"/>
      <c r="DX438" s="69"/>
      <c r="DY438" s="71">
        <f>DS438*$H438</f>
        <v>0</v>
      </c>
      <c r="DZ438" s="68">
        <f>SUM(EA438:EE438)</f>
        <v>0</v>
      </c>
      <c r="EA438" s="69"/>
      <c r="EB438" s="69"/>
      <c r="EC438" s="69"/>
      <c r="ED438" s="69"/>
      <c r="EE438" s="69"/>
      <c r="EF438" s="71">
        <f>DZ438*$H438</f>
        <v>0</v>
      </c>
      <c r="EG438" s="70">
        <f t="shared" si="155"/>
        <v>1</v>
      </c>
      <c r="EH438" s="73">
        <f t="shared" si="156"/>
        <v>0</v>
      </c>
      <c r="EI438" s="70">
        <f t="shared" si="154"/>
        <v>0</v>
      </c>
      <c r="EJ438" s="66">
        <f t="shared" si="151"/>
        <v>0</v>
      </c>
      <c r="EM438" s="67"/>
    </row>
    <row r="439" spans="1:143" ht="25.5" outlineLevel="1" x14ac:dyDescent="0.2">
      <c r="A439" s="313" t="s">
        <v>546</v>
      </c>
      <c r="B439" s="314"/>
      <c r="C439" s="307"/>
      <c r="D439" s="176" t="s">
        <v>355</v>
      </c>
      <c r="E439" s="28">
        <f>SUM(H440:H442)</f>
        <v>0</v>
      </c>
      <c r="F439" s="28"/>
      <c r="G439" s="28"/>
      <c r="H439" s="28"/>
      <c r="I439" s="27" t="e">
        <f>E439/$G$686</f>
        <v>#DIV/0!</v>
      </c>
      <c r="J439" s="19">
        <f t="shared" ref="J439:J442" si="157">EG439</f>
        <v>1</v>
      </c>
      <c r="K439" s="68"/>
      <c r="L439" s="69"/>
      <c r="M439" s="69"/>
      <c r="N439" s="69"/>
      <c r="O439" s="69"/>
      <c r="P439" s="70"/>
      <c r="Q439" s="73"/>
      <c r="R439" s="68"/>
      <c r="S439" s="69"/>
      <c r="T439" s="69"/>
      <c r="U439" s="69"/>
      <c r="V439" s="69"/>
      <c r="W439" s="70"/>
      <c r="X439" s="71"/>
      <c r="Y439" s="68"/>
      <c r="Z439" s="69"/>
      <c r="AA439" s="69"/>
      <c r="AB439" s="69"/>
      <c r="AC439" s="69"/>
      <c r="AD439" s="70"/>
      <c r="AE439" s="71"/>
      <c r="AF439" s="68"/>
      <c r="AG439" s="69"/>
      <c r="AH439" s="69"/>
      <c r="AI439" s="69"/>
      <c r="AJ439" s="69"/>
      <c r="AK439" s="70"/>
      <c r="AL439" s="71"/>
      <c r="AM439" s="68"/>
      <c r="AN439" s="69"/>
      <c r="AO439" s="69"/>
      <c r="AP439" s="69"/>
      <c r="AQ439" s="69"/>
      <c r="AR439" s="70"/>
      <c r="AS439" s="71"/>
      <c r="AT439" s="68"/>
      <c r="AU439" s="69"/>
      <c r="AV439" s="69"/>
      <c r="AW439" s="69"/>
      <c r="AX439" s="69"/>
      <c r="AY439" s="70"/>
      <c r="AZ439" s="71"/>
      <c r="BA439" s="68"/>
      <c r="BB439" s="69"/>
      <c r="BC439" s="69"/>
      <c r="BD439" s="69"/>
      <c r="BE439" s="69"/>
      <c r="BF439" s="70"/>
      <c r="BG439" s="71"/>
      <c r="BH439" s="68"/>
      <c r="BI439" s="69"/>
      <c r="BJ439" s="69"/>
      <c r="BK439" s="69"/>
      <c r="BL439" s="69"/>
      <c r="BM439" s="70"/>
      <c r="BN439" s="71"/>
      <c r="BO439" s="68"/>
      <c r="BP439" s="69"/>
      <c r="BQ439" s="69"/>
      <c r="BR439" s="69"/>
      <c r="BS439" s="69"/>
      <c r="BT439" s="70"/>
      <c r="BU439" s="71"/>
      <c r="BV439" s="68"/>
      <c r="BW439" s="69"/>
      <c r="BX439" s="69"/>
      <c r="BY439" s="69"/>
      <c r="BZ439" s="69"/>
      <c r="CA439" s="70"/>
      <c r="CB439" s="71"/>
      <c r="CC439" s="68"/>
      <c r="CD439" s="69"/>
      <c r="CE439" s="69"/>
      <c r="CF439" s="69"/>
      <c r="CG439" s="69"/>
      <c r="CH439" s="70"/>
      <c r="CI439" s="71"/>
      <c r="CJ439" s="68"/>
      <c r="CK439" s="69"/>
      <c r="CL439" s="69"/>
      <c r="CM439" s="69"/>
      <c r="CN439" s="69"/>
      <c r="CO439" s="70"/>
      <c r="CP439" s="71"/>
      <c r="CQ439" s="68"/>
      <c r="CR439" s="69"/>
      <c r="CS439" s="69"/>
      <c r="CT439" s="69"/>
      <c r="CU439" s="69"/>
      <c r="CV439" s="70"/>
      <c r="CW439" s="71"/>
      <c r="CX439" s="68"/>
      <c r="CY439" s="69"/>
      <c r="CZ439" s="69"/>
      <c r="DA439" s="69"/>
      <c r="DB439" s="69"/>
      <c r="DC439" s="70"/>
      <c r="DD439" s="71"/>
      <c r="DE439" s="68"/>
      <c r="DF439" s="69"/>
      <c r="DG439" s="69"/>
      <c r="DH439" s="69"/>
      <c r="DI439" s="69"/>
      <c r="DJ439" s="70"/>
      <c r="DK439" s="71"/>
      <c r="DL439" s="68"/>
      <c r="DM439" s="69"/>
      <c r="DN439" s="69"/>
      <c r="DO439" s="69"/>
      <c r="DP439" s="69"/>
      <c r="DQ439" s="70"/>
      <c r="DR439" s="71"/>
      <c r="DS439" s="68"/>
      <c r="DT439" s="69"/>
      <c r="DU439" s="69"/>
      <c r="DV439" s="69"/>
      <c r="DW439" s="69"/>
      <c r="DX439" s="70"/>
      <c r="DY439" s="71"/>
      <c r="DZ439" s="68"/>
      <c r="EA439" s="69"/>
      <c r="EB439" s="69"/>
      <c r="EC439" s="69"/>
      <c r="ED439" s="69"/>
      <c r="EE439" s="70"/>
      <c r="EF439" s="71"/>
      <c r="EG439" s="70">
        <f t="shared" si="155"/>
        <v>1</v>
      </c>
      <c r="EH439" s="73">
        <f t="shared" si="156"/>
        <v>0</v>
      </c>
      <c r="EI439" s="70">
        <f t="shared" si="154"/>
        <v>0</v>
      </c>
      <c r="EJ439" s="66">
        <f t="shared" ref="EJ439:EJ442" si="158">SUM(CP439,CI439,CB439,BU439,BN439,BG439,AZ439,AS439,AL439,AE439,X439,Q439,CW439,DD439,DK439,DR439,DY439,EF439)</f>
        <v>0</v>
      </c>
      <c r="EM439" s="67"/>
    </row>
    <row r="440" spans="1:143" ht="25.5" outlineLevel="1" x14ac:dyDescent="0.2">
      <c r="A440" s="302" t="s">
        <v>547</v>
      </c>
      <c r="B440" s="303">
        <v>200536</v>
      </c>
      <c r="C440" s="306" t="str">
        <f>IFERROR(IFERROR(IF(MATCH(B440,[1]SINAPI!$A$3:$A$7037,0),(PROPER(VLOOKUP(B440,[1]SINAPI!$A$3:$E$7037,5,0))),0),IFERROR(IF(MATCH(B440,'[1]CDHU-182'!$A$9:$A$4098,0),(UPPER(VLOOKUP(B440,'[1]CDHU-182'!$A$9:$H$4098,8,0))),0),IFERROR(IF(MATCH(B440,[1]FDE!$A$7:$A$3232,0),(VLOOKUP(B440,[1]FDE!$A$7:$E$3232,5,0)),0),IF(MATCH(B440,'[1]SIURB Edif'!$A$2:$A$2699,0),(PROPER(VLOOKUP(B440,'[1]SIURB Edif'!A$2:E$2699,5,0))),0))))," ")</f>
        <v>Siurb (Edif)-Jan/21</v>
      </c>
      <c r="D440" s="169" t="s">
        <v>811</v>
      </c>
      <c r="E440" s="170" t="s">
        <v>338</v>
      </c>
      <c r="F440" s="171">
        <v>1</v>
      </c>
      <c r="G440" s="74"/>
      <c r="H440" s="172">
        <f>ROUND(IFERROR(F440*G440," - "),2)</f>
        <v>0</v>
      </c>
      <c r="I440" s="173" t="e">
        <f>H440/$G$686</f>
        <v>#DIV/0!</v>
      </c>
      <c r="J440" s="19">
        <f t="shared" si="157"/>
        <v>1</v>
      </c>
      <c r="K440" s="68">
        <f>SUM(L440:P440)</f>
        <v>0</v>
      </c>
      <c r="L440" s="69"/>
      <c r="M440" s="69"/>
      <c r="N440" s="69"/>
      <c r="O440" s="69"/>
      <c r="P440" s="69"/>
      <c r="Q440" s="73">
        <f>K440*$H440</f>
        <v>0</v>
      </c>
      <c r="R440" s="68">
        <f>SUM(S440:W440)</f>
        <v>0</v>
      </c>
      <c r="S440" s="69"/>
      <c r="T440" s="69"/>
      <c r="U440" s="69"/>
      <c r="V440" s="69"/>
      <c r="W440" s="69"/>
      <c r="X440" s="71">
        <f>R440*$H440</f>
        <v>0</v>
      </c>
      <c r="Y440" s="68">
        <f>SUM(Z440:AD440)</f>
        <v>0</v>
      </c>
      <c r="Z440" s="69"/>
      <c r="AA440" s="69"/>
      <c r="AB440" s="69"/>
      <c r="AC440" s="69"/>
      <c r="AD440" s="69"/>
      <c r="AE440" s="71">
        <f>Y440*$H440</f>
        <v>0</v>
      </c>
      <c r="AF440" s="68">
        <f>SUM(AG440:AK440)</f>
        <v>0</v>
      </c>
      <c r="AG440" s="69"/>
      <c r="AH440" s="69"/>
      <c r="AI440" s="69"/>
      <c r="AJ440" s="69"/>
      <c r="AK440" s="69"/>
      <c r="AL440" s="71">
        <f>AF440*$H440</f>
        <v>0</v>
      </c>
      <c r="AM440" s="68">
        <f>SUM(AN440:AR440)</f>
        <v>0</v>
      </c>
      <c r="AN440" s="69"/>
      <c r="AO440" s="69"/>
      <c r="AP440" s="69"/>
      <c r="AQ440" s="69"/>
      <c r="AR440" s="69"/>
      <c r="AS440" s="71">
        <f>AM440*$H440</f>
        <v>0</v>
      </c>
      <c r="AT440" s="68">
        <f>SUM(AU440:AY440)</f>
        <v>0</v>
      </c>
      <c r="AU440" s="69"/>
      <c r="AV440" s="69"/>
      <c r="AW440" s="69"/>
      <c r="AX440" s="69"/>
      <c r="AY440" s="69"/>
      <c r="AZ440" s="71">
        <f>AT440*$H440</f>
        <v>0</v>
      </c>
      <c r="BA440" s="68">
        <f>SUM(BB440:BF440)</f>
        <v>0</v>
      </c>
      <c r="BB440" s="69"/>
      <c r="BC440" s="69"/>
      <c r="BD440" s="69"/>
      <c r="BE440" s="69"/>
      <c r="BF440" s="69"/>
      <c r="BG440" s="71">
        <f>BA440*$H440</f>
        <v>0</v>
      </c>
      <c r="BH440" s="68">
        <f>SUM(BI440:BM440)</f>
        <v>0</v>
      </c>
      <c r="BI440" s="69"/>
      <c r="BJ440" s="69"/>
      <c r="BK440" s="69"/>
      <c r="BL440" s="69"/>
      <c r="BM440" s="69"/>
      <c r="BN440" s="71">
        <f>BH440*$H440</f>
        <v>0</v>
      </c>
      <c r="BO440" s="68">
        <f>SUM(BP440:BT440)</f>
        <v>0</v>
      </c>
      <c r="BP440" s="69"/>
      <c r="BQ440" s="69"/>
      <c r="BR440" s="69"/>
      <c r="BS440" s="69"/>
      <c r="BT440" s="69"/>
      <c r="BU440" s="71">
        <f>BO440*$H440</f>
        <v>0</v>
      </c>
      <c r="BV440" s="68">
        <f>SUM(BW440:CA440)</f>
        <v>0</v>
      </c>
      <c r="BW440" s="69"/>
      <c r="BX440" s="69"/>
      <c r="BY440" s="69"/>
      <c r="BZ440" s="69"/>
      <c r="CA440" s="69"/>
      <c r="CB440" s="71">
        <f>BV440*$H440</f>
        <v>0</v>
      </c>
      <c r="CC440" s="68">
        <f>SUM(CD440:CH440)</f>
        <v>0</v>
      </c>
      <c r="CD440" s="69"/>
      <c r="CE440" s="69"/>
      <c r="CF440" s="69"/>
      <c r="CG440" s="69"/>
      <c r="CH440" s="69"/>
      <c r="CI440" s="71">
        <f>CC440*$H440</f>
        <v>0</v>
      </c>
      <c r="CJ440" s="68">
        <f>SUM(CK440:CO440)</f>
        <v>0</v>
      </c>
      <c r="CK440" s="69"/>
      <c r="CL440" s="69"/>
      <c r="CM440" s="69"/>
      <c r="CN440" s="69"/>
      <c r="CO440" s="69"/>
      <c r="CP440" s="71">
        <f>CJ440*$H440</f>
        <v>0</v>
      </c>
      <c r="CQ440" s="68">
        <f>SUM(CR440:CV440)</f>
        <v>0</v>
      </c>
      <c r="CR440" s="69"/>
      <c r="CS440" s="69"/>
      <c r="CT440" s="69"/>
      <c r="CU440" s="69"/>
      <c r="CV440" s="69"/>
      <c r="CW440" s="71">
        <f>CQ440*$H440</f>
        <v>0</v>
      </c>
      <c r="CX440" s="68">
        <f>SUM(CY440:DC440)</f>
        <v>0</v>
      </c>
      <c r="CY440" s="69"/>
      <c r="CZ440" s="69"/>
      <c r="DA440" s="69"/>
      <c r="DB440" s="69"/>
      <c r="DC440" s="69"/>
      <c r="DD440" s="71">
        <f>CX440*$H440</f>
        <v>0</v>
      </c>
      <c r="DE440" s="68">
        <f>SUM(DF440:DJ440)</f>
        <v>0</v>
      </c>
      <c r="DF440" s="69"/>
      <c r="DG440" s="69"/>
      <c r="DH440" s="69"/>
      <c r="DI440" s="69"/>
      <c r="DJ440" s="69"/>
      <c r="DK440" s="71">
        <f>DE440*$H440</f>
        <v>0</v>
      </c>
      <c r="DL440" s="68">
        <f>SUM(DM440:DQ440)</f>
        <v>0</v>
      </c>
      <c r="DM440" s="69"/>
      <c r="DN440" s="69"/>
      <c r="DO440" s="69"/>
      <c r="DP440" s="69"/>
      <c r="DQ440" s="69"/>
      <c r="DR440" s="71">
        <f>DL440*$H440</f>
        <v>0</v>
      </c>
      <c r="DS440" s="68">
        <f>SUM(DT440:DX440)</f>
        <v>0</v>
      </c>
      <c r="DT440" s="69"/>
      <c r="DU440" s="69"/>
      <c r="DV440" s="69"/>
      <c r="DW440" s="69"/>
      <c r="DX440" s="69"/>
      <c r="DY440" s="71">
        <f>DS440*$H440</f>
        <v>0</v>
      </c>
      <c r="DZ440" s="68">
        <f>SUM(EA440:EE440)</f>
        <v>0</v>
      </c>
      <c r="EA440" s="69"/>
      <c r="EB440" s="69"/>
      <c r="EC440" s="69"/>
      <c r="ED440" s="69"/>
      <c r="EE440" s="69"/>
      <c r="EF440" s="71">
        <f>DZ440*$H440</f>
        <v>0</v>
      </c>
      <c r="EG440" s="70">
        <f t="shared" si="155"/>
        <v>1</v>
      </c>
      <c r="EH440" s="73">
        <f t="shared" si="156"/>
        <v>0</v>
      </c>
      <c r="EI440" s="70">
        <f t="shared" si="154"/>
        <v>0</v>
      </c>
      <c r="EJ440" s="66">
        <f t="shared" si="158"/>
        <v>0</v>
      </c>
      <c r="EM440" s="67"/>
    </row>
    <row r="441" spans="1:143" ht="25.5" outlineLevel="1" x14ac:dyDescent="0.2">
      <c r="A441" s="302" t="s">
        <v>548</v>
      </c>
      <c r="B441" s="303" t="s">
        <v>93</v>
      </c>
      <c r="C441" s="306" t="str">
        <f>IFERROR(IFERROR(IF(MATCH(B441,[1]SINAPI!$A$3:$A$7037,0),(PROPER(VLOOKUP(B441,[1]SINAPI!$A$3:$E$7037,5,0))),0),IFERROR(IF(MATCH(B441,'[1]CDHU-182'!$A$9:$A$4098,0),(UPPER(VLOOKUP(B441,'[1]CDHU-182'!$A$9:$H$4098,8,0))),0),IFERROR(IF(MATCH(B441,[1]FDE!$A$7:$A$3232,0),(VLOOKUP(B441,[1]FDE!$A$7:$E$3232,5,0)),0),IF(MATCH(B441,'[1]SIURB Edif'!$A$2:$A$2699,0),(PROPER(VLOOKUP(B441,'[1]SIURB Edif'!A$2:E$2699,5,0))),0))))," ")</f>
        <v>FDE-Julho/21</v>
      </c>
      <c r="D441" s="169" t="s">
        <v>341</v>
      </c>
      <c r="E441" s="170" t="s">
        <v>75</v>
      </c>
      <c r="F441" s="171">
        <v>1</v>
      </c>
      <c r="G441" s="74"/>
      <c r="H441" s="172">
        <f>ROUND(IFERROR(F441*G441," - "),2)</f>
        <v>0</v>
      </c>
      <c r="I441" s="173" t="e">
        <f>H441/$G$686</f>
        <v>#DIV/0!</v>
      </c>
      <c r="J441" s="19">
        <f t="shared" si="157"/>
        <v>1</v>
      </c>
      <c r="K441" s="68">
        <f>SUM(L441:P441)</f>
        <v>0</v>
      </c>
      <c r="L441" s="69"/>
      <c r="M441" s="69"/>
      <c r="N441" s="69"/>
      <c r="O441" s="69"/>
      <c r="P441" s="69"/>
      <c r="Q441" s="73">
        <f>K441*$H441</f>
        <v>0</v>
      </c>
      <c r="R441" s="68">
        <f>SUM(S441:W441)</f>
        <v>0</v>
      </c>
      <c r="S441" s="69"/>
      <c r="T441" s="69"/>
      <c r="U441" s="69"/>
      <c r="V441" s="69"/>
      <c r="W441" s="69"/>
      <c r="X441" s="71">
        <f>R441*$H441</f>
        <v>0</v>
      </c>
      <c r="Y441" s="68">
        <f>SUM(Z441:AD441)</f>
        <v>0</v>
      </c>
      <c r="Z441" s="69"/>
      <c r="AA441" s="69"/>
      <c r="AB441" s="69"/>
      <c r="AC441" s="69"/>
      <c r="AD441" s="69"/>
      <c r="AE441" s="71">
        <f>Y441*$H441</f>
        <v>0</v>
      </c>
      <c r="AF441" s="68">
        <f>SUM(AG441:AK441)</f>
        <v>0</v>
      </c>
      <c r="AG441" s="69"/>
      <c r="AH441" s="69"/>
      <c r="AI441" s="69"/>
      <c r="AJ441" s="69"/>
      <c r="AK441" s="69"/>
      <c r="AL441" s="71">
        <f>AF441*$H441</f>
        <v>0</v>
      </c>
      <c r="AM441" s="68">
        <f>SUM(AN441:AR441)</f>
        <v>0</v>
      </c>
      <c r="AN441" s="69"/>
      <c r="AO441" s="69"/>
      <c r="AP441" s="69"/>
      <c r="AQ441" s="69"/>
      <c r="AR441" s="69"/>
      <c r="AS441" s="71">
        <f>AM441*$H441</f>
        <v>0</v>
      </c>
      <c r="AT441" s="68">
        <f>SUM(AU441:AY441)</f>
        <v>0</v>
      </c>
      <c r="AU441" s="69"/>
      <c r="AV441" s="69"/>
      <c r="AW441" s="69"/>
      <c r="AX441" s="69"/>
      <c r="AY441" s="69"/>
      <c r="AZ441" s="71">
        <f>AT441*$H441</f>
        <v>0</v>
      </c>
      <c r="BA441" s="68">
        <f>SUM(BB441:BF441)</f>
        <v>0</v>
      </c>
      <c r="BB441" s="69"/>
      <c r="BC441" s="69"/>
      <c r="BD441" s="69"/>
      <c r="BE441" s="69"/>
      <c r="BF441" s="69"/>
      <c r="BG441" s="71">
        <f>BA441*$H441</f>
        <v>0</v>
      </c>
      <c r="BH441" s="68">
        <f>SUM(BI441:BM441)</f>
        <v>0</v>
      </c>
      <c r="BI441" s="69"/>
      <c r="BJ441" s="69"/>
      <c r="BK441" s="69"/>
      <c r="BL441" s="69"/>
      <c r="BM441" s="69"/>
      <c r="BN441" s="71">
        <f>BH441*$H441</f>
        <v>0</v>
      </c>
      <c r="BO441" s="68">
        <f>SUM(BP441:BT441)</f>
        <v>0</v>
      </c>
      <c r="BP441" s="69"/>
      <c r="BQ441" s="69"/>
      <c r="BR441" s="69"/>
      <c r="BS441" s="69"/>
      <c r="BT441" s="69"/>
      <c r="BU441" s="71">
        <f>BO441*$H441</f>
        <v>0</v>
      </c>
      <c r="BV441" s="68">
        <f>SUM(BW441:CA441)</f>
        <v>0</v>
      </c>
      <c r="BW441" s="69"/>
      <c r="BX441" s="69"/>
      <c r="BY441" s="69"/>
      <c r="BZ441" s="69"/>
      <c r="CA441" s="69"/>
      <c r="CB441" s="71">
        <f>BV441*$H441</f>
        <v>0</v>
      </c>
      <c r="CC441" s="68">
        <f>SUM(CD441:CH441)</f>
        <v>0</v>
      </c>
      <c r="CD441" s="69"/>
      <c r="CE441" s="69"/>
      <c r="CF441" s="69"/>
      <c r="CG441" s="69"/>
      <c r="CH441" s="69"/>
      <c r="CI441" s="71">
        <f>CC441*$H441</f>
        <v>0</v>
      </c>
      <c r="CJ441" s="68">
        <f>SUM(CK441:CO441)</f>
        <v>0</v>
      </c>
      <c r="CK441" s="69"/>
      <c r="CL441" s="69"/>
      <c r="CM441" s="69"/>
      <c r="CN441" s="69"/>
      <c r="CO441" s="69"/>
      <c r="CP441" s="71">
        <f>CJ441*$H441</f>
        <v>0</v>
      </c>
      <c r="CQ441" s="68">
        <f>SUM(CR441:CV441)</f>
        <v>0</v>
      </c>
      <c r="CR441" s="69"/>
      <c r="CS441" s="69"/>
      <c r="CT441" s="69"/>
      <c r="CU441" s="69"/>
      <c r="CV441" s="69"/>
      <c r="CW441" s="71">
        <f>CQ441*$H441</f>
        <v>0</v>
      </c>
      <c r="CX441" s="68">
        <f>SUM(CY441:DC441)</f>
        <v>0</v>
      </c>
      <c r="CY441" s="69"/>
      <c r="CZ441" s="69"/>
      <c r="DA441" s="69"/>
      <c r="DB441" s="69"/>
      <c r="DC441" s="69"/>
      <c r="DD441" s="71">
        <f>CX441*$H441</f>
        <v>0</v>
      </c>
      <c r="DE441" s="68">
        <f>SUM(DF441:DJ441)</f>
        <v>0</v>
      </c>
      <c r="DF441" s="69"/>
      <c r="DG441" s="69"/>
      <c r="DH441" s="69"/>
      <c r="DI441" s="69"/>
      <c r="DJ441" s="69"/>
      <c r="DK441" s="71">
        <f>DE441*$H441</f>
        <v>0</v>
      </c>
      <c r="DL441" s="68">
        <f>SUM(DM441:DQ441)</f>
        <v>0</v>
      </c>
      <c r="DM441" s="69"/>
      <c r="DN441" s="69"/>
      <c r="DO441" s="69"/>
      <c r="DP441" s="69"/>
      <c r="DQ441" s="69"/>
      <c r="DR441" s="71">
        <f>DL441*$H441</f>
        <v>0</v>
      </c>
      <c r="DS441" s="68">
        <f>SUM(DT441:DX441)</f>
        <v>0</v>
      </c>
      <c r="DT441" s="69"/>
      <c r="DU441" s="69"/>
      <c r="DV441" s="69"/>
      <c r="DW441" s="69"/>
      <c r="DX441" s="69"/>
      <c r="DY441" s="71">
        <f>DS441*$H441</f>
        <v>0</v>
      </c>
      <c r="DZ441" s="68">
        <f>SUM(EA441:EE441)</f>
        <v>0</v>
      </c>
      <c r="EA441" s="69"/>
      <c r="EB441" s="69"/>
      <c r="EC441" s="69"/>
      <c r="ED441" s="69"/>
      <c r="EE441" s="69"/>
      <c r="EF441" s="71">
        <f>DZ441*$H441</f>
        <v>0</v>
      </c>
      <c r="EG441" s="70">
        <f t="shared" si="155"/>
        <v>1</v>
      </c>
      <c r="EH441" s="73">
        <f t="shared" si="156"/>
        <v>0</v>
      </c>
      <c r="EI441" s="70">
        <f t="shared" si="154"/>
        <v>0</v>
      </c>
      <c r="EJ441" s="66">
        <f t="shared" si="158"/>
        <v>0</v>
      </c>
      <c r="EM441" s="67"/>
    </row>
    <row r="442" spans="1:143" ht="26.25" outlineLevel="1" thickBot="1" x14ac:dyDescent="0.25">
      <c r="A442" s="302" t="s">
        <v>549</v>
      </c>
      <c r="B442" s="303" t="s">
        <v>74</v>
      </c>
      <c r="C442" s="306" t="str">
        <f>IFERROR(IFERROR(IF(MATCH(B442,[1]SINAPI!$A$3:$A$7037,0),(PROPER(VLOOKUP(B442,[1]SINAPI!$A$3:$E$7037,5,0))),0),IFERROR(IF(MATCH(B442,'[1]CDHU-182'!$A$9:$A$4098,0),(UPPER(VLOOKUP(B442,'[1]CDHU-182'!$A$9:$H$4098,8,0))),0),IFERROR(IF(MATCH(B442,[1]FDE!$A$7:$A$3232,0),(VLOOKUP(B442,[1]FDE!$A$7:$E$3232,5,0)),0),IF(MATCH(B442,'[1]SIURB Edif'!$A$2:$A$2699,0),(PROPER(VLOOKUP(B442,'[1]SIURB Edif'!A$2:E$2699,5,0))),0))))," ")</f>
        <v>FDE-Julho/21</v>
      </c>
      <c r="D442" s="169" t="s">
        <v>813</v>
      </c>
      <c r="E442" s="170" t="s">
        <v>75</v>
      </c>
      <c r="F442" s="171">
        <v>1</v>
      </c>
      <c r="G442" s="74"/>
      <c r="H442" s="172">
        <f>ROUND(IFERROR(F442*G442," - "),2)</f>
        <v>0</v>
      </c>
      <c r="I442" s="175" t="e">
        <f>H442/$G$686</f>
        <v>#DIV/0!</v>
      </c>
      <c r="J442" s="19">
        <f t="shared" si="157"/>
        <v>1</v>
      </c>
      <c r="K442" s="68">
        <f>SUM(L442:P442)</f>
        <v>0</v>
      </c>
      <c r="L442" s="82"/>
      <c r="M442" s="82"/>
      <c r="N442" s="82"/>
      <c r="O442" s="82"/>
      <c r="P442" s="82"/>
      <c r="Q442" s="73">
        <f>K442*$H442</f>
        <v>0</v>
      </c>
      <c r="R442" s="68">
        <f>SUM(S442:W442)</f>
        <v>0</v>
      </c>
      <c r="S442" s="82"/>
      <c r="T442" s="82"/>
      <c r="U442" s="82"/>
      <c r="V442" s="82"/>
      <c r="W442" s="82"/>
      <c r="X442" s="73">
        <f>R442*$H442</f>
        <v>0</v>
      </c>
      <c r="Y442" s="68">
        <f>SUM(Z442:AD442)</f>
        <v>0</v>
      </c>
      <c r="Z442" s="82"/>
      <c r="AA442" s="82"/>
      <c r="AB442" s="82"/>
      <c r="AC442" s="82"/>
      <c r="AD442" s="82"/>
      <c r="AE442" s="73">
        <f>Y442*$H442</f>
        <v>0</v>
      </c>
      <c r="AF442" s="68">
        <f>SUM(AG442:AK442)</f>
        <v>0</v>
      </c>
      <c r="AG442" s="82"/>
      <c r="AH442" s="82"/>
      <c r="AI442" s="82"/>
      <c r="AJ442" s="82"/>
      <c r="AK442" s="82"/>
      <c r="AL442" s="73">
        <f>AF442*$H442</f>
        <v>0</v>
      </c>
      <c r="AM442" s="68">
        <f>SUM(AN442:AR442)</f>
        <v>0</v>
      </c>
      <c r="AN442" s="82"/>
      <c r="AO442" s="82"/>
      <c r="AP442" s="82"/>
      <c r="AQ442" s="82"/>
      <c r="AR442" s="82"/>
      <c r="AS442" s="73">
        <f>AM442*$H442</f>
        <v>0</v>
      </c>
      <c r="AT442" s="68">
        <f>SUM(AU442:AY442)</f>
        <v>0</v>
      </c>
      <c r="AU442" s="82"/>
      <c r="AV442" s="82"/>
      <c r="AW442" s="82"/>
      <c r="AX442" s="82"/>
      <c r="AY442" s="82"/>
      <c r="AZ442" s="73">
        <f>AT442*$H442</f>
        <v>0</v>
      </c>
      <c r="BA442" s="68">
        <f>SUM(BB442:BF442)</f>
        <v>0</v>
      </c>
      <c r="BB442" s="82"/>
      <c r="BC442" s="82"/>
      <c r="BD442" s="82"/>
      <c r="BE442" s="82"/>
      <c r="BF442" s="82"/>
      <c r="BG442" s="73">
        <f>BA442*$H442</f>
        <v>0</v>
      </c>
      <c r="BH442" s="68">
        <f>SUM(BI442:BM442)</f>
        <v>0</v>
      </c>
      <c r="BI442" s="82"/>
      <c r="BJ442" s="82"/>
      <c r="BK442" s="82"/>
      <c r="BL442" s="82"/>
      <c r="BM442" s="82"/>
      <c r="BN442" s="73">
        <f>BH442*$H442</f>
        <v>0</v>
      </c>
      <c r="BO442" s="68">
        <f>SUM(BP442:BT442)</f>
        <v>0</v>
      </c>
      <c r="BP442" s="82"/>
      <c r="BQ442" s="82"/>
      <c r="BR442" s="82"/>
      <c r="BS442" s="82"/>
      <c r="BT442" s="82"/>
      <c r="BU442" s="73">
        <f>BO442*$H442</f>
        <v>0</v>
      </c>
      <c r="BV442" s="68">
        <f>SUM(BW442:CA442)</f>
        <v>0</v>
      </c>
      <c r="BW442" s="82"/>
      <c r="BX442" s="82"/>
      <c r="BY442" s="82"/>
      <c r="BZ442" s="82"/>
      <c r="CA442" s="82"/>
      <c r="CB442" s="73">
        <f>BV442*$H442</f>
        <v>0</v>
      </c>
      <c r="CC442" s="68">
        <f>SUM(CD442:CH442)</f>
        <v>0</v>
      </c>
      <c r="CD442" s="82"/>
      <c r="CE442" s="82"/>
      <c r="CF442" s="82"/>
      <c r="CG442" s="82"/>
      <c r="CH442" s="82"/>
      <c r="CI442" s="73">
        <f>CC442*$H442</f>
        <v>0</v>
      </c>
      <c r="CJ442" s="68">
        <f>SUM(CK442:CO442)</f>
        <v>0</v>
      </c>
      <c r="CK442" s="82"/>
      <c r="CL442" s="82"/>
      <c r="CM442" s="82"/>
      <c r="CN442" s="82"/>
      <c r="CO442" s="82"/>
      <c r="CP442" s="73">
        <f>CJ442*$H442</f>
        <v>0</v>
      </c>
      <c r="CQ442" s="68">
        <f>SUM(CR442:CV442)</f>
        <v>0</v>
      </c>
      <c r="CR442" s="82"/>
      <c r="CS442" s="82"/>
      <c r="CT442" s="82"/>
      <c r="CU442" s="82"/>
      <c r="CV442" s="82"/>
      <c r="CW442" s="73">
        <f>CQ442*$H442</f>
        <v>0</v>
      </c>
      <c r="CX442" s="68">
        <f>SUM(CY442:DC442)</f>
        <v>0</v>
      </c>
      <c r="CY442" s="82"/>
      <c r="CZ442" s="82"/>
      <c r="DA442" s="82"/>
      <c r="DB442" s="82"/>
      <c r="DC442" s="82"/>
      <c r="DD442" s="73">
        <f>CX442*$H442</f>
        <v>0</v>
      </c>
      <c r="DE442" s="68">
        <f>SUM(DF442:DJ442)</f>
        <v>0</v>
      </c>
      <c r="DF442" s="82"/>
      <c r="DG442" s="82"/>
      <c r="DH442" s="82"/>
      <c r="DI442" s="82"/>
      <c r="DJ442" s="82"/>
      <c r="DK442" s="73">
        <f>DE442*$H442</f>
        <v>0</v>
      </c>
      <c r="DL442" s="68">
        <f>SUM(DM442:DQ442)</f>
        <v>0</v>
      </c>
      <c r="DM442" s="82"/>
      <c r="DN442" s="82"/>
      <c r="DO442" s="82"/>
      <c r="DP442" s="82"/>
      <c r="DQ442" s="82"/>
      <c r="DR442" s="73">
        <f>DL442*$H442</f>
        <v>0</v>
      </c>
      <c r="DS442" s="68">
        <f>SUM(DT442:DX442)</f>
        <v>0</v>
      </c>
      <c r="DT442" s="82"/>
      <c r="DU442" s="82"/>
      <c r="DV442" s="82"/>
      <c r="DW442" s="82"/>
      <c r="DX442" s="82"/>
      <c r="DY442" s="73">
        <f>DS442*$H442</f>
        <v>0</v>
      </c>
      <c r="DZ442" s="68">
        <f>SUM(EA442:EE442)</f>
        <v>0</v>
      </c>
      <c r="EA442" s="82"/>
      <c r="EB442" s="82"/>
      <c r="EC442" s="82"/>
      <c r="ED442" s="82"/>
      <c r="EE442" s="82"/>
      <c r="EF442" s="73">
        <f>DZ442*$H442</f>
        <v>0</v>
      </c>
      <c r="EG442" s="70">
        <f t="shared" si="155"/>
        <v>1</v>
      </c>
      <c r="EH442" s="73">
        <f t="shared" si="156"/>
        <v>0</v>
      </c>
      <c r="EI442" s="70">
        <f t="shared" si="154"/>
        <v>0</v>
      </c>
      <c r="EJ442" s="66">
        <f t="shared" si="158"/>
        <v>0</v>
      </c>
      <c r="EM442" s="67"/>
    </row>
    <row r="443" spans="1:143" ht="15.75" thickBot="1" x14ac:dyDescent="0.25">
      <c r="A443" s="309">
        <v>24</v>
      </c>
      <c r="B443" s="310"/>
      <c r="C443" s="308"/>
      <c r="D443" s="179" t="s">
        <v>909</v>
      </c>
      <c r="E443" s="167">
        <f>ROUND(SUM(E444,E446,E449,E454),2)</f>
        <v>0</v>
      </c>
      <c r="F443" s="167"/>
      <c r="G443" s="167"/>
      <c r="H443" s="29"/>
      <c r="I443" s="12" t="e">
        <f>E443/$G$686</f>
        <v>#DIV/0!</v>
      </c>
      <c r="J443" s="26" t="e">
        <f t="shared" ref="J443:J460" si="159">EG443</f>
        <v>#DIV/0!</v>
      </c>
      <c r="K443" s="75" t="e">
        <f>ROUND(Q443/$E443,4)</f>
        <v>#DIV/0!</v>
      </c>
      <c r="L443" s="76" t="e">
        <f>SUMPRODUCT(L444:L457,$H444:$H457)/$E443</f>
        <v>#DIV/0!</v>
      </c>
      <c r="M443" s="76" t="e">
        <f>SUMPRODUCT(M444:M457,$H444:$H457)/$E443</f>
        <v>#DIV/0!</v>
      </c>
      <c r="N443" s="76" t="e">
        <f>SUMPRODUCT(N444:N457,$H444:$H457)/$E443</f>
        <v>#DIV/0!</v>
      </c>
      <c r="O443" s="76" t="e">
        <f>SUMPRODUCT(O444:O457,$H444:$H457)/$E443</f>
        <v>#DIV/0!</v>
      </c>
      <c r="P443" s="76" t="e">
        <f>SUMPRODUCT(P444:P457,$H444:$H457)/$E443</f>
        <v>#DIV/0!</v>
      </c>
      <c r="Q443" s="77">
        <f>SUM(Q444:Q457)</f>
        <v>0</v>
      </c>
      <c r="R443" s="78" t="e">
        <f>ROUND(X443/$E443,4)</f>
        <v>#DIV/0!</v>
      </c>
      <c r="S443" s="76" t="e">
        <f>SUMPRODUCT(S444:S457,$H444:$H457)/$E443</f>
        <v>#DIV/0!</v>
      </c>
      <c r="T443" s="76" t="e">
        <f>SUMPRODUCT(T444:T457,$H444:$H457)/$E443</f>
        <v>#DIV/0!</v>
      </c>
      <c r="U443" s="76" t="e">
        <f>SUMPRODUCT(U444:U457,$H444:$H457)/$E443</f>
        <v>#DIV/0!</v>
      </c>
      <c r="V443" s="76" t="e">
        <f>SUMPRODUCT(V444:V457,$H444:$H457)/$E443</f>
        <v>#DIV/0!</v>
      </c>
      <c r="W443" s="76" t="e">
        <f>SUMPRODUCT(W444:W457,$H444:$H457)/$E443</f>
        <v>#DIV/0!</v>
      </c>
      <c r="X443" s="77">
        <f>SUM(X444:X457)</f>
        <v>0</v>
      </c>
      <c r="Y443" s="78" t="e">
        <f>ROUND(AE443/$E443,4)</f>
        <v>#DIV/0!</v>
      </c>
      <c r="Z443" s="76" t="e">
        <f>SUMPRODUCT(Z444:Z457,$H444:$H457)/$E443</f>
        <v>#DIV/0!</v>
      </c>
      <c r="AA443" s="76" t="e">
        <f>SUMPRODUCT(AA444:AA457,$H444:$H457)/$E443</f>
        <v>#DIV/0!</v>
      </c>
      <c r="AB443" s="76" t="e">
        <f>SUMPRODUCT(AB444:AB457,$H444:$H457)/$E443</f>
        <v>#DIV/0!</v>
      </c>
      <c r="AC443" s="76" t="e">
        <f>SUMPRODUCT(AC444:AC457,$H444:$H457)/$E443</f>
        <v>#DIV/0!</v>
      </c>
      <c r="AD443" s="76" t="e">
        <f>SUMPRODUCT(AD444:AD457,$H444:$H457)/$E443</f>
        <v>#DIV/0!</v>
      </c>
      <c r="AE443" s="77">
        <f>SUM(AE444:AE457)</f>
        <v>0</v>
      </c>
      <c r="AF443" s="81" t="e">
        <f>ROUND(AL443/$E443,4)</f>
        <v>#DIV/0!</v>
      </c>
      <c r="AG443" s="76" t="e">
        <f>SUMPRODUCT(AG444:AG457,$H444:$H457)/$E443</f>
        <v>#DIV/0!</v>
      </c>
      <c r="AH443" s="76" t="e">
        <f>SUMPRODUCT(AH444:AH457,$H444:$H457)/$E443</f>
        <v>#DIV/0!</v>
      </c>
      <c r="AI443" s="76" t="e">
        <f>SUMPRODUCT(AI444:AI457,$H444:$H457)/$E443</f>
        <v>#DIV/0!</v>
      </c>
      <c r="AJ443" s="76" t="e">
        <f>SUMPRODUCT(AJ444:AJ457,$H444:$H457)/$E443</f>
        <v>#DIV/0!</v>
      </c>
      <c r="AK443" s="76" t="e">
        <f>SUMPRODUCT(AK444:AK457,$H444:$H457)/$E443</f>
        <v>#DIV/0!</v>
      </c>
      <c r="AL443" s="77">
        <f>SUM(AL444:AL457)</f>
        <v>0</v>
      </c>
      <c r="AM443" s="81" t="e">
        <f>ROUND(AS443/$E443,4)</f>
        <v>#DIV/0!</v>
      </c>
      <c r="AN443" s="76" t="e">
        <f>SUMPRODUCT(AN444:AN457,$H444:$H457)/$E443</f>
        <v>#DIV/0!</v>
      </c>
      <c r="AO443" s="76" t="e">
        <f>SUMPRODUCT(AO444:AO457,$H444:$H457)/$E443</f>
        <v>#DIV/0!</v>
      </c>
      <c r="AP443" s="76" t="e">
        <f>SUMPRODUCT(AP444:AP457,$H444:$H457)/$E443</f>
        <v>#DIV/0!</v>
      </c>
      <c r="AQ443" s="76" t="e">
        <f>SUMPRODUCT(AQ444:AQ457,$H444:$H457)/$E443</f>
        <v>#DIV/0!</v>
      </c>
      <c r="AR443" s="76" t="e">
        <f>SUMPRODUCT(AR444:AR457,$H444:$H457)/$E443</f>
        <v>#DIV/0!</v>
      </c>
      <c r="AS443" s="77">
        <f>SUM(AS444:AS457)</f>
        <v>0</v>
      </c>
      <c r="AT443" s="81" t="e">
        <f>ROUND(AZ443/$E443,4)</f>
        <v>#DIV/0!</v>
      </c>
      <c r="AU443" s="76" t="e">
        <f>SUMPRODUCT(AU444:AU457,$H444:$H457)/$E443</f>
        <v>#DIV/0!</v>
      </c>
      <c r="AV443" s="76" t="e">
        <f>SUMPRODUCT(AV444:AV457,$H444:$H457)/$E443</f>
        <v>#DIV/0!</v>
      </c>
      <c r="AW443" s="76" t="e">
        <f>SUMPRODUCT(AW444:AW457,$H444:$H457)/$E443</f>
        <v>#DIV/0!</v>
      </c>
      <c r="AX443" s="76" t="e">
        <f>SUMPRODUCT(AX444:AX457,$H444:$H457)/$E443</f>
        <v>#DIV/0!</v>
      </c>
      <c r="AY443" s="76" t="e">
        <f>SUMPRODUCT(AY444:AY457,$H444:$H457)/$E443</f>
        <v>#DIV/0!</v>
      </c>
      <c r="AZ443" s="77">
        <f>SUM(AZ444:AZ457)</f>
        <v>0</v>
      </c>
      <c r="BA443" s="81" t="e">
        <f>ROUND(BG443/$E443,4)</f>
        <v>#DIV/0!</v>
      </c>
      <c r="BB443" s="76" t="e">
        <f>SUMPRODUCT(BB444:BB457,$H444:$H457)/$E443</f>
        <v>#DIV/0!</v>
      </c>
      <c r="BC443" s="76" t="e">
        <f>SUMPRODUCT(BC444:BC457,$H444:$H457)/$E443</f>
        <v>#DIV/0!</v>
      </c>
      <c r="BD443" s="76" t="e">
        <f>SUMPRODUCT(BD444:BD457,$H444:$H457)/$E443</f>
        <v>#DIV/0!</v>
      </c>
      <c r="BE443" s="76" t="e">
        <f>SUMPRODUCT(BE444:BE457,$H444:$H457)/$E443</f>
        <v>#DIV/0!</v>
      </c>
      <c r="BF443" s="76" t="e">
        <f>SUMPRODUCT(BF444:BF457,$H444:$H457)/$E443</f>
        <v>#DIV/0!</v>
      </c>
      <c r="BG443" s="77">
        <f>SUM(BG444:BG457)</f>
        <v>0</v>
      </c>
      <c r="BH443" s="81" t="e">
        <f>ROUND(BN443/$E443,4)</f>
        <v>#DIV/0!</v>
      </c>
      <c r="BI443" s="76" t="e">
        <f>SUMPRODUCT(BI444:BI457,$H444:$H457)/$E443</f>
        <v>#DIV/0!</v>
      </c>
      <c r="BJ443" s="76" t="e">
        <f>SUMPRODUCT(BJ444:BJ457,$H444:$H457)/$E443</f>
        <v>#DIV/0!</v>
      </c>
      <c r="BK443" s="76" t="e">
        <f>SUMPRODUCT(BK444:BK457,$H444:$H457)/$E443</f>
        <v>#DIV/0!</v>
      </c>
      <c r="BL443" s="76" t="e">
        <f>SUMPRODUCT(BL444:BL457,$H444:$H457)/$E443</f>
        <v>#DIV/0!</v>
      </c>
      <c r="BM443" s="76" t="e">
        <f>SUMPRODUCT(BM444:BM457,$H444:$H457)/$E443</f>
        <v>#DIV/0!</v>
      </c>
      <c r="BN443" s="77">
        <f>SUM(BN444:BN457)</f>
        <v>0</v>
      </c>
      <c r="BO443" s="81" t="e">
        <f>ROUND(BU443/$E443,4)</f>
        <v>#DIV/0!</v>
      </c>
      <c r="BP443" s="76" t="e">
        <f>SUMPRODUCT(BP444:BP457,$H444:$H457)/$E443</f>
        <v>#DIV/0!</v>
      </c>
      <c r="BQ443" s="76" t="e">
        <f>SUMPRODUCT(BQ444:BQ457,$H444:$H457)/$E443</f>
        <v>#DIV/0!</v>
      </c>
      <c r="BR443" s="76" t="e">
        <f>SUMPRODUCT(BR444:BR457,$H444:$H457)/$E443</f>
        <v>#DIV/0!</v>
      </c>
      <c r="BS443" s="76" t="e">
        <f>SUMPRODUCT(BS444:BS457,$H444:$H457)/$E443</f>
        <v>#DIV/0!</v>
      </c>
      <c r="BT443" s="76" t="e">
        <f>SUMPRODUCT(BT444:BT457,$H444:$H457)/$E443</f>
        <v>#DIV/0!</v>
      </c>
      <c r="BU443" s="77">
        <f>SUM(BU444:BU457)</f>
        <v>0</v>
      </c>
      <c r="BV443" s="81" t="e">
        <f>ROUND(CB443/$E443,4)</f>
        <v>#DIV/0!</v>
      </c>
      <c r="BW443" s="76" t="e">
        <f>SUMPRODUCT(BW444:BW457,$H444:$H457)/$E443</f>
        <v>#DIV/0!</v>
      </c>
      <c r="BX443" s="76" t="e">
        <f>SUMPRODUCT(BX444:BX457,$H444:$H457)/$E443</f>
        <v>#DIV/0!</v>
      </c>
      <c r="BY443" s="76" t="e">
        <f>SUMPRODUCT(BY444:BY457,$H444:$H457)/$E443</f>
        <v>#DIV/0!</v>
      </c>
      <c r="BZ443" s="76" t="e">
        <f>SUMPRODUCT(BZ444:BZ457,$H444:$H457)/$E443</f>
        <v>#DIV/0!</v>
      </c>
      <c r="CA443" s="76" t="e">
        <f>SUMPRODUCT(CA444:CA457,$H444:$H457)/$E443</f>
        <v>#DIV/0!</v>
      </c>
      <c r="CB443" s="77">
        <f>SUM(CB444:CB457)</f>
        <v>0</v>
      </c>
      <c r="CC443" s="81" t="e">
        <f>ROUND(CI443/$E443,4)</f>
        <v>#DIV/0!</v>
      </c>
      <c r="CD443" s="76" t="e">
        <f>SUMPRODUCT(CD444:CD457,$H444:$H457)/$E443</f>
        <v>#DIV/0!</v>
      </c>
      <c r="CE443" s="76" t="e">
        <f>SUMPRODUCT(CE444:CE457,$H444:$H457)/$E443</f>
        <v>#DIV/0!</v>
      </c>
      <c r="CF443" s="76" t="e">
        <f>SUMPRODUCT(CF444:CF457,$H444:$H457)/$E443</f>
        <v>#DIV/0!</v>
      </c>
      <c r="CG443" s="76" t="e">
        <f>SUMPRODUCT(CG444:CG457,$H444:$H457)/$E443</f>
        <v>#DIV/0!</v>
      </c>
      <c r="CH443" s="76" t="e">
        <f>SUMPRODUCT(CH444:CH457,$H444:$H457)/$E443</f>
        <v>#DIV/0!</v>
      </c>
      <c r="CI443" s="77">
        <f>SUM(CI444:CI457)</f>
        <v>0</v>
      </c>
      <c r="CJ443" s="81" t="e">
        <f>ROUND(CP443/$E443,4)</f>
        <v>#DIV/0!</v>
      </c>
      <c r="CK443" s="76" t="e">
        <f>SUMPRODUCT(CK444:CK457,$H444:$H457)/$E443</f>
        <v>#DIV/0!</v>
      </c>
      <c r="CL443" s="76" t="e">
        <f>SUMPRODUCT(CL444:CL457,$H444:$H457)/$E443</f>
        <v>#DIV/0!</v>
      </c>
      <c r="CM443" s="76" t="e">
        <f>SUMPRODUCT(CM444:CM457,$H444:$H457)/$E443</f>
        <v>#DIV/0!</v>
      </c>
      <c r="CN443" s="76" t="e">
        <f>SUMPRODUCT(CN444:CN457,$H444:$H457)/$E443</f>
        <v>#DIV/0!</v>
      </c>
      <c r="CO443" s="76" t="e">
        <f>SUMPRODUCT(CO444:CO457,$H444:$H457)/$E443</f>
        <v>#DIV/0!</v>
      </c>
      <c r="CP443" s="77">
        <f>SUM(CP444:CP457)</f>
        <v>0</v>
      </c>
      <c r="CQ443" s="81" t="e">
        <f>ROUND(CW443/$E443,4)</f>
        <v>#DIV/0!</v>
      </c>
      <c r="CR443" s="76" t="e">
        <f>SUMPRODUCT(CR444:CR457,$H444:$H457)/$E443</f>
        <v>#DIV/0!</v>
      </c>
      <c r="CS443" s="76" t="e">
        <f>SUMPRODUCT(CS444:CS457,$H444:$H457)/$E443</f>
        <v>#DIV/0!</v>
      </c>
      <c r="CT443" s="76" t="e">
        <f>SUMPRODUCT(CT444:CT457,$H444:$H457)/$E443</f>
        <v>#DIV/0!</v>
      </c>
      <c r="CU443" s="76" t="e">
        <f>SUMPRODUCT(CU444:CU457,$H444:$H457)/$E443</f>
        <v>#DIV/0!</v>
      </c>
      <c r="CV443" s="76" t="e">
        <f>SUMPRODUCT(CV444:CV457,$H444:$H457)/$E443</f>
        <v>#DIV/0!</v>
      </c>
      <c r="CW443" s="77">
        <f>SUM(CW444:CW457)</f>
        <v>0</v>
      </c>
      <c r="CX443" s="81" t="e">
        <f>ROUND(DD443/$E443,4)</f>
        <v>#DIV/0!</v>
      </c>
      <c r="CY443" s="76" t="e">
        <f>SUMPRODUCT(CY444:CY457,$H444:$H457)/$E443</f>
        <v>#DIV/0!</v>
      </c>
      <c r="CZ443" s="76" t="e">
        <f>SUMPRODUCT(CZ444:CZ457,$H444:$H457)/$E443</f>
        <v>#DIV/0!</v>
      </c>
      <c r="DA443" s="76" t="e">
        <f>SUMPRODUCT(DA444:DA457,$H444:$H457)/$E443</f>
        <v>#DIV/0!</v>
      </c>
      <c r="DB443" s="76" t="e">
        <f>SUMPRODUCT(DB444:DB457,$H444:$H457)/$E443</f>
        <v>#DIV/0!</v>
      </c>
      <c r="DC443" s="76" t="e">
        <f>SUMPRODUCT(DC444:DC457,$H444:$H457)/$E443</f>
        <v>#DIV/0!</v>
      </c>
      <c r="DD443" s="77">
        <f>SUM(DD444:DD457)</f>
        <v>0</v>
      </c>
      <c r="DE443" s="81" t="e">
        <f>ROUND(DK443/$E443,4)</f>
        <v>#DIV/0!</v>
      </c>
      <c r="DF443" s="76" t="e">
        <f>SUMPRODUCT(DF444:DF457,$H444:$H457)/$E443</f>
        <v>#DIV/0!</v>
      </c>
      <c r="DG443" s="76" t="e">
        <f>SUMPRODUCT(DG444:DG457,$H444:$H457)/$E443</f>
        <v>#DIV/0!</v>
      </c>
      <c r="DH443" s="76" t="e">
        <f>SUMPRODUCT(DH444:DH457,$H444:$H457)/$E443</f>
        <v>#DIV/0!</v>
      </c>
      <c r="DI443" s="76" t="e">
        <f>SUMPRODUCT(DI444:DI457,$H444:$H457)/$E443</f>
        <v>#DIV/0!</v>
      </c>
      <c r="DJ443" s="76" t="e">
        <f>SUMPRODUCT(DJ444:DJ457,$H444:$H457)/$E443</f>
        <v>#DIV/0!</v>
      </c>
      <c r="DK443" s="77">
        <f>SUM(DK444:DK457)</f>
        <v>0</v>
      </c>
      <c r="DL443" s="81" t="e">
        <f>ROUND(DR443/$E443,4)</f>
        <v>#DIV/0!</v>
      </c>
      <c r="DM443" s="76" t="e">
        <f>SUMPRODUCT(DM444:DM457,$H444:$H457)/$E443</f>
        <v>#DIV/0!</v>
      </c>
      <c r="DN443" s="76" t="e">
        <f>SUMPRODUCT(DN444:DN457,$H444:$H457)/$E443</f>
        <v>#DIV/0!</v>
      </c>
      <c r="DO443" s="76" t="e">
        <f>SUMPRODUCT(DO444:DO457,$H444:$H457)/$E443</f>
        <v>#DIV/0!</v>
      </c>
      <c r="DP443" s="76" t="e">
        <f>SUMPRODUCT(DP444:DP457,$H444:$H457)/$E443</f>
        <v>#DIV/0!</v>
      </c>
      <c r="DQ443" s="76" t="e">
        <f>SUMPRODUCT(DQ444:DQ457,$H444:$H457)/$E443</f>
        <v>#DIV/0!</v>
      </c>
      <c r="DR443" s="77">
        <f>SUM(DR444:DR457)</f>
        <v>0</v>
      </c>
      <c r="DS443" s="81" t="e">
        <f>ROUND(DY443/$E443,4)</f>
        <v>#DIV/0!</v>
      </c>
      <c r="DT443" s="76" t="e">
        <f>SUMPRODUCT(DT444:DT457,$H444:$H457)/$E443</f>
        <v>#DIV/0!</v>
      </c>
      <c r="DU443" s="76" t="e">
        <f>SUMPRODUCT(DU444:DU457,$H444:$H457)/$E443</f>
        <v>#DIV/0!</v>
      </c>
      <c r="DV443" s="76" t="e">
        <f>SUMPRODUCT(DV444:DV457,$H444:$H457)/$E443</f>
        <v>#DIV/0!</v>
      </c>
      <c r="DW443" s="76" t="e">
        <f>SUMPRODUCT(DW444:DW457,$H444:$H457)/$E443</f>
        <v>#DIV/0!</v>
      </c>
      <c r="DX443" s="76" t="e">
        <f>SUMPRODUCT(DX444:DX457,$H444:$H457)/$E443</f>
        <v>#DIV/0!</v>
      </c>
      <c r="DY443" s="77">
        <f>SUM(DY444:DY457)</f>
        <v>0</v>
      </c>
      <c r="DZ443" s="81" t="e">
        <f>ROUND(EF443/$E443,4)</f>
        <v>#DIV/0!</v>
      </c>
      <c r="EA443" s="76" t="e">
        <f>SUMPRODUCT(EA444:EA457,$H444:$H457)/$E443</f>
        <v>#DIV/0!</v>
      </c>
      <c r="EB443" s="76" t="e">
        <f>SUMPRODUCT(EB444:EB457,$H444:$H457)/$E443</f>
        <v>#DIV/0!</v>
      </c>
      <c r="EC443" s="76" t="e">
        <f>SUMPRODUCT(EC444:EC457,$H444:$H457)/$E443</f>
        <v>#DIV/0!</v>
      </c>
      <c r="ED443" s="76" t="e">
        <f>SUMPRODUCT(ED444:ED457,$H444:$H457)/$E443</f>
        <v>#DIV/0!</v>
      </c>
      <c r="EE443" s="76" t="e">
        <f>SUMPRODUCT(EE444:EE457,$H444:$H457)/$E443</f>
        <v>#DIV/0!</v>
      </c>
      <c r="EF443" s="77">
        <f>SUM(EF444:EF457)</f>
        <v>0</v>
      </c>
      <c r="EG443" s="63" t="e">
        <f>ROUND(EH443/E443,4)</f>
        <v>#DIV/0!</v>
      </c>
      <c r="EH443" s="80">
        <f>E443-EJ443</f>
        <v>0</v>
      </c>
      <c r="EI443" s="63" t="e">
        <f>ROUND(EJ443/E443,4)</f>
        <v>#DIV/0!</v>
      </c>
      <c r="EJ443" s="66">
        <f t="shared" ref="EJ443:EJ460" si="160">SUM(CP443,CI443,CB443,BU443,BN443,BG443,AZ443,AS443,AL443,AE443,X443,Q443,CW443,DD443,DK443,DR443,DY443,EF443)</f>
        <v>0</v>
      </c>
      <c r="EM443" s="67"/>
    </row>
    <row r="444" spans="1:143" outlineLevel="1" x14ac:dyDescent="0.2">
      <c r="A444" s="311" t="s">
        <v>232</v>
      </c>
      <c r="B444" s="312"/>
      <c r="C444" s="307"/>
      <c r="D444" s="33" t="s">
        <v>354</v>
      </c>
      <c r="E444" s="28">
        <f>SUM(H445:H445)</f>
        <v>0</v>
      </c>
      <c r="F444" s="28"/>
      <c r="G444" s="28"/>
      <c r="H444" s="28"/>
      <c r="I444" s="27" t="e">
        <f>E444/$G$686</f>
        <v>#DIV/0!</v>
      </c>
      <c r="J444" s="19">
        <f t="shared" si="159"/>
        <v>0</v>
      </c>
      <c r="K444" s="68"/>
      <c r="L444" s="69"/>
      <c r="M444" s="69"/>
      <c r="N444" s="69"/>
      <c r="O444" s="69"/>
      <c r="P444" s="70"/>
      <c r="Q444" s="73"/>
      <c r="R444" s="68"/>
      <c r="S444" s="69"/>
      <c r="T444" s="69"/>
      <c r="U444" s="69"/>
      <c r="V444" s="69"/>
      <c r="W444" s="70"/>
      <c r="X444" s="71"/>
      <c r="Y444" s="68"/>
      <c r="Z444" s="69"/>
      <c r="AA444" s="69"/>
      <c r="AB444" s="69"/>
      <c r="AC444" s="69"/>
      <c r="AD444" s="70"/>
      <c r="AE444" s="71"/>
      <c r="AF444" s="68"/>
      <c r="AG444" s="69"/>
      <c r="AH444" s="69"/>
      <c r="AI444" s="69"/>
      <c r="AJ444" s="69"/>
      <c r="AK444" s="70"/>
      <c r="AL444" s="71"/>
      <c r="AM444" s="68"/>
      <c r="AN444" s="69"/>
      <c r="AO444" s="69"/>
      <c r="AP444" s="69"/>
      <c r="AQ444" s="69"/>
      <c r="AR444" s="70"/>
      <c r="AS444" s="71"/>
      <c r="AT444" s="68"/>
      <c r="AU444" s="69"/>
      <c r="AV444" s="69"/>
      <c r="AW444" s="69"/>
      <c r="AX444" s="69"/>
      <c r="AY444" s="70"/>
      <c r="AZ444" s="71"/>
      <c r="BA444" s="68"/>
      <c r="BB444" s="69"/>
      <c r="BC444" s="69"/>
      <c r="BD444" s="69"/>
      <c r="BE444" s="69"/>
      <c r="BF444" s="70"/>
      <c r="BG444" s="71"/>
      <c r="BH444" s="68"/>
      <c r="BI444" s="69"/>
      <c r="BJ444" s="69"/>
      <c r="BK444" s="69"/>
      <c r="BL444" s="69"/>
      <c r="BM444" s="70"/>
      <c r="BN444" s="71"/>
      <c r="BO444" s="68"/>
      <c r="BP444" s="69"/>
      <c r="BQ444" s="69"/>
      <c r="BR444" s="69"/>
      <c r="BS444" s="69"/>
      <c r="BT444" s="70"/>
      <c r="BU444" s="71"/>
      <c r="BV444" s="68"/>
      <c r="BW444" s="69"/>
      <c r="BX444" s="69"/>
      <c r="BY444" s="69"/>
      <c r="BZ444" s="69"/>
      <c r="CA444" s="70"/>
      <c r="CB444" s="71"/>
      <c r="CC444" s="68"/>
      <c r="CD444" s="69"/>
      <c r="CE444" s="69"/>
      <c r="CF444" s="69"/>
      <c r="CG444" s="69"/>
      <c r="CH444" s="70"/>
      <c r="CI444" s="71"/>
      <c r="CJ444" s="68"/>
      <c r="CK444" s="69"/>
      <c r="CL444" s="69"/>
      <c r="CM444" s="69"/>
      <c r="CN444" s="69"/>
      <c r="CO444" s="70"/>
      <c r="CP444" s="71"/>
      <c r="CQ444" s="68"/>
      <c r="CR444" s="69"/>
      <c r="CS444" s="69"/>
      <c r="CT444" s="69"/>
      <c r="CU444" s="69"/>
      <c r="CV444" s="70"/>
      <c r="CW444" s="71"/>
      <c r="CX444" s="68"/>
      <c r="CY444" s="69"/>
      <c r="CZ444" s="69"/>
      <c r="DA444" s="69"/>
      <c r="DB444" s="69"/>
      <c r="DC444" s="70"/>
      <c r="DD444" s="71"/>
      <c r="DE444" s="68"/>
      <c r="DF444" s="69"/>
      <c r="DG444" s="69"/>
      <c r="DH444" s="69"/>
      <c r="DI444" s="69"/>
      <c r="DJ444" s="70"/>
      <c r="DK444" s="71"/>
      <c r="DL444" s="68"/>
      <c r="DM444" s="69"/>
      <c r="DN444" s="69"/>
      <c r="DO444" s="69"/>
      <c r="DP444" s="69"/>
      <c r="DQ444" s="70"/>
      <c r="DR444" s="71"/>
      <c r="DS444" s="68"/>
      <c r="DT444" s="69"/>
      <c r="DU444" s="69"/>
      <c r="DV444" s="69"/>
      <c r="DW444" s="69"/>
      <c r="DX444" s="70"/>
      <c r="DY444" s="71"/>
      <c r="DZ444" s="68"/>
      <c r="EA444" s="69"/>
      <c r="EB444" s="69"/>
      <c r="EC444" s="69"/>
      <c r="ED444" s="69"/>
      <c r="EE444" s="70"/>
      <c r="EF444" s="71"/>
      <c r="EG444" s="70"/>
      <c r="EH444" s="73"/>
      <c r="EI444" s="70">
        <f t="shared" ref="EI444" si="161">SUM(CJ444,CC444,BV444,BO444,BH444,BA444,AT444,AM444,AF444,Y444,R444,K444,CQ444,CX444,DE444,DL444,DS444,DZ444)</f>
        <v>0</v>
      </c>
      <c r="EJ444" s="66">
        <f t="shared" si="160"/>
        <v>0</v>
      </c>
      <c r="EM444" s="67"/>
    </row>
    <row r="445" spans="1:143" outlineLevel="1" x14ac:dyDescent="0.2">
      <c r="A445" s="302" t="s">
        <v>550</v>
      </c>
      <c r="B445" s="303" t="s">
        <v>290</v>
      </c>
      <c r="C445" s="306" t="str">
        <f>IFERROR(IFERROR(IF(MATCH(B445,[1]SINAPI!$A$3:$A$7037,0),(PROPER(VLOOKUP(B445,[1]SINAPI!$A$3:$E$7037,5,0))),0),IFERROR(IF(MATCH(B445,'[1]CDHU-182'!$A$9:$A$4098,0),(UPPER(VLOOKUP(B445,'[1]CDHU-182'!$A$9:$H$4098,8,0))),0),IFERROR(IF(MATCH(B445,[1]FDE!$A$7:$A$3232,0),(VLOOKUP(B445,[1]FDE!$A$7:$E$3232,5,0)),0),IF(MATCH(B445,'[1]SIURB Edif'!$A$2:$A$2699,0),(PROPER(VLOOKUP(B445,'[1]SIURB Edif'!A$2:E$2699,5,0))),0))))," ")</f>
        <v>CDHU-182</v>
      </c>
      <c r="D445" s="169" t="s">
        <v>825</v>
      </c>
      <c r="E445" s="170" t="s">
        <v>75</v>
      </c>
      <c r="F445" s="174">
        <v>1</v>
      </c>
      <c r="G445" s="74"/>
      <c r="H445" s="172">
        <f>ROUND(IFERROR(F445*G445," - "),2)</f>
        <v>0</v>
      </c>
      <c r="I445" s="175" t="e">
        <f>H445/$G$686</f>
        <v>#DIV/0!</v>
      </c>
      <c r="J445" s="19">
        <f>EG445</f>
        <v>1</v>
      </c>
      <c r="K445" s="68">
        <f>SUM(L445:P445)</f>
        <v>0</v>
      </c>
      <c r="L445" s="69"/>
      <c r="M445" s="69"/>
      <c r="N445" s="69"/>
      <c r="O445" s="69"/>
      <c r="P445" s="69"/>
      <c r="Q445" s="73">
        <f>K445*$H445</f>
        <v>0</v>
      </c>
      <c r="R445" s="68">
        <f>SUM(S445:W445)</f>
        <v>0</v>
      </c>
      <c r="S445" s="69"/>
      <c r="T445" s="69"/>
      <c r="U445" s="69"/>
      <c r="V445" s="69"/>
      <c r="W445" s="69"/>
      <c r="X445" s="71">
        <f>R445*$H445</f>
        <v>0</v>
      </c>
      <c r="Y445" s="68">
        <f>SUM(Z445:AD445)</f>
        <v>0</v>
      </c>
      <c r="Z445" s="69"/>
      <c r="AA445" s="69"/>
      <c r="AB445" s="69"/>
      <c r="AC445" s="69"/>
      <c r="AD445" s="69"/>
      <c r="AE445" s="71">
        <f>Y445*$H445</f>
        <v>0</v>
      </c>
      <c r="AF445" s="68">
        <f>SUM(AG445:AK445)</f>
        <v>0</v>
      </c>
      <c r="AG445" s="69"/>
      <c r="AH445" s="69"/>
      <c r="AI445" s="69"/>
      <c r="AJ445" s="69"/>
      <c r="AK445" s="69"/>
      <c r="AL445" s="71">
        <f>AF445*$H445</f>
        <v>0</v>
      </c>
      <c r="AM445" s="68">
        <f>SUM(AN445:AR445)</f>
        <v>0</v>
      </c>
      <c r="AN445" s="69"/>
      <c r="AO445" s="69"/>
      <c r="AP445" s="69"/>
      <c r="AQ445" s="69"/>
      <c r="AR445" s="69"/>
      <c r="AS445" s="71">
        <f>AM445*$H445</f>
        <v>0</v>
      </c>
      <c r="AT445" s="68">
        <f>SUM(AU445:AY445)</f>
        <v>0</v>
      </c>
      <c r="AU445" s="69"/>
      <c r="AV445" s="69"/>
      <c r="AW445" s="69"/>
      <c r="AX445" s="69"/>
      <c r="AY445" s="69"/>
      <c r="AZ445" s="71">
        <f>AT445*$H445</f>
        <v>0</v>
      </c>
      <c r="BA445" s="68">
        <f>SUM(BB445:BF445)</f>
        <v>0</v>
      </c>
      <c r="BB445" s="69"/>
      <c r="BC445" s="69"/>
      <c r="BD445" s="69"/>
      <c r="BE445" s="69"/>
      <c r="BF445" s="69"/>
      <c r="BG445" s="71">
        <f>BA445*$H445</f>
        <v>0</v>
      </c>
      <c r="BH445" s="68">
        <f>SUM(BI445:BM445)</f>
        <v>0</v>
      </c>
      <c r="BI445" s="69"/>
      <c r="BJ445" s="69"/>
      <c r="BK445" s="69"/>
      <c r="BL445" s="69"/>
      <c r="BM445" s="69"/>
      <c r="BN445" s="71">
        <f>BH445*$H445</f>
        <v>0</v>
      </c>
      <c r="BO445" s="68">
        <f>SUM(BP445:BT445)</f>
        <v>0</v>
      </c>
      <c r="BP445" s="69"/>
      <c r="BQ445" s="69"/>
      <c r="BR445" s="69"/>
      <c r="BS445" s="69"/>
      <c r="BT445" s="69"/>
      <c r="BU445" s="71">
        <f>BO445*$H445</f>
        <v>0</v>
      </c>
      <c r="BV445" s="68">
        <f>SUM(BW445:CA445)</f>
        <v>0</v>
      </c>
      <c r="BW445" s="69"/>
      <c r="BX445" s="69"/>
      <c r="BY445" s="69"/>
      <c r="BZ445" s="69"/>
      <c r="CA445" s="69"/>
      <c r="CB445" s="71">
        <f>BV445*$H445</f>
        <v>0</v>
      </c>
      <c r="CC445" s="68">
        <f>SUM(CD445:CH445)</f>
        <v>0</v>
      </c>
      <c r="CD445" s="69"/>
      <c r="CE445" s="69"/>
      <c r="CF445" s="69"/>
      <c r="CG445" s="69"/>
      <c r="CH445" s="69"/>
      <c r="CI445" s="71">
        <f>CC445*$H445</f>
        <v>0</v>
      </c>
      <c r="CJ445" s="68">
        <f>SUM(CK445:CO445)</f>
        <v>0</v>
      </c>
      <c r="CK445" s="69"/>
      <c r="CL445" s="69"/>
      <c r="CM445" s="69"/>
      <c r="CN445" s="69"/>
      <c r="CO445" s="69"/>
      <c r="CP445" s="71">
        <f>CJ445*$H445</f>
        <v>0</v>
      </c>
      <c r="CQ445" s="68">
        <f>SUM(CR445:CV445)</f>
        <v>0</v>
      </c>
      <c r="CR445" s="69"/>
      <c r="CS445" s="69"/>
      <c r="CT445" s="69"/>
      <c r="CU445" s="69"/>
      <c r="CV445" s="69"/>
      <c r="CW445" s="71">
        <f>CQ445*$H445</f>
        <v>0</v>
      </c>
      <c r="CX445" s="68">
        <f>SUM(CY445:DC445)</f>
        <v>0</v>
      </c>
      <c r="CY445" s="69"/>
      <c r="CZ445" s="69"/>
      <c r="DA445" s="69"/>
      <c r="DB445" s="69"/>
      <c r="DC445" s="69"/>
      <c r="DD445" s="71">
        <f>CX445*$H445</f>
        <v>0</v>
      </c>
      <c r="DE445" s="68">
        <f>SUM(DF445:DJ445)</f>
        <v>0</v>
      </c>
      <c r="DF445" s="69"/>
      <c r="DG445" s="69"/>
      <c r="DH445" s="69"/>
      <c r="DI445" s="69"/>
      <c r="DJ445" s="69"/>
      <c r="DK445" s="71">
        <f>DE445*$H445</f>
        <v>0</v>
      </c>
      <c r="DL445" s="68">
        <f>SUM(DM445:DQ445)</f>
        <v>0</v>
      </c>
      <c r="DM445" s="69"/>
      <c r="DN445" s="69"/>
      <c r="DO445" s="69"/>
      <c r="DP445" s="69"/>
      <c r="DQ445" s="69"/>
      <c r="DR445" s="71">
        <f>DL445*$H445</f>
        <v>0</v>
      </c>
      <c r="DS445" s="68">
        <f>SUM(DT445:DX445)</f>
        <v>0</v>
      </c>
      <c r="DT445" s="69"/>
      <c r="DU445" s="69"/>
      <c r="DV445" s="69"/>
      <c r="DW445" s="69"/>
      <c r="DX445" s="69"/>
      <c r="DY445" s="71">
        <f>DS445*$H445</f>
        <v>0</v>
      </c>
      <c r="DZ445" s="68">
        <f>SUM(EA445:EE445)</f>
        <v>0</v>
      </c>
      <c r="EA445" s="69"/>
      <c r="EB445" s="69"/>
      <c r="EC445" s="69"/>
      <c r="ED445" s="69"/>
      <c r="EE445" s="69"/>
      <c r="EF445" s="71">
        <f>DZ445*$H445</f>
        <v>0</v>
      </c>
      <c r="EG445" s="70">
        <f>1-EI445</f>
        <v>1</v>
      </c>
      <c r="EH445" s="73">
        <f>H445-EJ445</f>
        <v>0</v>
      </c>
      <c r="EI445" s="70">
        <f>SUM(CJ445,CC445,BV445,BO445,BH445,BA445,AT445,AM445,AF445,Y445,R445,K445,CQ445,CX445,DE445,DL445,DS445,DZ445)</f>
        <v>0</v>
      </c>
      <c r="EJ445" s="66">
        <f>SUM(CP445,CI445,CB445,BU445,BN445,BG445,AZ445,AS445,AL445,AE445,X445,Q445,CW445,DD445,DK445,DR445,DY445,EF445)</f>
        <v>0</v>
      </c>
      <c r="EM445" s="67"/>
    </row>
    <row r="446" spans="1:143" outlineLevel="1" x14ac:dyDescent="0.2">
      <c r="A446" s="313" t="s">
        <v>233</v>
      </c>
      <c r="B446" s="314"/>
      <c r="C446" s="307"/>
      <c r="D446" s="33" t="s">
        <v>883</v>
      </c>
      <c r="E446" s="28">
        <f>SUM(H447:H448)</f>
        <v>0</v>
      </c>
      <c r="F446" s="28"/>
      <c r="G446" s="28"/>
      <c r="H446" s="28"/>
      <c r="I446" s="27" t="e">
        <f>E446/$G$686</f>
        <v>#DIV/0!</v>
      </c>
      <c r="J446" s="19">
        <f t="shared" ref="J446:J447" si="162">EG446</f>
        <v>0</v>
      </c>
      <c r="K446" s="68"/>
      <c r="L446" s="69"/>
      <c r="M446" s="69"/>
      <c r="N446" s="69"/>
      <c r="O446" s="69"/>
      <c r="P446" s="70"/>
      <c r="Q446" s="73"/>
      <c r="R446" s="68"/>
      <c r="S446" s="69"/>
      <c r="T446" s="69"/>
      <c r="U446" s="69"/>
      <c r="V446" s="69"/>
      <c r="W446" s="70"/>
      <c r="X446" s="71"/>
      <c r="Y446" s="68"/>
      <c r="Z446" s="69"/>
      <c r="AA446" s="69"/>
      <c r="AB446" s="69"/>
      <c r="AC446" s="69"/>
      <c r="AD446" s="70"/>
      <c r="AE446" s="71"/>
      <c r="AF446" s="68"/>
      <c r="AG446" s="69"/>
      <c r="AH446" s="69"/>
      <c r="AI446" s="69"/>
      <c r="AJ446" s="69"/>
      <c r="AK446" s="70"/>
      <c r="AL446" s="71"/>
      <c r="AM446" s="68"/>
      <c r="AN446" s="69"/>
      <c r="AO446" s="69"/>
      <c r="AP446" s="69"/>
      <c r="AQ446" s="69"/>
      <c r="AR446" s="70"/>
      <c r="AS446" s="71"/>
      <c r="AT446" s="68"/>
      <c r="AU446" s="69"/>
      <c r="AV446" s="69"/>
      <c r="AW446" s="69"/>
      <c r="AX446" s="69"/>
      <c r="AY446" s="70"/>
      <c r="AZ446" s="71"/>
      <c r="BA446" s="68"/>
      <c r="BB446" s="69"/>
      <c r="BC446" s="69"/>
      <c r="BD446" s="69"/>
      <c r="BE446" s="69"/>
      <c r="BF446" s="70"/>
      <c r="BG446" s="71"/>
      <c r="BH446" s="68"/>
      <c r="BI446" s="69"/>
      <c r="BJ446" s="69"/>
      <c r="BK446" s="69"/>
      <c r="BL446" s="69"/>
      <c r="BM446" s="70"/>
      <c r="BN446" s="71"/>
      <c r="BO446" s="68"/>
      <c r="BP446" s="69"/>
      <c r="BQ446" s="69"/>
      <c r="BR446" s="69"/>
      <c r="BS446" s="69"/>
      <c r="BT446" s="70"/>
      <c r="BU446" s="71"/>
      <c r="BV446" s="68"/>
      <c r="BW446" s="69"/>
      <c r="BX446" s="69"/>
      <c r="BY446" s="69"/>
      <c r="BZ446" s="69"/>
      <c r="CA446" s="70"/>
      <c r="CB446" s="71"/>
      <c r="CC446" s="68"/>
      <c r="CD446" s="69"/>
      <c r="CE446" s="69"/>
      <c r="CF446" s="69"/>
      <c r="CG446" s="69"/>
      <c r="CH446" s="70"/>
      <c r="CI446" s="71"/>
      <c r="CJ446" s="68"/>
      <c r="CK446" s="69"/>
      <c r="CL446" s="69"/>
      <c r="CM446" s="69"/>
      <c r="CN446" s="69"/>
      <c r="CO446" s="70"/>
      <c r="CP446" s="71"/>
      <c r="CQ446" s="68"/>
      <c r="CR446" s="69"/>
      <c r="CS446" s="69"/>
      <c r="CT446" s="69"/>
      <c r="CU446" s="69"/>
      <c r="CV446" s="70"/>
      <c r="CW446" s="71"/>
      <c r="CX446" s="68"/>
      <c r="CY446" s="69"/>
      <c r="CZ446" s="69"/>
      <c r="DA446" s="69"/>
      <c r="DB446" s="69"/>
      <c r="DC446" s="70"/>
      <c r="DD446" s="71"/>
      <c r="DE446" s="68"/>
      <c r="DF446" s="69"/>
      <c r="DG446" s="69"/>
      <c r="DH446" s="69"/>
      <c r="DI446" s="69"/>
      <c r="DJ446" s="70"/>
      <c r="DK446" s="71"/>
      <c r="DL446" s="68"/>
      <c r="DM446" s="69"/>
      <c r="DN446" s="69"/>
      <c r="DO446" s="69"/>
      <c r="DP446" s="69"/>
      <c r="DQ446" s="70"/>
      <c r="DR446" s="71"/>
      <c r="DS446" s="68"/>
      <c r="DT446" s="69"/>
      <c r="DU446" s="69"/>
      <c r="DV446" s="69"/>
      <c r="DW446" s="69"/>
      <c r="DX446" s="70"/>
      <c r="DY446" s="71"/>
      <c r="DZ446" s="68"/>
      <c r="EA446" s="69"/>
      <c r="EB446" s="69"/>
      <c r="EC446" s="69"/>
      <c r="ED446" s="69"/>
      <c r="EE446" s="70"/>
      <c r="EF446" s="71"/>
      <c r="EG446" s="70"/>
      <c r="EH446" s="73"/>
      <c r="EI446" s="70">
        <f t="shared" ref="EI446:EI447" si="163">SUM(CJ446,CC446,BV446,BO446,BH446,BA446,AT446,AM446,AF446,Y446,R446,K446,CQ446,CX446,DE446,DL446,DS446,DZ446)</f>
        <v>0</v>
      </c>
      <c r="EJ446" s="66">
        <f t="shared" ref="EJ446:EJ447" si="164">SUM(CP446,CI446,CB446,BU446,BN446,BG446,AZ446,AS446,AL446,AE446,X446,Q446,CW446,DD446,DK446,DR446,DY446,EF446)</f>
        <v>0</v>
      </c>
      <c r="EM446" s="67"/>
    </row>
    <row r="447" spans="1:143" outlineLevel="1" x14ac:dyDescent="0.2">
      <c r="A447" s="302" t="s">
        <v>551</v>
      </c>
      <c r="B447" s="303" t="s">
        <v>291</v>
      </c>
      <c r="C447" s="306" t="str">
        <f>IFERROR(IFERROR(IF(MATCH(B447,[1]SINAPI!$A$3:$A$7037,0),(PROPER(VLOOKUP(B447,[1]SINAPI!$A$3:$E$7037,5,0))),0),IFERROR(IF(MATCH(B447,'[1]CDHU-182'!$A$9:$A$4098,0),(UPPER(VLOOKUP(B447,'[1]CDHU-182'!$A$9:$H$4098,8,0))),0),IFERROR(IF(MATCH(B447,[1]FDE!$A$7:$A$3232,0),(VLOOKUP(B447,[1]FDE!$A$7:$E$3232,5,0)),0),IF(MATCH(B447,'[1]SIURB Edif'!$A$2:$A$2699,0),(PROPER(VLOOKUP(B447,'[1]SIURB Edif'!A$2:E$2699,5,0))),0))))," ")</f>
        <v>CDHU-182</v>
      </c>
      <c r="D447" s="169" t="s">
        <v>805</v>
      </c>
      <c r="E447" s="170" t="s">
        <v>879</v>
      </c>
      <c r="F447" s="171">
        <v>40</v>
      </c>
      <c r="G447" s="74"/>
      <c r="H447" s="172">
        <f>ROUND(IFERROR(F447*G447," - "),2)</f>
        <v>0</v>
      </c>
      <c r="I447" s="175" t="e">
        <f>H447/$G$686</f>
        <v>#DIV/0!</v>
      </c>
      <c r="J447" s="19">
        <f t="shared" si="162"/>
        <v>1</v>
      </c>
      <c r="K447" s="68">
        <f>SUM(L447:P447)</f>
        <v>0</v>
      </c>
      <c r="L447" s="69"/>
      <c r="M447" s="69"/>
      <c r="N447" s="69"/>
      <c r="O447" s="69"/>
      <c r="P447" s="69"/>
      <c r="Q447" s="73">
        <f>K447*$H447</f>
        <v>0</v>
      </c>
      <c r="R447" s="68">
        <f>SUM(S447:W447)</f>
        <v>0</v>
      </c>
      <c r="S447" s="69"/>
      <c r="T447" s="69"/>
      <c r="U447" s="69"/>
      <c r="V447" s="69"/>
      <c r="W447" s="69"/>
      <c r="X447" s="71">
        <f>R447*$H447</f>
        <v>0</v>
      </c>
      <c r="Y447" s="68">
        <f>SUM(Z447:AD447)</f>
        <v>0</v>
      </c>
      <c r="Z447" s="69"/>
      <c r="AA447" s="69"/>
      <c r="AB447" s="69"/>
      <c r="AC447" s="69"/>
      <c r="AD447" s="69"/>
      <c r="AE447" s="71">
        <f>Y447*$H447</f>
        <v>0</v>
      </c>
      <c r="AF447" s="68">
        <f>SUM(AG447:AK447)</f>
        <v>0</v>
      </c>
      <c r="AG447" s="69"/>
      <c r="AH447" s="69"/>
      <c r="AI447" s="69"/>
      <c r="AJ447" s="69"/>
      <c r="AK447" s="69"/>
      <c r="AL447" s="71">
        <f>AF447*$H447</f>
        <v>0</v>
      </c>
      <c r="AM447" s="68">
        <f>SUM(AN447:AR447)</f>
        <v>0</v>
      </c>
      <c r="AN447" s="69"/>
      <c r="AO447" s="69"/>
      <c r="AP447" s="69"/>
      <c r="AQ447" s="69"/>
      <c r="AR447" s="69"/>
      <c r="AS447" s="71">
        <f>AM447*$H447</f>
        <v>0</v>
      </c>
      <c r="AT447" s="68">
        <f>SUM(AU447:AY447)</f>
        <v>0</v>
      </c>
      <c r="AU447" s="69"/>
      <c r="AV447" s="69"/>
      <c r="AW447" s="69"/>
      <c r="AX447" s="69"/>
      <c r="AY447" s="69"/>
      <c r="AZ447" s="71">
        <f>AT447*$H447</f>
        <v>0</v>
      </c>
      <c r="BA447" s="68">
        <f>SUM(BB447:BF447)</f>
        <v>0</v>
      </c>
      <c r="BB447" s="69"/>
      <c r="BC447" s="69"/>
      <c r="BD447" s="69"/>
      <c r="BE447" s="69"/>
      <c r="BF447" s="69"/>
      <c r="BG447" s="71">
        <f>BA447*$H447</f>
        <v>0</v>
      </c>
      <c r="BH447" s="68">
        <f>SUM(BI447:BM447)</f>
        <v>0</v>
      </c>
      <c r="BI447" s="69"/>
      <c r="BJ447" s="69"/>
      <c r="BK447" s="69"/>
      <c r="BL447" s="69"/>
      <c r="BM447" s="69"/>
      <c r="BN447" s="71">
        <f>BH447*$H447</f>
        <v>0</v>
      </c>
      <c r="BO447" s="68">
        <f>SUM(BP447:BT447)</f>
        <v>0</v>
      </c>
      <c r="BP447" s="69"/>
      <c r="BQ447" s="69"/>
      <c r="BR447" s="69"/>
      <c r="BS447" s="69"/>
      <c r="BT447" s="69"/>
      <c r="BU447" s="71">
        <f>BO447*$H447</f>
        <v>0</v>
      </c>
      <c r="BV447" s="68">
        <f>SUM(BW447:CA447)</f>
        <v>0</v>
      </c>
      <c r="BW447" s="69"/>
      <c r="BX447" s="69"/>
      <c r="BY447" s="69"/>
      <c r="BZ447" s="69"/>
      <c r="CA447" s="69"/>
      <c r="CB447" s="71">
        <f>BV447*$H447</f>
        <v>0</v>
      </c>
      <c r="CC447" s="68">
        <f>SUM(CD447:CH447)</f>
        <v>0</v>
      </c>
      <c r="CD447" s="69"/>
      <c r="CE447" s="69"/>
      <c r="CF447" s="69"/>
      <c r="CG447" s="69"/>
      <c r="CH447" s="69"/>
      <c r="CI447" s="71">
        <f>CC447*$H447</f>
        <v>0</v>
      </c>
      <c r="CJ447" s="68">
        <f>SUM(CK447:CO447)</f>
        <v>0</v>
      </c>
      <c r="CK447" s="69"/>
      <c r="CL447" s="69"/>
      <c r="CM447" s="69"/>
      <c r="CN447" s="69"/>
      <c r="CO447" s="69"/>
      <c r="CP447" s="71">
        <f>CJ447*$H447</f>
        <v>0</v>
      </c>
      <c r="CQ447" s="68">
        <f>SUM(CR447:CV447)</f>
        <v>0</v>
      </c>
      <c r="CR447" s="69"/>
      <c r="CS447" s="69"/>
      <c r="CT447" s="69"/>
      <c r="CU447" s="69"/>
      <c r="CV447" s="69"/>
      <c r="CW447" s="71">
        <f>CQ447*$H447</f>
        <v>0</v>
      </c>
      <c r="CX447" s="68">
        <f>SUM(CY447:DC447)</f>
        <v>0</v>
      </c>
      <c r="CY447" s="69"/>
      <c r="CZ447" s="69"/>
      <c r="DA447" s="69"/>
      <c r="DB447" s="69"/>
      <c r="DC447" s="69"/>
      <c r="DD447" s="71">
        <f>CX447*$H447</f>
        <v>0</v>
      </c>
      <c r="DE447" s="68">
        <f>SUM(DF447:DJ447)</f>
        <v>0</v>
      </c>
      <c r="DF447" s="69"/>
      <c r="DG447" s="69"/>
      <c r="DH447" s="69"/>
      <c r="DI447" s="69"/>
      <c r="DJ447" s="69"/>
      <c r="DK447" s="71">
        <f>DE447*$H447</f>
        <v>0</v>
      </c>
      <c r="DL447" s="68">
        <f>SUM(DM447:DQ447)</f>
        <v>0</v>
      </c>
      <c r="DM447" s="69"/>
      <c r="DN447" s="69"/>
      <c r="DO447" s="69"/>
      <c r="DP447" s="69"/>
      <c r="DQ447" s="69"/>
      <c r="DR447" s="71">
        <f>DL447*$H447</f>
        <v>0</v>
      </c>
      <c r="DS447" s="68">
        <f>SUM(DT447:DX447)</f>
        <v>0</v>
      </c>
      <c r="DT447" s="69"/>
      <c r="DU447" s="69"/>
      <c r="DV447" s="69"/>
      <c r="DW447" s="69"/>
      <c r="DX447" s="69"/>
      <c r="DY447" s="71">
        <f>DS447*$H447</f>
        <v>0</v>
      </c>
      <c r="DZ447" s="68">
        <f>SUM(EA447:EE447)</f>
        <v>0</v>
      </c>
      <c r="EA447" s="69"/>
      <c r="EB447" s="69"/>
      <c r="EC447" s="69"/>
      <c r="ED447" s="69"/>
      <c r="EE447" s="69"/>
      <c r="EF447" s="71">
        <f>DZ447*$H447</f>
        <v>0</v>
      </c>
      <c r="EG447" s="70">
        <f>1-EI447</f>
        <v>1</v>
      </c>
      <c r="EH447" s="73">
        <f>H447-EJ447</f>
        <v>0</v>
      </c>
      <c r="EI447" s="70">
        <f t="shared" si="163"/>
        <v>0</v>
      </c>
      <c r="EJ447" s="66">
        <f t="shared" si="164"/>
        <v>0</v>
      </c>
      <c r="EM447" s="67"/>
    </row>
    <row r="448" spans="1:143" outlineLevel="1" x14ac:dyDescent="0.2">
      <c r="A448" s="302" t="s">
        <v>552</v>
      </c>
      <c r="B448" s="303" t="s">
        <v>293</v>
      </c>
      <c r="C448" s="306" t="str">
        <f>IFERROR(IFERROR(IF(MATCH(B448,[1]SINAPI!$A$3:$A$7037,0),(PROPER(VLOOKUP(B448,[1]SINAPI!$A$3:$E$7037,5,0))),0),IFERROR(IF(MATCH(B448,'[1]CDHU-182'!$A$9:$A$4098,0),(UPPER(VLOOKUP(B448,'[1]CDHU-182'!$A$9:$H$4098,8,0))),0),IFERROR(IF(MATCH(B448,[1]FDE!$A$7:$A$3232,0),(VLOOKUP(B448,[1]FDE!$A$7:$E$3232,5,0)),0),IF(MATCH(B448,'[1]SIURB Edif'!$A$2:$A$2699,0),(PROPER(VLOOKUP(B448,'[1]SIURB Edif'!A$2:E$2699,5,0))),0))))," ")</f>
        <v>CDHU-182</v>
      </c>
      <c r="D448" s="169" t="s">
        <v>806</v>
      </c>
      <c r="E448" s="170" t="s">
        <v>184</v>
      </c>
      <c r="F448" s="171">
        <v>30</v>
      </c>
      <c r="G448" s="74"/>
      <c r="H448" s="172">
        <f>ROUND(IFERROR(F448*G448," - "),2)</f>
        <v>0</v>
      </c>
      <c r="I448" s="175" t="e">
        <f>H448/$G$686</f>
        <v>#DIV/0!</v>
      </c>
      <c r="J448" s="19">
        <f>EG448</f>
        <v>1</v>
      </c>
      <c r="K448" s="68">
        <f>SUM(L448:P448)</f>
        <v>0</v>
      </c>
      <c r="L448" s="69"/>
      <c r="M448" s="69"/>
      <c r="N448" s="69"/>
      <c r="O448" s="69"/>
      <c r="P448" s="69"/>
      <c r="Q448" s="73">
        <f>K448*$H448</f>
        <v>0</v>
      </c>
      <c r="R448" s="68">
        <f>SUM(S448:W448)</f>
        <v>0</v>
      </c>
      <c r="S448" s="69"/>
      <c r="T448" s="69"/>
      <c r="U448" s="69"/>
      <c r="V448" s="69"/>
      <c r="W448" s="69"/>
      <c r="X448" s="71">
        <f>R448*$H448</f>
        <v>0</v>
      </c>
      <c r="Y448" s="68">
        <f>SUM(Z448:AD448)</f>
        <v>0</v>
      </c>
      <c r="Z448" s="69"/>
      <c r="AA448" s="69"/>
      <c r="AB448" s="69"/>
      <c r="AC448" s="69"/>
      <c r="AD448" s="69"/>
      <c r="AE448" s="71">
        <f>Y448*$H448</f>
        <v>0</v>
      </c>
      <c r="AF448" s="68">
        <f>SUM(AG448:AK448)</f>
        <v>0</v>
      </c>
      <c r="AG448" s="69"/>
      <c r="AH448" s="69"/>
      <c r="AI448" s="69"/>
      <c r="AJ448" s="69"/>
      <c r="AK448" s="69"/>
      <c r="AL448" s="71">
        <f>AF448*$H448</f>
        <v>0</v>
      </c>
      <c r="AM448" s="68">
        <f>SUM(AN448:AR448)</f>
        <v>0</v>
      </c>
      <c r="AN448" s="69"/>
      <c r="AO448" s="69"/>
      <c r="AP448" s="69"/>
      <c r="AQ448" s="69"/>
      <c r="AR448" s="69"/>
      <c r="AS448" s="71">
        <f>AM448*$H448</f>
        <v>0</v>
      </c>
      <c r="AT448" s="68">
        <f>SUM(AU448:AY448)</f>
        <v>0</v>
      </c>
      <c r="AU448" s="69"/>
      <c r="AV448" s="69"/>
      <c r="AW448" s="69"/>
      <c r="AX448" s="69"/>
      <c r="AY448" s="69"/>
      <c r="AZ448" s="71">
        <f>AT448*$H448</f>
        <v>0</v>
      </c>
      <c r="BA448" s="68">
        <f>SUM(BB448:BF448)</f>
        <v>0</v>
      </c>
      <c r="BB448" s="69"/>
      <c r="BC448" s="69"/>
      <c r="BD448" s="69"/>
      <c r="BE448" s="69"/>
      <c r="BF448" s="69"/>
      <c r="BG448" s="71">
        <f>BA448*$H448</f>
        <v>0</v>
      </c>
      <c r="BH448" s="68">
        <f>SUM(BI448:BM448)</f>
        <v>0</v>
      </c>
      <c r="BI448" s="69"/>
      <c r="BJ448" s="69"/>
      <c r="BK448" s="69"/>
      <c r="BL448" s="69"/>
      <c r="BM448" s="69"/>
      <c r="BN448" s="71">
        <f>BH448*$H448</f>
        <v>0</v>
      </c>
      <c r="BO448" s="68">
        <f>SUM(BP448:BT448)</f>
        <v>0</v>
      </c>
      <c r="BP448" s="69"/>
      <c r="BQ448" s="69"/>
      <c r="BR448" s="69"/>
      <c r="BS448" s="69"/>
      <c r="BT448" s="69"/>
      <c r="BU448" s="71">
        <f>BO448*$H448</f>
        <v>0</v>
      </c>
      <c r="BV448" s="68">
        <f>SUM(BW448:CA448)</f>
        <v>0</v>
      </c>
      <c r="BW448" s="69"/>
      <c r="BX448" s="69"/>
      <c r="BY448" s="69"/>
      <c r="BZ448" s="69"/>
      <c r="CA448" s="69"/>
      <c r="CB448" s="71">
        <f>BV448*$H448</f>
        <v>0</v>
      </c>
      <c r="CC448" s="68">
        <f>SUM(CD448:CH448)</f>
        <v>0</v>
      </c>
      <c r="CD448" s="69"/>
      <c r="CE448" s="69"/>
      <c r="CF448" s="69"/>
      <c r="CG448" s="69"/>
      <c r="CH448" s="69"/>
      <c r="CI448" s="71">
        <f>CC448*$H448</f>
        <v>0</v>
      </c>
      <c r="CJ448" s="68">
        <f>SUM(CK448:CO448)</f>
        <v>0</v>
      </c>
      <c r="CK448" s="69"/>
      <c r="CL448" s="69"/>
      <c r="CM448" s="69"/>
      <c r="CN448" s="69"/>
      <c r="CO448" s="69"/>
      <c r="CP448" s="71">
        <f>CJ448*$H448</f>
        <v>0</v>
      </c>
      <c r="CQ448" s="68">
        <f>SUM(CR448:CV448)</f>
        <v>0</v>
      </c>
      <c r="CR448" s="69"/>
      <c r="CS448" s="69"/>
      <c r="CT448" s="69"/>
      <c r="CU448" s="69"/>
      <c r="CV448" s="69"/>
      <c r="CW448" s="71">
        <f>CQ448*$H448</f>
        <v>0</v>
      </c>
      <c r="CX448" s="68">
        <f>SUM(CY448:DC448)</f>
        <v>0</v>
      </c>
      <c r="CY448" s="69"/>
      <c r="CZ448" s="69"/>
      <c r="DA448" s="69"/>
      <c r="DB448" s="69"/>
      <c r="DC448" s="69"/>
      <c r="DD448" s="71">
        <f>CX448*$H448</f>
        <v>0</v>
      </c>
      <c r="DE448" s="68">
        <f>SUM(DF448:DJ448)</f>
        <v>0</v>
      </c>
      <c r="DF448" s="69"/>
      <c r="DG448" s="69"/>
      <c r="DH448" s="69"/>
      <c r="DI448" s="69"/>
      <c r="DJ448" s="69"/>
      <c r="DK448" s="71">
        <f>DE448*$H448</f>
        <v>0</v>
      </c>
      <c r="DL448" s="68">
        <f>SUM(DM448:DQ448)</f>
        <v>0</v>
      </c>
      <c r="DM448" s="69"/>
      <c r="DN448" s="69"/>
      <c r="DO448" s="69"/>
      <c r="DP448" s="69"/>
      <c r="DQ448" s="69"/>
      <c r="DR448" s="71">
        <f>DL448*$H448</f>
        <v>0</v>
      </c>
      <c r="DS448" s="68">
        <f>SUM(DT448:DX448)</f>
        <v>0</v>
      </c>
      <c r="DT448" s="69"/>
      <c r="DU448" s="69"/>
      <c r="DV448" s="69"/>
      <c r="DW448" s="69"/>
      <c r="DX448" s="69"/>
      <c r="DY448" s="71">
        <f>DS448*$H448</f>
        <v>0</v>
      </c>
      <c r="DZ448" s="68">
        <f>SUM(EA448:EE448)</f>
        <v>0</v>
      </c>
      <c r="EA448" s="69"/>
      <c r="EB448" s="69"/>
      <c r="EC448" s="69"/>
      <c r="ED448" s="69"/>
      <c r="EE448" s="69"/>
      <c r="EF448" s="71">
        <f>DZ448*$H448</f>
        <v>0</v>
      </c>
      <c r="EG448" s="70">
        <f>1-EI448</f>
        <v>1</v>
      </c>
      <c r="EH448" s="73">
        <f>H448-EJ448</f>
        <v>0</v>
      </c>
      <c r="EI448" s="70">
        <f>SUM(CJ448,CC448,BV448,BO448,BH448,BA448,AT448,AM448,AF448,Y448,R448,K448,CQ448,CX448,DE448,DL448,DS448,DZ448)</f>
        <v>0</v>
      </c>
      <c r="EJ448" s="66">
        <f>SUM(CP448,CI448,CB448,BU448,BN448,BG448,AZ448,AS448,AL448,AE448,X448,Q448,CW448,DD448,DK448,DR448,DY448,EF448)</f>
        <v>0</v>
      </c>
      <c r="EM448" s="67"/>
    </row>
    <row r="449" spans="1:143" outlineLevel="1" x14ac:dyDescent="0.2">
      <c r="A449" s="313" t="s">
        <v>235</v>
      </c>
      <c r="B449" s="314"/>
      <c r="C449" s="307"/>
      <c r="D449" s="176" t="s">
        <v>884</v>
      </c>
      <c r="E449" s="28">
        <f>SUM(H450:H453)</f>
        <v>0</v>
      </c>
      <c r="F449" s="28"/>
      <c r="G449" s="28"/>
      <c r="H449" s="28"/>
      <c r="I449" s="27" t="e">
        <f>E449/$G$686</f>
        <v>#DIV/0!</v>
      </c>
      <c r="J449" s="19">
        <f t="shared" ref="J449:J457" si="165">EG449</f>
        <v>1</v>
      </c>
      <c r="K449" s="68"/>
      <c r="L449" s="69"/>
      <c r="M449" s="69"/>
      <c r="N449" s="69"/>
      <c r="O449" s="69"/>
      <c r="P449" s="70"/>
      <c r="Q449" s="73"/>
      <c r="R449" s="68"/>
      <c r="S449" s="69"/>
      <c r="T449" s="69"/>
      <c r="U449" s="69"/>
      <c r="V449" s="69"/>
      <c r="W449" s="70"/>
      <c r="X449" s="71"/>
      <c r="Y449" s="68"/>
      <c r="Z449" s="69"/>
      <c r="AA449" s="69"/>
      <c r="AB449" s="69"/>
      <c r="AC449" s="69"/>
      <c r="AD449" s="70"/>
      <c r="AE449" s="71"/>
      <c r="AF449" s="68"/>
      <c r="AG449" s="69"/>
      <c r="AH449" s="69"/>
      <c r="AI449" s="69"/>
      <c r="AJ449" s="69"/>
      <c r="AK449" s="70"/>
      <c r="AL449" s="71"/>
      <c r="AM449" s="68"/>
      <c r="AN449" s="69"/>
      <c r="AO449" s="69"/>
      <c r="AP449" s="69"/>
      <c r="AQ449" s="69"/>
      <c r="AR449" s="70"/>
      <c r="AS449" s="71"/>
      <c r="AT449" s="68"/>
      <c r="AU449" s="69"/>
      <c r="AV449" s="69"/>
      <c r="AW449" s="69"/>
      <c r="AX449" s="69"/>
      <c r="AY449" s="70"/>
      <c r="AZ449" s="71"/>
      <c r="BA449" s="68"/>
      <c r="BB449" s="69"/>
      <c r="BC449" s="69"/>
      <c r="BD449" s="69"/>
      <c r="BE449" s="69"/>
      <c r="BF449" s="70"/>
      <c r="BG449" s="71"/>
      <c r="BH449" s="68"/>
      <c r="BI449" s="69"/>
      <c r="BJ449" s="69"/>
      <c r="BK449" s="69"/>
      <c r="BL449" s="69"/>
      <c r="BM449" s="70"/>
      <c r="BN449" s="71"/>
      <c r="BO449" s="68"/>
      <c r="BP449" s="69"/>
      <c r="BQ449" s="69"/>
      <c r="BR449" s="69"/>
      <c r="BS449" s="69"/>
      <c r="BT449" s="70"/>
      <c r="BU449" s="71"/>
      <c r="BV449" s="68"/>
      <c r="BW449" s="69"/>
      <c r="BX449" s="69"/>
      <c r="BY449" s="69"/>
      <c r="BZ449" s="69"/>
      <c r="CA449" s="70"/>
      <c r="CB449" s="71"/>
      <c r="CC449" s="68"/>
      <c r="CD449" s="69"/>
      <c r="CE449" s="69"/>
      <c r="CF449" s="69"/>
      <c r="CG449" s="69"/>
      <c r="CH449" s="70"/>
      <c r="CI449" s="71"/>
      <c r="CJ449" s="68"/>
      <c r="CK449" s="69"/>
      <c r="CL449" s="69"/>
      <c r="CM449" s="69"/>
      <c r="CN449" s="69"/>
      <c r="CO449" s="70"/>
      <c r="CP449" s="71"/>
      <c r="CQ449" s="68"/>
      <c r="CR449" s="69"/>
      <c r="CS449" s="69"/>
      <c r="CT449" s="69"/>
      <c r="CU449" s="69"/>
      <c r="CV449" s="70"/>
      <c r="CW449" s="71"/>
      <c r="CX449" s="68"/>
      <c r="CY449" s="69"/>
      <c r="CZ449" s="69"/>
      <c r="DA449" s="69"/>
      <c r="DB449" s="69"/>
      <c r="DC449" s="70"/>
      <c r="DD449" s="71"/>
      <c r="DE449" s="68"/>
      <c r="DF449" s="69"/>
      <c r="DG449" s="69"/>
      <c r="DH449" s="69"/>
      <c r="DI449" s="69"/>
      <c r="DJ449" s="70"/>
      <c r="DK449" s="71"/>
      <c r="DL449" s="68"/>
      <c r="DM449" s="69"/>
      <c r="DN449" s="69"/>
      <c r="DO449" s="69"/>
      <c r="DP449" s="69"/>
      <c r="DQ449" s="70"/>
      <c r="DR449" s="71"/>
      <c r="DS449" s="68"/>
      <c r="DT449" s="69"/>
      <c r="DU449" s="69"/>
      <c r="DV449" s="69"/>
      <c r="DW449" s="69"/>
      <c r="DX449" s="70"/>
      <c r="DY449" s="71"/>
      <c r="DZ449" s="68"/>
      <c r="EA449" s="69"/>
      <c r="EB449" s="69"/>
      <c r="EC449" s="69"/>
      <c r="ED449" s="69"/>
      <c r="EE449" s="70"/>
      <c r="EF449" s="71"/>
      <c r="EG449" s="70">
        <f t="shared" ref="EG449:EG457" si="166">1-EI449</f>
        <v>1</v>
      </c>
      <c r="EH449" s="73">
        <f t="shared" ref="EH449:EH457" si="167">H449-EJ449</f>
        <v>0</v>
      </c>
      <c r="EI449" s="70">
        <f t="shared" ref="EI449:EI457" si="168">SUM(CJ449,CC449,BV449,BO449,BH449,BA449,AT449,AM449,AF449,Y449,R449,K449,CQ449,CX449,DE449,DL449,DS449,DZ449)</f>
        <v>0</v>
      </c>
      <c r="EJ449" s="66">
        <f t="shared" ref="EJ449:EJ457" si="169">SUM(CP449,CI449,CB449,BU449,BN449,BG449,AZ449,AS449,AL449,AE449,X449,Q449,CW449,DD449,DK449,DR449,DY449,EF449)</f>
        <v>0</v>
      </c>
      <c r="EM449" s="67"/>
    </row>
    <row r="450" spans="1:143" ht="25.5" outlineLevel="1" x14ac:dyDescent="0.2">
      <c r="A450" s="302" t="s">
        <v>553</v>
      </c>
      <c r="B450" s="303" t="s">
        <v>298</v>
      </c>
      <c r="C450" s="306" t="str">
        <f>IFERROR(IFERROR(IF(MATCH(B450,[1]SINAPI!$A$3:$A$7037,0),(PROPER(VLOOKUP(B450,[1]SINAPI!$A$3:$E$7037,5,0))),0),IFERROR(IF(MATCH(B450,'[1]CDHU-182'!$A$9:$A$4098,0),(UPPER(VLOOKUP(B450,'[1]CDHU-182'!$A$9:$H$4098,8,0))),0),IFERROR(IF(MATCH(B450,[1]FDE!$A$7:$A$3232,0),(VLOOKUP(B450,[1]FDE!$A$7:$E$3232,5,0)),0),IF(MATCH(B450,'[1]SIURB Edif'!$A$2:$A$2699,0),(PROPER(VLOOKUP(B450,'[1]SIURB Edif'!A$2:E$2699,5,0))),0))))," ")</f>
        <v>CDHU-182</v>
      </c>
      <c r="D450" s="169" t="s">
        <v>807</v>
      </c>
      <c r="E450" s="170" t="s">
        <v>75</v>
      </c>
      <c r="F450" s="174">
        <v>10</v>
      </c>
      <c r="G450" s="74"/>
      <c r="H450" s="177">
        <f>ROUND(IFERROR(F450*G450," - "),2)</f>
        <v>0</v>
      </c>
      <c r="I450" s="178" t="e">
        <f>H450/$G$686</f>
        <v>#DIV/0!</v>
      </c>
      <c r="J450" s="19">
        <f t="shared" si="165"/>
        <v>1</v>
      </c>
      <c r="K450" s="68">
        <f>SUM(L450:P450)</f>
        <v>0</v>
      </c>
      <c r="L450" s="69"/>
      <c r="M450" s="69"/>
      <c r="N450" s="69"/>
      <c r="O450" s="69"/>
      <c r="P450" s="69"/>
      <c r="Q450" s="73">
        <f>K450*$H450</f>
        <v>0</v>
      </c>
      <c r="R450" s="68">
        <f>SUM(S450:W450)</f>
        <v>0</v>
      </c>
      <c r="S450" s="69"/>
      <c r="T450" s="69"/>
      <c r="U450" s="69"/>
      <c r="V450" s="69"/>
      <c r="W450" s="69"/>
      <c r="X450" s="71">
        <f>R450*$H450</f>
        <v>0</v>
      </c>
      <c r="Y450" s="68">
        <f>SUM(Z450:AD450)</f>
        <v>0</v>
      </c>
      <c r="Z450" s="69"/>
      <c r="AA450" s="69"/>
      <c r="AB450" s="69"/>
      <c r="AC450" s="69"/>
      <c r="AD450" s="69"/>
      <c r="AE450" s="71">
        <f>Y450*$H450</f>
        <v>0</v>
      </c>
      <c r="AF450" s="68">
        <f>SUM(AG450:AK450)</f>
        <v>0</v>
      </c>
      <c r="AG450" s="69"/>
      <c r="AH450" s="69"/>
      <c r="AI450" s="69"/>
      <c r="AJ450" s="69"/>
      <c r="AK450" s="69"/>
      <c r="AL450" s="71">
        <f>AF450*$H450</f>
        <v>0</v>
      </c>
      <c r="AM450" s="68">
        <f>SUM(AN450:AR450)</f>
        <v>0</v>
      </c>
      <c r="AN450" s="69"/>
      <c r="AO450" s="69"/>
      <c r="AP450" s="69"/>
      <c r="AQ450" s="69"/>
      <c r="AR450" s="69"/>
      <c r="AS450" s="71">
        <f>AM450*$H450</f>
        <v>0</v>
      </c>
      <c r="AT450" s="68">
        <f>SUM(AU450:AY450)</f>
        <v>0</v>
      </c>
      <c r="AU450" s="69"/>
      <c r="AV450" s="69"/>
      <c r="AW450" s="69"/>
      <c r="AX450" s="69"/>
      <c r="AY450" s="69"/>
      <c r="AZ450" s="71">
        <f>AT450*$H450</f>
        <v>0</v>
      </c>
      <c r="BA450" s="68">
        <f>SUM(BB450:BF450)</f>
        <v>0</v>
      </c>
      <c r="BB450" s="69"/>
      <c r="BC450" s="69"/>
      <c r="BD450" s="69"/>
      <c r="BE450" s="69"/>
      <c r="BF450" s="69"/>
      <c r="BG450" s="71">
        <f>BA450*$H450</f>
        <v>0</v>
      </c>
      <c r="BH450" s="68">
        <f>SUM(BI450:BM450)</f>
        <v>0</v>
      </c>
      <c r="BI450" s="69"/>
      <c r="BJ450" s="69"/>
      <c r="BK450" s="69"/>
      <c r="BL450" s="69"/>
      <c r="BM450" s="69"/>
      <c r="BN450" s="71">
        <f>BH450*$H450</f>
        <v>0</v>
      </c>
      <c r="BO450" s="68">
        <f>SUM(BP450:BT450)</f>
        <v>0</v>
      </c>
      <c r="BP450" s="69"/>
      <c r="BQ450" s="69"/>
      <c r="BR450" s="69"/>
      <c r="BS450" s="69"/>
      <c r="BT450" s="69"/>
      <c r="BU450" s="71">
        <f>BO450*$H450</f>
        <v>0</v>
      </c>
      <c r="BV450" s="68">
        <f>SUM(BW450:CA450)</f>
        <v>0</v>
      </c>
      <c r="BW450" s="69"/>
      <c r="BX450" s="69"/>
      <c r="BY450" s="69"/>
      <c r="BZ450" s="69"/>
      <c r="CA450" s="69"/>
      <c r="CB450" s="71">
        <f>BV450*$H450</f>
        <v>0</v>
      </c>
      <c r="CC450" s="68">
        <f>SUM(CD450:CH450)</f>
        <v>0</v>
      </c>
      <c r="CD450" s="69"/>
      <c r="CE450" s="69"/>
      <c r="CF450" s="69"/>
      <c r="CG450" s="69"/>
      <c r="CH450" s="69"/>
      <c r="CI450" s="71">
        <f>CC450*$H450</f>
        <v>0</v>
      </c>
      <c r="CJ450" s="68">
        <f>SUM(CK450:CO450)</f>
        <v>0</v>
      </c>
      <c r="CK450" s="69"/>
      <c r="CL450" s="69"/>
      <c r="CM450" s="69"/>
      <c r="CN450" s="69"/>
      <c r="CO450" s="69"/>
      <c r="CP450" s="71">
        <f>CJ450*$H450</f>
        <v>0</v>
      </c>
      <c r="CQ450" s="68">
        <f>SUM(CR450:CV450)</f>
        <v>0</v>
      </c>
      <c r="CR450" s="69"/>
      <c r="CS450" s="69"/>
      <c r="CT450" s="69"/>
      <c r="CU450" s="69"/>
      <c r="CV450" s="69"/>
      <c r="CW450" s="71">
        <f>CQ450*$H450</f>
        <v>0</v>
      </c>
      <c r="CX450" s="68">
        <f>SUM(CY450:DC450)</f>
        <v>0</v>
      </c>
      <c r="CY450" s="69"/>
      <c r="CZ450" s="69"/>
      <c r="DA450" s="69"/>
      <c r="DB450" s="69"/>
      <c r="DC450" s="69"/>
      <c r="DD450" s="71">
        <f>CX450*$H450</f>
        <v>0</v>
      </c>
      <c r="DE450" s="68">
        <f>SUM(DF450:DJ450)</f>
        <v>0</v>
      </c>
      <c r="DF450" s="69"/>
      <c r="DG450" s="69"/>
      <c r="DH450" s="69"/>
      <c r="DI450" s="69"/>
      <c r="DJ450" s="69"/>
      <c r="DK450" s="71">
        <f>DE450*$H450</f>
        <v>0</v>
      </c>
      <c r="DL450" s="68">
        <f>SUM(DM450:DQ450)</f>
        <v>0</v>
      </c>
      <c r="DM450" s="69"/>
      <c r="DN450" s="69"/>
      <c r="DO450" s="69"/>
      <c r="DP450" s="69"/>
      <c r="DQ450" s="69"/>
      <c r="DR450" s="71">
        <f>DL450*$H450</f>
        <v>0</v>
      </c>
      <c r="DS450" s="68">
        <f>SUM(DT450:DX450)</f>
        <v>0</v>
      </c>
      <c r="DT450" s="69"/>
      <c r="DU450" s="69"/>
      <c r="DV450" s="69"/>
      <c r="DW450" s="69"/>
      <c r="DX450" s="69"/>
      <c r="DY450" s="71">
        <f>DS450*$H450</f>
        <v>0</v>
      </c>
      <c r="DZ450" s="68">
        <f>SUM(EA450:EE450)</f>
        <v>0</v>
      </c>
      <c r="EA450" s="69"/>
      <c r="EB450" s="69"/>
      <c r="EC450" s="69"/>
      <c r="ED450" s="69"/>
      <c r="EE450" s="69"/>
      <c r="EF450" s="71">
        <f>DZ450*$H450</f>
        <v>0</v>
      </c>
      <c r="EG450" s="70">
        <f t="shared" si="166"/>
        <v>1</v>
      </c>
      <c r="EH450" s="73">
        <f t="shared" si="167"/>
        <v>0</v>
      </c>
      <c r="EI450" s="70">
        <f t="shared" si="168"/>
        <v>0</v>
      </c>
      <c r="EJ450" s="66">
        <f t="shared" si="169"/>
        <v>0</v>
      </c>
      <c r="EM450" s="67"/>
    </row>
    <row r="451" spans="1:143" ht="25.5" outlineLevel="1" x14ac:dyDescent="0.2">
      <c r="A451" s="302" t="s">
        <v>554</v>
      </c>
      <c r="B451" s="303" t="s">
        <v>299</v>
      </c>
      <c r="C451" s="306" t="str">
        <f>IFERROR(IFERROR(IF(MATCH(B451,[1]SINAPI!$A$3:$A$7037,0),(PROPER(VLOOKUP(B451,[1]SINAPI!$A$3:$E$7037,5,0))),0),IFERROR(IF(MATCH(B451,'[1]CDHU-182'!$A$9:$A$4098,0),(UPPER(VLOOKUP(B451,'[1]CDHU-182'!$A$9:$H$4098,8,0))),0),IFERROR(IF(MATCH(B451,[1]FDE!$A$7:$A$3232,0),(VLOOKUP(B451,[1]FDE!$A$7:$E$3232,5,0)),0),IF(MATCH(B451,'[1]SIURB Edif'!$A$2:$A$2699,0),(PROPER(VLOOKUP(B451,'[1]SIURB Edif'!A$2:E$2699,5,0))),0))))," ")</f>
        <v>CDHU-182</v>
      </c>
      <c r="D451" s="169" t="s">
        <v>808</v>
      </c>
      <c r="E451" s="170" t="s">
        <v>75</v>
      </c>
      <c r="F451" s="174">
        <v>10</v>
      </c>
      <c r="G451" s="74"/>
      <c r="H451" s="177">
        <f>ROUND(IFERROR(F451*G451," - "),2)</f>
        <v>0</v>
      </c>
      <c r="I451" s="178" t="e">
        <f>H451/$G$686</f>
        <v>#DIV/0!</v>
      </c>
      <c r="J451" s="19">
        <f t="shared" si="165"/>
        <v>1</v>
      </c>
      <c r="K451" s="68">
        <f>SUM(L451:P451)</f>
        <v>0</v>
      </c>
      <c r="L451" s="69"/>
      <c r="M451" s="69"/>
      <c r="N451" s="69"/>
      <c r="O451" s="69"/>
      <c r="P451" s="69"/>
      <c r="Q451" s="73">
        <f>K451*$H451</f>
        <v>0</v>
      </c>
      <c r="R451" s="68">
        <f>SUM(S451:W451)</f>
        <v>0</v>
      </c>
      <c r="S451" s="69"/>
      <c r="T451" s="69"/>
      <c r="U451" s="69"/>
      <c r="V451" s="69"/>
      <c r="W451" s="69"/>
      <c r="X451" s="71">
        <f>R451*$H451</f>
        <v>0</v>
      </c>
      <c r="Y451" s="68">
        <f>SUM(Z451:AD451)</f>
        <v>0</v>
      </c>
      <c r="Z451" s="69"/>
      <c r="AA451" s="69"/>
      <c r="AB451" s="69"/>
      <c r="AC451" s="69"/>
      <c r="AD451" s="69"/>
      <c r="AE451" s="71">
        <f>Y451*$H451</f>
        <v>0</v>
      </c>
      <c r="AF451" s="68">
        <f>SUM(AG451:AK451)</f>
        <v>0</v>
      </c>
      <c r="AG451" s="69"/>
      <c r="AH451" s="69"/>
      <c r="AI451" s="69"/>
      <c r="AJ451" s="69"/>
      <c r="AK451" s="69"/>
      <c r="AL451" s="71">
        <f>AF451*$H451</f>
        <v>0</v>
      </c>
      <c r="AM451" s="68">
        <f>SUM(AN451:AR451)</f>
        <v>0</v>
      </c>
      <c r="AN451" s="69"/>
      <c r="AO451" s="69"/>
      <c r="AP451" s="69"/>
      <c r="AQ451" s="69"/>
      <c r="AR451" s="69"/>
      <c r="AS451" s="71">
        <f>AM451*$H451</f>
        <v>0</v>
      </c>
      <c r="AT451" s="68">
        <f>SUM(AU451:AY451)</f>
        <v>0</v>
      </c>
      <c r="AU451" s="69"/>
      <c r="AV451" s="69"/>
      <c r="AW451" s="69"/>
      <c r="AX451" s="69"/>
      <c r="AY451" s="69"/>
      <c r="AZ451" s="71">
        <f>AT451*$H451</f>
        <v>0</v>
      </c>
      <c r="BA451" s="68">
        <f>SUM(BB451:BF451)</f>
        <v>0</v>
      </c>
      <c r="BB451" s="69"/>
      <c r="BC451" s="69"/>
      <c r="BD451" s="69"/>
      <c r="BE451" s="69"/>
      <c r="BF451" s="69"/>
      <c r="BG451" s="71">
        <f>BA451*$H451</f>
        <v>0</v>
      </c>
      <c r="BH451" s="68">
        <f>SUM(BI451:BM451)</f>
        <v>0</v>
      </c>
      <c r="BI451" s="69"/>
      <c r="BJ451" s="69"/>
      <c r="BK451" s="69"/>
      <c r="BL451" s="69"/>
      <c r="BM451" s="69"/>
      <c r="BN451" s="71">
        <f>BH451*$H451</f>
        <v>0</v>
      </c>
      <c r="BO451" s="68">
        <f>SUM(BP451:BT451)</f>
        <v>0</v>
      </c>
      <c r="BP451" s="69"/>
      <c r="BQ451" s="69"/>
      <c r="BR451" s="69"/>
      <c r="BS451" s="69"/>
      <c r="BT451" s="69"/>
      <c r="BU451" s="71">
        <f>BO451*$H451</f>
        <v>0</v>
      </c>
      <c r="BV451" s="68">
        <f>SUM(BW451:CA451)</f>
        <v>0</v>
      </c>
      <c r="BW451" s="69"/>
      <c r="BX451" s="69"/>
      <c r="BY451" s="69"/>
      <c r="BZ451" s="69"/>
      <c r="CA451" s="69"/>
      <c r="CB451" s="71">
        <f>BV451*$H451</f>
        <v>0</v>
      </c>
      <c r="CC451" s="68">
        <f>SUM(CD451:CH451)</f>
        <v>0</v>
      </c>
      <c r="CD451" s="69"/>
      <c r="CE451" s="69"/>
      <c r="CF451" s="69"/>
      <c r="CG451" s="69"/>
      <c r="CH451" s="69"/>
      <c r="CI451" s="71">
        <f>CC451*$H451</f>
        <v>0</v>
      </c>
      <c r="CJ451" s="68">
        <f>SUM(CK451:CO451)</f>
        <v>0</v>
      </c>
      <c r="CK451" s="69"/>
      <c r="CL451" s="69"/>
      <c r="CM451" s="69"/>
      <c r="CN451" s="69"/>
      <c r="CO451" s="69"/>
      <c r="CP451" s="71">
        <f>CJ451*$H451</f>
        <v>0</v>
      </c>
      <c r="CQ451" s="68">
        <f>SUM(CR451:CV451)</f>
        <v>0</v>
      </c>
      <c r="CR451" s="69"/>
      <c r="CS451" s="69"/>
      <c r="CT451" s="69"/>
      <c r="CU451" s="69"/>
      <c r="CV451" s="69"/>
      <c r="CW451" s="71">
        <f>CQ451*$H451</f>
        <v>0</v>
      </c>
      <c r="CX451" s="68">
        <f>SUM(CY451:DC451)</f>
        <v>0</v>
      </c>
      <c r="CY451" s="69"/>
      <c r="CZ451" s="69"/>
      <c r="DA451" s="69"/>
      <c r="DB451" s="69"/>
      <c r="DC451" s="69"/>
      <c r="DD451" s="71">
        <f>CX451*$H451</f>
        <v>0</v>
      </c>
      <c r="DE451" s="68">
        <f>SUM(DF451:DJ451)</f>
        <v>0</v>
      </c>
      <c r="DF451" s="69"/>
      <c r="DG451" s="69"/>
      <c r="DH451" s="69"/>
      <c r="DI451" s="69"/>
      <c r="DJ451" s="69"/>
      <c r="DK451" s="71">
        <f>DE451*$H451</f>
        <v>0</v>
      </c>
      <c r="DL451" s="68">
        <f>SUM(DM451:DQ451)</f>
        <v>0</v>
      </c>
      <c r="DM451" s="69"/>
      <c r="DN451" s="69"/>
      <c r="DO451" s="69"/>
      <c r="DP451" s="69"/>
      <c r="DQ451" s="69"/>
      <c r="DR451" s="71">
        <f>DL451*$H451</f>
        <v>0</v>
      </c>
      <c r="DS451" s="68">
        <f>SUM(DT451:DX451)</f>
        <v>0</v>
      </c>
      <c r="DT451" s="69"/>
      <c r="DU451" s="69"/>
      <c r="DV451" s="69"/>
      <c r="DW451" s="69"/>
      <c r="DX451" s="69"/>
      <c r="DY451" s="71">
        <f>DS451*$H451</f>
        <v>0</v>
      </c>
      <c r="DZ451" s="68">
        <f>SUM(EA451:EE451)</f>
        <v>0</v>
      </c>
      <c r="EA451" s="69"/>
      <c r="EB451" s="69"/>
      <c r="EC451" s="69"/>
      <c r="ED451" s="69"/>
      <c r="EE451" s="69"/>
      <c r="EF451" s="71">
        <f>DZ451*$H451</f>
        <v>0</v>
      </c>
      <c r="EG451" s="70">
        <f t="shared" si="166"/>
        <v>1</v>
      </c>
      <c r="EH451" s="73">
        <f t="shared" si="167"/>
        <v>0</v>
      </c>
      <c r="EI451" s="70">
        <f t="shared" si="168"/>
        <v>0</v>
      </c>
      <c r="EJ451" s="66">
        <f t="shared" si="169"/>
        <v>0</v>
      </c>
      <c r="EM451" s="67"/>
    </row>
    <row r="452" spans="1:143" outlineLevel="1" x14ac:dyDescent="0.2">
      <c r="A452" s="302" t="s">
        <v>555</v>
      </c>
      <c r="B452" s="303" t="s">
        <v>301</v>
      </c>
      <c r="C452" s="306" t="str">
        <f>IFERROR(IFERROR(IF(MATCH(B452,[1]SINAPI!$A$3:$A$7037,0),(PROPER(VLOOKUP(B452,[1]SINAPI!$A$3:$E$7037,5,0))),0),IFERROR(IF(MATCH(B452,'[1]CDHU-182'!$A$9:$A$4098,0),(UPPER(VLOOKUP(B452,'[1]CDHU-182'!$A$9:$H$4098,8,0))),0),IFERROR(IF(MATCH(B452,[1]FDE!$A$7:$A$3232,0),(VLOOKUP(B452,[1]FDE!$A$7:$E$3232,5,0)),0),IF(MATCH(B452,'[1]SIURB Edif'!$A$2:$A$2699,0),(PROPER(VLOOKUP(B452,'[1]SIURB Edif'!A$2:E$2699,5,0))),0))))," ")</f>
        <v>CDHU-182</v>
      </c>
      <c r="D452" s="169" t="s">
        <v>809</v>
      </c>
      <c r="E452" s="170" t="s">
        <v>75</v>
      </c>
      <c r="F452" s="174">
        <v>1</v>
      </c>
      <c r="G452" s="74"/>
      <c r="H452" s="177">
        <f>ROUND(IFERROR(F452*G452," - "),2)</f>
        <v>0</v>
      </c>
      <c r="I452" s="178" t="e">
        <f>H452/$G$686</f>
        <v>#DIV/0!</v>
      </c>
      <c r="J452" s="19">
        <f t="shared" si="165"/>
        <v>1</v>
      </c>
      <c r="K452" s="68">
        <f>SUM(L452:P452)</f>
        <v>0</v>
      </c>
      <c r="L452" s="69"/>
      <c r="M452" s="69"/>
      <c r="N452" s="69"/>
      <c r="O452" s="69"/>
      <c r="P452" s="69"/>
      <c r="Q452" s="73">
        <f>K452*$H452</f>
        <v>0</v>
      </c>
      <c r="R452" s="68">
        <f>SUM(S452:W452)</f>
        <v>0</v>
      </c>
      <c r="S452" s="69"/>
      <c r="T452" s="69"/>
      <c r="U452" s="69"/>
      <c r="V452" s="69"/>
      <c r="W452" s="69"/>
      <c r="X452" s="71">
        <f>R452*$H452</f>
        <v>0</v>
      </c>
      <c r="Y452" s="68">
        <f>SUM(Z452:AD452)</f>
        <v>0</v>
      </c>
      <c r="Z452" s="69"/>
      <c r="AA452" s="69"/>
      <c r="AB452" s="69"/>
      <c r="AC452" s="69"/>
      <c r="AD452" s="69"/>
      <c r="AE452" s="71">
        <f>Y452*$H452</f>
        <v>0</v>
      </c>
      <c r="AF452" s="68">
        <f>SUM(AG452:AK452)</f>
        <v>0</v>
      </c>
      <c r="AG452" s="69"/>
      <c r="AH452" s="69"/>
      <c r="AI452" s="69"/>
      <c r="AJ452" s="69"/>
      <c r="AK452" s="69"/>
      <c r="AL452" s="71">
        <f>AF452*$H452</f>
        <v>0</v>
      </c>
      <c r="AM452" s="68">
        <f>SUM(AN452:AR452)</f>
        <v>0</v>
      </c>
      <c r="AN452" s="69"/>
      <c r="AO452" s="69"/>
      <c r="AP452" s="69"/>
      <c r="AQ452" s="69"/>
      <c r="AR452" s="69"/>
      <c r="AS452" s="71">
        <f>AM452*$H452</f>
        <v>0</v>
      </c>
      <c r="AT452" s="68">
        <f>SUM(AU452:AY452)</f>
        <v>0</v>
      </c>
      <c r="AU452" s="69"/>
      <c r="AV452" s="69"/>
      <c r="AW452" s="69"/>
      <c r="AX452" s="69"/>
      <c r="AY452" s="69"/>
      <c r="AZ452" s="71">
        <f>AT452*$H452</f>
        <v>0</v>
      </c>
      <c r="BA452" s="68">
        <f>SUM(BB452:BF452)</f>
        <v>0</v>
      </c>
      <c r="BB452" s="69"/>
      <c r="BC452" s="69"/>
      <c r="BD452" s="69"/>
      <c r="BE452" s="69"/>
      <c r="BF452" s="69"/>
      <c r="BG452" s="71">
        <f>BA452*$H452</f>
        <v>0</v>
      </c>
      <c r="BH452" s="68">
        <f>SUM(BI452:BM452)</f>
        <v>0</v>
      </c>
      <c r="BI452" s="69"/>
      <c r="BJ452" s="69"/>
      <c r="BK452" s="69"/>
      <c r="BL452" s="69"/>
      <c r="BM452" s="69"/>
      <c r="BN452" s="71">
        <f>BH452*$H452</f>
        <v>0</v>
      </c>
      <c r="BO452" s="68">
        <f>SUM(BP452:BT452)</f>
        <v>0</v>
      </c>
      <c r="BP452" s="69"/>
      <c r="BQ452" s="69"/>
      <c r="BR452" s="69"/>
      <c r="BS452" s="69"/>
      <c r="BT452" s="69"/>
      <c r="BU452" s="71">
        <f>BO452*$H452</f>
        <v>0</v>
      </c>
      <c r="BV452" s="68">
        <f>SUM(BW452:CA452)</f>
        <v>0</v>
      </c>
      <c r="BW452" s="69"/>
      <c r="BX452" s="69"/>
      <c r="BY452" s="69"/>
      <c r="BZ452" s="69"/>
      <c r="CA452" s="69"/>
      <c r="CB452" s="71">
        <f>BV452*$H452</f>
        <v>0</v>
      </c>
      <c r="CC452" s="68">
        <f>SUM(CD452:CH452)</f>
        <v>0</v>
      </c>
      <c r="CD452" s="69"/>
      <c r="CE452" s="69"/>
      <c r="CF452" s="69"/>
      <c r="CG452" s="69"/>
      <c r="CH452" s="69"/>
      <c r="CI452" s="71">
        <f>CC452*$H452</f>
        <v>0</v>
      </c>
      <c r="CJ452" s="68">
        <f>SUM(CK452:CO452)</f>
        <v>0</v>
      </c>
      <c r="CK452" s="69"/>
      <c r="CL452" s="69"/>
      <c r="CM452" s="69"/>
      <c r="CN452" s="69"/>
      <c r="CO452" s="69"/>
      <c r="CP452" s="71">
        <f>CJ452*$H452</f>
        <v>0</v>
      </c>
      <c r="CQ452" s="68">
        <f>SUM(CR452:CV452)</f>
        <v>0</v>
      </c>
      <c r="CR452" s="69"/>
      <c r="CS452" s="69"/>
      <c r="CT452" s="69"/>
      <c r="CU452" s="69"/>
      <c r="CV452" s="69"/>
      <c r="CW452" s="71">
        <f>CQ452*$H452</f>
        <v>0</v>
      </c>
      <c r="CX452" s="68">
        <f>SUM(CY452:DC452)</f>
        <v>0</v>
      </c>
      <c r="CY452" s="69"/>
      <c r="CZ452" s="69"/>
      <c r="DA452" s="69"/>
      <c r="DB452" s="69"/>
      <c r="DC452" s="69"/>
      <c r="DD452" s="71">
        <f>CX452*$H452</f>
        <v>0</v>
      </c>
      <c r="DE452" s="68">
        <f>SUM(DF452:DJ452)</f>
        <v>0</v>
      </c>
      <c r="DF452" s="69"/>
      <c r="DG452" s="69"/>
      <c r="DH452" s="69"/>
      <c r="DI452" s="69"/>
      <c r="DJ452" s="69"/>
      <c r="DK452" s="71">
        <f>DE452*$H452</f>
        <v>0</v>
      </c>
      <c r="DL452" s="68">
        <f>SUM(DM452:DQ452)</f>
        <v>0</v>
      </c>
      <c r="DM452" s="69"/>
      <c r="DN452" s="69"/>
      <c r="DO452" s="69"/>
      <c r="DP452" s="69"/>
      <c r="DQ452" s="69"/>
      <c r="DR452" s="71">
        <f>DL452*$H452</f>
        <v>0</v>
      </c>
      <c r="DS452" s="68">
        <f>SUM(DT452:DX452)</f>
        <v>0</v>
      </c>
      <c r="DT452" s="69"/>
      <c r="DU452" s="69"/>
      <c r="DV452" s="69"/>
      <c r="DW452" s="69"/>
      <c r="DX452" s="69"/>
      <c r="DY452" s="71">
        <f>DS452*$H452</f>
        <v>0</v>
      </c>
      <c r="DZ452" s="68">
        <f>SUM(EA452:EE452)</f>
        <v>0</v>
      </c>
      <c r="EA452" s="69"/>
      <c r="EB452" s="69"/>
      <c r="EC452" s="69"/>
      <c r="ED452" s="69"/>
      <c r="EE452" s="69"/>
      <c r="EF452" s="71">
        <f>DZ452*$H452</f>
        <v>0</v>
      </c>
      <c r="EG452" s="70">
        <f t="shared" si="166"/>
        <v>1</v>
      </c>
      <c r="EH452" s="73">
        <f t="shared" si="167"/>
        <v>0</v>
      </c>
      <c r="EI452" s="70">
        <f t="shared" si="168"/>
        <v>0</v>
      </c>
      <c r="EJ452" s="66">
        <f t="shared" si="169"/>
        <v>0</v>
      </c>
      <c r="EM452" s="67"/>
    </row>
    <row r="453" spans="1:143" outlineLevel="1" x14ac:dyDescent="0.2">
      <c r="A453" s="302" t="s">
        <v>610</v>
      </c>
      <c r="B453" s="303" t="s">
        <v>300</v>
      </c>
      <c r="C453" s="306" t="str">
        <f>IFERROR(IFERROR(IF(MATCH(B453,[1]SINAPI!$A$3:$A$7037,0),(PROPER(VLOOKUP(B453,[1]SINAPI!$A$3:$E$7037,5,0))),0),IFERROR(IF(MATCH(B453,'[1]CDHU-182'!$A$9:$A$4098,0),(UPPER(VLOOKUP(B453,'[1]CDHU-182'!$A$9:$H$4098,8,0))),0),IFERROR(IF(MATCH(B453,[1]FDE!$A$7:$A$3232,0),(VLOOKUP(B453,[1]FDE!$A$7:$E$3232,5,0)),0),IF(MATCH(B453,'[1]SIURB Edif'!$A$2:$A$2699,0),(PROPER(VLOOKUP(B453,'[1]SIURB Edif'!A$2:E$2699,5,0))),0))))," ")</f>
        <v>CDHU-182</v>
      </c>
      <c r="D453" s="169" t="s">
        <v>810</v>
      </c>
      <c r="E453" s="170" t="s">
        <v>75</v>
      </c>
      <c r="F453" s="174">
        <v>1</v>
      </c>
      <c r="G453" s="74"/>
      <c r="H453" s="177">
        <f>ROUND(IFERROR(F453*G453," - "),2)</f>
        <v>0</v>
      </c>
      <c r="I453" s="178" t="e">
        <f>H453/$G$686</f>
        <v>#DIV/0!</v>
      </c>
      <c r="J453" s="19">
        <f t="shared" si="165"/>
        <v>1</v>
      </c>
      <c r="K453" s="68">
        <f>SUM(L453:P453)</f>
        <v>0</v>
      </c>
      <c r="L453" s="69"/>
      <c r="M453" s="69"/>
      <c r="N453" s="69"/>
      <c r="O453" s="69"/>
      <c r="P453" s="69"/>
      <c r="Q453" s="73">
        <f>K453*$H453</f>
        <v>0</v>
      </c>
      <c r="R453" s="68">
        <f>SUM(S453:W453)</f>
        <v>0</v>
      </c>
      <c r="S453" s="69"/>
      <c r="T453" s="69"/>
      <c r="U453" s="69"/>
      <c r="V453" s="69"/>
      <c r="W453" s="69"/>
      <c r="X453" s="71">
        <f>R453*$H453</f>
        <v>0</v>
      </c>
      <c r="Y453" s="68">
        <f>SUM(Z453:AD453)</f>
        <v>0</v>
      </c>
      <c r="Z453" s="69"/>
      <c r="AA453" s="69"/>
      <c r="AB453" s="69"/>
      <c r="AC453" s="69"/>
      <c r="AD453" s="69"/>
      <c r="AE453" s="71">
        <f>Y453*$H453</f>
        <v>0</v>
      </c>
      <c r="AF453" s="68">
        <f>SUM(AG453:AK453)</f>
        <v>0</v>
      </c>
      <c r="AG453" s="69"/>
      <c r="AH453" s="69"/>
      <c r="AI453" s="69"/>
      <c r="AJ453" s="69"/>
      <c r="AK453" s="69"/>
      <c r="AL453" s="71">
        <f>AF453*$H453</f>
        <v>0</v>
      </c>
      <c r="AM453" s="68">
        <f>SUM(AN453:AR453)</f>
        <v>0</v>
      </c>
      <c r="AN453" s="69"/>
      <c r="AO453" s="69"/>
      <c r="AP453" s="69"/>
      <c r="AQ453" s="69"/>
      <c r="AR453" s="69"/>
      <c r="AS453" s="71">
        <f>AM453*$H453</f>
        <v>0</v>
      </c>
      <c r="AT453" s="68">
        <f>SUM(AU453:AY453)</f>
        <v>0</v>
      </c>
      <c r="AU453" s="69"/>
      <c r="AV453" s="69"/>
      <c r="AW453" s="69"/>
      <c r="AX453" s="69"/>
      <c r="AY453" s="69"/>
      <c r="AZ453" s="71">
        <f>AT453*$H453</f>
        <v>0</v>
      </c>
      <c r="BA453" s="68">
        <f>SUM(BB453:BF453)</f>
        <v>0</v>
      </c>
      <c r="BB453" s="69"/>
      <c r="BC453" s="69"/>
      <c r="BD453" s="69"/>
      <c r="BE453" s="69"/>
      <c r="BF453" s="69"/>
      <c r="BG453" s="71">
        <f>BA453*$H453</f>
        <v>0</v>
      </c>
      <c r="BH453" s="68">
        <f>SUM(BI453:BM453)</f>
        <v>0</v>
      </c>
      <c r="BI453" s="69"/>
      <c r="BJ453" s="69"/>
      <c r="BK453" s="69"/>
      <c r="BL453" s="69"/>
      <c r="BM453" s="69"/>
      <c r="BN453" s="71">
        <f>BH453*$H453</f>
        <v>0</v>
      </c>
      <c r="BO453" s="68">
        <f>SUM(BP453:BT453)</f>
        <v>0</v>
      </c>
      <c r="BP453" s="69"/>
      <c r="BQ453" s="69"/>
      <c r="BR453" s="69"/>
      <c r="BS453" s="69"/>
      <c r="BT453" s="69"/>
      <c r="BU453" s="71">
        <f>BO453*$H453</f>
        <v>0</v>
      </c>
      <c r="BV453" s="68">
        <f>SUM(BW453:CA453)</f>
        <v>0</v>
      </c>
      <c r="BW453" s="69"/>
      <c r="BX453" s="69"/>
      <c r="BY453" s="69"/>
      <c r="BZ453" s="69"/>
      <c r="CA453" s="69"/>
      <c r="CB453" s="71">
        <f>BV453*$H453</f>
        <v>0</v>
      </c>
      <c r="CC453" s="68">
        <f>SUM(CD453:CH453)</f>
        <v>0</v>
      </c>
      <c r="CD453" s="69"/>
      <c r="CE453" s="69"/>
      <c r="CF453" s="69"/>
      <c r="CG453" s="69"/>
      <c r="CH453" s="69"/>
      <c r="CI453" s="71">
        <f>CC453*$H453</f>
        <v>0</v>
      </c>
      <c r="CJ453" s="68">
        <f>SUM(CK453:CO453)</f>
        <v>0</v>
      </c>
      <c r="CK453" s="69"/>
      <c r="CL453" s="69"/>
      <c r="CM453" s="69"/>
      <c r="CN453" s="69"/>
      <c r="CO453" s="69"/>
      <c r="CP453" s="71">
        <f>CJ453*$H453</f>
        <v>0</v>
      </c>
      <c r="CQ453" s="68">
        <f>SUM(CR453:CV453)</f>
        <v>0</v>
      </c>
      <c r="CR453" s="69"/>
      <c r="CS453" s="69"/>
      <c r="CT453" s="69"/>
      <c r="CU453" s="69"/>
      <c r="CV453" s="69"/>
      <c r="CW453" s="71">
        <f>CQ453*$H453</f>
        <v>0</v>
      </c>
      <c r="CX453" s="68">
        <f>SUM(CY453:DC453)</f>
        <v>0</v>
      </c>
      <c r="CY453" s="69"/>
      <c r="CZ453" s="69"/>
      <c r="DA453" s="69"/>
      <c r="DB453" s="69"/>
      <c r="DC453" s="69"/>
      <c r="DD453" s="71">
        <f>CX453*$H453</f>
        <v>0</v>
      </c>
      <c r="DE453" s="68">
        <f>SUM(DF453:DJ453)</f>
        <v>0</v>
      </c>
      <c r="DF453" s="69"/>
      <c r="DG453" s="69"/>
      <c r="DH453" s="69"/>
      <c r="DI453" s="69"/>
      <c r="DJ453" s="69"/>
      <c r="DK453" s="71">
        <f>DE453*$H453</f>
        <v>0</v>
      </c>
      <c r="DL453" s="68">
        <f>SUM(DM453:DQ453)</f>
        <v>0</v>
      </c>
      <c r="DM453" s="69"/>
      <c r="DN453" s="69"/>
      <c r="DO453" s="69"/>
      <c r="DP453" s="69"/>
      <c r="DQ453" s="69"/>
      <c r="DR453" s="71">
        <f>DL453*$H453</f>
        <v>0</v>
      </c>
      <c r="DS453" s="68">
        <f>SUM(DT453:DX453)</f>
        <v>0</v>
      </c>
      <c r="DT453" s="69"/>
      <c r="DU453" s="69"/>
      <c r="DV453" s="69"/>
      <c r="DW453" s="69"/>
      <c r="DX453" s="69"/>
      <c r="DY453" s="71">
        <f>DS453*$H453</f>
        <v>0</v>
      </c>
      <c r="DZ453" s="68">
        <f>SUM(EA453:EE453)</f>
        <v>0</v>
      </c>
      <c r="EA453" s="69"/>
      <c r="EB453" s="69"/>
      <c r="EC453" s="69"/>
      <c r="ED453" s="69"/>
      <c r="EE453" s="69"/>
      <c r="EF453" s="71">
        <f>DZ453*$H453</f>
        <v>0</v>
      </c>
      <c r="EG453" s="70">
        <f t="shared" si="166"/>
        <v>1</v>
      </c>
      <c r="EH453" s="73">
        <f t="shared" si="167"/>
        <v>0</v>
      </c>
      <c r="EI453" s="70">
        <f t="shared" si="168"/>
        <v>0</v>
      </c>
      <c r="EJ453" s="66">
        <f t="shared" si="169"/>
        <v>0</v>
      </c>
      <c r="EM453" s="67"/>
    </row>
    <row r="454" spans="1:143" ht="25.5" outlineLevel="1" x14ac:dyDescent="0.2">
      <c r="A454" s="313" t="s">
        <v>238</v>
      </c>
      <c r="B454" s="314"/>
      <c r="C454" s="307"/>
      <c r="D454" s="176" t="s">
        <v>355</v>
      </c>
      <c r="E454" s="28">
        <f>SUM(H455:H457)</f>
        <v>0</v>
      </c>
      <c r="F454" s="28"/>
      <c r="G454" s="28"/>
      <c r="H454" s="28"/>
      <c r="I454" s="27" t="e">
        <f>E454/$G$686</f>
        <v>#DIV/0!</v>
      </c>
      <c r="J454" s="19">
        <f t="shared" si="165"/>
        <v>1</v>
      </c>
      <c r="K454" s="68"/>
      <c r="L454" s="69"/>
      <c r="M454" s="69"/>
      <c r="N454" s="69"/>
      <c r="O454" s="69"/>
      <c r="P454" s="70"/>
      <c r="Q454" s="73"/>
      <c r="R454" s="68"/>
      <c r="S454" s="69"/>
      <c r="T454" s="69"/>
      <c r="U454" s="69"/>
      <c r="V454" s="69"/>
      <c r="W454" s="70"/>
      <c r="X454" s="71"/>
      <c r="Y454" s="68"/>
      <c r="Z454" s="69"/>
      <c r="AA454" s="69"/>
      <c r="AB454" s="69"/>
      <c r="AC454" s="69"/>
      <c r="AD454" s="70"/>
      <c r="AE454" s="71"/>
      <c r="AF454" s="68"/>
      <c r="AG454" s="69"/>
      <c r="AH454" s="69"/>
      <c r="AI454" s="69"/>
      <c r="AJ454" s="69"/>
      <c r="AK454" s="70"/>
      <c r="AL454" s="71"/>
      <c r="AM454" s="68"/>
      <c r="AN454" s="69"/>
      <c r="AO454" s="69"/>
      <c r="AP454" s="69"/>
      <c r="AQ454" s="69"/>
      <c r="AR454" s="70"/>
      <c r="AS454" s="71"/>
      <c r="AT454" s="68"/>
      <c r="AU454" s="69"/>
      <c r="AV454" s="69"/>
      <c r="AW454" s="69"/>
      <c r="AX454" s="69"/>
      <c r="AY454" s="70"/>
      <c r="AZ454" s="71"/>
      <c r="BA454" s="68"/>
      <c r="BB454" s="69"/>
      <c r="BC454" s="69"/>
      <c r="BD454" s="69"/>
      <c r="BE454" s="69"/>
      <c r="BF454" s="70"/>
      <c r="BG454" s="71"/>
      <c r="BH454" s="68"/>
      <c r="BI454" s="69"/>
      <c r="BJ454" s="69"/>
      <c r="BK454" s="69"/>
      <c r="BL454" s="69"/>
      <c r="BM454" s="70"/>
      <c r="BN454" s="71"/>
      <c r="BO454" s="68"/>
      <c r="BP454" s="69"/>
      <c r="BQ454" s="69"/>
      <c r="BR454" s="69"/>
      <c r="BS454" s="69"/>
      <c r="BT454" s="70"/>
      <c r="BU454" s="71"/>
      <c r="BV454" s="68"/>
      <c r="BW454" s="69"/>
      <c r="BX454" s="69"/>
      <c r="BY454" s="69"/>
      <c r="BZ454" s="69"/>
      <c r="CA454" s="70"/>
      <c r="CB454" s="71"/>
      <c r="CC454" s="68"/>
      <c r="CD454" s="69"/>
      <c r="CE454" s="69"/>
      <c r="CF454" s="69"/>
      <c r="CG454" s="69"/>
      <c r="CH454" s="70"/>
      <c r="CI454" s="71"/>
      <c r="CJ454" s="68"/>
      <c r="CK454" s="69"/>
      <c r="CL454" s="69"/>
      <c r="CM454" s="69"/>
      <c r="CN454" s="69"/>
      <c r="CO454" s="70"/>
      <c r="CP454" s="71"/>
      <c r="CQ454" s="68"/>
      <c r="CR454" s="69"/>
      <c r="CS454" s="69"/>
      <c r="CT454" s="69"/>
      <c r="CU454" s="69"/>
      <c r="CV454" s="70"/>
      <c r="CW454" s="71"/>
      <c r="CX454" s="68"/>
      <c r="CY454" s="69"/>
      <c r="CZ454" s="69"/>
      <c r="DA454" s="69"/>
      <c r="DB454" s="69"/>
      <c r="DC454" s="70"/>
      <c r="DD454" s="71"/>
      <c r="DE454" s="68"/>
      <c r="DF454" s="69"/>
      <c r="DG454" s="69"/>
      <c r="DH454" s="69"/>
      <c r="DI454" s="69"/>
      <c r="DJ454" s="70"/>
      <c r="DK454" s="71"/>
      <c r="DL454" s="68"/>
      <c r="DM454" s="69"/>
      <c r="DN454" s="69"/>
      <c r="DO454" s="69"/>
      <c r="DP454" s="69"/>
      <c r="DQ454" s="70"/>
      <c r="DR454" s="71"/>
      <c r="DS454" s="68"/>
      <c r="DT454" s="69"/>
      <c r="DU454" s="69"/>
      <c r="DV454" s="69"/>
      <c r="DW454" s="69"/>
      <c r="DX454" s="70"/>
      <c r="DY454" s="71"/>
      <c r="DZ454" s="68"/>
      <c r="EA454" s="69"/>
      <c r="EB454" s="69"/>
      <c r="EC454" s="69"/>
      <c r="ED454" s="69"/>
      <c r="EE454" s="70"/>
      <c r="EF454" s="71"/>
      <c r="EG454" s="70">
        <f t="shared" si="166"/>
        <v>1</v>
      </c>
      <c r="EH454" s="73">
        <f t="shared" si="167"/>
        <v>0</v>
      </c>
      <c r="EI454" s="70">
        <f t="shared" si="168"/>
        <v>0</v>
      </c>
      <c r="EJ454" s="66">
        <f t="shared" si="169"/>
        <v>0</v>
      </c>
      <c r="EM454" s="67"/>
    </row>
    <row r="455" spans="1:143" ht="25.5" outlineLevel="1" x14ac:dyDescent="0.2">
      <c r="A455" s="302" t="s">
        <v>556</v>
      </c>
      <c r="B455" s="303" t="s">
        <v>93</v>
      </c>
      <c r="C455" s="306" t="str">
        <f>IFERROR(IFERROR(IF(MATCH(B455,[1]SINAPI!$A$3:$A$7037,0),(PROPER(VLOOKUP(B455,[1]SINAPI!$A$3:$E$7037,5,0))),0),IFERROR(IF(MATCH(B455,'[1]CDHU-182'!$A$9:$A$4098,0),(UPPER(VLOOKUP(B455,'[1]CDHU-182'!$A$9:$H$4098,8,0))),0),IFERROR(IF(MATCH(B455,[1]FDE!$A$7:$A$3232,0),(VLOOKUP(B455,[1]FDE!$A$7:$E$3232,5,0)),0),IF(MATCH(B455,'[1]SIURB Edif'!$A$2:$A$2699,0),(PROPER(VLOOKUP(B455,'[1]SIURB Edif'!A$2:E$2699,5,0))),0))))," ")</f>
        <v>FDE-Julho/21</v>
      </c>
      <c r="D455" s="169" t="s">
        <v>341</v>
      </c>
      <c r="E455" s="170" t="s">
        <v>75</v>
      </c>
      <c r="F455" s="171">
        <v>1</v>
      </c>
      <c r="G455" s="74"/>
      <c r="H455" s="172">
        <f>ROUND(IFERROR(F455*G455," - "),2)</f>
        <v>0</v>
      </c>
      <c r="I455" s="173" t="e">
        <f>H455/$G$686</f>
        <v>#DIV/0!</v>
      </c>
      <c r="J455" s="19">
        <f t="shared" si="165"/>
        <v>1</v>
      </c>
      <c r="K455" s="68">
        <f>SUM(L455:P455)</f>
        <v>0</v>
      </c>
      <c r="L455" s="69"/>
      <c r="M455" s="69"/>
      <c r="N455" s="69"/>
      <c r="O455" s="69"/>
      <c r="P455" s="69"/>
      <c r="Q455" s="73">
        <f>K455*$H455</f>
        <v>0</v>
      </c>
      <c r="R455" s="68">
        <f>SUM(S455:W455)</f>
        <v>0</v>
      </c>
      <c r="S455" s="69"/>
      <c r="T455" s="69"/>
      <c r="U455" s="69"/>
      <c r="V455" s="69"/>
      <c r="W455" s="69"/>
      <c r="X455" s="71">
        <f>R455*$H455</f>
        <v>0</v>
      </c>
      <c r="Y455" s="68">
        <f>SUM(Z455:AD455)</f>
        <v>0</v>
      </c>
      <c r="Z455" s="69"/>
      <c r="AA455" s="69"/>
      <c r="AB455" s="69"/>
      <c r="AC455" s="69"/>
      <c r="AD455" s="69"/>
      <c r="AE455" s="71">
        <f>Y455*$H455</f>
        <v>0</v>
      </c>
      <c r="AF455" s="68">
        <f>SUM(AG455:AK455)</f>
        <v>0</v>
      </c>
      <c r="AG455" s="69"/>
      <c r="AH455" s="69"/>
      <c r="AI455" s="69"/>
      <c r="AJ455" s="69"/>
      <c r="AK455" s="69"/>
      <c r="AL455" s="71">
        <f>AF455*$H455</f>
        <v>0</v>
      </c>
      <c r="AM455" s="68">
        <f>SUM(AN455:AR455)</f>
        <v>0</v>
      </c>
      <c r="AN455" s="69"/>
      <c r="AO455" s="69"/>
      <c r="AP455" s="69"/>
      <c r="AQ455" s="69"/>
      <c r="AR455" s="69"/>
      <c r="AS455" s="71">
        <f>AM455*$H455</f>
        <v>0</v>
      </c>
      <c r="AT455" s="68">
        <f>SUM(AU455:AY455)</f>
        <v>0</v>
      </c>
      <c r="AU455" s="69"/>
      <c r="AV455" s="69"/>
      <c r="AW455" s="69"/>
      <c r="AX455" s="69"/>
      <c r="AY455" s="69"/>
      <c r="AZ455" s="71">
        <f>AT455*$H455</f>
        <v>0</v>
      </c>
      <c r="BA455" s="68">
        <f>SUM(BB455:BF455)</f>
        <v>0</v>
      </c>
      <c r="BB455" s="69"/>
      <c r="BC455" s="69"/>
      <c r="BD455" s="69"/>
      <c r="BE455" s="69"/>
      <c r="BF455" s="69"/>
      <c r="BG455" s="71">
        <f>BA455*$H455</f>
        <v>0</v>
      </c>
      <c r="BH455" s="68">
        <f>SUM(BI455:BM455)</f>
        <v>0</v>
      </c>
      <c r="BI455" s="69"/>
      <c r="BJ455" s="69"/>
      <c r="BK455" s="69"/>
      <c r="BL455" s="69"/>
      <c r="BM455" s="69"/>
      <c r="BN455" s="71">
        <f>BH455*$H455</f>
        <v>0</v>
      </c>
      <c r="BO455" s="68">
        <f>SUM(BP455:BT455)</f>
        <v>0</v>
      </c>
      <c r="BP455" s="69"/>
      <c r="BQ455" s="69"/>
      <c r="BR455" s="69"/>
      <c r="BS455" s="69"/>
      <c r="BT455" s="69"/>
      <c r="BU455" s="71">
        <f>BO455*$H455</f>
        <v>0</v>
      </c>
      <c r="BV455" s="68">
        <f>SUM(BW455:CA455)</f>
        <v>0</v>
      </c>
      <c r="BW455" s="69"/>
      <c r="BX455" s="69"/>
      <c r="BY455" s="69"/>
      <c r="BZ455" s="69"/>
      <c r="CA455" s="69"/>
      <c r="CB455" s="71">
        <f>BV455*$H455</f>
        <v>0</v>
      </c>
      <c r="CC455" s="68">
        <f>SUM(CD455:CH455)</f>
        <v>0</v>
      </c>
      <c r="CD455" s="69"/>
      <c r="CE455" s="69"/>
      <c r="CF455" s="69"/>
      <c r="CG455" s="69"/>
      <c r="CH455" s="69"/>
      <c r="CI455" s="71">
        <f>CC455*$H455</f>
        <v>0</v>
      </c>
      <c r="CJ455" s="68">
        <f>SUM(CK455:CO455)</f>
        <v>0</v>
      </c>
      <c r="CK455" s="69"/>
      <c r="CL455" s="69"/>
      <c r="CM455" s="69"/>
      <c r="CN455" s="69"/>
      <c r="CO455" s="69"/>
      <c r="CP455" s="71">
        <f>CJ455*$H455</f>
        <v>0</v>
      </c>
      <c r="CQ455" s="68">
        <f>SUM(CR455:CV455)</f>
        <v>0</v>
      </c>
      <c r="CR455" s="69"/>
      <c r="CS455" s="69"/>
      <c r="CT455" s="69"/>
      <c r="CU455" s="69"/>
      <c r="CV455" s="69"/>
      <c r="CW455" s="71">
        <f>CQ455*$H455</f>
        <v>0</v>
      </c>
      <c r="CX455" s="68">
        <f>SUM(CY455:DC455)</f>
        <v>0</v>
      </c>
      <c r="CY455" s="69"/>
      <c r="CZ455" s="69"/>
      <c r="DA455" s="69"/>
      <c r="DB455" s="69"/>
      <c r="DC455" s="69"/>
      <c r="DD455" s="71">
        <f>CX455*$H455</f>
        <v>0</v>
      </c>
      <c r="DE455" s="68">
        <f>SUM(DF455:DJ455)</f>
        <v>0</v>
      </c>
      <c r="DF455" s="69"/>
      <c r="DG455" s="69"/>
      <c r="DH455" s="69"/>
      <c r="DI455" s="69"/>
      <c r="DJ455" s="69"/>
      <c r="DK455" s="71">
        <f>DE455*$H455</f>
        <v>0</v>
      </c>
      <c r="DL455" s="68">
        <f>SUM(DM455:DQ455)</f>
        <v>0</v>
      </c>
      <c r="DM455" s="69"/>
      <c r="DN455" s="69"/>
      <c r="DO455" s="69"/>
      <c r="DP455" s="69"/>
      <c r="DQ455" s="69"/>
      <c r="DR455" s="71">
        <f>DL455*$H455</f>
        <v>0</v>
      </c>
      <c r="DS455" s="68">
        <f>SUM(DT455:DX455)</f>
        <v>0</v>
      </c>
      <c r="DT455" s="69"/>
      <c r="DU455" s="69"/>
      <c r="DV455" s="69"/>
      <c r="DW455" s="69"/>
      <c r="DX455" s="69"/>
      <c r="DY455" s="71">
        <f>DS455*$H455</f>
        <v>0</v>
      </c>
      <c r="DZ455" s="68">
        <f>SUM(EA455:EE455)</f>
        <v>0</v>
      </c>
      <c r="EA455" s="69"/>
      <c r="EB455" s="69"/>
      <c r="EC455" s="69"/>
      <c r="ED455" s="69"/>
      <c r="EE455" s="69"/>
      <c r="EF455" s="71">
        <f>DZ455*$H455</f>
        <v>0</v>
      </c>
      <c r="EG455" s="70">
        <f t="shared" si="166"/>
        <v>1</v>
      </c>
      <c r="EH455" s="73">
        <f t="shared" si="167"/>
        <v>0</v>
      </c>
      <c r="EI455" s="70">
        <f t="shared" si="168"/>
        <v>0</v>
      </c>
      <c r="EJ455" s="66">
        <f t="shared" si="169"/>
        <v>0</v>
      </c>
      <c r="EM455" s="67"/>
    </row>
    <row r="456" spans="1:143" ht="25.5" outlineLevel="1" x14ac:dyDescent="0.2">
      <c r="A456" s="302" t="s">
        <v>557</v>
      </c>
      <c r="B456" s="303" t="s">
        <v>74</v>
      </c>
      <c r="C456" s="306" t="str">
        <f>IFERROR(IFERROR(IF(MATCH(B456,[1]SINAPI!$A$3:$A$7037,0),(PROPER(VLOOKUP(B456,[1]SINAPI!$A$3:$E$7037,5,0))),0),IFERROR(IF(MATCH(B456,'[1]CDHU-182'!$A$9:$A$4098,0),(UPPER(VLOOKUP(B456,'[1]CDHU-182'!$A$9:$H$4098,8,0))),0),IFERROR(IF(MATCH(B456,[1]FDE!$A$7:$A$3232,0),(VLOOKUP(B456,[1]FDE!$A$7:$E$3232,5,0)),0),IF(MATCH(B456,'[1]SIURB Edif'!$A$2:$A$2699,0),(PROPER(VLOOKUP(B456,'[1]SIURB Edif'!A$2:E$2699,5,0))),0))))," ")</f>
        <v>FDE-Julho/21</v>
      </c>
      <c r="D456" s="169" t="s">
        <v>813</v>
      </c>
      <c r="E456" s="170" t="s">
        <v>75</v>
      </c>
      <c r="F456" s="171">
        <v>1</v>
      </c>
      <c r="G456" s="74"/>
      <c r="H456" s="172">
        <f>ROUND(IFERROR(F456*G456," - "),2)</f>
        <v>0</v>
      </c>
      <c r="I456" s="173" t="e">
        <f>H456/$G$686</f>
        <v>#DIV/0!</v>
      </c>
      <c r="J456" s="19">
        <f t="shared" si="165"/>
        <v>1</v>
      </c>
      <c r="K456" s="68">
        <f>SUM(L456:P456)</f>
        <v>0</v>
      </c>
      <c r="L456" s="69"/>
      <c r="M456" s="69"/>
      <c r="N456" s="69"/>
      <c r="O456" s="69"/>
      <c r="P456" s="69"/>
      <c r="Q456" s="73">
        <f>K456*$H456</f>
        <v>0</v>
      </c>
      <c r="R456" s="68">
        <f>SUM(S456:W456)</f>
        <v>0</v>
      </c>
      <c r="S456" s="69"/>
      <c r="T456" s="69"/>
      <c r="U456" s="69"/>
      <c r="V456" s="69"/>
      <c r="W456" s="69"/>
      <c r="X456" s="71">
        <f>R456*$H456</f>
        <v>0</v>
      </c>
      <c r="Y456" s="68">
        <f>SUM(Z456:AD456)</f>
        <v>0</v>
      </c>
      <c r="Z456" s="69"/>
      <c r="AA456" s="69"/>
      <c r="AB456" s="69"/>
      <c r="AC456" s="69"/>
      <c r="AD456" s="69"/>
      <c r="AE456" s="71">
        <f>Y456*$H456</f>
        <v>0</v>
      </c>
      <c r="AF456" s="68">
        <f>SUM(AG456:AK456)</f>
        <v>0</v>
      </c>
      <c r="AG456" s="69"/>
      <c r="AH456" s="69"/>
      <c r="AI456" s="69"/>
      <c r="AJ456" s="69"/>
      <c r="AK456" s="69"/>
      <c r="AL456" s="71">
        <f>AF456*$H456</f>
        <v>0</v>
      </c>
      <c r="AM456" s="68">
        <f>SUM(AN456:AR456)</f>
        <v>0</v>
      </c>
      <c r="AN456" s="69"/>
      <c r="AO456" s="69"/>
      <c r="AP456" s="69"/>
      <c r="AQ456" s="69"/>
      <c r="AR456" s="69"/>
      <c r="AS456" s="71">
        <f>AM456*$H456</f>
        <v>0</v>
      </c>
      <c r="AT456" s="68">
        <f>SUM(AU456:AY456)</f>
        <v>0</v>
      </c>
      <c r="AU456" s="69"/>
      <c r="AV456" s="69"/>
      <c r="AW456" s="69"/>
      <c r="AX456" s="69"/>
      <c r="AY456" s="69"/>
      <c r="AZ456" s="71">
        <f>AT456*$H456</f>
        <v>0</v>
      </c>
      <c r="BA456" s="68">
        <f>SUM(BB456:BF456)</f>
        <v>0</v>
      </c>
      <c r="BB456" s="69"/>
      <c r="BC456" s="69"/>
      <c r="BD456" s="69"/>
      <c r="BE456" s="69"/>
      <c r="BF456" s="69"/>
      <c r="BG456" s="71">
        <f>BA456*$H456</f>
        <v>0</v>
      </c>
      <c r="BH456" s="68">
        <f>SUM(BI456:BM456)</f>
        <v>0</v>
      </c>
      <c r="BI456" s="69"/>
      <c r="BJ456" s="69"/>
      <c r="BK456" s="69"/>
      <c r="BL456" s="69"/>
      <c r="BM456" s="69"/>
      <c r="BN456" s="71">
        <f>BH456*$H456</f>
        <v>0</v>
      </c>
      <c r="BO456" s="68">
        <f>SUM(BP456:BT456)</f>
        <v>0</v>
      </c>
      <c r="BP456" s="69"/>
      <c r="BQ456" s="69"/>
      <c r="BR456" s="69"/>
      <c r="BS456" s="69"/>
      <c r="BT456" s="69"/>
      <c r="BU456" s="71">
        <f>BO456*$H456</f>
        <v>0</v>
      </c>
      <c r="BV456" s="68">
        <f>SUM(BW456:CA456)</f>
        <v>0</v>
      </c>
      <c r="BW456" s="69"/>
      <c r="BX456" s="69"/>
      <c r="BY456" s="69"/>
      <c r="BZ456" s="69"/>
      <c r="CA456" s="69"/>
      <c r="CB456" s="71">
        <f>BV456*$H456</f>
        <v>0</v>
      </c>
      <c r="CC456" s="68">
        <f>SUM(CD456:CH456)</f>
        <v>0</v>
      </c>
      <c r="CD456" s="69"/>
      <c r="CE456" s="69"/>
      <c r="CF456" s="69"/>
      <c r="CG456" s="69"/>
      <c r="CH456" s="69"/>
      <c r="CI456" s="71">
        <f>CC456*$H456</f>
        <v>0</v>
      </c>
      <c r="CJ456" s="68">
        <f>SUM(CK456:CO456)</f>
        <v>0</v>
      </c>
      <c r="CK456" s="69"/>
      <c r="CL456" s="69"/>
      <c r="CM456" s="69"/>
      <c r="CN456" s="69"/>
      <c r="CO456" s="69"/>
      <c r="CP456" s="71">
        <f>CJ456*$H456</f>
        <v>0</v>
      </c>
      <c r="CQ456" s="68">
        <f>SUM(CR456:CV456)</f>
        <v>0</v>
      </c>
      <c r="CR456" s="69"/>
      <c r="CS456" s="69"/>
      <c r="CT456" s="69"/>
      <c r="CU456" s="69"/>
      <c r="CV456" s="69"/>
      <c r="CW456" s="71">
        <f>CQ456*$H456</f>
        <v>0</v>
      </c>
      <c r="CX456" s="68">
        <f>SUM(CY456:DC456)</f>
        <v>0</v>
      </c>
      <c r="CY456" s="69"/>
      <c r="CZ456" s="69"/>
      <c r="DA456" s="69"/>
      <c r="DB456" s="69"/>
      <c r="DC456" s="69"/>
      <c r="DD456" s="71">
        <f>CX456*$H456</f>
        <v>0</v>
      </c>
      <c r="DE456" s="68">
        <f>SUM(DF456:DJ456)</f>
        <v>0</v>
      </c>
      <c r="DF456" s="69"/>
      <c r="DG456" s="69"/>
      <c r="DH456" s="69"/>
      <c r="DI456" s="69"/>
      <c r="DJ456" s="69"/>
      <c r="DK456" s="71">
        <f>DE456*$H456</f>
        <v>0</v>
      </c>
      <c r="DL456" s="68">
        <f>SUM(DM456:DQ456)</f>
        <v>0</v>
      </c>
      <c r="DM456" s="69"/>
      <c r="DN456" s="69"/>
      <c r="DO456" s="69"/>
      <c r="DP456" s="69"/>
      <c r="DQ456" s="69"/>
      <c r="DR456" s="71">
        <f>DL456*$H456</f>
        <v>0</v>
      </c>
      <c r="DS456" s="68">
        <f>SUM(DT456:DX456)</f>
        <v>0</v>
      </c>
      <c r="DT456" s="69"/>
      <c r="DU456" s="69"/>
      <c r="DV456" s="69"/>
      <c r="DW456" s="69"/>
      <c r="DX456" s="69"/>
      <c r="DY456" s="71">
        <f>DS456*$H456</f>
        <v>0</v>
      </c>
      <c r="DZ456" s="68">
        <f>SUM(EA456:EE456)</f>
        <v>0</v>
      </c>
      <c r="EA456" s="69"/>
      <c r="EB456" s="69"/>
      <c r="EC456" s="69"/>
      <c r="ED456" s="69"/>
      <c r="EE456" s="69"/>
      <c r="EF456" s="71">
        <f>DZ456*$H456</f>
        <v>0</v>
      </c>
      <c r="EG456" s="70">
        <f t="shared" si="166"/>
        <v>1</v>
      </c>
      <c r="EH456" s="73">
        <f t="shared" si="167"/>
        <v>0</v>
      </c>
      <c r="EI456" s="70">
        <f t="shared" si="168"/>
        <v>0</v>
      </c>
      <c r="EJ456" s="66">
        <f t="shared" si="169"/>
        <v>0</v>
      </c>
      <c r="EM456" s="67"/>
    </row>
    <row r="457" spans="1:143" ht="26.25" outlineLevel="1" thickBot="1" x14ac:dyDescent="0.25">
      <c r="A457" s="302" t="s">
        <v>558</v>
      </c>
      <c r="B457" s="303" t="s">
        <v>85</v>
      </c>
      <c r="C457" s="306" t="str">
        <f>IFERROR(IFERROR(IF(MATCH(B457,[1]SINAPI!$A$3:$A$7037,0),(PROPER(VLOOKUP(B457,[1]SINAPI!$A$3:$E$7037,5,0))),0),IFERROR(IF(MATCH(B457,'[1]CDHU-182'!$A$9:$A$4098,0),(UPPER(VLOOKUP(B457,'[1]CDHU-182'!$A$9:$H$4098,8,0))),0),IFERROR(IF(MATCH(B457,[1]FDE!$A$7:$A$3232,0),(VLOOKUP(B457,[1]FDE!$A$7:$E$3232,5,0)),0),IF(MATCH(B457,'[1]SIURB Edif'!$A$2:$A$2699,0),(PROPER(VLOOKUP(B457,'[1]SIURB Edif'!A$2:E$2699,5,0))),0))))," ")</f>
        <v>FDE-Julho/21</v>
      </c>
      <c r="D457" s="169" t="s">
        <v>340</v>
      </c>
      <c r="E457" s="170" t="s">
        <v>75</v>
      </c>
      <c r="F457" s="171">
        <v>10</v>
      </c>
      <c r="G457" s="74"/>
      <c r="H457" s="172">
        <f>ROUND(IFERROR(F457*G457," - "),2)</f>
        <v>0</v>
      </c>
      <c r="I457" s="175" t="e">
        <f>H457/$G$686</f>
        <v>#DIV/0!</v>
      </c>
      <c r="J457" s="19">
        <f t="shared" si="165"/>
        <v>1</v>
      </c>
      <c r="K457" s="68">
        <f>SUM(L457:P457)</f>
        <v>0</v>
      </c>
      <c r="L457" s="82"/>
      <c r="M457" s="82"/>
      <c r="N457" s="82"/>
      <c r="O457" s="82"/>
      <c r="P457" s="82"/>
      <c r="Q457" s="73">
        <f>K457*$H457</f>
        <v>0</v>
      </c>
      <c r="R457" s="68">
        <f>SUM(S457:W457)</f>
        <v>0</v>
      </c>
      <c r="S457" s="82"/>
      <c r="T457" s="82"/>
      <c r="U457" s="82"/>
      <c r="V457" s="82"/>
      <c r="W457" s="82"/>
      <c r="X457" s="73">
        <f>R457*$H457</f>
        <v>0</v>
      </c>
      <c r="Y457" s="68">
        <f>SUM(Z457:AD457)</f>
        <v>0</v>
      </c>
      <c r="Z457" s="82"/>
      <c r="AA457" s="82"/>
      <c r="AB457" s="82"/>
      <c r="AC457" s="82"/>
      <c r="AD457" s="82"/>
      <c r="AE457" s="73">
        <f>Y457*$H457</f>
        <v>0</v>
      </c>
      <c r="AF457" s="68">
        <f>SUM(AG457:AK457)</f>
        <v>0</v>
      </c>
      <c r="AG457" s="82"/>
      <c r="AH457" s="82"/>
      <c r="AI457" s="82"/>
      <c r="AJ457" s="82"/>
      <c r="AK457" s="82"/>
      <c r="AL457" s="73">
        <f>AF457*$H457</f>
        <v>0</v>
      </c>
      <c r="AM457" s="68">
        <f>SUM(AN457:AR457)</f>
        <v>0</v>
      </c>
      <c r="AN457" s="82"/>
      <c r="AO457" s="82"/>
      <c r="AP457" s="82"/>
      <c r="AQ457" s="82"/>
      <c r="AR457" s="82"/>
      <c r="AS457" s="73">
        <f>AM457*$H457</f>
        <v>0</v>
      </c>
      <c r="AT457" s="68">
        <f>SUM(AU457:AY457)</f>
        <v>0</v>
      </c>
      <c r="AU457" s="82"/>
      <c r="AV457" s="82"/>
      <c r="AW457" s="82"/>
      <c r="AX457" s="82"/>
      <c r="AY457" s="82"/>
      <c r="AZ457" s="73">
        <f>AT457*$H457</f>
        <v>0</v>
      </c>
      <c r="BA457" s="68">
        <f>SUM(BB457:BF457)</f>
        <v>0</v>
      </c>
      <c r="BB457" s="82"/>
      <c r="BC457" s="82"/>
      <c r="BD457" s="82"/>
      <c r="BE457" s="82"/>
      <c r="BF457" s="82"/>
      <c r="BG457" s="73">
        <f>BA457*$H457</f>
        <v>0</v>
      </c>
      <c r="BH457" s="68">
        <f>SUM(BI457:BM457)</f>
        <v>0</v>
      </c>
      <c r="BI457" s="82"/>
      <c r="BJ457" s="82"/>
      <c r="BK457" s="82"/>
      <c r="BL457" s="82"/>
      <c r="BM457" s="82"/>
      <c r="BN457" s="73">
        <f>BH457*$H457</f>
        <v>0</v>
      </c>
      <c r="BO457" s="68">
        <f>SUM(BP457:BT457)</f>
        <v>0</v>
      </c>
      <c r="BP457" s="82"/>
      <c r="BQ457" s="82"/>
      <c r="BR457" s="82"/>
      <c r="BS457" s="82"/>
      <c r="BT457" s="82"/>
      <c r="BU457" s="73">
        <f>BO457*$H457</f>
        <v>0</v>
      </c>
      <c r="BV457" s="68">
        <f>SUM(BW457:CA457)</f>
        <v>0</v>
      </c>
      <c r="BW457" s="82"/>
      <c r="BX457" s="82"/>
      <c r="BY457" s="82"/>
      <c r="BZ457" s="82"/>
      <c r="CA457" s="82"/>
      <c r="CB457" s="73">
        <f>BV457*$H457</f>
        <v>0</v>
      </c>
      <c r="CC457" s="68">
        <f>SUM(CD457:CH457)</f>
        <v>0</v>
      </c>
      <c r="CD457" s="82"/>
      <c r="CE457" s="82"/>
      <c r="CF457" s="82"/>
      <c r="CG457" s="82"/>
      <c r="CH457" s="82"/>
      <c r="CI457" s="73">
        <f>CC457*$H457</f>
        <v>0</v>
      </c>
      <c r="CJ457" s="68">
        <f>SUM(CK457:CO457)</f>
        <v>0</v>
      </c>
      <c r="CK457" s="82"/>
      <c r="CL457" s="82"/>
      <c r="CM457" s="82"/>
      <c r="CN457" s="82"/>
      <c r="CO457" s="82"/>
      <c r="CP457" s="73">
        <f>CJ457*$H457</f>
        <v>0</v>
      </c>
      <c r="CQ457" s="68">
        <f>SUM(CR457:CV457)</f>
        <v>0</v>
      </c>
      <c r="CR457" s="82"/>
      <c r="CS457" s="82"/>
      <c r="CT457" s="82"/>
      <c r="CU457" s="82"/>
      <c r="CV457" s="82"/>
      <c r="CW457" s="73">
        <f>CQ457*$H457</f>
        <v>0</v>
      </c>
      <c r="CX457" s="68">
        <f>SUM(CY457:DC457)</f>
        <v>0</v>
      </c>
      <c r="CY457" s="82"/>
      <c r="CZ457" s="82"/>
      <c r="DA457" s="82"/>
      <c r="DB457" s="82"/>
      <c r="DC457" s="82"/>
      <c r="DD457" s="73">
        <f>CX457*$H457</f>
        <v>0</v>
      </c>
      <c r="DE457" s="68">
        <f>SUM(DF457:DJ457)</f>
        <v>0</v>
      </c>
      <c r="DF457" s="82"/>
      <c r="DG457" s="82"/>
      <c r="DH457" s="82"/>
      <c r="DI457" s="82"/>
      <c r="DJ457" s="82"/>
      <c r="DK457" s="73">
        <f>DE457*$H457</f>
        <v>0</v>
      </c>
      <c r="DL457" s="68">
        <f>SUM(DM457:DQ457)</f>
        <v>0</v>
      </c>
      <c r="DM457" s="82"/>
      <c r="DN457" s="82"/>
      <c r="DO457" s="82"/>
      <c r="DP457" s="82"/>
      <c r="DQ457" s="82"/>
      <c r="DR457" s="73">
        <f>DL457*$H457</f>
        <v>0</v>
      </c>
      <c r="DS457" s="68">
        <f>SUM(DT457:DX457)</f>
        <v>0</v>
      </c>
      <c r="DT457" s="82"/>
      <c r="DU457" s="82"/>
      <c r="DV457" s="82"/>
      <c r="DW457" s="82"/>
      <c r="DX457" s="82"/>
      <c r="DY457" s="73">
        <f>DS457*$H457</f>
        <v>0</v>
      </c>
      <c r="DZ457" s="68">
        <f>SUM(EA457:EE457)</f>
        <v>0</v>
      </c>
      <c r="EA457" s="82"/>
      <c r="EB457" s="82"/>
      <c r="EC457" s="82"/>
      <c r="ED457" s="82"/>
      <c r="EE457" s="82"/>
      <c r="EF457" s="73">
        <f>DZ457*$H457</f>
        <v>0</v>
      </c>
      <c r="EG457" s="70">
        <f t="shared" si="166"/>
        <v>1</v>
      </c>
      <c r="EH457" s="73">
        <f t="shared" si="167"/>
        <v>0</v>
      </c>
      <c r="EI457" s="70">
        <f t="shared" si="168"/>
        <v>0</v>
      </c>
      <c r="EJ457" s="66">
        <f t="shared" si="169"/>
        <v>0</v>
      </c>
      <c r="EM457" s="67"/>
    </row>
    <row r="458" spans="1:143" ht="30.75" thickBot="1" x14ac:dyDescent="0.25">
      <c r="A458" s="309">
        <v>25</v>
      </c>
      <c r="B458" s="310"/>
      <c r="C458" s="308"/>
      <c r="D458" s="179" t="s">
        <v>910</v>
      </c>
      <c r="E458" s="167">
        <f>ROUND(SUM(E459,E462,E465,E467,E470,E475,E491,E494,E501,E507,E510,E514,E522,E530,E532,E534),2)</f>
        <v>0</v>
      </c>
      <c r="F458" s="167"/>
      <c r="G458" s="167"/>
      <c r="H458" s="29"/>
      <c r="I458" s="12" t="e">
        <f>E458/$G$686</f>
        <v>#DIV/0!</v>
      </c>
      <c r="J458" s="26" t="e">
        <f t="shared" si="159"/>
        <v>#DIV/0!</v>
      </c>
      <c r="K458" s="75" t="e">
        <f>ROUND(Q458/$E458,4)</f>
        <v>#DIV/0!</v>
      </c>
      <c r="L458" s="76" t="e">
        <f>SUMPRODUCT(L459:L537,$H459:$H537)/$E458</f>
        <v>#DIV/0!</v>
      </c>
      <c r="M458" s="76" t="e">
        <f>SUMPRODUCT(M459:M537,$H459:$H537)/$E458</f>
        <v>#DIV/0!</v>
      </c>
      <c r="N458" s="76" t="e">
        <f>SUMPRODUCT(N459:N537,$H459:$H537)/$E458</f>
        <v>#DIV/0!</v>
      </c>
      <c r="O458" s="76" t="e">
        <f>SUMPRODUCT(O459:O537,$H459:$H537)/$E458</f>
        <v>#DIV/0!</v>
      </c>
      <c r="P458" s="76" t="e">
        <f>SUMPRODUCT(P459:P537,$H459:$H537)/$E458</f>
        <v>#DIV/0!</v>
      </c>
      <c r="Q458" s="77">
        <f>SUM(Q459:Q537)</f>
        <v>0</v>
      </c>
      <c r="R458" s="78" t="e">
        <f>ROUND(X458/$E458,4)</f>
        <v>#DIV/0!</v>
      </c>
      <c r="S458" s="76" t="e">
        <f>SUMPRODUCT(S459:S537,$H459:$H537)/$E458</f>
        <v>#DIV/0!</v>
      </c>
      <c r="T458" s="76" t="e">
        <f>SUMPRODUCT(T459:T537,$H459:$H537)/$E458</f>
        <v>#DIV/0!</v>
      </c>
      <c r="U458" s="76" t="e">
        <f>SUMPRODUCT(U459:U537,$H459:$H537)/$E458</f>
        <v>#DIV/0!</v>
      </c>
      <c r="V458" s="76" t="e">
        <f>SUMPRODUCT(V459:V537,$H459:$H537)/$E458</f>
        <v>#DIV/0!</v>
      </c>
      <c r="W458" s="76" t="e">
        <f>SUMPRODUCT(W459:W537,$H459:$H537)/$E458</f>
        <v>#DIV/0!</v>
      </c>
      <c r="X458" s="77">
        <f>SUM(X459:X537)</f>
        <v>0</v>
      </c>
      <c r="Y458" s="78" t="e">
        <f>ROUND(AE458/$E458,4)</f>
        <v>#DIV/0!</v>
      </c>
      <c r="Z458" s="76" t="e">
        <f>SUMPRODUCT(Z459:Z537,$H459:$H537)/$E458</f>
        <v>#DIV/0!</v>
      </c>
      <c r="AA458" s="76" t="e">
        <f>SUMPRODUCT(AA459:AA537,$H459:$H537)/$E458</f>
        <v>#DIV/0!</v>
      </c>
      <c r="AB458" s="76" t="e">
        <f>SUMPRODUCT(AB459:AB537,$H459:$H537)/$E458</f>
        <v>#DIV/0!</v>
      </c>
      <c r="AC458" s="76" t="e">
        <f>SUMPRODUCT(AC459:AC537,$H459:$H537)/$E458</f>
        <v>#DIV/0!</v>
      </c>
      <c r="AD458" s="76" t="e">
        <f>SUMPRODUCT(AD459:AD537,$H459:$H537)/$E458</f>
        <v>#DIV/0!</v>
      </c>
      <c r="AE458" s="77">
        <f>SUM(AE459:AE537)</f>
        <v>0</v>
      </c>
      <c r="AF458" s="81" t="e">
        <f>ROUND(AL458/$E458,4)</f>
        <v>#DIV/0!</v>
      </c>
      <c r="AG458" s="76" t="e">
        <f>SUMPRODUCT(AG459:AG537,$H459:$H537)/$E458</f>
        <v>#DIV/0!</v>
      </c>
      <c r="AH458" s="76" t="e">
        <f>SUMPRODUCT(AH459:AH537,$H459:$H537)/$E458</f>
        <v>#DIV/0!</v>
      </c>
      <c r="AI458" s="76" t="e">
        <f>SUMPRODUCT(AI459:AI537,$H459:$H537)/$E458</f>
        <v>#DIV/0!</v>
      </c>
      <c r="AJ458" s="76" t="e">
        <f>SUMPRODUCT(AJ459:AJ537,$H459:$H537)/$E458</f>
        <v>#DIV/0!</v>
      </c>
      <c r="AK458" s="76" t="e">
        <f>SUMPRODUCT(AK459:AK537,$H459:$H537)/$E458</f>
        <v>#DIV/0!</v>
      </c>
      <c r="AL458" s="77">
        <f>SUM(AL459:AL537)</f>
        <v>0</v>
      </c>
      <c r="AM458" s="81" t="e">
        <f>ROUND(AS458/$E458,4)</f>
        <v>#DIV/0!</v>
      </c>
      <c r="AN458" s="76" t="e">
        <f>SUMPRODUCT(AN459:AN537,$H459:$H537)/$E458</f>
        <v>#DIV/0!</v>
      </c>
      <c r="AO458" s="76" t="e">
        <f>SUMPRODUCT(AO459:AO537,$H459:$H537)/$E458</f>
        <v>#DIV/0!</v>
      </c>
      <c r="AP458" s="76" t="e">
        <f>SUMPRODUCT(AP459:AP537,$H459:$H537)/$E458</f>
        <v>#DIV/0!</v>
      </c>
      <c r="AQ458" s="76" t="e">
        <f>SUMPRODUCT(AQ459:AQ537,$H459:$H537)/$E458</f>
        <v>#DIV/0!</v>
      </c>
      <c r="AR458" s="76" t="e">
        <f>SUMPRODUCT(AR459:AR537,$H459:$H537)/$E458</f>
        <v>#DIV/0!</v>
      </c>
      <c r="AS458" s="77">
        <f>SUM(AS459:AS537)</f>
        <v>0</v>
      </c>
      <c r="AT458" s="81" t="e">
        <f>ROUND(AZ458/$E458,4)</f>
        <v>#DIV/0!</v>
      </c>
      <c r="AU458" s="76" t="e">
        <f>SUMPRODUCT(AU459:AU537,$H459:$H537)/$E458</f>
        <v>#DIV/0!</v>
      </c>
      <c r="AV458" s="76" t="e">
        <f>SUMPRODUCT(AV459:AV537,$H459:$H537)/$E458</f>
        <v>#DIV/0!</v>
      </c>
      <c r="AW458" s="76" t="e">
        <f>SUMPRODUCT(AW459:AW537,$H459:$H537)/$E458</f>
        <v>#DIV/0!</v>
      </c>
      <c r="AX458" s="76" t="e">
        <f>SUMPRODUCT(AX459:AX537,$H459:$H537)/$E458</f>
        <v>#DIV/0!</v>
      </c>
      <c r="AY458" s="76" t="e">
        <f>SUMPRODUCT(AY459:AY537,$H459:$H537)/$E458</f>
        <v>#DIV/0!</v>
      </c>
      <c r="AZ458" s="77">
        <f>SUM(AZ459:AZ537)</f>
        <v>0</v>
      </c>
      <c r="BA458" s="81" t="e">
        <f>ROUND(BG458/$E458,4)</f>
        <v>#DIV/0!</v>
      </c>
      <c r="BB458" s="76" t="e">
        <f>SUMPRODUCT(BB459:BB537,$H459:$H537)/$E458</f>
        <v>#DIV/0!</v>
      </c>
      <c r="BC458" s="76" t="e">
        <f>SUMPRODUCT(BC459:BC537,$H459:$H537)/$E458</f>
        <v>#DIV/0!</v>
      </c>
      <c r="BD458" s="76" t="e">
        <f>SUMPRODUCT(BD459:BD537,$H459:$H537)/$E458</f>
        <v>#DIV/0!</v>
      </c>
      <c r="BE458" s="76" t="e">
        <f>SUMPRODUCT(BE459:BE537,$H459:$H537)/$E458</f>
        <v>#DIV/0!</v>
      </c>
      <c r="BF458" s="76" t="e">
        <f>SUMPRODUCT(BF459:BF537,$H459:$H537)/$E458</f>
        <v>#DIV/0!</v>
      </c>
      <c r="BG458" s="77">
        <f>SUM(BG459:BG537)</f>
        <v>0</v>
      </c>
      <c r="BH458" s="81" t="e">
        <f>ROUND(BN458/$E458,4)</f>
        <v>#DIV/0!</v>
      </c>
      <c r="BI458" s="76" t="e">
        <f>SUMPRODUCT(BI459:BI537,$H459:$H537)/$E458</f>
        <v>#DIV/0!</v>
      </c>
      <c r="BJ458" s="76" t="e">
        <f>SUMPRODUCT(BJ459:BJ537,$H459:$H537)/$E458</f>
        <v>#DIV/0!</v>
      </c>
      <c r="BK458" s="76" t="e">
        <f>SUMPRODUCT(BK459:BK537,$H459:$H537)/$E458</f>
        <v>#DIV/0!</v>
      </c>
      <c r="BL458" s="76" t="e">
        <f>SUMPRODUCT(BL459:BL537,$H459:$H537)/$E458</f>
        <v>#DIV/0!</v>
      </c>
      <c r="BM458" s="76" t="e">
        <f>SUMPRODUCT(BM459:BM537,$H459:$H537)/$E458</f>
        <v>#DIV/0!</v>
      </c>
      <c r="BN458" s="77">
        <f>SUM(BN459:BN537)</f>
        <v>0</v>
      </c>
      <c r="BO458" s="81" t="e">
        <f>ROUND(BU458/$E458,4)</f>
        <v>#DIV/0!</v>
      </c>
      <c r="BP458" s="76" t="e">
        <f>SUMPRODUCT(BP459:BP537,$H459:$H537)/$E458</f>
        <v>#DIV/0!</v>
      </c>
      <c r="BQ458" s="76" t="e">
        <f>SUMPRODUCT(BQ459:BQ537,$H459:$H537)/$E458</f>
        <v>#DIV/0!</v>
      </c>
      <c r="BR458" s="76" t="e">
        <f>SUMPRODUCT(BR459:BR537,$H459:$H537)/$E458</f>
        <v>#DIV/0!</v>
      </c>
      <c r="BS458" s="76" t="e">
        <f>SUMPRODUCT(BS459:BS537,$H459:$H537)/$E458</f>
        <v>#DIV/0!</v>
      </c>
      <c r="BT458" s="76" t="e">
        <f>SUMPRODUCT(BT459:BT537,$H459:$H537)/$E458</f>
        <v>#DIV/0!</v>
      </c>
      <c r="BU458" s="77">
        <f>SUM(BU459:BU537)</f>
        <v>0</v>
      </c>
      <c r="BV458" s="81" t="e">
        <f>ROUND(CB458/$E458,4)</f>
        <v>#DIV/0!</v>
      </c>
      <c r="BW458" s="76" t="e">
        <f>SUMPRODUCT(BW459:BW537,$H459:$H537)/$E458</f>
        <v>#DIV/0!</v>
      </c>
      <c r="BX458" s="76" t="e">
        <f>SUMPRODUCT(BX459:BX537,$H459:$H537)/$E458</f>
        <v>#DIV/0!</v>
      </c>
      <c r="BY458" s="76" t="e">
        <f>SUMPRODUCT(BY459:BY537,$H459:$H537)/$E458</f>
        <v>#DIV/0!</v>
      </c>
      <c r="BZ458" s="76" t="e">
        <f>SUMPRODUCT(BZ459:BZ537,$H459:$H537)/$E458</f>
        <v>#DIV/0!</v>
      </c>
      <c r="CA458" s="76" t="e">
        <f>SUMPRODUCT(CA459:CA537,$H459:$H537)/$E458</f>
        <v>#DIV/0!</v>
      </c>
      <c r="CB458" s="77">
        <f>SUM(CB459:CB537)</f>
        <v>0</v>
      </c>
      <c r="CC458" s="81" t="e">
        <f>ROUND(CI458/$E458,4)</f>
        <v>#DIV/0!</v>
      </c>
      <c r="CD458" s="76" t="e">
        <f>SUMPRODUCT(CD459:CD537,$H459:$H537)/$E458</f>
        <v>#DIV/0!</v>
      </c>
      <c r="CE458" s="76" t="e">
        <f>SUMPRODUCT(CE459:CE537,$H459:$H537)/$E458</f>
        <v>#DIV/0!</v>
      </c>
      <c r="CF458" s="76" t="e">
        <f>SUMPRODUCT(CF459:CF537,$H459:$H537)/$E458</f>
        <v>#DIV/0!</v>
      </c>
      <c r="CG458" s="76" t="e">
        <f>SUMPRODUCT(CG459:CG537,$H459:$H537)/$E458</f>
        <v>#DIV/0!</v>
      </c>
      <c r="CH458" s="76" t="e">
        <f>SUMPRODUCT(CH459:CH537,$H459:$H537)/$E458</f>
        <v>#DIV/0!</v>
      </c>
      <c r="CI458" s="77">
        <f>SUM(CI459:CI537)</f>
        <v>0</v>
      </c>
      <c r="CJ458" s="81" t="e">
        <f>ROUND(CP458/$E458,4)</f>
        <v>#DIV/0!</v>
      </c>
      <c r="CK458" s="76" t="e">
        <f>SUMPRODUCT(CK459:CK537,$H459:$H537)/$E458</f>
        <v>#DIV/0!</v>
      </c>
      <c r="CL458" s="76" t="e">
        <f>SUMPRODUCT(CL459:CL537,$H459:$H537)/$E458</f>
        <v>#DIV/0!</v>
      </c>
      <c r="CM458" s="76" t="e">
        <f>SUMPRODUCT(CM459:CM537,$H459:$H537)/$E458</f>
        <v>#DIV/0!</v>
      </c>
      <c r="CN458" s="76" t="e">
        <f>SUMPRODUCT(CN459:CN537,$H459:$H537)/$E458</f>
        <v>#DIV/0!</v>
      </c>
      <c r="CO458" s="76" t="e">
        <f>SUMPRODUCT(CO459:CO537,$H459:$H537)/$E458</f>
        <v>#DIV/0!</v>
      </c>
      <c r="CP458" s="77">
        <f>SUM(CP459:CP537)</f>
        <v>0</v>
      </c>
      <c r="CQ458" s="81" t="e">
        <f>ROUND(CW458/$E458,4)</f>
        <v>#DIV/0!</v>
      </c>
      <c r="CR458" s="76" t="e">
        <f>SUMPRODUCT(CR459:CR537,$H459:$H537)/$E458</f>
        <v>#DIV/0!</v>
      </c>
      <c r="CS458" s="76" t="e">
        <f>SUMPRODUCT(CS459:CS537,$H459:$H537)/$E458</f>
        <v>#DIV/0!</v>
      </c>
      <c r="CT458" s="76" t="e">
        <f>SUMPRODUCT(CT459:CT537,$H459:$H537)/$E458</f>
        <v>#DIV/0!</v>
      </c>
      <c r="CU458" s="76" t="e">
        <f>SUMPRODUCT(CU459:CU537,$H459:$H537)/$E458</f>
        <v>#DIV/0!</v>
      </c>
      <c r="CV458" s="76" t="e">
        <f>SUMPRODUCT(CV459:CV537,$H459:$H537)/$E458</f>
        <v>#DIV/0!</v>
      </c>
      <c r="CW458" s="77">
        <f>SUM(CW459:CW537)</f>
        <v>0</v>
      </c>
      <c r="CX458" s="81" t="e">
        <f>ROUND(DD458/$E458,4)</f>
        <v>#DIV/0!</v>
      </c>
      <c r="CY458" s="76" t="e">
        <f>SUMPRODUCT(CY459:CY537,$H459:$H537)/$E458</f>
        <v>#DIV/0!</v>
      </c>
      <c r="CZ458" s="76" t="e">
        <f>SUMPRODUCT(CZ459:CZ537,$H459:$H537)/$E458</f>
        <v>#DIV/0!</v>
      </c>
      <c r="DA458" s="76" t="e">
        <f>SUMPRODUCT(DA459:DA537,$H459:$H537)/$E458</f>
        <v>#DIV/0!</v>
      </c>
      <c r="DB458" s="76" t="e">
        <f>SUMPRODUCT(DB459:DB537,$H459:$H537)/$E458</f>
        <v>#DIV/0!</v>
      </c>
      <c r="DC458" s="76" t="e">
        <f>SUMPRODUCT(DC459:DC537,$H459:$H537)/$E458</f>
        <v>#DIV/0!</v>
      </c>
      <c r="DD458" s="77">
        <f>SUM(DD459:DD537)</f>
        <v>0</v>
      </c>
      <c r="DE458" s="81" t="e">
        <f>ROUND(DK458/$E458,4)</f>
        <v>#DIV/0!</v>
      </c>
      <c r="DF458" s="76" t="e">
        <f>SUMPRODUCT(DF459:DF537,$H459:$H537)/$E458</f>
        <v>#DIV/0!</v>
      </c>
      <c r="DG458" s="76" t="e">
        <f>SUMPRODUCT(DG459:DG537,$H459:$H537)/$E458</f>
        <v>#DIV/0!</v>
      </c>
      <c r="DH458" s="76" t="e">
        <f>SUMPRODUCT(DH459:DH537,$H459:$H537)/$E458</f>
        <v>#DIV/0!</v>
      </c>
      <c r="DI458" s="76" t="e">
        <f>SUMPRODUCT(DI459:DI537,$H459:$H537)/$E458</f>
        <v>#DIV/0!</v>
      </c>
      <c r="DJ458" s="76" t="e">
        <f>SUMPRODUCT(DJ459:DJ537,$H459:$H537)/$E458</f>
        <v>#DIV/0!</v>
      </c>
      <c r="DK458" s="77">
        <f>SUM(DK459:DK537)</f>
        <v>0</v>
      </c>
      <c r="DL458" s="81" t="e">
        <f>ROUND(DR458/$E458,4)</f>
        <v>#DIV/0!</v>
      </c>
      <c r="DM458" s="76" t="e">
        <f>SUMPRODUCT(DM459:DM537,$H459:$H537)/$E458</f>
        <v>#DIV/0!</v>
      </c>
      <c r="DN458" s="76" t="e">
        <f>SUMPRODUCT(DN459:DN537,$H459:$H537)/$E458</f>
        <v>#DIV/0!</v>
      </c>
      <c r="DO458" s="76" t="e">
        <f>SUMPRODUCT(DO459:DO537,$H459:$H537)/$E458</f>
        <v>#DIV/0!</v>
      </c>
      <c r="DP458" s="76" t="e">
        <f>SUMPRODUCT(DP459:DP537,$H459:$H537)/$E458</f>
        <v>#DIV/0!</v>
      </c>
      <c r="DQ458" s="76" t="e">
        <f>SUMPRODUCT(DQ459:DQ537,$H459:$H537)/$E458</f>
        <v>#DIV/0!</v>
      </c>
      <c r="DR458" s="77">
        <f>SUM(DR459:DR537)</f>
        <v>0</v>
      </c>
      <c r="DS458" s="81" t="e">
        <f>ROUND(DY458/$E458,4)</f>
        <v>#DIV/0!</v>
      </c>
      <c r="DT458" s="76" t="e">
        <f>SUMPRODUCT(DT459:DT537,$H459:$H537)/$E458</f>
        <v>#DIV/0!</v>
      </c>
      <c r="DU458" s="76" t="e">
        <f>SUMPRODUCT(DU459:DU537,$H459:$H537)/$E458</f>
        <v>#DIV/0!</v>
      </c>
      <c r="DV458" s="76" t="e">
        <f>SUMPRODUCT(DV459:DV537,$H459:$H537)/$E458</f>
        <v>#DIV/0!</v>
      </c>
      <c r="DW458" s="76" t="e">
        <f>SUMPRODUCT(DW459:DW537,$H459:$H537)/$E458</f>
        <v>#DIV/0!</v>
      </c>
      <c r="DX458" s="76" t="e">
        <f>SUMPRODUCT(DX459:DX537,$H459:$H537)/$E458</f>
        <v>#DIV/0!</v>
      </c>
      <c r="DY458" s="77">
        <f>SUM(DY459:DY537)</f>
        <v>0</v>
      </c>
      <c r="DZ458" s="81" t="e">
        <f>ROUND(EF458/$E458,4)</f>
        <v>#DIV/0!</v>
      </c>
      <c r="EA458" s="76" t="e">
        <f>SUMPRODUCT(EA459:EA537,$H459:$H537)/$E458</f>
        <v>#DIV/0!</v>
      </c>
      <c r="EB458" s="76" t="e">
        <f>SUMPRODUCT(EB459:EB537,$H459:$H537)/$E458</f>
        <v>#DIV/0!</v>
      </c>
      <c r="EC458" s="76" t="e">
        <f>SUMPRODUCT(EC459:EC537,$H459:$H537)/$E458</f>
        <v>#DIV/0!</v>
      </c>
      <c r="ED458" s="76" t="e">
        <f>SUMPRODUCT(ED459:ED537,$H459:$H537)/$E458</f>
        <v>#DIV/0!</v>
      </c>
      <c r="EE458" s="76" t="e">
        <f>SUMPRODUCT(EE459:EE537,$H459:$H537)/$E458</f>
        <v>#DIV/0!</v>
      </c>
      <c r="EF458" s="77">
        <f>SUM(EF459:EF537)</f>
        <v>0</v>
      </c>
      <c r="EG458" s="63" t="e">
        <f>ROUND(EH458/E458,4)</f>
        <v>#DIV/0!</v>
      </c>
      <c r="EH458" s="80">
        <f>E458-EJ458</f>
        <v>0</v>
      </c>
      <c r="EI458" s="63" t="e">
        <f>ROUND(EJ458/E458,4)</f>
        <v>#DIV/0!</v>
      </c>
      <c r="EJ458" s="66">
        <f t="shared" si="160"/>
        <v>0</v>
      </c>
      <c r="EM458" s="67"/>
    </row>
    <row r="459" spans="1:143" outlineLevel="1" x14ac:dyDescent="0.2">
      <c r="A459" s="311" t="s">
        <v>240</v>
      </c>
      <c r="B459" s="312"/>
      <c r="C459" s="307"/>
      <c r="D459" s="33" t="s">
        <v>590</v>
      </c>
      <c r="E459" s="28">
        <f>SUM(H460:H461)</f>
        <v>0</v>
      </c>
      <c r="F459" s="28"/>
      <c r="G459" s="28"/>
      <c r="H459" s="28"/>
      <c r="I459" s="27" t="e">
        <f>E459/$G$686</f>
        <v>#DIV/0!</v>
      </c>
      <c r="J459" s="19">
        <f t="shared" si="159"/>
        <v>0</v>
      </c>
      <c r="K459" s="68"/>
      <c r="L459" s="69"/>
      <c r="M459" s="69"/>
      <c r="N459" s="69"/>
      <c r="O459" s="69"/>
      <c r="P459" s="70"/>
      <c r="Q459" s="73"/>
      <c r="R459" s="68"/>
      <c r="S459" s="69"/>
      <c r="T459" s="69"/>
      <c r="U459" s="69"/>
      <c r="V459" s="69"/>
      <c r="W459" s="70"/>
      <c r="X459" s="71"/>
      <c r="Y459" s="68"/>
      <c r="Z459" s="69"/>
      <c r="AA459" s="69"/>
      <c r="AB459" s="69"/>
      <c r="AC459" s="69"/>
      <c r="AD459" s="70"/>
      <c r="AE459" s="71"/>
      <c r="AF459" s="68"/>
      <c r="AG459" s="69"/>
      <c r="AH459" s="69"/>
      <c r="AI459" s="69"/>
      <c r="AJ459" s="69"/>
      <c r="AK459" s="70"/>
      <c r="AL459" s="71"/>
      <c r="AM459" s="68"/>
      <c r="AN459" s="69"/>
      <c r="AO459" s="69"/>
      <c r="AP459" s="69"/>
      <c r="AQ459" s="69"/>
      <c r="AR459" s="70"/>
      <c r="AS459" s="71"/>
      <c r="AT459" s="68"/>
      <c r="AU459" s="69"/>
      <c r="AV459" s="69"/>
      <c r="AW459" s="69"/>
      <c r="AX459" s="69"/>
      <c r="AY459" s="70"/>
      <c r="AZ459" s="71"/>
      <c r="BA459" s="68"/>
      <c r="BB459" s="69"/>
      <c r="BC459" s="69"/>
      <c r="BD459" s="69"/>
      <c r="BE459" s="69"/>
      <c r="BF459" s="70"/>
      <c r="BG459" s="71"/>
      <c r="BH459" s="68"/>
      <c r="BI459" s="69"/>
      <c r="BJ459" s="69"/>
      <c r="BK459" s="69"/>
      <c r="BL459" s="69"/>
      <c r="BM459" s="70"/>
      <c r="BN459" s="71"/>
      <c r="BO459" s="68"/>
      <c r="BP459" s="69"/>
      <c r="BQ459" s="69"/>
      <c r="BR459" s="69"/>
      <c r="BS459" s="69"/>
      <c r="BT459" s="70"/>
      <c r="BU459" s="71"/>
      <c r="BV459" s="68"/>
      <c r="BW459" s="69"/>
      <c r="BX459" s="69"/>
      <c r="BY459" s="69"/>
      <c r="BZ459" s="69"/>
      <c r="CA459" s="70"/>
      <c r="CB459" s="71"/>
      <c r="CC459" s="68"/>
      <c r="CD459" s="69"/>
      <c r="CE459" s="69"/>
      <c r="CF459" s="69"/>
      <c r="CG459" s="69"/>
      <c r="CH459" s="70"/>
      <c r="CI459" s="71"/>
      <c r="CJ459" s="68"/>
      <c r="CK459" s="69"/>
      <c r="CL459" s="69"/>
      <c r="CM459" s="69"/>
      <c r="CN459" s="69"/>
      <c r="CO459" s="70"/>
      <c r="CP459" s="71"/>
      <c r="CQ459" s="68"/>
      <c r="CR459" s="69"/>
      <c r="CS459" s="69"/>
      <c r="CT459" s="69"/>
      <c r="CU459" s="69"/>
      <c r="CV459" s="70"/>
      <c r="CW459" s="71"/>
      <c r="CX459" s="68"/>
      <c r="CY459" s="69"/>
      <c r="CZ459" s="69"/>
      <c r="DA459" s="69"/>
      <c r="DB459" s="69"/>
      <c r="DC459" s="70"/>
      <c r="DD459" s="71"/>
      <c r="DE459" s="68"/>
      <c r="DF459" s="69"/>
      <c r="DG459" s="69"/>
      <c r="DH459" s="69"/>
      <c r="DI459" s="69"/>
      <c r="DJ459" s="70"/>
      <c r="DK459" s="71"/>
      <c r="DL459" s="68"/>
      <c r="DM459" s="69"/>
      <c r="DN459" s="69"/>
      <c r="DO459" s="69"/>
      <c r="DP459" s="69"/>
      <c r="DQ459" s="70"/>
      <c r="DR459" s="71"/>
      <c r="DS459" s="68"/>
      <c r="DT459" s="69"/>
      <c r="DU459" s="69"/>
      <c r="DV459" s="69"/>
      <c r="DW459" s="69"/>
      <c r="DX459" s="70"/>
      <c r="DY459" s="71"/>
      <c r="DZ459" s="68"/>
      <c r="EA459" s="69"/>
      <c r="EB459" s="69"/>
      <c r="EC459" s="69"/>
      <c r="ED459" s="69"/>
      <c r="EE459" s="70"/>
      <c r="EF459" s="71"/>
      <c r="EG459" s="70"/>
      <c r="EH459" s="73"/>
      <c r="EI459" s="70">
        <f t="shared" ref="EI459:EI460" si="170">SUM(CJ459,CC459,BV459,BO459,BH459,BA459,AT459,AM459,AF459,Y459,R459,K459,CQ459,CX459,DE459,DL459,DS459,DZ459)</f>
        <v>0</v>
      </c>
      <c r="EJ459" s="66">
        <f t="shared" si="160"/>
        <v>0</v>
      </c>
      <c r="EM459" s="67"/>
    </row>
    <row r="460" spans="1:143" outlineLevel="1" x14ac:dyDescent="0.2">
      <c r="A460" s="302" t="s">
        <v>559</v>
      </c>
      <c r="B460" s="303" t="s">
        <v>177</v>
      </c>
      <c r="C460" s="306" t="str">
        <f>IFERROR(IFERROR(IF(MATCH(B460,[1]SINAPI!$A$3:$A$7037,0),(PROPER(VLOOKUP(B460,[1]SINAPI!$A$3:$E$7037,5,0))),0),IFERROR(IF(MATCH(B460,'[1]CDHU-182'!$A$9:$A$4098,0),(UPPER(VLOOKUP(B460,'[1]CDHU-182'!$A$9:$H$4098,8,0))),0),IFERROR(IF(MATCH(B460,[1]FDE!$A$7:$A$3232,0),(VLOOKUP(B460,[1]FDE!$A$7:$E$3232,5,0)),0),IF(MATCH(B460,'[1]SIURB Edif'!$A$2:$A$2699,0),(PROPER(VLOOKUP(B460,'[1]SIURB Edif'!A$2:E$2699,5,0))),0))))," ")</f>
        <v>CDHU-182</v>
      </c>
      <c r="D460" s="169" t="s">
        <v>826</v>
      </c>
      <c r="E460" s="170" t="s">
        <v>880</v>
      </c>
      <c r="F460" s="171">
        <v>3</v>
      </c>
      <c r="G460" s="74"/>
      <c r="H460" s="172">
        <f>ROUND(IFERROR(F460*G460," - "),2)</f>
        <v>0</v>
      </c>
      <c r="I460" s="175" t="e">
        <f>H460/$G$686</f>
        <v>#DIV/0!</v>
      </c>
      <c r="J460" s="19">
        <f t="shared" si="159"/>
        <v>1</v>
      </c>
      <c r="K460" s="68">
        <f>SUM(L460:P460)</f>
        <v>0</v>
      </c>
      <c r="L460" s="69"/>
      <c r="M460" s="69"/>
      <c r="N460" s="69"/>
      <c r="O460" s="69"/>
      <c r="P460" s="69"/>
      <c r="Q460" s="73">
        <f>K460*$H460</f>
        <v>0</v>
      </c>
      <c r="R460" s="68">
        <f>SUM(S460:W460)</f>
        <v>0</v>
      </c>
      <c r="S460" s="69"/>
      <c r="T460" s="69"/>
      <c r="U460" s="69"/>
      <c r="V460" s="69"/>
      <c r="W460" s="69"/>
      <c r="X460" s="71">
        <f>R460*$H460</f>
        <v>0</v>
      </c>
      <c r="Y460" s="68">
        <f>SUM(Z460:AD460)</f>
        <v>0</v>
      </c>
      <c r="Z460" s="69"/>
      <c r="AA460" s="69"/>
      <c r="AB460" s="69"/>
      <c r="AC460" s="69"/>
      <c r="AD460" s="69"/>
      <c r="AE460" s="71">
        <f>Y460*$H460</f>
        <v>0</v>
      </c>
      <c r="AF460" s="68">
        <f>SUM(AG460:AK460)</f>
        <v>0</v>
      </c>
      <c r="AG460" s="69"/>
      <c r="AH460" s="69"/>
      <c r="AI460" s="69"/>
      <c r="AJ460" s="69"/>
      <c r="AK460" s="69"/>
      <c r="AL460" s="71">
        <f>AF460*$H460</f>
        <v>0</v>
      </c>
      <c r="AM460" s="68">
        <f>SUM(AN460:AR460)</f>
        <v>0</v>
      </c>
      <c r="AN460" s="69"/>
      <c r="AO460" s="69"/>
      <c r="AP460" s="69"/>
      <c r="AQ460" s="69"/>
      <c r="AR460" s="69"/>
      <c r="AS460" s="71">
        <f>AM460*$H460</f>
        <v>0</v>
      </c>
      <c r="AT460" s="68">
        <f>SUM(AU460:AY460)</f>
        <v>0</v>
      </c>
      <c r="AU460" s="69"/>
      <c r="AV460" s="69"/>
      <c r="AW460" s="69"/>
      <c r="AX460" s="69"/>
      <c r="AY460" s="69"/>
      <c r="AZ460" s="71">
        <f>AT460*$H460</f>
        <v>0</v>
      </c>
      <c r="BA460" s="68">
        <f>SUM(BB460:BF460)</f>
        <v>0</v>
      </c>
      <c r="BB460" s="69"/>
      <c r="BC460" s="69"/>
      <c r="BD460" s="69"/>
      <c r="BE460" s="69"/>
      <c r="BF460" s="69"/>
      <c r="BG460" s="71">
        <f>BA460*$H460</f>
        <v>0</v>
      </c>
      <c r="BH460" s="68">
        <f>SUM(BI460:BM460)</f>
        <v>0</v>
      </c>
      <c r="BI460" s="69"/>
      <c r="BJ460" s="69"/>
      <c r="BK460" s="69"/>
      <c r="BL460" s="69"/>
      <c r="BM460" s="69"/>
      <c r="BN460" s="71">
        <f>BH460*$H460</f>
        <v>0</v>
      </c>
      <c r="BO460" s="68">
        <f>SUM(BP460:BT460)</f>
        <v>0</v>
      </c>
      <c r="BP460" s="69"/>
      <c r="BQ460" s="69"/>
      <c r="BR460" s="69"/>
      <c r="BS460" s="69"/>
      <c r="BT460" s="69"/>
      <c r="BU460" s="71">
        <f>BO460*$H460</f>
        <v>0</v>
      </c>
      <c r="BV460" s="68">
        <f>SUM(BW460:CA460)</f>
        <v>0</v>
      </c>
      <c r="BW460" s="69"/>
      <c r="BX460" s="69"/>
      <c r="BY460" s="69"/>
      <c r="BZ460" s="69"/>
      <c r="CA460" s="69"/>
      <c r="CB460" s="71">
        <f>BV460*$H460</f>
        <v>0</v>
      </c>
      <c r="CC460" s="68">
        <f>SUM(CD460:CH460)</f>
        <v>0</v>
      </c>
      <c r="CD460" s="69"/>
      <c r="CE460" s="69"/>
      <c r="CF460" s="69"/>
      <c r="CG460" s="69"/>
      <c r="CH460" s="69"/>
      <c r="CI460" s="71">
        <f>CC460*$H460</f>
        <v>0</v>
      </c>
      <c r="CJ460" s="68">
        <f>SUM(CK460:CO460)</f>
        <v>0</v>
      </c>
      <c r="CK460" s="69"/>
      <c r="CL460" s="69"/>
      <c r="CM460" s="69"/>
      <c r="CN460" s="69"/>
      <c r="CO460" s="69"/>
      <c r="CP460" s="71">
        <f>CJ460*$H460</f>
        <v>0</v>
      </c>
      <c r="CQ460" s="68">
        <f>SUM(CR460:CV460)</f>
        <v>0</v>
      </c>
      <c r="CR460" s="69"/>
      <c r="CS460" s="69"/>
      <c r="CT460" s="69"/>
      <c r="CU460" s="69"/>
      <c r="CV460" s="69"/>
      <c r="CW460" s="71">
        <f>CQ460*$H460</f>
        <v>0</v>
      </c>
      <c r="CX460" s="68">
        <f>SUM(CY460:DC460)</f>
        <v>0</v>
      </c>
      <c r="CY460" s="69"/>
      <c r="CZ460" s="69"/>
      <c r="DA460" s="69"/>
      <c r="DB460" s="69"/>
      <c r="DC460" s="69"/>
      <c r="DD460" s="71">
        <f>CX460*$H460</f>
        <v>0</v>
      </c>
      <c r="DE460" s="68">
        <f>SUM(DF460:DJ460)</f>
        <v>0</v>
      </c>
      <c r="DF460" s="69"/>
      <c r="DG460" s="69"/>
      <c r="DH460" s="69"/>
      <c r="DI460" s="69"/>
      <c r="DJ460" s="69"/>
      <c r="DK460" s="71">
        <f>DE460*$H460</f>
        <v>0</v>
      </c>
      <c r="DL460" s="68">
        <f>SUM(DM460:DQ460)</f>
        <v>0</v>
      </c>
      <c r="DM460" s="69"/>
      <c r="DN460" s="69"/>
      <c r="DO460" s="69"/>
      <c r="DP460" s="69"/>
      <c r="DQ460" s="69"/>
      <c r="DR460" s="71">
        <f>DL460*$H460</f>
        <v>0</v>
      </c>
      <c r="DS460" s="68">
        <f>SUM(DT460:DX460)</f>
        <v>0</v>
      </c>
      <c r="DT460" s="69"/>
      <c r="DU460" s="69"/>
      <c r="DV460" s="69"/>
      <c r="DW460" s="69"/>
      <c r="DX460" s="69"/>
      <c r="DY460" s="71">
        <f>DS460*$H460</f>
        <v>0</v>
      </c>
      <c r="DZ460" s="68">
        <f>SUM(EA460:EE460)</f>
        <v>0</v>
      </c>
      <c r="EA460" s="69"/>
      <c r="EB460" s="69"/>
      <c r="EC460" s="69"/>
      <c r="ED460" s="69"/>
      <c r="EE460" s="69"/>
      <c r="EF460" s="71">
        <f>DZ460*$H460</f>
        <v>0</v>
      </c>
      <c r="EG460" s="70">
        <f>1-EI460</f>
        <v>1</v>
      </c>
      <c r="EH460" s="73">
        <f>H460-EJ460</f>
        <v>0</v>
      </c>
      <c r="EI460" s="70">
        <f t="shared" si="170"/>
        <v>0</v>
      </c>
      <c r="EJ460" s="66">
        <f t="shared" si="160"/>
        <v>0</v>
      </c>
      <c r="EM460" s="67"/>
    </row>
    <row r="461" spans="1:143" outlineLevel="1" x14ac:dyDescent="0.2">
      <c r="A461" s="302" t="s">
        <v>560</v>
      </c>
      <c r="B461" s="303" t="s">
        <v>179</v>
      </c>
      <c r="C461" s="306" t="str">
        <f>IFERROR(IFERROR(IF(MATCH(B461,[1]SINAPI!$A$3:$A$7037,0),(PROPER(VLOOKUP(B461,[1]SINAPI!$A$3:$E$7037,5,0))),0),IFERROR(IF(MATCH(B461,'[1]CDHU-182'!$A$9:$A$4098,0),(UPPER(VLOOKUP(B461,'[1]CDHU-182'!$A$9:$H$4098,8,0))),0),IFERROR(IF(MATCH(B461,[1]FDE!$A$7:$A$3232,0),(VLOOKUP(B461,[1]FDE!$A$7:$E$3232,5,0)),0),IF(MATCH(B461,'[1]SIURB Edif'!$A$2:$A$2699,0),(PROPER(VLOOKUP(B461,'[1]SIURB Edif'!A$2:E$2699,5,0))),0))))," ")</f>
        <v>CDHU-182</v>
      </c>
      <c r="D461" s="169" t="s">
        <v>827</v>
      </c>
      <c r="E461" s="170" t="s">
        <v>322</v>
      </c>
      <c r="F461" s="171">
        <v>6</v>
      </c>
      <c r="G461" s="74"/>
      <c r="H461" s="172">
        <f>ROUND(IFERROR(F461*G461," - "),2)</f>
        <v>0</v>
      </c>
      <c r="I461" s="175" t="e">
        <f>H461/$G$686</f>
        <v>#DIV/0!</v>
      </c>
      <c r="J461" s="19">
        <f t="shared" ref="J461" si="171">EG461</f>
        <v>1</v>
      </c>
      <c r="K461" s="68">
        <f>SUM(L461:P461)</f>
        <v>0</v>
      </c>
      <c r="L461" s="69"/>
      <c r="M461" s="69"/>
      <c r="N461" s="69"/>
      <c r="O461" s="69"/>
      <c r="P461" s="69"/>
      <c r="Q461" s="73">
        <f>K461*$H461</f>
        <v>0</v>
      </c>
      <c r="R461" s="68">
        <f>SUM(S461:W461)</f>
        <v>0</v>
      </c>
      <c r="S461" s="69"/>
      <c r="T461" s="69"/>
      <c r="U461" s="69"/>
      <c r="V461" s="69"/>
      <c r="W461" s="69"/>
      <c r="X461" s="71">
        <f>R461*$H461</f>
        <v>0</v>
      </c>
      <c r="Y461" s="68">
        <f>SUM(Z461:AD461)</f>
        <v>0</v>
      </c>
      <c r="Z461" s="69"/>
      <c r="AA461" s="69"/>
      <c r="AB461" s="69"/>
      <c r="AC461" s="69"/>
      <c r="AD461" s="69"/>
      <c r="AE461" s="71">
        <f>Y461*$H461</f>
        <v>0</v>
      </c>
      <c r="AF461" s="68">
        <f>SUM(AG461:AK461)</f>
        <v>0</v>
      </c>
      <c r="AG461" s="69"/>
      <c r="AH461" s="69"/>
      <c r="AI461" s="69"/>
      <c r="AJ461" s="69"/>
      <c r="AK461" s="69"/>
      <c r="AL461" s="71">
        <f>AF461*$H461</f>
        <v>0</v>
      </c>
      <c r="AM461" s="68">
        <f>SUM(AN461:AR461)</f>
        <v>0</v>
      </c>
      <c r="AN461" s="69"/>
      <c r="AO461" s="69"/>
      <c r="AP461" s="69"/>
      <c r="AQ461" s="69"/>
      <c r="AR461" s="69"/>
      <c r="AS461" s="71">
        <f>AM461*$H461</f>
        <v>0</v>
      </c>
      <c r="AT461" s="68">
        <f>SUM(AU461:AY461)</f>
        <v>0</v>
      </c>
      <c r="AU461" s="69"/>
      <c r="AV461" s="69"/>
      <c r="AW461" s="69"/>
      <c r="AX461" s="69"/>
      <c r="AY461" s="69"/>
      <c r="AZ461" s="71">
        <f>AT461*$H461</f>
        <v>0</v>
      </c>
      <c r="BA461" s="68">
        <f>SUM(BB461:BF461)</f>
        <v>0</v>
      </c>
      <c r="BB461" s="69"/>
      <c r="BC461" s="69"/>
      <c r="BD461" s="69"/>
      <c r="BE461" s="69"/>
      <c r="BF461" s="69"/>
      <c r="BG461" s="71">
        <f>BA461*$H461</f>
        <v>0</v>
      </c>
      <c r="BH461" s="68">
        <f>SUM(BI461:BM461)</f>
        <v>0</v>
      </c>
      <c r="BI461" s="69"/>
      <c r="BJ461" s="69"/>
      <c r="BK461" s="69"/>
      <c r="BL461" s="69"/>
      <c r="BM461" s="69"/>
      <c r="BN461" s="71">
        <f>BH461*$H461</f>
        <v>0</v>
      </c>
      <c r="BO461" s="68">
        <f>SUM(BP461:BT461)</f>
        <v>0</v>
      </c>
      <c r="BP461" s="69"/>
      <c r="BQ461" s="69"/>
      <c r="BR461" s="69"/>
      <c r="BS461" s="69"/>
      <c r="BT461" s="69"/>
      <c r="BU461" s="71">
        <f>BO461*$H461</f>
        <v>0</v>
      </c>
      <c r="BV461" s="68">
        <f>SUM(BW461:CA461)</f>
        <v>0</v>
      </c>
      <c r="BW461" s="69"/>
      <c r="BX461" s="69"/>
      <c r="BY461" s="69"/>
      <c r="BZ461" s="69"/>
      <c r="CA461" s="69"/>
      <c r="CB461" s="71">
        <f>BV461*$H461</f>
        <v>0</v>
      </c>
      <c r="CC461" s="68">
        <f>SUM(CD461:CH461)</f>
        <v>0</v>
      </c>
      <c r="CD461" s="69"/>
      <c r="CE461" s="69"/>
      <c r="CF461" s="69"/>
      <c r="CG461" s="69"/>
      <c r="CH461" s="69"/>
      <c r="CI461" s="71">
        <f>CC461*$H461</f>
        <v>0</v>
      </c>
      <c r="CJ461" s="68">
        <f>SUM(CK461:CO461)</f>
        <v>0</v>
      </c>
      <c r="CK461" s="69"/>
      <c r="CL461" s="69"/>
      <c r="CM461" s="69"/>
      <c r="CN461" s="69"/>
      <c r="CO461" s="69"/>
      <c r="CP461" s="71">
        <f>CJ461*$H461</f>
        <v>0</v>
      </c>
      <c r="CQ461" s="68">
        <f>SUM(CR461:CV461)</f>
        <v>0</v>
      </c>
      <c r="CR461" s="69"/>
      <c r="CS461" s="69"/>
      <c r="CT461" s="69"/>
      <c r="CU461" s="69"/>
      <c r="CV461" s="69"/>
      <c r="CW461" s="71">
        <f>CQ461*$H461</f>
        <v>0</v>
      </c>
      <c r="CX461" s="68">
        <f>SUM(CY461:DC461)</f>
        <v>0</v>
      </c>
      <c r="CY461" s="69"/>
      <c r="CZ461" s="69"/>
      <c r="DA461" s="69"/>
      <c r="DB461" s="69"/>
      <c r="DC461" s="69"/>
      <c r="DD461" s="71">
        <f>CX461*$H461</f>
        <v>0</v>
      </c>
      <c r="DE461" s="68">
        <f>SUM(DF461:DJ461)</f>
        <v>0</v>
      </c>
      <c r="DF461" s="69"/>
      <c r="DG461" s="69"/>
      <c r="DH461" s="69"/>
      <c r="DI461" s="69"/>
      <c r="DJ461" s="69"/>
      <c r="DK461" s="71">
        <f>DE461*$H461</f>
        <v>0</v>
      </c>
      <c r="DL461" s="68">
        <f>SUM(DM461:DQ461)</f>
        <v>0</v>
      </c>
      <c r="DM461" s="69"/>
      <c r="DN461" s="69"/>
      <c r="DO461" s="69"/>
      <c r="DP461" s="69"/>
      <c r="DQ461" s="69"/>
      <c r="DR461" s="71">
        <f>DL461*$H461</f>
        <v>0</v>
      </c>
      <c r="DS461" s="68">
        <f>SUM(DT461:DX461)</f>
        <v>0</v>
      </c>
      <c r="DT461" s="69"/>
      <c r="DU461" s="69"/>
      <c r="DV461" s="69"/>
      <c r="DW461" s="69"/>
      <c r="DX461" s="69"/>
      <c r="DY461" s="71">
        <f>DS461*$H461</f>
        <v>0</v>
      </c>
      <c r="DZ461" s="68">
        <f>SUM(EA461:EE461)</f>
        <v>0</v>
      </c>
      <c r="EA461" s="69"/>
      <c r="EB461" s="69"/>
      <c r="EC461" s="69"/>
      <c r="ED461" s="69"/>
      <c r="EE461" s="69"/>
      <c r="EF461" s="71">
        <f>DZ461*$H461</f>
        <v>0</v>
      </c>
      <c r="EG461" s="70">
        <f>1-EI461</f>
        <v>1</v>
      </c>
      <c r="EH461" s="73">
        <f>H461-EJ461</f>
        <v>0</v>
      </c>
      <c r="EI461" s="70">
        <f t="shared" ref="EI461" si="172">SUM(CJ461,CC461,BV461,BO461,BH461,BA461,AT461,AM461,AF461,Y461,R461,K461,CQ461,CX461,DE461,DL461,DS461,DZ461)</f>
        <v>0</v>
      </c>
      <c r="EJ461" s="66">
        <f t="shared" ref="EJ461" si="173">SUM(CP461,CI461,CB461,BU461,BN461,BG461,AZ461,AS461,AL461,AE461,X461,Q461,CW461,DD461,DK461,DR461,DY461,EF461)</f>
        <v>0</v>
      </c>
      <c r="EM461" s="67"/>
    </row>
    <row r="462" spans="1:143" outlineLevel="1" x14ac:dyDescent="0.2">
      <c r="A462" s="313" t="s">
        <v>241</v>
      </c>
      <c r="B462" s="314"/>
      <c r="C462" s="307"/>
      <c r="D462" s="176" t="s">
        <v>591</v>
      </c>
      <c r="E462" s="28">
        <f>SUM(H463:H464)</f>
        <v>0</v>
      </c>
      <c r="F462" s="28"/>
      <c r="G462" s="28"/>
      <c r="H462" s="28"/>
      <c r="I462" s="27" t="e">
        <f>E462/$G$686</f>
        <v>#DIV/0!</v>
      </c>
      <c r="J462" s="19">
        <f t="shared" ref="J462:J463" si="174">EG462</f>
        <v>1</v>
      </c>
      <c r="K462" s="68"/>
      <c r="L462" s="69"/>
      <c r="M462" s="69"/>
      <c r="N462" s="69"/>
      <c r="O462" s="69"/>
      <c r="P462" s="70"/>
      <c r="Q462" s="73"/>
      <c r="R462" s="68"/>
      <c r="S462" s="69"/>
      <c r="T462" s="69"/>
      <c r="U462" s="69"/>
      <c r="V462" s="69"/>
      <c r="W462" s="70"/>
      <c r="X462" s="71"/>
      <c r="Y462" s="68"/>
      <c r="Z462" s="69"/>
      <c r="AA462" s="69"/>
      <c r="AB462" s="69"/>
      <c r="AC462" s="69"/>
      <c r="AD462" s="70"/>
      <c r="AE462" s="71"/>
      <c r="AF462" s="68"/>
      <c r="AG462" s="69"/>
      <c r="AH462" s="69"/>
      <c r="AI462" s="69"/>
      <c r="AJ462" s="69"/>
      <c r="AK462" s="70"/>
      <c r="AL462" s="71"/>
      <c r="AM462" s="68"/>
      <c r="AN462" s="69"/>
      <c r="AO462" s="69"/>
      <c r="AP462" s="69"/>
      <c r="AQ462" s="69"/>
      <c r="AR462" s="70"/>
      <c r="AS462" s="71"/>
      <c r="AT462" s="68"/>
      <c r="AU462" s="69"/>
      <c r="AV462" s="69"/>
      <c r="AW462" s="69"/>
      <c r="AX462" s="69"/>
      <c r="AY462" s="70"/>
      <c r="AZ462" s="71"/>
      <c r="BA462" s="68"/>
      <c r="BB462" s="69"/>
      <c r="BC462" s="69"/>
      <c r="BD462" s="69"/>
      <c r="BE462" s="69"/>
      <c r="BF462" s="70"/>
      <c r="BG462" s="71"/>
      <c r="BH462" s="68"/>
      <c r="BI462" s="69"/>
      <c r="BJ462" s="69"/>
      <c r="BK462" s="69"/>
      <c r="BL462" s="69"/>
      <c r="BM462" s="70"/>
      <c r="BN462" s="71"/>
      <c r="BO462" s="68"/>
      <c r="BP462" s="69"/>
      <c r="BQ462" s="69"/>
      <c r="BR462" s="69"/>
      <c r="BS462" s="69"/>
      <c r="BT462" s="70"/>
      <c r="BU462" s="71"/>
      <c r="BV462" s="68"/>
      <c r="BW462" s="69"/>
      <c r="BX462" s="69"/>
      <c r="BY462" s="69"/>
      <c r="BZ462" s="69"/>
      <c r="CA462" s="70"/>
      <c r="CB462" s="71"/>
      <c r="CC462" s="68"/>
      <c r="CD462" s="69"/>
      <c r="CE462" s="69"/>
      <c r="CF462" s="69"/>
      <c r="CG462" s="69"/>
      <c r="CH462" s="70"/>
      <c r="CI462" s="71"/>
      <c r="CJ462" s="68"/>
      <c r="CK462" s="69"/>
      <c r="CL462" s="69"/>
      <c r="CM462" s="69"/>
      <c r="CN462" s="69"/>
      <c r="CO462" s="70"/>
      <c r="CP462" s="71"/>
      <c r="CQ462" s="68"/>
      <c r="CR462" s="69"/>
      <c r="CS462" s="69"/>
      <c r="CT462" s="69"/>
      <c r="CU462" s="69"/>
      <c r="CV462" s="70"/>
      <c r="CW462" s="71"/>
      <c r="CX462" s="68"/>
      <c r="CY462" s="69"/>
      <c r="CZ462" s="69"/>
      <c r="DA462" s="69"/>
      <c r="DB462" s="69"/>
      <c r="DC462" s="70"/>
      <c r="DD462" s="71"/>
      <c r="DE462" s="68"/>
      <c r="DF462" s="69"/>
      <c r="DG462" s="69"/>
      <c r="DH462" s="69"/>
      <c r="DI462" s="69"/>
      <c r="DJ462" s="70"/>
      <c r="DK462" s="71"/>
      <c r="DL462" s="68"/>
      <c r="DM462" s="69"/>
      <c r="DN462" s="69"/>
      <c r="DO462" s="69"/>
      <c r="DP462" s="69"/>
      <c r="DQ462" s="70"/>
      <c r="DR462" s="71"/>
      <c r="DS462" s="68"/>
      <c r="DT462" s="69"/>
      <c r="DU462" s="69"/>
      <c r="DV462" s="69"/>
      <c r="DW462" s="69"/>
      <c r="DX462" s="70"/>
      <c r="DY462" s="71"/>
      <c r="DZ462" s="68"/>
      <c r="EA462" s="69"/>
      <c r="EB462" s="69"/>
      <c r="EC462" s="69"/>
      <c r="ED462" s="69"/>
      <c r="EE462" s="70"/>
      <c r="EF462" s="71"/>
      <c r="EG462" s="70">
        <f t="shared" ref="EG462:EG463" si="175">1-EI462</f>
        <v>1</v>
      </c>
      <c r="EH462" s="73">
        <f t="shared" ref="EH462:EH463" si="176">H462-EJ462</f>
        <v>0</v>
      </c>
      <c r="EI462" s="70">
        <f t="shared" ref="EI462:EI463" si="177">SUM(CJ462,CC462,BV462,BO462,BH462,BA462,AT462,AM462,AF462,Y462,R462,K462,CQ462,CX462,DE462,DL462,DS462,DZ462)</f>
        <v>0</v>
      </c>
      <c r="EJ462" s="66">
        <f t="shared" ref="EJ462:EJ463" si="178">SUM(CP462,CI462,CB462,BU462,BN462,BG462,AZ462,AS462,AL462,AE462,X462,Q462,CW462,DD462,DK462,DR462,DY462,EF462)</f>
        <v>0</v>
      </c>
      <c r="EM462" s="67"/>
    </row>
    <row r="463" spans="1:143" outlineLevel="1" x14ac:dyDescent="0.2">
      <c r="A463" s="302" t="s">
        <v>611</v>
      </c>
      <c r="B463" s="303" t="s">
        <v>181</v>
      </c>
      <c r="C463" s="306" t="str">
        <f>IFERROR(IFERROR(IF(MATCH(B463,[1]SINAPI!$A$3:$A$7037,0),(PROPER(VLOOKUP(B463,[1]SINAPI!$A$3:$E$7037,5,0))),0),IFERROR(IF(MATCH(B463,'[1]CDHU-182'!$A$9:$A$4098,0),(UPPER(VLOOKUP(B463,'[1]CDHU-182'!$A$9:$H$4098,8,0))),0),IFERROR(IF(MATCH(B463,[1]FDE!$A$7:$A$3232,0),(VLOOKUP(B463,[1]FDE!$A$7:$E$3232,5,0)),0),IF(MATCH(B463,'[1]SIURB Edif'!$A$2:$A$2699,0),(PROPER(VLOOKUP(B463,'[1]SIURB Edif'!A$2:E$2699,5,0))),0))))," ")</f>
        <v>CDHU-182</v>
      </c>
      <c r="D463" s="169" t="s">
        <v>828</v>
      </c>
      <c r="E463" s="170" t="s">
        <v>339</v>
      </c>
      <c r="F463" s="174">
        <v>0.47</v>
      </c>
      <c r="G463" s="74"/>
      <c r="H463" s="177">
        <f>ROUND(IFERROR(F463*G463," - "),2)</f>
        <v>0</v>
      </c>
      <c r="I463" s="178" t="e">
        <f>H463/$G$686</f>
        <v>#DIV/0!</v>
      </c>
      <c r="J463" s="19">
        <f t="shared" si="174"/>
        <v>1</v>
      </c>
      <c r="K463" s="68">
        <f>SUM(L463:P463)</f>
        <v>0</v>
      </c>
      <c r="L463" s="69"/>
      <c r="M463" s="69"/>
      <c r="N463" s="69"/>
      <c r="O463" s="69"/>
      <c r="P463" s="69"/>
      <c r="Q463" s="73">
        <f>K463*$H463</f>
        <v>0</v>
      </c>
      <c r="R463" s="68">
        <f>SUM(S463:W463)</f>
        <v>0</v>
      </c>
      <c r="S463" s="69"/>
      <c r="T463" s="69"/>
      <c r="U463" s="69"/>
      <c r="V463" s="69"/>
      <c r="W463" s="69"/>
      <c r="X463" s="71">
        <f>R463*$H463</f>
        <v>0</v>
      </c>
      <c r="Y463" s="68">
        <f>SUM(Z463:AD463)</f>
        <v>0</v>
      </c>
      <c r="Z463" s="69"/>
      <c r="AA463" s="69"/>
      <c r="AB463" s="69"/>
      <c r="AC463" s="69"/>
      <c r="AD463" s="69"/>
      <c r="AE463" s="71">
        <f>Y463*$H463</f>
        <v>0</v>
      </c>
      <c r="AF463" s="68">
        <f>SUM(AG463:AK463)</f>
        <v>0</v>
      </c>
      <c r="AG463" s="69"/>
      <c r="AH463" s="69"/>
      <c r="AI463" s="69"/>
      <c r="AJ463" s="69"/>
      <c r="AK463" s="69"/>
      <c r="AL463" s="71">
        <f>AF463*$H463</f>
        <v>0</v>
      </c>
      <c r="AM463" s="68">
        <f>SUM(AN463:AR463)</f>
        <v>0</v>
      </c>
      <c r="AN463" s="69"/>
      <c r="AO463" s="69"/>
      <c r="AP463" s="69"/>
      <c r="AQ463" s="69"/>
      <c r="AR463" s="69"/>
      <c r="AS463" s="71">
        <f>AM463*$H463</f>
        <v>0</v>
      </c>
      <c r="AT463" s="68">
        <f>SUM(AU463:AY463)</f>
        <v>0</v>
      </c>
      <c r="AU463" s="69"/>
      <c r="AV463" s="69"/>
      <c r="AW463" s="69"/>
      <c r="AX463" s="69"/>
      <c r="AY463" s="69"/>
      <c r="AZ463" s="71">
        <f>AT463*$H463</f>
        <v>0</v>
      </c>
      <c r="BA463" s="68">
        <f>SUM(BB463:BF463)</f>
        <v>0</v>
      </c>
      <c r="BB463" s="69"/>
      <c r="BC463" s="69"/>
      <c r="BD463" s="69"/>
      <c r="BE463" s="69"/>
      <c r="BF463" s="69"/>
      <c r="BG463" s="71">
        <f>BA463*$H463</f>
        <v>0</v>
      </c>
      <c r="BH463" s="68">
        <f>SUM(BI463:BM463)</f>
        <v>0</v>
      </c>
      <c r="BI463" s="69"/>
      <c r="BJ463" s="69"/>
      <c r="BK463" s="69"/>
      <c r="BL463" s="69"/>
      <c r="BM463" s="69"/>
      <c r="BN463" s="71">
        <f>BH463*$H463</f>
        <v>0</v>
      </c>
      <c r="BO463" s="68">
        <f>SUM(BP463:BT463)</f>
        <v>0</v>
      </c>
      <c r="BP463" s="69"/>
      <c r="BQ463" s="69"/>
      <c r="BR463" s="69"/>
      <c r="BS463" s="69"/>
      <c r="BT463" s="69"/>
      <c r="BU463" s="71">
        <f>BO463*$H463</f>
        <v>0</v>
      </c>
      <c r="BV463" s="68">
        <f>SUM(BW463:CA463)</f>
        <v>0</v>
      </c>
      <c r="BW463" s="69"/>
      <c r="BX463" s="69"/>
      <c r="BY463" s="69"/>
      <c r="BZ463" s="69"/>
      <c r="CA463" s="69"/>
      <c r="CB463" s="71">
        <f>BV463*$H463</f>
        <v>0</v>
      </c>
      <c r="CC463" s="68">
        <f>SUM(CD463:CH463)</f>
        <v>0</v>
      </c>
      <c r="CD463" s="69"/>
      <c r="CE463" s="69"/>
      <c r="CF463" s="69"/>
      <c r="CG463" s="69"/>
      <c r="CH463" s="69"/>
      <c r="CI463" s="71">
        <f>CC463*$H463</f>
        <v>0</v>
      </c>
      <c r="CJ463" s="68">
        <f>SUM(CK463:CO463)</f>
        <v>0</v>
      </c>
      <c r="CK463" s="69"/>
      <c r="CL463" s="69"/>
      <c r="CM463" s="69"/>
      <c r="CN463" s="69"/>
      <c r="CO463" s="69"/>
      <c r="CP463" s="71">
        <f>CJ463*$H463</f>
        <v>0</v>
      </c>
      <c r="CQ463" s="68">
        <f>SUM(CR463:CV463)</f>
        <v>0</v>
      </c>
      <c r="CR463" s="69"/>
      <c r="CS463" s="69"/>
      <c r="CT463" s="69"/>
      <c r="CU463" s="69"/>
      <c r="CV463" s="69"/>
      <c r="CW463" s="71">
        <f>CQ463*$H463</f>
        <v>0</v>
      </c>
      <c r="CX463" s="68">
        <f>SUM(CY463:DC463)</f>
        <v>0</v>
      </c>
      <c r="CY463" s="69"/>
      <c r="CZ463" s="69"/>
      <c r="DA463" s="69"/>
      <c r="DB463" s="69"/>
      <c r="DC463" s="69"/>
      <c r="DD463" s="71">
        <f>CX463*$H463</f>
        <v>0</v>
      </c>
      <c r="DE463" s="68">
        <f>SUM(DF463:DJ463)</f>
        <v>0</v>
      </c>
      <c r="DF463" s="69"/>
      <c r="DG463" s="69"/>
      <c r="DH463" s="69"/>
      <c r="DI463" s="69"/>
      <c r="DJ463" s="69"/>
      <c r="DK463" s="71">
        <f>DE463*$H463</f>
        <v>0</v>
      </c>
      <c r="DL463" s="68">
        <f>SUM(DM463:DQ463)</f>
        <v>0</v>
      </c>
      <c r="DM463" s="69"/>
      <c r="DN463" s="69"/>
      <c r="DO463" s="69"/>
      <c r="DP463" s="69"/>
      <c r="DQ463" s="69"/>
      <c r="DR463" s="71">
        <f>DL463*$H463</f>
        <v>0</v>
      </c>
      <c r="DS463" s="68">
        <f>SUM(DT463:DX463)</f>
        <v>0</v>
      </c>
      <c r="DT463" s="69"/>
      <c r="DU463" s="69"/>
      <c r="DV463" s="69"/>
      <c r="DW463" s="69"/>
      <c r="DX463" s="69"/>
      <c r="DY463" s="71">
        <f>DS463*$H463</f>
        <v>0</v>
      </c>
      <c r="DZ463" s="68">
        <f>SUM(EA463:EE463)</f>
        <v>0</v>
      </c>
      <c r="EA463" s="69"/>
      <c r="EB463" s="69"/>
      <c r="EC463" s="69"/>
      <c r="ED463" s="69"/>
      <c r="EE463" s="69"/>
      <c r="EF463" s="71">
        <f>DZ463*$H463</f>
        <v>0</v>
      </c>
      <c r="EG463" s="70">
        <f t="shared" si="175"/>
        <v>1</v>
      </c>
      <c r="EH463" s="73">
        <f t="shared" si="176"/>
        <v>0</v>
      </c>
      <c r="EI463" s="70">
        <f t="shared" si="177"/>
        <v>0</v>
      </c>
      <c r="EJ463" s="66">
        <f t="shared" si="178"/>
        <v>0</v>
      </c>
      <c r="EM463" s="67"/>
    </row>
    <row r="464" spans="1:143" outlineLevel="1" x14ac:dyDescent="0.2">
      <c r="A464" s="302" t="s">
        <v>612</v>
      </c>
      <c r="B464" s="303" t="s">
        <v>173</v>
      </c>
      <c r="C464" s="306" t="str">
        <f>IFERROR(IFERROR(IF(MATCH(B464,[1]SINAPI!$A$3:$A$7037,0),(PROPER(VLOOKUP(B464,[1]SINAPI!$A$3:$E$7037,5,0))),0),IFERROR(IF(MATCH(B464,'[1]CDHU-182'!$A$9:$A$4098,0),(UPPER(VLOOKUP(B464,'[1]CDHU-182'!$A$9:$H$4098,8,0))),0),IFERROR(IF(MATCH(B464,[1]FDE!$A$7:$A$3232,0),(VLOOKUP(B464,[1]FDE!$A$7:$E$3232,5,0)),0),IF(MATCH(B464,'[1]SIURB Edif'!$A$2:$A$2699,0),(PROPER(VLOOKUP(B464,'[1]SIURB Edif'!A$2:E$2699,5,0))),0))))," ")</f>
        <v>CDHU-182</v>
      </c>
      <c r="D464" s="169" t="s">
        <v>829</v>
      </c>
      <c r="E464" s="170" t="s">
        <v>339</v>
      </c>
      <c r="F464" s="174">
        <v>7.55</v>
      </c>
      <c r="G464" s="74"/>
      <c r="H464" s="177">
        <f>ROUND(IFERROR(F464*G464," - "),2)</f>
        <v>0</v>
      </c>
      <c r="I464" s="178" t="e">
        <f>H464/$G$686</f>
        <v>#DIV/0!</v>
      </c>
      <c r="J464" s="19">
        <f>EG464</f>
        <v>1</v>
      </c>
      <c r="K464" s="68">
        <f>SUM(L464:P464)</f>
        <v>0</v>
      </c>
      <c r="L464" s="69"/>
      <c r="M464" s="69"/>
      <c r="N464" s="69"/>
      <c r="O464" s="69"/>
      <c r="P464" s="69"/>
      <c r="Q464" s="73">
        <f>K464*$H464</f>
        <v>0</v>
      </c>
      <c r="R464" s="68">
        <f>SUM(S464:W464)</f>
        <v>0</v>
      </c>
      <c r="S464" s="69"/>
      <c r="T464" s="69"/>
      <c r="U464" s="69"/>
      <c r="V464" s="69"/>
      <c r="W464" s="69"/>
      <c r="X464" s="71">
        <f>R464*$H464</f>
        <v>0</v>
      </c>
      <c r="Y464" s="68">
        <f>SUM(Z464:AD464)</f>
        <v>0</v>
      </c>
      <c r="Z464" s="69"/>
      <c r="AA464" s="69"/>
      <c r="AB464" s="69"/>
      <c r="AC464" s="69"/>
      <c r="AD464" s="69"/>
      <c r="AE464" s="71">
        <f>Y464*$H464</f>
        <v>0</v>
      </c>
      <c r="AF464" s="68">
        <f>SUM(AG464:AK464)</f>
        <v>0</v>
      </c>
      <c r="AG464" s="69"/>
      <c r="AH464" s="69"/>
      <c r="AI464" s="69"/>
      <c r="AJ464" s="69"/>
      <c r="AK464" s="69"/>
      <c r="AL464" s="71">
        <f>AF464*$H464</f>
        <v>0</v>
      </c>
      <c r="AM464" s="68">
        <f>SUM(AN464:AR464)</f>
        <v>0</v>
      </c>
      <c r="AN464" s="69"/>
      <c r="AO464" s="69"/>
      <c r="AP464" s="69"/>
      <c r="AQ464" s="69"/>
      <c r="AR464" s="69"/>
      <c r="AS464" s="71">
        <f>AM464*$H464</f>
        <v>0</v>
      </c>
      <c r="AT464" s="68">
        <f>SUM(AU464:AY464)</f>
        <v>0</v>
      </c>
      <c r="AU464" s="69"/>
      <c r="AV464" s="69"/>
      <c r="AW464" s="69"/>
      <c r="AX464" s="69"/>
      <c r="AY464" s="69"/>
      <c r="AZ464" s="71">
        <f>AT464*$H464</f>
        <v>0</v>
      </c>
      <c r="BA464" s="68">
        <f>SUM(BB464:BF464)</f>
        <v>0</v>
      </c>
      <c r="BB464" s="69"/>
      <c r="BC464" s="69"/>
      <c r="BD464" s="69"/>
      <c r="BE464" s="69"/>
      <c r="BF464" s="69"/>
      <c r="BG464" s="71">
        <f>BA464*$H464</f>
        <v>0</v>
      </c>
      <c r="BH464" s="68">
        <f>SUM(BI464:BM464)</f>
        <v>0</v>
      </c>
      <c r="BI464" s="69"/>
      <c r="BJ464" s="69"/>
      <c r="BK464" s="69"/>
      <c r="BL464" s="69"/>
      <c r="BM464" s="69"/>
      <c r="BN464" s="71">
        <f>BH464*$H464</f>
        <v>0</v>
      </c>
      <c r="BO464" s="68">
        <f>SUM(BP464:BT464)</f>
        <v>0</v>
      </c>
      <c r="BP464" s="69"/>
      <c r="BQ464" s="69"/>
      <c r="BR464" s="69"/>
      <c r="BS464" s="69"/>
      <c r="BT464" s="69"/>
      <c r="BU464" s="71">
        <f>BO464*$H464</f>
        <v>0</v>
      </c>
      <c r="BV464" s="68">
        <f>SUM(BW464:CA464)</f>
        <v>0</v>
      </c>
      <c r="BW464" s="69"/>
      <c r="BX464" s="69"/>
      <c r="BY464" s="69"/>
      <c r="BZ464" s="69"/>
      <c r="CA464" s="69"/>
      <c r="CB464" s="71">
        <f>BV464*$H464</f>
        <v>0</v>
      </c>
      <c r="CC464" s="68">
        <f>SUM(CD464:CH464)</f>
        <v>0</v>
      </c>
      <c r="CD464" s="69"/>
      <c r="CE464" s="69"/>
      <c r="CF464" s="69"/>
      <c r="CG464" s="69"/>
      <c r="CH464" s="69"/>
      <c r="CI464" s="71">
        <f>CC464*$H464</f>
        <v>0</v>
      </c>
      <c r="CJ464" s="68">
        <f>SUM(CK464:CO464)</f>
        <v>0</v>
      </c>
      <c r="CK464" s="69"/>
      <c r="CL464" s="69"/>
      <c r="CM464" s="69"/>
      <c r="CN464" s="69"/>
      <c r="CO464" s="69"/>
      <c r="CP464" s="71">
        <f>CJ464*$H464</f>
        <v>0</v>
      </c>
      <c r="CQ464" s="68">
        <f>SUM(CR464:CV464)</f>
        <v>0</v>
      </c>
      <c r="CR464" s="69"/>
      <c r="CS464" s="69"/>
      <c r="CT464" s="69"/>
      <c r="CU464" s="69"/>
      <c r="CV464" s="69"/>
      <c r="CW464" s="71">
        <f>CQ464*$H464</f>
        <v>0</v>
      </c>
      <c r="CX464" s="68">
        <f>SUM(CY464:DC464)</f>
        <v>0</v>
      </c>
      <c r="CY464" s="69"/>
      <c r="CZ464" s="69"/>
      <c r="DA464" s="69"/>
      <c r="DB464" s="69"/>
      <c r="DC464" s="69"/>
      <c r="DD464" s="71">
        <f>CX464*$H464</f>
        <v>0</v>
      </c>
      <c r="DE464" s="68">
        <f>SUM(DF464:DJ464)</f>
        <v>0</v>
      </c>
      <c r="DF464" s="69"/>
      <c r="DG464" s="69"/>
      <c r="DH464" s="69"/>
      <c r="DI464" s="69"/>
      <c r="DJ464" s="69"/>
      <c r="DK464" s="71">
        <f>DE464*$H464</f>
        <v>0</v>
      </c>
      <c r="DL464" s="68">
        <f>SUM(DM464:DQ464)</f>
        <v>0</v>
      </c>
      <c r="DM464" s="69"/>
      <c r="DN464" s="69"/>
      <c r="DO464" s="69"/>
      <c r="DP464" s="69"/>
      <c r="DQ464" s="69"/>
      <c r="DR464" s="71">
        <f>DL464*$H464</f>
        <v>0</v>
      </c>
      <c r="DS464" s="68">
        <f>SUM(DT464:DX464)</f>
        <v>0</v>
      </c>
      <c r="DT464" s="69"/>
      <c r="DU464" s="69"/>
      <c r="DV464" s="69"/>
      <c r="DW464" s="69"/>
      <c r="DX464" s="69"/>
      <c r="DY464" s="71">
        <f>DS464*$H464</f>
        <v>0</v>
      </c>
      <c r="DZ464" s="68">
        <f>SUM(EA464:EE464)</f>
        <v>0</v>
      </c>
      <c r="EA464" s="69"/>
      <c r="EB464" s="69"/>
      <c r="EC464" s="69"/>
      <c r="ED464" s="69"/>
      <c r="EE464" s="69"/>
      <c r="EF464" s="71">
        <f>DZ464*$H464</f>
        <v>0</v>
      </c>
      <c r="EG464" s="70">
        <f>1-EI464</f>
        <v>1</v>
      </c>
      <c r="EH464" s="73">
        <f>H464-EJ464</f>
        <v>0</v>
      </c>
      <c r="EI464" s="70">
        <f>SUM(CJ464,CC464,BV464,BO464,BH464,BA464,AT464,AM464,AF464,Y464,R464,K464,CQ464,CX464,DE464,DL464,DS464,DZ464)</f>
        <v>0</v>
      </c>
      <c r="EJ464" s="66">
        <f>SUM(CP464,CI464,CB464,BU464,BN464,BG464,AZ464,AS464,AL464,AE464,X464,Q464,CW464,DD464,DK464,DR464,DY464,EF464)</f>
        <v>0</v>
      </c>
      <c r="EM464" s="67"/>
    </row>
    <row r="465" spans="1:143" outlineLevel="1" x14ac:dyDescent="0.2">
      <c r="A465" s="313" t="s">
        <v>561</v>
      </c>
      <c r="B465" s="314"/>
      <c r="C465" s="307"/>
      <c r="D465" s="176" t="s">
        <v>592</v>
      </c>
      <c r="E465" s="28">
        <f>SUM(H466:H466)</f>
        <v>0</v>
      </c>
      <c r="F465" s="28"/>
      <c r="G465" s="28"/>
      <c r="H465" s="28"/>
      <c r="I465" s="27" t="e">
        <f>E465/$G$686</f>
        <v>#DIV/0!</v>
      </c>
      <c r="J465" s="19"/>
      <c r="K465" s="68"/>
      <c r="L465" s="69"/>
      <c r="M465" s="69"/>
      <c r="N465" s="69"/>
      <c r="O465" s="69"/>
      <c r="P465" s="70"/>
      <c r="Q465" s="73"/>
      <c r="R465" s="68"/>
      <c r="S465" s="69"/>
      <c r="T465" s="69"/>
      <c r="U465" s="69"/>
      <c r="V465" s="69"/>
      <c r="W465" s="70"/>
      <c r="X465" s="71"/>
      <c r="Y465" s="68"/>
      <c r="Z465" s="69"/>
      <c r="AA465" s="69"/>
      <c r="AB465" s="69"/>
      <c r="AC465" s="69"/>
      <c r="AD465" s="70"/>
      <c r="AE465" s="71"/>
      <c r="AF465" s="68"/>
      <c r="AG465" s="69"/>
      <c r="AH465" s="69"/>
      <c r="AI465" s="69"/>
      <c r="AJ465" s="69"/>
      <c r="AK465" s="70"/>
      <c r="AL465" s="71"/>
      <c r="AM465" s="68"/>
      <c r="AN465" s="69"/>
      <c r="AO465" s="69"/>
      <c r="AP465" s="69"/>
      <c r="AQ465" s="69"/>
      <c r="AR465" s="70"/>
      <c r="AS465" s="71"/>
      <c r="AT465" s="68"/>
      <c r="AU465" s="69"/>
      <c r="AV465" s="69"/>
      <c r="AW465" s="69"/>
      <c r="AX465" s="69"/>
      <c r="AY465" s="70"/>
      <c r="AZ465" s="71"/>
      <c r="BA465" s="68"/>
      <c r="BB465" s="69"/>
      <c r="BC465" s="69"/>
      <c r="BD465" s="69"/>
      <c r="BE465" s="69"/>
      <c r="BF465" s="70"/>
      <c r="BG465" s="71"/>
      <c r="BH465" s="68"/>
      <c r="BI465" s="69"/>
      <c r="BJ465" s="69"/>
      <c r="BK465" s="69"/>
      <c r="BL465" s="69"/>
      <c r="BM465" s="70"/>
      <c r="BN465" s="71"/>
      <c r="BO465" s="68"/>
      <c r="BP465" s="69"/>
      <c r="BQ465" s="69"/>
      <c r="BR465" s="69"/>
      <c r="BS465" s="69"/>
      <c r="BT465" s="70"/>
      <c r="BU465" s="71"/>
      <c r="BV465" s="68"/>
      <c r="BW465" s="69"/>
      <c r="BX465" s="69"/>
      <c r="BY465" s="69"/>
      <c r="BZ465" s="69"/>
      <c r="CA465" s="70"/>
      <c r="CB465" s="71"/>
      <c r="CC465" s="68"/>
      <c r="CD465" s="69"/>
      <c r="CE465" s="69"/>
      <c r="CF465" s="69"/>
      <c r="CG465" s="69"/>
      <c r="CH465" s="70"/>
      <c r="CI465" s="71"/>
      <c r="CJ465" s="68"/>
      <c r="CK465" s="69"/>
      <c r="CL465" s="69"/>
      <c r="CM465" s="69"/>
      <c r="CN465" s="69"/>
      <c r="CO465" s="70"/>
      <c r="CP465" s="71"/>
      <c r="CQ465" s="68"/>
      <c r="CR465" s="69"/>
      <c r="CS465" s="69"/>
      <c r="CT465" s="69"/>
      <c r="CU465" s="69"/>
      <c r="CV465" s="70"/>
      <c r="CW465" s="71"/>
      <c r="CX465" s="68"/>
      <c r="CY465" s="69"/>
      <c r="CZ465" s="69"/>
      <c r="DA465" s="69"/>
      <c r="DB465" s="69"/>
      <c r="DC465" s="70"/>
      <c r="DD465" s="71"/>
      <c r="DE465" s="68"/>
      <c r="DF465" s="69"/>
      <c r="DG465" s="69"/>
      <c r="DH465" s="69"/>
      <c r="DI465" s="69"/>
      <c r="DJ465" s="70"/>
      <c r="DK465" s="71"/>
      <c r="DL465" s="68"/>
      <c r="DM465" s="69"/>
      <c r="DN465" s="69"/>
      <c r="DO465" s="69"/>
      <c r="DP465" s="69"/>
      <c r="DQ465" s="70"/>
      <c r="DR465" s="71"/>
      <c r="DS465" s="68"/>
      <c r="DT465" s="69"/>
      <c r="DU465" s="69"/>
      <c r="DV465" s="69"/>
      <c r="DW465" s="69"/>
      <c r="DX465" s="70"/>
      <c r="DY465" s="71"/>
      <c r="DZ465" s="68"/>
      <c r="EA465" s="69"/>
      <c r="EB465" s="69"/>
      <c r="EC465" s="69"/>
      <c r="ED465" s="69"/>
      <c r="EE465" s="70"/>
      <c r="EF465" s="71"/>
      <c r="EG465" s="70">
        <f t="shared" ref="EG465:EG466" si="179">1-EI465</f>
        <v>1</v>
      </c>
      <c r="EH465" s="73">
        <f t="shared" ref="EH465:EH466" si="180">H465-EJ465</f>
        <v>0</v>
      </c>
      <c r="EI465" s="70">
        <f t="shared" ref="EI465:EI466" si="181">SUM(CJ465,CC465,BV465,BO465,BH465,BA465,AT465,AM465,AF465,Y465,R465,K465,CQ465,CX465,DE465,DL465,DS465,DZ465)</f>
        <v>0</v>
      </c>
      <c r="EJ465" s="66">
        <f t="shared" ref="EJ465:EJ466" si="182">SUM(CP465,CI465,CB465,BU465,BN465,BG465,AZ465,AS465,AL465,AE465,X465,Q465,CW465,DD465,DK465,DR465,DY465,EF465)</f>
        <v>0</v>
      </c>
      <c r="EM465" s="67"/>
    </row>
    <row r="466" spans="1:143" ht="25.5" outlineLevel="1" x14ac:dyDescent="0.2">
      <c r="A466" s="302" t="s">
        <v>562</v>
      </c>
      <c r="B466" s="303" t="s">
        <v>187</v>
      </c>
      <c r="C466" s="306" t="str">
        <f>IFERROR(IFERROR(IF(MATCH(B466,[1]SINAPI!$A$3:$A$7037,0),(PROPER(VLOOKUP(B466,[1]SINAPI!$A$3:$E$7037,5,0))),0),IFERROR(IF(MATCH(B466,'[1]CDHU-182'!$A$9:$A$4098,0),(UPPER(VLOOKUP(B466,'[1]CDHU-182'!$A$9:$H$4098,8,0))),0),IFERROR(IF(MATCH(B466,[1]FDE!$A$7:$A$3232,0),(VLOOKUP(B466,[1]FDE!$A$7:$E$3232,5,0)),0),IF(MATCH(B466,'[1]SIURB Edif'!$A$2:$A$2699,0),(PROPER(VLOOKUP(B466,'[1]SIURB Edif'!A$2:E$2699,5,0))),0))))," ")</f>
        <v>CDHU-182</v>
      </c>
      <c r="D466" s="169" t="s">
        <v>830</v>
      </c>
      <c r="E466" s="170" t="s">
        <v>339</v>
      </c>
      <c r="F466" s="174">
        <v>2.16</v>
      </c>
      <c r="G466" s="74"/>
      <c r="H466" s="177">
        <f>ROUND(IFERROR(F466*G466," - "),2)</f>
        <v>0</v>
      </c>
      <c r="I466" s="178" t="e">
        <f>H466/$G$686</f>
        <v>#DIV/0!</v>
      </c>
      <c r="J466" s="19">
        <f t="shared" ref="J466" si="183">EG466</f>
        <v>1</v>
      </c>
      <c r="K466" s="68">
        <f>SUM(L466:P466)</f>
        <v>0</v>
      </c>
      <c r="L466" s="69"/>
      <c r="M466" s="69"/>
      <c r="N466" s="69"/>
      <c r="O466" s="69"/>
      <c r="P466" s="69"/>
      <c r="Q466" s="73">
        <f>K466*$H466</f>
        <v>0</v>
      </c>
      <c r="R466" s="68">
        <f>SUM(S466:W466)</f>
        <v>0</v>
      </c>
      <c r="S466" s="69"/>
      <c r="T466" s="69"/>
      <c r="U466" s="69"/>
      <c r="V466" s="69"/>
      <c r="W466" s="69"/>
      <c r="X466" s="71">
        <f>R466*$H466</f>
        <v>0</v>
      </c>
      <c r="Y466" s="68">
        <f>SUM(Z466:AD466)</f>
        <v>0</v>
      </c>
      <c r="Z466" s="69"/>
      <c r="AA466" s="69"/>
      <c r="AB466" s="69"/>
      <c r="AC466" s="69"/>
      <c r="AD466" s="69"/>
      <c r="AE466" s="71">
        <f>Y466*$H466</f>
        <v>0</v>
      </c>
      <c r="AF466" s="68">
        <f>SUM(AG466:AK466)</f>
        <v>0</v>
      </c>
      <c r="AG466" s="69"/>
      <c r="AH466" s="69"/>
      <c r="AI466" s="69"/>
      <c r="AJ466" s="69"/>
      <c r="AK466" s="69"/>
      <c r="AL466" s="71">
        <f>AF466*$H466</f>
        <v>0</v>
      </c>
      <c r="AM466" s="68">
        <f>SUM(AN466:AR466)</f>
        <v>0</v>
      </c>
      <c r="AN466" s="69"/>
      <c r="AO466" s="69"/>
      <c r="AP466" s="69"/>
      <c r="AQ466" s="69"/>
      <c r="AR466" s="69"/>
      <c r="AS466" s="71">
        <f>AM466*$H466</f>
        <v>0</v>
      </c>
      <c r="AT466" s="68">
        <f>SUM(AU466:AY466)</f>
        <v>0</v>
      </c>
      <c r="AU466" s="69"/>
      <c r="AV466" s="69"/>
      <c r="AW466" s="69"/>
      <c r="AX466" s="69"/>
      <c r="AY466" s="69"/>
      <c r="AZ466" s="71">
        <f>AT466*$H466</f>
        <v>0</v>
      </c>
      <c r="BA466" s="68">
        <f>SUM(BB466:BF466)</f>
        <v>0</v>
      </c>
      <c r="BB466" s="69"/>
      <c r="BC466" s="69"/>
      <c r="BD466" s="69"/>
      <c r="BE466" s="69"/>
      <c r="BF466" s="69"/>
      <c r="BG466" s="71">
        <f>BA466*$H466</f>
        <v>0</v>
      </c>
      <c r="BH466" s="68">
        <f>SUM(BI466:BM466)</f>
        <v>0</v>
      </c>
      <c r="BI466" s="69"/>
      <c r="BJ466" s="69"/>
      <c r="BK466" s="69"/>
      <c r="BL466" s="69"/>
      <c r="BM466" s="69"/>
      <c r="BN466" s="71">
        <f>BH466*$H466</f>
        <v>0</v>
      </c>
      <c r="BO466" s="68">
        <f>SUM(BP466:BT466)</f>
        <v>0</v>
      </c>
      <c r="BP466" s="69"/>
      <c r="BQ466" s="69"/>
      <c r="BR466" s="69"/>
      <c r="BS466" s="69"/>
      <c r="BT466" s="69"/>
      <c r="BU466" s="71">
        <f>BO466*$H466</f>
        <v>0</v>
      </c>
      <c r="BV466" s="68">
        <f>SUM(BW466:CA466)</f>
        <v>0</v>
      </c>
      <c r="BW466" s="69"/>
      <c r="BX466" s="69"/>
      <c r="BY466" s="69"/>
      <c r="BZ466" s="69"/>
      <c r="CA466" s="69"/>
      <c r="CB466" s="71">
        <f>BV466*$H466</f>
        <v>0</v>
      </c>
      <c r="CC466" s="68">
        <f>SUM(CD466:CH466)</f>
        <v>0</v>
      </c>
      <c r="CD466" s="69"/>
      <c r="CE466" s="69"/>
      <c r="CF466" s="69"/>
      <c r="CG466" s="69"/>
      <c r="CH466" s="69"/>
      <c r="CI466" s="71">
        <f>CC466*$H466</f>
        <v>0</v>
      </c>
      <c r="CJ466" s="68">
        <f>SUM(CK466:CO466)</f>
        <v>0</v>
      </c>
      <c r="CK466" s="69"/>
      <c r="CL466" s="69"/>
      <c r="CM466" s="69"/>
      <c r="CN466" s="69"/>
      <c r="CO466" s="69"/>
      <c r="CP466" s="71">
        <f>CJ466*$H466</f>
        <v>0</v>
      </c>
      <c r="CQ466" s="68">
        <f>SUM(CR466:CV466)</f>
        <v>0</v>
      </c>
      <c r="CR466" s="69"/>
      <c r="CS466" s="69"/>
      <c r="CT466" s="69"/>
      <c r="CU466" s="69"/>
      <c r="CV466" s="69"/>
      <c r="CW466" s="71">
        <f>CQ466*$H466</f>
        <v>0</v>
      </c>
      <c r="CX466" s="68">
        <f>SUM(CY466:DC466)</f>
        <v>0</v>
      </c>
      <c r="CY466" s="69"/>
      <c r="CZ466" s="69"/>
      <c r="DA466" s="69"/>
      <c r="DB466" s="69"/>
      <c r="DC466" s="69"/>
      <c r="DD466" s="71">
        <f>CX466*$H466</f>
        <v>0</v>
      </c>
      <c r="DE466" s="68">
        <f>SUM(DF466:DJ466)</f>
        <v>0</v>
      </c>
      <c r="DF466" s="69"/>
      <c r="DG466" s="69"/>
      <c r="DH466" s="69"/>
      <c r="DI466" s="69"/>
      <c r="DJ466" s="69"/>
      <c r="DK466" s="71">
        <f>DE466*$H466</f>
        <v>0</v>
      </c>
      <c r="DL466" s="68">
        <f>SUM(DM466:DQ466)</f>
        <v>0</v>
      </c>
      <c r="DM466" s="69"/>
      <c r="DN466" s="69"/>
      <c r="DO466" s="69"/>
      <c r="DP466" s="69"/>
      <c r="DQ466" s="69"/>
      <c r="DR466" s="71">
        <f>DL466*$H466</f>
        <v>0</v>
      </c>
      <c r="DS466" s="68">
        <f>SUM(DT466:DX466)</f>
        <v>0</v>
      </c>
      <c r="DT466" s="69"/>
      <c r="DU466" s="69"/>
      <c r="DV466" s="69"/>
      <c r="DW466" s="69"/>
      <c r="DX466" s="69"/>
      <c r="DY466" s="71">
        <f>DS466*$H466</f>
        <v>0</v>
      </c>
      <c r="DZ466" s="68">
        <f>SUM(EA466:EE466)</f>
        <v>0</v>
      </c>
      <c r="EA466" s="69"/>
      <c r="EB466" s="69"/>
      <c r="EC466" s="69"/>
      <c r="ED466" s="69"/>
      <c r="EE466" s="69"/>
      <c r="EF466" s="71">
        <f>DZ466*$H466</f>
        <v>0</v>
      </c>
      <c r="EG466" s="70">
        <f t="shared" si="179"/>
        <v>1</v>
      </c>
      <c r="EH466" s="73">
        <f t="shared" si="180"/>
        <v>0</v>
      </c>
      <c r="EI466" s="70">
        <f t="shared" si="181"/>
        <v>0</v>
      </c>
      <c r="EJ466" s="66">
        <f t="shared" si="182"/>
        <v>0</v>
      </c>
      <c r="EM466" s="67"/>
    </row>
    <row r="467" spans="1:143" outlineLevel="1" x14ac:dyDescent="0.2">
      <c r="A467" s="313" t="s">
        <v>563</v>
      </c>
      <c r="B467" s="314"/>
      <c r="C467" s="307"/>
      <c r="D467" s="176" t="s">
        <v>593</v>
      </c>
      <c r="E467" s="28">
        <f>SUM(H468:H469)</f>
        <v>0</v>
      </c>
      <c r="F467" s="28"/>
      <c r="G467" s="28"/>
      <c r="H467" s="28"/>
      <c r="I467" s="27" t="e">
        <f>E467/$G$686</f>
        <v>#DIV/0!</v>
      </c>
      <c r="J467" s="19">
        <f t="shared" ref="J467:J468" si="184">EG467</f>
        <v>1</v>
      </c>
      <c r="K467" s="68"/>
      <c r="L467" s="69"/>
      <c r="M467" s="69"/>
      <c r="N467" s="69"/>
      <c r="O467" s="69"/>
      <c r="P467" s="70"/>
      <c r="Q467" s="73"/>
      <c r="R467" s="68"/>
      <c r="S467" s="69"/>
      <c r="T467" s="69"/>
      <c r="U467" s="69"/>
      <c r="V467" s="69"/>
      <c r="W467" s="70"/>
      <c r="X467" s="71"/>
      <c r="Y467" s="68"/>
      <c r="Z467" s="69"/>
      <c r="AA467" s="69"/>
      <c r="AB467" s="69"/>
      <c r="AC467" s="69"/>
      <c r="AD467" s="70"/>
      <c r="AE467" s="71"/>
      <c r="AF467" s="68"/>
      <c r="AG467" s="69"/>
      <c r="AH467" s="69"/>
      <c r="AI467" s="69"/>
      <c r="AJ467" s="69"/>
      <c r="AK467" s="70"/>
      <c r="AL467" s="71"/>
      <c r="AM467" s="68"/>
      <c r="AN467" s="69"/>
      <c r="AO467" s="69"/>
      <c r="AP467" s="69"/>
      <c r="AQ467" s="69"/>
      <c r="AR467" s="70"/>
      <c r="AS467" s="71"/>
      <c r="AT467" s="68"/>
      <c r="AU467" s="69"/>
      <c r="AV467" s="69"/>
      <c r="AW467" s="69"/>
      <c r="AX467" s="69"/>
      <c r="AY467" s="70"/>
      <c r="AZ467" s="71"/>
      <c r="BA467" s="68"/>
      <c r="BB467" s="69"/>
      <c r="BC467" s="69"/>
      <c r="BD467" s="69"/>
      <c r="BE467" s="69"/>
      <c r="BF467" s="70"/>
      <c r="BG467" s="71"/>
      <c r="BH467" s="68"/>
      <c r="BI467" s="69"/>
      <c r="BJ467" s="69"/>
      <c r="BK467" s="69"/>
      <c r="BL467" s="69"/>
      <c r="BM467" s="70"/>
      <c r="BN467" s="71"/>
      <c r="BO467" s="68"/>
      <c r="BP467" s="69"/>
      <c r="BQ467" s="69"/>
      <c r="BR467" s="69"/>
      <c r="BS467" s="69"/>
      <c r="BT467" s="70"/>
      <c r="BU467" s="71"/>
      <c r="BV467" s="68"/>
      <c r="BW467" s="69"/>
      <c r="BX467" s="69"/>
      <c r="BY467" s="69"/>
      <c r="BZ467" s="69"/>
      <c r="CA467" s="70"/>
      <c r="CB467" s="71"/>
      <c r="CC467" s="68"/>
      <c r="CD467" s="69"/>
      <c r="CE467" s="69"/>
      <c r="CF467" s="69"/>
      <c r="CG467" s="69"/>
      <c r="CH467" s="70"/>
      <c r="CI467" s="71"/>
      <c r="CJ467" s="68"/>
      <c r="CK467" s="69"/>
      <c r="CL467" s="69"/>
      <c r="CM467" s="69"/>
      <c r="CN467" s="69"/>
      <c r="CO467" s="70"/>
      <c r="CP467" s="71"/>
      <c r="CQ467" s="68"/>
      <c r="CR467" s="69"/>
      <c r="CS467" s="69"/>
      <c r="CT467" s="69"/>
      <c r="CU467" s="69"/>
      <c r="CV467" s="70"/>
      <c r="CW467" s="71"/>
      <c r="CX467" s="68"/>
      <c r="CY467" s="69"/>
      <c r="CZ467" s="69"/>
      <c r="DA467" s="69"/>
      <c r="DB467" s="69"/>
      <c r="DC467" s="70"/>
      <c r="DD467" s="71"/>
      <c r="DE467" s="68"/>
      <c r="DF467" s="69"/>
      <c r="DG467" s="69"/>
      <c r="DH467" s="69"/>
      <c r="DI467" s="69"/>
      <c r="DJ467" s="70"/>
      <c r="DK467" s="71"/>
      <c r="DL467" s="68"/>
      <c r="DM467" s="69"/>
      <c r="DN467" s="69"/>
      <c r="DO467" s="69"/>
      <c r="DP467" s="69"/>
      <c r="DQ467" s="70"/>
      <c r="DR467" s="71"/>
      <c r="DS467" s="68"/>
      <c r="DT467" s="69"/>
      <c r="DU467" s="69"/>
      <c r="DV467" s="69"/>
      <c r="DW467" s="69"/>
      <c r="DX467" s="70"/>
      <c r="DY467" s="71"/>
      <c r="DZ467" s="68"/>
      <c r="EA467" s="69"/>
      <c r="EB467" s="69"/>
      <c r="EC467" s="69"/>
      <c r="ED467" s="69"/>
      <c r="EE467" s="70"/>
      <c r="EF467" s="71"/>
      <c r="EG467" s="70">
        <f t="shared" ref="EG467:EG468" si="185">1-EI467</f>
        <v>1</v>
      </c>
      <c r="EH467" s="73">
        <f t="shared" ref="EH467:EH468" si="186">H467-EJ467</f>
        <v>0</v>
      </c>
      <c r="EI467" s="70">
        <f t="shared" ref="EI467:EI468" si="187">SUM(CJ467,CC467,BV467,BO467,BH467,BA467,AT467,AM467,AF467,Y467,R467,K467,CQ467,CX467,DE467,DL467,DS467,DZ467)</f>
        <v>0</v>
      </c>
      <c r="EJ467" s="66">
        <f t="shared" ref="EJ467:EJ468" si="188">SUM(CP467,CI467,CB467,BU467,BN467,BG467,AZ467,AS467,AL467,AE467,X467,Q467,CW467,DD467,DK467,DR467,DY467,EF467)</f>
        <v>0</v>
      </c>
      <c r="EM467" s="67"/>
    </row>
    <row r="468" spans="1:143" outlineLevel="1" x14ac:dyDescent="0.2">
      <c r="A468" s="302" t="s">
        <v>564</v>
      </c>
      <c r="B468" s="303" t="s">
        <v>188</v>
      </c>
      <c r="C468" s="306" t="str">
        <f>IFERROR(IFERROR(IF(MATCH(B468,[1]SINAPI!$A$3:$A$7037,0),(PROPER(VLOOKUP(B468,[1]SINAPI!$A$3:$E$7037,5,0))),0),IFERROR(IF(MATCH(B468,'[1]CDHU-182'!$A$9:$A$4098,0),(UPPER(VLOOKUP(B468,'[1]CDHU-182'!$A$9:$H$4098,8,0))),0),IFERROR(IF(MATCH(B468,[1]FDE!$A$7:$A$3232,0),(VLOOKUP(B468,[1]FDE!$A$7:$E$3232,5,0)),0),IF(MATCH(B468,'[1]SIURB Edif'!$A$2:$A$2699,0),(PROPER(VLOOKUP(B468,'[1]SIURB Edif'!A$2:E$2699,5,0))),0))))," ")</f>
        <v>CDHU-182</v>
      </c>
      <c r="D468" s="169" t="s">
        <v>831</v>
      </c>
      <c r="E468" s="170" t="s">
        <v>339</v>
      </c>
      <c r="F468" s="174">
        <v>3.44</v>
      </c>
      <c r="G468" s="74"/>
      <c r="H468" s="177">
        <f>ROUND(IFERROR(F468*G468," - "),2)</f>
        <v>0</v>
      </c>
      <c r="I468" s="178" t="e">
        <f>H468/$G$686</f>
        <v>#DIV/0!</v>
      </c>
      <c r="J468" s="19">
        <f t="shared" si="184"/>
        <v>1</v>
      </c>
      <c r="K468" s="68">
        <f>SUM(L468:P468)</f>
        <v>0</v>
      </c>
      <c r="L468" s="69"/>
      <c r="M468" s="69"/>
      <c r="N468" s="69"/>
      <c r="O468" s="69"/>
      <c r="P468" s="69"/>
      <c r="Q468" s="73">
        <f>K468*$H468</f>
        <v>0</v>
      </c>
      <c r="R468" s="68">
        <f>SUM(S468:W468)</f>
        <v>0</v>
      </c>
      <c r="S468" s="69"/>
      <c r="T468" s="69"/>
      <c r="U468" s="69"/>
      <c r="V468" s="69"/>
      <c r="W468" s="69"/>
      <c r="X468" s="71">
        <f>R468*$H468</f>
        <v>0</v>
      </c>
      <c r="Y468" s="68">
        <f>SUM(Z468:AD468)</f>
        <v>0</v>
      </c>
      <c r="Z468" s="69"/>
      <c r="AA468" s="69"/>
      <c r="AB468" s="69"/>
      <c r="AC468" s="69"/>
      <c r="AD468" s="69"/>
      <c r="AE468" s="71">
        <f>Y468*$H468</f>
        <v>0</v>
      </c>
      <c r="AF468" s="68">
        <f>SUM(AG468:AK468)</f>
        <v>0</v>
      </c>
      <c r="AG468" s="69"/>
      <c r="AH468" s="69"/>
      <c r="AI468" s="69"/>
      <c r="AJ468" s="69"/>
      <c r="AK468" s="69"/>
      <c r="AL468" s="71">
        <f>AF468*$H468</f>
        <v>0</v>
      </c>
      <c r="AM468" s="68">
        <f>SUM(AN468:AR468)</f>
        <v>0</v>
      </c>
      <c r="AN468" s="69"/>
      <c r="AO468" s="69"/>
      <c r="AP468" s="69"/>
      <c r="AQ468" s="69"/>
      <c r="AR468" s="69"/>
      <c r="AS468" s="71">
        <f>AM468*$H468</f>
        <v>0</v>
      </c>
      <c r="AT468" s="68">
        <f>SUM(AU468:AY468)</f>
        <v>0</v>
      </c>
      <c r="AU468" s="69"/>
      <c r="AV468" s="69"/>
      <c r="AW468" s="69"/>
      <c r="AX468" s="69"/>
      <c r="AY468" s="69"/>
      <c r="AZ468" s="71">
        <f>AT468*$H468</f>
        <v>0</v>
      </c>
      <c r="BA468" s="68">
        <f>SUM(BB468:BF468)</f>
        <v>0</v>
      </c>
      <c r="BB468" s="69"/>
      <c r="BC468" s="69"/>
      <c r="BD468" s="69"/>
      <c r="BE468" s="69"/>
      <c r="BF468" s="69"/>
      <c r="BG468" s="71">
        <f>BA468*$H468</f>
        <v>0</v>
      </c>
      <c r="BH468" s="68">
        <f>SUM(BI468:BM468)</f>
        <v>0</v>
      </c>
      <c r="BI468" s="69"/>
      <c r="BJ468" s="69"/>
      <c r="BK468" s="69"/>
      <c r="BL468" s="69"/>
      <c r="BM468" s="69"/>
      <c r="BN468" s="71">
        <f>BH468*$H468</f>
        <v>0</v>
      </c>
      <c r="BO468" s="68">
        <f>SUM(BP468:BT468)</f>
        <v>0</v>
      </c>
      <c r="BP468" s="69"/>
      <c r="BQ468" s="69"/>
      <c r="BR468" s="69"/>
      <c r="BS468" s="69"/>
      <c r="BT468" s="69"/>
      <c r="BU468" s="71">
        <f>BO468*$H468</f>
        <v>0</v>
      </c>
      <c r="BV468" s="68">
        <f>SUM(BW468:CA468)</f>
        <v>0</v>
      </c>
      <c r="BW468" s="69"/>
      <c r="BX468" s="69"/>
      <c r="BY468" s="69"/>
      <c r="BZ468" s="69"/>
      <c r="CA468" s="69"/>
      <c r="CB468" s="71">
        <f>BV468*$H468</f>
        <v>0</v>
      </c>
      <c r="CC468" s="68">
        <f>SUM(CD468:CH468)</f>
        <v>0</v>
      </c>
      <c r="CD468" s="69"/>
      <c r="CE468" s="69"/>
      <c r="CF468" s="69"/>
      <c r="CG468" s="69"/>
      <c r="CH468" s="69"/>
      <c r="CI468" s="71">
        <f>CC468*$H468</f>
        <v>0</v>
      </c>
      <c r="CJ468" s="68">
        <f>SUM(CK468:CO468)</f>
        <v>0</v>
      </c>
      <c r="CK468" s="69"/>
      <c r="CL468" s="69"/>
      <c r="CM468" s="69"/>
      <c r="CN468" s="69"/>
      <c r="CO468" s="69"/>
      <c r="CP468" s="71">
        <f>CJ468*$H468</f>
        <v>0</v>
      </c>
      <c r="CQ468" s="68">
        <f>SUM(CR468:CV468)</f>
        <v>0</v>
      </c>
      <c r="CR468" s="69"/>
      <c r="CS468" s="69"/>
      <c r="CT468" s="69"/>
      <c r="CU468" s="69"/>
      <c r="CV468" s="69"/>
      <c r="CW468" s="71">
        <f>CQ468*$H468</f>
        <v>0</v>
      </c>
      <c r="CX468" s="68">
        <f>SUM(CY468:DC468)</f>
        <v>0</v>
      </c>
      <c r="CY468" s="69"/>
      <c r="CZ468" s="69"/>
      <c r="DA468" s="69"/>
      <c r="DB468" s="69"/>
      <c r="DC468" s="69"/>
      <c r="DD468" s="71">
        <f>CX468*$H468</f>
        <v>0</v>
      </c>
      <c r="DE468" s="68">
        <f>SUM(DF468:DJ468)</f>
        <v>0</v>
      </c>
      <c r="DF468" s="69"/>
      <c r="DG468" s="69"/>
      <c r="DH468" s="69"/>
      <c r="DI468" s="69"/>
      <c r="DJ468" s="69"/>
      <c r="DK468" s="71">
        <f>DE468*$H468</f>
        <v>0</v>
      </c>
      <c r="DL468" s="68">
        <f>SUM(DM468:DQ468)</f>
        <v>0</v>
      </c>
      <c r="DM468" s="69"/>
      <c r="DN468" s="69"/>
      <c r="DO468" s="69"/>
      <c r="DP468" s="69"/>
      <c r="DQ468" s="69"/>
      <c r="DR468" s="71">
        <f>DL468*$H468</f>
        <v>0</v>
      </c>
      <c r="DS468" s="68">
        <f>SUM(DT468:DX468)</f>
        <v>0</v>
      </c>
      <c r="DT468" s="69"/>
      <c r="DU468" s="69"/>
      <c r="DV468" s="69"/>
      <c r="DW468" s="69"/>
      <c r="DX468" s="69"/>
      <c r="DY468" s="71">
        <f>DS468*$H468</f>
        <v>0</v>
      </c>
      <c r="DZ468" s="68">
        <f>SUM(EA468:EE468)</f>
        <v>0</v>
      </c>
      <c r="EA468" s="69"/>
      <c r="EB468" s="69"/>
      <c r="EC468" s="69"/>
      <c r="ED468" s="69"/>
      <c r="EE468" s="69"/>
      <c r="EF468" s="71">
        <f>DZ468*$H468</f>
        <v>0</v>
      </c>
      <c r="EG468" s="70">
        <f t="shared" si="185"/>
        <v>1</v>
      </c>
      <c r="EH468" s="73">
        <f t="shared" si="186"/>
        <v>0</v>
      </c>
      <c r="EI468" s="70">
        <f t="shared" si="187"/>
        <v>0</v>
      </c>
      <c r="EJ468" s="66">
        <f t="shared" si="188"/>
        <v>0</v>
      </c>
      <c r="EM468" s="67"/>
    </row>
    <row r="469" spans="1:143" outlineLevel="1" x14ac:dyDescent="0.2">
      <c r="A469" s="302" t="s">
        <v>565</v>
      </c>
      <c r="B469" s="303" t="s">
        <v>212</v>
      </c>
      <c r="C469" s="306" t="str">
        <f>IFERROR(IFERROR(IF(MATCH(B469,[1]SINAPI!$A$3:$A$7037,0),(PROPER(VLOOKUP(B469,[1]SINAPI!$A$3:$E$7037,5,0))),0),IFERROR(IF(MATCH(B469,'[1]CDHU-182'!$A$9:$A$4098,0),(UPPER(VLOOKUP(B469,'[1]CDHU-182'!$A$9:$H$4098,8,0))),0),IFERROR(IF(MATCH(B469,[1]FDE!$A$7:$A$3232,0),(VLOOKUP(B469,[1]FDE!$A$7:$E$3232,5,0)),0),IF(MATCH(B469,'[1]SIURB Edif'!$A$2:$A$2699,0),(PROPER(VLOOKUP(B469,'[1]SIURB Edif'!A$2:E$2699,5,0))),0))))," ")</f>
        <v>CDHU-182</v>
      </c>
      <c r="D469" s="169" t="s">
        <v>832</v>
      </c>
      <c r="E469" s="170" t="s">
        <v>339</v>
      </c>
      <c r="F469" s="174">
        <v>0.47</v>
      </c>
      <c r="G469" s="74"/>
      <c r="H469" s="177">
        <f>ROUND(IFERROR(F469*G469," - "),2)</f>
        <v>0</v>
      </c>
      <c r="I469" s="178" t="e">
        <f>H469/$G$686</f>
        <v>#DIV/0!</v>
      </c>
      <c r="J469" s="19">
        <f t="shared" ref="J469" si="189">EG469</f>
        <v>1</v>
      </c>
      <c r="K469" s="68">
        <f>SUM(L469:P469)</f>
        <v>0</v>
      </c>
      <c r="L469" s="69"/>
      <c r="M469" s="69"/>
      <c r="N469" s="69"/>
      <c r="O469" s="69"/>
      <c r="P469" s="69"/>
      <c r="Q469" s="73">
        <f>K469*$H469</f>
        <v>0</v>
      </c>
      <c r="R469" s="68">
        <f>SUM(S469:W469)</f>
        <v>0</v>
      </c>
      <c r="S469" s="69"/>
      <c r="T469" s="69"/>
      <c r="U469" s="69"/>
      <c r="V469" s="69"/>
      <c r="W469" s="69"/>
      <c r="X469" s="71">
        <f>R469*$H469</f>
        <v>0</v>
      </c>
      <c r="Y469" s="68">
        <f>SUM(Z469:AD469)</f>
        <v>0</v>
      </c>
      <c r="Z469" s="69"/>
      <c r="AA469" s="69"/>
      <c r="AB469" s="69"/>
      <c r="AC469" s="69"/>
      <c r="AD469" s="69"/>
      <c r="AE469" s="71">
        <f>Y469*$H469</f>
        <v>0</v>
      </c>
      <c r="AF469" s="68">
        <f>SUM(AG469:AK469)</f>
        <v>0</v>
      </c>
      <c r="AG469" s="69"/>
      <c r="AH469" s="69"/>
      <c r="AI469" s="69"/>
      <c r="AJ469" s="69"/>
      <c r="AK469" s="69"/>
      <c r="AL469" s="71">
        <f>AF469*$H469</f>
        <v>0</v>
      </c>
      <c r="AM469" s="68">
        <f>SUM(AN469:AR469)</f>
        <v>0</v>
      </c>
      <c r="AN469" s="69"/>
      <c r="AO469" s="69"/>
      <c r="AP469" s="69"/>
      <c r="AQ469" s="69"/>
      <c r="AR469" s="69"/>
      <c r="AS469" s="71">
        <f>AM469*$H469</f>
        <v>0</v>
      </c>
      <c r="AT469" s="68">
        <f>SUM(AU469:AY469)</f>
        <v>0</v>
      </c>
      <c r="AU469" s="69"/>
      <c r="AV469" s="69"/>
      <c r="AW469" s="69"/>
      <c r="AX469" s="69"/>
      <c r="AY469" s="69"/>
      <c r="AZ469" s="71">
        <f>AT469*$H469</f>
        <v>0</v>
      </c>
      <c r="BA469" s="68">
        <f>SUM(BB469:BF469)</f>
        <v>0</v>
      </c>
      <c r="BB469" s="69"/>
      <c r="BC469" s="69"/>
      <c r="BD469" s="69"/>
      <c r="BE469" s="69"/>
      <c r="BF469" s="69"/>
      <c r="BG469" s="71">
        <f>BA469*$H469</f>
        <v>0</v>
      </c>
      <c r="BH469" s="68">
        <f>SUM(BI469:BM469)</f>
        <v>0</v>
      </c>
      <c r="BI469" s="69"/>
      <c r="BJ469" s="69"/>
      <c r="BK469" s="69"/>
      <c r="BL469" s="69"/>
      <c r="BM469" s="69"/>
      <c r="BN469" s="71">
        <f>BH469*$H469</f>
        <v>0</v>
      </c>
      <c r="BO469" s="68">
        <f>SUM(BP469:BT469)</f>
        <v>0</v>
      </c>
      <c r="BP469" s="69"/>
      <c r="BQ469" s="69"/>
      <c r="BR469" s="69"/>
      <c r="BS469" s="69"/>
      <c r="BT469" s="69"/>
      <c r="BU469" s="71">
        <f>BO469*$H469</f>
        <v>0</v>
      </c>
      <c r="BV469" s="68">
        <f>SUM(BW469:CA469)</f>
        <v>0</v>
      </c>
      <c r="BW469" s="69"/>
      <c r="BX469" s="69"/>
      <c r="BY469" s="69"/>
      <c r="BZ469" s="69"/>
      <c r="CA469" s="69"/>
      <c r="CB469" s="71">
        <f>BV469*$H469</f>
        <v>0</v>
      </c>
      <c r="CC469" s="68">
        <f>SUM(CD469:CH469)</f>
        <v>0</v>
      </c>
      <c r="CD469" s="69"/>
      <c r="CE469" s="69"/>
      <c r="CF469" s="69"/>
      <c r="CG469" s="69"/>
      <c r="CH469" s="69"/>
      <c r="CI469" s="71">
        <f>CC469*$H469</f>
        <v>0</v>
      </c>
      <c r="CJ469" s="68">
        <f>SUM(CK469:CO469)</f>
        <v>0</v>
      </c>
      <c r="CK469" s="69"/>
      <c r="CL469" s="69"/>
      <c r="CM469" s="69"/>
      <c r="CN469" s="69"/>
      <c r="CO469" s="69"/>
      <c r="CP469" s="71">
        <f>CJ469*$H469</f>
        <v>0</v>
      </c>
      <c r="CQ469" s="68">
        <f>SUM(CR469:CV469)</f>
        <v>0</v>
      </c>
      <c r="CR469" s="69"/>
      <c r="CS469" s="69"/>
      <c r="CT469" s="69"/>
      <c r="CU469" s="69"/>
      <c r="CV469" s="69"/>
      <c r="CW469" s="71">
        <f>CQ469*$H469</f>
        <v>0</v>
      </c>
      <c r="CX469" s="68">
        <f>SUM(CY469:DC469)</f>
        <v>0</v>
      </c>
      <c r="CY469" s="69"/>
      <c r="CZ469" s="69"/>
      <c r="DA469" s="69"/>
      <c r="DB469" s="69"/>
      <c r="DC469" s="69"/>
      <c r="DD469" s="71">
        <f>CX469*$H469</f>
        <v>0</v>
      </c>
      <c r="DE469" s="68">
        <f>SUM(DF469:DJ469)</f>
        <v>0</v>
      </c>
      <c r="DF469" s="69"/>
      <c r="DG469" s="69"/>
      <c r="DH469" s="69"/>
      <c r="DI469" s="69"/>
      <c r="DJ469" s="69"/>
      <c r="DK469" s="71">
        <f>DE469*$H469</f>
        <v>0</v>
      </c>
      <c r="DL469" s="68">
        <f>SUM(DM469:DQ469)</f>
        <v>0</v>
      </c>
      <c r="DM469" s="69"/>
      <c r="DN469" s="69"/>
      <c r="DO469" s="69"/>
      <c r="DP469" s="69"/>
      <c r="DQ469" s="69"/>
      <c r="DR469" s="71">
        <f>DL469*$H469</f>
        <v>0</v>
      </c>
      <c r="DS469" s="68">
        <f>SUM(DT469:DX469)</f>
        <v>0</v>
      </c>
      <c r="DT469" s="69"/>
      <c r="DU469" s="69"/>
      <c r="DV469" s="69"/>
      <c r="DW469" s="69"/>
      <c r="DX469" s="69"/>
      <c r="DY469" s="71">
        <f>DS469*$H469</f>
        <v>0</v>
      </c>
      <c r="DZ469" s="68">
        <f>SUM(EA469:EE469)</f>
        <v>0</v>
      </c>
      <c r="EA469" s="69"/>
      <c r="EB469" s="69"/>
      <c r="EC469" s="69"/>
      <c r="ED469" s="69"/>
      <c r="EE469" s="69"/>
      <c r="EF469" s="71">
        <f>DZ469*$H469</f>
        <v>0</v>
      </c>
      <c r="EG469" s="70">
        <f t="shared" ref="EG469" si="190">1-EI469</f>
        <v>1</v>
      </c>
      <c r="EH469" s="73">
        <f t="shared" ref="EH469" si="191">H469-EJ469</f>
        <v>0</v>
      </c>
      <c r="EI469" s="70">
        <f t="shared" ref="EI469" si="192">SUM(CJ469,CC469,BV469,BO469,BH469,BA469,AT469,AM469,AF469,Y469,R469,K469,CQ469,CX469,DE469,DL469,DS469,DZ469)</f>
        <v>0</v>
      </c>
      <c r="EJ469" s="66">
        <f t="shared" ref="EJ469" si="193">SUM(CP469,CI469,CB469,BU469,BN469,BG469,AZ469,AS469,AL469,AE469,X469,Q469,CW469,DD469,DK469,DR469,DY469,EF469)</f>
        <v>0</v>
      </c>
      <c r="EM469" s="67"/>
    </row>
    <row r="470" spans="1:143" outlineLevel="1" x14ac:dyDescent="0.2">
      <c r="A470" s="313" t="s">
        <v>566</v>
      </c>
      <c r="B470" s="314"/>
      <c r="C470" s="307"/>
      <c r="D470" s="176" t="s">
        <v>594</v>
      </c>
      <c r="E470" s="28">
        <f>SUM(H471:H474)</f>
        <v>0</v>
      </c>
      <c r="F470" s="28"/>
      <c r="G470" s="28"/>
      <c r="H470" s="28"/>
      <c r="I470" s="27" t="e">
        <f>E470/$G$686</f>
        <v>#DIV/0!</v>
      </c>
      <c r="J470" s="19">
        <f t="shared" ref="J470:J471" si="194">EG470</f>
        <v>1</v>
      </c>
      <c r="K470" s="68"/>
      <c r="L470" s="69"/>
      <c r="M470" s="69"/>
      <c r="N470" s="69"/>
      <c r="O470" s="69"/>
      <c r="P470" s="70"/>
      <c r="Q470" s="73"/>
      <c r="R470" s="68"/>
      <c r="S470" s="69"/>
      <c r="T470" s="69"/>
      <c r="U470" s="69"/>
      <c r="V470" s="69"/>
      <c r="W470" s="70"/>
      <c r="X470" s="71"/>
      <c r="Y470" s="68"/>
      <c r="Z470" s="69"/>
      <c r="AA470" s="69"/>
      <c r="AB470" s="69"/>
      <c r="AC470" s="69"/>
      <c r="AD470" s="70"/>
      <c r="AE470" s="71"/>
      <c r="AF470" s="68"/>
      <c r="AG470" s="69"/>
      <c r="AH470" s="69"/>
      <c r="AI470" s="69"/>
      <c r="AJ470" s="69"/>
      <c r="AK470" s="70"/>
      <c r="AL470" s="71"/>
      <c r="AM470" s="68"/>
      <c r="AN470" s="69"/>
      <c r="AO470" s="69"/>
      <c r="AP470" s="69"/>
      <c r="AQ470" s="69"/>
      <c r="AR470" s="70"/>
      <c r="AS470" s="71"/>
      <c r="AT470" s="68"/>
      <c r="AU470" s="69"/>
      <c r="AV470" s="69"/>
      <c r="AW470" s="69"/>
      <c r="AX470" s="69"/>
      <c r="AY470" s="70"/>
      <c r="AZ470" s="71"/>
      <c r="BA470" s="68"/>
      <c r="BB470" s="69"/>
      <c r="BC470" s="69"/>
      <c r="BD470" s="69"/>
      <c r="BE470" s="69"/>
      <c r="BF470" s="70"/>
      <c r="BG470" s="71"/>
      <c r="BH470" s="68"/>
      <c r="BI470" s="69"/>
      <c r="BJ470" s="69"/>
      <c r="BK470" s="69"/>
      <c r="BL470" s="69"/>
      <c r="BM470" s="70"/>
      <c r="BN470" s="71"/>
      <c r="BO470" s="68"/>
      <c r="BP470" s="69"/>
      <c r="BQ470" s="69"/>
      <c r="BR470" s="69"/>
      <c r="BS470" s="69"/>
      <c r="BT470" s="70"/>
      <c r="BU470" s="71"/>
      <c r="BV470" s="68"/>
      <c r="BW470" s="69"/>
      <c r="BX470" s="69"/>
      <c r="BY470" s="69"/>
      <c r="BZ470" s="69"/>
      <c r="CA470" s="70"/>
      <c r="CB470" s="71"/>
      <c r="CC470" s="68"/>
      <c r="CD470" s="69"/>
      <c r="CE470" s="69"/>
      <c r="CF470" s="69"/>
      <c r="CG470" s="69"/>
      <c r="CH470" s="70"/>
      <c r="CI470" s="71"/>
      <c r="CJ470" s="68"/>
      <c r="CK470" s="69"/>
      <c r="CL470" s="69"/>
      <c r="CM470" s="69"/>
      <c r="CN470" s="69"/>
      <c r="CO470" s="70"/>
      <c r="CP470" s="71"/>
      <c r="CQ470" s="68"/>
      <c r="CR470" s="69"/>
      <c r="CS470" s="69"/>
      <c r="CT470" s="69"/>
      <c r="CU470" s="69"/>
      <c r="CV470" s="70"/>
      <c r="CW470" s="71"/>
      <c r="CX470" s="68"/>
      <c r="CY470" s="69"/>
      <c r="CZ470" s="69"/>
      <c r="DA470" s="69"/>
      <c r="DB470" s="69"/>
      <c r="DC470" s="70"/>
      <c r="DD470" s="71"/>
      <c r="DE470" s="68"/>
      <c r="DF470" s="69"/>
      <c r="DG470" s="69"/>
      <c r="DH470" s="69"/>
      <c r="DI470" s="69"/>
      <c r="DJ470" s="70"/>
      <c r="DK470" s="71"/>
      <c r="DL470" s="68"/>
      <c r="DM470" s="69"/>
      <c r="DN470" s="69"/>
      <c r="DO470" s="69"/>
      <c r="DP470" s="69"/>
      <c r="DQ470" s="70"/>
      <c r="DR470" s="71"/>
      <c r="DS470" s="68"/>
      <c r="DT470" s="69"/>
      <c r="DU470" s="69"/>
      <c r="DV470" s="69"/>
      <c r="DW470" s="69"/>
      <c r="DX470" s="70"/>
      <c r="DY470" s="71"/>
      <c r="DZ470" s="68"/>
      <c r="EA470" s="69"/>
      <c r="EB470" s="69"/>
      <c r="EC470" s="69"/>
      <c r="ED470" s="69"/>
      <c r="EE470" s="70"/>
      <c r="EF470" s="71"/>
      <c r="EG470" s="70">
        <f t="shared" ref="EG470:EG471" si="195">1-EI470</f>
        <v>1</v>
      </c>
      <c r="EH470" s="73">
        <f t="shared" ref="EH470:EH471" si="196">H470-EJ470</f>
        <v>0</v>
      </c>
      <c r="EI470" s="70">
        <f t="shared" ref="EI470:EI471" si="197">SUM(CJ470,CC470,BV470,BO470,BH470,BA470,AT470,AM470,AF470,Y470,R470,K470,CQ470,CX470,DE470,DL470,DS470,DZ470)</f>
        <v>0</v>
      </c>
      <c r="EJ470" s="66">
        <f t="shared" ref="EJ470:EJ471" si="198">SUM(CP470,CI470,CB470,BU470,BN470,BG470,AZ470,AS470,AL470,AE470,X470,Q470,CW470,DD470,DK470,DR470,DY470,EF470)</f>
        <v>0</v>
      </c>
      <c r="EM470" s="67"/>
    </row>
    <row r="471" spans="1:143" outlineLevel="1" x14ac:dyDescent="0.2">
      <c r="A471" s="302" t="s">
        <v>567</v>
      </c>
      <c r="B471" s="303" t="s">
        <v>196</v>
      </c>
      <c r="C471" s="306" t="str">
        <f>IFERROR(IFERROR(IF(MATCH(B471,[1]SINAPI!$A$3:$A$7037,0),(PROPER(VLOOKUP(B471,[1]SINAPI!$A$3:$E$7037,5,0))),0),IFERROR(IF(MATCH(B471,'[1]CDHU-182'!$A$9:$A$4098,0),(UPPER(VLOOKUP(B471,'[1]CDHU-182'!$A$9:$H$4098,8,0))),0),IFERROR(IF(MATCH(B471,[1]FDE!$A$7:$A$3232,0),(VLOOKUP(B471,[1]FDE!$A$7:$E$3232,5,0)),0),IF(MATCH(B471,'[1]SIURB Edif'!$A$2:$A$2699,0),(PROPER(VLOOKUP(B471,'[1]SIURB Edif'!A$2:E$2699,5,0))),0))))," ")</f>
        <v>CDHU-182</v>
      </c>
      <c r="D471" s="169" t="s">
        <v>343</v>
      </c>
      <c r="E471" s="170" t="s">
        <v>339</v>
      </c>
      <c r="F471" s="174">
        <v>0.28000000000000003</v>
      </c>
      <c r="G471" s="74"/>
      <c r="H471" s="177">
        <f>ROUND(IFERROR(F471*G471," - "),2)</f>
        <v>0</v>
      </c>
      <c r="I471" s="178" t="e">
        <f>H471/$G$686</f>
        <v>#DIV/0!</v>
      </c>
      <c r="J471" s="19">
        <f t="shared" si="194"/>
        <v>1</v>
      </c>
      <c r="K471" s="68">
        <f>SUM(L471:P471)</f>
        <v>0</v>
      </c>
      <c r="L471" s="69"/>
      <c r="M471" s="69"/>
      <c r="N471" s="69"/>
      <c r="O471" s="69"/>
      <c r="P471" s="69"/>
      <c r="Q471" s="73">
        <f>K471*$H471</f>
        <v>0</v>
      </c>
      <c r="R471" s="68">
        <f>SUM(S471:W471)</f>
        <v>0</v>
      </c>
      <c r="S471" s="69"/>
      <c r="T471" s="69"/>
      <c r="U471" s="69"/>
      <c r="V471" s="69"/>
      <c r="W471" s="69"/>
      <c r="X471" s="71">
        <f>R471*$H471</f>
        <v>0</v>
      </c>
      <c r="Y471" s="68">
        <f>SUM(Z471:AD471)</f>
        <v>0</v>
      </c>
      <c r="Z471" s="69"/>
      <c r="AA471" s="69"/>
      <c r="AB471" s="69"/>
      <c r="AC471" s="69"/>
      <c r="AD471" s="69"/>
      <c r="AE471" s="71">
        <f>Y471*$H471</f>
        <v>0</v>
      </c>
      <c r="AF471" s="68">
        <f>SUM(AG471:AK471)</f>
        <v>0</v>
      </c>
      <c r="AG471" s="69"/>
      <c r="AH471" s="69"/>
      <c r="AI471" s="69"/>
      <c r="AJ471" s="69"/>
      <c r="AK471" s="69"/>
      <c r="AL471" s="71">
        <f>AF471*$H471</f>
        <v>0</v>
      </c>
      <c r="AM471" s="68">
        <f>SUM(AN471:AR471)</f>
        <v>0</v>
      </c>
      <c r="AN471" s="69"/>
      <c r="AO471" s="69"/>
      <c r="AP471" s="69"/>
      <c r="AQ471" s="69"/>
      <c r="AR471" s="69"/>
      <c r="AS471" s="71">
        <f>AM471*$H471</f>
        <v>0</v>
      </c>
      <c r="AT471" s="68">
        <f>SUM(AU471:AY471)</f>
        <v>0</v>
      </c>
      <c r="AU471" s="69"/>
      <c r="AV471" s="69"/>
      <c r="AW471" s="69"/>
      <c r="AX471" s="69"/>
      <c r="AY471" s="69"/>
      <c r="AZ471" s="71">
        <f>AT471*$H471</f>
        <v>0</v>
      </c>
      <c r="BA471" s="68">
        <f>SUM(BB471:BF471)</f>
        <v>0</v>
      </c>
      <c r="BB471" s="69"/>
      <c r="BC471" s="69"/>
      <c r="BD471" s="69"/>
      <c r="BE471" s="69"/>
      <c r="BF471" s="69"/>
      <c r="BG471" s="71">
        <f>BA471*$H471</f>
        <v>0</v>
      </c>
      <c r="BH471" s="68">
        <f>SUM(BI471:BM471)</f>
        <v>0</v>
      </c>
      <c r="BI471" s="69"/>
      <c r="BJ471" s="69"/>
      <c r="BK471" s="69"/>
      <c r="BL471" s="69"/>
      <c r="BM471" s="69"/>
      <c r="BN471" s="71">
        <f>BH471*$H471</f>
        <v>0</v>
      </c>
      <c r="BO471" s="68">
        <f>SUM(BP471:BT471)</f>
        <v>0</v>
      </c>
      <c r="BP471" s="69"/>
      <c r="BQ471" s="69"/>
      <c r="BR471" s="69"/>
      <c r="BS471" s="69"/>
      <c r="BT471" s="69"/>
      <c r="BU471" s="71">
        <f>BO471*$H471</f>
        <v>0</v>
      </c>
      <c r="BV471" s="68">
        <f>SUM(BW471:CA471)</f>
        <v>0</v>
      </c>
      <c r="BW471" s="69"/>
      <c r="BX471" s="69"/>
      <c r="BY471" s="69"/>
      <c r="BZ471" s="69"/>
      <c r="CA471" s="69"/>
      <c r="CB471" s="71">
        <f>BV471*$H471</f>
        <v>0</v>
      </c>
      <c r="CC471" s="68">
        <f>SUM(CD471:CH471)</f>
        <v>0</v>
      </c>
      <c r="CD471" s="69"/>
      <c r="CE471" s="69"/>
      <c r="CF471" s="69"/>
      <c r="CG471" s="69"/>
      <c r="CH471" s="69"/>
      <c r="CI471" s="71">
        <f>CC471*$H471</f>
        <v>0</v>
      </c>
      <c r="CJ471" s="68">
        <f>SUM(CK471:CO471)</f>
        <v>0</v>
      </c>
      <c r="CK471" s="69"/>
      <c r="CL471" s="69"/>
      <c r="CM471" s="69"/>
      <c r="CN471" s="69"/>
      <c r="CO471" s="69"/>
      <c r="CP471" s="71">
        <f>CJ471*$H471</f>
        <v>0</v>
      </c>
      <c r="CQ471" s="68">
        <f>SUM(CR471:CV471)</f>
        <v>0</v>
      </c>
      <c r="CR471" s="69"/>
      <c r="CS471" s="69"/>
      <c r="CT471" s="69"/>
      <c r="CU471" s="69"/>
      <c r="CV471" s="69"/>
      <c r="CW471" s="71">
        <f>CQ471*$H471</f>
        <v>0</v>
      </c>
      <c r="CX471" s="68">
        <f>SUM(CY471:DC471)</f>
        <v>0</v>
      </c>
      <c r="CY471" s="69"/>
      <c r="CZ471" s="69"/>
      <c r="DA471" s="69"/>
      <c r="DB471" s="69"/>
      <c r="DC471" s="69"/>
      <c r="DD471" s="71">
        <f>CX471*$H471</f>
        <v>0</v>
      </c>
      <c r="DE471" s="68">
        <f>SUM(DF471:DJ471)</f>
        <v>0</v>
      </c>
      <c r="DF471" s="69"/>
      <c r="DG471" s="69"/>
      <c r="DH471" s="69"/>
      <c r="DI471" s="69"/>
      <c r="DJ471" s="69"/>
      <c r="DK471" s="71">
        <f>DE471*$H471</f>
        <v>0</v>
      </c>
      <c r="DL471" s="68">
        <f>SUM(DM471:DQ471)</f>
        <v>0</v>
      </c>
      <c r="DM471" s="69"/>
      <c r="DN471" s="69"/>
      <c r="DO471" s="69"/>
      <c r="DP471" s="69"/>
      <c r="DQ471" s="69"/>
      <c r="DR471" s="71">
        <f>DL471*$H471</f>
        <v>0</v>
      </c>
      <c r="DS471" s="68">
        <f>SUM(DT471:DX471)</f>
        <v>0</v>
      </c>
      <c r="DT471" s="69"/>
      <c r="DU471" s="69"/>
      <c r="DV471" s="69"/>
      <c r="DW471" s="69"/>
      <c r="DX471" s="69"/>
      <c r="DY471" s="71">
        <f>DS471*$H471</f>
        <v>0</v>
      </c>
      <c r="DZ471" s="68">
        <f>SUM(EA471:EE471)</f>
        <v>0</v>
      </c>
      <c r="EA471" s="69"/>
      <c r="EB471" s="69"/>
      <c r="EC471" s="69"/>
      <c r="ED471" s="69"/>
      <c r="EE471" s="69"/>
      <c r="EF471" s="71">
        <f>DZ471*$H471</f>
        <v>0</v>
      </c>
      <c r="EG471" s="70">
        <f t="shared" si="195"/>
        <v>1</v>
      </c>
      <c r="EH471" s="73">
        <f t="shared" si="196"/>
        <v>0</v>
      </c>
      <c r="EI471" s="70">
        <f t="shared" si="197"/>
        <v>0</v>
      </c>
      <c r="EJ471" s="66">
        <f t="shared" si="198"/>
        <v>0</v>
      </c>
      <c r="EM471" s="67"/>
    </row>
    <row r="472" spans="1:143" outlineLevel="1" x14ac:dyDescent="0.2">
      <c r="A472" s="302" t="s">
        <v>568</v>
      </c>
      <c r="B472" s="303" t="s">
        <v>190</v>
      </c>
      <c r="C472" s="306" t="str">
        <f>IFERROR(IFERROR(IF(MATCH(B472,[1]SINAPI!$A$3:$A$7037,0),(PROPER(VLOOKUP(B472,[1]SINAPI!$A$3:$E$7037,5,0))),0),IFERROR(IF(MATCH(B472,'[1]CDHU-182'!$A$9:$A$4098,0),(UPPER(VLOOKUP(B472,'[1]CDHU-182'!$A$9:$H$4098,8,0))),0),IFERROR(IF(MATCH(B472,[1]FDE!$A$7:$A$3232,0),(VLOOKUP(B472,[1]FDE!$A$7:$E$3232,5,0)),0),IF(MATCH(B472,'[1]SIURB Edif'!$A$2:$A$2699,0),(PROPER(VLOOKUP(B472,'[1]SIURB Edif'!A$2:E$2699,5,0))),0))))," ")</f>
        <v>CDHU-182</v>
      </c>
      <c r="D472" s="169" t="s">
        <v>833</v>
      </c>
      <c r="E472" s="170" t="s">
        <v>322</v>
      </c>
      <c r="F472" s="174">
        <v>11.32</v>
      </c>
      <c r="G472" s="74"/>
      <c r="H472" s="177">
        <f>ROUND(IFERROR(F472*G472," - "),2)</f>
        <v>0</v>
      </c>
      <c r="I472" s="178" t="e">
        <f>H472/$G$686</f>
        <v>#DIV/0!</v>
      </c>
      <c r="J472" s="19">
        <f t="shared" ref="J472" si="199">EG472</f>
        <v>1</v>
      </c>
      <c r="K472" s="68">
        <f>SUM(L472:P472)</f>
        <v>0</v>
      </c>
      <c r="L472" s="69"/>
      <c r="M472" s="69"/>
      <c r="N472" s="69"/>
      <c r="O472" s="69"/>
      <c r="P472" s="69"/>
      <c r="Q472" s="73">
        <f>K472*$H472</f>
        <v>0</v>
      </c>
      <c r="R472" s="68">
        <f>SUM(S472:W472)</f>
        <v>0</v>
      </c>
      <c r="S472" s="69"/>
      <c r="T472" s="69"/>
      <c r="U472" s="69"/>
      <c r="V472" s="69"/>
      <c r="W472" s="69"/>
      <c r="X472" s="71">
        <f>R472*$H472</f>
        <v>0</v>
      </c>
      <c r="Y472" s="68">
        <f>SUM(Z472:AD472)</f>
        <v>0</v>
      </c>
      <c r="Z472" s="69"/>
      <c r="AA472" s="69"/>
      <c r="AB472" s="69"/>
      <c r="AC472" s="69"/>
      <c r="AD472" s="69"/>
      <c r="AE472" s="71">
        <f>Y472*$H472</f>
        <v>0</v>
      </c>
      <c r="AF472" s="68">
        <f>SUM(AG472:AK472)</f>
        <v>0</v>
      </c>
      <c r="AG472" s="69"/>
      <c r="AH472" s="69"/>
      <c r="AI472" s="69"/>
      <c r="AJ472" s="69"/>
      <c r="AK472" s="69"/>
      <c r="AL472" s="71">
        <f>AF472*$H472</f>
        <v>0</v>
      </c>
      <c r="AM472" s="68">
        <f>SUM(AN472:AR472)</f>
        <v>0</v>
      </c>
      <c r="AN472" s="69"/>
      <c r="AO472" s="69"/>
      <c r="AP472" s="69"/>
      <c r="AQ472" s="69"/>
      <c r="AR472" s="69"/>
      <c r="AS472" s="71">
        <f>AM472*$H472</f>
        <v>0</v>
      </c>
      <c r="AT472" s="68">
        <f>SUM(AU472:AY472)</f>
        <v>0</v>
      </c>
      <c r="AU472" s="69"/>
      <c r="AV472" s="69"/>
      <c r="AW472" s="69"/>
      <c r="AX472" s="69"/>
      <c r="AY472" s="69"/>
      <c r="AZ472" s="71">
        <f>AT472*$H472</f>
        <v>0</v>
      </c>
      <c r="BA472" s="68">
        <f>SUM(BB472:BF472)</f>
        <v>0</v>
      </c>
      <c r="BB472" s="69"/>
      <c r="BC472" s="69"/>
      <c r="BD472" s="69"/>
      <c r="BE472" s="69"/>
      <c r="BF472" s="69"/>
      <c r="BG472" s="71">
        <f>BA472*$H472</f>
        <v>0</v>
      </c>
      <c r="BH472" s="68">
        <f>SUM(BI472:BM472)</f>
        <v>0</v>
      </c>
      <c r="BI472" s="69"/>
      <c r="BJ472" s="69"/>
      <c r="BK472" s="69"/>
      <c r="BL472" s="69"/>
      <c r="BM472" s="69"/>
      <c r="BN472" s="71">
        <f>BH472*$H472</f>
        <v>0</v>
      </c>
      <c r="BO472" s="68">
        <f>SUM(BP472:BT472)</f>
        <v>0</v>
      </c>
      <c r="BP472" s="69"/>
      <c r="BQ472" s="69"/>
      <c r="BR472" s="69"/>
      <c r="BS472" s="69"/>
      <c r="BT472" s="69"/>
      <c r="BU472" s="71">
        <f>BO472*$H472</f>
        <v>0</v>
      </c>
      <c r="BV472" s="68">
        <f>SUM(BW472:CA472)</f>
        <v>0</v>
      </c>
      <c r="BW472" s="69"/>
      <c r="BX472" s="69"/>
      <c r="BY472" s="69"/>
      <c r="BZ472" s="69"/>
      <c r="CA472" s="69"/>
      <c r="CB472" s="71">
        <f>BV472*$H472</f>
        <v>0</v>
      </c>
      <c r="CC472" s="68">
        <f>SUM(CD472:CH472)</f>
        <v>0</v>
      </c>
      <c r="CD472" s="69"/>
      <c r="CE472" s="69"/>
      <c r="CF472" s="69"/>
      <c r="CG472" s="69"/>
      <c r="CH472" s="69"/>
      <c r="CI472" s="71">
        <f>CC472*$H472</f>
        <v>0</v>
      </c>
      <c r="CJ472" s="68">
        <f>SUM(CK472:CO472)</f>
        <v>0</v>
      </c>
      <c r="CK472" s="69"/>
      <c r="CL472" s="69"/>
      <c r="CM472" s="69"/>
      <c r="CN472" s="69"/>
      <c r="CO472" s="69"/>
      <c r="CP472" s="71">
        <f>CJ472*$H472</f>
        <v>0</v>
      </c>
      <c r="CQ472" s="68">
        <f>SUM(CR472:CV472)</f>
        <v>0</v>
      </c>
      <c r="CR472" s="69"/>
      <c r="CS472" s="69"/>
      <c r="CT472" s="69"/>
      <c r="CU472" s="69"/>
      <c r="CV472" s="69"/>
      <c r="CW472" s="71">
        <f>CQ472*$H472</f>
        <v>0</v>
      </c>
      <c r="CX472" s="68">
        <f>SUM(CY472:DC472)</f>
        <v>0</v>
      </c>
      <c r="CY472" s="69"/>
      <c r="CZ472" s="69"/>
      <c r="DA472" s="69"/>
      <c r="DB472" s="69"/>
      <c r="DC472" s="69"/>
      <c r="DD472" s="71">
        <f>CX472*$H472</f>
        <v>0</v>
      </c>
      <c r="DE472" s="68">
        <f>SUM(DF472:DJ472)</f>
        <v>0</v>
      </c>
      <c r="DF472" s="69"/>
      <c r="DG472" s="69"/>
      <c r="DH472" s="69"/>
      <c r="DI472" s="69"/>
      <c r="DJ472" s="69"/>
      <c r="DK472" s="71">
        <f>DE472*$H472</f>
        <v>0</v>
      </c>
      <c r="DL472" s="68">
        <f>SUM(DM472:DQ472)</f>
        <v>0</v>
      </c>
      <c r="DM472" s="69"/>
      <c r="DN472" s="69"/>
      <c r="DO472" s="69"/>
      <c r="DP472" s="69"/>
      <c r="DQ472" s="69"/>
      <c r="DR472" s="71">
        <f>DL472*$H472</f>
        <v>0</v>
      </c>
      <c r="DS472" s="68">
        <f>SUM(DT472:DX472)</f>
        <v>0</v>
      </c>
      <c r="DT472" s="69"/>
      <c r="DU472" s="69"/>
      <c r="DV472" s="69"/>
      <c r="DW472" s="69"/>
      <c r="DX472" s="69"/>
      <c r="DY472" s="71">
        <f>DS472*$H472</f>
        <v>0</v>
      </c>
      <c r="DZ472" s="68">
        <f>SUM(EA472:EE472)</f>
        <v>0</v>
      </c>
      <c r="EA472" s="69"/>
      <c r="EB472" s="69"/>
      <c r="EC472" s="69"/>
      <c r="ED472" s="69"/>
      <c r="EE472" s="69"/>
      <c r="EF472" s="71">
        <f>DZ472*$H472</f>
        <v>0</v>
      </c>
      <c r="EG472" s="70">
        <f t="shared" ref="EG472" si="200">1-EI472</f>
        <v>1</v>
      </c>
      <c r="EH472" s="73">
        <f t="shared" ref="EH472" si="201">H472-EJ472</f>
        <v>0</v>
      </c>
      <c r="EI472" s="70">
        <f t="shared" ref="EI472" si="202">SUM(CJ472,CC472,BV472,BO472,BH472,BA472,AT472,AM472,AF472,Y472,R472,K472,CQ472,CX472,DE472,DL472,DS472,DZ472)</f>
        <v>0</v>
      </c>
      <c r="EJ472" s="66">
        <f t="shared" ref="EJ472" si="203">SUM(CP472,CI472,CB472,BU472,BN472,BG472,AZ472,AS472,AL472,AE472,X472,Q472,CW472,DD472,DK472,DR472,DY472,EF472)</f>
        <v>0</v>
      </c>
      <c r="EM472" s="67"/>
    </row>
    <row r="473" spans="1:143" ht="25.5" outlineLevel="1" x14ac:dyDescent="0.2">
      <c r="A473" s="302" t="s">
        <v>569</v>
      </c>
      <c r="B473" s="303" t="s">
        <v>249</v>
      </c>
      <c r="C473" s="306" t="str">
        <f>IFERROR(IFERROR(IF(MATCH(B473,[1]SINAPI!$A$3:$A$7037,0),(PROPER(VLOOKUP(B473,[1]SINAPI!$A$3:$E$7037,5,0))),0),IFERROR(IF(MATCH(B473,'[1]CDHU-182'!$A$9:$A$4098,0),(UPPER(VLOOKUP(B473,'[1]CDHU-182'!$A$9:$H$4098,8,0))),0),IFERROR(IF(MATCH(B473,[1]FDE!$A$7:$A$3232,0),(VLOOKUP(B473,[1]FDE!$A$7:$E$3232,5,0)),0),IF(MATCH(B473,'[1]SIURB Edif'!$A$2:$A$2699,0),(PROPER(VLOOKUP(B473,'[1]SIURB Edif'!A$2:E$2699,5,0))),0))))," ")</f>
        <v>CDHU-182</v>
      </c>
      <c r="D473" s="169" t="s">
        <v>834</v>
      </c>
      <c r="E473" s="170" t="s">
        <v>22</v>
      </c>
      <c r="F473" s="174">
        <v>37.729999999999997</v>
      </c>
      <c r="G473" s="74"/>
      <c r="H473" s="177">
        <f>ROUND(IFERROR(F473*G473," - "),2)</f>
        <v>0</v>
      </c>
      <c r="I473" s="178" t="e">
        <f>H473/$G$686</f>
        <v>#DIV/0!</v>
      </c>
      <c r="J473" s="19">
        <f t="shared" ref="J473" si="204">EG473</f>
        <v>1</v>
      </c>
      <c r="K473" s="68">
        <f>SUM(L473:P473)</f>
        <v>0</v>
      </c>
      <c r="L473" s="69"/>
      <c r="M473" s="69"/>
      <c r="N473" s="69"/>
      <c r="O473" s="69"/>
      <c r="P473" s="69"/>
      <c r="Q473" s="73">
        <f>K473*$H473</f>
        <v>0</v>
      </c>
      <c r="R473" s="68">
        <f>SUM(S473:W473)</f>
        <v>0</v>
      </c>
      <c r="S473" s="69"/>
      <c r="T473" s="69"/>
      <c r="U473" s="69"/>
      <c r="V473" s="69"/>
      <c r="W473" s="69"/>
      <c r="X473" s="71">
        <f>R473*$H473</f>
        <v>0</v>
      </c>
      <c r="Y473" s="68">
        <f>SUM(Z473:AD473)</f>
        <v>0</v>
      </c>
      <c r="Z473" s="69"/>
      <c r="AA473" s="69"/>
      <c r="AB473" s="69"/>
      <c r="AC473" s="69"/>
      <c r="AD473" s="69"/>
      <c r="AE473" s="71">
        <f>Y473*$H473</f>
        <v>0</v>
      </c>
      <c r="AF473" s="68">
        <f>SUM(AG473:AK473)</f>
        <v>0</v>
      </c>
      <c r="AG473" s="69"/>
      <c r="AH473" s="69"/>
      <c r="AI473" s="69"/>
      <c r="AJ473" s="69"/>
      <c r="AK473" s="69"/>
      <c r="AL473" s="71">
        <f>AF473*$H473</f>
        <v>0</v>
      </c>
      <c r="AM473" s="68">
        <f>SUM(AN473:AR473)</f>
        <v>0</v>
      </c>
      <c r="AN473" s="69"/>
      <c r="AO473" s="69"/>
      <c r="AP473" s="69"/>
      <c r="AQ473" s="69"/>
      <c r="AR473" s="69"/>
      <c r="AS473" s="71">
        <f>AM473*$H473</f>
        <v>0</v>
      </c>
      <c r="AT473" s="68">
        <f>SUM(AU473:AY473)</f>
        <v>0</v>
      </c>
      <c r="AU473" s="69"/>
      <c r="AV473" s="69"/>
      <c r="AW473" s="69"/>
      <c r="AX473" s="69"/>
      <c r="AY473" s="69"/>
      <c r="AZ473" s="71">
        <f>AT473*$H473</f>
        <v>0</v>
      </c>
      <c r="BA473" s="68">
        <f>SUM(BB473:BF473)</f>
        <v>0</v>
      </c>
      <c r="BB473" s="69"/>
      <c r="BC473" s="69"/>
      <c r="BD473" s="69"/>
      <c r="BE473" s="69"/>
      <c r="BF473" s="69"/>
      <c r="BG473" s="71">
        <f>BA473*$H473</f>
        <v>0</v>
      </c>
      <c r="BH473" s="68">
        <f>SUM(BI473:BM473)</f>
        <v>0</v>
      </c>
      <c r="BI473" s="69"/>
      <c r="BJ473" s="69"/>
      <c r="BK473" s="69"/>
      <c r="BL473" s="69"/>
      <c r="BM473" s="69"/>
      <c r="BN473" s="71">
        <f>BH473*$H473</f>
        <v>0</v>
      </c>
      <c r="BO473" s="68">
        <f>SUM(BP473:BT473)</f>
        <v>0</v>
      </c>
      <c r="BP473" s="69"/>
      <c r="BQ473" s="69"/>
      <c r="BR473" s="69"/>
      <c r="BS473" s="69"/>
      <c r="BT473" s="69"/>
      <c r="BU473" s="71">
        <f>BO473*$H473</f>
        <v>0</v>
      </c>
      <c r="BV473" s="68">
        <f>SUM(BW473:CA473)</f>
        <v>0</v>
      </c>
      <c r="BW473" s="69"/>
      <c r="BX473" s="69"/>
      <c r="BY473" s="69"/>
      <c r="BZ473" s="69"/>
      <c r="CA473" s="69"/>
      <c r="CB473" s="71">
        <f>BV473*$H473</f>
        <v>0</v>
      </c>
      <c r="CC473" s="68">
        <f>SUM(CD473:CH473)</f>
        <v>0</v>
      </c>
      <c r="CD473" s="69"/>
      <c r="CE473" s="69"/>
      <c r="CF473" s="69"/>
      <c r="CG473" s="69"/>
      <c r="CH473" s="69"/>
      <c r="CI473" s="71">
        <f>CC473*$H473</f>
        <v>0</v>
      </c>
      <c r="CJ473" s="68">
        <f>SUM(CK473:CO473)</f>
        <v>0</v>
      </c>
      <c r="CK473" s="69"/>
      <c r="CL473" s="69"/>
      <c r="CM473" s="69"/>
      <c r="CN473" s="69"/>
      <c r="CO473" s="69"/>
      <c r="CP473" s="71">
        <f>CJ473*$H473</f>
        <v>0</v>
      </c>
      <c r="CQ473" s="68">
        <f>SUM(CR473:CV473)</f>
        <v>0</v>
      </c>
      <c r="CR473" s="69"/>
      <c r="CS473" s="69"/>
      <c r="CT473" s="69"/>
      <c r="CU473" s="69"/>
      <c r="CV473" s="69"/>
      <c r="CW473" s="71">
        <f>CQ473*$H473</f>
        <v>0</v>
      </c>
      <c r="CX473" s="68">
        <f>SUM(CY473:DC473)</f>
        <v>0</v>
      </c>
      <c r="CY473" s="69"/>
      <c r="CZ473" s="69"/>
      <c r="DA473" s="69"/>
      <c r="DB473" s="69"/>
      <c r="DC473" s="69"/>
      <c r="DD473" s="71">
        <f>CX473*$H473</f>
        <v>0</v>
      </c>
      <c r="DE473" s="68">
        <f>SUM(DF473:DJ473)</f>
        <v>0</v>
      </c>
      <c r="DF473" s="69"/>
      <c r="DG473" s="69"/>
      <c r="DH473" s="69"/>
      <c r="DI473" s="69"/>
      <c r="DJ473" s="69"/>
      <c r="DK473" s="71">
        <f>DE473*$H473</f>
        <v>0</v>
      </c>
      <c r="DL473" s="68">
        <f>SUM(DM473:DQ473)</f>
        <v>0</v>
      </c>
      <c r="DM473" s="69"/>
      <c r="DN473" s="69"/>
      <c r="DO473" s="69"/>
      <c r="DP473" s="69"/>
      <c r="DQ473" s="69"/>
      <c r="DR473" s="71">
        <f>DL473*$H473</f>
        <v>0</v>
      </c>
      <c r="DS473" s="68">
        <f>SUM(DT473:DX473)</f>
        <v>0</v>
      </c>
      <c r="DT473" s="69"/>
      <c r="DU473" s="69"/>
      <c r="DV473" s="69"/>
      <c r="DW473" s="69"/>
      <c r="DX473" s="69"/>
      <c r="DY473" s="71">
        <f>DS473*$H473</f>
        <v>0</v>
      </c>
      <c r="DZ473" s="68">
        <f>SUM(EA473:EE473)</f>
        <v>0</v>
      </c>
      <c r="EA473" s="69"/>
      <c r="EB473" s="69"/>
      <c r="EC473" s="69"/>
      <c r="ED473" s="69"/>
      <c r="EE473" s="69"/>
      <c r="EF473" s="71">
        <f>DZ473*$H473</f>
        <v>0</v>
      </c>
      <c r="EG473" s="70">
        <f t="shared" ref="EG473" si="205">1-EI473</f>
        <v>1</v>
      </c>
      <c r="EH473" s="73">
        <f t="shared" ref="EH473" si="206">H473-EJ473</f>
        <v>0</v>
      </c>
      <c r="EI473" s="70">
        <f t="shared" ref="EI473" si="207">SUM(CJ473,CC473,BV473,BO473,BH473,BA473,AT473,AM473,AF473,Y473,R473,K473,CQ473,CX473,DE473,DL473,DS473,DZ473)</f>
        <v>0</v>
      </c>
      <c r="EJ473" s="66">
        <f t="shared" ref="EJ473" si="208">SUM(CP473,CI473,CB473,BU473,BN473,BG473,AZ473,AS473,AL473,AE473,X473,Q473,CW473,DD473,DK473,DR473,DY473,EF473)</f>
        <v>0</v>
      </c>
      <c r="EM473" s="67"/>
    </row>
    <row r="474" spans="1:143" outlineLevel="1" x14ac:dyDescent="0.2">
      <c r="A474" s="302" t="s">
        <v>613</v>
      </c>
      <c r="B474" s="303" t="s">
        <v>194</v>
      </c>
      <c r="C474" s="306" t="str">
        <f>IFERROR(IFERROR(IF(MATCH(B474,[1]SINAPI!$A$3:$A$7037,0),(PROPER(VLOOKUP(B474,[1]SINAPI!$A$3:$E$7037,5,0))),0),IFERROR(IF(MATCH(B474,'[1]CDHU-182'!$A$9:$A$4098,0),(UPPER(VLOOKUP(B474,'[1]CDHU-182'!$A$9:$H$4098,8,0))),0),IFERROR(IF(MATCH(B474,[1]FDE!$A$7:$A$3232,0),(VLOOKUP(B474,[1]FDE!$A$7:$E$3232,5,0)),0),IF(MATCH(B474,'[1]SIURB Edif'!$A$2:$A$2699,0),(PROPER(VLOOKUP(B474,'[1]SIURB Edif'!A$2:E$2699,5,0))),0))))," ")</f>
        <v>CDHU-182</v>
      </c>
      <c r="D474" s="169" t="s">
        <v>835</v>
      </c>
      <c r="E474" s="170" t="s">
        <v>339</v>
      </c>
      <c r="F474" s="174">
        <v>1.69</v>
      </c>
      <c r="G474" s="74"/>
      <c r="H474" s="177">
        <f>ROUND(IFERROR(F474*G474," - "),2)</f>
        <v>0</v>
      </c>
      <c r="I474" s="178" t="e">
        <f>H474/$G$686</f>
        <v>#DIV/0!</v>
      </c>
      <c r="J474" s="19">
        <f>EG474</f>
        <v>1</v>
      </c>
      <c r="K474" s="68">
        <f>SUM(L474:P474)</f>
        <v>0</v>
      </c>
      <c r="L474" s="69"/>
      <c r="M474" s="69"/>
      <c r="N474" s="69"/>
      <c r="O474" s="69"/>
      <c r="P474" s="69"/>
      <c r="Q474" s="73">
        <f>K474*$H474</f>
        <v>0</v>
      </c>
      <c r="R474" s="68">
        <f>SUM(S474:W474)</f>
        <v>0</v>
      </c>
      <c r="S474" s="69"/>
      <c r="T474" s="69"/>
      <c r="U474" s="69"/>
      <c r="V474" s="69"/>
      <c r="W474" s="69"/>
      <c r="X474" s="71">
        <f>R474*$H474</f>
        <v>0</v>
      </c>
      <c r="Y474" s="68">
        <f>SUM(Z474:AD474)</f>
        <v>0</v>
      </c>
      <c r="Z474" s="69"/>
      <c r="AA474" s="69"/>
      <c r="AB474" s="69"/>
      <c r="AC474" s="69"/>
      <c r="AD474" s="69"/>
      <c r="AE474" s="71">
        <f>Y474*$H474</f>
        <v>0</v>
      </c>
      <c r="AF474" s="68">
        <f>SUM(AG474:AK474)</f>
        <v>0</v>
      </c>
      <c r="AG474" s="69"/>
      <c r="AH474" s="69"/>
      <c r="AI474" s="69"/>
      <c r="AJ474" s="69"/>
      <c r="AK474" s="69"/>
      <c r="AL474" s="71">
        <f>AF474*$H474</f>
        <v>0</v>
      </c>
      <c r="AM474" s="68">
        <f>SUM(AN474:AR474)</f>
        <v>0</v>
      </c>
      <c r="AN474" s="69"/>
      <c r="AO474" s="69"/>
      <c r="AP474" s="69"/>
      <c r="AQ474" s="69"/>
      <c r="AR474" s="69"/>
      <c r="AS474" s="71">
        <f>AM474*$H474</f>
        <v>0</v>
      </c>
      <c r="AT474" s="68">
        <f>SUM(AU474:AY474)</f>
        <v>0</v>
      </c>
      <c r="AU474" s="69"/>
      <c r="AV474" s="69"/>
      <c r="AW474" s="69"/>
      <c r="AX474" s="69"/>
      <c r="AY474" s="69"/>
      <c r="AZ474" s="71">
        <f>AT474*$H474</f>
        <v>0</v>
      </c>
      <c r="BA474" s="68">
        <f>SUM(BB474:BF474)</f>
        <v>0</v>
      </c>
      <c r="BB474" s="69"/>
      <c r="BC474" s="69"/>
      <c r="BD474" s="69"/>
      <c r="BE474" s="69"/>
      <c r="BF474" s="69"/>
      <c r="BG474" s="71">
        <f>BA474*$H474</f>
        <v>0</v>
      </c>
      <c r="BH474" s="68">
        <f>SUM(BI474:BM474)</f>
        <v>0</v>
      </c>
      <c r="BI474" s="69"/>
      <c r="BJ474" s="69"/>
      <c r="BK474" s="69"/>
      <c r="BL474" s="69"/>
      <c r="BM474" s="69"/>
      <c r="BN474" s="71">
        <f>BH474*$H474</f>
        <v>0</v>
      </c>
      <c r="BO474" s="68">
        <f>SUM(BP474:BT474)</f>
        <v>0</v>
      </c>
      <c r="BP474" s="69"/>
      <c r="BQ474" s="69"/>
      <c r="BR474" s="69"/>
      <c r="BS474" s="69"/>
      <c r="BT474" s="69"/>
      <c r="BU474" s="71">
        <f>BO474*$H474</f>
        <v>0</v>
      </c>
      <c r="BV474" s="68">
        <f>SUM(BW474:CA474)</f>
        <v>0</v>
      </c>
      <c r="BW474" s="69"/>
      <c r="BX474" s="69"/>
      <c r="BY474" s="69"/>
      <c r="BZ474" s="69"/>
      <c r="CA474" s="69"/>
      <c r="CB474" s="71">
        <f>BV474*$H474</f>
        <v>0</v>
      </c>
      <c r="CC474" s="68">
        <f>SUM(CD474:CH474)</f>
        <v>0</v>
      </c>
      <c r="CD474" s="69"/>
      <c r="CE474" s="69"/>
      <c r="CF474" s="69"/>
      <c r="CG474" s="69"/>
      <c r="CH474" s="69"/>
      <c r="CI474" s="71">
        <f>CC474*$H474</f>
        <v>0</v>
      </c>
      <c r="CJ474" s="68">
        <f>SUM(CK474:CO474)</f>
        <v>0</v>
      </c>
      <c r="CK474" s="69"/>
      <c r="CL474" s="69"/>
      <c r="CM474" s="69"/>
      <c r="CN474" s="69"/>
      <c r="CO474" s="69"/>
      <c r="CP474" s="71">
        <f>CJ474*$H474</f>
        <v>0</v>
      </c>
      <c r="CQ474" s="68">
        <f>SUM(CR474:CV474)</f>
        <v>0</v>
      </c>
      <c r="CR474" s="69"/>
      <c r="CS474" s="69"/>
      <c r="CT474" s="69"/>
      <c r="CU474" s="69"/>
      <c r="CV474" s="69"/>
      <c r="CW474" s="71">
        <f>CQ474*$H474</f>
        <v>0</v>
      </c>
      <c r="CX474" s="68">
        <f>SUM(CY474:DC474)</f>
        <v>0</v>
      </c>
      <c r="CY474" s="69"/>
      <c r="CZ474" s="69"/>
      <c r="DA474" s="69"/>
      <c r="DB474" s="69"/>
      <c r="DC474" s="69"/>
      <c r="DD474" s="71">
        <f>CX474*$H474</f>
        <v>0</v>
      </c>
      <c r="DE474" s="68">
        <f>SUM(DF474:DJ474)</f>
        <v>0</v>
      </c>
      <c r="DF474" s="69"/>
      <c r="DG474" s="69"/>
      <c r="DH474" s="69"/>
      <c r="DI474" s="69"/>
      <c r="DJ474" s="69"/>
      <c r="DK474" s="71">
        <f>DE474*$H474</f>
        <v>0</v>
      </c>
      <c r="DL474" s="68">
        <f>SUM(DM474:DQ474)</f>
        <v>0</v>
      </c>
      <c r="DM474" s="69"/>
      <c r="DN474" s="69"/>
      <c r="DO474" s="69"/>
      <c r="DP474" s="69"/>
      <c r="DQ474" s="69"/>
      <c r="DR474" s="71">
        <f>DL474*$H474</f>
        <v>0</v>
      </c>
      <c r="DS474" s="68">
        <f>SUM(DT474:DX474)</f>
        <v>0</v>
      </c>
      <c r="DT474" s="69"/>
      <c r="DU474" s="69"/>
      <c r="DV474" s="69"/>
      <c r="DW474" s="69"/>
      <c r="DX474" s="69"/>
      <c r="DY474" s="71">
        <f>DS474*$H474</f>
        <v>0</v>
      </c>
      <c r="DZ474" s="68">
        <f>SUM(EA474:EE474)</f>
        <v>0</v>
      </c>
      <c r="EA474" s="69"/>
      <c r="EB474" s="69"/>
      <c r="EC474" s="69"/>
      <c r="ED474" s="69"/>
      <c r="EE474" s="69"/>
      <c r="EF474" s="71">
        <f>DZ474*$H474</f>
        <v>0</v>
      </c>
      <c r="EG474" s="70">
        <f>1-EI474</f>
        <v>1</v>
      </c>
      <c r="EH474" s="73">
        <f>H474-EJ474</f>
        <v>0</v>
      </c>
      <c r="EI474" s="70">
        <f>SUM(CJ474,CC474,BV474,BO474,BH474,BA474,AT474,AM474,AF474,Y474,R474,K474,CQ474,CX474,DE474,DL474,DS474,DZ474)</f>
        <v>0</v>
      </c>
      <c r="EJ474" s="66">
        <f>SUM(CP474,CI474,CB474,BU474,BN474,BG474,AZ474,AS474,AL474,AE474,X474,Q474,CW474,DD474,DK474,DR474,DY474,EF474)</f>
        <v>0</v>
      </c>
      <c r="EM474" s="67"/>
    </row>
    <row r="475" spans="1:143" outlineLevel="1" x14ac:dyDescent="0.2">
      <c r="A475" s="313" t="s">
        <v>614</v>
      </c>
      <c r="B475" s="314"/>
      <c r="C475" s="307"/>
      <c r="D475" s="176" t="s">
        <v>595</v>
      </c>
      <c r="E475" s="28">
        <f>SUM(H476:H490)</f>
        <v>0</v>
      </c>
      <c r="F475" s="28"/>
      <c r="G475" s="28"/>
      <c r="H475" s="28"/>
      <c r="I475" s="27" t="e">
        <f>E475/$G$686</f>
        <v>#DIV/0!</v>
      </c>
      <c r="J475" s="19">
        <f t="shared" ref="J475:J476" si="209">EG475</f>
        <v>1</v>
      </c>
      <c r="K475" s="68"/>
      <c r="L475" s="69"/>
      <c r="M475" s="69"/>
      <c r="N475" s="69"/>
      <c r="O475" s="69"/>
      <c r="P475" s="70"/>
      <c r="Q475" s="73"/>
      <c r="R475" s="68"/>
      <c r="S475" s="69"/>
      <c r="T475" s="69"/>
      <c r="U475" s="69"/>
      <c r="V475" s="69"/>
      <c r="W475" s="70"/>
      <c r="X475" s="71"/>
      <c r="Y475" s="68"/>
      <c r="Z475" s="69"/>
      <c r="AA475" s="69"/>
      <c r="AB475" s="69"/>
      <c r="AC475" s="69"/>
      <c r="AD475" s="70"/>
      <c r="AE475" s="71"/>
      <c r="AF475" s="68"/>
      <c r="AG475" s="69"/>
      <c r="AH475" s="69"/>
      <c r="AI475" s="69"/>
      <c r="AJ475" s="69"/>
      <c r="AK475" s="70"/>
      <c r="AL475" s="71"/>
      <c r="AM475" s="68"/>
      <c r="AN475" s="69"/>
      <c r="AO475" s="69"/>
      <c r="AP475" s="69"/>
      <c r="AQ475" s="69"/>
      <c r="AR475" s="70"/>
      <c r="AS475" s="71"/>
      <c r="AT475" s="68"/>
      <c r="AU475" s="69"/>
      <c r="AV475" s="69"/>
      <c r="AW475" s="69"/>
      <c r="AX475" s="69"/>
      <c r="AY475" s="70"/>
      <c r="AZ475" s="71"/>
      <c r="BA475" s="68"/>
      <c r="BB475" s="69"/>
      <c r="BC475" s="69"/>
      <c r="BD475" s="69"/>
      <c r="BE475" s="69"/>
      <c r="BF475" s="70"/>
      <c r="BG475" s="71"/>
      <c r="BH475" s="68"/>
      <c r="BI475" s="69"/>
      <c r="BJ475" s="69"/>
      <c r="BK475" s="69"/>
      <c r="BL475" s="69"/>
      <c r="BM475" s="70"/>
      <c r="BN475" s="71"/>
      <c r="BO475" s="68"/>
      <c r="BP475" s="69"/>
      <c r="BQ475" s="69"/>
      <c r="BR475" s="69"/>
      <c r="BS475" s="69"/>
      <c r="BT475" s="70"/>
      <c r="BU475" s="71"/>
      <c r="BV475" s="68"/>
      <c r="BW475" s="69"/>
      <c r="BX475" s="69"/>
      <c r="BY475" s="69"/>
      <c r="BZ475" s="69"/>
      <c r="CA475" s="70"/>
      <c r="CB475" s="71"/>
      <c r="CC475" s="68"/>
      <c r="CD475" s="69"/>
      <c r="CE475" s="69"/>
      <c r="CF475" s="69"/>
      <c r="CG475" s="69"/>
      <c r="CH475" s="70"/>
      <c r="CI475" s="71"/>
      <c r="CJ475" s="68"/>
      <c r="CK475" s="69"/>
      <c r="CL475" s="69"/>
      <c r="CM475" s="69"/>
      <c r="CN475" s="69"/>
      <c r="CO475" s="70"/>
      <c r="CP475" s="71"/>
      <c r="CQ475" s="68"/>
      <c r="CR475" s="69"/>
      <c r="CS475" s="69"/>
      <c r="CT475" s="69"/>
      <c r="CU475" s="69"/>
      <c r="CV475" s="70"/>
      <c r="CW475" s="71"/>
      <c r="CX475" s="68"/>
      <c r="CY475" s="69"/>
      <c r="CZ475" s="69"/>
      <c r="DA475" s="69"/>
      <c r="DB475" s="69"/>
      <c r="DC475" s="70"/>
      <c r="DD475" s="71"/>
      <c r="DE475" s="68"/>
      <c r="DF475" s="69"/>
      <c r="DG475" s="69"/>
      <c r="DH475" s="69"/>
      <c r="DI475" s="69"/>
      <c r="DJ475" s="70"/>
      <c r="DK475" s="71"/>
      <c r="DL475" s="68"/>
      <c r="DM475" s="69"/>
      <c r="DN475" s="69"/>
      <c r="DO475" s="69"/>
      <c r="DP475" s="69"/>
      <c r="DQ475" s="70"/>
      <c r="DR475" s="71"/>
      <c r="DS475" s="68"/>
      <c r="DT475" s="69"/>
      <c r="DU475" s="69"/>
      <c r="DV475" s="69"/>
      <c r="DW475" s="69"/>
      <c r="DX475" s="70"/>
      <c r="DY475" s="71"/>
      <c r="DZ475" s="68"/>
      <c r="EA475" s="69"/>
      <c r="EB475" s="69"/>
      <c r="EC475" s="69"/>
      <c r="ED475" s="69"/>
      <c r="EE475" s="70"/>
      <c r="EF475" s="71"/>
      <c r="EG475" s="70">
        <f t="shared" ref="EG475:EG476" si="210">1-EI475</f>
        <v>1</v>
      </c>
      <c r="EH475" s="73">
        <f t="shared" ref="EH475:EH476" si="211">H475-EJ475</f>
        <v>0</v>
      </c>
      <c r="EI475" s="70">
        <f t="shared" ref="EI475:EI476" si="212">SUM(CJ475,CC475,BV475,BO475,BH475,BA475,AT475,AM475,AF475,Y475,R475,K475,CQ475,CX475,DE475,DL475,DS475,DZ475)</f>
        <v>0</v>
      </c>
      <c r="EJ475" s="66">
        <f t="shared" ref="EJ475:EJ476" si="213">SUM(CP475,CI475,CB475,BU475,BN475,BG475,AZ475,AS475,AL475,AE475,X475,Q475,CW475,DD475,DK475,DR475,DY475,EF475)</f>
        <v>0</v>
      </c>
      <c r="EM475" s="67"/>
    </row>
    <row r="476" spans="1:143" ht="25.5" outlineLevel="1" x14ac:dyDescent="0.2">
      <c r="A476" s="302" t="s">
        <v>615</v>
      </c>
      <c r="B476" s="303" t="s">
        <v>180</v>
      </c>
      <c r="C476" s="306" t="str">
        <f>IFERROR(IFERROR(IF(MATCH(B476,[1]SINAPI!$A$3:$A$7037,0),(PROPER(VLOOKUP(B476,[1]SINAPI!$A$3:$E$7037,5,0))),0),IFERROR(IF(MATCH(B476,'[1]CDHU-182'!$A$9:$A$4098,0),(UPPER(VLOOKUP(B476,'[1]CDHU-182'!$A$9:$H$4098,8,0))),0),IFERROR(IF(MATCH(B476,[1]FDE!$A$7:$A$3232,0),(VLOOKUP(B476,[1]FDE!$A$7:$E$3232,5,0)),0),IF(MATCH(B476,'[1]SIURB Edif'!$A$2:$A$2699,0),(PROPER(VLOOKUP(B476,'[1]SIURB Edif'!A$2:E$2699,5,0))),0))))," ")</f>
        <v>CDHU-182</v>
      </c>
      <c r="D476" s="169" t="s">
        <v>836</v>
      </c>
      <c r="E476" s="170" t="s">
        <v>322</v>
      </c>
      <c r="F476" s="174">
        <v>0.93</v>
      </c>
      <c r="G476" s="74"/>
      <c r="H476" s="177">
        <f>ROUND(IFERROR(F476*G476," - "),2)</f>
        <v>0</v>
      </c>
      <c r="I476" s="178" t="e">
        <f t="shared" ref="I476:I490" si="214">H476/$G$686</f>
        <v>#DIV/0!</v>
      </c>
      <c r="J476" s="19">
        <f t="shared" si="209"/>
        <v>1</v>
      </c>
      <c r="K476" s="68">
        <f>SUM(L476:P476)</f>
        <v>0</v>
      </c>
      <c r="L476" s="69"/>
      <c r="M476" s="69"/>
      <c r="N476" s="69"/>
      <c r="O476" s="69"/>
      <c r="P476" s="69"/>
      <c r="Q476" s="73">
        <f>K476*$H476</f>
        <v>0</v>
      </c>
      <c r="R476" s="68">
        <f>SUM(S476:W476)</f>
        <v>0</v>
      </c>
      <c r="S476" s="69"/>
      <c r="T476" s="69"/>
      <c r="U476" s="69"/>
      <c r="V476" s="69"/>
      <c r="W476" s="69"/>
      <c r="X476" s="71">
        <f>R476*$H476</f>
        <v>0</v>
      </c>
      <c r="Y476" s="68">
        <f>SUM(Z476:AD476)</f>
        <v>0</v>
      </c>
      <c r="Z476" s="69"/>
      <c r="AA476" s="69"/>
      <c r="AB476" s="69"/>
      <c r="AC476" s="69"/>
      <c r="AD476" s="69"/>
      <c r="AE476" s="71">
        <f>Y476*$H476</f>
        <v>0</v>
      </c>
      <c r="AF476" s="68">
        <f>SUM(AG476:AK476)</f>
        <v>0</v>
      </c>
      <c r="AG476" s="69"/>
      <c r="AH476" s="69"/>
      <c r="AI476" s="69"/>
      <c r="AJ476" s="69"/>
      <c r="AK476" s="69"/>
      <c r="AL476" s="71">
        <f>AF476*$H476</f>
        <v>0</v>
      </c>
      <c r="AM476" s="68">
        <f>SUM(AN476:AR476)</f>
        <v>0</v>
      </c>
      <c r="AN476" s="69"/>
      <c r="AO476" s="69"/>
      <c r="AP476" s="69"/>
      <c r="AQ476" s="69"/>
      <c r="AR476" s="69"/>
      <c r="AS476" s="71">
        <f>AM476*$H476</f>
        <v>0</v>
      </c>
      <c r="AT476" s="68">
        <f>SUM(AU476:AY476)</f>
        <v>0</v>
      </c>
      <c r="AU476" s="69"/>
      <c r="AV476" s="69"/>
      <c r="AW476" s="69"/>
      <c r="AX476" s="69"/>
      <c r="AY476" s="69"/>
      <c r="AZ476" s="71">
        <f>AT476*$H476</f>
        <v>0</v>
      </c>
      <c r="BA476" s="68">
        <f>SUM(BB476:BF476)</f>
        <v>0</v>
      </c>
      <c r="BB476" s="69"/>
      <c r="BC476" s="69"/>
      <c r="BD476" s="69"/>
      <c r="BE476" s="69"/>
      <c r="BF476" s="69"/>
      <c r="BG476" s="71">
        <f>BA476*$H476</f>
        <v>0</v>
      </c>
      <c r="BH476" s="68">
        <f>SUM(BI476:BM476)</f>
        <v>0</v>
      </c>
      <c r="BI476" s="69"/>
      <c r="BJ476" s="69"/>
      <c r="BK476" s="69"/>
      <c r="BL476" s="69"/>
      <c r="BM476" s="69"/>
      <c r="BN476" s="71">
        <f>BH476*$H476</f>
        <v>0</v>
      </c>
      <c r="BO476" s="68">
        <f>SUM(BP476:BT476)</f>
        <v>0</v>
      </c>
      <c r="BP476" s="69"/>
      <c r="BQ476" s="69"/>
      <c r="BR476" s="69"/>
      <c r="BS476" s="69"/>
      <c r="BT476" s="69"/>
      <c r="BU476" s="71">
        <f>BO476*$H476</f>
        <v>0</v>
      </c>
      <c r="BV476" s="68">
        <f>SUM(BW476:CA476)</f>
        <v>0</v>
      </c>
      <c r="BW476" s="69"/>
      <c r="BX476" s="69"/>
      <c r="BY476" s="69"/>
      <c r="BZ476" s="69"/>
      <c r="CA476" s="69"/>
      <c r="CB476" s="71">
        <f>BV476*$H476</f>
        <v>0</v>
      </c>
      <c r="CC476" s="68">
        <f>SUM(CD476:CH476)</f>
        <v>0</v>
      </c>
      <c r="CD476" s="69"/>
      <c r="CE476" s="69"/>
      <c r="CF476" s="69"/>
      <c r="CG476" s="69"/>
      <c r="CH476" s="69"/>
      <c r="CI476" s="71">
        <f>CC476*$H476</f>
        <v>0</v>
      </c>
      <c r="CJ476" s="68">
        <f>SUM(CK476:CO476)</f>
        <v>0</v>
      </c>
      <c r="CK476" s="69"/>
      <c r="CL476" s="69"/>
      <c r="CM476" s="69"/>
      <c r="CN476" s="69"/>
      <c r="CO476" s="69"/>
      <c r="CP476" s="71">
        <f>CJ476*$H476</f>
        <v>0</v>
      </c>
      <c r="CQ476" s="68">
        <f>SUM(CR476:CV476)</f>
        <v>0</v>
      </c>
      <c r="CR476" s="69"/>
      <c r="CS476" s="69"/>
      <c r="CT476" s="69"/>
      <c r="CU476" s="69"/>
      <c r="CV476" s="69"/>
      <c r="CW476" s="71">
        <f>CQ476*$H476</f>
        <v>0</v>
      </c>
      <c r="CX476" s="68">
        <f>SUM(CY476:DC476)</f>
        <v>0</v>
      </c>
      <c r="CY476" s="69"/>
      <c r="CZ476" s="69"/>
      <c r="DA476" s="69"/>
      <c r="DB476" s="69"/>
      <c r="DC476" s="69"/>
      <c r="DD476" s="71">
        <f>CX476*$H476</f>
        <v>0</v>
      </c>
      <c r="DE476" s="68">
        <f>SUM(DF476:DJ476)</f>
        <v>0</v>
      </c>
      <c r="DF476" s="69"/>
      <c r="DG476" s="69"/>
      <c r="DH476" s="69"/>
      <c r="DI476" s="69"/>
      <c r="DJ476" s="69"/>
      <c r="DK476" s="71">
        <f>DE476*$H476</f>
        <v>0</v>
      </c>
      <c r="DL476" s="68">
        <f>SUM(DM476:DQ476)</f>
        <v>0</v>
      </c>
      <c r="DM476" s="69"/>
      <c r="DN476" s="69"/>
      <c r="DO476" s="69"/>
      <c r="DP476" s="69"/>
      <c r="DQ476" s="69"/>
      <c r="DR476" s="71">
        <f>DL476*$H476</f>
        <v>0</v>
      </c>
      <c r="DS476" s="68">
        <f>SUM(DT476:DX476)</f>
        <v>0</v>
      </c>
      <c r="DT476" s="69"/>
      <c r="DU476" s="69"/>
      <c r="DV476" s="69"/>
      <c r="DW476" s="69"/>
      <c r="DX476" s="69"/>
      <c r="DY476" s="71">
        <f>DS476*$H476</f>
        <v>0</v>
      </c>
      <c r="DZ476" s="68">
        <f>SUM(EA476:EE476)</f>
        <v>0</v>
      </c>
      <c r="EA476" s="69"/>
      <c r="EB476" s="69"/>
      <c r="EC476" s="69"/>
      <c r="ED476" s="69"/>
      <c r="EE476" s="69"/>
      <c r="EF476" s="71">
        <f>DZ476*$H476</f>
        <v>0</v>
      </c>
      <c r="EG476" s="70">
        <f t="shared" si="210"/>
        <v>1</v>
      </c>
      <c r="EH476" s="73">
        <f t="shared" si="211"/>
        <v>0</v>
      </c>
      <c r="EI476" s="70">
        <f t="shared" si="212"/>
        <v>0</v>
      </c>
      <c r="EJ476" s="66">
        <f t="shared" si="213"/>
        <v>0</v>
      </c>
      <c r="EM476" s="67"/>
    </row>
    <row r="477" spans="1:143" outlineLevel="1" x14ac:dyDescent="0.2">
      <c r="A477" s="302" t="s">
        <v>616</v>
      </c>
      <c r="B477" s="303" t="s">
        <v>190</v>
      </c>
      <c r="C477" s="306" t="str">
        <f>IFERROR(IFERROR(IF(MATCH(B477,[1]SINAPI!$A$3:$A$7037,0),(PROPER(VLOOKUP(B477,[1]SINAPI!$A$3:$E$7037,5,0))),0),IFERROR(IF(MATCH(B477,'[1]CDHU-182'!$A$9:$A$4098,0),(UPPER(VLOOKUP(B477,'[1]CDHU-182'!$A$9:$H$4098,8,0))),0),IFERROR(IF(MATCH(B477,[1]FDE!$A$7:$A$3232,0),(VLOOKUP(B477,[1]FDE!$A$7:$E$3232,5,0)),0),IF(MATCH(B477,'[1]SIURB Edif'!$A$2:$A$2699,0),(PROPER(VLOOKUP(B477,'[1]SIURB Edif'!A$2:E$2699,5,0))),0))))," ")</f>
        <v>CDHU-182</v>
      </c>
      <c r="D477" s="169" t="s">
        <v>833</v>
      </c>
      <c r="E477" s="170" t="s">
        <v>322</v>
      </c>
      <c r="F477" s="174">
        <v>1.1100000000000001</v>
      </c>
      <c r="G477" s="74"/>
      <c r="H477" s="177">
        <f t="shared" ref="H477:H490" si="215">ROUND(IFERROR(F477*G477," - "),2)</f>
        <v>0</v>
      </c>
      <c r="I477" s="178" t="e">
        <f t="shared" si="214"/>
        <v>#DIV/0!</v>
      </c>
      <c r="J477" s="19">
        <f t="shared" ref="J477:J490" si="216">EG477</f>
        <v>1</v>
      </c>
      <c r="K477" s="68">
        <f t="shared" ref="K477:K490" si="217">SUM(L477:P477)</f>
        <v>0</v>
      </c>
      <c r="L477" s="69"/>
      <c r="M477" s="69"/>
      <c r="N477" s="69"/>
      <c r="O477" s="69"/>
      <c r="P477" s="69"/>
      <c r="Q477" s="73">
        <f t="shared" ref="Q477:Q490" si="218">K477*$H477</f>
        <v>0</v>
      </c>
      <c r="R477" s="68">
        <f t="shared" ref="R477:R490" si="219">SUM(S477:W477)</f>
        <v>0</v>
      </c>
      <c r="S477" s="69"/>
      <c r="T477" s="69"/>
      <c r="U477" s="69"/>
      <c r="V477" s="69"/>
      <c r="W477" s="69"/>
      <c r="X477" s="71">
        <f t="shared" ref="X477:X490" si="220">R477*$H477</f>
        <v>0</v>
      </c>
      <c r="Y477" s="68">
        <f t="shared" ref="Y477:Y490" si="221">SUM(Z477:AD477)</f>
        <v>0</v>
      </c>
      <c r="Z477" s="69"/>
      <c r="AA477" s="69"/>
      <c r="AB477" s="69"/>
      <c r="AC477" s="69"/>
      <c r="AD477" s="69"/>
      <c r="AE477" s="71">
        <f t="shared" ref="AE477:AE490" si="222">Y477*$H477</f>
        <v>0</v>
      </c>
      <c r="AF477" s="68">
        <f t="shared" ref="AF477:AF490" si="223">SUM(AG477:AK477)</f>
        <v>0</v>
      </c>
      <c r="AG477" s="69"/>
      <c r="AH477" s="69"/>
      <c r="AI477" s="69"/>
      <c r="AJ477" s="69"/>
      <c r="AK477" s="69"/>
      <c r="AL477" s="71">
        <f t="shared" ref="AL477:AL490" si="224">AF477*$H477</f>
        <v>0</v>
      </c>
      <c r="AM477" s="68">
        <f t="shared" ref="AM477:AM490" si="225">SUM(AN477:AR477)</f>
        <v>0</v>
      </c>
      <c r="AN477" s="69"/>
      <c r="AO477" s="69"/>
      <c r="AP477" s="69"/>
      <c r="AQ477" s="69"/>
      <c r="AR477" s="69"/>
      <c r="AS477" s="71">
        <f t="shared" ref="AS477:AS490" si="226">AM477*$H477</f>
        <v>0</v>
      </c>
      <c r="AT477" s="68">
        <f t="shared" ref="AT477:AT490" si="227">SUM(AU477:AY477)</f>
        <v>0</v>
      </c>
      <c r="AU477" s="69"/>
      <c r="AV477" s="69"/>
      <c r="AW477" s="69"/>
      <c r="AX477" s="69"/>
      <c r="AY477" s="69"/>
      <c r="AZ477" s="71">
        <f t="shared" ref="AZ477:AZ490" si="228">AT477*$H477</f>
        <v>0</v>
      </c>
      <c r="BA477" s="68">
        <f t="shared" ref="BA477:BA490" si="229">SUM(BB477:BF477)</f>
        <v>0</v>
      </c>
      <c r="BB477" s="69"/>
      <c r="BC477" s="69"/>
      <c r="BD477" s="69"/>
      <c r="BE477" s="69"/>
      <c r="BF477" s="69"/>
      <c r="BG477" s="71">
        <f t="shared" ref="BG477:BG490" si="230">BA477*$H477</f>
        <v>0</v>
      </c>
      <c r="BH477" s="68">
        <f t="shared" ref="BH477:BH490" si="231">SUM(BI477:BM477)</f>
        <v>0</v>
      </c>
      <c r="BI477" s="69"/>
      <c r="BJ477" s="69"/>
      <c r="BK477" s="69"/>
      <c r="BL477" s="69"/>
      <c r="BM477" s="69"/>
      <c r="BN477" s="71">
        <f t="shared" ref="BN477:BN490" si="232">BH477*$H477</f>
        <v>0</v>
      </c>
      <c r="BO477" s="68">
        <f t="shared" ref="BO477:BO490" si="233">SUM(BP477:BT477)</f>
        <v>0</v>
      </c>
      <c r="BP477" s="69"/>
      <c r="BQ477" s="69"/>
      <c r="BR477" s="69"/>
      <c r="BS477" s="69"/>
      <c r="BT477" s="69"/>
      <c r="BU477" s="71">
        <f t="shared" ref="BU477:BU490" si="234">BO477*$H477</f>
        <v>0</v>
      </c>
      <c r="BV477" s="68">
        <f t="shared" ref="BV477:BV490" si="235">SUM(BW477:CA477)</f>
        <v>0</v>
      </c>
      <c r="BW477" s="69"/>
      <c r="BX477" s="69"/>
      <c r="BY477" s="69"/>
      <c r="BZ477" s="69"/>
      <c r="CA477" s="69"/>
      <c r="CB477" s="71">
        <f t="shared" ref="CB477:CB490" si="236">BV477*$H477</f>
        <v>0</v>
      </c>
      <c r="CC477" s="68">
        <f t="shared" ref="CC477:CC490" si="237">SUM(CD477:CH477)</f>
        <v>0</v>
      </c>
      <c r="CD477" s="69"/>
      <c r="CE477" s="69"/>
      <c r="CF477" s="69"/>
      <c r="CG477" s="69"/>
      <c r="CH477" s="69"/>
      <c r="CI477" s="71">
        <f t="shared" ref="CI477:CI490" si="238">CC477*$H477</f>
        <v>0</v>
      </c>
      <c r="CJ477" s="68">
        <f t="shared" ref="CJ477:CJ490" si="239">SUM(CK477:CO477)</f>
        <v>0</v>
      </c>
      <c r="CK477" s="69"/>
      <c r="CL477" s="69"/>
      <c r="CM477" s="69"/>
      <c r="CN477" s="69"/>
      <c r="CO477" s="69"/>
      <c r="CP477" s="71">
        <f t="shared" ref="CP477:CP490" si="240">CJ477*$H477</f>
        <v>0</v>
      </c>
      <c r="CQ477" s="68">
        <f t="shared" ref="CQ477:CQ490" si="241">SUM(CR477:CV477)</f>
        <v>0</v>
      </c>
      <c r="CR477" s="69"/>
      <c r="CS477" s="69"/>
      <c r="CT477" s="69"/>
      <c r="CU477" s="69"/>
      <c r="CV477" s="69"/>
      <c r="CW477" s="71">
        <f t="shared" ref="CW477:CW490" si="242">CQ477*$H477</f>
        <v>0</v>
      </c>
      <c r="CX477" s="68">
        <f t="shared" ref="CX477:CX490" si="243">SUM(CY477:DC477)</f>
        <v>0</v>
      </c>
      <c r="CY477" s="69"/>
      <c r="CZ477" s="69"/>
      <c r="DA477" s="69"/>
      <c r="DB477" s="69"/>
      <c r="DC477" s="69"/>
      <c r="DD477" s="71">
        <f t="shared" ref="DD477:DD490" si="244">CX477*$H477</f>
        <v>0</v>
      </c>
      <c r="DE477" s="68">
        <f t="shared" ref="DE477:DE490" si="245">SUM(DF477:DJ477)</f>
        <v>0</v>
      </c>
      <c r="DF477" s="69"/>
      <c r="DG477" s="69"/>
      <c r="DH477" s="69"/>
      <c r="DI477" s="69"/>
      <c r="DJ477" s="69"/>
      <c r="DK477" s="71">
        <f t="shared" ref="DK477:DK490" si="246">DE477*$H477</f>
        <v>0</v>
      </c>
      <c r="DL477" s="68">
        <f t="shared" ref="DL477:DL490" si="247">SUM(DM477:DQ477)</f>
        <v>0</v>
      </c>
      <c r="DM477" s="69"/>
      <c r="DN477" s="69"/>
      <c r="DO477" s="69"/>
      <c r="DP477" s="69"/>
      <c r="DQ477" s="69"/>
      <c r="DR477" s="71">
        <f t="shared" ref="DR477:DR490" si="248">DL477*$H477</f>
        <v>0</v>
      </c>
      <c r="DS477" s="68">
        <f t="shared" ref="DS477:DS490" si="249">SUM(DT477:DX477)</f>
        <v>0</v>
      </c>
      <c r="DT477" s="69"/>
      <c r="DU477" s="69"/>
      <c r="DV477" s="69"/>
      <c r="DW477" s="69"/>
      <c r="DX477" s="69"/>
      <c r="DY477" s="71">
        <f t="shared" ref="DY477:DY490" si="250">DS477*$H477</f>
        <v>0</v>
      </c>
      <c r="DZ477" s="68">
        <f t="shared" ref="DZ477:DZ490" si="251">SUM(EA477:EE477)</f>
        <v>0</v>
      </c>
      <c r="EA477" s="69"/>
      <c r="EB477" s="69"/>
      <c r="EC477" s="69"/>
      <c r="ED477" s="69"/>
      <c r="EE477" s="69"/>
      <c r="EF477" s="71">
        <f t="shared" ref="EF477:EF490" si="252">DZ477*$H477</f>
        <v>0</v>
      </c>
      <c r="EG477" s="70">
        <f t="shared" ref="EG477:EG490" si="253">1-EI477</f>
        <v>1</v>
      </c>
      <c r="EH477" s="73">
        <f t="shared" ref="EH477:EH490" si="254">H477-EJ477</f>
        <v>0</v>
      </c>
      <c r="EI477" s="70">
        <f t="shared" ref="EI477:EI490" si="255">SUM(CJ477,CC477,BV477,BO477,BH477,BA477,AT477,AM477,AF477,Y477,R477,K477,CQ477,CX477,DE477,DL477,DS477,DZ477)</f>
        <v>0</v>
      </c>
      <c r="EJ477" s="66">
        <f t="shared" ref="EJ477:EJ490" si="256">SUM(CP477,CI477,CB477,BU477,BN477,BG477,AZ477,AS477,AL477,AE477,X477,Q477,CW477,DD477,DK477,DR477,DY477,EF477)</f>
        <v>0</v>
      </c>
      <c r="EM477" s="67"/>
    </row>
    <row r="478" spans="1:143" outlineLevel="1" x14ac:dyDescent="0.2">
      <c r="A478" s="302" t="s">
        <v>617</v>
      </c>
      <c r="B478" s="303" t="s">
        <v>192</v>
      </c>
      <c r="C478" s="306" t="str">
        <f>IFERROR(IFERROR(IF(MATCH(B478,[1]SINAPI!$A$3:$A$7037,0),(PROPER(VLOOKUP(B478,[1]SINAPI!$A$3:$E$7037,5,0))),0),IFERROR(IF(MATCH(B478,'[1]CDHU-182'!$A$9:$A$4098,0),(UPPER(VLOOKUP(B478,'[1]CDHU-182'!$A$9:$H$4098,8,0))),0),IFERROR(IF(MATCH(B478,[1]FDE!$A$7:$A$3232,0),(VLOOKUP(B478,[1]FDE!$A$7:$E$3232,5,0)),0),IF(MATCH(B478,'[1]SIURB Edif'!$A$2:$A$2699,0),(PROPER(VLOOKUP(B478,'[1]SIURB Edif'!A$2:E$2699,5,0))),0))))," ")</f>
        <v>CDHU-182</v>
      </c>
      <c r="D478" s="169" t="s">
        <v>837</v>
      </c>
      <c r="E478" s="170" t="s">
        <v>184</v>
      </c>
      <c r="F478" s="174">
        <v>15.6</v>
      </c>
      <c r="G478" s="74"/>
      <c r="H478" s="177">
        <f t="shared" ref="H478:H487" si="257">ROUND(IFERROR(F478*G478," - "),2)</f>
        <v>0</v>
      </c>
      <c r="I478" s="178" t="e">
        <f t="shared" si="214"/>
        <v>#DIV/0!</v>
      </c>
      <c r="J478" s="19">
        <f t="shared" ref="J478:J487" si="258">EG478</f>
        <v>1</v>
      </c>
      <c r="K478" s="68">
        <f t="shared" ref="K478:K487" si="259">SUM(L478:P478)</f>
        <v>0</v>
      </c>
      <c r="L478" s="69"/>
      <c r="M478" s="69"/>
      <c r="N478" s="69"/>
      <c r="O478" s="69"/>
      <c r="P478" s="69"/>
      <c r="Q478" s="73">
        <f t="shared" ref="Q478:Q487" si="260">K478*$H478</f>
        <v>0</v>
      </c>
      <c r="R478" s="68">
        <f t="shared" ref="R478:R487" si="261">SUM(S478:W478)</f>
        <v>0</v>
      </c>
      <c r="S478" s="69"/>
      <c r="T478" s="69"/>
      <c r="U478" s="69"/>
      <c r="V478" s="69"/>
      <c r="W478" s="69"/>
      <c r="X478" s="71">
        <f t="shared" ref="X478:X487" si="262">R478*$H478</f>
        <v>0</v>
      </c>
      <c r="Y478" s="68">
        <f t="shared" ref="Y478:Y487" si="263">SUM(Z478:AD478)</f>
        <v>0</v>
      </c>
      <c r="Z478" s="69"/>
      <c r="AA478" s="69"/>
      <c r="AB478" s="69"/>
      <c r="AC478" s="69"/>
      <c r="AD478" s="69"/>
      <c r="AE478" s="71">
        <f t="shared" ref="AE478:AE487" si="264">Y478*$H478</f>
        <v>0</v>
      </c>
      <c r="AF478" s="68">
        <f t="shared" ref="AF478:AF487" si="265">SUM(AG478:AK478)</f>
        <v>0</v>
      </c>
      <c r="AG478" s="69"/>
      <c r="AH478" s="69"/>
      <c r="AI478" s="69"/>
      <c r="AJ478" s="69"/>
      <c r="AK478" s="69"/>
      <c r="AL478" s="71">
        <f t="shared" ref="AL478:AL487" si="266">AF478*$H478</f>
        <v>0</v>
      </c>
      <c r="AM478" s="68">
        <f t="shared" ref="AM478:AM487" si="267">SUM(AN478:AR478)</f>
        <v>0</v>
      </c>
      <c r="AN478" s="69"/>
      <c r="AO478" s="69"/>
      <c r="AP478" s="69"/>
      <c r="AQ478" s="69"/>
      <c r="AR478" s="69"/>
      <c r="AS478" s="71">
        <f t="shared" ref="AS478:AS487" si="268">AM478*$H478</f>
        <v>0</v>
      </c>
      <c r="AT478" s="68">
        <f t="shared" ref="AT478:AT487" si="269">SUM(AU478:AY478)</f>
        <v>0</v>
      </c>
      <c r="AU478" s="69"/>
      <c r="AV478" s="69"/>
      <c r="AW478" s="69"/>
      <c r="AX478" s="69"/>
      <c r="AY478" s="69"/>
      <c r="AZ478" s="71">
        <f t="shared" ref="AZ478:AZ487" si="270">AT478*$H478</f>
        <v>0</v>
      </c>
      <c r="BA478" s="68">
        <f t="shared" ref="BA478:BA487" si="271">SUM(BB478:BF478)</f>
        <v>0</v>
      </c>
      <c r="BB478" s="69"/>
      <c r="BC478" s="69"/>
      <c r="BD478" s="69"/>
      <c r="BE478" s="69"/>
      <c r="BF478" s="69"/>
      <c r="BG478" s="71">
        <f t="shared" ref="BG478:BG487" si="272">BA478*$H478</f>
        <v>0</v>
      </c>
      <c r="BH478" s="68">
        <f t="shared" ref="BH478:BH487" si="273">SUM(BI478:BM478)</f>
        <v>0</v>
      </c>
      <c r="BI478" s="69"/>
      <c r="BJ478" s="69"/>
      <c r="BK478" s="69"/>
      <c r="BL478" s="69"/>
      <c r="BM478" s="69"/>
      <c r="BN478" s="71">
        <f t="shared" ref="BN478:BN487" si="274">BH478*$H478</f>
        <v>0</v>
      </c>
      <c r="BO478" s="68">
        <f t="shared" ref="BO478:BO487" si="275">SUM(BP478:BT478)</f>
        <v>0</v>
      </c>
      <c r="BP478" s="69"/>
      <c r="BQ478" s="69"/>
      <c r="BR478" s="69"/>
      <c r="BS478" s="69"/>
      <c r="BT478" s="69"/>
      <c r="BU478" s="71">
        <f t="shared" ref="BU478:BU487" si="276">BO478*$H478</f>
        <v>0</v>
      </c>
      <c r="BV478" s="68">
        <f t="shared" ref="BV478:BV487" si="277">SUM(BW478:CA478)</f>
        <v>0</v>
      </c>
      <c r="BW478" s="69"/>
      <c r="BX478" s="69"/>
      <c r="BY478" s="69"/>
      <c r="BZ478" s="69"/>
      <c r="CA478" s="69"/>
      <c r="CB478" s="71">
        <f t="shared" ref="CB478:CB487" si="278">BV478*$H478</f>
        <v>0</v>
      </c>
      <c r="CC478" s="68">
        <f t="shared" ref="CC478:CC487" si="279">SUM(CD478:CH478)</f>
        <v>0</v>
      </c>
      <c r="CD478" s="69"/>
      <c r="CE478" s="69"/>
      <c r="CF478" s="69"/>
      <c r="CG478" s="69"/>
      <c r="CH478" s="69"/>
      <c r="CI478" s="71">
        <f t="shared" ref="CI478:CI487" si="280">CC478*$H478</f>
        <v>0</v>
      </c>
      <c r="CJ478" s="68">
        <f t="shared" ref="CJ478:CJ487" si="281">SUM(CK478:CO478)</f>
        <v>0</v>
      </c>
      <c r="CK478" s="69"/>
      <c r="CL478" s="69"/>
      <c r="CM478" s="69"/>
      <c r="CN478" s="69"/>
      <c r="CO478" s="69"/>
      <c r="CP478" s="71">
        <f t="shared" ref="CP478:CP487" si="282">CJ478*$H478</f>
        <v>0</v>
      </c>
      <c r="CQ478" s="68">
        <f t="shared" ref="CQ478:CQ487" si="283">SUM(CR478:CV478)</f>
        <v>0</v>
      </c>
      <c r="CR478" s="69"/>
      <c r="CS478" s="69"/>
      <c r="CT478" s="69"/>
      <c r="CU478" s="69"/>
      <c r="CV478" s="69"/>
      <c r="CW478" s="71">
        <f t="shared" ref="CW478:CW487" si="284">CQ478*$H478</f>
        <v>0</v>
      </c>
      <c r="CX478" s="68">
        <f t="shared" ref="CX478:CX487" si="285">SUM(CY478:DC478)</f>
        <v>0</v>
      </c>
      <c r="CY478" s="69"/>
      <c r="CZ478" s="69"/>
      <c r="DA478" s="69"/>
      <c r="DB478" s="69"/>
      <c r="DC478" s="69"/>
      <c r="DD478" s="71">
        <f t="shared" ref="DD478:DD487" si="286">CX478*$H478</f>
        <v>0</v>
      </c>
      <c r="DE478" s="68">
        <f t="shared" ref="DE478:DE487" si="287">SUM(DF478:DJ478)</f>
        <v>0</v>
      </c>
      <c r="DF478" s="69"/>
      <c r="DG478" s="69"/>
      <c r="DH478" s="69"/>
      <c r="DI478" s="69"/>
      <c r="DJ478" s="69"/>
      <c r="DK478" s="71">
        <f t="shared" ref="DK478:DK487" si="288">DE478*$H478</f>
        <v>0</v>
      </c>
      <c r="DL478" s="68">
        <f t="shared" ref="DL478:DL487" si="289">SUM(DM478:DQ478)</f>
        <v>0</v>
      </c>
      <c r="DM478" s="69"/>
      <c r="DN478" s="69"/>
      <c r="DO478" s="69"/>
      <c r="DP478" s="69"/>
      <c r="DQ478" s="69"/>
      <c r="DR478" s="71">
        <f t="shared" ref="DR478:DR487" si="290">DL478*$H478</f>
        <v>0</v>
      </c>
      <c r="DS478" s="68">
        <f t="shared" ref="DS478:DS487" si="291">SUM(DT478:DX478)</f>
        <v>0</v>
      </c>
      <c r="DT478" s="69"/>
      <c r="DU478" s="69"/>
      <c r="DV478" s="69"/>
      <c r="DW478" s="69"/>
      <c r="DX478" s="69"/>
      <c r="DY478" s="71">
        <f t="shared" ref="DY478:DY487" si="292">DS478*$H478</f>
        <v>0</v>
      </c>
      <c r="DZ478" s="68">
        <f t="shared" ref="DZ478:DZ487" si="293">SUM(EA478:EE478)</f>
        <v>0</v>
      </c>
      <c r="EA478" s="69"/>
      <c r="EB478" s="69"/>
      <c r="EC478" s="69"/>
      <c r="ED478" s="69"/>
      <c r="EE478" s="69"/>
      <c r="EF478" s="71">
        <f t="shared" ref="EF478:EF487" si="294">DZ478*$H478</f>
        <v>0</v>
      </c>
      <c r="EG478" s="70">
        <f t="shared" ref="EG478:EG487" si="295">1-EI478</f>
        <v>1</v>
      </c>
      <c r="EH478" s="73">
        <f t="shared" ref="EH478:EH487" si="296">H478-EJ478</f>
        <v>0</v>
      </c>
      <c r="EI478" s="70">
        <f t="shared" ref="EI478:EI487" si="297">SUM(CJ478,CC478,BV478,BO478,BH478,BA478,AT478,AM478,AF478,Y478,R478,K478,CQ478,CX478,DE478,DL478,DS478,DZ478)</f>
        <v>0</v>
      </c>
      <c r="EJ478" s="66">
        <f t="shared" ref="EJ478:EJ487" si="298">SUM(CP478,CI478,CB478,BU478,BN478,BG478,AZ478,AS478,AL478,AE478,X478,Q478,CW478,DD478,DK478,DR478,DY478,EF478)</f>
        <v>0</v>
      </c>
      <c r="EM478" s="67"/>
    </row>
    <row r="479" spans="1:143" outlineLevel="1" x14ac:dyDescent="0.2">
      <c r="A479" s="302" t="s">
        <v>618</v>
      </c>
      <c r="B479" s="303" t="s">
        <v>174</v>
      </c>
      <c r="C479" s="306" t="str">
        <f>IFERROR(IFERROR(IF(MATCH(B479,[1]SINAPI!$A$3:$A$7037,0),(PROPER(VLOOKUP(B479,[1]SINAPI!$A$3:$E$7037,5,0))),0),IFERROR(IF(MATCH(B479,'[1]CDHU-182'!$A$9:$A$4098,0),(UPPER(VLOOKUP(B479,'[1]CDHU-182'!$A$9:$H$4098,8,0))),0),IFERROR(IF(MATCH(B479,[1]FDE!$A$7:$A$3232,0),(VLOOKUP(B479,[1]FDE!$A$7:$E$3232,5,0)),0),IF(MATCH(B479,'[1]SIURB Edif'!$A$2:$A$2699,0),(PROPER(VLOOKUP(B479,'[1]SIURB Edif'!A$2:E$2699,5,0))),0))))," ")</f>
        <v>CDHU-182</v>
      </c>
      <c r="D479" s="169" t="s">
        <v>838</v>
      </c>
      <c r="E479" s="170" t="s">
        <v>184</v>
      </c>
      <c r="F479" s="174">
        <v>3.91</v>
      </c>
      <c r="G479" s="74"/>
      <c r="H479" s="177">
        <f t="shared" si="257"/>
        <v>0</v>
      </c>
      <c r="I479" s="178" t="e">
        <f t="shared" si="214"/>
        <v>#DIV/0!</v>
      </c>
      <c r="J479" s="19">
        <f t="shared" si="258"/>
        <v>1</v>
      </c>
      <c r="K479" s="68">
        <f t="shared" si="259"/>
        <v>0</v>
      </c>
      <c r="L479" s="69"/>
      <c r="M479" s="69"/>
      <c r="N479" s="69"/>
      <c r="O479" s="69"/>
      <c r="P479" s="69"/>
      <c r="Q479" s="73">
        <f t="shared" si="260"/>
        <v>0</v>
      </c>
      <c r="R479" s="68">
        <f t="shared" si="261"/>
        <v>0</v>
      </c>
      <c r="S479" s="69"/>
      <c r="T479" s="69"/>
      <c r="U479" s="69"/>
      <c r="V479" s="69"/>
      <c r="W479" s="69"/>
      <c r="X479" s="71">
        <f t="shared" si="262"/>
        <v>0</v>
      </c>
      <c r="Y479" s="68">
        <f t="shared" si="263"/>
        <v>0</v>
      </c>
      <c r="Z479" s="69"/>
      <c r="AA479" s="69"/>
      <c r="AB479" s="69"/>
      <c r="AC479" s="69"/>
      <c r="AD479" s="69"/>
      <c r="AE479" s="71">
        <f t="shared" si="264"/>
        <v>0</v>
      </c>
      <c r="AF479" s="68">
        <f t="shared" si="265"/>
        <v>0</v>
      </c>
      <c r="AG479" s="69"/>
      <c r="AH479" s="69"/>
      <c r="AI479" s="69"/>
      <c r="AJ479" s="69"/>
      <c r="AK479" s="69"/>
      <c r="AL479" s="71">
        <f t="shared" si="266"/>
        <v>0</v>
      </c>
      <c r="AM479" s="68">
        <f t="shared" si="267"/>
        <v>0</v>
      </c>
      <c r="AN479" s="69"/>
      <c r="AO479" s="69"/>
      <c r="AP479" s="69"/>
      <c r="AQ479" s="69"/>
      <c r="AR479" s="69"/>
      <c r="AS479" s="71">
        <f t="shared" si="268"/>
        <v>0</v>
      </c>
      <c r="AT479" s="68">
        <f t="shared" si="269"/>
        <v>0</v>
      </c>
      <c r="AU479" s="69"/>
      <c r="AV479" s="69"/>
      <c r="AW479" s="69"/>
      <c r="AX479" s="69"/>
      <c r="AY479" s="69"/>
      <c r="AZ479" s="71">
        <f t="shared" si="270"/>
        <v>0</v>
      </c>
      <c r="BA479" s="68">
        <f t="shared" si="271"/>
        <v>0</v>
      </c>
      <c r="BB479" s="69"/>
      <c r="BC479" s="69"/>
      <c r="BD479" s="69"/>
      <c r="BE479" s="69"/>
      <c r="BF479" s="69"/>
      <c r="BG479" s="71">
        <f t="shared" si="272"/>
        <v>0</v>
      </c>
      <c r="BH479" s="68">
        <f t="shared" si="273"/>
        <v>0</v>
      </c>
      <c r="BI479" s="69"/>
      <c r="BJ479" s="69"/>
      <c r="BK479" s="69"/>
      <c r="BL479" s="69"/>
      <c r="BM479" s="69"/>
      <c r="BN479" s="71">
        <f t="shared" si="274"/>
        <v>0</v>
      </c>
      <c r="BO479" s="68">
        <f t="shared" si="275"/>
        <v>0</v>
      </c>
      <c r="BP479" s="69"/>
      <c r="BQ479" s="69"/>
      <c r="BR479" s="69"/>
      <c r="BS479" s="69"/>
      <c r="BT479" s="69"/>
      <c r="BU479" s="71">
        <f t="shared" si="276"/>
        <v>0</v>
      </c>
      <c r="BV479" s="68">
        <f t="shared" si="277"/>
        <v>0</v>
      </c>
      <c r="BW479" s="69"/>
      <c r="BX479" s="69"/>
      <c r="BY479" s="69"/>
      <c r="BZ479" s="69"/>
      <c r="CA479" s="69"/>
      <c r="CB479" s="71">
        <f t="shared" si="278"/>
        <v>0</v>
      </c>
      <c r="CC479" s="68">
        <f t="shared" si="279"/>
        <v>0</v>
      </c>
      <c r="CD479" s="69"/>
      <c r="CE479" s="69"/>
      <c r="CF479" s="69"/>
      <c r="CG479" s="69"/>
      <c r="CH479" s="69"/>
      <c r="CI479" s="71">
        <f t="shared" si="280"/>
        <v>0</v>
      </c>
      <c r="CJ479" s="68">
        <f t="shared" si="281"/>
        <v>0</v>
      </c>
      <c r="CK479" s="69"/>
      <c r="CL479" s="69"/>
      <c r="CM479" s="69"/>
      <c r="CN479" s="69"/>
      <c r="CO479" s="69"/>
      <c r="CP479" s="71">
        <f t="shared" si="282"/>
        <v>0</v>
      </c>
      <c r="CQ479" s="68">
        <f t="shared" si="283"/>
        <v>0</v>
      </c>
      <c r="CR479" s="69"/>
      <c r="CS479" s="69"/>
      <c r="CT479" s="69"/>
      <c r="CU479" s="69"/>
      <c r="CV479" s="69"/>
      <c r="CW479" s="71">
        <f t="shared" si="284"/>
        <v>0</v>
      </c>
      <c r="CX479" s="68">
        <f t="shared" si="285"/>
        <v>0</v>
      </c>
      <c r="CY479" s="69"/>
      <c r="CZ479" s="69"/>
      <c r="DA479" s="69"/>
      <c r="DB479" s="69"/>
      <c r="DC479" s="69"/>
      <c r="DD479" s="71">
        <f t="shared" si="286"/>
        <v>0</v>
      </c>
      <c r="DE479" s="68">
        <f t="shared" si="287"/>
        <v>0</v>
      </c>
      <c r="DF479" s="69"/>
      <c r="DG479" s="69"/>
      <c r="DH479" s="69"/>
      <c r="DI479" s="69"/>
      <c r="DJ479" s="69"/>
      <c r="DK479" s="71">
        <f t="shared" si="288"/>
        <v>0</v>
      </c>
      <c r="DL479" s="68">
        <f t="shared" si="289"/>
        <v>0</v>
      </c>
      <c r="DM479" s="69"/>
      <c r="DN479" s="69"/>
      <c r="DO479" s="69"/>
      <c r="DP479" s="69"/>
      <c r="DQ479" s="69"/>
      <c r="DR479" s="71">
        <f t="shared" si="290"/>
        <v>0</v>
      </c>
      <c r="DS479" s="68">
        <f t="shared" si="291"/>
        <v>0</v>
      </c>
      <c r="DT479" s="69"/>
      <c r="DU479" s="69"/>
      <c r="DV479" s="69"/>
      <c r="DW479" s="69"/>
      <c r="DX479" s="69"/>
      <c r="DY479" s="71">
        <f t="shared" si="292"/>
        <v>0</v>
      </c>
      <c r="DZ479" s="68">
        <f t="shared" si="293"/>
        <v>0</v>
      </c>
      <c r="EA479" s="69"/>
      <c r="EB479" s="69"/>
      <c r="EC479" s="69"/>
      <c r="ED479" s="69"/>
      <c r="EE479" s="69"/>
      <c r="EF479" s="71">
        <f t="shared" si="294"/>
        <v>0</v>
      </c>
      <c r="EG479" s="70">
        <f t="shared" si="295"/>
        <v>1</v>
      </c>
      <c r="EH479" s="73">
        <f t="shared" si="296"/>
        <v>0</v>
      </c>
      <c r="EI479" s="70">
        <f t="shared" si="297"/>
        <v>0</v>
      </c>
      <c r="EJ479" s="66">
        <f t="shared" si="298"/>
        <v>0</v>
      </c>
      <c r="EM479" s="67"/>
    </row>
    <row r="480" spans="1:143" outlineLevel="1" x14ac:dyDescent="0.2">
      <c r="A480" s="302" t="s">
        <v>619</v>
      </c>
      <c r="B480" s="303" t="s">
        <v>194</v>
      </c>
      <c r="C480" s="306" t="str">
        <f>IFERROR(IFERROR(IF(MATCH(B480,[1]SINAPI!$A$3:$A$7037,0),(PROPER(VLOOKUP(B480,[1]SINAPI!$A$3:$E$7037,5,0))),0),IFERROR(IF(MATCH(B480,'[1]CDHU-182'!$A$9:$A$4098,0),(UPPER(VLOOKUP(B480,'[1]CDHU-182'!$A$9:$H$4098,8,0))),0),IFERROR(IF(MATCH(B480,[1]FDE!$A$7:$A$3232,0),(VLOOKUP(B480,[1]FDE!$A$7:$E$3232,5,0)),0),IF(MATCH(B480,'[1]SIURB Edif'!$A$2:$A$2699,0),(PROPER(VLOOKUP(B480,'[1]SIURB Edif'!A$2:E$2699,5,0))),0))))," ")</f>
        <v>CDHU-182</v>
      </c>
      <c r="D480" s="169" t="s">
        <v>835</v>
      </c>
      <c r="E480" s="170" t="s">
        <v>339</v>
      </c>
      <c r="F480" s="174">
        <v>0.23</v>
      </c>
      <c r="G480" s="74"/>
      <c r="H480" s="177">
        <f t="shared" si="257"/>
        <v>0</v>
      </c>
      <c r="I480" s="178" t="e">
        <f t="shared" si="214"/>
        <v>#DIV/0!</v>
      </c>
      <c r="J480" s="19">
        <f t="shared" si="258"/>
        <v>1</v>
      </c>
      <c r="K480" s="68">
        <f t="shared" si="259"/>
        <v>0</v>
      </c>
      <c r="L480" s="69"/>
      <c r="M480" s="69"/>
      <c r="N480" s="69"/>
      <c r="O480" s="69"/>
      <c r="P480" s="69"/>
      <c r="Q480" s="73">
        <f t="shared" si="260"/>
        <v>0</v>
      </c>
      <c r="R480" s="68">
        <f t="shared" si="261"/>
        <v>0</v>
      </c>
      <c r="S480" s="69"/>
      <c r="T480" s="69"/>
      <c r="U480" s="69"/>
      <c r="V480" s="69"/>
      <c r="W480" s="69"/>
      <c r="X480" s="71">
        <f t="shared" si="262"/>
        <v>0</v>
      </c>
      <c r="Y480" s="68">
        <f t="shared" si="263"/>
        <v>0</v>
      </c>
      <c r="Z480" s="69"/>
      <c r="AA480" s="69"/>
      <c r="AB480" s="69"/>
      <c r="AC480" s="69"/>
      <c r="AD480" s="69"/>
      <c r="AE480" s="71">
        <f t="shared" si="264"/>
        <v>0</v>
      </c>
      <c r="AF480" s="68">
        <f t="shared" si="265"/>
        <v>0</v>
      </c>
      <c r="AG480" s="69"/>
      <c r="AH480" s="69"/>
      <c r="AI480" s="69"/>
      <c r="AJ480" s="69"/>
      <c r="AK480" s="69"/>
      <c r="AL480" s="71">
        <f t="shared" si="266"/>
        <v>0</v>
      </c>
      <c r="AM480" s="68">
        <f t="shared" si="267"/>
        <v>0</v>
      </c>
      <c r="AN480" s="69"/>
      <c r="AO480" s="69"/>
      <c r="AP480" s="69"/>
      <c r="AQ480" s="69"/>
      <c r="AR480" s="69"/>
      <c r="AS480" s="71">
        <f t="shared" si="268"/>
        <v>0</v>
      </c>
      <c r="AT480" s="68">
        <f t="shared" si="269"/>
        <v>0</v>
      </c>
      <c r="AU480" s="69"/>
      <c r="AV480" s="69"/>
      <c r="AW480" s="69"/>
      <c r="AX480" s="69"/>
      <c r="AY480" s="69"/>
      <c r="AZ480" s="71">
        <f t="shared" si="270"/>
        <v>0</v>
      </c>
      <c r="BA480" s="68">
        <f t="shared" si="271"/>
        <v>0</v>
      </c>
      <c r="BB480" s="69"/>
      <c r="BC480" s="69"/>
      <c r="BD480" s="69"/>
      <c r="BE480" s="69"/>
      <c r="BF480" s="69"/>
      <c r="BG480" s="71">
        <f t="shared" si="272"/>
        <v>0</v>
      </c>
      <c r="BH480" s="68">
        <f t="shared" si="273"/>
        <v>0</v>
      </c>
      <c r="BI480" s="69"/>
      <c r="BJ480" s="69"/>
      <c r="BK480" s="69"/>
      <c r="BL480" s="69"/>
      <c r="BM480" s="69"/>
      <c r="BN480" s="71">
        <f t="shared" si="274"/>
        <v>0</v>
      </c>
      <c r="BO480" s="68">
        <f t="shared" si="275"/>
        <v>0</v>
      </c>
      <c r="BP480" s="69"/>
      <c r="BQ480" s="69"/>
      <c r="BR480" s="69"/>
      <c r="BS480" s="69"/>
      <c r="BT480" s="69"/>
      <c r="BU480" s="71">
        <f t="shared" si="276"/>
        <v>0</v>
      </c>
      <c r="BV480" s="68">
        <f t="shared" si="277"/>
        <v>0</v>
      </c>
      <c r="BW480" s="69"/>
      <c r="BX480" s="69"/>
      <c r="BY480" s="69"/>
      <c r="BZ480" s="69"/>
      <c r="CA480" s="69"/>
      <c r="CB480" s="71">
        <f t="shared" si="278"/>
        <v>0</v>
      </c>
      <c r="CC480" s="68">
        <f t="shared" si="279"/>
        <v>0</v>
      </c>
      <c r="CD480" s="69"/>
      <c r="CE480" s="69"/>
      <c r="CF480" s="69"/>
      <c r="CG480" s="69"/>
      <c r="CH480" s="69"/>
      <c r="CI480" s="71">
        <f t="shared" si="280"/>
        <v>0</v>
      </c>
      <c r="CJ480" s="68">
        <f t="shared" si="281"/>
        <v>0</v>
      </c>
      <c r="CK480" s="69"/>
      <c r="CL480" s="69"/>
      <c r="CM480" s="69"/>
      <c r="CN480" s="69"/>
      <c r="CO480" s="69"/>
      <c r="CP480" s="71">
        <f t="shared" si="282"/>
        <v>0</v>
      </c>
      <c r="CQ480" s="68">
        <f t="shared" si="283"/>
        <v>0</v>
      </c>
      <c r="CR480" s="69"/>
      <c r="CS480" s="69"/>
      <c r="CT480" s="69"/>
      <c r="CU480" s="69"/>
      <c r="CV480" s="69"/>
      <c r="CW480" s="71">
        <f t="shared" si="284"/>
        <v>0</v>
      </c>
      <c r="CX480" s="68">
        <f t="shared" si="285"/>
        <v>0</v>
      </c>
      <c r="CY480" s="69"/>
      <c r="CZ480" s="69"/>
      <c r="DA480" s="69"/>
      <c r="DB480" s="69"/>
      <c r="DC480" s="69"/>
      <c r="DD480" s="71">
        <f t="shared" si="286"/>
        <v>0</v>
      </c>
      <c r="DE480" s="68">
        <f t="shared" si="287"/>
        <v>0</v>
      </c>
      <c r="DF480" s="69"/>
      <c r="DG480" s="69"/>
      <c r="DH480" s="69"/>
      <c r="DI480" s="69"/>
      <c r="DJ480" s="69"/>
      <c r="DK480" s="71">
        <f t="shared" si="288"/>
        <v>0</v>
      </c>
      <c r="DL480" s="68">
        <f t="shared" si="289"/>
        <v>0</v>
      </c>
      <c r="DM480" s="69"/>
      <c r="DN480" s="69"/>
      <c r="DO480" s="69"/>
      <c r="DP480" s="69"/>
      <c r="DQ480" s="69"/>
      <c r="DR480" s="71">
        <f t="shared" si="290"/>
        <v>0</v>
      </c>
      <c r="DS480" s="68">
        <f t="shared" si="291"/>
        <v>0</v>
      </c>
      <c r="DT480" s="69"/>
      <c r="DU480" s="69"/>
      <c r="DV480" s="69"/>
      <c r="DW480" s="69"/>
      <c r="DX480" s="69"/>
      <c r="DY480" s="71">
        <f t="shared" si="292"/>
        <v>0</v>
      </c>
      <c r="DZ480" s="68">
        <f t="shared" si="293"/>
        <v>0</v>
      </c>
      <c r="EA480" s="69"/>
      <c r="EB480" s="69"/>
      <c r="EC480" s="69"/>
      <c r="ED480" s="69"/>
      <c r="EE480" s="69"/>
      <c r="EF480" s="71">
        <f t="shared" si="294"/>
        <v>0</v>
      </c>
      <c r="EG480" s="70">
        <f t="shared" si="295"/>
        <v>1</v>
      </c>
      <c r="EH480" s="73">
        <f t="shared" si="296"/>
        <v>0</v>
      </c>
      <c r="EI480" s="70">
        <f t="shared" si="297"/>
        <v>0</v>
      </c>
      <c r="EJ480" s="66">
        <f t="shared" si="298"/>
        <v>0</v>
      </c>
      <c r="EM480" s="67"/>
    </row>
    <row r="481" spans="1:143" outlineLevel="1" x14ac:dyDescent="0.2">
      <c r="A481" s="302" t="s">
        <v>620</v>
      </c>
      <c r="B481" s="303" t="s">
        <v>195</v>
      </c>
      <c r="C481" s="306" t="str">
        <f>IFERROR(IFERROR(IF(MATCH(B481,[1]SINAPI!$A$3:$A$7037,0),(PROPER(VLOOKUP(B481,[1]SINAPI!$A$3:$E$7037,5,0))),0),IFERROR(IF(MATCH(B481,'[1]CDHU-182'!$A$9:$A$4098,0),(UPPER(VLOOKUP(B481,'[1]CDHU-182'!$A$9:$H$4098,8,0))),0),IFERROR(IF(MATCH(B481,[1]FDE!$A$7:$A$3232,0),(VLOOKUP(B481,[1]FDE!$A$7:$E$3232,5,0)),0),IF(MATCH(B481,'[1]SIURB Edif'!$A$2:$A$2699,0),(PROPER(VLOOKUP(B481,'[1]SIURB Edif'!A$2:E$2699,5,0))),0))))," ")</f>
        <v>CDHU-182</v>
      </c>
      <c r="D481" s="169" t="s">
        <v>839</v>
      </c>
      <c r="E481" s="170" t="s">
        <v>339</v>
      </c>
      <c r="F481" s="174">
        <v>0.08</v>
      </c>
      <c r="G481" s="74"/>
      <c r="H481" s="177">
        <f t="shared" si="257"/>
        <v>0</v>
      </c>
      <c r="I481" s="178" t="e">
        <f t="shared" si="214"/>
        <v>#DIV/0!</v>
      </c>
      <c r="J481" s="19">
        <f t="shared" si="258"/>
        <v>1</v>
      </c>
      <c r="K481" s="68">
        <f t="shared" si="259"/>
        <v>0</v>
      </c>
      <c r="L481" s="69"/>
      <c r="M481" s="69"/>
      <c r="N481" s="69"/>
      <c r="O481" s="69"/>
      <c r="P481" s="69"/>
      <c r="Q481" s="73">
        <f t="shared" si="260"/>
        <v>0</v>
      </c>
      <c r="R481" s="68">
        <f t="shared" si="261"/>
        <v>0</v>
      </c>
      <c r="S481" s="69"/>
      <c r="T481" s="69"/>
      <c r="U481" s="69"/>
      <c r="V481" s="69"/>
      <c r="W481" s="69"/>
      <c r="X481" s="71">
        <f t="shared" si="262"/>
        <v>0</v>
      </c>
      <c r="Y481" s="68">
        <f t="shared" si="263"/>
        <v>0</v>
      </c>
      <c r="Z481" s="69"/>
      <c r="AA481" s="69"/>
      <c r="AB481" s="69"/>
      <c r="AC481" s="69"/>
      <c r="AD481" s="69"/>
      <c r="AE481" s="71">
        <f t="shared" si="264"/>
        <v>0</v>
      </c>
      <c r="AF481" s="68">
        <f t="shared" si="265"/>
        <v>0</v>
      </c>
      <c r="AG481" s="69"/>
      <c r="AH481" s="69"/>
      <c r="AI481" s="69"/>
      <c r="AJ481" s="69"/>
      <c r="AK481" s="69"/>
      <c r="AL481" s="71">
        <f t="shared" si="266"/>
        <v>0</v>
      </c>
      <c r="AM481" s="68">
        <f t="shared" si="267"/>
        <v>0</v>
      </c>
      <c r="AN481" s="69"/>
      <c r="AO481" s="69"/>
      <c r="AP481" s="69"/>
      <c r="AQ481" s="69"/>
      <c r="AR481" s="69"/>
      <c r="AS481" s="71">
        <f t="shared" si="268"/>
        <v>0</v>
      </c>
      <c r="AT481" s="68">
        <f t="shared" si="269"/>
        <v>0</v>
      </c>
      <c r="AU481" s="69"/>
      <c r="AV481" s="69"/>
      <c r="AW481" s="69"/>
      <c r="AX481" s="69"/>
      <c r="AY481" s="69"/>
      <c r="AZ481" s="71">
        <f t="shared" si="270"/>
        <v>0</v>
      </c>
      <c r="BA481" s="68">
        <f t="shared" si="271"/>
        <v>0</v>
      </c>
      <c r="BB481" s="69"/>
      <c r="BC481" s="69"/>
      <c r="BD481" s="69"/>
      <c r="BE481" s="69"/>
      <c r="BF481" s="69"/>
      <c r="BG481" s="71">
        <f t="shared" si="272"/>
        <v>0</v>
      </c>
      <c r="BH481" s="68">
        <f t="shared" si="273"/>
        <v>0</v>
      </c>
      <c r="BI481" s="69"/>
      <c r="BJ481" s="69"/>
      <c r="BK481" s="69"/>
      <c r="BL481" s="69"/>
      <c r="BM481" s="69"/>
      <c r="BN481" s="71">
        <f t="shared" si="274"/>
        <v>0</v>
      </c>
      <c r="BO481" s="68">
        <f t="shared" si="275"/>
        <v>0</v>
      </c>
      <c r="BP481" s="69"/>
      <c r="BQ481" s="69"/>
      <c r="BR481" s="69"/>
      <c r="BS481" s="69"/>
      <c r="BT481" s="69"/>
      <c r="BU481" s="71">
        <f t="shared" si="276"/>
        <v>0</v>
      </c>
      <c r="BV481" s="68">
        <f t="shared" si="277"/>
        <v>0</v>
      </c>
      <c r="BW481" s="69"/>
      <c r="BX481" s="69"/>
      <c r="BY481" s="69"/>
      <c r="BZ481" s="69"/>
      <c r="CA481" s="69"/>
      <c r="CB481" s="71">
        <f t="shared" si="278"/>
        <v>0</v>
      </c>
      <c r="CC481" s="68">
        <f t="shared" si="279"/>
        <v>0</v>
      </c>
      <c r="CD481" s="69"/>
      <c r="CE481" s="69"/>
      <c r="CF481" s="69"/>
      <c r="CG481" s="69"/>
      <c r="CH481" s="69"/>
      <c r="CI481" s="71">
        <f t="shared" si="280"/>
        <v>0</v>
      </c>
      <c r="CJ481" s="68">
        <f t="shared" si="281"/>
        <v>0</v>
      </c>
      <c r="CK481" s="69"/>
      <c r="CL481" s="69"/>
      <c r="CM481" s="69"/>
      <c r="CN481" s="69"/>
      <c r="CO481" s="69"/>
      <c r="CP481" s="71">
        <f t="shared" si="282"/>
        <v>0</v>
      </c>
      <c r="CQ481" s="68">
        <f t="shared" si="283"/>
        <v>0</v>
      </c>
      <c r="CR481" s="69"/>
      <c r="CS481" s="69"/>
      <c r="CT481" s="69"/>
      <c r="CU481" s="69"/>
      <c r="CV481" s="69"/>
      <c r="CW481" s="71">
        <f t="shared" si="284"/>
        <v>0</v>
      </c>
      <c r="CX481" s="68">
        <f t="shared" si="285"/>
        <v>0</v>
      </c>
      <c r="CY481" s="69"/>
      <c r="CZ481" s="69"/>
      <c r="DA481" s="69"/>
      <c r="DB481" s="69"/>
      <c r="DC481" s="69"/>
      <c r="DD481" s="71">
        <f t="shared" si="286"/>
        <v>0</v>
      </c>
      <c r="DE481" s="68">
        <f t="shared" si="287"/>
        <v>0</v>
      </c>
      <c r="DF481" s="69"/>
      <c r="DG481" s="69"/>
      <c r="DH481" s="69"/>
      <c r="DI481" s="69"/>
      <c r="DJ481" s="69"/>
      <c r="DK481" s="71">
        <f t="shared" si="288"/>
        <v>0</v>
      </c>
      <c r="DL481" s="68">
        <f t="shared" si="289"/>
        <v>0</v>
      </c>
      <c r="DM481" s="69"/>
      <c r="DN481" s="69"/>
      <c r="DO481" s="69"/>
      <c r="DP481" s="69"/>
      <c r="DQ481" s="69"/>
      <c r="DR481" s="71">
        <f t="shared" si="290"/>
        <v>0</v>
      </c>
      <c r="DS481" s="68">
        <f t="shared" si="291"/>
        <v>0</v>
      </c>
      <c r="DT481" s="69"/>
      <c r="DU481" s="69"/>
      <c r="DV481" s="69"/>
      <c r="DW481" s="69"/>
      <c r="DX481" s="69"/>
      <c r="DY481" s="71">
        <f t="shared" si="292"/>
        <v>0</v>
      </c>
      <c r="DZ481" s="68">
        <f t="shared" si="293"/>
        <v>0</v>
      </c>
      <c r="EA481" s="69"/>
      <c r="EB481" s="69"/>
      <c r="EC481" s="69"/>
      <c r="ED481" s="69"/>
      <c r="EE481" s="69"/>
      <c r="EF481" s="71">
        <f t="shared" si="294"/>
        <v>0</v>
      </c>
      <c r="EG481" s="70">
        <f t="shared" si="295"/>
        <v>1</v>
      </c>
      <c r="EH481" s="73">
        <f t="shared" si="296"/>
        <v>0</v>
      </c>
      <c r="EI481" s="70">
        <f t="shared" si="297"/>
        <v>0</v>
      </c>
      <c r="EJ481" s="66">
        <f t="shared" si="298"/>
        <v>0</v>
      </c>
      <c r="EM481" s="67"/>
    </row>
    <row r="482" spans="1:143" outlineLevel="1" x14ac:dyDescent="0.2">
      <c r="A482" s="302" t="s">
        <v>621</v>
      </c>
      <c r="B482" s="303" t="s">
        <v>200</v>
      </c>
      <c r="C482" s="306" t="str">
        <f>IFERROR(IFERROR(IF(MATCH(B482,[1]SINAPI!$A$3:$A$7037,0),(PROPER(VLOOKUP(B482,[1]SINAPI!$A$3:$E$7037,5,0))),0),IFERROR(IF(MATCH(B482,'[1]CDHU-182'!$A$9:$A$4098,0),(UPPER(VLOOKUP(B482,'[1]CDHU-182'!$A$9:$H$4098,8,0))),0),IFERROR(IF(MATCH(B482,[1]FDE!$A$7:$A$3232,0),(VLOOKUP(B482,[1]FDE!$A$7:$E$3232,5,0)),0),IF(MATCH(B482,'[1]SIURB Edif'!$A$2:$A$2699,0),(PROPER(VLOOKUP(B482,'[1]SIURB Edif'!A$2:E$2699,5,0))),0))))," ")</f>
        <v>CDHU-182</v>
      </c>
      <c r="D482" s="169" t="s">
        <v>840</v>
      </c>
      <c r="E482" s="170" t="s">
        <v>322</v>
      </c>
      <c r="F482" s="174">
        <v>2.11</v>
      </c>
      <c r="G482" s="74"/>
      <c r="H482" s="177">
        <f t="shared" si="257"/>
        <v>0</v>
      </c>
      <c r="I482" s="178" t="e">
        <f t="shared" si="214"/>
        <v>#DIV/0!</v>
      </c>
      <c r="J482" s="19">
        <f t="shared" si="258"/>
        <v>1</v>
      </c>
      <c r="K482" s="68">
        <f t="shared" si="259"/>
        <v>0</v>
      </c>
      <c r="L482" s="69"/>
      <c r="M482" s="69"/>
      <c r="N482" s="69"/>
      <c r="O482" s="69"/>
      <c r="P482" s="69"/>
      <c r="Q482" s="73">
        <f t="shared" si="260"/>
        <v>0</v>
      </c>
      <c r="R482" s="68">
        <f t="shared" si="261"/>
        <v>0</v>
      </c>
      <c r="S482" s="69"/>
      <c r="T482" s="69"/>
      <c r="U482" s="69"/>
      <c r="V482" s="69"/>
      <c r="W482" s="69"/>
      <c r="X482" s="71">
        <f t="shared" si="262"/>
        <v>0</v>
      </c>
      <c r="Y482" s="68">
        <f t="shared" si="263"/>
        <v>0</v>
      </c>
      <c r="Z482" s="69"/>
      <c r="AA482" s="69"/>
      <c r="AB482" s="69"/>
      <c r="AC482" s="69"/>
      <c r="AD482" s="69"/>
      <c r="AE482" s="71">
        <f t="shared" si="264"/>
        <v>0</v>
      </c>
      <c r="AF482" s="68">
        <f t="shared" si="265"/>
        <v>0</v>
      </c>
      <c r="AG482" s="69"/>
      <c r="AH482" s="69"/>
      <c r="AI482" s="69"/>
      <c r="AJ482" s="69"/>
      <c r="AK482" s="69"/>
      <c r="AL482" s="71">
        <f t="shared" si="266"/>
        <v>0</v>
      </c>
      <c r="AM482" s="68">
        <f t="shared" si="267"/>
        <v>0</v>
      </c>
      <c r="AN482" s="69"/>
      <c r="AO482" s="69"/>
      <c r="AP482" s="69"/>
      <c r="AQ482" s="69"/>
      <c r="AR482" s="69"/>
      <c r="AS482" s="71">
        <f t="shared" si="268"/>
        <v>0</v>
      </c>
      <c r="AT482" s="68">
        <f t="shared" si="269"/>
        <v>0</v>
      </c>
      <c r="AU482" s="69"/>
      <c r="AV482" s="69"/>
      <c r="AW482" s="69"/>
      <c r="AX482" s="69"/>
      <c r="AY482" s="69"/>
      <c r="AZ482" s="71">
        <f t="shared" si="270"/>
        <v>0</v>
      </c>
      <c r="BA482" s="68">
        <f t="shared" si="271"/>
        <v>0</v>
      </c>
      <c r="BB482" s="69"/>
      <c r="BC482" s="69"/>
      <c r="BD482" s="69"/>
      <c r="BE482" s="69"/>
      <c r="BF482" s="69"/>
      <c r="BG482" s="71">
        <f t="shared" si="272"/>
        <v>0</v>
      </c>
      <c r="BH482" s="68">
        <f t="shared" si="273"/>
        <v>0</v>
      </c>
      <c r="BI482" s="69"/>
      <c r="BJ482" s="69"/>
      <c r="BK482" s="69"/>
      <c r="BL482" s="69"/>
      <c r="BM482" s="69"/>
      <c r="BN482" s="71">
        <f t="shared" si="274"/>
        <v>0</v>
      </c>
      <c r="BO482" s="68">
        <f t="shared" si="275"/>
        <v>0</v>
      </c>
      <c r="BP482" s="69"/>
      <c r="BQ482" s="69"/>
      <c r="BR482" s="69"/>
      <c r="BS482" s="69"/>
      <c r="BT482" s="69"/>
      <c r="BU482" s="71">
        <f t="shared" si="276"/>
        <v>0</v>
      </c>
      <c r="BV482" s="68">
        <f t="shared" si="277"/>
        <v>0</v>
      </c>
      <c r="BW482" s="69"/>
      <c r="BX482" s="69"/>
      <c r="BY482" s="69"/>
      <c r="BZ482" s="69"/>
      <c r="CA482" s="69"/>
      <c r="CB482" s="71">
        <f t="shared" si="278"/>
        <v>0</v>
      </c>
      <c r="CC482" s="68">
        <f t="shared" si="279"/>
        <v>0</v>
      </c>
      <c r="CD482" s="69"/>
      <c r="CE482" s="69"/>
      <c r="CF482" s="69"/>
      <c r="CG482" s="69"/>
      <c r="CH482" s="69"/>
      <c r="CI482" s="71">
        <f t="shared" si="280"/>
        <v>0</v>
      </c>
      <c r="CJ482" s="68">
        <f t="shared" si="281"/>
        <v>0</v>
      </c>
      <c r="CK482" s="69"/>
      <c r="CL482" s="69"/>
      <c r="CM482" s="69"/>
      <c r="CN482" s="69"/>
      <c r="CO482" s="69"/>
      <c r="CP482" s="71">
        <f t="shared" si="282"/>
        <v>0</v>
      </c>
      <c r="CQ482" s="68">
        <f t="shared" si="283"/>
        <v>0</v>
      </c>
      <c r="CR482" s="69"/>
      <c r="CS482" s="69"/>
      <c r="CT482" s="69"/>
      <c r="CU482" s="69"/>
      <c r="CV482" s="69"/>
      <c r="CW482" s="71">
        <f t="shared" si="284"/>
        <v>0</v>
      </c>
      <c r="CX482" s="68">
        <f t="shared" si="285"/>
        <v>0</v>
      </c>
      <c r="CY482" s="69"/>
      <c r="CZ482" s="69"/>
      <c r="DA482" s="69"/>
      <c r="DB482" s="69"/>
      <c r="DC482" s="69"/>
      <c r="DD482" s="71">
        <f t="shared" si="286"/>
        <v>0</v>
      </c>
      <c r="DE482" s="68">
        <f t="shared" si="287"/>
        <v>0</v>
      </c>
      <c r="DF482" s="69"/>
      <c r="DG482" s="69"/>
      <c r="DH482" s="69"/>
      <c r="DI482" s="69"/>
      <c r="DJ482" s="69"/>
      <c r="DK482" s="71">
        <f t="shared" si="288"/>
        <v>0</v>
      </c>
      <c r="DL482" s="68">
        <f t="shared" si="289"/>
        <v>0</v>
      </c>
      <c r="DM482" s="69"/>
      <c r="DN482" s="69"/>
      <c r="DO482" s="69"/>
      <c r="DP482" s="69"/>
      <c r="DQ482" s="69"/>
      <c r="DR482" s="71">
        <f t="shared" si="290"/>
        <v>0</v>
      </c>
      <c r="DS482" s="68">
        <f t="shared" si="291"/>
        <v>0</v>
      </c>
      <c r="DT482" s="69"/>
      <c r="DU482" s="69"/>
      <c r="DV482" s="69"/>
      <c r="DW482" s="69"/>
      <c r="DX482" s="69"/>
      <c r="DY482" s="71">
        <f t="shared" si="292"/>
        <v>0</v>
      </c>
      <c r="DZ482" s="68">
        <f t="shared" si="293"/>
        <v>0</v>
      </c>
      <c r="EA482" s="69"/>
      <c r="EB482" s="69"/>
      <c r="EC482" s="69"/>
      <c r="ED482" s="69"/>
      <c r="EE482" s="69"/>
      <c r="EF482" s="71">
        <f t="shared" si="294"/>
        <v>0</v>
      </c>
      <c r="EG482" s="70">
        <f t="shared" si="295"/>
        <v>1</v>
      </c>
      <c r="EH482" s="73">
        <f t="shared" si="296"/>
        <v>0</v>
      </c>
      <c r="EI482" s="70">
        <f t="shared" si="297"/>
        <v>0</v>
      </c>
      <c r="EJ482" s="66">
        <f t="shared" si="298"/>
        <v>0</v>
      </c>
      <c r="EM482" s="67"/>
    </row>
    <row r="483" spans="1:143" ht="25.5" outlineLevel="1" x14ac:dyDescent="0.2">
      <c r="A483" s="302" t="s">
        <v>622</v>
      </c>
      <c r="B483" s="303" t="s">
        <v>311</v>
      </c>
      <c r="C483" s="306" t="str">
        <f>IFERROR(IFERROR(IF(MATCH(B483,[1]SINAPI!$A$3:$A$7037,0),(PROPER(VLOOKUP(B483,[1]SINAPI!$A$3:$E$7037,5,0))),0),IFERROR(IF(MATCH(B483,'[1]CDHU-182'!$A$9:$A$4098,0),(UPPER(VLOOKUP(B483,'[1]CDHU-182'!$A$9:$H$4098,8,0))),0),IFERROR(IF(MATCH(B483,[1]FDE!$A$7:$A$3232,0),(VLOOKUP(B483,[1]FDE!$A$7:$E$3232,5,0)),0),IF(MATCH(B483,'[1]SIURB Edif'!$A$2:$A$2699,0),(PROPER(VLOOKUP(B483,'[1]SIURB Edif'!A$2:E$2699,5,0))),0))))," ")</f>
        <v>CDHU-182</v>
      </c>
      <c r="D483" s="169" t="s">
        <v>841</v>
      </c>
      <c r="E483" s="170" t="s">
        <v>322</v>
      </c>
      <c r="F483" s="174">
        <v>0.85</v>
      </c>
      <c r="G483" s="74"/>
      <c r="H483" s="177">
        <f t="shared" si="257"/>
        <v>0</v>
      </c>
      <c r="I483" s="178" t="e">
        <f t="shared" si="214"/>
        <v>#DIV/0!</v>
      </c>
      <c r="J483" s="19">
        <f t="shared" si="258"/>
        <v>1</v>
      </c>
      <c r="K483" s="68">
        <f t="shared" si="259"/>
        <v>0</v>
      </c>
      <c r="L483" s="69"/>
      <c r="M483" s="69"/>
      <c r="N483" s="69"/>
      <c r="O483" s="69"/>
      <c r="P483" s="69"/>
      <c r="Q483" s="73">
        <f t="shared" si="260"/>
        <v>0</v>
      </c>
      <c r="R483" s="68">
        <f t="shared" si="261"/>
        <v>0</v>
      </c>
      <c r="S483" s="69"/>
      <c r="T483" s="69"/>
      <c r="U483" s="69"/>
      <c r="V483" s="69"/>
      <c r="W483" s="69"/>
      <c r="X483" s="71">
        <f t="shared" si="262"/>
        <v>0</v>
      </c>
      <c r="Y483" s="68">
        <f t="shared" si="263"/>
        <v>0</v>
      </c>
      <c r="Z483" s="69"/>
      <c r="AA483" s="69"/>
      <c r="AB483" s="69"/>
      <c r="AC483" s="69"/>
      <c r="AD483" s="69"/>
      <c r="AE483" s="71">
        <f t="shared" si="264"/>
        <v>0</v>
      </c>
      <c r="AF483" s="68">
        <f t="shared" si="265"/>
        <v>0</v>
      </c>
      <c r="AG483" s="69"/>
      <c r="AH483" s="69"/>
      <c r="AI483" s="69"/>
      <c r="AJ483" s="69"/>
      <c r="AK483" s="69"/>
      <c r="AL483" s="71">
        <f t="shared" si="266"/>
        <v>0</v>
      </c>
      <c r="AM483" s="68">
        <f t="shared" si="267"/>
        <v>0</v>
      </c>
      <c r="AN483" s="69"/>
      <c r="AO483" s="69"/>
      <c r="AP483" s="69"/>
      <c r="AQ483" s="69"/>
      <c r="AR483" s="69"/>
      <c r="AS483" s="71">
        <f t="shared" si="268"/>
        <v>0</v>
      </c>
      <c r="AT483" s="68">
        <f t="shared" si="269"/>
        <v>0</v>
      </c>
      <c r="AU483" s="69"/>
      <c r="AV483" s="69"/>
      <c r="AW483" s="69"/>
      <c r="AX483" s="69"/>
      <c r="AY483" s="69"/>
      <c r="AZ483" s="71">
        <f t="shared" si="270"/>
        <v>0</v>
      </c>
      <c r="BA483" s="68">
        <f t="shared" si="271"/>
        <v>0</v>
      </c>
      <c r="BB483" s="69"/>
      <c r="BC483" s="69"/>
      <c r="BD483" s="69"/>
      <c r="BE483" s="69"/>
      <c r="BF483" s="69"/>
      <c r="BG483" s="71">
        <f t="shared" si="272"/>
        <v>0</v>
      </c>
      <c r="BH483" s="68">
        <f t="shared" si="273"/>
        <v>0</v>
      </c>
      <c r="BI483" s="69"/>
      <c r="BJ483" s="69"/>
      <c r="BK483" s="69"/>
      <c r="BL483" s="69"/>
      <c r="BM483" s="69"/>
      <c r="BN483" s="71">
        <f t="shared" si="274"/>
        <v>0</v>
      </c>
      <c r="BO483" s="68">
        <f t="shared" si="275"/>
        <v>0</v>
      </c>
      <c r="BP483" s="69"/>
      <c r="BQ483" s="69"/>
      <c r="BR483" s="69"/>
      <c r="BS483" s="69"/>
      <c r="BT483" s="69"/>
      <c r="BU483" s="71">
        <f t="shared" si="276"/>
        <v>0</v>
      </c>
      <c r="BV483" s="68">
        <f t="shared" si="277"/>
        <v>0</v>
      </c>
      <c r="BW483" s="69"/>
      <c r="BX483" s="69"/>
      <c r="BY483" s="69"/>
      <c r="BZ483" s="69"/>
      <c r="CA483" s="69"/>
      <c r="CB483" s="71">
        <f t="shared" si="278"/>
        <v>0</v>
      </c>
      <c r="CC483" s="68">
        <f t="shared" si="279"/>
        <v>0</v>
      </c>
      <c r="CD483" s="69"/>
      <c r="CE483" s="69"/>
      <c r="CF483" s="69"/>
      <c r="CG483" s="69"/>
      <c r="CH483" s="69"/>
      <c r="CI483" s="71">
        <f t="shared" si="280"/>
        <v>0</v>
      </c>
      <c r="CJ483" s="68">
        <f t="shared" si="281"/>
        <v>0</v>
      </c>
      <c r="CK483" s="69"/>
      <c r="CL483" s="69"/>
      <c r="CM483" s="69"/>
      <c r="CN483" s="69"/>
      <c r="CO483" s="69"/>
      <c r="CP483" s="71">
        <f t="shared" si="282"/>
        <v>0</v>
      </c>
      <c r="CQ483" s="68">
        <f t="shared" si="283"/>
        <v>0</v>
      </c>
      <c r="CR483" s="69"/>
      <c r="CS483" s="69"/>
      <c r="CT483" s="69"/>
      <c r="CU483" s="69"/>
      <c r="CV483" s="69"/>
      <c r="CW483" s="71">
        <f t="shared" si="284"/>
        <v>0</v>
      </c>
      <c r="CX483" s="68">
        <f t="shared" si="285"/>
        <v>0</v>
      </c>
      <c r="CY483" s="69"/>
      <c r="CZ483" s="69"/>
      <c r="DA483" s="69"/>
      <c r="DB483" s="69"/>
      <c r="DC483" s="69"/>
      <c r="DD483" s="71">
        <f t="shared" si="286"/>
        <v>0</v>
      </c>
      <c r="DE483" s="68">
        <f t="shared" si="287"/>
        <v>0</v>
      </c>
      <c r="DF483" s="69"/>
      <c r="DG483" s="69"/>
      <c r="DH483" s="69"/>
      <c r="DI483" s="69"/>
      <c r="DJ483" s="69"/>
      <c r="DK483" s="71">
        <f t="shared" si="288"/>
        <v>0</v>
      </c>
      <c r="DL483" s="68">
        <f t="shared" si="289"/>
        <v>0</v>
      </c>
      <c r="DM483" s="69"/>
      <c r="DN483" s="69"/>
      <c r="DO483" s="69"/>
      <c r="DP483" s="69"/>
      <c r="DQ483" s="69"/>
      <c r="DR483" s="71">
        <f t="shared" si="290"/>
        <v>0</v>
      </c>
      <c r="DS483" s="68">
        <f t="shared" si="291"/>
        <v>0</v>
      </c>
      <c r="DT483" s="69"/>
      <c r="DU483" s="69"/>
      <c r="DV483" s="69"/>
      <c r="DW483" s="69"/>
      <c r="DX483" s="69"/>
      <c r="DY483" s="71">
        <f t="shared" si="292"/>
        <v>0</v>
      </c>
      <c r="DZ483" s="68">
        <f t="shared" si="293"/>
        <v>0</v>
      </c>
      <c r="EA483" s="69"/>
      <c r="EB483" s="69"/>
      <c r="EC483" s="69"/>
      <c r="ED483" s="69"/>
      <c r="EE483" s="69"/>
      <c r="EF483" s="71">
        <f t="shared" si="294"/>
        <v>0</v>
      </c>
      <c r="EG483" s="70">
        <f t="shared" si="295"/>
        <v>1</v>
      </c>
      <c r="EH483" s="73">
        <f t="shared" si="296"/>
        <v>0</v>
      </c>
      <c r="EI483" s="70">
        <f t="shared" si="297"/>
        <v>0</v>
      </c>
      <c r="EJ483" s="66">
        <f t="shared" si="298"/>
        <v>0</v>
      </c>
      <c r="EM483" s="67"/>
    </row>
    <row r="484" spans="1:143" outlineLevel="1" x14ac:dyDescent="0.2">
      <c r="A484" s="302" t="s">
        <v>623</v>
      </c>
      <c r="B484" s="303" t="s">
        <v>206</v>
      </c>
      <c r="C484" s="306" t="str">
        <f>IFERROR(IFERROR(IF(MATCH(B484,[1]SINAPI!$A$3:$A$7037,0),(PROPER(VLOOKUP(B484,[1]SINAPI!$A$3:$E$7037,5,0))),0),IFERROR(IF(MATCH(B484,'[1]CDHU-182'!$A$9:$A$4098,0),(UPPER(VLOOKUP(B484,'[1]CDHU-182'!$A$9:$H$4098,8,0))),0),IFERROR(IF(MATCH(B484,[1]FDE!$A$7:$A$3232,0),(VLOOKUP(B484,[1]FDE!$A$7:$E$3232,5,0)),0),IF(MATCH(B484,'[1]SIURB Edif'!$A$2:$A$2699,0),(PROPER(VLOOKUP(B484,'[1]SIURB Edif'!A$2:E$2699,5,0))),0))))," ")</f>
        <v>CDHU-182</v>
      </c>
      <c r="D484" s="169" t="s">
        <v>842</v>
      </c>
      <c r="E484" s="170" t="s">
        <v>322</v>
      </c>
      <c r="F484" s="174">
        <v>6.25</v>
      </c>
      <c r="G484" s="74"/>
      <c r="H484" s="177">
        <f t="shared" si="257"/>
        <v>0</v>
      </c>
      <c r="I484" s="178" t="e">
        <f t="shared" si="214"/>
        <v>#DIV/0!</v>
      </c>
      <c r="J484" s="19">
        <f t="shared" si="258"/>
        <v>1</v>
      </c>
      <c r="K484" s="68">
        <f t="shared" si="259"/>
        <v>0</v>
      </c>
      <c r="L484" s="69"/>
      <c r="M484" s="69"/>
      <c r="N484" s="69"/>
      <c r="O484" s="69"/>
      <c r="P484" s="69"/>
      <c r="Q484" s="73">
        <f t="shared" si="260"/>
        <v>0</v>
      </c>
      <c r="R484" s="68">
        <f t="shared" si="261"/>
        <v>0</v>
      </c>
      <c r="S484" s="69"/>
      <c r="T484" s="69"/>
      <c r="U484" s="69"/>
      <c r="V484" s="69"/>
      <c r="W484" s="69"/>
      <c r="X484" s="71">
        <f t="shared" si="262"/>
        <v>0</v>
      </c>
      <c r="Y484" s="68">
        <f t="shared" si="263"/>
        <v>0</v>
      </c>
      <c r="Z484" s="69"/>
      <c r="AA484" s="69"/>
      <c r="AB484" s="69"/>
      <c r="AC484" s="69"/>
      <c r="AD484" s="69"/>
      <c r="AE484" s="71">
        <f t="shared" si="264"/>
        <v>0</v>
      </c>
      <c r="AF484" s="68">
        <f t="shared" si="265"/>
        <v>0</v>
      </c>
      <c r="AG484" s="69"/>
      <c r="AH484" s="69"/>
      <c r="AI484" s="69"/>
      <c r="AJ484" s="69"/>
      <c r="AK484" s="69"/>
      <c r="AL484" s="71">
        <f t="shared" si="266"/>
        <v>0</v>
      </c>
      <c r="AM484" s="68">
        <f t="shared" si="267"/>
        <v>0</v>
      </c>
      <c r="AN484" s="69"/>
      <c r="AO484" s="69"/>
      <c r="AP484" s="69"/>
      <c r="AQ484" s="69"/>
      <c r="AR484" s="69"/>
      <c r="AS484" s="71">
        <f t="shared" si="268"/>
        <v>0</v>
      </c>
      <c r="AT484" s="68">
        <f t="shared" si="269"/>
        <v>0</v>
      </c>
      <c r="AU484" s="69"/>
      <c r="AV484" s="69"/>
      <c r="AW484" s="69"/>
      <c r="AX484" s="69"/>
      <c r="AY484" s="69"/>
      <c r="AZ484" s="71">
        <f t="shared" si="270"/>
        <v>0</v>
      </c>
      <c r="BA484" s="68">
        <f t="shared" si="271"/>
        <v>0</v>
      </c>
      <c r="BB484" s="69"/>
      <c r="BC484" s="69"/>
      <c r="BD484" s="69"/>
      <c r="BE484" s="69"/>
      <c r="BF484" s="69"/>
      <c r="BG484" s="71">
        <f t="shared" si="272"/>
        <v>0</v>
      </c>
      <c r="BH484" s="68">
        <f t="shared" si="273"/>
        <v>0</v>
      </c>
      <c r="BI484" s="69"/>
      <c r="BJ484" s="69"/>
      <c r="BK484" s="69"/>
      <c r="BL484" s="69"/>
      <c r="BM484" s="69"/>
      <c r="BN484" s="71">
        <f t="shared" si="274"/>
        <v>0</v>
      </c>
      <c r="BO484" s="68">
        <f t="shared" si="275"/>
        <v>0</v>
      </c>
      <c r="BP484" s="69"/>
      <c r="BQ484" s="69"/>
      <c r="BR484" s="69"/>
      <c r="BS484" s="69"/>
      <c r="BT484" s="69"/>
      <c r="BU484" s="71">
        <f t="shared" si="276"/>
        <v>0</v>
      </c>
      <c r="BV484" s="68">
        <f t="shared" si="277"/>
        <v>0</v>
      </c>
      <c r="BW484" s="69"/>
      <c r="BX484" s="69"/>
      <c r="BY484" s="69"/>
      <c r="BZ484" s="69"/>
      <c r="CA484" s="69"/>
      <c r="CB484" s="71">
        <f t="shared" si="278"/>
        <v>0</v>
      </c>
      <c r="CC484" s="68">
        <f t="shared" si="279"/>
        <v>0</v>
      </c>
      <c r="CD484" s="69"/>
      <c r="CE484" s="69"/>
      <c r="CF484" s="69"/>
      <c r="CG484" s="69"/>
      <c r="CH484" s="69"/>
      <c r="CI484" s="71">
        <f t="shared" si="280"/>
        <v>0</v>
      </c>
      <c r="CJ484" s="68">
        <f t="shared" si="281"/>
        <v>0</v>
      </c>
      <c r="CK484" s="69"/>
      <c r="CL484" s="69"/>
      <c r="CM484" s="69"/>
      <c r="CN484" s="69"/>
      <c r="CO484" s="69"/>
      <c r="CP484" s="71">
        <f t="shared" si="282"/>
        <v>0</v>
      </c>
      <c r="CQ484" s="68">
        <f t="shared" si="283"/>
        <v>0</v>
      </c>
      <c r="CR484" s="69"/>
      <c r="CS484" s="69"/>
      <c r="CT484" s="69"/>
      <c r="CU484" s="69"/>
      <c r="CV484" s="69"/>
      <c r="CW484" s="71">
        <f t="shared" si="284"/>
        <v>0</v>
      </c>
      <c r="CX484" s="68">
        <f t="shared" si="285"/>
        <v>0</v>
      </c>
      <c r="CY484" s="69"/>
      <c r="CZ484" s="69"/>
      <c r="DA484" s="69"/>
      <c r="DB484" s="69"/>
      <c r="DC484" s="69"/>
      <c r="DD484" s="71">
        <f t="shared" si="286"/>
        <v>0</v>
      </c>
      <c r="DE484" s="68">
        <f t="shared" si="287"/>
        <v>0</v>
      </c>
      <c r="DF484" s="69"/>
      <c r="DG484" s="69"/>
      <c r="DH484" s="69"/>
      <c r="DI484" s="69"/>
      <c r="DJ484" s="69"/>
      <c r="DK484" s="71">
        <f t="shared" si="288"/>
        <v>0</v>
      </c>
      <c r="DL484" s="68">
        <f t="shared" si="289"/>
        <v>0</v>
      </c>
      <c r="DM484" s="69"/>
      <c r="DN484" s="69"/>
      <c r="DO484" s="69"/>
      <c r="DP484" s="69"/>
      <c r="DQ484" s="69"/>
      <c r="DR484" s="71">
        <f t="shared" si="290"/>
        <v>0</v>
      </c>
      <c r="DS484" s="68">
        <f t="shared" si="291"/>
        <v>0</v>
      </c>
      <c r="DT484" s="69"/>
      <c r="DU484" s="69"/>
      <c r="DV484" s="69"/>
      <c r="DW484" s="69"/>
      <c r="DX484" s="69"/>
      <c r="DY484" s="71">
        <f t="shared" si="292"/>
        <v>0</v>
      </c>
      <c r="DZ484" s="68">
        <f t="shared" si="293"/>
        <v>0</v>
      </c>
      <c r="EA484" s="69"/>
      <c r="EB484" s="69"/>
      <c r="EC484" s="69"/>
      <c r="ED484" s="69"/>
      <c r="EE484" s="69"/>
      <c r="EF484" s="71">
        <f t="shared" si="294"/>
        <v>0</v>
      </c>
      <c r="EG484" s="70">
        <f t="shared" si="295"/>
        <v>1</v>
      </c>
      <c r="EH484" s="73">
        <f t="shared" si="296"/>
        <v>0</v>
      </c>
      <c r="EI484" s="70">
        <f t="shared" si="297"/>
        <v>0</v>
      </c>
      <c r="EJ484" s="66">
        <f t="shared" si="298"/>
        <v>0</v>
      </c>
      <c r="EM484" s="67"/>
    </row>
    <row r="485" spans="1:143" outlineLevel="1" x14ac:dyDescent="0.2">
      <c r="A485" s="302" t="s">
        <v>624</v>
      </c>
      <c r="B485" s="303" t="s">
        <v>207</v>
      </c>
      <c r="C485" s="306" t="str">
        <f>IFERROR(IFERROR(IF(MATCH(B485,[1]SINAPI!$A$3:$A$7037,0),(PROPER(VLOOKUP(B485,[1]SINAPI!$A$3:$E$7037,5,0))),0),IFERROR(IF(MATCH(B485,'[1]CDHU-182'!$A$9:$A$4098,0),(UPPER(VLOOKUP(B485,'[1]CDHU-182'!$A$9:$H$4098,8,0))),0),IFERROR(IF(MATCH(B485,[1]FDE!$A$7:$A$3232,0),(VLOOKUP(B485,[1]FDE!$A$7:$E$3232,5,0)),0),IF(MATCH(B485,'[1]SIURB Edif'!$A$2:$A$2699,0),(PROPER(VLOOKUP(B485,'[1]SIURB Edif'!A$2:E$2699,5,0))),0))))," ")</f>
        <v>CDHU-182</v>
      </c>
      <c r="D485" s="169" t="s">
        <v>208</v>
      </c>
      <c r="E485" s="170" t="s">
        <v>322</v>
      </c>
      <c r="F485" s="174">
        <v>6.25</v>
      </c>
      <c r="G485" s="74"/>
      <c r="H485" s="177">
        <f t="shared" si="257"/>
        <v>0</v>
      </c>
      <c r="I485" s="178" t="e">
        <f t="shared" si="214"/>
        <v>#DIV/0!</v>
      </c>
      <c r="J485" s="19">
        <f t="shared" si="258"/>
        <v>1</v>
      </c>
      <c r="K485" s="68">
        <f t="shared" si="259"/>
        <v>0</v>
      </c>
      <c r="L485" s="69"/>
      <c r="M485" s="69"/>
      <c r="N485" s="69"/>
      <c r="O485" s="69"/>
      <c r="P485" s="69"/>
      <c r="Q485" s="73">
        <f t="shared" si="260"/>
        <v>0</v>
      </c>
      <c r="R485" s="68">
        <f t="shared" si="261"/>
        <v>0</v>
      </c>
      <c r="S485" s="69"/>
      <c r="T485" s="69"/>
      <c r="U485" s="69"/>
      <c r="V485" s="69"/>
      <c r="W485" s="69"/>
      <c r="X485" s="71">
        <f t="shared" si="262"/>
        <v>0</v>
      </c>
      <c r="Y485" s="68">
        <f t="shared" si="263"/>
        <v>0</v>
      </c>
      <c r="Z485" s="69"/>
      <c r="AA485" s="69"/>
      <c r="AB485" s="69"/>
      <c r="AC485" s="69"/>
      <c r="AD485" s="69"/>
      <c r="AE485" s="71">
        <f t="shared" si="264"/>
        <v>0</v>
      </c>
      <c r="AF485" s="68">
        <f t="shared" si="265"/>
        <v>0</v>
      </c>
      <c r="AG485" s="69"/>
      <c r="AH485" s="69"/>
      <c r="AI485" s="69"/>
      <c r="AJ485" s="69"/>
      <c r="AK485" s="69"/>
      <c r="AL485" s="71">
        <f t="shared" si="266"/>
        <v>0</v>
      </c>
      <c r="AM485" s="68">
        <f t="shared" si="267"/>
        <v>0</v>
      </c>
      <c r="AN485" s="69"/>
      <c r="AO485" s="69"/>
      <c r="AP485" s="69"/>
      <c r="AQ485" s="69"/>
      <c r="AR485" s="69"/>
      <c r="AS485" s="71">
        <f t="shared" si="268"/>
        <v>0</v>
      </c>
      <c r="AT485" s="68">
        <f t="shared" si="269"/>
        <v>0</v>
      </c>
      <c r="AU485" s="69"/>
      <c r="AV485" s="69"/>
      <c r="AW485" s="69"/>
      <c r="AX485" s="69"/>
      <c r="AY485" s="69"/>
      <c r="AZ485" s="71">
        <f t="shared" si="270"/>
        <v>0</v>
      </c>
      <c r="BA485" s="68">
        <f t="shared" si="271"/>
        <v>0</v>
      </c>
      <c r="BB485" s="69"/>
      <c r="BC485" s="69"/>
      <c r="BD485" s="69"/>
      <c r="BE485" s="69"/>
      <c r="BF485" s="69"/>
      <c r="BG485" s="71">
        <f t="shared" si="272"/>
        <v>0</v>
      </c>
      <c r="BH485" s="68">
        <f t="shared" si="273"/>
        <v>0</v>
      </c>
      <c r="BI485" s="69"/>
      <c r="BJ485" s="69"/>
      <c r="BK485" s="69"/>
      <c r="BL485" s="69"/>
      <c r="BM485" s="69"/>
      <c r="BN485" s="71">
        <f t="shared" si="274"/>
        <v>0</v>
      </c>
      <c r="BO485" s="68">
        <f t="shared" si="275"/>
        <v>0</v>
      </c>
      <c r="BP485" s="69"/>
      <c r="BQ485" s="69"/>
      <c r="BR485" s="69"/>
      <c r="BS485" s="69"/>
      <c r="BT485" s="69"/>
      <c r="BU485" s="71">
        <f t="shared" si="276"/>
        <v>0</v>
      </c>
      <c r="BV485" s="68">
        <f t="shared" si="277"/>
        <v>0</v>
      </c>
      <c r="BW485" s="69"/>
      <c r="BX485" s="69"/>
      <c r="BY485" s="69"/>
      <c r="BZ485" s="69"/>
      <c r="CA485" s="69"/>
      <c r="CB485" s="71">
        <f t="shared" si="278"/>
        <v>0</v>
      </c>
      <c r="CC485" s="68">
        <f t="shared" si="279"/>
        <v>0</v>
      </c>
      <c r="CD485" s="69"/>
      <c r="CE485" s="69"/>
      <c r="CF485" s="69"/>
      <c r="CG485" s="69"/>
      <c r="CH485" s="69"/>
      <c r="CI485" s="71">
        <f t="shared" si="280"/>
        <v>0</v>
      </c>
      <c r="CJ485" s="68">
        <f t="shared" si="281"/>
        <v>0</v>
      </c>
      <c r="CK485" s="69"/>
      <c r="CL485" s="69"/>
      <c r="CM485" s="69"/>
      <c r="CN485" s="69"/>
      <c r="CO485" s="69"/>
      <c r="CP485" s="71">
        <f t="shared" si="282"/>
        <v>0</v>
      </c>
      <c r="CQ485" s="68">
        <f t="shared" si="283"/>
        <v>0</v>
      </c>
      <c r="CR485" s="69"/>
      <c r="CS485" s="69"/>
      <c r="CT485" s="69"/>
      <c r="CU485" s="69"/>
      <c r="CV485" s="69"/>
      <c r="CW485" s="71">
        <f t="shared" si="284"/>
        <v>0</v>
      </c>
      <c r="CX485" s="68">
        <f t="shared" si="285"/>
        <v>0</v>
      </c>
      <c r="CY485" s="69"/>
      <c r="CZ485" s="69"/>
      <c r="DA485" s="69"/>
      <c r="DB485" s="69"/>
      <c r="DC485" s="69"/>
      <c r="DD485" s="71">
        <f t="shared" si="286"/>
        <v>0</v>
      </c>
      <c r="DE485" s="68">
        <f t="shared" si="287"/>
        <v>0</v>
      </c>
      <c r="DF485" s="69"/>
      <c r="DG485" s="69"/>
      <c r="DH485" s="69"/>
      <c r="DI485" s="69"/>
      <c r="DJ485" s="69"/>
      <c r="DK485" s="71">
        <f t="shared" si="288"/>
        <v>0</v>
      </c>
      <c r="DL485" s="68">
        <f t="shared" si="289"/>
        <v>0</v>
      </c>
      <c r="DM485" s="69"/>
      <c r="DN485" s="69"/>
      <c r="DO485" s="69"/>
      <c r="DP485" s="69"/>
      <c r="DQ485" s="69"/>
      <c r="DR485" s="71">
        <f t="shared" si="290"/>
        <v>0</v>
      </c>
      <c r="DS485" s="68">
        <f t="shared" si="291"/>
        <v>0</v>
      </c>
      <c r="DT485" s="69"/>
      <c r="DU485" s="69"/>
      <c r="DV485" s="69"/>
      <c r="DW485" s="69"/>
      <c r="DX485" s="69"/>
      <c r="DY485" s="71">
        <f t="shared" si="292"/>
        <v>0</v>
      </c>
      <c r="DZ485" s="68">
        <f t="shared" si="293"/>
        <v>0</v>
      </c>
      <c r="EA485" s="69"/>
      <c r="EB485" s="69"/>
      <c r="EC485" s="69"/>
      <c r="ED485" s="69"/>
      <c r="EE485" s="69"/>
      <c r="EF485" s="71">
        <f t="shared" si="294"/>
        <v>0</v>
      </c>
      <c r="EG485" s="70">
        <f t="shared" si="295"/>
        <v>1</v>
      </c>
      <c r="EH485" s="73">
        <f t="shared" si="296"/>
        <v>0</v>
      </c>
      <c r="EI485" s="70">
        <f t="shared" si="297"/>
        <v>0</v>
      </c>
      <c r="EJ485" s="66">
        <f t="shared" si="298"/>
        <v>0</v>
      </c>
      <c r="EM485" s="67"/>
    </row>
    <row r="486" spans="1:143" outlineLevel="1" x14ac:dyDescent="0.2">
      <c r="A486" s="302" t="s">
        <v>625</v>
      </c>
      <c r="B486" s="303" t="s">
        <v>250</v>
      </c>
      <c r="C486" s="306" t="str">
        <f>IFERROR(IFERROR(IF(MATCH(B486,[1]SINAPI!$A$3:$A$7037,0),(PROPER(VLOOKUP(B486,[1]SINAPI!$A$3:$E$7037,5,0))),0),IFERROR(IF(MATCH(B486,'[1]CDHU-182'!$A$9:$A$4098,0),(UPPER(VLOOKUP(B486,'[1]CDHU-182'!$A$9:$H$4098,8,0))),0),IFERROR(IF(MATCH(B486,[1]FDE!$A$7:$A$3232,0),(VLOOKUP(B486,[1]FDE!$A$7:$E$3232,5,0)),0),IF(MATCH(B486,'[1]SIURB Edif'!$A$2:$A$2699,0),(PROPER(VLOOKUP(B486,'[1]SIURB Edif'!A$2:E$2699,5,0))),0))))," ")</f>
        <v>CDHU-182</v>
      </c>
      <c r="D486" s="169" t="s">
        <v>843</v>
      </c>
      <c r="E486" s="170" t="s">
        <v>322</v>
      </c>
      <c r="F486" s="174">
        <v>6.25</v>
      </c>
      <c r="G486" s="74"/>
      <c r="H486" s="177">
        <f t="shared" si="257"/>
        <v>0</v>
      </c>
      <c r="I486" s="178" t="e">
        <f t="shared" si="214"/>
        <v>#DIV/0!</v>
      </c>
      <c r="J486" s="19">
        <f t="shared" si="258"/>
        <v>1</v>
      </c>
      <c r="K486" s="68">
        <f t="shared" si="259"/>
        <v>0</v>
      </c>
      <c r="L486" s="69"/>
      <c r="M486" s="69"/>
      <c r="N486" s="69"/>
      <c r="O486" s="69"/>
      <c r="P486" s="69"/>
      <c r="Q486" s="73">
        <f t="shared" si="260"/>
        <v>0</v>
      </c>
      <c r="R486" s="68">
        <f t="shared" si="261"/>
        <v>0</v>
      </c>
      <c r="S486" s="69"/>
      <c r="T486" s="69"/>
      <c r="U486" s="69"/>
      <c r="V486" s="69"/>
      <c r="W486" s="69"/>
      <c r="X486" s="71">
        <f t="shared" si="262"/>
        <v>0</v>
      </c>
      <c r="Y486" s="68">
        <f t="shared" si="263"/>
        <v>0</v>
      </c>
      <c r="Z486" s="69"/>
      <c r="AA486" s="69"/>
      <c r="AB486" s="69"/>
      <c r="AC486" s="69"/>
      <c r="AD486" s="69"/>
      <c r="AE486" s="71">
        <f t="shared" si="264"/>
        <v>0</v>
      </c>
      <c r="AF486" s="68">
        <f t="shared" si="265"/>
        <v>0</v>
      </c>
      <c r="AG486" s="69"/>
      <c r="AH486" s="69"/>
      <c r="AI486" s="69"/>
      <c r="AJ486" s="69"/>
      <c r="AK486" s="69"/>
      <c r="AL486" s="71">
        <f t="shared" si="266"/>
        <v>0</v>
      </c>
      <c r="AM486" s="68">
        <f t="shared" si="267"/>
        <v>0</v>
      </c>
      <c r="AN486" s="69"/>
      <c r="AO486" s="69"/>
      <c r="AP486" s="69"/>
      <c r="AQ486" s="69"/>
      <c r="AR486" s="69"/>
      <c r="AS486" s="71">
        <f t="shared" si="268"/>
        <v>0</v>
      </c>
      <c r="AT486" s="68">
        <f t="shared" si="269"/>
        <v>0</v>
      </c>
      <c r="AU486" s="69"/>
      <c r="AV486" s="69"/>
      <c r="AW486" s="69"/>
      <c r="AX486" s="69"/>
      <c r="AY486" s="69"/>
      <c r="AZ486" s="71">
        <f t="shared" si="270"/>
        <v>0</v>
      </c>
      <c r="BA486" s="68">
        <f t="shared" si="271"/>
        <v>0</v>
      </c>
      <c r="BB486" s="69"/>
      <c r="BC486" s="69"/>
      <c r="BD486" s="69"/>
      <c r="BE486" s="69"/>
      <c r="BF486" s="69"/>
      <c r="BG486" s="71">
        <f t="shared" si="272"/>
        <v>0</v>
      </c>
      <c r="BH486" s="68">
        <f t="shared" si="273"/>
        <v>0</v>
      </c>
      <c r="BI486" s="69"/>
      <c r="BJ486" s="69"/>
      <c r="BK486" s="69"/>
      <c r="BL486" s="69"/>
      <c r="BM486" s="69"/>
      <c r="BN486" s="71">
        <f t="shared" si="274"/>
        <v>0</v>
      </c>
      <c r="BO486" s="68">
        <f t="shared" si="275"/>
        <v>0</v>
      </c>
      <c r="BP486" s="69"/>
      <c r="BQ486" s="69"/>
      <c r="BR486" s="69"/>
      <c r="BS486" s="69"/>
      <c r="BT486" s="69"/>
      <c r="BU486" s="71">
        <f t="shared" si="276"/>
        <v>0</v>
      </c>
      <c r="BV486" s="68">
        <f t="shared" si="277"/>
        <v>0</v>
      </c>
      <c r="BW486" s="69"/>
      <c r="BX486" s="69"/>
      <c r="BY486" s="69"/>
      <c r="BZ486" s="69"/>
      <c r="CA486" s="69"/>
      <c r="CB486" s="71">
        <f t="shared" si="278"/>
        <v>0</v>
      </c>
      <c r="CC486" s="68">
        <f t="shared" si="279"/>
        <v>0</v>
      </c>
      <c r="CD486" s="69"/>
      <c r="CE486" s="69"/>
      <c r="CF486" s="69"/>
      <c r="CG486" s="69"/>
      <c r="CH486" s="69"/>
      <c r="CI486" s="71">
        <f t="shared" si="280"/>
        <v>0</v>
      </c>
      <c r="CJ486" s="68">
        <f t="shared" si="281"/>
        <v>0</v>
      </c>
      <c r="CK486" s="69"/>
      <c r="CL486" s="69"/>
      <c r="CM486" s="69"/>
      <c r="CN486" s="69"/>
      <c r="CO486" s="69"/>
      <c r="CP486" s="71">
        <f t="shared" si="282"/>
        <v>0</v>
      </c>
      <c r="CQ486" s="68">
        <f t="shared" si="283"/>
        <v>0</v>
      </c>
      <c r="CR486" s="69"/>
      <c r="CS486" s="69"/>
      <c r="CT486" s="69"/>
      <c r="CU486" s="69"/>
      <c r="CV486" s="69"/>
      <c r="CW486" s="71">
        <f t="shared" si="284"/>
        <v>0</v>
      </c>
      <c r="CX486" s="68">
        <f t="shared" si="285"/>
        <v>0</v>
      </c>
      <c r="CY486" s="69"/>
      <c r="CZ486" s="69"/>
      <c r="DA486" s="69"/>
      <c r="DB486" s="69"/>
      <c r="DC486" s="69"/>
      <c r="DD486" s="71">
        <f t="shared" si="286"/>
        <v>0</v>
      </c>
      <c r="DE486" s="68">
        <f t="shared" si="287"/>
        <v>0</v>
      </c>
      <c r="DF486" s="69"/>
      <c r="DG486" s="69"/>
      <c r="DH486" s="69"/>
      <c r="DI486" s="69"/>
      <c r="DJ486" s="69"/>
      <c r="DK486" s="71">
        <f t="shared" si="288"/>
        <v>0</v>
      </c>
      <c r="DL486" s="68">
        <f t="shared" si="289"/>
        <v>0</v>
      </c>
      <c r="DM486" s="69"/>
      <c r="DN486" s="69"/>
      <c r="DO486" s="69"/>
      <c r="DP486" s="69"/>
      <c r="DQ486" s="69"/>
      <c r="DR486" s="71">
        <f t="shared" si="290"/>
        <v>0</v>
      </c>
      <c r="DS486" s="68">
        <f t="shared" si="291"/>
        <v>0</v>
      </c>
      <c r="DT486" s="69"/>
      <c r="DU486" s="69"/>
      <c r="DV486" s="69"/>
      <c r="DW486" s="69"/>
      <c r="DX486" s="69"/>
      <c r="DY486" s="71">
        <f t="shared" si="292"/>
        <v>0</v>
      </c>
      <c r="DZ486" s="68">
        <f t="shared" si="293"/>
        <v>0</v>
      </c>
      <c r="EA486" s="69"/>
      <c r="EB486" s="69"/>
      <c r="EC486" s="69"/>
      <c r="ED486" s="69"/>
      <c r="EE486" s="69"/>
      <c r="EF486" s="71">
        <f t="shared" si="294"/>
        <v>0</v>
      </c>
      <c r="EG486" s="70">
        <f t="shared" si="295"/>
        <v>1</v>
      </c>
      <c r="EH486" s="73">
        <f t="shared" si="296"/>
        <v>0</v>
      </c>
      <c r="EI486" s="70">
        <f t="shared" si="297"/>
        <v>0</v>
      </c>
      <c r="EJ486" s="66">
        <f t="shared" si="298"/>
        <v>0</v>
      </c>
      <c r="EM486" s="67"/>
    </row>
    <row r="487" spans="1:143" outlineLevel="1" x14ac:dyDescent="0.2">
      <c r="A487" s="302" t="s">
        <v>626</v>
      </c>
      <c r="B487" s="303" t="s">
        <v>252</v>
      </c>
      <c r="C487" s="306" t="str">
        <f>IFERROR(IFERROR(IF(MATCH(B487,[1]SINAPI!$A$3:$A$7037,0),(PROPER(VLOOKUP(B487,[1]SINAPI!$A$3:$E$7037,5,0))),0),IFERROR(IF(MATCH(B487,'[1]CDHU-182'!$A$9:$A$4098,0),(UPPER(VLOOKUP(B487,'[1]CDHU-182'!$A$9:$H$4098,8,0))),0),IFERROR(IF(MATCH(B487,[1]FDE!$A$7:$A$3232,0),(VLOOKUP(B487,[1]FDE!$A$7:$E$3232,5,0)),0),IF(MATCH(B487,'[1]SIURB Edif'!$A$2:$A$2699,0),(PROPER(VLOOKUP(B487,'[1]SIURB Edif'!A$2:E$2699,5,0))),0))))," ")</f>
        <v>CDHU-182</v>
      </c>
      <c r="D487" s="169" t="s">
        <v>844</v>
      </c>
      <c r="E487" s="170" t="s">
        <v>322</v>
      </c>
      <c r="F487" s="174">
        <v>6.25</v>
      </c>
      <c r="G487" s="74"/>
      <c r="H487" s="177">
        <f t="shared" si="257"/>
        <v>0</v>
      </c>
      <c r="I487" s="178" t="e">
        <f t="shared" si="214"/>
        <v>#DIV/0!</v>
      </c>
      <c r="J487" s="19">
        <f t="shared" si="258"/>
        <v>1</v>
      </c>
      <c r="K487" s="68">
        <f t="shared" si="259"/>
        <v>0</v>
      </c>
      <c r="L487" s="69"/>
      <c r="M487" s="69"/>
      <c r="N487" s="69"/>
      <c r="O487" s="69"/>
      <c r="P487" s="69"/>
      <c r="Q487" s="73">
        <f t="shared" si="260"/>
        <v>0</v>
      </c>
      <c r="R487" s="68">
        <f t="shared" si="261"/>
        <v>0</v>
      </c>
      <c r="S487" s="69"/>
      <c r="T487" s="69"/>
      <c r="U487" s="69"/>
      <c r="V487" s="69"/>
      <c r="W487" s="69"/>
      <c r="X487" s="71">
        <f t="shared" si="262"/>
        <v>0</v>
      </c>
      <c r="Y487" s="68">
        <f t="shared" si="263"/>
        <v>0</v>
      </c>
      <c r="Z487" s="69"/>
      <c r="AA487" s="69"/>
      <c r="AB487" s="69"/>
      <c r="AC487" s="69"/>
      <c r="AD487" s="69"/>
      <c r="AE487" s="71">
        <f t="shared" si="264"/>
        <v>0</v>
      </c>
      <c r="AF487" s="68">
        <f t="shared" si="265"/>
        <v>0</v>
      </c>
      <c r="AG487" s="69"/>
      <c r="AH487" s="69"/>
      <c r="AI487" s="69"/>
      <c r="AJ487" s="69"/>
      <c r="AK487" s="69"/>
      <c r="AL487" s="71">
        <f t="shared" si="266"/>
        <v>0</v>
      </c>
      <c r="AM487" s="68">
        <f t="shared" si="267"/>
        <v>0</v>
      </c>
      <c r="AN487" s="69"/>
      <c r="AO487" s="69"/>
      <c r="AP487" s="69"/>
      <c r="AQ487" s="69"/>
      <c r="AR487" s="69"/>
      <c r="AS487" s="71">
        <f t="shared" si="268"/>
        <v>0</v>
      </c>
      <c r="AT487" s="68">
        <f t="shared" si="269"/>
        <v>0</v>
      </c>
      <c r="AU487" s="69"/>
      <c r="AV487" s="69"/>
      <c r="AW487" s="69"/>
      <c r="AX487" s="69"/>
      <c r="AY487" s="69"/>
      <c r="AZ487" s="71">
        <f t="shared" si="270"/>
        <v>0</v>
      </c>
      <c r="BA487" s="68">
        <f t="shared" si="271"/>
        <v>0</v>
      </c>
      <c r="BB487" s="69"/>
      <c r="BC487" s="69"/>
      <c r="BD487" s="69"/>
      <c r="BE487" s="69"/>
      <c r="BF487" s="69"/>
      <c r="BG487" s="71">
        <f t="shared" si="272"/>
        <v>0</v>
      </c>
      <c r="BH487" s="68">
        <f t="shared" si="273"/>
        <v>0</v>
      </c>
      <c r="BI487" s="69"/>
      <c r="BJ487" s="69"/>
      <c r="BK487" s="69"/>
      <c r="BL487" s="69"/>
      <c r="BM487" s="69"/>
      <c r="BN487" s="71">
        <f t="shared" si="274"/>
        <v>0</v>
      </c>
      <c r="BO487" s="68">
        <f t="shared" si="275"/>
        <v>0</v>
      </c>
      <c r="BP487" s="69"/>
      <c r="BQ487" s="69"/>
      <c r="BR487" s="69"/>
      <c r="BS487" s="69"/>
      <c r="BT487" s="69"/>
      <c r="BU487" s="71">
        <f t="shared" si="276"/>
        <v>0</v>
      </c>
      <c r="BV487" s="68">
        <f t="shared" si="277"/>
        <v>0</v>
      </c>
      <c r="BW487" s="69"/>
      <c r="BX487" s="69"/>
      <c r="BY487" s="69"/>
      <c r="BZ487" s="69"/>
      <c r="CA487" s="69"/>
      <c r="CB487" s="71">
        <f t="shared" si="278"/>
        <v>0</v>
      </c>
      <c r="CC487" s="68">
        <f t="shared" si="279"/>
        <v>0</v>
      </c>
      <c r="CD487" s="69"/>
      <c r="CE487" s="69"/>
      <c r="CF487" s="69"/>
      <c r="CG487" s="69"/>
      <c r="CH487" s="69"/>
      <c r="CI487" s="71">
        <f t="shared" si="280"/>
        <v>0</v>
      </c>
      <c r="CJ487" s="68">
        <f t="shared" si="281"/>
        <v>0</v>
      </c>
      <c r="CK487" s="69"/>
      <c r="CL487" s="69"/>
      <c r="CM487" s="69"/>
      <c r="CN487" s="69"/>
      <c r="CO487" s="69"/>
      <c r="CP487" s="71">
        <f t="shared" si="282"/>
        <v>0</v>
      </c>
      <c r="CQ487" s="68">
        <f t="shared" si="283"/>
        <v>0</v>
      </c>
      <c r="CR487" s="69"/>
      <c r="CS487" s="69"/>
      <c r="CT487" s="69"/>
      <c r="CU487" s="69"/>
      <c r="CV487" s="69"/>
      <c r="CW487" s="71">
        <f t="shared" si="284"/>
        <v>0</v>
      </c>
      <c r="CX487" s="68">
        <f t="shared" si="285"/>
        <v>0</v>
      </c>
      <c r="CY487" s="69"/>
      <c r="CZ487" s="69"/>
      <c r="DA487" s="69"/>
      <c r="DB487" s="69"/>
      <c r="DC487" s="69"/>
      <c r="DD487" s="71">
        <f t="shared" si="286"/>
        <v>0</v>
      </c>
      <c r="DE487" s="68">
        <f t="shared" si="287"/>
        <v>0</v>
      </c>
      <c r="DF487" s="69"/>
      <c r="DG487" s="69"/>
      <c r="DH487" s="69"/>
      <c r="DI487" s="69"/>
      <c r="DJ487" s="69"/>
      <c r="DK487" s="71">
        <f t="shared" si="288"/>
        <v>0</v>
      </c>
      <c r="DL487" s="68">
        <f t="shared" si="289"/>
        <v>0</v>
      </c>
      <c r="DM487" s="69"/>
      <c r="DN487" s="69"/>
      <c r="DO487" s="69"/>
      <c r="DP487" s="69"/>
      <c r="DQ487" s="69"/>
      <c r="DR487" s="71">
        <f t="shared" si="290"/>
        <v>0</v>
      </c>
      <c r="DS487" s="68">
        <f t="shared" si="291"/>
        <v>0</v>
      </c>
      <c r="DT487" s="69"/>
      <c r="DU487" s="69"/>
      <c r="DV487" s="69"/>
      <c r="DW487" s="69"/>
      <c r="DX487" s="69"/>
      <c r="DY487" s="71">
        <f t="shared" si="292"/>
        <v>0</v>
      </c>
      <c r="DZ487" s="68">
        <f t="shared" si="293"/>
        <v>0</v>
      </c>
      <c r="EA487" s="69"/>
      <c r="EB487" s="69"/>
      <c r="EC487" s="69"/>
      <c r="ED487" s="69"/>
      <c r="EE487" s="69"/>
      <c r="EF487" s="71">
        <f t="shared" si="294"/>
        <v>0</v>
      </c>
      <c r="EG487" s="70">
        <f t="shared" si="295"/>
        <v>1</v>
      </c>
      <c r="EH487" s="73">
        <f t="shared" si="296"/>
        <v>0</v>
      </c>
      <c r="EI487" s="70">
        <f t="shared" si="297"/>
        <v>0</v>
      </c>
      <c r="EJ487" s="66">
        <f t="shared" si="298"/>
        <v>0</v>
      </c>
      <c r="EM487" s="67"/>
    </row>
    <row r="488" spans="1:143" outlineLevel="1" x14ac:dyDescent="0.2">
      <c r="A488" s="302" t="s">
        <v>627</v>
      </c>
      <c r="B488" s="303" t="s">
        <v>234</v>
      </c>
      <c r="C488" s="306" t="str">
        <f>IFERROR(IFERROR(IF(MATCH(B488,[1]SINAPI!$A$3:$A$7037,0),(PROPER(VLOOKUP(B488,[1]SINAPI!$A$3:$E$7037,5,0))),0),IFERROR(IF(MATCH(B488,'[1]CDHU-182'!$A$9:$A$4098,0),(UPPER(VLOOKUP(B488,'[1]CDHU-182'!$A$9:$H$4098,8,0))),0),IFERROR(IF(MATCH(B488,[1]FDE!$A$7:$A$3232,0),(VLOOKUP(B488,[1]FDE!$A$7:$E$3232,5,0)),0),IF(MATCH(B488,'[1]SIURB Edif'!$A$2:$A$2699,0),(PROPER(VLOOKUP(B488,'[1]SIURB Edif'!A$2:E$2699,5,0))),0))))," ")</f>
        <v>CDHU-182</v>
      </c>
      <c r="D488" s="169" t="s">
        <v>845</v>
      </c>
      <c r="E488" s="170" t="s">
        <v>322</v>
      </c>
      <c r="F488" s="174">
        <v>0.61</v>
      </c>
      <c r="G488" s="74"/>
      <c r="H488" s="177">
        <f t="shared" si="215"/>
        <v>0</v>
      </c>
      <c r="I488" s="178" t="e">
        <f t="shared" si="214"/>
        <v>#DIV/0!</v>
      </c>
      <c r="J488" s="19">
        <f t="shared" si="216"/>
        <v>1</v>
      </c>
      <c r="K488" s="68">
        <f t="shared" si="217"/>
        <v>0</v>
      </c>
      <c r="L488" s="69"/>
      <c r="M488" s="69"/>
      <c r="N488" s="69"/>
      <c r="O488" s="69"/>
      <c r="P488" s="69"/>
      <c r="Q488" s="73">
        <f t="shared" si="218"/>
        <v>0</v>
      </c>
      <c r="R488" s="68">
        <f t="shared" si="219"/>
        <v>0</v>
      </c>
      <c r="S488" s="69"/>
      <c r="T488" s="69"/>
      <c r="U488" s="69"/>
      <c r="V488" s="69"/>
      <c r="W488" s="69"/>
      <c r="X488" s="71">
        <f t="shared" si="220"/>
        <v>0</v>
      </c>
      <c r="Y488" s="68">
        <f t="shared" si="221"/>
        <v>0</v>
      </c>
      <c r="Z488" s="69"/>
      <c r="AA488" s="69"/>
      <c r="AB488" s="69"/>
      <c r="AC488" s="69"/>
      <c r="AD488" s="69"/>
      <c r="AE488" s="71">
        <f t="shared" si="222"/>
        <v>0</v>
      </c>
      <c r="AF488" s="68">
        <f t="shared" si="223"/>
        <v>0</v>
      </c>
      <c r="AG488" s="69"/>
      <c r="AH488" s="69"/>
      <c r="AI488" s="69"/>
      <c r="AJ488" s="69"/>
      <c r="AK488" s="69"/>
      <c r="AL488" s="71">
        <f t="shared" si="224"/>
        <v>0</v>
      </c>
      <c r="AM488" s="68">
        <f t="shared" si="225"/>
        <v>0</v>
      </c>
      <c r="AN488" s="69"/>
      <c r="AO488" s="69"/>
      <c r="AP488" s="69"/>
      <c r="AQ488" s="69"/>
      <c r="AR488" s="69"/>
      <c r="AS488" s="71">
        <f t="shared" si="226"/>
        <v>0</v>
      </c>
      <c r="AT488" s="68">
        <f t="shared" si="227"/>
        <v>0</v>
      </c>
      <c r="AU488" s="69"/>
      <c r="AV488" s="69"/>
      <c r="AW488" s="69"/>
      <c r="AX488" s="69"/>
      <c r="AY488" s="69"/>
      <c r="AZ488" s="71">
        <f t="shared" si="228"/>
        <v>0</v>
      </c>
      <c r="BA488" s="68">
        <f t="shared" si="229"/>
        <v>0</v>
      </c>
      <c r="BB488" s="69"/>
      <c r="BC488" s="69"/>
      <c r="BD488" s="69"/>
      <c r="BE488" s="69"/>
      <c r="BF488" s="69"/>
      <c r="BG488" s="71">
        <f t="shared" si="230"/>
        <v>0</v>
      </c>
      <c r="BH488" s="68">
        <f t="shared" si="231"/>
        <v>0</v>
      </c>
      <c r="BI488" s="69"/>
      <c r="BJ488" s="69"/>
      <c r="BK488" s="69"/>
      <c r="BL488" s="69"/>
      <c r="BM488" s="69"/>
      <c r="BN488" s="71">
        <f t="shared" si="232"/>
        <v>0</v>
      </c>
      <c r="BO488" s="68">
        <f t="shared" si="233"/>
        <v>0</v>
      </c>
      <c r="BP488" s="69"/>
      <c r="BQ488" s="69"/>
      <c r="BR488" s="69"/>
      <c r="BS488" s="69"/>
      <c r="BT488" s="69"/>
      <c r="BU488" s="71">
        <f t="shared" si="234"/>
        <v>0</v>
      </c>
      <c r="BV488" s="68">
        <f t="shared" si="235"/>
        <v>0</v>
      </c>
      <c r="BW488" s="69"/>
      <c r="BX488" s="69"/>
      <c r="BY488" s="69"/>
      <c r="BZ488" s="69"/>
      <c r="CA488" s="69"/>
      <c r="CB488" s="71">
        <f t="shared" si="236"/>
        <v>0</v>
      </c>
      <c r="CC488" s="68">
        <f t="shared" si="237"/>
        <v>0</v>
      </c>
      <c r="CD488" s="69"/>
      <c r="CE488" s="69"/>
      <c r="CF488" s="69"/>
      <c r="CG488" s="69"/>
      <c r="CH488" s="69"/>
      <c r="CI488" s="71">
        <f t="shared" si="238"/>
        <v>0</v>
      </c>
      <c r="CJ488" s="68">
        <f t="shared" si="239"/>
        <v>0</v>
      </c>
      <c r="CK488" s="69"/>
      <c r="CL488" s="69"/>
      <c r="CM488" s="69"/>
      <c r="CN488" s="69"/>
      <c r="CO488" s="69"/>
      <c r="CP488" s="71">
        <f t="shared" si="240"/>
        <v>0</v>
      </c>
      <c r="CQ488" s="68">
        <f t="shared" si="241"/>
        <v>0</v>
      </c>
      <c r="CR488" s="69"/>
      <c r="CS488" s="69"/>
      <c r="CT488" s="69"/>
      <c r="CU488" s="69"/>
      <c r="CV488" s="69"/>
      <c r="CW488" s="71">
        <f t="shared" si="242"/>
        <v>0</v>
      </c>
      <c r="CX488" s="68">
        <f t="shared" si="243"/>
        <v>0</v>
      </c>
      <c r="CY488" s="69"/>
      <c r="CZ488" s="69"/>
      <c r="DA488" s="69"/>
      <c r="DB488" s="69"/>
      <c r="DC488" s="69"/>
      <c r="DD488" s="71">
        <f t="shared" si="244"/>
        <v>0</v>
      </c>
      <c r="DE488" s="68">
        <f t="shared" si="245"/>
        <v>0</v>
      </c>
      <c r="DF488" s="69"/>
      <c r="DG488" s="69"/>
      <c r="DH488" s="69"/>
      <c r="DI488" s="69"/>
      <c r="DJ488" s="69"/>
      <c r="DK488" s="71">
        <f t="shared" si="246"/>
        <v>0</v>
      </c>
      <c r="DL488" s="68">
        <f t="shared" si="247"/>
        <v>0</v>
      </c>
      <c r="DM488" s="69"/>
      <c r="DN488" s="69"/>
      <c r="DO488" s="69"/>
      <c r="DP488" s="69"/>
      <c r="DQ488" s="69"/>
      <c r="DR488" s="71">
        <f t="shared" si="248"/>
        <v>0</v>
      </c>
      <c r="DS488" s="68">
        <f t="shared" si="249"/>
        <v>0</v>
      </c>
      <c r="DT488" s="69"/>
      <c r="DU488" s="69"/>
      <c r="DV488" s="69"/>
      <c r="DW488" s="69"/>
      <c r="DX488" s="69"/>
      <c r="DY488" s="71">
        <f t="shared" si="250"/>
        <v>0</v>
      </c>
      <c r="DZ488" s="68">
        <f t="shared" si="251"/>
        <v>0</v>
      </c>
      <c r="EA488" s="69"/>
      <c r="EB488" s="69"/>
      <c r="EC488" s="69"/>
      <c r="ED488" s="69"/>
      <c r="EE488" s="69"/>
      <c r="EF488" s="71">
        <f t="shared" si="252"/>
        <v>0</v>
      </c>
      <c r="EG488" s="70">
        <f t="shared" si="253"/>
        <v>1</v>
      </c>
      <c r="EH488" s="73">
        <f t="shared" si="254"/>
        <v>0</v>
      </c>
      <c r="EI488" s="70">
        <f t="shared" si="255"/>
        <v>0</v>
      </c>
      <c r="EJ488" s="66">
        <f t="shared" si="256"/>
        <v>0</v>
      </c>
      <c r="EM488" s="67"/>
    </row>
    <row r="489" spans="1:143" outlineLevel="1" x14ac:dyDescent="0.2">
      <c r="A489" s="302" t="s">
        <v>628</v>
      </c>
      <c r="B489" s="303" t="s">
        <v>296</v>
      </c>
      <c r="C489" s="306" t="str">
        <f>IFERROR(IFERROR(IF(MATCH(B489,[1]SINAPI!$A$3:$A$7037,0),(PROPER(VLOOKUP(B489,[1]SINAPI!$A$3:$E$7037,5,0))),0),IFERROR(IF(MATCH(B489,'[1]CDHU-182'!$A$9:$A$4098,0),(UPPER(VLOOKUP(B489,'[1]CDHU-182'!$A$9:$H$4098,8,0))),0),IFERROR(IF(MATCH(B489,[1]FDE!$A$7:$A$3232,0),(VLOOKUP(B489,[1]FDE!$A$7:$E$3232,5,0)),0),IF(MATCH(B489,'[1]SIURB Edif'!$A$2:$A$2699,0),(PROPER(VLOOKUP(B489,'[1]SIURB Edif'!A$2:E$2699,5,0))),0))))," ")</f>
        <v>CDHU-182</v>
      </c>
      <c r="D489" s="169" t="s">
        <v>846</v>
      </c>
      <c r="E489" s="170" t="s">
        <v>322</v>
      </c>
      <c r="F489" s="174">
        <v>1.34</v>
      </c>
      <c r="G489" s="74"/>
      <c r="H489" s="177">
        <f t="shared" si="215"/>
        <v>0</v>
      </c>
      <c r="I489" s="178" t="e">
        <f t="shared" si="214"/>
        <v>#DIV/0!</v>
      </c>
      <c r="J489" s="19">
        <f t="shared" si="216"/>
        <v>1</v>
      </c>
      <c r="K489" s="68">
        <f t="shared" si="217"/>
        <v>0</v>
      </c>
      <c r="L489" s="69"/>
      <c r="M489" s="69"/>
      <c r="N489" s="69"/>
      <c r="O489" s="69"/>
      <c r="P489" s="69"/>
      <c r="Q489" s="73">
        <f t="shared" si="218"/>
        <v>0</v>
      </c>
      <c r="R489" s="68">
        <f t="shared" si="219"/>
        <v>0</v>
      </c>
      <c r="S489" s="69"/>
      <c r="T489" s="69"/>
      <c r="U489" s="69"/>
      <c r="V489" s="69"/>
      <c r="W489" s="69"/>
      <c r="X489" s="71">
        <f t="shared" si="220"/>
        <v>0</v>
      </c>
      <c r="Y489" s="68">
        <f t="shared" si="221"/>
        <v>0</v>
      </c>
      <c r="Z489" s="69"/>
      <c r="AA489" s="69"/>
      <c r="AB489" s="69"/>
      <c r="AC489" s="69"/>
      <c r="AD489" s="69"/>
      <c r="AE489" s="71">
        <f t="shared" si="222"/>
        <v>0</v>
      </c>
      <c r="AF489" s="68">
        <f t="shared" si="223"/>
        <v>0</v>
      </c>
      <c r="AG489" s="69"/>
      <c r="AH489" s="69"/>
      <c r="AI489" s="69"/>
      <c r="AJ489" s="69"/>
      <c r="AK489" s="69"/>
      <c r="AL489" s="71">
        <f t="shared" si="224"/>
        <v>0</v>
      </c>
      <c r="AM489" s="68">
        <f t="shared" si="225"/>
        <v>0</v>
      </c>
      <c r="AN489" s="69"/>
      <c r="AO489" s="69"/>
      <c r="AP489" s="69"/>
      <c r="AQ489" s="69"/>
      <c r="AR489" s="69"/>
      <c r="AS489" s="71">
        <f t="shared" si="226"/>
        <v>0</v>
      </c>
      <c r="AT489" s="68">
        <f t="shared" si="227"/>
        <v>0</v>
      </c>
      <c r="AU489" s="69"/>
      <c r="AV489" s="69"/>
      <c r="AW489" s="69"/>
      <c r="AX489" s="69"/>
      <c r="AY489" s="69"/>
      <c r="AZ489" s="71">
        <f t="shared" si="228"/>
        <v>0</v>
      </c>
      <c r="BA489" s="68">
        <f t="shared" si="229"/>
        <v>0</v>
      </c>
      <c r="BB489" s="69"/>
      <c r="BC489" s="69"/>
      <c r="BD489" s="69"/>
      <c r="BE489" s="69"/>
      <c r="BF489" s="69"/>
      <c r="BG489" s="71">
        <f t="shared" si="230"/>
        <v>0</v>
      </c>
      <c r="BH489" s="68">
        <f t="shared" si="231"/>
        <v>0</v>
      </c>
      <c r="BI489" s="69"/>
      <c r="BJ489" s="69"/>
      <c r="BK489" s="69"/>
      <c r="BL489" s="69"/>
      <c r="BM489" s="69"/>
      <c r="BN489" s="71">
        <f t="shared" si="232"/>
        <v>0</v>
      </c>
      <c r="BO489" s="68">
        <f t="shared" si="233"/>
        <v>0</v>
      </c>
      <c r="BP489" s="69"/>
      <c r="BQ489" s="69"/>
      <c r="BR489" s="69"/>
      <c r="BS489" s="69"/>
      <c r="BT489" s="69"/>
      <c r="BU489" s="71">
        <f t="shared" si="234"/>
        <v>0</v>
      </c>
      <c r="BV489" s="68">
        <f t="shared" si="235"/>
        <v>0</v>
      </c>
      <c r="BW489" s="69"/>
      <c r="BX489" s="69"/>
      <c r="BY489" s="69"/>
      <c r="BZ489" s="69"/>
      <c r="CA489" s="69"/>
      <c r="CB489" s="71">
        <f t="shared" si="236"/>
        <v>0</v>
      </c>
      <c r="CC489" s="68">
        <f t="shared" si="237"/>
        <v>0</v>
      </c>
      <c r="CD489" s="69"/>
      <c r="CE489" s="69"/>
      <c r="CF489" s="69"/>
      <c r="CG489" s="69"/>
      <c r="CH489" s="69"/>
      <c r="CI489" s="71">
        <f t="shared" si="238"/>
        <v>0</v>
      </c>
      <c r="CJ489" s="68">
        <f t="shared" si="239"/>
        <v>0</v>
      </c>
      <c r="CK489" s="69"/>
      <c r="CL489" s="69"/>
      <c r="CM489" s="69"/>
      <c r="CN489" s="69"/>
      <c r="CO489" s="69"/>
      <c r="CP489" s="71">
        <f t="shared" si="240"/>
        <v>0</v>
      </c>
      <c r="CQ489" s="68">
        <f t="shared" si="241"/>
        <v>0</v>
      </c>
      <c r="CR489" s="69"/>
      <c r="CS489" s="69"/>
      <c r="CT489" s="69"/>
      <c r="CU489" s="69"/>
      <c r="CV489" s="69"/>
      <c r="CW489" s="71">
        <f t="shared" si="242"/>
        <v>0</v>
      </c>
      <c r="CX489" s="68">
        <f t="shared" si="243"/>
        <v>0</v>
      </c>
      <c r="CY489" s="69"/>
      <c r="CZ489" s="69"/>
      <c r="DA489" s="69"/>
      <c r="DB489" s="69"/>
      <c r="DC489" s="69"/>
      <c r="DD489" s="71">
        <f t="shared" si="244"/>
        <v>0</v>
      </c>
      <c r="DE489" s="68">
        <f t="shared" si="245"/>
        <v>0</v>
      </c>
      <c r="DF489" s="69"/>
      <c r="DG489" s="69"/>
      <c r="DH489" s="69"/>
      <c r="DI489" s="69"/>
      <c r="DJ489" s="69"/>
      <c r="DK489" s="71">
        <f t="shared" si="246"/>
        <v>0</v>
      </c>
      <c r="DL489" s="68">
        <f t="shared" si="247"/>
        <v>0</v>
      </c>
      <c r="DM489" s="69"/>
      <c r="DN489" s="69"/>
      <c r="DO489" s="69"/>
      <c r="DP489" s="69"/>
      <c r="DQ489" s="69"/>
      <c r="DR489" s="71">
        <f t="shared" si="248"/>
        <v>0</v>
      </c>
      <c r="DS489" s="68">
        <f t="shared" si="249"/>
        <v>0</v>
      </c>
      <c r="DT489" s="69"/>
      <c r="DU489" s="69"/>
      <c r="DV489" s="69"/>
      <c r="DW489" s="69"/>
      <c r="DX489" s="69"/>
      <c r="DY489" s="71">
        <f t="shared" si="250"/>
        <v>0</v>
      </c>
      <c r="DZ489" s="68">
        <f t="shared" si="251"/>
        <v>0</v>
      </c>
      <c r="EA489" s="69"/>
      <c r="EB489" s="69"/>
      <c r="EC489" s="69"/>
      <c r="ED489" s="69"/>
      <c r="EE489" s="69"/>
      <c r="EF489" s="71">
        <f t="shared" si="252"/>
        <v>0</v>
      </c>
      <c r="EG489" s="70">
        <f t="shared" si="253"/>
        <v>1</v>
      </c>
      <c r="EH489" s="73">
        <f t="shared" si="254"/>
        <v>0</v>
      </c>
      <c r="EI489" s="70">
        <f t="shared" si="255"/>
        <v>0</v>
      </c>
      <c r="EJ489" s="66">
        <f t="shared" si="256"/>
        <v>0</v>
      </c>
      <c r="EM489" s="67"/>
    </row>
    <row r="490" spans="1:143" ht="25.5" outlineLevel="1" x14ac:dyDescent="0.2">
      <c r="A490" s="302" t="s">
        <v>629</v>
      </c>
      <c r="B490" s="303" t="s">
        <v>187</v>
      </c>
      <c r="C490" s="306" t="str">
        <f>IFERROR(IFERROR(IF(MATCH(B490,[1]SINAPI!$A$3:$A$7037,0),(PROPER(VLOOKUP(B490,[1]SINAPI!$A$3:$E$7037,5,0))),0),IFERROR(IF(MATCH(B490,'[1]CDHU-182'!$A$9:$A$4098,0),(UPPER(VLOOKUP(B490,'[1]CDHU-182'!$A$9:$H$4098,8,0))),0),IFERROR(IF(MATCH(B490,[1]FDE!$A$7:$A$3232,0),(VLOOKUP(B490,[1]FDE!$A$7:$E$3232,5,0)),0),IF(MATCH(B490,'[1]SIURB Edif'!$A$2:$A$2699,0),(PROPER(VLOOKUP(B490,'[1]SIURB Edif'!A$2:E$2699,5,0))),0))))," ")</f>
        <v>CDHU-182</v>
      </c>
      <c r="D490" s="169" t="s">
        <v>830</v>
      </c>
      <c r="E490" s="170" t="s">
        <v>339</v>
      </c>
      <c r="F490" s="174">
        <v>1</v>
      </c>
      <c r="G490" s="74"/>
      <c r="H490" s="177">
        <f t="shared" si="215"/>
        <v>0</v>
      </c>
      <c r="I490" s="178" t="e">
        <f t="shared" si="214"/>
        <v>#DIV/0!</v>
      </c>
      <c r="J490" s="19">
        <f t="shared" si="216"/>
        <v>1</v>
      </c>
      <c r="K490" s="68">
        <f t="shared" si="217"/>
        <v>0</v>
      </c>
      <c r="L490" s="69"/>
      <c r="M490" s="69"/>
      <c r="N490" s="69"/>
      <c r="O490" s="69"/>
      <c r="P490" s="69"/>
      <c r="Q490" s="73">
        <f t="shared" si="218"/>
        <v>0</v>
      </c>
      <c r="R490" s="68">
        <f t="shared" si="219"/>
        <v>0</v>
      </c>
      <c r="S490" s="69"/>
      <c r="T490" s="69"/>
      <c r="U490" s="69"/>
      <c r="V490" s="69"/>
      <c r="W490" s="69"/>
      <c r="X490" s="71">
        <f t="shared" si="220"/>
        <v>0</v>
      </c>
      <c r="Y490" s="68">
        <f t="shared" si="221"/>
        <v>0</v>
      </c>
      <c r="Z490" s="69"/>
      <c r="AA490" s="69"/>
      <c r="AB490" s="69"/>
      <c r="AC490" s="69"/>
      <c r="AD490" s="69"/>
      <c r="AE490" s="71">
        <f t="shared" si="222"/>
        <v>0</v>
      </c>
      <c r="AF490" s="68">
        <f t="shared" si="223"/>
        <v>0</v>
      </c>
      <c r="AG490" s="69"/>
      <c r="AH490" s="69"/>
      <c r="AI490" s="69"/>
      <c r="AJ490" s="69"/>
      <c r="AK490" s="69"/>
      <c r="AL490" s="71">
        <f t="shared" si="224"/>
        <v>0</v>
      </c>
      <c r="AM490" s="68">
        <f t="shared" si="225"/>
        <v>0</v>
      </c>
      <c r="AN490" s="69"/>
      <c r="AO490" s="69"/>
      <c r="AP490" s="69"/>
      <c r="AQ490" s="69"/>
      <c r="AR490" s="69"/>
      <c r="AS490" s="71">
        <f t="shared" si="226"/>
        <v>0</v>
      </c>
      <c r="AT490" s="68">
        <f t="shared" si="227"/>
        <v>0</v>
      </c>
      <c r="AU490" s="69"/>
      <c r="AV490" s="69"/>
      <c r="AW490" s="69"/>
      <c r="AX490" s="69"/>
      <c r="AY490" s="69"/>
      <c r="AZ490" s="71">
        <f t="shared" si="228"/>
        <v>0</v>
      </c>
      <c r="BA490" s="68">
        <f t="shared" si="229"/>
        <v>0</v>
      </c>
      <c r="BB490" s="69"/>
      <c r="BC490" s="69"/>
      <c r="BD490" s="69"/>
      <c r="BE490" s="69"/>
      <c r="BF490" s="69"/>
      <c r="BG490" s="71">
        <f t="shared" si="230"/>
        <v>0</v>
      </c>
      <c r="BH490" s="68">
        <f t="shared" si="231"/>
        <v>0</v>
      </c>
      <c r="BI490" s="69"/>
      <c r="BJ490" s="69"/>
      <c r="BK490" s="69"/>
      <c r="BL490" s="69"/>
      <c r="BM490" s="69"/>
      <c r="BN490" s="71">
        <f t="shared" si="232"/>
        <v>0</v>
      </c>
      <c r="BO490" s="68">
        <f t="shared" si="233"/>
        <v>0</v>
      </c>
      <c r="BP490" s="69"/>
      <c r="BQ490" s="69"/>
      <c r="BR490" s="69"/>
      <c r="BS490" s="69"/>
      <c r="BT490" s="69"/>
      <c r="BU490" s="71">
        <f t="shared" si="234"/>
        <v>0</v>
      </c>
      <c r="BV490" s="68">
        <f t="shared" si="235"/>
        <v>0</v>
      </c>
      <c r="BW490" s="69"/>
      <c r="BX490" s="69"/>
      <c r="BY490" s="69"/>
      <c r="BZ490" s="69"/>
      <c r="CA490" s="69"/>
      <c r="CB490" s="71">
        <f t="shared" si="236"/>
        <v>0</v>
      </c>
      <c r="CC490" s="68">
        <f t="shared" si="237"/>
        <v>0</v>
      </c>
      <c r="CD490" s="69"/>
      <c r="CE490" s="69"/>
      <c r="CF490" s="69"/>
      <c r="CG490" s="69"/>
      <c r="CH490" s="69"/>
      <c r="CI490" s="71">
        <f t="shared" si="238"/>
        <v>0</v>
      </c>
      <c r="CJ490" s="68">
        <f t="shared" si="239"/>
        <v>0</v>
      </c>
      <c r="CK490" s="69"/>
      <c r="CL490" s="69"/>
      <c r="CM490" s="69"/>
      <c r="CN490" s="69"/>
      <c r="CO490" s="69"/>
      <c r="CP490" s="71">
        <f t="shared" si="240"/>
        <v>0</v>
      </c>
      <c r="CQ490" s="68">
        <f t="shared" si="241"/>
        <v>0</v>
      </c>
      <c r="CR490" s="69"/>
      <c r="CS490" s="69"/>
      <c r="CT490" s="69"/>
      <c r="CU490" s="69"/>
      <c r="CV490" s="69"/>
      <c r="CW490" s="71">
        <f t="shared" si="242"/>
        <v>0</v>
      </c>
      <c r="CX490" s="68">
        <f t="shared" si="243"/>
        <v>0</v>
      </c>
      <c r="CY490" s="69"/>
      <c r="CZ490" s="69"/>
      <c r="DA490" s="69"/>
      <c r="DB490" s="69"/>
      <c r="DC490" s="69"/>
      <c r="DD490" s="71">
        <f t="shared" si="244"/>
        <v>0</v>
      </c>
      <c r="DE490" s="68">
        <f t="shared" si="245"/>
        <v>0</v>
      </c>
      <c r="DF490" s="69"/>
      <c r="DG490" s="69"/>
      <c r="DH490" s="69"/>
      <c r="DI490" s="69"/>
      <c r="DJ490" s="69"/>
      <c r="DK490" s="71">
        <f t="shared" si="246"/>
        <v>0</v>
      </c>
      <c r="DL490" s="68">
        <f t="shared" si="247"/>
        <v>0</v>
      </c>
      <c r="DM490" s="69"/>
      <c r="DN490" s="69"/>
      <c r="DO490" s="69"/>
      <c r="DP490" s="69"/>
      <c r="DQ490" s="69"/>
      <c r="DR490" s="71">
        <f t="shared" si="248"/>
        <v>0</v>
      </c>
      <c r="DS490" s="68">
        <f t="shared" si="249"/>
        <v>0</v>
      </c>
      <c r="DT490" s="69"/>
      <c r="DU490" s="69"/>
      <c r="DV490" s="69"/>
      <c r="DW490" s="69"/>
      <c r="DX490" s="69"/>
      <c r="DY490" s="71">
        <f t="shared" si="250"/>
        <v>0</v>
      </c>
      <c r="DZ490" s="68">
        <f t="shared" si="251"/>
        <v>0</v>
      </c>
      <c r="EA490" s="69"/>
      <c r="EB490" s="69"/>
      <c r="EC490" s="69"/>
      <c r="ED490" s="69"/>
      <c r="EE490" s="69"/>
      <c r="EF490" s="71">
        <f t="shared" si="252"/>
        <v>0</v>
      </c>
      <c r="EG490" s="70">
        <f t="shared" si="253"/>
        <v>1</v>
      </c>
      <c r="EH490" s="73">
        <f t="shared" si="254"/>
        <v>0</v>
      </c>
      <c r="EI490" s="70">
        <f t="shared" si="255"/>
        <v>0</v>
      </c>
      <c r="EJ490" s="66">
        <f t="shared" si="256"/>
        <v>0</v>
      </c>
      <c r="EM490" s="67"/>
    </row>
    <row r="491" spans="1:143" outlineLevel="1" x14ac:dyDescent="0.2">
      <c r="A491" s="313" t="s">
        <v>630</v>
      </c>
      <c r="B491" s="314"/>
      <c r="C491" s="307"/>
      <c r="D491" s="176" t="s">
        <v>354</v>
      </c>
      <c r="E491" s="28">
        <f>SUM(H492:H493)</f>
        <v>0</v>
      </c>
      <c r="F491" s="28"/>
      <c r="G491" s="28"/>
      <c r="H491" s="28"/>
      <c r="I491" s="27" t="e">
        <f>E491/$G$686</f>
        <v>#DIV/0!</v>
      </c>
      <c r="J491" s="19">
        <f t="shared" ref="J491:J493" si="299">EG491</f>
        <v>1</v>
      </c>
      <c r="K491" s="68"/>
      <c r="L491" s="69"/>
      <c r="M491" s="69"/>
      <c r="N491" s="69"/>
      <c r="O491" s="69"/>
      <c r="P491" s="70"/>
      <c r="Q491" s="73"/>
      <c r="R491" s="68"/>
      <c r="S491" s="69"/>
      <c r="T491" s="69"/>
      <c r="U491" s="69"/>
      <c r="V491" s="69"/>
      <c r="W491" s="70"/>
      <c r="X491" s="71"/>
      <c r="Y491" s="68"/>
      <c r="Z491" s="69"/>
      <c r="AA491" s="69"/>
      <c r="AB491" s="69"/>
      <c r="AC491" s="69"/>
      <c r="AD491" s="70"/>
      <c r="AE491" s="71"/>
      <c r="AF491" s="68"/>
      <c r="AG491" s="69"/>
      <c r="AH491" s="69"/>
      <c r="AI491" s="69"/>
      <c r="AJ491" s="69"/>
      <c r="AK491" s="70"/>
      <c r="AL491" s="71"/>
      <c r="AM491" s="68"/>
      <c r="AN491" s="69"/>
      <c r="AO491" s="69"/>
      <c r="AP491" s="69"/>
      <c r="AQ491" s="69"/>
      <c r="AR491" s="70"/>
      <c r="AS491" s="71"/>
      <c r="AT491" s="68"/>
      <c r="AU491" s="69"/>
      <c r="AV491" s="69"/>
      <c r="AW491" s="69"/>
      <c r="AX491" s="69"/>
      <c r="AY491" s="70"/>
      <c r="AZ491" s="71"/>
      <c r="BA491" s="68"/>
      <c r="BB491" s="69"/>
      <c r="BC491" s="69"/>
      <c r="BD491" s="69"/>
      <c r="BE491" s="69"/>
      <c r="BF491" s="70"/>
      <c r="BG491" s="71"/>
      <c r="BH491" s="68"/>
      <c r="BI491" s="69"/>
      <c r="BJ491" s="69"/>
      <c r="BK491" s="69"/>
      <c r="BL491" s="69"/>
      <c r="BM491" s="70"/>
      <c r="BN491" s="71"/>
      <c r="BO491" s="68"/>
      <c r="BP491" s="69"/>
      <c r="BQ491" s="69"/>
      <c r="BR491" s="69"/>
      <c r="BS491" s="69"/>
      <c r="BT491" s="70"/>
      <c r="BU491" s="71"/>
      <c r="BV491" s="68"/>
      <c r="BW491" s="69"/>
      <c r="BX491" s="69"/>
      <c r="BY491" s="69"/>
      <c r="BZ491" s="69"/>
      <c r="CA491" s="70"/>
      <c r="CB491" s="71"/>
      <c r="CC491" s="68"/>
      <c r="CD491" s="69"/>
      <c r="CE491" s="69"/>
      <c r="CF491" s="69"/>
      <c r="CG491" s="69"/>
      <c r="CH491" s="70"/>
      <c r="CI491" s="71"/>
      <c r="CJ491" s="68"/>
      <c r="CK491" s="69"/>
      <c r="CL491" s="69"/>
      <c r="CM491" s="69"/>
      <c r="CN491" s="69"/>
      <c r="CO491" s="70"/>
      <c r="CP491" s="71"/>
      <c r="CQ491" s="68"/>
      <c r="CR491" s="69"/>
      <c r="CS491" s="69"/>
      <c r="CT491" s="69"/>
      <c r="CU491" s="69"/>
      <c r="CV491" s="70"/>
      <c r="CW491" s="71"/>
      <c r="CX491" s="68"/>
      <c r="CY491" s="69"/>
      <c r="CZ491" s="69"/>
      <c r="DA491" s="69"/>
      <c r="DB491" s="69"/>
      <c r="DC491" s="70"/>
      <c r="DD491" s="71"/>
      <c r="DE491" s="68"/>
      <c r="DF491" s="69"/>
      <c r="DG491" s="69"/>
      <c r="DH491" s="69"/>
      <c r="DI491" s="69"/>
      <c r="DJ491" s="70"/>
      <c r="DK491" s="71"/>
      <c r="DL491" s="68"/>
      <c r="DM491" s="69"/>
      <c r="DN491" s="69"/>
      <c r="DO491" s="69"/>
      <c r="DP491" s="69"/>
      <c r="DQ491" s="70"/>
      <c r="DR491" s="71"/>
      <c r="DS491" s="68"/>
      <c r="DT491" s="69"/>
      <c r="DU491" s="69"/>
      <c r="DV491" s="69"/>
      <c r="DW491" s="69"/>
      <c r="DX491" s="70"/>
      <c r="DY491" s="71"/>
      <c r="DZ491" s="68"/>
      <c r="EA491" s="69"/>
      <c r="EB491" s="69"/>
      <c r="EC491" s="69"/>
      <c r="ED491" s="69"/>
      <c r="EE491" s="70"/>
      <c r="EF491" s="71"/>
      <c r="EG491" s="70">
        <f t="shared" ref="EG491:EG493" si="300">1-EI491</f>
        <v>1</v>
      </c>
      <c r="EH491" s="73">
        <f t="shared" ref="EH491:EH493" si="301">H491-EJ491</f>
        <v>0</v>
      </c>
      <c r="EI491" s="70">
        <f t="shared" ref="EI491:EI493" si="302">SUM(CJ491,CC491,BV491,BO491,BH491,BA491,AT491,AM491,AF491,Y491,R491,K491,CQ491,CX491,DE491,DL491,DS491,DZ491)</f>
        <v>0</v>
      </c>
      <c r="EJ491" s="66">
        <f t="shared" ref="EJ491:EJ493" si="303">SUM(CP491,CI491,CB491,BU491,BN491,BG491,AZ491,AS491,AL491,AE491,X491,Q491,CW491,DD491,DK491,DR491,DY491,EF491)</f>
        <v>0</v>
      </c>
      <c r="EM491" s="67"/>
    </row>
    <row r="492" spans="1:143" outlineLevel="1" x14ac:dyDescent="0.2">
      <c r="A492" s="302" t="s">
        <v>631</v>
      </c>
      <c r="B492" s="303" t="s">
        <v>289</v>
      </c>
      <c r="C492" s="306" t="str">
        <f>IFERROR(IFERROR(IF(MATCH(B492,[1]SINAPI!$A$3:$A$7037,0),(PROPER(VLOOKUP(B492,[1]SINAPI!$A$3:$E$7037,5,0))),0),IFERROR(IF(MATCH(B492,'[1]CDHU-182'!$A$9:$A$4098,0),(UPPER(VLOOKUP(B492,'[1]CDHU-182'!$A$9:$H$4098,8,0))),0),IFERROR(IF(MATCH(B492,[1]FDE!$A$7:$A$3232,0),(VLOOKUP(B492,[1]FDE!$A$7:$E$3232,5,0)),0),IF(MATCH(B492,'[1]SIURB Edif'!$A$2:$A$2699,0),(PROPER(VLOOKUP(B492,'[1]SIURB Edif'!A$2:E$2699,5,0))),0))))," ")</f>
        <v>CDHU-182</v>
      </c>
      <c r="D492" s="169" t="s">
        <v>847</v>
      </c>
      <c r="E492" s="170" t="s">
        <v>75</v>
      </c>
      <c r="F492" s="174">
        <v>7</v>
      </c>
      <c r="G492" s="74"/>
      <c r="H492" s="177">
        <f>ROUND(IFERROR(F492*G492," - "),2)</f>
        <v>0</v>
      </c>
      <c r="I492" s="178" t="e">
        <f>H492/$G$686</f>
        <v>#DIV/0!</v>
      </c>
      <c r="J492" s="19">
        <f t="shared" si="299"/>
        <v>1</v>
      </c>
      <c r="K492" s="68">
        <f>SUM(L492:P492)</f>
        <v>0</v>
      </c>
      <c r="L492" s="69"/>
      <c r="M492" s="69"/>
      <c r="N492" s="69"/>
      <c r="O492" s="69"/>
      <c r="P492" s="69"/>
      <c r="Q492" s="73">
        <f>K492*$H492</f>
        <v>0</v>
      </c>
      <c r="R492" s="68">
        <f>SUM(S492:W492)</f>
        <v>0</v>
      </c>
      <c r="S492" s="69"/>
      <c r="T492" s="69"/>
      <c r="U492" s="69"/>
      <c r="V492" s="69"/>
      <c r="W492" s="69"/>
      <c r="X492" s="71">
        <f>R492*$H492</f>
        <v>0</v>
      </c>
      <c r="Y492" s="68">
        <f>SUM(Z492:AD492)</f>
        <v>0</v>
      </c>
      <c r="Z492" s="69"/>
      <c r="AA492" s="69"/>
      <c r="AB492" s="69"/>
      <c r="AC492" s="69"/>
      <c r="AD492" s="69"/>
      <c r="AE492" s="71">
        <f>Y492*$H492</f>
        <v>0</v>
      </c>
      <c r="AF492" s="68">
        <f>SUM(AG492:AK492)</f>
        <v>0</v>
      </c>
      <c r="AG492" s="69"/>
      <c r="AH492" s="69"/>
      <c r="AI492" s="69"/>
      <c r="AJ492" s="69"/>
      <c r="AK492" s="69"/>
      <c r="AL492" s="71">
        <f>AF492*$H492</f>
        <v>0</v>
      </c>
      <c r="AM492" s="68">
        <f>SUM(AN492:AR492)</f>
        <v>0</v>
      </c>
      <c r="AN492" s="69"/>
      <c r="AO492" s="69"/>
      <c r="AP492" s="69"/>
      <c r="AQ492" s="69"/>
      <c r="AR492" s="69"/>
      <c r="AS492" s="71">
        <f>AM492*$H492</f>
        <v>0</v>
      </c>
      <c r="AT492" s="68">
        <f>SUM(AU492:AY492)</f>
        <v>0</v>
      </c>
      <c r="AU492" s="69"/>
      <c r="AV492" s="69"/>
      <c r="AW492" s="69"/>
      <c r="AX492" s="69"/>
      <c r="AY492" s="69"/>
      <c r="AZ492" s="71">
        <f>AT492*$H492</f>
        <v>0</v>
      </c>
      <c r="BA492" s="68">
        <f>SUM(BB492:BF492)</f>
        <v>0</v>
      </c>
      <c r="BB492" s="69"/>
      <c r="BC492" s="69"/>
      <c r="BD492" s="69"/>
      <c r="BE492" s="69"/>
      <c r="BF492" s="69"/>
      <c r="BG492" s="71">
        <f>BA492*$H492</f>
        <v>0</v>
      </c>
      <c r="BH492" s="68">
        <f>SUM(BI492:BM492)</f>
        <v>0</v>
      </c>
      <c r="BI492" s="69"/>
      <c r="BJ492" s="69"/>
      <c r="BK492" s="69"/>
      <c r="BL492" s="69"/>
      <c r="BM492" s="69"/>
      <c r="BN492" s="71">
        <f>BH492*$H492</f>
        <v>0</v>
      </c>
      <c r="BO492" s="68">
        <f>SUM(BP492:BT492)</f>
        <v>0</v>
      </c>
      <c r="BP492" s="69"/>
      <c r="BQ492" s="69"/>
      <c r="BR492" s="69"/>
      <c r="BS492" s="69"/>
      <c r="BT492" s="69"/>
      <c r="BU492" s="71">
        <f>BO492*$H492</f>
        <v>0</v>
      </c>
      <c r="BV492" s="68">
        <f>SUM(BW492:CA492)</f>
        <v>0</v>
      </c>
      <c r="BW492" s="69"/>
      <c r="BX492" s="69"/>
      <c r="BY492" s="69"/>
      <c r="BZ492" s="69"/>
      <c r="CA492" s="69"/>
      <c r="CB492" s="71">
        <f>BV492*$H492</f>
        <v>0</v>
      </c>
      <c r="CC492" s="68">
        <f>SUM(CD492:CH492)</f>
        <v>0</v>
      </c>
      <c r="CD492" s="69"/>
      <c r="CE492" s="69"/>
      <c r="CF492" s="69"/>
      <c r="CG492" s="69"/>
      <c r="CH492" s="69"/>
      <c r="CI492" s="71">
        <f>CC492*$H492</f>
        <v>0</v>
      </c>
      <c r="CJ492" s="68">
        <f>SUM(CK492:CO492)</f>
        <v>0</v>
      </c>
      <c r="CK492" s="69"/>
      <c r="CL492" s="69"/>
      <c r="CM492" s="69"/>
      <c r="CN492" s="69"/>
      <c r="CO492" s="69"/>
      <c r="CP492" s="71">
        <f>CJ492*$H492</f>
        <v>0</v>
      </c>
      <c r="CQ492" s="68">
        <f>SUM(CR492:CV492)</f>
        <v>0</v>
      </c>
      <c r="CR492" s="69"/>
      <c r="CS492" s="69"/>
      <c r="CT492" s="69"/>
      <c r="CU492" s="69"/>
      <c r="CV492" s="69"/>
      <c r="CW492" s="71">
        <f>CQ492*$H492</f>
        <v>0</v>
      </c>
      <c r="CX492" s="68">
        <f>SUM(CY492:DC492)</f>
        <v>0</v>
      </c>
      <c r="CY492" s="69"/>
      <c r="CZ492" s="69"/>
      <c r="DA492" s="69"/>
      <c r="DB492" s="69"/>
      <c r="DC492" s="69"/>
      <c r="DD492" s="71">
        <f>CX492*$H492</f>
        <v>0</v>
      </c>
      <c r="DE492" s="68">
        <f>SUM(DF492:DJ492)</f>
        <v>0</v>
      </c>
      <c r="DF492" s="69"/>
      <c r="DG492" s="69"/>
      <c r="DH492" s="69"/>
      <c r="DI492" s="69"/>
      <c r="DJ492" s="69"/>
      <c r="DK492" s="71">
        <f>DE492*$H492</f>
        <v>0</v>
      </c>
      <c r="DL492" s="68">
        <f>SUM(DM492:DQ492)</f>
        <v>0</v>
      </c>
      <c r="DM492" s="69"/>
      <c r="DN492" s="69"/>
      <c r="DO492" s="69"/>
      <c r="DP492" s="69"/>
      <c r="DQ492" s="69"/>
      <c r="DR492" s="71">
        <f>DL492*$H492</f>
        <v>0</v>
      </c>
      <c r="DS492" s="68">
        <f>SUM(DT492:DX492)</f>
        <v>0</v>
      </c>
      <c r="DT492" s="69"/>
      <c r="DU492" s="69"/>
      <c r="DV492" s="69"/>
      <c r="DW492" s="69"/>
      <c r="DX492" s="69"/>
      <c r="DY492" s="71">
        <f>DS492*$H492</f>
        <v>0</v>
      </c>
      <c r="DZ492" s="68">
        <f>SUM(EA492:EE492)</f>
        <v>0</v>
      </c>
      <c r="EA492" s="69"/>
      <c r="EB492" s="69"/>
      <c r="EC492" s="69"/>
      <c r="ED492" s="69"/>
      <c r="EE492" s="69"/>
      <c r="EF492" s="71">
        <f>DZ492*$H492</f>
        <v>0</v>
      </c>
      <c r="EG492" s="70">
        <f t="shared" si="300"/>
        <v>1</v>
      </c>
      <c r="EH492" s="73">
        <f t="shared" si="301"/>
        <v>0</v>
      </c>
      <c r="EI492" s="70">
        <f t="shared" si="302"/>
        <v>0</v>
      </c>
      <c r="EJ492" s="66">
        <f t="shared" si="303"/>
        <v>0</v>
      </c>
      <c r="EM492" s="67"/>
    </row>
    <row r="493" spans="1:143" outlineLevel="1" x14ac:dyDescent="0.2">
      <c r="A493" s="302" t="s">
        <v>632</v>
      </c>
      <c r="B493" s="303" t="s">
        <v>288</v>
      </c>
      <c r="C493" s="306" t="str">
        <f>IFERROR(IFERROR(IF(MATCH(B493,[1]SINAPI!$A$3:$A$7037,0),(PROPER(VLOOKUP(B493,[1]SINAPI!$A$3:$E$7037,5,0))),0),IFERROR(IF(MATCH(B493,'[1]CDHU-182'!$A$9:$A$4098,0),(UPPER(VLOOKUP(B493,'[1]CDHU-182'!$A$9:$H$4098,8,0))),0),IFERROR(IF(MATCH(B493,[1]FDE!$A$7:$A$3232,0),(VLOOKUP(B493,[1]FDE!$A$7:$E$3232,5,0)),0),IF(MATCH(B493,'[1]SIURB Edif'!$A$2:$A$2699,0),(PROPER(VLOOKUP(B493,'[1]SIURB Edif'!A$2:E$2699,5,0))),0))))," ")</f>
        <v>CDHU-182</v>
      </c>
      <c r="D493" s="169" t="s">
        <v>848</v>
      </c>
      <c r="E493" s="170" t="s">
        <v>75</v>
      </c>
      <c r="F493" s="174">
        <v>7</v>
      </c>
      <c r="G493" s="74"/>
      <c r="H493" s="177">
        <f t="shared" ref="H493" si="304">ROUND(IFERROR(F493*G493," - "),2)</f>
        <v>0</v>
      </c>
      <c r="I493" s="178" t="e">
        <f>H493/$G$686</f>
        <v>#DIV/0!</v>
      </c>
      <c r="J493" s="19">
        <f t="shared" si="299"/>
        <v>1</v>
      </c>
      <c r="K493" s="68">
        <f t="shared" ref="K493" si="305">SUM(L493:P493)</f>
        <v>0</v>
      </c>
      <c r="L493" s="69"/>
      <c r="M493" s="69"/>
      <c r="N493" s="69"/>
      <c r="O493" s="69"/>
      <c r="P493" s="69"/>
      <c r="Q493" s="73">
        <f t="shared" ref="Q493" si="306">K493*$H493</f>
        <v>0</v>
      </c>
      <c r="R493" s="68">
        <f t="shared" ref="R493" si="307">SUM(S493:W493)</f>
        <v>0</v>
      </c>
      <c r="S493" s="69"/>
      <c r="T493" s="69"/>
      <c r="U493" s="69"/>
      <c r="V493" s="69"/>
      <c r="W493" s="69"/>
      <c r="X493" s="71">
        <f t="shared" ref="X493" si="308">R493*$H493</f>
        <v>0</v>
      </c>
      <c r="Y493" s="68">
        <f t="shared" ref="Y493" si="309">SUM(Z493:AD493)</f>
        <v>0</v>
      </c>
      <c r="Z493" s="69"/>
      <c r="AA493" s="69"/>
      <c r="AB493" s="69"/>
      <c r="AC493" s="69"/>
      <c r="AD493" s="69"/>
      <c r="AE493" s="71">
        <f t="shared" ref="AE493" si="310">Y493*$H493</f>
        <v>0</v>
      </c>
      <c r="AF493" s="68">
        <f t="shared" ref="AF493" si="311">SUM(AG493:AK493)</f>
        <v>0</v>
      </c>
      <c r="AG493" s="69"/>
      <c r="AH493" s="69"/>
      <c r="AI493" s="69"/>
      <c r="AJ493" s="69"/>
      <c r="AK493" s="69"/>
      <c r="AL493" s="71">
        <f t="shared" ref="AL493" si="312">AF493*$H493</f>
        <v>0</v>
      </c>
      <c r="AM493" s="68">
        <f t="shared" ref="AM493" si="313">SUM(AN493:AR493)</f>
        <v>0</v>
      </c>
      <c r="AN493" s="69"/>
      <c r="AO493" s="69"/>
      <c r="AP493" s="69"/>
      <c r="AQ493" s="69"/>
      <c r="AR493" s="69"/>
      <c r="AS493" s="71">
        <f t="shared" ref="AS493" si="314">AM493*$H493</f>
        <v>0</v>
      </c>
      <c r="AT493" s="68">
        <f t="shared" ref="AT493" si="315">SUM(AU493:AY493)</f>
        <v>0</v>
      </c>
      <c r="AU493" s="69"/>
      <c r="AV493" s="69"/>
      <c r="AW493" s="69"/>
      <c r="AX493" s="69"/>
      <c r="AY493" s="69"/>
      <c r="AZ493" s="71">
        <f t="shared" ref="AZ493" si="316">AT493*$H493</f>
        <v>0</v>
      </c>
      <c r="BA493" s="68">
        <f t="shared" ref="BA493" si="317">SUM(BB493:BF493)</f>
        <v>0</v>
      </c>
      <c r="BB493" s="69"/>
      <c r="BC493" s="69"/>
      <c r="BD493" s="69"/>
      <c r="BE493" s="69"/>
      <c r="BF493" s="69"/>
      <c r="BG493" s="71">
        <f t="shared" ref="BG493" si="318">BA493*$H493</f>
        <v>0</v>
      </c>
      <c r="BH493" s="68">
        <f t="shared" ref="BH493" si="319">SUM(BI493:BM493)</f>
        <v>0</v>
      </c>
      <c r="BI493" s="69"/>
      <c r="BJ493" s="69"/>
      <c r="BK493" s="69"/>
      <c r="BL493" s="69"/>
      <c r="BM493" s="69"/>
      <c r="BN493" s="71">
        <f t="shared" ref="BN493" si="320">BH493*$H493</f>
        <v>0</v>
      </c>
      <c r="BO493" s="68">
        <f t="shared" ref="BO493" si="321">SUM(BP493:BT493)</f>
        <v>0</v>
      </c>
      <c r="BP493" s="69"/>
      <c r="BQ493" s="69"/>
      <c r="BR493" s="69"/>
      <c r="BS493" s="69"/>
      <c r="BT493" s="69"/>
      <c r="BU493" s="71">
        <f t="shared" ref="BU493" si="322">BO493*$H493</f>
        <v>0</v>
      </c>
      <c r="BV493" s="68">
        <f t="shared" ref="BV493" si="323">SUM(BW493:CA493)</f>
        <v>0</v>
      </c>
      <c r="BW493" s="69"/>
      <c r="BX493" s="69"/>
      <c r="BY493" s="69"/>
      <c r="BZ493" s="69"/>
      <c r="CA493" s="69"/>
      <c r="CB493" s="71">
        <f t="shared" ref="CB493" si="324">BV493*$H493</f>
        <v>0</v>
      </c>
      <c r="CC493" s="68">
        <f t="shared" ref="CC493" si="325">SUM(CD493:CH493)</f>
        <v>0</v>
      </c>
      <c r="CD493" s="69"/>
      <c r="CE493" s="69"/>
      <c r="CF493" s="69"/>
      <c r="CG493" s="69"/>
      <c r="CH493" s="69"/>
      <c r="CI493" s="71">
        <f t="shared" ref="CI493" si="326">CC493*$H493</f>
        <v>0</v>
      </c>
      <c r="CJ493" s="68">
        <f t="shared" ref="CJ493" si="327">SUM(CK493:CO493)</f>
        <v>0</v>
      </c>
      <c r="CK493" s="69"/>
      <c r="CL493" s="69"/>
      <c r="CM493" s="69"/>
      <c r="CN493" s="69"/>
      <c r="CO493" s="69"/>
      <c r="CP493" s="71">
        <f t="shared" ref="CP493" si="328">CJ493*$H493</f>
        <v>0</v>
      </c>
      <c r="CQ493" s="68">
        <f t="shared" ref="CQ493" si="329">SUM(CR493:CV493)</f>
        <v>0</v>
      </c>
      <c r="CR493" s="69"/>
      <c r="CS493" s="69"/>
      <c r="CT493" s="69"/>
      <c r="CU493" s="69"/>
      <c r="CV493" s="69"/>
      <c r="CW493" s="71">
        <f t="shared" ref="CW493" si="330">CQ493*$H493</f>
        <v>0</v>
      </c>
      <c r="CX493" s="68">
        <f t="shared" ref="CX493" si="331">SUM(CY493:DC493)</f>
        <v>0</v>
      </c>
      <c r="CY493" s="69"/>
      <c r="CZ493" s="69"/>
      <c r="DA493" s="69"/>
      <c r="DB493" s="69"/>
      <c r="DC493" s="69"/>
      <c r="DD493" s="71">
        <f t="shared" ref="DD493" si="332">CX493*$H493</f>
        <v>0</v>
      </c>
      <c r="DE493" s="68">
        <f t="shared" ref="DE493" si="333">SUM(DF493:DJ493)</f>
        <v>0</v>
      </c>
      <c r="DF493" s="69"/>
      <c r="DG493" s="69"/>
      <c r="DH493" s="69"/>
      <c r="DI493" s="69"/>
      <c r="DJ493" s="69"/>
      <c r="DK493" s="71">
        <f t="shared" ref="DK493" si="334">DE493*$H493</f>
        <v>0</v>
      </c>
      <c r="DL493" s="68">
        <f t="shared" ref="DL493" si="335">SUM(DM493:DQ493)</f>
        <v>0</v>
      </c>
      <c r="DM493" s="69"/>
      <c r="DN493" s="69"/>
      <c r="DO493" s="69"/>
      <c r="DP493" s="69"/>
      <c r="DQ493" s="69"/>
      <c r="DR493" s="71">
        <f t="shared" ref="DR493" si="336">DL493*$H493</f>
        <v>0</v>
      </c>
      <c r="DS493" s="68">
        <f t="shared" ref="DS493" si="337">SUM(DT493:DX493)</f>
        <v>0</v>
      </c>
      <c r="DT493" s="69"/>
      <c r="DU493" s="69"/>
      <c r="DV493" s="69"/>
      <c r="DW493" s="69"/>
      <c r="DX493" s="69"/>
      <c r="DY493" s="71">
        <f t="shared" ref="DY493" si="338">DS493*$H493</f>
        <v>0</v>
      </c>
      <c r="DZ493" s="68">
        <f t="shared" ref="DZ493" si="339">SUM(EA493:EE493)</f>
        <v>0</v>
      </c>
      <c r="EA493" s="69"/>
      <c r="EB493" s="69"/>
      <c r="EC493" s="69"/>
      <c r="ED493" s="69"/>
      <c r="EE493" s="69"/>
      <c r="EF493" s="71">
        <f t="shared" ref="EF493" si="340">DZ493*$H493</f>
        <v>0</v>
      </c>
      <c r="EG493" s="70">
        <f t="shared" si="300"/>
        <v>1</v>
      </c>
      <c r="EH493" s="73">
        <f t="shared" si="301"/>
        <v>0</v>
      </c>
      <c r="EI493" s="70">
        <f t="shared" si="302"/>
        <v>0</v>
      </c>
      <c r="EJ493" s="66">
        <f t="shared" si="303"/>
        <v>0</v>
      </c>
      <c r="EM493" s="67"/>
    </row>
    <row r="494" spans="1:143" outlineLevel="1" x14ac:dyDescent="0.2">
      <c r="A494" s="313" t="s">
        <v>633</v>
      </c>
      <c r="B494" s="314"/>
      <c r="C494" s="307"/>
      <c r="D494" s="176" t="s">
        <v>597</v>
      </c>
      <c r="E494" s="28">
        <f>SUM(H495:H500)</f>
        <v>0</v>
      </c>
      <c r="F494" s="28"/>
      <c r="G494" s="28"/>
      <c r="H494" s="28"/>
      <c r="I494" s="27" t="e">
        <f>E494/$G$686</f>
        <v>#DIV/0!</v>
      </c>
      <c r="J494" s="19">
        <f t="shared" ref="J494:J500" si="341">EG494</f>
        <v>1</v>
      </c>
      <c r="K494" s="68"/>
      <c r="L494" s="69"/>
      <c r="M494" s="69"/>
      <c r="N494" s="69"/>
      <c r="O494" s="69"/>
      <c r="P494" s="70"/>
      <c r="Q494" s="73"/>
      <c r="R494" s="68"/>
      <c r="S494" s="69"/>
      <c r="T494" s="69"/>
      <c r="U494" s="69"/>
      <c r="V494" s="69"/>
      <c r="W494" s="70"/>
      <c r="X494" s="71"/>
      <c r="Y494" s="68"/>
      <c r="Z494" s="69"/>
      <c r="AA494" s="69"/>
      <c r="AB494" s="69"/>
      <c r="AC494" s="69"/>
      <c r="AD494" s="70"/>
      <c r="AE494" s="71"/>
      <c r="AF494" s="68"/>
      <c r="AG494" s="69"/>
      <c r="AH494" s="69"/>
      <c r="AI494" s="69"/>
      <c r="AJ494" s="69"/>
      <c r="AK494" s="70"/>
      <c r="AL494" s="71"/>
      <c r="AM494" s="68"/>
      <c r="AN494" s="69"/>
      <c r="AO494" s="69"/>
      <c r="AP494" s="69"/>
      <c r="AQ494" s="69"/>
      <c r="AR494" s="70"/>
      <c r="AS494" s="71"/>
      <c r="AT494" s="68"/>
      <c r="AU494" s="69"/>
      <c r="AV494" s="69"/>
      <c r="AW494" s="69"/>
      <c r="AX494" s="69"/>
      <c r="AY494" s="70"/>
      <c r="AZ494" s="71"/>
      <c r="BA494" s="68"/>
      <c r="BB494" s="69"/>
      <c r="BC494" s="69"/>
      <c r="BD494" s="69"/>
      <c r="BE494" s="69"/>
      <c r="BF494" s="70"/>
      <c r="BG494" s="71"/>
      <c r="BH494" s="68"/>
      <c r="BI494" s="69"/>
      <c r="BJ494" s="69"/>
      <c r="BK494" s="69"/>
      <c r="BL494" s="69"/>
      <c r="BM494" s="70"/>
      <c r="BN494" s="71"/>
      <c r="BO494" s="68"/>
      <c r="BP494" s="69"/>
      <c r="BQ494" s="69"/>
      <c r="BR494" s="69"/>
      <c r="BS494" s="69"/>
      <c r="BT494" s="70"/>
      <c r="BU494" s="71"/>
      <c r="BV494" s="68"/>
      <c r="BW494" s="69"/>
      <c r="BX494" s="69"/>
      <c r="BY494" s="69"/>
      <c r="BZ494" s="69"/>
      <c r="CA494" s="70"/>
      <c r="CB494" s="71"/>
      <c r="CC494" s="68"/>
      <c r="CD494" s="69"/>
      <c r="CE494" s="69"/>
      <c r="CF494" s="69"/>
      <c r="CG494" s="69"/>
      <c r="CH494" s="70"/>
      <c r="CI494" s="71"/>
      <c r="CJ494" s="68"/>
      <c r="CK494" s="69"/>
      <c r="CL494" s="69"/>
      <c r="CM494" s="69"/>
      <c r="CN494" s="69"/>
      <c r="CO494" s="70"/>
      <c r="CP494" s="71"/>
      <c r="CQ494" s="68"/>
      <c r="CR494" s="69"/>
      <c r="CS494" s="69"/>
      <c r="CT494" s="69"/>
      <c r="CU494" s="69"/>
      <c r="CV494" s="70"/>
      <c r="CW494" s="71"/>
      <c r="CX494" s="68"/>
      <c r="CY494" s="69"/>
      <c r="CZ494" s="69"/>
      <c r="DA494" s="69"/>
      <c r="DB494" s="69"/>
      <c r="DC494" s="70"/>
      <c r="DD494" s="71"/>
      <c r="DE494" s="68"/>
      <c r="DF494" s="69"/>
      <c r="DG494" s="69"/>
      <c r="DH494" s="69"/>
      <c r="DI494" s="69"/>
      <c r="DJ494" s="70"/>
      <c r="DK494" s="71"/>
      <c r="DL494" s="68"/>
      <c r="DM494" s="69"/>
      <c r="DN494" s="69"/>
      <c r="DO494" s="69"/>
      <c r="DP494" s="69"/>
      <c r="DQ494" s="70"/>
      <c r="DR494" s="71"/>
      <c r="DS494" s="68"/>
      <c r="DT494" s="69"/>
      <c r="DU494" s="69"/>
      <c r="DV494" s="69"/>
      <c r="DW494" s="69"/>
      <c r="DX494" s="70"/>
      <c r="DY494" s="71"/>
      <c r="DZ494" s="68"/>
      <c r="EA494" s="69"/>
      <c r="EB494" s="69"/>
      <c r="EC494" s="69"/>
      <c r="ED494" s="69"/>
      <c r="EE494" s="70"/>
      <c r="EF494" s="71"/>
      <c r="EG494" s="70">
        <f t="shared" ref="EG494:EG500" si="342">1-EI494</f>
        <v>1</v>
      </c>
      <c r="EH494" s="73">
        <f t="shared" ref="EH494:EH500" si="343">H494-EJ494</f>
        <v>0</v>
      </c>
      <c r="EI494" s="70">
        <f t="shared" ref="EI494:EI500" si="344">SUM(CJ494,CC494,BV494,BO494,BH494,BA494,AT494,AM494,AF494,Y494,R494,K494,CQ494,CX494,DE494,DL494,DS494,DZ494)</f>
        <v>0</v>
      </c>
      <c r="EJ494" s="66">
        <f t="shared" ref="EJ494:EJ500" si="345">SUM(CP494,CI494,CB494,BU494,BN494,BG494,AZ494,AS494,AL494,AE494,X494,Q494,CW494,DD494,DK494,DR494,DY494,EF494)</f>
        <v>0</v>
      </c>
      <c r="EM494" s="67"/>
    </row>
    <row r="495" spans="1:143" outlineLevel="1" x14ac:dyDescent="0.2">
      <c r="A495" s="302" t="s">
        <v>634</v>
      </c>
      <c r="B495" s="303" t="s">
        <v>280</v>
      </c>
      <c r="C495" s="306" t="str">
        <f>IFERROR(IFERROR(IF(MATCH(B495,[1]SINAPI!$A$3:$A$7037,0),(PROPER(VLOOKUP(B495,[1]SINAPI!$A$3:$E$7037,5,0))),0),IFERROR(IF(MATCH(B495,'[1]CDHU-182'!$A$9:$A$4098,0),(UPPER(VLOOKUP(B495,'[1]CDHU-182'!$A$9:$H$4098,8,0))),0),IFERROR(IF(MATCH(B495,[1]FDE!$A$7:$A$3232,0),(VLOOKUP(B495,[1]FDE!$A$7:$E$3232,5,0)),0),IF(MATCH(B495,'[1]SIURB Edif'!$A$2:$A$2699,0),(PROPER(VLOOKUP(B495,'[1]SIURB Edif'!A$2:E$2699,5,0))),0))))," ")</f>
        <v>CDHU-182</v>
      </c>
      <c r="D495" s="169" t="s">
        <v>802</v>
      </c>
      <c r="E495" s="170" t="s">
        <v>75</v>
      </c>
      <c r="F495" s="174">
        <v>3</v>
      </c>
      <c r="G495" s="74"/>
      <c r="H495" s="177">
        <f>ROUND(IFERROR(F495*G495," - "),2)</f>
        <v>0</v>
      </c>
      <c r="I495" s="178" t="e">
        <f t="shared" ref="I495:I500" si="346">H495/$G$686</f>
        <v>#DIV/0!</v>
      </c>
      <c r="J495" s="19">
        <f t="shared" si="341"/>
        <v>1</v>
      </c>
      <c r="K495" s="68">
        <f>SUM(L495:P495)</f>
        <v>0</v>
      </c>
      <c r="L495" s="69"/>
      <c r="M495" s="69"/>
      <c r="N495" s="69"/>
      <c r="O495" s="69"/>
      <c r="P495" s="69"/>
      <c r="Q495" s="73">
        <f>K495*$H495</f>
        <v>0</v>
      </c>
      <c r="R495" s="68">
        <f>SUM(S495:W495)</f>
        <v>0</v>
      </c>
      <c r="S495" s="69"/>
      <c r="T495" s="69"/>
      <c r="U495" s="69"/>
      <c r="V495" s="69"/>
      <c r="W495" s="69"/>
      <c r="X495" s="71">
        <f>R495*$H495</f>
        <v>0</v>
      </c>
      <c r="Y495" s="68">
        <f>SUM(Z495:AD495)</f>
        <v>0</v>
      </c>
      <c r="Z495" s="69"/>
      <c r="AA495" s="69"/>
      <c r="AB495" s="69"/>
      <c r="AC495" s="69"/>
      <c r="AD495" s="69"/>
      <c r="AE495" s="71">
        <f>Y495*$H495</f>
        <v>0</v>
      </c>
      <c r="AF495" s="68">
        <f>SUM(AG495:AK495)</f>
        <v>0</v>
      </c>
      <c r="AG495" s="69"/>
      <c r="AH495" s="69"/>
      <c r="AI495" s="69"/>
      <c r="AJ495" s="69"/>
      <c r="AK495" s="69"/>
      <c r="AL495" s="71">
        <f>AF495*$H495</f>
        <v>0</v>
      </c>
      <c r="AM495" s="68">
        <f>SUM(AN495:AR495)</f>
        <v>0</v>
      </c>
      <c r="AN495" s="69"/>
      <c r="AO495" s="69"/>
      <c r="AP495" s="69"/>
      <c r="AQ495" s="69"/>
      <c r="AR495" s="69"/>
      <c r="AS495" s="71">
        <f>AM495*$H495</f>
        <v>0</v>
      </c>
      <c r="AT495" s="68">
        <f>SUM(AU495:AY495)</f>
        <v>0</v>
      </c>
      <c r="AU495" s="69"/>
      <c r="AV495" s="69"/>
      <c r="AW495" s="69"/>
      <c r="AX495" s="69"/>
      <c r="AY495" s="69"/>
      <c r="AZ495" s="71">
        <f>AT495*$H495</f>
        <v>0</v>
      </c>
      <c r="BA495" s="68">
        <f>SUM(BB495:BF495)</f>
        <v>0</v>
      </c>
      <c r="BB495" s="69"/>
      <c r="BC495" s="69"/>
      <c r="BD495" s="69"/>
      <c r="BE495" s="69"/>
      <c r="BF495" s="69"/>
      <c r="BG495" s="71">
        <f>BA495*$H495</f>
        <v>0</v>
      </c>
      <c r="BH495" s="68">
        <f>SUM(BI495:BM495)</f>
        <v>0</v>
      </c>
      <c r="BI495" s="69"/>
      <c r="BJ495" s="69"/>
      <c r="BK495" s="69"/>
      <c r="BL495" s="69"/>
      <c r="BM495" s="69"/>
      <c r="BN495" s="71">
        <f>BH495*$H495</f>
        <v>0</v>
      </c>
      <c r="BO495" s="68">
        <f>SUM(BP495:BT495)</f>
        <v>0</v>
      </c>
      <c r="BP495" s="69"/>
      <c r="BQ495" s="69"/>
      <c r="BR495" s="69"/>
      <c r="BS495" s="69"/>
      <c r="BT495" s="69"/>
      <c r="BU495" s="71">
        <f>BO495*$H495</f>
        <v>0</v>
      </c>
      <c r="BV495" s="68">
        <f>SUM(BW495:CA495)</f>
        <v>0</v>
      </c>
      <c r="BW495" s="69"/>
      <c r="BX495" s="69"/>
      <c r="BY495" s="69"/>
      <c r="BZ495" s="69"/>
      <c r="CA495" s="69"/>
      <c r="CB495" s="71">
        <f>BV495*$H495</f>
        <v>0</v>
      </c>
      <c r="CC495" s="68">
        <f>SUM(CD495:CH495)</f>
        <v>0</v>
      </c>
      <c r="CD495" s="69"/>
      <c r="CE495" s="69"/>
      <c r="CF495" s="69"/>
      <c r="CG495" s="69"/>
      <c r="CH495" s="69"/>
      <c r="CI495" s="71">
        <f>CC495*$H495</f>
        <v>0</v>
      </c>
      <c r="CJ495" s="68">
        <f>SUM(CK495:CO495)</f>
        <v>0</v>
      </c>
      <c r="CK495" s="69"/>
      <c r="CL495" s="69"/>
      <c r="CM495" s="69"/>
      <c r="CN495" s="69"/>
      <c r="CO495" s="69"/>
      <c r="CP495" s="71">
        <f>CJ495*$H495</f>
        <v>0</v>
      </c>
      <c r="CQ495" s="68">
        <f>SUM(CR495:CV495)</f>
        <v>0</v>
      </c>
      <c r="CR495" s="69"/>
      <c r="CS495" s="69"/>
      <c r="CT495" s="69"/>
      <c r="CU495" s="69"/>
      <c r="CV495" s="69"/>
      <c r="CW495" s="71">
        <f>CQ495*$H495</f>
        <v>0</v>
      </c>
      <c r="CX495" s="68">
        <f>SUM(CY495:DC495)</f>
        <v>0</v>
      </c>
      <c r="CY495" s="69"/>
      <c r="CZ495" s="69"/>
      <c r="DA495" s="69"/>
      <c r="DB495" s="69"/>
      <c r="DC495" s="69"/>
      <c r="DD495" s="71">
        <f>CX495*$H495</f>
        <v>0</v>
      </c>
      <c r="DE495" s="68">
        <f>SUM(DF495:DJ495)</f>
        <v>0</v>
      </c>
      <c r="DF495" s="69"/>
      <c r="DG495" s="69"/>
      <c r="DH495" s="69"/>
      <c r="DI495" s="69"/>
      <c r="DJ495" s="69"/>
      <c r="DK495" s="71">
        <f>DE495*$H495</f>
        <v>0</v>
      </c>
      <c r="DL495" s="68">
        <f>SUM(DM495:DQ495)</f>
        <v>0</v>
      </c>
      <c r="DM495" s="69"/>
      <c r="DN495" s="69"/>
      <c r="DO495" s="69"/>
      <c r="DP495" s="69"/>
      <c r="DQ495" s="69"/>
      <c r="DR495" s="71">
        <f>DL495*$H495</f>
        <v>0</v>
      </c>
      <c r="DS495" s="68">
        <f>SUM(DT495:DX495)</f>
        <v>0</v>
      </c>
      <c r="DT495" s="69"/>
      <c r="DU495" s="69"/>
      <c r="DV495" s="69"/>
      <c r="DW495" s="69"/>
      <c r="DX495" s="69"/>
      <c r="DY495" s="71">
        <f>DS495*$H495</f>
        <v>0</v>
      </c>
      <c r="DZ495" s="68">
        <f>SUM(EA495:EE495)</f>
        <v>0</v>
      </c>
      <c r="EA495" s="69"/>
      <c r="EB495" s="69"/>
      <c r="EC495" s="69"/>
      <c r="ED495" s="69"/>
      <c r="EE495" s="69"/>
      <c r="EF495" s="71">
        <f>DZ495*$H495</f>
        <v>0</v>
      </c>
      <c r="EG495" s="70">
        <f t="shared" si="342"/>
        <v>1</v>
      </c>
      <c r="EH495" s="73">
        <f t="shared" si="343"/>
        <v>0</v>
      </c>
      <c r="EI495" s="70">
        <f t="shared" si="344"/>
        <v>0</v>
      </c>
      <c r="EJ495" s="66">
        <f t="shared" si="345"/>
        <v>0</v>
      </c>
      <c r="EM495" s="67"/>
    </row>
    <row r="496" spans="1:143" outlineLevel="1" x14ac:dyDescent="0.2">
      <c r="A496" s="302" t="s">
        <v>635</v>
      </c>
      <c r="B496" s="303" t="s">
        <v>275</v>
      </c>
      <c r="C496" s="306" t="str">
        <f>IFERROR(IFERROR(IF(MATCH(B496,[1]SINAPI!$A$3:$A$7037,0),(PROPER(VLOOKUP(B496,[1]SINAPI!$A$3:$E$7037,5,0))),0),IFERROR(IF(MATCH(B496,'[1]CDHU-182'!$A$9:$A$4098,0),(UPPER(VLOOKUP(B496,'[1]CDHU-182'!$A$9:$H$4098,8,0))),0),IFERROR(IF(MATCH(B496,[1]FDE!$A$7:$A$3232,0),(VLOOKUP(B496,[1]FDE!$A$7:$E$3232,5,0)),0),IF(MATCH(B496,'[1]SIURB Edif'!$A$2:$A$2699,0),(PROPER(VLOOKUP(B496,'[1]SIURB Edif'!A$2:E$2699,5,0))),0))))," ")</f>
        <v>CDHU-182</v>
      </c>
      <c r="D496" s="169" t="s">
        <v>799</v>
      </c>
      <c r="E496" s="170" t="s">
        <v>22</v>
      </c>
      <c r="F496" s="174">
        <v>143.37</v>
      </c>
      <c r="G496" s="74"/>
      <c r="H496" s="177">
        <f t="shared" ref="H496:H500" si="347">ROUND(IFERROR(F496*G496," - "),2)</f>
        <v>0</v>
      </c>
      <c r="I496" s="178" t="e">
        <f t="shared" si="346"/>
        <v>#DIV/0!</v>
      </c>
      <c r="J496" s="19">
        <f t="shared" si="341"/>
        <v>1</v>
      </c>
      <c r="K496" s="68">
        <f t="shared" ref="K496:K500" si="348">SUM(L496:P496)</f>
        <v>0</v>
      </c>
      <c r="L496" s="69"/>
      <c r="M496" s="69"/>
      <c r="N496" s="69"/>
      <c r="O496" s="69"/>
      <c r="P496" s="69"/>
      <c r="Q496" s="73">
        <f t="shared" ref="Q496:Q500" si="349">K496*$H496</f>
        <v>0</v>
      </c>
      <c r="R496" s="68">
        <f t="shared" ref="R496:R500" si="350">SUM(S496:W496)</f>
        <v>0</v>
      </c>
      <c r="S496" s="69"/>
      <c r="T496" s="69"/>
      <c r="U496" s="69"/>
      <c r="V496" s="69"/>
      <c r="W496" s="69"/>
      <c r="X496" s="71">
        <f t="shared" ref="X496:X500" si="351">R496*$H496</f>
        <v>0</v>
      </c>
      <c r="Y496" s="68">
        <f t="shared" ref="Y496:Y500" si="352">SUM(Z496:AD496)</f>
        <v>0</v>
      </c>
      <c r="Z496" s="69"/>
      <c r="AA496" s="69"/>
      <c r="AB496" s="69"/>
      <c r="AC496" s="69"/>
      <c r="AD496" s="69"/>
      <c r="AE496" s="71">
        <f t="shared" ref="AE496:AE500" si="353">Y496*$H496</f>
        <v>0</v>
      </c>
      <c r="AF496" s="68">
        <f t="shared" ref="AF496:AF500" si="354">SUM(AG496:AK496)</f>
        <v>0</v>
      </c>
      <c r="AG496" s="69"/>
      <c r="AH496" s="69"/>
      <c r="AI496" s="69"/>
      <c r="AJ496" s="69"/>
      <c r="AK496" s="69"/>
      <c r="AL496" s="71">
        <f t="shared" ref="AL496:AL500" si="355">AF496*$H496</f>
        <v>0</v>
      </c>
      <c r="AM496" s="68">
        <f t="shared" ref="AM496:AM500" si="356">SUM(AN496:AR496)</f>
        <v>0</v>
      </c>
      <c r="AN496" s="69"/>
      <c r="AO496" s="69"/>
      <c r="AP496" s="69"/>
      <c r="AQ496" s="69"/>
      <c r="AR496" s="69"/>
      <c r="AS496" s="71">
        <f t="shared" ref="AS496:AS500" si="357">AM496*$H496</f>
        <v>0</v>
      </c>
      <c r="AT496" s="68">
        <f t="shared" ref="AT496:AT500" si="358">SUM(AU496:AY496)</f>
        <v>0</v>
      </c>
      <c r="AU496" s="69"/>
      <c r="AV496" s="69"/>
      <c r="AW496" s="69"/>
      <c r="AX496" s="69"/>
      <c r="AY496" s="69"/>
      <c r="AZ496" s="71">
        <f t="shared" ref="AZ496:AZ500" si="359">AT496*$H496</f>
        <v>0</v>
      </c>
      <c r="BA496" s="68">
        <f t="shared" ref="BA496:BA500" si="360">SUM(BB496:BF496)</f>
        <v>0</v>
      </c>
      <c r="BB496" s="69"/>
      <c r="BC496" s="69"/>
      <c r="BD496" s="69"/>
      <c r="BE496" s="69"/>
      <c r="BF496" s="69"/>
      <c r="BG496" s="71">
        <f t="shared" ref="BG496:BG500" si="361">BA496*$H496</f>
        <v>0</v>
      </c>
      <c r="BH496" s="68">
        <f t="shared" ref="BH496:BH500" si="362">SUM(BI496:BM496)</f>
        <v>0</v>
      </c>
      <c r="BI496" s="69"/>
      <c r="BJ496" s="69"/>
      <c r="BK496" s="69"/>
      <c r="BL496" s="69"/>
      <c r="BM496" s="69"/>
      <c r="BN496" s="71">
        <f t="shared" ref="BN496:BN500" si="363">BH496*$H496</f>
        <v>0</v>
      </c>
      <c r="BO496" s="68">
        <f t="shared" ref="BO496:BO500" si="364">SUM(BP496:BT496)</f>
        <v>0</v>
      </c>
      <c r="BP496" s="69"/>
      <c r="BQ496" s="69"/>
      <c r="BR496" s="69"/>
      <c r="BS496" s="69"/>
      <c r="BT496" s="69"/>
      <c r="BU496" s="71">
        <f t="shared" ref="BU496:BU500" si="365">BO496*$H496</f>
        <v>0</v>
      </c>
      <c r="BV496" s="68">
        <f t="shared" ref="BV496:BV500" si="366">SUM(BW496:CA496)</f>
        <v>0</v>
      </c>
      <c r="BW496" s="69"/>
      <c r="BX496" s="69"/>
      <c r="BY496" s="69"/>
      <c r="BZ496" s="69"/>
      <c r="CA496" s="69"/>
      <c r="CB496" s="71">
        <f t="shared" ref="CB496:CB500" si="367">BV496*$H496</f>
        <v>0</v>
      </c>
      <c r="CC496" s="68">
        <f t="shared" ref="CC496:CC500" si="368">SUM(CD496:CH496)</f>
        <v>0</v>
      </c>
      <c r="CD496" s="69"/>
      <c r="CE496" s="69"/>
      <c r="CF496" s="69"/>
      <c r="CG496" s="69"/>
      <c r="CH496" s="69"/>
      <c r="CI496" s="71">
        <f t="shared" ref="CI496:CI500" si="369">CC496*$H496</f>
        <v>0</v>
      </c>
      <c r="CJ496" s="68">
        <f t="shared" ref="CJ496:CJ500" si="370">SUM(CK496:CO496)</f>
        <v>0</v>
      </c>
      <c r="CK496" s="69"/>
      <c r="CL496" s="69"/>
      <c r="CM496" s="69"/>
      <c r="CN496" s="69"/>
      <c r="CO496" s="69"/>
      <c r="CP496" s="71">
        <f t="shared" ref="CP496:CP500" si="371">CJ496*$H496</f>
        <v>0</v>
      </c>
      <c r="CQ496" s="68">
        <f t="shared" ref="CQ496:CQ500" si="372">SUM(CR496:CV496)</f>
        <v>0</v>
      </c>
      <c r="CR496" s="69"/>
      <c r="CS496" s="69"/>
      <c r="CT496" s="69"/>
      <c r="CU496" s="69"/>
      <c r="CV496" s="69"/>
      <c r="CW496" s="71">
        <f t="shared" ref="CW496:CW500" si="373">CQ496*$H496</f>
        <v>0</v>
      </c>
      <c r="CX496" s="68">
        <f t="shared" ref="CX496:CX500" si="374">SUM(CY496:DC496)</f>
        <v>0</v>
      </c>
      <c r="CY496" s="69"/>
      <c r="CZ496" s="69"/>
      <c r="DA496" s="69"/>
      <c r="DB496" s="69"/>
      <c r="DC496" s="69"/>
      <c r="DD496" s="71">
        <f t="shared" ref="DD496:DD500" si="375">CX496*$H496</f>
        <v>0</v>
      </c>
      <c r="DE496" s="68">
        <f t="shared" ref="DE496:DE500" si="376">SUM(DF496:DJ496)</f>
        <v>0</v>
      </c>
      <c r="DF496" s="69"/>
      <c r="DG496" s="69"/>
      <c r="DH496" s="69"/>
      <c r="DI496" s="69"/>
      <c r="DJ496" s="69"/>
      <c r="DK496" s="71">
        <f t="shared" ref="DK496:DK500" si="377">DE496*$H496</f>
        <v>0</v>
      </c>
      <c r="DL496" s="68">
        <f t="shared" ref="DL496:DL500" si="378">SUM(DM496:DQ496)</f>
        <v>0</v>
      </c>
      <c r="DM496" s="69"/>
      <c r="DN496" s="69"/>
      <c r="DO496" s="69"/>
      <c r="DP496" s="69"/>
      <c r="DQ496" s="69"/>
      <c r="DR496" s="71">
        <f t="shared" ref="DR496:DR500" si="379">DL496*$H496</f>
        <v>0</v>
      </c>
      <c r="DS496" s="68">
        <f t="shared" ref="DS496:DS500" si="380">SUM(DT496:DX496)</f>
        <v>0</v>
      </c>
      <c r="DT496" s="69"/>
      <c r="DU496" s="69"/>
      <c r="DV496" s="69"/>
      <c r="DW496" s="69"/>
      <c r="DX496" s="69"/>
      <c r="DY496" s="71">
        <f t="shared" ref="DY496:DY500" si="381">DS496*$H496</f>
        <v>0</v>
      </c>
      <c r="DZ496" s="68">
        <f t="shared" ref="DZ496:DZ500" si="382">SUM(EA496:EE496)</f>
        <v>0</v>
      </c>
      <c r="EA496" s="69"/>
      <c r="EB496" s="69"/>
      <c r="EC496" s="69"/>
      <c r="ED496" s="69"/>
      <c r="EE496" s="69"/>
      <c r="EF496" s="71">
        <f t="shared" ref="EF496:EF500" si="383">DZ496*$H496</f>
        <v>0</v>
      </c>
      <c r="EG496" s="70">
        <f t="shared" si="342"/>
        <v>1</v>
      </c>
      <c r="EH496" s="73">
        <f t="shared" si="343"/>
        <v>0</v>
      </c>
      <c r="EI496" s="70">
        <f t="shared" si="344"/>
        <v>0</v>
      </c>
      <c r="EJ496" s="66">
        <f t="shared" si="345"/>
        <v>0</v>
      </c>
      <c r="EM496" s="67"/>
    </row>
    <row r="497" spans="1:143" ht="25.5" outlineLevel="1" x14ac:dyDescent="0.2">
      <c r="A497" s="302" t="s">
        <v>636</v>
      </c>
      <c r="B497" s="303" t="s">
        <v>281</v>
      </c>
      <c r="C497" s="306" t="str">
        <f>IFERROR(IFERROR(IF(MATCH(B497,[1]SINAPI!$A$3:$A$7037,0),(PROPER(VLOOKUP(B497,[1]SINAPI!$A$3:$E$7037,5,0))),0),IFERROR(IF(MATCH(B497,'[1]CDHU-182'!$A$9:$A$4098,0),(UPPER(VLOOKUP(B497,'[1]CDHU-182'!$A$9:$H$4098,8,0))),0),IFERROR(IF(MATCH(B497,[1]FDE!$A$7:$A$3232,0),(VLOOKUP(B497,[1]FDE!$A$7:$E$3232,5,0)),0),IF(MATCH(B497,'[1]SIURB Edif'!$A$2:$A$2699,0),(PROPER(VLOOKUP(B497,'[1]SIURB Edif'!A$2:E$2699,5,0))),0))))," ")</f>
        <v>CDHU-182</v>
      </c>
      <c r="D497" s="169" t="s">
        <v>849</v>
      </c>
      <c r="E497" s="170" t="s">
        <v>75</v>
      </c>
      <c r="F497" s="174">
        <v>1</v>
      </c>
      <c r="G497" s="74"/>
      <c r="H497" s="177">
        <f t="shared" si="347"/>
        <v>0</v>
      </c>
      <c r="I497" s="178" t="e">
        <f t="shared" si="346"/>
        <v>#DIV/0!</v>
      </c>
      <c r="J497" s="19">
        <f t="shared" si="341"/>
        <v>1</v>
      </c>
      <c r="K497" s="68">
        <f t="shared" si="348"/>
        <v>0</v>
      </c>
      <c r="L497" s="69"/>
      <c r="M497" s="69"/>
      <c r="N497" s="69"/>
      <c r="O497" s="69"/>
      <c r="P497" s="69"/>
      <c r="Q497" s="73">
        <f t="shared" si="349"/>
        <v>0</v>
      </c>
      <c r="R497" s="68">
        <f t="shared" si="350"/>
        <v>0</v>
      </c>
      <c r="S497" s="69"/>
      <c r="T497" s="69"/>
      <c r="U497" s="69"/>
      <c r="V497" s="69"/>
      <c r="W497" s="69"/>
      <c r="X497" s="71">
        <f t="shared" si="351"/>
        <v>0</v>
      </c>
      <c r="Y497" s="68">
        <f t="shared" si="352"/>
        <v>0</v>
      </c>
      <c r="Z497" s="69"/>
      <c r="AA497" s="69"/>
      <c r="AB497" s="69"/>
      <c r="AC497" s="69"/>
      <c r="AD497" s="69"/>
      <c r="AE497" s="71">
        <f t="shared" si="353"/>
        <v>0</v>
      </c>
      <c r="AF497" s="68">
        <f t="shared" si="354"/>
        <v>0</v>
      </c>
      <c r="AG497" s="69"/>
      <c r="AH497" s="69"/>
      <c r="AI497" s="69"/>
      <c r="AJ497" s="69"/>
      <c r="AK497" s="69"/>
      <c r="AL497" s="71">
        <f t="shared" si="355"/>
        <v>0</v>
      </c>
      <c r="AM497" s="68">
        <f t="shared" si="356"/>
        <v>0</v>
      </c>
      <c r="AN497" s="69"/>
      <c r="AO497" s="69"/>
      <c r="AP497" s="69"/>
      <c r="AQ497" s="69"/>
      <c r="AR497" s="69"/>
      <c r="AS497" s="71">
        <f t="shared" si="357"/>
        <v>0</v>
      </c>
      <c r="AT497" s="68">
        <f t="shared" si="358"/>
        <v>0</v>
      </c>
      <c r="AU497" s="69"/>
      <c r="AV497" s="69"/>
      <c r="AW497" s="69"/>
      <c r="AX497" s="69"/>
      <c r="AY497" s="69"/>
      <c r="AZ497" s="71">
        <f t="shared" si="359"/>
        <v>0</v>
      </c>
      <c r="BA497" s="68">
        <f t="shared" si="360"/>
        <v>0</v>
      </c>
      <c r="BB497" s="69"/>
      <c r="BC497" s="69"/>
      <c r="BD497" s="69"/>
      <c r="BE497" s="69"/>
      <c r="BF497" s="69"/>
      <c r="BG497" s="71">
        <f t="shared" si="361"/>
        <v>0</v>
      </c>
      <c r="BH497" s="68">
        <f t="shared" si="362"/>
        <v>0</v>
      </c>
      <c r="BI497" s="69"/>
      <c r="BJ497" s="69"/>
      <c r="BK497" s="69"/>
      <c r="BL497" s="69"/>
      <c r="BM497" s="69"/>
      <c r="BN497" s="71">
        <f t="shared" si="363"/>
        <v>0</v>
      </c>
      <c r="BO497" s="68">
        <f t="shared" si="364"/>
        <v>0</v>
      </c>
      <c r="BP497" s="69"/>
      <c r="BQ497" s="69"/>
      <c r="BR497" s="69"/>
      <c r="BS497" s="69"/>
      <c r="BT497" s="69"/>
      <c r="BU497" s="71">
        <f t="shared" si="365"/>
        <v>0</v>
      </c>
      <c r="BV497" s="68">
        <f t="shared" si="366"/>
        <v>0</v>
      </c>
      <c r="BW497" s="69"/>
      <c r="BX497" s="69"/>
      <c r="BY497" s="69"/>
      <c r="BZ497" s="69"/>
      <c r="CA497" s="69"/>
      <c r="CB497" s="71">
        <f t="shared" si="367"/>
        <v>0</v>
      </c>
      <c r="CC497" s="68">
        <f t="shared" si="368"/>
        <v>0</v>
      </c>
      <c r="CD497" s="69"/>
      <c r="CE497" s="69"/>
      <c r="CF497" s="69"/>
      <c r="CG497" s="69"/>
      <c r="CH497" s="69"/>
      <c r="CI497" s="71">
        <f t="shared" si="369"/>
        <v>0</v>
      </c>
      <c r="CJ497" s="68">
        <f t="shared" si="370"/>
        <v>0</v>
      </c>
      <c r="CK497" s="69"/>
      <c r="CL497" s="69"/>
      <c r="CM497" s="69"/>
      <c r="CN497" s="69"/>
      <c r="CO497" s="69"/>
      <c r="CP497" s="71">
        <f t="shared" si="371"/>
        <v>0</v>
      </c>
      <c r="CQ497" s="68">
        <f t="shared" si="372"/>
        <v>0</v>
      </c>
      <c r="CR497" s="69"/>
      <c r="CS497" s="69"/>
      <c r="CT497" s="69"/>
      <c r="CU497" s="69"/>
      <c r="CV497" s="69"/>
      <c r="CW497" s="71">
        <f t="shared" si="373"/>
        <v>0</v>
      </c>
      <c r="CX497" s="68">
        <f t="shared" si="374"/>
        <v>0</v>
      </c>
      <c r="CY497" s="69"/>
      <c r="CZ497" s="69"/>
      <c r="DA497" s="69"/>
      <c r="DB497" s="69"/>
      <c r="DC497" s="69"/>
      <c r="DD497" s="71">
        <f t="shared" si="375"/>
        <v>0</v>
      </c>
      <c r="DE497" s="68">
        <f t="shared" si="376"/>
        <v>0</v>
      </c>
      <c r="DF497" s="69"/>
      <c r="DG497" s="69"/>
      <c r="DH497" s="69"/>
      <c r="DI497" s="69"/>
      <c r="DJ497" s="69"/>
      <c r="DK497" s="71">
        <f t="shared" si="377"/>
        <v>0</v>
      </c>
      <c r="DL497" s="68">
        <f t="shared" si="378"/>
        <v>0</v>
      </c>
      <c r="DM497" s="69"/>
      <c r="DN497" s="69"/>
      <c r="DO497" s="69"/>
      <c r="DP497" s="69"/>
      <c r="DQ497" s="69"/>
      <c r="DR497" s="71">
        <f t="shared" si="379"/>
        <v>0</v>
      </c>
      <c r="DS497" s="68">
        <f t="shared" si="380"/>
        <v>0</v>
      </c>
      <c r="DT497" s="69"/>
      <c r="DU497" s="69"/>
      <c r="DV497" s="69"/>
      <c r="DW497" s="69"/>
      <c r="DX497" s="69"/>
      <c r="DY497" s="71">
        <f t="shared" si="381"/>
        <v>0</v>
      </c>
      <c r="DZ497" s="68">
        <f t="shared" si="382"/>
        <v>0</v>
      </c>
      <c r="EA497" s="69"/>
      <c r="EB497" s="69"/>
      <c r="EC497" s="69"/>
      <c r="ED497" s="69"/>
      <c r="EE497" s="69"/>
      <c r="EF497" s="71">
        <f t="shared" si="383"/>
        <v>0</v>
      </c>
      <c r="EG497" s="70">
        <f t="shared" si="342"/>
        <v>1</v>
      </c>
      <c r="EH497" s="73">
        <f t="shared" si="343"/>
        <v>0</v>
      </c>
      <c r="EI497" s="70">
        <f t="shared" si="344"/>
        <v>0</v>
      </c>
      <c r="EJ497" s="66">
        <f t="shared" si="345"/>
        <v>0</v>
      </c>
      <c r="EM497" s="67"/>
    </row>
    <row r="498" spans="1:143" outlineLevel="1" x14ac:dyDescent="0.2">
      <c r="A498" s="302" t="s">
        <v>637</v>
      </c>
      <c r="B498" s="303" t="s">
        <v>296</v>
      </c>
      <c r="C498" s="306" t="str">
        <f>IFERROR(IFERROR(IF(MATCH(B498,[1]SINAPI!$A$3:$A$7037,0),(PROPER(VLOOKUP(B498,[1]SINAPI!$A$3:$E$7037,5,0))),0),IFERROR(IF(MATCH(B498,'[1]CDHU-182'!$A$9:$A$4098,0),(UPPER(VLOOKUP(B498,'[1]CDHU-182'!$A$9:$H$4098,8,0))),0),IFERROR(IF(MATCH(B498,[1]FDE!$A$7:$A$3232,0),(VLOOKUP(B498,[1]FDE!$A$7:$E$3232,5,0)),0),IF(MATCH(B498,'[1]SIURB Edif'!$A$2:$A$2699,0),(PROPER(VLOOKUP(B498,'[1]SIURB Edif'!A$2:E$2699,5,0))),0))))," ")</f>
        <v>CDHU-182</v>
      </c>
      <c r="D498" s="169" t="s">
        <v>846</v>
      </c>
      <c r="E498" s="170" t="s">
        <v>322</v>
      </c>
      <c r="F498" s="174">
        <v>70.260000000000005</v>
      </c>
      <c r="G498" s="74"/>
      <c r="H498" s="177">
        <f t="shared" si="347"/>
        <v>0</v>
      </c>
      <c r="I498" s="178" t="e">
        <f t="shared" si="346"/>
        <v>#DIV/0!</v>
      </c>
      <c r="J498" s="19">
        <f t="shared" si="341"/>
        <v>1</v>
      </c>
      <c r="K498" s="68">
        <f t="shared" si="348"/>
        <v>0</v>
      </c>
      <c r="L498" s="69"/>
      <c r="M498" s="69"/>
      <c r="N498" s="69"/>
      <c r="O498" s="69"/>
      <c r="P498" s="69"/>
      <c r="Q498" s="73">
        <f t="shared" si="349"/>
        <v>0</v>
      </c>
      <c r="R498" s="68">
        <f t="shared" si="350"/>
        <v>0</v>
      </c>
      <c r="S498" s="69"/>
      <c r="T498" s="69"/>
      <c r="U498" s="69"/>
      <c r="V498" s="69"/>
      <c r="W498" s="69"/>
      <c r="X498" s="71">
        <f t="shared" si="351"/>
        <v>0</v>
      </c>
      <c r="Y498" s="68">
        <f t="shared" si="352"/>
        <v>0</v>
      </c>
      <c r="Z498" s="69"/>
      <c r="AA498" s="69"/>
      <c r="AB498" s="69"/>
      <c r="AC498" s="69"/>
      <c r="AD498" s="69"/>
      <c r="AE498" s="71">
        <f t="shared" si="353"/>
        <v>0</v>
      </c>
      <c r="AF498" s="68">
        <f t="shared" si="354"/>
        <v>0</v>
      </c>
      <c r="AG498" s="69"/>
      <c r="AH498" s="69"/>
      <c r="AI498" s="69"/>
      <c r="AJ498" s="69"/>
      <c r="AK498" s="69"/>
      <c r="AL498" s="71">
        <f t="shared" si="355"/>
        <v>0</v>
      </c>
      <c r="AM498" s="68">
        <f t="shared" si="356"/>
        <v>0</v>
      </c>
      <c r="AN498" s="69"/>
      <c r="AO498" s="69"/>
      <c r="AP498" s="69"/>
      <c r="AQ498" s="69"/>
      <c r="AR498" s="69"/>
      <c r="AS498" s="71">
        <f t="shared" si="357"/>
        <v>0</v>
      </c>
      <c r="AT498" s="68">
        <f t="shared" si="358"/>
        <v>0</v>
      </c>
      <c r="AU498" s="69"/>
      <c r="AV498" s="69"/>
      <c r="AW498" s="69"/>
      <c r="AX498" s="69"/>
      <c r="AY498" s="69"/>
      <c r="AZ498" s="71">
        <f t="shared" si="359"/>
        <v>0</v>
      </c>
      <c r="BA498" s="68">
        <f t="shared" si="360"/>
        <v>0</v>
      </c>
      <c r="BB498" s="69"/>
      <c r="BC498" s="69"/>
      <c r="BD498" s="69"/>
      <c r="BE498" s="69"/>
      <c r="BF498" s="69"/>
      <c r="BG498" s="71">
        <f t="shared" si="361"/>
        <v>0</v>
      </c>
      <c r="BH498" s="68">
        <f t="shared" si="362"/>
        <v>0</v>
      </c>
      <c r="BI498" s="69"/>
      <c r="BJ498" s="69"/>
      <c r="BK498" s="69"/>
      <c r="BL498" s="69"/>
      <c r="BM498" s="69"/>
      <c r="BN498" s="71">
        <f t="shared" si="363"/>
        <v>0</v>
      </c>
      <c r="BO498" s="68">
        <f t="shared" si="364"/>
        <v>0</v>
      </c>
      <c r="BP498" s="69"/>
      <c r="BQ498" s="69"/>
      <c r="BR498" s="69"/>
      <c r="BS498" s="69"/>
      <c r="BT498" s="69"/>
      <c r="BU498" s="71">
        <f t="shared" si="365"/>
        <v>0</v>
      </c>
      <c r="BV498" s="68">
        <f t="shared" si="366"/>
        <v>0</v>
      </c>
      <c r="BW498" s="69"/>
      <c r="BX498" s="69"/>
      <c r="BY498" s="69"/>
      <c r="BZ498" s="69"/>
      <c r="CA498" s="69"/>
      <c r="CB498" s="71">
        <f t="shared" si="367"/>
        <v>0</v>
      </c>
      <c r="CC498" s="68">
        <f t="shared" si="368"/>
        <v>0</v>
      </c>
      <c r="CD498" s="69"/>
      <c r="CE498" s="69"/>
      <c r="CF498" s="69"/>
      <c r="CG498" s="69"/>
      <c r="CH498" s="69"/>
      <c r="CI498" s="71">
        <f t="shared" si="369"/>
        <v>0</v>
      </c>
      <c r="CJ498" s="68">
        <f t="shared" si="370"/>
        <v>0</v>
      </c>
      <c r="CK498" s="69"/>
      <c r="CL498" s="69"/>
      <c r="CM498" s="69"/>
      <c r="CN498" s="69"/>
      <c r="CO498" s="69"/>
      <c r="CP498" s="71">
        <f t="shared" si="371"/>
        <v>0</v>
      </c>
      <c r="CQ498" s="68">
        <f t="shared" si="372"/>
        <v>0</v>
      </c>
      <c r="CR498" s="69"/>
      <c r="CS498" s="69"/>
      <c r="CT498" s="69"/>
      <c r="CU498" s="69"/>
      <c r="CV498" s="69"/>
      <c r="CW498" s="71">
        <f t="shared" si="373"/>
        <v>0</v>
      </c>
      <c r="CX498" s="68">
        <f t="shared" si="374"/>
        <v>0</v>
      </c>
      <c r="CY498" s="69"/>
      <c r="CZ498" s="69"/>
      <c r="DA498" s="69"/>
      <c r="DB498" s="69"/>
      <c r="DC498" s="69"/>
      <c r="DD498" s="71">
        <f t="shared" si="375"/>
        <v>0</v>
      </c>
      <c r="DE498" s="68">
        <f t="shared" si="376"/>
        <v>0</v>
      </c>
      <c r="DF498" s="69"/>
      <c r="DG498" s="69"/>
      <c r="DH498" s="69"/>
      <c r="DI498" s="69"/>
      <c r="DJ498" s="69"/>
      <c r="DK498" s="71">
        <f t="shared" si="377"/>
        <v>0</v>
      </c>
      <c r="DL498" s="68">
        <f t="shared" si="378"/>
        <v>0</v>
      </c>
      <c r="DM498" s="69"/>
      <c r="DN498" s="69"/>
      <c r="DO498" s="69"/>
      <c r="DP498" s="69"/>
      <c r="DQ498" s="69"/>
      <c r="DR498" s="71">
        <f t="shared" si="379"/>
        <v>0</v>
      </c>
      <c r="DS498" s="68">
        <f t="shared" si="380"/>
        <v>0</v>
      </c>
      <c r="DT498" s="69"/>
      <c r="DU498" s="69"/>
      <c r="DV498" s="69"/>
      <c r="DW498" s="69"/>
      <c r="DX498" s="69"/>
      <c r="DY498" s="71">
        <f t="shared" si="381"/>
        <v>0</v>
      </c>
      <c r="DZ498" s="68">
        <f t="shared" si="382"/>
        <v>0</v>
      </c>
      <c r="EA498" s="69"/>
      <c r="EB498" s="69"/>
      <c r="EC498" s="69"/>
      <c r="ED498" s="69"/>
      <c r="EE498" s="69"/>
      <c r="EF498" s="71">
        <f t="shared" si="383"/>
        <v>0</v>
      </c>
      <c r="EG498" s="70">
        <f t="shared" si="342"/>
        <v>1</v>
      </c>
      <c r="EH498" s="73">
        <f t="shared" si="343"/>
        <v>0</v>
      </c>
      <c r="EI498" s="70">
        <f t="shared" si="344"/>
        <v>0</v>
      </c>
      <c r="EJ498" s="66">
        <f t="shared" si="345"/>
        <v>0</v>
      </c>
      <c r="EM498" s="67"/>
    </row>
    <row r="499" spans="1:143" outlineLevel="1" x14ac:dyDescent="0.2">
      <c r="A499" s="302" t="s">
        <v>638</v>
      </c>
      <c r="B499" s="303" t="s">
        <v>278</v>
      </c>
      <c r="C499" s="306" t="str">
        <f>IFERROR(IFERROR(IF(MATCH(B499,[1]SINAPI!$A$3:$A$7037,0),(PROPER(VLOOKUP(B499,[1]SINAPI!$A$3:$E$7037,5,0))),0),IFERROR(IF(MATCH(B499,'[1]CDHU-182'!$A$9:$A$4098,0),(UPPER(VLOOKUP(B499,'[1]CDHU-182'!$A$9:$H$4098,8,0))),0),IFERROR(IF(MATCH(B499,[1]FDE!$A$7:$A$3232,0),(VLOOKUP(B499,[1]FDE!$A$7:$E$3232,5,0)),0),IF(MATCH(B499,'[1]SIURB Edif'!$A$2:$A$2699,0),(PROPER(VLOOKUP(B499,'[1]SIURB Edif'!A$2:E$2699,5,0))),0))))," ")</f>
        <v>CDHU-182</v>
      </c>
      <c r="D499" s="169" t="s">
        <v>850</v>
      </c>
      <c r="E499" s="170" t="s">
        <v>75</v>
      </c>
      <c r="F499" s="174">
        <v>1</v>
      </c>
      <c r="G499" s="74"/>
      <c r="H499" s="177">
        <f t="shared" ref="H499" si="384">ROUND(IFERROR(F499*G499," - "),2)</f>
        <v>0</v>
      </c>
      <c r="I499" s="178" t="e">
        <f t="shared" si="346"/>
        <v>#DIV/0!</v>
      </c>
      <c r="J499" s="19">
        <f t="shared" ref="J499" si="385">EG499</f>
        <v>1</v>
      </c>
      <c r="K499" s="68">
        <f t="shared" ref="K499" si="386">SUM(L499:P499)</f>
        <v>0</v>
      </c>
      <c r="L499" s="69"/>
      <c r="M499" s="69"/>
      <c r="N499" s="69"/>
      <c r="O499" s="69"/>
      <c r="P499" s="69"/>
      <c r="Q499" s="73">
        <f t="shared" ref="Q499" si="387">K499*$H499</f>
        <v>0</v>
      </c>
      <c r="R499" s="68">
        <f t="shared" ref="R499" si="388">SUM(S499:W499)</f>
        <v>0</v>
      </c>
      <c r="S499" s="69"/>
      <c r="T499" s="69"/>
      <c r="U499" s="69"/>
      <c r="V499" s="69"/>
      <c r="W499" s="69"/>
      <c r="X499" s="71">
        <f t="shared" ref="X499" si="389">R499*$H499</f>
        <v>0</v>
      </c>
      <c r="Y499" s="68">
        <f t="shared" ref="Y499" si="390">SUM(Z499:AD499)</f>
        <v>0</v>
      </c>
      <c r="Z499" s="69"/>
      <c r="AA499" s="69"/>
      <c r="AB499" s="69"/>
      <c r="AC499" s="69"/>
      <c r="AD499" s="69"/>
      <c r="AE499" s="71">
        <f t="shared" ref="AE499" si="391">Y499*$H499</f>
        <v>0</v>
      </c>
      <c r="AF499" s="68">
        <f t="shared" ref="AF499" si="392">SUM(AG499:AK499)</f>
        <v>0</v>
      </c>
      <c r="AG499" s="69"/>
      <c r="AH499" s="69"/>
      <c r="AI499" s="69"/>
      <c r="AJ499" s="69"/>
      <c r="AK499" s="69"/>
      <c r="AL499" s="71">
        <f t="shared" ref="AL499" si="393">AF499*$H499</f>
        <v>0</v>
      </c>
      <c r="AM499" s="68">
        <f t="shared" ref="AM499" si="394">SUM(AN499:AR499)</f>
        <v>0</v>
      </c>
      <c r="AN499" s="69"/>
      <c r="AO499" s="69"/>
      <c r="AP499" s="69"/>
      <c r="AQ499" s="69"/>
      <c r="AR499" s="69"/>
      <c r="AS499" s="71">
        <f t="shared" ref="AS499" si="395">AM499*$H499</f>
        <v>0</v>
      </c>
      <c r="AT499" s="68">
        <f t="shared" ref="AT499" si="396">SUM(AU499:AY499)</f>
        <v>0</v>
      </c>
      <c r="AU499" s="69"/>
      <c r="AV499" s="69"/>
      <c r="AW499" s="69"/>
      <c r="AX499" s="69"/>
      <c r="AY499" s="69"/>
      <c r="AZ499" s="71">
        <f t="shared" ref="AZ499" si="397">AT499*$H499</f>
        <v>0</v>
      </c>
      <c r="BA499" s="68">
        <f t="shared" ref="BA499" si="398">SUM(BB499:BF499)</f>
        <v>0</v>
      </c>
      <c r="BB499" s="69"/>
      <c r="BC499" s="69"/>
      <c r="BD499" s="69"/>
      <c r="BE499" s="69"/>
      <c r="BF499" s="69"/>
      <c r="BG499" s="71">
        <f t="shared" ref="BG499" si="399">BA499*$H499</f>
        <v>0</v>
      </c>
      <c r="BH499" s="68">
        <f t="shared" ref="BH499" si="400">SUM(BI499:BM499)</f>
        <v>0</v>
      </c>
      <c r="BI499" s="69"/>
      <c r="BJ499" s="69"/>
      <c r="BK499" s="69"/>
      <c r="BL499" s="69"/>
      <c r="BM499" s="69"/>
      <c r="BN499" s="71">
        <f t="shared" ref="BN499" si="401">BH499*$H499</f>
        <v>0</v>
      </c>
      <c r="BO499" s="68">
        <f t="shared" ref="BO499" si="402">SUM(BP499:BT499)</f>
        <v>0</v>
      </c>
      <c r="BP499" s="69"/>
      <c r="BQ499" s="69"/>
      <c r="BR499" s="69"/>
      <c r="BS499" s="69"/>
      <c r="BT499" s="69"/>
      <c r="BU499" s="71">
        <f t="shared" ref="BU499" si="403">BO499*$H499</f>
        <v>0</v>
      </c>
      <c r="BV499" s="68">
        <f t="shared" ref="BV499" si="404">SUM(BW499:CA499)</f>
        <v>0</v>
      </c>
      <c r="BW499" s="69"/>
      <c r="BX499" s="69"/>
      <c r="BY499" s="69"/>
      <c r="BZ499" s="69"/>
      <c r="CA499" s="69"/>
      <c r="CB499" s="71">
        <f t="shared" ref="CB499" si="405">BV499*$H499</f>
        <v>0</v>
      </c>
      <c r="CC499" s="68">
        <f t="shared" ref="CC499" si="406">SUM(CD499:CH499)</f>
        <v>0</v>
      </c>
      <c r="CD499" s="69"/>
      <c r="CE499" s="69"/>
      <c r="CF499" s="69"/>
      <c r="CG499" s="69"/>
      <c r="CH499" s="69"/>
      <c r="CI499" s="71">
        <f t="shared" ref="CI499" si="407">CC499*$H499</f>
        <v>0</v>
      </c>
      <c r="CJ499" s="68">
        <f t="shared" ref="CJ499" si="408">SUM(CK499:CO499)</f>
        <v>0</v>
      </c>
      <c r="CK499" s="69"/>
      <c r="CL499" s="69"/>
      <c r="CM499" s="69"/>
      <c r="CN499" s="69"/>
      <c r="CO499" s="69"/>
      <c r="CP499" s="71">
        <f t="shared" ref="CP499" si="409">CJ499*$H499</f>
        <v>0</v>
      </c>
      <c r="CQ499" s="68">
        <f t="shared" ref="CQ499" si="410">SUM(CR499:CV499)</f>
        <v>0</v>
      </c>
      <c r="CR499" s="69"/>
      <c r="CS499" s="69"/>
      <c r="CT499" s="69"/>
      <c r="CU499" s="69"/>
      <c r="CV499" s="69"/>
      <c r="CW499" s="71">
        <f t="shared" ref="CW499" si="411">CQ499*$H499</f>
        <v>0</v>
      </c>
      <c r="CX499" s="68">
        <f t="shared" ref="CX499" si="412">SUM(CY499:DC499)</f>
        <v>0</v>
      </c>
      <c r="CY499" s="69"/>
      <c r="CZ499" s="69"/>
      <c r="DA499" s="69"/>
      <c r="DB499" s="69"/>
      <c r="DC499" s="69"/>
      <c r="DD499" s="71">
        <f t="shared" ref="DD499" si="413">CX499*$H499</f>
        <v>0</v>
      </c>
      <c r="DE499" s="68">
        <f t="shared" ref="DE499" si="414">SUM(DF499:DJ499)</f>
        <v>0</v>
      </c>
      <c r="DF499" s="69"/>
      <c r="DG499" s="69"/>
      <c r="DH499" s="69"/>
      <c r="DI499" s="69"/>
      <c r="DJ499" s="69"/>
      <c r="DK499" s="71">
        <f t="shared" ref="DK499" si="415">DE499*$H499</f>
        <v>0</v>
      </c>
      <c r="DL499" s="68">
        <f t="shared" ref="DL499" si="416">SUM(DM499:DQ499)</f>
        <v>0</v>
      </c>
      <c r="DM499" s="69"/>
      <c r="DN499" s="69"/>
      <c r="DO499" s="69"/>
      <c r="DP499" s="69"/>
      <c r="DQ499" s="69"/>
      <c r="DR499" s="71">
        <f t="shared" ref="DR499" si="417">DL499*$H499</f>
        <v>0</v>
      </c>
      <c r="DS499" s="68">
        <f t="shared" ref="DS499" si="418">SUM(DT499:DX499)</f>
        <v>0</v>
      </c>
      <c r="DT499" s="69"/>
      <c r="DU499" s="69"/>
      <c r="DV499" s="69"/>
      <c r="DW499" s="69"/>
      <c r="DX499" s="69"/>
      <c r="DY499" s="71">
        <f t="shared" ref="DY499" si="419">DS499*$H499</f>
        <v>0</v>
      </c>
      <c r="DZ499" s="68">
        <f t="shared" ref="DZ499" si="420">SUM(EA499:EE499)</f>
        <v>0</v>
      </c>
      <c r="EA499" s="69"/>
      <c r="EB499" s="69"/>
      <c r="EC499" s="69"/>
      <c r="ED499" s="69"/>
      <c r="EE499" s="69"/>
      <c r="EF499" s="71">
        <f t="shared" ref="EF499" si="421">DZ499*$H499</f>
        <v>0</v>
      </c>
      <c r="EG499" s="70">
        <f t="shared" ref="EG499" si="422">1-EI499</f>
        <v>1</v>
      </c>
      <c r="EH499" s="73">
        <f t="shared" ref="EH499" si="423">H499-EJ499</f>
        <v>0</v>
      </c>
      <c r="EI499" s="70">
        <f t="shared" ref="EI499" si="424">SUM(CJ499,CC499,BV499,BO499,BH499,BA499,AT499,AM499,AF499,Y499,R499,K499,CQ499,CX499,DE499,DL499,DS499,DZ499)</f>
        <v>0</v>
      </c>
      <c r="EJ499" s="66">
        <f t="shared" ref="EJ499" si="425">SUM(CP499,CI499,CB499,BU499,BN499,BG499,AZ499,AS499,AL499,AE499,X499,Q499,CW499,DD499,DK499,DR499,DY499,EF499)</f>
        <v>0</v>
      </c>
      <c r="EM499" s="67"/>
    </row>
    <row r="500" spans="1:143" outlineLevel="1" x14ac:dyDescent="0.2">
      <c r="A500" s="302" t="s">
        <v>639</v>
      </c>
      <c r="B500" s="303" t="s">
        <v>259</v>
      </c>
      <c r="C500" s="306" t="str">
        <f>IFERROR(IFERROR(IF(MATCH(B500,[1]SINAPI!$A$3:$A$7037,0),(PROPER(VLOOKUP(B500,[1]SINAPI!$A$3:$E$7037,5,0))),0),IFERROR(IF(MATCH(B500,'[1]CDHU-182'!$A$9:$A$4098,0),(UPPER(VLOOKUP(B500,'[1]CDHU-182'!$A$9:$H$4098,8,0))),0),IFERROR(IF(MATCH(B500,[1]FDE!$A$7:$A$3232,0),(VLOOKUP(B500,[1]FDE!$A$7:$E$3232,5,0)),0),IF(MATCH(B500,'[1]SIURB Edif'!$A$2:$A$2699,0),(PROPER(VLOOKUP(B500,'[1]SIURB Edif'!A$2:E$2699,5,0))),0))))," ")</f>
        <v>CDHU-182</v>
      </c>
      <c r="D500" s="169" t="s">
        <v>851</v>
      </c>
      <c r="E500" s="170" t="s">
        <v>75</v>
      </c>
      <c r="F500" s="174">
        <v>22</v>
      </c>
      <c r="G500" s="74"/>
      <c r="H500" s="177">
        <f t="shared" si="347"/>
        <v>0</v>
      </c>
      <c r="I500" s="178" t="e">
        <f t="shared" si="346"/>
        <v>#DIV/0!</v>
      </c>
      <c r="J500" s="19">
        <f t="shared" si="341"/>
        <v>1</v>
      </c>
      <c r="K500" s="68">
        <f t="shared" si="348"/>
        <v>0</v>
      </c>
      <c r="L500" s="69"/>
      <c r="M500" s="69"/>
      <c r="N500" s="69"/>
      <c r="O500" s="69"/>
      <c r="P500" s="69"/>
      <c r="Q500" s="73">
        <f t="shared" si="349"/>
        <v>0</v>
      </c>
      <c r="R500" s="68">
        <f t="shared" si="350"/>
        <v>0</v>
      </c>
      <c r="S500" s="69"/>
      <c r="T500" s="69"/>
      <c r="U500" s="69"/>
      <c r="V500" s="69"/>
      <c r="W500" s="69"/>
      <c r="X500" s="71">
        <f t="shared" si="351"/>
        <v>0</v>
      </c>
      <c r="Y500" s="68">
        <f t="shared" si="352"/>
        <v>0</v>
      </c>
      <c r="Z500" s="69"/>
      <c r="AA500" s="69"/>
      <c r="AB500" s="69"/>
      <c r="AC500" s="69"/>
      <c r="AD500" s="69"/>
      <c r="AE500" s="71">
        <f t="shared" si="353"/>
        <v>0</v>
      </c>
      <c r="AF500" s="68">
        <f t="shared" si="354"/>
        <v>0</v>
      </c>
      <c r="AG500" s="69"/>
      <c r="AH500" s="69"/>
      <c r="AI500" s="69"/>
      <c r="AJ500" s="69"/>
      <c r="AK500" s="69"/>
      <c r="AL500" s="71">
        <f t="shared" si="355"/>
        <v>0</v>
      </c>
      <c r="AM500" s="68">
        <f t="shared" si="356"/>
        <v>0</v>
      </c>
      <c r="AN500" s="69"/>
      <c r="AO500" s="69"/>
      <c r="AP500" s="69"/>
      <c r="AQ500" s="69"/>
      <c r="AR500" s="69"/>
      <c r="AS500" s="71">
        <f t="shared" si="357"/>
        <v>0</v>
      </c>
      <c r="AT500" s="68">
        <f t="shared" si="358"/>
        <v>0</v>
      </c>
      <c r="AU500" s="69"/>
      <c r="AV500" s="69"/>
      <c r="AW500" s="69"/>
      <c r="AX500" s="69"/>
      <c r="AY500" s="69"/>
      <c r="AZ500" s="71">
        <f t="shared" si="359"/>
        <v>0</v>
      </c>
      <c r="BA500" s="68">
        <f t="shared" si="360"/>
        <v>0</v>
      </c>
      <c r="BB500" s="69"/>
      <c r="BC500" s="69"/>
      <c r="BD500" s="69"/>
      <c r="BE500" s="69"/>
      <c r="BF500" s="69"/>
      <c r="BG500" s="71">
        <f t="shared" si="361"/>
        <v>0</v>
      </c>
      <c r="BH500" s="68">
        <f t="shared" si="362"/>
        <v>0</v>
      </c>
      <c r="BI500" s="69"/>
      <c r="BJ500" s="69"/>
      <c r="BK500" s="69"/>
      <c r="BL500" s="69"/>
      <c r="BM500" s="69"/>
      <c r="BN500" s="71">
        <f t="shared" si="363"/>
        <v>0</v>
      </c>
      <c r="BO500" s="68">
        <f t="shared" si="364"/>
        <v>0</v>
      </c>
      <c r="BP500" s="69"/>
      <c r="BQ500" s="69"/>
      <c r="BR500" s="69"/>
      <c r="BS500" s="69"/>
      <c r="BT500" s="69"/>
      <c r="BU500" s="71">
        <f t="shared" si="365"/>
        <v>0</v>
      </c>
      <c r="BV500" s="68">
        <f t="shared" si="366"/>
        <v>0</v>
      </c>
      <c r="BW500" s="69"/>
      <c r="BX500" s="69"/>
      <c r="BY500" s="69"/>
      <c r="BZ500" s="69"/>
      <c r="CA500" s="69"/>
      <c r="CB500" s="71">
        <f t="shared" si="367"/>
        <v>0</v>
      </c>
      <c r="CC500" s="68">
        <f t="shared" si="368"/>
        <v>0</v>
      </c>
      <c r="CD500" s="69"/>
      <c r="CE500" s="69"/>
      <c r="CF500" s="69"/>
      <c r="CG500" s="69"/>
      <c r="CH500" s="69"/>
      <c r="CI500" s="71">
        <f t="shared" si="369"/>
        <v>0</v>
      </c>
      <c r="CJ500" s="68">
        <f t="shared" si="370"/>
        <v>0</v>
      </c>
      <c r="CK500" s="69"/>
      <c r="CL500" s="69"/>
      <c r="CM500" s="69"/>
      <c r="CN500" s="69"/>
      <c r="CO500" s="69"/>
      <c r="CP500" s="71">
        <f t="shared" si="371"/>
        <v>0</v>
      </c>
      <c r="CQ500" s="68">
        <f t="shared" si="372"/>
        <v>0</v>
      </c>
      <c r="CR500" s="69"/>
      <c r="CS500" s="69"/>
      <c r="CT500" s="69"/>
      <c r="CU500" s="69"/>
      <c r="CV500" s="69"/>
      <c r="CW500" s="71">
        <f t="shared" si="373"/>
        <v>0</v>
      </c>
      <c r="CX500" s="68">
        <f t="shared" si="374"/>
        <v>0</v>
      </c>
      <c r="CY500" s="69"/>
      <c r="CZ500" s="69"/>
      <c r="DA500" s="69"/>
      <c r="DB500" s="69"/>
      <c r="DC500" s="69"/>
      <c r="DD500" s="71">
        <f t="shared" si="375"/>
        <v>0</v>
      </c>
      <c r="DE500" s="68">
        <f t="shared" si="376"/>
        <v>0</v>
      </c>
      <c r="DF500" s="69"/>
      <c r="DG500" s="69"/>
      <c r="DH500" s="69"/>
      <c r="DI500" s="69"/>
      <c r="DJ500" s="69"/>
      <c r="DK500" s="71">
        <f t="shared" si="377"/>
        <v>0</v>
      </c>
      <c r="DL500" s="68">
        <f t="shared" si="378"/>
        <v>0</v>
      </c>
      <c r="DM500" s="69"/>
      <c r="DN500" s="69"/>
      <c r="DO500" s="69"/>
      <c r="DP500" s="69"/>
      <c r="DQ500" s="69"/>
      <c r="DR500" s="71">
        <f t="shared" si="379"/>
        <v>0</v>
      </c>
      <c r="DS500" s="68">
        <f t="shared" si="380"/>
        <v>0</v>
      </c>
      <c r="DT500" s="69"/>
      <c r="DU500" s="69"/>
      <c r="DV500" s="69"/>
      <c r="DW500" s="69"/>
      <c r="DX500" s="69"/>
      <c r="DY500" s="71">
        <f t="shared" si="381"/>
        <v>0</v>
      </c>
      <c r="DZ500" s="68">
        <f t="shared" si="382"/>
        <v>0</v>
      </c>
      <c r="EA500" s="69"/>
      <c r="EB500" s="69"/>
      <c r="EC500" s="69"/>
      <c r="ED500" s="69"/>
      <c r="EE500" s="69"/>
      <c r="EF500" s="71">
        <f t="shared" si="383"/>
        <v>0</v>
      </c>
      <c r="EG500" s="70">
        <f t="shared" si="342"/>
        <v>1</v>
      </c>
      <c r="EH500" s="73">
        <f t="shared" si="343"/>
        <v>0</v>
      </c>
      <c r="EI500" s="70">
        <f t="shared" si="344"/>
        <v>0</v>
      </c>
      <c r="EJ500" s="66">
        <f t="shared" si="345"/>
        <v>0</v>
      </c>
      <c r="EM500" s="67"/>
    </row>
    <row r="501" spans="1:143" outlineLevel="1" x14ac:dyDescent="0.2">
      <c r="A501" s="313" t="s">
        <v>640</v>
      </c>
      <c r="B501" s="314"/>
      <c r="C501" s="307"/>
      <c r="D501" s="176" t="s">
        <v>598</v>
      </c>
      <c r="E501" s="28">
        <f>SUM(H502:H506)</f>
        <v>0</v>
      </c>
      <c r="F501" s="28"/>
      <c r="G501" s="28"/>
      <c r="H501" s="28"/>
      <c r="I501" s="27" t="e">
        <f>E501/$G$686</f>
        <v>#DIV/0!</v>
      </c>
      <c r="J501" s="19">
        <f t="shared" ref="J501:J506" si="426">EG501</f>
        <v>1</v>
      </c>
      <c r="K501" s="68"/>
      <c r="L501" s="69"/>
      <c r="M501" s="69"/>
      <c r="N501" s="69"/>
      <c r="O501" s="69"/>
      <c r="P501" s="70"/>
      <c r="Q501" s="73"/>
      <c r="R501" s="68"/>
      <c r="S501" s="69"/>
      <c r="T501" s="69"/>
      <c r="U501" s="69"/>
      <c r="V501" s="69"/>
      <c r="W501" s="70"/>
      <c r="X501" s="71"/>
      <c r="Y501" s="68"/>
      <c r="Z501" s="69"/>
      <c r="AA501" s="69"/>
      <c r="AB501" s="69"/>
      <c r="AC501" s="69"/>
      <c r="AD501" s="70"/>
      <c r="AE501" s="71"/>
      <c r="AF501" s="68"/>
      <c r="AG501" s="69"/>
      <c r="AH501" s="69"/>
      <c r="AI501" s="69"/>
      <c r="AJ501" s="69"/>
      <c r="AK501" s="70"/>
      <c r="AL501" s="71"/>
      <c r="AM501" s="68"/>
      <c r="AN501" s="69"/>
      <c r="AO501" s="69"/>
      <c r="AP501" s="69"/>
      <c r="AQ501" s="69"/>
      <c r="AR501" s="70"/>
      <c r="AS501" s="71"/>
      <c r="AT501" s="68"/>
      <c r="AU501" s="69"/>
      <c r="AV501" s="69"/>
      <c r="AW501" s="69"/>
      <c r="AX501" s="69"/>
      <c r="AY501" s="70"/>
      <c r="AZ501" s="71"/>
      <c r="BA501" s="68"/>
      <c r="BB501" s="69"/>
      <c r="BC501" s="69"/>
      <c r="BD501" s="69"/>
      <c r="BE501" s="69"/>
      <c r="BF501" s="70"/>
      <c r="BG501" s="71"/>
      <c r="BH501" s="68"/>
      <c r="BI501" s="69"/>
      <c r="BJ501" s="69"/>
      <c r="BK501" s="69"/>
      <c r="BL501" s="69"/>
      <c r="BM501" s="70"/>
      <c r="BN501" s="71"/>
      <c r="BO501" s="68"/>
      <c r="BP501" s="69"/>
      <c r="BQ501" s="69"/>
      <c r="BR501" s="69"/>
      <c r="BS501" s="69"/>
      <c r="BT501" s="70"/>
      <c r="BU501" s="71"/>
      <c r="BV501" s="68"/>
      <c r="BW501" s="69"/>
      <c r="BX501" s="69"/>
      <c r="BY501" s="69"/>
      <c r="BZ501" s="69"/>
      <c r="CA501" s="70"/>
      <c r="CB501" s="71"/>
      <c r="CC501" s="68"/>
      <c r="CD501" s="69"/>
      <c r="CE501" s="69"/>
      <c r="CF501" s="69"/>
      <c r="CG501" s="69"/>
      <c r="CH501" s="70"/>
      <c r="CI501" s="71"/>
      <c r="CJ501" s="68"/>
      <c r="CK501" s="69"/>
      <c r="CL501" s="69"/>
      <c r="CM501" s="69"/>
      <c r="CN501" s="69"/>
      <c r="CO501" s="70"/>
      <c r="CP501" s="71"/>
      <c r="CQ501" s="68"/>
      <c r="CR501" s="69"/>
      <c r="CS501" s="69"/>
      <c r="CT501" s="69"/>
      <c r="CU501" s="69"/>
      <c r="CV501" s="70"/>
      <c r="CW501" s="71"/>
      <c r="CX501" s="68"/>
      <c r="CY501" s="69"/>
      <c r="CZ501" s="69"/>
      <c r="DA501" s="69"/>
      <c r="DB501" s="69"/>
      <c r="DC501" s="70"/>
      <c r="DD501" s="71"/>
      <c r="DE501" s="68"/>
      <c r="DF501" s="69"/>
      <c r="DG501" s="69"/>
      <c r="DH501" s="69"/>
      <c r="DI501" s="69"/>
      <c r="DJ501" s="70"/>
      <c r="DK501" s="71"/>
      <c r="DL501" s="68"/>
      <c r="DM501" s="69"/>
      <c r="DN501" s="69"/>
      <c r="DO501" s="69"/>
      <c r="DP501" s="69"/>
      <c r="DQ501" s="70"/>
      <c r="DR501" s="71"/>
      <c r="DS501" s="68"/>
      <c r="DT501" s="69"/>
      <c r="DU501" s="69"/>
      <c r="DV501" s="69"/>
      <c r="DW501" s="69"/>
      <c r="DX501" s="70"/>
      <c r="DY501" s="71"/>
      <c r="DZ501" s="68"/>
      <c r="EA501" s="69"/>
      <c r="EB501" s="69"/>
      <c r="EC501" s="69"/>
      <c r="ED501" s="69"/>
      <c r="EE501" s="70"/>
      <c r="EF501" s="71"/>
      <c r="EG501" s="70">
        <f t="shared" ref="EG501:EG506" si="427">1-EI501</f>
        <v>1</v>
      </c>
      <c r="EH501" s="73">
        <f t="shared" ref="EH501:EH506" si="428">H501-EJ501</f>
        <v>0</v>
      </c>
      <c r="EI501" s="70">
        <f t="shared" ref="EI501:EI506" si="429">SUM(CJ501,CC501,BV501,BO501,BH501,BA501,AT501,AM501,AF501,Y501,R501,K501,CQ501,CX501,DE501,DL501,DS501,DZ501)</f>
        <v>0</v>
      </c>
      <c r="EJ501" s="66">
        <f t="shared" ref="EJ501:EJ506" si="430">SUM(CP501,CI501,CB501,BU501,BN501,BG501,AZ501,AS501,AL501,AE501,X501,Q501,CW501,DD501,DK501,DR501,DY501,EF501)</f>
        <v>0</v>
      </c>
      <c r="EM501" s="67"/>
    </row>
    <row r="502" spans="1:143" ht="25.5" outlineLevel="1" x14ac:dyDescent="0.2">
      <c r="A502" s="302" t="s">
        <v>641</v>
      </c>
      <c r="B502" s="303" t="s">
        <v>283</v>
      </c>
      <c r="C502" s="306" t="str">
        <f>IFERROR(IFERROR(IF(MATCH(B502,[1]SINAPI!$A$3:$A$7037,0),(PROPER(VLOOKUP(B502,[1]SINAPI!$A$3:$E$7037,5,0))),0),IFERROR(IF(MATCH(B502,'[1]CDHU-182'!$A$9:$A$4098,0),(UPPER(VLOOKUP(B502,'[1]CDHU-182'!$A$9:$H$4098,8,0))),0),IFERROR(IF(MATCH(B502,[1]FDE!$A$7:$A$3232,0),(VLOOKUP(B502,[1]FDE!$A$7:$E$3232,5,0)),0),IF(MATCH(B502,'[1]SIURB Edif'!$A$2:$A$2699,0),(PROPER(VLOOKUP(B502,'[1]SIURB Edif'!A$2:E$2699,5,0))),0))))," ")</f>
        <v>CDHU-182</v>
      </c>
      <c r="D502" s="169" t="s">
        <v>824</v>
      </c>
      <c r="E502" s="170" t="s">
        <v>75</v>
      </c>
      <c r="F502" s="174">
        <v>17</v>
      </c>
      <c r="G502" s="74"/>
      <c r="H502" s="177">
        <f>ROUND(IFERROR(F502*G502," - "),2)</f>
        <v>0</v>
      </c>
      <c r="I502" s="178" t="e">
        <f>H502/$G$686</f>
        <v>#DIV/0!</v>
      </c>
      <c r="J502" s="19">
        <f t="shared" si="426"/>
        <v>1</v>
      </c>
      <c r="K502" s="68">
        <f>SUM(L502:P502)</f>
        <v>0</v>
      </c>
      <c r="L502" s="69"/>
      <c r="M502" s="69"/>
      <c r="N502" s="69"/>
      <c r="O502" s="69"/>
      <c r="P502" s="69"/>
      <c r="Q502" s="73">
        <f>K502*$H502</f>
        <v>0</v>
      </c>
      <c r="R502" s="68">
        <f>SUM(S502:W502)</f>
        <v>0</v>
      </c>
      <c r="S502" s="69"/>
      <c r="T502" s="69"/>
      <c r="U502" s="69"/>
      <c r="V502" s="69"/>
      <c r="W502" s="69"/>
      <c r="X502" s="71">
        <f>R502*$H502</f>
        <v>0</v>
      </c>
      <c r="Y502" s="68">
        <f>SUM(Z502:AD502)</f>
        <v>0</v>
      </c>
      <c r="Z502" s="69"/>
      <c r="AA502" s="69"/>
      <c r="AB502" s="69"/>
      <c r="AC502" s="69"/>
      <c r="AD502" s="69"/>
      <c r="AE502" s="71">
        <f>Y502*$H502</f>
        <v>0</v>
      </c>
      <c r="AF502" s="68">
        <f>SUM(AG502:AK502)</f>
        <v>0</v>
      </c>
      <c r="AG502" s="69"/>
      <c r="AH502" s="69"/>
      <c r="AI502" s="69"/>
      <c r="AJ502" s="69"/>
      <c r="AK502" s="69"/>
      <c r="AL502" s="71">
        <f>AF502*$H502</f>
        <v>0</v>
      </c>
      <c r="AM502" s="68">
        <f>SUM(AN502:AR502)</f>
        <v>0</v>
      </c>
      <c r="AN502" s="69"/>
      <c r="AO502" s="69"/>
      <c r="AP502" s="69"/>
      <c r="AQ502" s="69"/>
      <c r="AR502" s="69"/>
      <c r="AS502" s="71">
        <f>AM502*$H502</f>
        <v>0</v>
      </c>
      <c r="AT502" s="68">
        <f>SUM(AU502:AY502)</f>
        <v>0</v>
      </c>
      <c r="AU502" s="69"/>
      <c r="AV502" s="69"/>
      <c r="AW502" s="69"/>
      <c r="AX502" s="69"/>
      <c r="AY502" s="69"/>
      <c r="AZ502" s="71">
        <f>AT502*$H502</f>
        <v>0</v>
      </c>
      <c r="BA502" s="68">
        <f>SUM(BB502:BF502)</f>
        <v>0</v>
      </c>
      <c r="BB502" s="69"/>
      <c r="BC502" s="69"/>
      <c r="BD502" s="69"/>
      <c r="BE502" s="69"/>
      <c r="BF502" s="69"/>
      <c r="BG502" s="71">
        <f>BA502*$H502</f>
        <v>0</v>
      </c>
      <c r="BH502" s="68">
        <f>SUM(BI502:BM502)</f>
        <v>0</v>
      </c>
      <c r="BI502" s="69"/>
      <c r="BJ502" s="69"/>
      <c r="BK502" s="69"/>
      <c r="BL502" s="69"/>
      <c r="BM502" s="69"/>
      <c r="BN502" s="71">
        <f>BH502*$H502</f>
        <v>0</v>
      </c>
      <c r="BO502" s="68">
        <f>SUM(BP502:BT502)</f>
        <v>0</v>
      </c>
      <c r="BP502" s="69"/>
      <c r="BQ502" s="69"/>
      <c r="BR502" s="69"/>
      <c r="BS502" s="69"/>
      <c r="BT502" s="69"/>
      <c r="BU502" s="71">
        <f>BO502*$H502</f>
        <v>0</v>
      </c>
      <c r="BV502" s="68">
        <f>SUM(BW502:CA502)</f>
        <v>0</v>
      </c>
      <c r="BW502" s="69"/>
      <c r="BX502" s="69"/>
      <c r="BY502" s="69"/>
      <c r="BZ502" s="69"/>
      <c r="CA502" s="69"/>
      <c r="CB502" s="71">
        <f>BV502*$H502</f>
        <v>0</v>
      </c>
      <c r="CC502" s="68">
        <f>SUM(CD502:CH502)</f>
        <v>0</v>
      </c>
      <c r="CD502" s="69"/>
      <c r="CE502" s="69"/>
      <c r="CF502" s="69"/>
      <c r="CG502" s="69"/>
      <c r="CH502" s="69"/>
      <c r="CI502" s="71">
        <f>CC502*$H502</f>
        <v>0</v>
      </c>
      <c r="CJ502" s="68">
        <f>SUM(CK502:CO502)</f>
        <v>0</v>
      </c>
      <c r="CK502" s="69"/>
      <c r="CL502" s="69"/>
      <c r="CM502" s="69"/>
      <c r="CN502" s="69"/>
      <c r="CO502" s="69"/>
      <c r="CP502" s="71">
        <f>CJ502*$H502</f>
        <v>0</v>
      </c>
      <c r="CQ502" s="68">
        <f>SUM(CR502:CV502)</f>
        <v>0</v>
      </c>
      <c r="CR502" s="69"/>
      <c r="CS502" s="69"/>
      <c r="CT502" s="69"/>
      <c r="CU502" s="69"/>
      <c r="CV502" s="69"/>
      <c r="CW502" s="71">
        <f>CQ502*$H502</f>
        <v>0</v>
      </c>
      <c r="CX502" s="68">
        <f>SUM(CY502:DC502)</f>
        <v>0</v>
      </c>
      <c r="CY502" s="69"/>
      <c r="CZ502" s="69"/>
      <c r="DA502" s="69"/>
      <c r="DB502" s="69"/>
      <c r="DC502" s="69"/>
      <c r="DD502" s="71">
        <f>CX502*$H502</f>
        <v>0</v>
      </c>
      <c r="DE502" s="68">
        <f>SUM(DF502:DJ502)</f>
        <v>0</v>
      </c>
      <c r="DF502" s="69"/>
      <c r="DG502" s="69"/>
      <c r="DH502" s="69"/>
      <c r="DI502" s="69"/>
      <c r="DJ502" s="69"/>
      <c r="DK502" s="71">
        <f>DE502*$H502</f>
        <v>0</v>
      </c>
      <c r="DL502" s="68">
        <f>SUM(DM502:DQ502)</f>
        <v>0</v>
      </c>
      <c r="DM502" s="69"/>
      <c r="DN502" s="69"/>
      <c r="DO502" s="69"/>
      <c r="DP502" s="69"/>
      <c r="DQ502" s="69"/>
      <c r="DR502" s="71">
        <f>DL502*$H502</f>
        <v>0</v>
      </c>
      <c r="DS502" s="68">
        <f>SUM(DT502:DX502)</f>
        <v>0</v>
      </c>
      <c r="DT502" s="69"/>
      <c r="DU502" s="69"/>
      <c r="DV502" s="69"/>
      <c r="DW502" s="69"/>
      <c r="DX502" s="69"/>
      <c r="DY502" s="71">
        <f>DS502*$H502</f>
        <v>0</v>
      </c>
      <c r="DZ502" s="68">
        <f>SUM(EA502:EE502)</f>
        <v>0</v>
      </c>
      <c r="EA502" s="69"/>
      <c r="EB502" s="69"/>
      <c r="EC502" s="69"/>
      <c r="ED502" s="69"/>
      <c r="EE502" s="69"/>
      <c r="EF502" s="71">
        <f>DZ502*$H502</f>
        <v>0</v>
      </c>
      <c r="EG502" s="70">
        <f t="shared" si="427"/>
        <v>1</v>
      </c>
      <c r="EH502" s="73">
        <f t="shared" si="428"/>
        <v>0</v>
      </c>
      <c r="EI502" s="70">
        <f t="shared" si="429"/>
        <v>0</v>
      </c>
      <c r="EJ502" s="66">
        <f t="shared" si="430"/>
        <v>0</v>
      </c>
      <c r="EM502" s="67"/>
    </row>
    <row r="503" spans="1:143" ht="25.5" outlineLevel="1" x14ac:dyDescent="0.2">
      <c r="A503" s="302" t="s">
        <v>642</v>
      </c>
      <c r="B503" s="303" t="s">
        <v>284</v>
      </c>
      <c r="C503" s="306" t="str">
        <f>IFERROR(IFERROR(IF(MATCH(B503,[1]SINAPI!$A$3:$A$7037,0),(PROPER(VLOOKUP(B503,[1]SINAPI!$A$3:$E$7037,5,0))),0),IFERROR(IF(MATCH(B503,'[1]CDHU-182'!$A$9:$A$4098,0),(UPPER(VLOOKUP(B503,'[1]CDHU-182'!$A$9:$H$4098,8,0))),0),IFERROR(IF(MATCH(B503,[1]FDE!$A$7:$A$3232,0),(VLOOKUP(B503,[1]FDE!$A$7:$E$3232,5,0)),0),IF(MATCH(B503,'[1]SIURB Edif'!$A$2:$A$2699,0),(PROPER(VLOOKUP(B503,'[1]SIURB Edif'!A$2:E$2699,5,0))),0))))," ")</f>
        <v>CDHU-182</v>
      </c>
      <c r="D503" s="169" t="s">
        <v>852</v>
      </c>
      <c r="E503" s="170" t="s">
        <v>75</v>
      </c>
      <c r="F503" s="174">
        <v>1</v>
      </c>
      <c r="G503" s="74"/>
      <c r="H503" s="177">
        <f t="shared" ref="H503:H506" si="431">ROUND(IFERROR(F503*G503," - "),2)</f>
        <v>0</v>
      </c>
      <c r="I503" s="178" t="e">
        <f>H503/$G$686</f>
        <v>#DIV/0!</v>
      </c>
      <c r="J503" s="19">
        <f t="shared" si="426"/>
        <v>1</v>
      </c>
      <c r="K503" s="68">
        <f t="shared" ref="K503:K506" si="432">SUM(L503:P503)</f>
        <v>0</v>
      </c>
      <c r="L503" s="69"/>
      <c r="M503" s="69"/>
      <c r="N503" s="69"/>
      <c r="O503" s="69"/>
      <c r="P503" s="69"/>
      <c r="Q503" s="73">
        <f t="shared" ref="Q503:Q506" si="433">K503*$H503</f>
        <v>0</v>
      </c>
      <c r="R503" s="68">
        <f t="shared" ref="R503:R506" si="434">SUM(S503:W503)</f>
        <v>0</v>
      </c>
      <c r="S503" s="69"/>
      <c r="T503" s="69"/>
      <c r="U503" s="69"/>
      <c r="V503" s="69"/>
      <c r="W503" s="69"/>
      <c r="X503" s="71">
        <f t="shared" ref="X503:X506" si="435">R503*$H503</f>
        <v>0</v>
      </c>
      <c r="Y503" s="68">
        <f t="shared" ref="Y503:Y506" si="436">SUM(Z503:AD503)</f>
        <v>0</v>
      </c>
      <c r="Z503" s="69"/>
      <c r="AA503" s="69"/>
      <c r="AB503" s="69"/>
      <c r="AC503" s="69"/>
      <c r="AD503" s="69"/>
      <c r="AE503" s="71">
        <f t="shared" ref="AE503:AE506" si="437">Y503*$H503</f>
        <v>0</v>
      </c>
      <c r="AF503" s="68">
        <f t="shared" ref="AF503:AF506" si="438">SUM(AG503:AK503)</f>
        <v>0</v>
      </c>
      <c r="AG503" s="69"/>
      <c r="AH503" s="69"/>
      <c r="AI503" s="69"/>
      <c r="AJ503" s="69"/>
      <c r="AK503" s="69"/>
      <c r="AL503" s="71">
        <f t="shared" ref="AL503:AL506" si="439">AF503*$H503</f>
        <v>0</v>
      </c>
      <c r="AM503" s="68">
        <f t="shared" ref="AM503:AM506" si="440">SUM(AN503:AR503)</f>
        <v>0</v>
      </c>
      <c r="AN503" s="69"/>
      <c r="AO503" s="69"/>
      <c r="AP503" s="69"/>
      <c r="AQ503" s="69"/>
      <c r="AR503" s="69"/>
      <c r="AS503" s="71">
        <f t="shared" ref="AS503:AS506" si="441">AM503*$H503</f>
        <v>0</v>
      </c>
      <c r="AT503" s="68">
        <f t="shared" ref="AT503:AT506" si="442">SUM(AU503:AY503)</f>
        <v>0</v>
      </c>
      <c r="AU503" s="69"/>
      <c r="AV503" s="69"/>
      <c r="AW503" s="69"/>
      <c r="AX503" s="69"/>
      <c r="AY503" s="69"/>
      <c r="AZ503" s="71">
        <f t="shared" ref="AZ503:AZ506" si="443">AT503*$H503</f>
        <v>0</v>
      </c>
      <c r="BA503" s="68">
        <f t="shared" ref="BA503:BA506" si="444">SUM(BB503:BF503)</f>
        <v>0</v>
      </c>
      <c r="BB503" s="69"/>
      <c r="BC503" s="69"/>
      <c r="BD503" s="69"/>
      <c r="BE503" s="69"/>
      <c r="BF503" s="69"/>
      <c r="BG503" s="71">
        <f t="shared" ref="BG503:BG506" si="445">BA503*$H503</f>
        <v>0</v>
      </c>
      <c r="BH503" s="68">
        <f t="shared" ref="BH503:BH506" si="446">SUM(BI503:BM503)</f>
        <v>0</v>
      </c>
      <c r="BI503" s="69"/>
      <c r="BJ503" s="69"/>
      <c r="BK503" s="69"/>
      <c r="BL503" s="69"/>
      <c r="BM503" s="69"/>
      <c r="BN503" s="71">
        <f t="shared" ref="BN503:BN506" si="447">BH503*$H503</f>
        <v>0</v>
      </c>
      <c r="BO503" s="68">
        <f t="shared" ref="BO503:BO506" si="448">SUM(BP503:BT503)</f>
        <v>0</v>
      </c>
      <c r="BP503" s="69"/>
      <c r="BQ503" s="69"/>
      <c r="BR503" s="69"/>
      <c r="BS503" s="69"/>
      <c r="BT503" s="69"/>
      <c r="BU503" s="71">
        <f t="shared" ref="BU503:BU506" si="449">BO503*$H503</f>
        <v>0</v>
      </c>
      <c r="BV503" s="68">
        <f t="shared" ref="BV503:BV506" si="450">SUM(BW503:CA503)</f>
        <v>0</v>
      </c>
      <c r="BW503" s="69"/>
      <c r="BX503" s="69"/>
      <c r="BY503" s="69"/>
      <c r="BZ503" s="69"/>
      <c r="CA503" s="69"/>
      <c r="CB503" s="71">
        <f t="shared" ref="CB503:CB506" si="451">BV503*$H503</f>
        <v>0</v>
      </c>
      <c r="CC503" s="68">
        <f t="shared" ref="CC503:CC506" si="452">SUM(CD503:CH503)</f>
        <v>0</v>
      </c>
      <c r="CD503" s="69"/>
      <c r="CE503" s="69"/>
      <c r="CF503" s="69"/>
      <c r="CG503" s="69"/>
      <c r="CH503" s="69"/>
      <c r="CI503" s="71">
        <f t="shared" ref="CI503:CI506" si="453">CC503*$H503</f>
        <v>0</v>
      </c>
      <c r="CJ503" s="68">
        <f t="shared" ref="CJ503:CJ506" si="454">SUM(CK503:CO503)</f>
        <v>0</v>
      </c>
      <c r="CK503" s="69"/>
      <c r="CL503" s="69"/>
      <c r="CM503" s="69"/>
      <c r="CN503" s="69"/>
      <c r="CO503" s="69"/>
      <c r="CP503" s="71">
        <f t="shared" ref="CP503:CP506" si="455">CJ503*$H503</f>
        <v>0</v>
      </c>
      <c r="CQ503" s="68">
        <f t="shared" ref="CQ503:CQ506" si="456">SUM(CR503:CV503)</f>
        <v>0</v>
      </c>
      <c r="CR503" s="69"/>
      <c r="CS503" s="69"/>
      <c r="CT503" s="69"/>
      <c r="CU503" s="69"/>
      <c r="CV503" s="69"/>
      <c r="CW503" s="71">
        <f t="shared" ref="CW503:CW506" si="457">CQ503*$H503</f>
        <v>0</v>
      </c>
      <c r="CX503" s="68">
        <f t="shared" ref="CX503:CX506" si="458">SUM(CY503:DC503)</f>
        <v>0</v>
      </c>
      <c r="CY503" s="69"/>
      <c r="CZ503" s="69"/>
      <c r="DA503" s="69"/>
      <c r="DB503" s="69"/>
      <c r="DC503" s="69"/>
      <c r="DD503" s="71">
        <f t="shared" ref="DD503:DD506" si="459">CX503*$H503</f>
        <v>0</v>
      </c>
      <c r="DE503" s="68">
        <f t="shared" ref="DE503:DE506" si="460">SUM(DF503:DJ503)</f>
        <v>0</v>
      </c>
      <c r="DF503" s="69"/>
      <c r="DG503" s="69"/>
      <c r="DH503" s="69"/>
      <c r="DI503" s="69"/>
      <c r="DJ503" s="69"/>
      <c r="DK503" s="71">
        <f t="shared" ref="DK503:DK506" si="461">DE503*$H503</f>
        <v>0</v>
      </c>
      <c r="DL503" s="68">
        <f t="shared" ref="DL503:DL506" si="462">SUM(DM503:DQ503)</f>
        <v>0</v>
      </c>
      <c r="DM503" s="69"/>
      <c r="DN503" s="69"/>
      <c r="DO503" s="69"/>
      <c r="DP503" s="69"/>
      <c r="DQ503" s="69"/>
      <c r="DR503" s="71">
        <f t="shared" ref="DR503:DR506" si="463">DL503*$H503</f>
        <v>0</v>
      </c>
      <c r="DS503" s="68">
        <f t="shared" ref="DS503:DS506" si="464">SUM(DT503:DX503)</f>
        <v>0</v>
      </c>
      <c r="DT503" s="69"/>
      <c r="DU503" s="69"/>
      <c r="DV503" s="69"/>
      <c r="DW503" s="69"/>
      <c r="DX503" s="69"/>
      <c r="DY503" s="71">
        <f t="shared" ref="DY503:DY506" si="465">DS503*$H503</f>
        <v>0</v>
      </c>
      <c r="DZ503" s="68">
        <f t="shared" ref="DZ503:DZ506" si="466">SUM(EA503:EE503)</f>
        <v>0</v>
      </c>
      <c r="EA503" s="69"/>
      <c r="EB503" s="69"/>
      <c r="EC503" s="69"/>
      <c r="ED503" s="69"/>
      <c r="EE503" s="69"/>
      <c r="EF503" s="71">
        <f t="shared" ref="EF503:EF506" si="467">DZ503*$H503</f>
        <v>0</v>
      </c>
      <c r="EG503" s="70">
        <f t="shared" si="427"/>
        <v>1</v>
      </c>
      <c r="EH503" s="73">
        <f t="shared" si="428"/>
        <v>0</v>
      </c>
      <c r="EI503" s="70">
        <f t="shared" si="429"/>
        <v>0</v>
      </c>
      <c r="EJ503" s="66">
        <f t="shared" si="430"/>
        <v>0</v>
      </c>
      <c r="EM503" s="67"/>
    </row>
    <row r="504" spans="1:143" outlineLevel="1" x14ac:dyDescent="0.2">
      <c r="A504" s="302" t="s">
        <v>643</v>
      </c>
      <c r="B504" s="303" t="s">
        <v>285</v>
      </c>
      <c r="C504" s="306" t="str">
        <f>IFERROR(IFERROR(IF(MATCH(B504,[1]SINAPI!$A$3:$A$7037,0),(PROPER(VLOOKUP(B504,[1]SINAPI!$A$3:$E$7037,5,0))),0),IFERROR(IF(MATCH(B504,'[1]CDHU-182'!$A$9:$A$4098,0),(UPPER(VLOOKUP(B504,'[1]CDHU-182'!$A$9:$H$4098,8,0))),0),IFERROR(IF(MATCH(B504,[1]FDE!$A$7:$A$3232,0),(VLOOKUP(B504,[1]FDE!$A$7:$E$3232,5,0)),0),IF(MATCH(B504,'[1]SIURB Edif'!$A$2:$A$2699,0),(PROPER(VLOOKUP(B504,'[1]SIURB Edif'!A$2:E$2699,5,0))),0))))," ")</f>
        <v>CDHU-182</v>
      </c>
      <c r="D504" s="169" t="s">
        <v>853</v>
      </c>
      <c r="E504" s="170" t="s">
        <v>75</v>
      </c>
      <c r="F504" s="174">
        <v>3</v>
      </c>
      <c r="G504" s="74"/>
      <c r="H504" s="177">
        <f t="shared" si="431"/>
        <v>0</v>
      </c>
      <c r="I504" s="178" t="e">
        <f>H504/$G$686</f>
        <v>#DIV/0!</v>
      </c>
      <c r="J504" s="19">
        <f t="shared" si="426"/>
        <v>1</v>
      </c>
      <c r="K504" s="68">
        <f t="shared" si="432"/>
        <v>0</v>
      </c>
      <c r="L504" s="69"/>
      <c r="M504" s="69"/>
      <c r="N504" s="69"/>
      <c r="O504" s="69"/>
      <c r="P504" s="69"/>
      <c r="Q504" s="73">
        <f t="shared" si="433"/>
        <v>0</v>
      </c>
      <c r="R504" s="68">
        <f t="shared" si="434"/>
        <v>0</v>
      </c>
      <c r="S504" s="69"/>
      <c r="T504" s="69"/>
      <c r="U504" s="69"/>
      <c r="V504" s="69"/>
      <c r="W504" s="69"/>
      <c r="X504" s="71">
        <f t="shared" si="435"/>
        <v>0</v>
      </c>
      <c r="Y504" s="68">
        <f t="shared" si="436"/>
        <v>0</v>
      </c>
      <c r="Z504" s="69"/>
      <c r="AA504" s="69"/>
      <c r="AB504" s="69"/>
      <c r="AC504" s="69"/>
      <c r="AD504" s="69"/>
      <c r="AE504" s="71">
        <f t="shared" si="437"/>
        <v>0</v>
      </c>
      <c r="AF504" s="68">
        <f t="shared" si="438"/>
        <v>0</v>
      </c>
      <c r="AG504" s="69"/>
      <c r="AH504" s="69"/>
      <c r="AI504" s="69"/>
      <c r="AJ504" s="69"/>
      <c r="AK504" s="69"/>
      <c r="AL504" s="71">
        <f t="shared" si="439"/>
        <v>0</v>
      </c>
      <c r="AM504" s="68">
        <f t="shared" si="440"/>
        <v>0</v>
      </c>
      <c r="AN504" s="69"/>
      <c r="AO504" s="69"/>
      <c r="AP504" s="69"/>
      <c r="AQ504" s="69"/>
      <c r="AR504" s="69"/>
      <c r="AS504" s="71">
        <f t="shared" si="441"/>
        <v>0</v>
      </c>
      <c r="AT504" s="68">
        <f t="shared" si="442"/>
        <v>0</v>
      </c>
      <c r="AU504" s="69"/>
      <c r="AV504" s="69"/>
      <c r="AW504" s="69"/>
      <c r="AX504" s="69"/>
      <c r="AY504" s="69"/>
      <c r="AZ504" s="71">
        <f t="shared" si="443"/>
        <v>0</v>
      </c>
      <c r="BA504" s="68">
        <f t="shared" si="444"/>
        <v>0</v>
      </c>
      <c r="BB504" s="69"/>
      <c r="BC504" s="69"/>
      <c r="BD504" s="69"/>
      <c r="BE504" s="69"/>
      <c r="BF504" s="69"/>
      <c r="BG504" s="71">
        <f t="shared" si="445"/>
        <v>0</v>
      </c>
      <c r="BH504" s="68">
        <f t="shared" si="446"/>
        <v>0</v>
      </c>
      <c r="BI504" s="69"/>
      <c r="BJ504" s="69"/>
      <c r="BK504" s="69"/>
      <c r="BL504" s="69"/>
      <c r="BM504" s="69"/>
      <c r="BN504" s="71">
        <f t="shared" si="447"/>
        <v>0</v>
      </c>
      <c r="BO504" s="68">
        <f t="shared" si="448"/>
        <v>0</v>
      </c>
      <c r="BP504" s="69"/>
      <c r="BQ504" s="69"/>
      <c r="BR504" s="69"/>
      <c r="BS504" s="69"/>
      <c r="BT504" s="69"/>
      <c r="BU504" s="71">
        <f t="shared" si="449"/>
        <v>0</v>
      </c>
      <c r="BV504" s="68">
        <f t="shared" si="450"/>
        <v>0</v>
      </c>
      <c r="BW504" s="69"/>
      <c r="BX504" s="69"/>
      <c r="BY504" s="69"/>
      <c r="BZ504" s="69"/>
      <c r="CA504" s="69"/>
      <c r="CB504" s="71">
        <f t="shared" si="451"/>
        <v>0</v>
      </c>
      <c r="CC504" s="68">
        <f t="shared" si="452"/>
        <v>0</v>
      </c>
      <c r="CD504" s="69"/>
      <c r="CE504" s="69"/>
      <c r="CF504" s="69"/>
      <c r="CG504" s="69"/>
      <c r="CH504" s="69"/>
      <c r="CI504" s="71">
        <f t="shared" si="453"/>
        <v>0</v>
      </c>
      <c r="CJ504" s="68">
        <f t="shared" si="454"/>
        <v>0</v>
      </c>
      <c r="CK504" s="69"/>
      <c r="CL504" s="69"/>
      <c r="CM504" s="69"/>
      <c r="CN504" s="69"/>
      <c r="CO504" s="69"/>
      <c r="CP504" s="71">
        <f t="shared" si="455"/>
        <v>0</v>
      </c>
      <c r="CQ504" s="68">
        <f t="shared" si="456"/>
        <v>0</v>
      </c>
      <c r="CR504" s="69"/>
      <c r="CS504" s="69"/>
      <c r="CT504" s="69"/>
      <c r="CU504" s="69"/>
      <c r="CV504" s="69"/>
      <c r="CW504" s="71">
        <f t="shared" si="457"/>
        <v>0</v>
      </c>
      <c r="CX504" s="68">
        <f t="shared" si="458"/>
        <v>0</v>
      </c>
      <c r="CY504" s="69"/>
      <c r="CZ504" s="69"/>
      <c r="DA504" s="69"/>
      <c r="DB504" s="69"/>
      <c r="DC504" s="69"/>
      <c r="DD504" s="71">
        <f t="shared" si="459"/>
        <v>0</v>
      </c>
      <c r="DE504" s="68">
        <f t="shared" si="460"/>
        <v>0</v>
      </c>
      <c r="DF504" s="69"/>
      <c r="DG504" s="69"/>
      <c r="DH504" s="69"/>
      <c r="DI504" s="69"/>
      <c r="DJ504" s="69"/>
      <c r="DK504" s="71">
        <f t="shared" si="461"/>
        <v>0</v>
      </c>
      <c r="DL504" s="68">
        <f t="shared" si="462"/>
        <v>0</v>
      </c>
      <c r="DM504" s="69"/>
      <c r="DN504" s="69"/>
      <c r="DO504" s="69"/>
      <c r="DP504" s="69"/>
      <c r="DQ504" s="69"/>
      <c r="DR504" s="71">
        <f t="shared" si="463"/>
        <v>0</v>
      </c>
      <c r="DS504" s="68">
        <f t="shared" si="464"/>
        <v>0</v>
      </c>
      <c r="DT504" s="69"/>
      <c r="DU504" s="69"/>
      <c r="DV504" s="69"/>
      <c r="DW504" s="69"/>
      <c r="DX504" s="69"/>
      <c r="DY504" s="71">
        <f t="shared" si="465"/>
        <v>0</v>
      </c>
      <c r="DZ504" s="68">
        <f t="shared" si="466"/>
        <v>0</v>
      </c>
      <c r="EA504" s="69"/>
      <c r="EB504" s="69"/>
      <c r="EC504" s="69"/>
      <c r="ED504" s="69"/>
      <c r="EE504" s="69"/>
      <c r="EF504" s="71">
        <f t="shared" si="467"/>
        <v>0</v>
      </c>
      <c r="EG504" s="70">
        <f t="shared" si="427"/>
        <v>1</v>
      </c>
      <c r="EH504" s="73">
        <f t="shared" si="428"/>
        <v>0</v>
      </c>
      <c r="EI504" s="70">
        <f t="shared" si="429"/>
        <v>0</v>
      </c>
      <c r="EJ504" s="66">
        <f t="shared" si="430"/>
        <v>0</v>
      </c>
      <c r="EM504" s="67"/>
    </row>
    <row r="505" spans="1:143" outlineLevel="1" x14ac:dyDescent="0.2">
      <c r="A505" s="302" t="s">
        <v>644</v>
      </c>
      <c r="B505" s="303" t="s">
        <v>287</v>
      </c>
      <c r="C505" s="306" t="str">
        <f>IFERROR(IFERROR(IF(MATCH(B505,[1]SINAPI!$A$3:$A$7037,0),(PROPER(VLOOKUP(B505,[1]SINAPI!$A$3:$E$7037,5,0))),0),IFERROR(IF(MATCH(B505,'[1]CDHU-182'!$A$9:$A$4098,0),(UPPER(VLOOKUP(B505,'[1]CDHU-182'!$A$9:$H$4098,8,0))),0),IFERROR(IF(MATCH(B505,[1]FDE!$A$7:$A$3232,0),(VLOOKUP(B505,[1]FDE!$A$7:$E$3232,5,0)),0),IF(MATCH(B505,'[1]SIURB Edif'!$A$2:$A$2699,0),(PROPER(VLOOKUP(B505,'[1]SIURB Edif'!A$2:E$2699,5,0))),0))))," ")</f>
        <v>CDHU-182</v>
      </c>
      <c r="D505" s="169" t="s">
        <v>854</v>
      </c>
      <c r="E505" s="170" t="s">
        <v>75</v>
      </c>
      <c r="F505" s="174">
        <v>3</v>
      </c>
      <c r="G505" s="74"/>
      <c r="H505" s="177">
        <f t="shared" si="431"/>
        <v>0</v>
      </c>
      <c r="I505" s="178" t="e">
        <f>H505/$G$686</f>
        <v>#DIV/0!</v>
      </c>
      <c r="J505" s="19">
        <f t="shared" si="426"/>
        <v>1</v>
      </c>
      <c r="K505" s="68">
        <f t="shared" si="432"/>
        <v>0</v>
      </c>
      <c r="L505" s="69"/>
      <c r="M505" s="69"/>
      <c r="N505" s="69"/>
      <c r="O505" s="69"/>
      <c r="P505" s="69"/>
      <c r="Q505" s="73">
        <f t="shared" si="433"/>
        <v>0</v>
      </c>
      <c r="R505" s="68">
        <f t="shared" si="434"/>
        <v>0</v>
      </c>
      <c r="S505" s="69"/>
      <c r="T505" s="69"/>
      <c r="U505" s="69"/>
      <c r="V505" s="69"/>
      <c r="W505" s="69"/>
      <c r="X505" s="71">
        <f t="shared" si="435"/>
        <v>0</v>
      </c>
      <c r="Y505" s="68">
        <f t="shared" si="436"/>
        <v>0</v>
      </c>
      <c r="Z505" s="69"/>
      <c r="AA505" s="69"/>
      <c r="AB505" s="69"/>
      <c r="AC505" s="69"/>
      <c r="AD505" s="69"/>
      <c r="AE505" s="71">
        <f t="shared" si="437"/>
        <v>0</v>
      </c>
      <c r="AF505" s="68">
        <f t="shared" si="438"/>
        <v>0</v>
      </c>
      <c r="AG505" s="69"/>
      <c r="AH505" s="69"/>
      <c r="AI505" s="69"/>
      <c r="AJ505" s="69"/>
      <c r="AK505" s="69"/>
      <c r="AL505" s="71">
        <f t="shared" si="439"/>
        <v>0</v>
      </c>
      <c r="AM505" s="68">
        <f t="shared" si="440"/>
        <v>0</v>
      </c>
      <c r="AN505" s="69"/>
      <c r="AO505" s="69"/>
      <c r="AP505" s="69"/>
      <c r="AQ505" s="69"/>
      <c r="AR505" s="69"/>
      <c r="AS505" s="71">
        <f t="shared" si="441"/>
        <v>0</v>
      </c>
      <c r="AT505" s="68">
        <f t="shared" si="442"/>
        <v>0</v>
      </c>
      <c r="AU505" s="69"/>
      <c r="AV505" s="69"/>
      <c r="AW505" s="69"/>
      <c r="AX505" s="69"/>
      <c r="AY505" s="69"/>
      <c r="AZ505" s="71">
        <f t="shared" si="443"/>
        <v>0</v>
      </c>
      <c r="BA505" s="68">
        <f t="shared" si="444"/>
        <v>0</v>
      </c>
      <c r="BB505" s="69"/>
      <c r="BC505" s="69"/>
      <c r="BD505" s="69"/>
      <c r="BE505" s="69"/>
      <c r="BF505" s="69"/>
      <c r="BG505" s="71">
        <f t="shared" si="445"/>
        <v>0</v>
      </c>
      <c r="BH505" s="68">
        <f t="shared" si="446"/>
        <v>0</v>
      </c>
      <c r="BI505" s="69"/>
      <c r="BJ505" s="69"/>
      <c r="BK505" s="69"/>
      <c r="BL505" s="69"/>
      <c r="BM505" s="69"/>
      <c r="BN505" s="71">
        <f t="shared" si="447"/>
        <v>0</v>
      </c>
      <c r="BO505" s="68">
        <f t="shared" si="448"/>
        <v>0</v>
      </c>
      <c r="BP505" s="69"/>
      <c r="BQ505" s="69"/>
      <c r="BR505" s="69"/>
      <c r="BS505" s="69"/>
      <c r="BT505" s="69"/>
      <c r="BU505" s="71">
        <f t="shared" si="449"/>
        <v>0</v>
      </c>
      <c r="BV505" s="68">
        <f t="shared" si="450"/>
        <v>0</v>
      </c>
      <c r="BW505" s="69"/>
      <c r="BX505" s="69"/>
      <c r="BY505" s="69"/>
      <c r="BZ505" s="69"/>
      <c r="CA505" s="69"/>
      <c r="CB505" s="71">
        <f t="shared" si="451"/>
        <v>0</v>
      </c>
      <c r="CC505" s="68">
        <f t="shared" si="452"/>
        <v>0</v>
      </c>
      <c r="CD505" s="69"/>
      <c r="CE505" s="69"/>
      <c r="CF505" s="69"/>
      <c r="CG505" s="69"/>
      <c r="CH505" s="69"/>
      <c r="CI505" s="71">
        <f t="shared" si="453"/>
        <v>0</v>
      </c>
      <c r="CJ505" s="68">
        <f t="shared" si="454"/>
        <v>0</v>
      </c>
      <c r="CK505" s="69"/>
      <c r="CL505" s="69"/>
      <c r="CM505" s="69"/>
      <c r="CN505" s="69"/>
      <c r="CO505" s="69"/>
      <c r="CP505" s="71">
        <f t="shared" si="455"/>
        <v>0</v>
      </c>
      <c r="CQ505" s="68">
        <f t="shared" si="456"/>
        <v>0</v>
      </c>
      <c r="CR505" s="69"/>
      <c r="CS505" s="69"/>
      <c r="CT505" s="69"/>
      <c r="CU505" s="69"/>
      <c r="CV505" s="69"/>
      <c r="CW505" s="71">
        <f t="shared" si="457"/>
        <v>0</v>
      </c>
      <c r="CX505" s="68">
        <f t="shared" si="458"/>
        <v>0</v>
      </c>
      <c r="CY505" s="69"/>
      <c r="CZ505" s="69"/>
      <c r="DA505" s="69"/>
      <c r="DB505" s="69"/>
      <c r="DC505" s="69"/>
      <c r="DD505" s="71">
        <f t="shared" si="459"/>
        <v>0</v>
      </c>
      <c r="DE505" s="68">
        <f t="shared" si="460"/>
        <v>0</v>
      </c>
      <c r="DF505" s="69"/>
      <c r="DG505" s="69"/>
      <c r="DH505" s="69"/>
      <c r="DI505" s="69"/>
      <c r="DJ505" s="69"/>
      <c r="DK505" s="71">
        <f t="shared" si="461"/>
        <v>0</v>
      </c>
      <c r="DL505" s="68">
        <f t="shared" si="462"/>
        <v>0</v>
      </c>
      <c r="DM505" s="69"/>
      <c r="DN505" s="69"/>
      <c r="DO505" s="69"/>
      <c r="DP505" s="69"/>
      <c r="DQ505" s="69"/>
      <c r="DR505" s="71">
        <f t="shared" si="463"/>
        <v>0</v>
      </c>
      <c r="DS505" s="68">
        <f t="shared" si="464"/>
        <v>0</v>
      </c>
      <c r="DT505" s="69"/>
      <c r="DU505" s="69"/>
      <c r="DV505" s="69"/>
      <c r="DW505" s="69"/>
      <c r="DX505" s="69"/>
      <c r="DY505" s="71">
        <f t="shared" si="465"/>
        <v>0</v>
      </c>
      <c r="DZ505" s="68">
        <f t="shared" si="466"/>
        <v>0</v>
      </c>
      <c r="EA505" s="69"/>
      <c r="EB505" s="69"/>
      <c r="EC505" s="69"/>
      <c r="ED505" s="69"/>
      <c r="EE505" s="69"/>
      <c r="EF505" s="71">
        <f t="shared" si="467"/>
        <v>0</v>
      </c>
      <c r="EG505" s="70">
        <f t="shared" si="427"/>
        <v>1</v>
      </c>
      <c r="EH505" s="73">
        <f t="shared" si="428"/>
        <v>0</v>
      </c>
      <c r="EI505" s="70">
        <f t="shared" si="429"/>
        <v>0</v>
      </c>
      <c r="EJ505" s="66">
        <f t="shared" si="430"/>
        <v>0</v>
      </c>
      <c r="EM505" s="67"/>
    </row>
    <row r="506" spans="1:143" outlineLevel="1" x14ac:dyDescent="0.2">
      <c r="A506" s="302" t="s">
        <v>645</v>
      </c>
      <c r="B506" s="303" t="s">
        <v>282</v>
      </c>
      <c r="C506" s="306" t="str">
        <f>IFERROR(IFERROR(IF(MATCH(B506,[1]SINAPI!$A$3:$A$7037,0),(PROPER(VLOOKUP(B506,[1]SINAPI!$A$3:$E$7037,5,0))),0),IFERROR(IF(MATCH(B506,'[1]CDHU-182'!$A$9:$A$4098,0),(UPPER(VLOOKUP(B506,'[1]CDHU-182'!$A$9:$H$4098,8,0))),0),IFERROR(IF(MATCH(B506,[1]FDE!$A$7:$A$3232,0),(VLOOKUP(B506,[1]FDE!$A$7:$E$3232,5,0)),0),IF(MATCH(B506,'[1]SIURB Edif'!$A$2:$A$2699,0),(PROPER(VLOOKUP(B506,'[1]SIURB Edif'!A$2:E$2699,5,0))),0))))," ")</f>
        <v>CDHU-182</v>
      </c>
      <c r="D506" s="169" t="s">
        <v>855</v>
      </c>
      <c r="E506" s="170" t="s">
        <v>75</v>
      </c>
      <c r="F506" s="174">
        <v>3</v>
      </c>
      <c r="G506" s="74"/>
      <c r="H506" s="177">
        <f t="shared" si="431"/>
        <v>0</v>
      </c>
      <c r="I506" s="178" t="e">
        <f>H506/$G$686</f>
        <v>#DIV/0!</v>
      </c>
      <c r="J506" s="19">
        <f t="shared" si="426"/>
        <v>1</v>
      </c>
      <c r="K506" s="68">
        <f t="shared" si="432"/>
        <v>0</v>
      </c>
      <c r="L506" s="69"/>
      <c r="M506" s="69"/>
      <c r="N506" s="69"/>
      <c r="O506" s="69"/>
      <c r="P506" s="69"/>
      <c r="Q506" s="73">
        <f t="shared" si="433"/>
        <v>0</v>
      </c>
      <c r="R506" s="68">
        <f t="shared" si="434"/>
        <v>0</v>
      </c>
      <c r="S506" s="69"/>
      <c r="T506" s="69"/>
      <c r="U506" s="69"/>
      <c r="V506" s="69"/>
      <c r="W506" s="69"/>
      <c r="X506" s="71">
        <f t="shared" si="435"/>
        <v>0</v>
      </c>
      <c r="Y506" s="68">
        <f t="shared" si="436"/>
        <v>0</v>
      </c>
      <c r="Z506" s="69"/>
      <c r="AA506" s="69"/>
      <c r="AB506" s="69"/>
      <c r="AC506" s="69"/>
      <c r="AD506" s="69"/>
      <c r="AE506" s="71">
        <f t="shared" si="437"/>
        <v>0</v>
      </c>
      <c r="AF506" s="68">
        <f t="shared" si="438"/>
        <v>0</v>
      </c>
      <c r="AG506" s="69"/>
      <c r="AH506" s="69"/>
      <c r="AI506" s="69"/>
      <c r="AJ506" s="69"/>
      <c r="AK506" s="69"/>
      <c r="AL506" s="71">
        <f t="shared" si="439"/>
        <v>0</v>
      </c>
      <c r="AM506" s="68">
        <f t="shared" si="440"/>
        <v>0</v>
      </c>
      <c r="AN506" s="69"/>
      <c r="AO506" s="69"/>
      <c r="AP506" s="69"/>
      <c r="AQ506" s="69"/>
      <c r="AR506" s="69"/>
      <c r="AS506" s="71">
        <f t="shared" si="441"/>
        <v>0</v>
      </c>
      <c r="AT506" s="68">
        <f t="shared" si="442"/>
        <v>0</v>
      </c>
      <c r="AU506" s="69"/>
      <c r="AV506" s="69"/>
      <c r="AW506" s="69"/>
      <c r="AX506" s="69"/>
      <c r="AY506" s="69"/>
      <c r="AZ506" s="71">
        <f t="shared" si="443"/>
        <v>0</v>
      </c>
      <c r="BA506" s="68">
        <f t="shared" si="444"/>
        <v>0</v>
      </c>
      <c r="BB506" s="69"/>
      <c r="BC506" s="69"/>
      <c r="BD506" s="69"/>
      <c r="BE506" s="69"/>
      <c r="BF506" s="69"/>
      <c r="BG506" s="71">
        <f t="shared" si="445"/>
        <v>0</v>
      </c>
      <c r="BH506" s="68">
        <f t="shared" si="446"/>
        <v>0</v>
      </c>
      <c r="BI506" s="69"/>
      <c r="BJ506" s="69"/>
      <c r="BK506" s="69"/>
      <c r="BL506" s="69"/>
      <c r="BM506" s="69"/>
      <c r="BN506" s="71">
        <f t="shared" si="447"/>
        <v>0</v>
      </c>
      <c r="BO506" s="68">
        <f t="shared" si="448"/>
        <v>0</v>
      </c>
      <c r="BP506" s="69"/>
      <c r="BQ506" s="69"/>
      <c r="BR506" s="69"/>
      <c r="BS506" s="69"/>
      <c r="BT506" s="69"/>
      <c r="BU506" s="71">
        <f t="shared" si="449"/>
        <v>0</v>
      </c>
      <c r="BV506" s="68">
        <f t="shared" si="450"/>
        <v>0</v>
      </c>
      <c r="BW506" s="69"/>
      <c r="BX506" s="69"/>
      <c r="BY506" s="69"/>
      <c r="BZ506" s="69"/>
      <c r="CA506" s="69"/>
      <c r="CB506" s="71">
        <f t="shared" si="451"/>
        <v>0</v>
      </c>
      <c r="CC506" s="68">
        <f t="shared" si="452"/>
        <v>0</v>
      </c>
      <c r="CD506" s="69"/>
      <c r="CE506" s="69"/>
      <c r="CF506" s="69"/>
      <c r="CG506" s="69"/>
      <c r="CH506" s="69"/>
      <c r="CI506" s="71">
        <f t="shared" si="453"/>
        <v>0</v>
      </c>
      <c r="CJ506" s="68">
        <f t="shared" si="454"/>
        <v>0</v>
      </c>
      <c r="CK506" s="69"/>
      <c r="CL506" s="69"/>
      <c r="CM506" s="69"/>
      <c r="CN506" s="69"/>
      <c r="CO506" s="69"/>
      <c r="CP506" s="71">
        <f t="shared" si="455"/>
        <v>0</v>
      </c>
      <c r="CQ506" s="68">
        <f t="shared" si="456"/>
        <v>0</v>
      </c>
      <c r="CR506" s="69"/>
      <c r="CS506" s="69"/>
      <c r="CT506" s="69"/>
      <c r="CU506" s="69"/>
      <c r="CV506" s="69"/>
      <c r="CW506" s="71">
        <f t="shared" si="457"/>
        <v>0</v>
      </c>
      <c r="CX506" s="68">
        <f t="shared" si="458"/>
        <v>0</v>
      </c>
      <c r="CY506" s="69"/>
      <c r="CZ506" s="69"/>
      <c r="DA506" s="69"/>
      <c r="DB506" s="69"/>
      <c r="DC506" s="69"/>
      <c r="DD506" s="71">
        <f t="shared" si="459"/>
        <v>0</v>
      </c>
      <c r="DE506" s="68">
        <f t="shared" si="460"/>
        <v>0</v>
      </c>
      <c r="DF506" s="69"/>
      <c r="DG506" s="69"/>
      <c r="DH506" s="69"/>
      <c r="DI506" s="69"/>
      <c r="DJ506" s="69"/>
      <c r="DK506" s="71">
        <f t="shared" si="461"/>
        <v>0</v>
      </c>
      <c r="DL506" s="68">
        <f t="shared" si="462"/>
        <v>0</v>
      </c>
      <c r="DM506" s="69"/>
      <c r="DN506" s="69"/>
      <c r="DO506" s="69"/>
      <c r="DP506" s="69"/>
      <c r="DQ506" s="69"/>
      <c r="DR506" s="71">
        <f t="shared" si="463"/>
        <v>0</v>
      </c>
      <c r="DS506" s="68">
        <f t="shared" si="464"/>
        <v>0</v>
      </c>
      <c r="DT506" s="69"/>
      <c r="DU506" s="69"/>
      <c r="DV506" s="69"/>
      <c r="DW506" s="69"/>
      <c r="DX506" s="69"/>
      <c r="DY506" s="71">
        <f t="shared" si="465"/>
        <v>0</v>
      </c>
      <c r="DZ506" s="68">
        <f t="shared" si="466"/>
        <v>0</v>
      </c>
      <c r="EA506" s="69"/>
      <c r="EB506" s="69"/>
      <c r="EC506" s="69"/>
      <c r="ED506" s="69"/>
      <c r="EE506" s="69"/>
      <c r="EF506" s="71">
        <f t="shared" si="467"/>
        <v>0</v>
      </c>
      <c r="EG506" s="70">
        <f t="shared" si="427"/>
        <v>1</v>
      </c>
      <c r="EH506" s="73">
        <f t="shared" si="428"/>
        <v>0</v>
      </c>
      <c r="EI506" s="70">
        <f t="shared" si="429"/>
        <v>0</v>
      </c>
      <c r="EJ506" s="66">
        <f t="shared" si="430"/>
        <v>0</v>
      </c>
      <c r="EM506" s="67"/>
    </row>
    <row r="507" spans="1:143" outlineLevel="1" x14ac:dyDescent="0.2">
      <c r="A507" s="313" t="s">
        <v>646</v>
      </c>
      <c r="B507" s="314"/>
      <c r="C507" s="307"/>
      <c r="D507" s="176" t="s">
        <v>599</v>
      </c>
      <c r="E507" s="28">
        <f>SUM(H508:H509)</f>
        <v>0</v>
      </c>
      <c r="F507" s="28"/>
      <c r="G507" s="28"/>
      <c r="H507" s="28"/>
      <c r="I507" s="27" t="e">
        <f>E507/$G$686</f>
        <v>#DIV/0!</v>
      </c>
      <c r="J507" s="19">
        <f t="shared" ref="J507:J531" si="468">EG507</f>
        <v>1</v>
      </c>
      <c r="K507" s="68"/>
      <c r="L507" s="69"/>
      <c r="M507" s="69"/>
      <c r="N507" s="69"/>
      <c r="O507" s="69"/>
      <c r="P507" s="70"/>
      <c r="Q507" s="73"/>
      <c r="R507" s="68"/>
      <c r="S507" s="69"/>
      <c r="T507" s="69"/>
      <c r="U507" s="69"/>
      <c r="V507" s="69"/>
      <c r="W507" s="70"/>
      <c r="X507" s="71"/>
      <c r="Y507" s="68"/>
      <c r="Z507" s="69"/>
      <c r="AA507" s="69"/>
      <c r="AB507" s="69"/>
      <c r="AC507" s="69"/>
      <c r="AD507" s="70"/>
      <c r="AE507" s="71"/>
      <c r="AF507" s="68"/>
      <c r="AG507" s="69"/>
      <c r="AH507" s="69"/>
      <c r="AI507" s="69"/>
      <c r="AJ507" s="69"/>
      <c r="AK507" s="70"/>
      <c r="AL507" s="71"/>
      <c r="AM507" s="68"/>
      <c r="AN507" s="69"/>
      <c r="AO507" s="69"/>
      <c r="AP507" s="69"/>
      <c r="AQ507" s="69"/>
      <c r="AR507" s="70"/>
      <c r="AS507" s="71"/>
      <c r="AT507" s="68"/>
      <c r="AU507" s="69"/>
      <c r="AV507" s="69"/>
      <c r="AW507" s="69"/>
      <c r="AX507" s="69"/>
      <c r="AY507" s="70"/>
      <c r="AZ507" s="71"/>
      <c r="BA507" s="68"/>
      <c r="BB507" s="69"/>
      <c r="BC507" s="69"/>
      <c r="BD507" s="69"/>
      <c r="BE507" s="69"/>
      <c r="BF507" s="70"/>
      <c r="BG507" s="71"/>
      <c r="BH507" s="68"/>
      <c r="BI507" s="69"/>
      <c r="BJ507" s="69"/>
      <c r="BK507" s="69"/>
      <c r="BL507" s="69"/>
      <c r="BM507" s="70"/>
      <c r="BN507" s="71"/>
      <c r="BO507" s="68"/>
      <c r="BP507" s="69"/>
      <c r="BQ507" s="69"/>
      <c r="BR507" s="69"/>
      <c r="BS507" s="69"/>
      <c r="BT507" s="70"/>
      <c r="BU507" s="71"/>
      <c r="BV507" s="68"/>
      <c r="BW507" s="69"/>
      <c r="BX507" s="69"/>
      <c r="BY507" s="69"/>
      <c r="BZ507" s="69"/>
      <c r="CA507" s="70"/>
      <c r="CB507" s="71"/>
      <c r="CC507" s="68"/>
      <c r="CD507" s="69"/>
      <c r="CE507" s="69"/>
      <c r="CF507" s="69"/>
      <c r="CG507" s="69"/>
      <c r="CH507" s="70"/>
      <c r="CI507" s="71"/>
      <c r="CJ507" s="68"/>
      <c r="CK507" s="69"/>
      <c r="CL507" s="69"/>
      <c r="CM507" s="69"/>
      <c r="CN507" s="69"/>
      <c r="CO507" s="70"/>
      <c r="CP507" s="71"/>
      <c r="CQ507" s="68"/>
      <c r="CR507" s="69"/>
      <c r="CS507" s="69"/>
      <c r="CT507" s="69"/>
      <c r="CU507" s="69"/>
      <c r="CV507" s="70"/>
      <c r="CW507" s="71"/>
      <c r="CX507" s="68"/>
      <c r="CY507" s="69"/>
      <c r="CZ507" s="69"/>
      <c r="DA507" s="69"/>
      <c r="DB507" s="69"/>
      <c r="DC507" s="70"/>
      <c r="DD507" s="71"/>
      <c r="DE507" s="68"/>
      <c r="DF507" s="69"/>
      <c r="DG507" s="69"/>
      <c r="DH507" s="69"/>
      <c r="DI507" s="69"/>
      <c r="DJ507" s="70"/>
      <c r="DK507" s="71"/>
      <c r="DL507" s="68"/>
      <c r="DM507" s="69"/>
      <c r="DN507" s="69"/>
      <c r="DO507" s="69"/>
      <c r="DP507" s="69"/>
      <c r="DQ507" s="70"/>
      <c r="DR507" s="71"/>
      <c r="DS507" s="68"/>
      <c r="DT507" s="69"/>
      <c r="DU507" s="69"/>
      <c r="DV507" s="69"/>
      <c r="DW507" s="69"/>
      <c r="DX507" s="70"/>
      <c r="DY507" s="71"/>
      <c r="DZ507" s="68"/>
      <c r="EA507" s="69"/>
      <c r="EB507" s="69"/>
      <c r="EC507" s="69"/>
      <c r="ED507" s="69"/>
      <c r="EE507" s="70"/>
      <c r="EF507" s="71"/>
      <c r="EG507" s="70">
        <f t="shared" ref="EG507:EG531" si="469">1-EI507</f>
        <v>1</v>
      </c>
      <c r="EH507" s="73">
        <f t="shared" ref="EH507:EH531" si="470">H507-EJ507</f>
        <v>0</v>
      </c>
      <c r="EI507" s="70">
        <f t="shared" ref="EI507:EI531" si="471">SUM(CJ507,CC507,BV507,BO507,BH507,BA507,AT507,AM507,AF507,Y507,R507,K507,CQ507,CX507,DE507,DL507,DS507,DZ507)</f>
        <v>0</v>
      </c>
      <c r="EJ507" s="66">
        <f t="shared" ref="EJ507:EJ531" si="472">SUM(CP507,CI507,CB507,BU507,BN507,BG507,AZ507,AS507,AL507,AE507,X507,Q507,CW507,DD507,DK507,DR507,DY507,EF507)</f>
        <v>0</v>
      </c>
      <c r="EM507" s="67"/>
    </row>
    <row r="508" spans="1:143" ht="25.5" outlineLevel="1" x14ac:dyDescent="0.2">
      <c r="A508" s="302" t="s">
        <v>647</v>
      </c>
      <c r="B508" s="303" t="s">
        <v>298</v>
      </c>
      <c r="C508" s="306" t="str">
        <f>IFERROR(IFERROR(IF(MATCH(B508,[1]SINAPI!$A$3:$A$7037,0),(PROPER(VLOOKUP(B508,[1]SINAPI!$A$3:$E$7037,5,0))),0),IFERROR(IF(MATCH(B508,'[1]CDHU-182'!$A$9:$A$4098,0),(UPPER(VLOOKUP(B508,'[1]CDHU-182'!$A$9:$H$4098,8,0))),0),IFERROR(IF(MATCH(B508,[1]FDE!$A$7:$A$3232,0),(VLOOKUP(B508,[1]FDE!$A$7:$E$3232,5,0)),0),IF(MATCH(B508,'[1]SIURB Edif'!$A$2:$A$2699,0),(PROPER(VLOOKUP(B508,'[1]SIURB Edif'!A$2:E$2699,5,0))),0))))," ")</f>
        <v>CDHU-182</v>
      </c>
      <c r="D508" s="169" t="s">
        <v>807</v>
      </c>
      <c r="E508" s="170" t="s">
        <v>75</v>
      </c>
      <c r="F508" s="174">
        <v>53</v>
      </c>
      <c r="G508" s="74"/>
      <c r="H508" s="177">
        <f>ROUND(IFERROR(F508*G508," - "),2)</f>
        <v>0</v>
      </c>
      <c r="I508" s="178" t="e">
        <f>H508/$G$686</f>
        <v>#DIV/0!</v>
      </c>
      <c r="J508" s="19">
        <f t="shared" si="468"/>
        <v>1</v>
      </c>
      <c r="K508" s="68">
        <f>SUM(L508:P508)</f>
        <v>0</v>
      </c>
      <c r="L508" s="69"/>
      <c r="M508" s="69"/>
      <c r="N508" s="69"/>
      <c r="O508" s="69"/>
      <c r="P508" s="69"/>
      <c r="Q508" s="73">
        <f>K508*$H508</f>
        <v>0</v>
      </c>
      <c r="R508" s="68">
        <f>SUM(S508:W508)</f>
        <v>0</v>
      </c>
      <c r="S508" s="69"/>
      <c r="T508" s="69"/>
      <c r="U508" s="69"/>
      <c r="V508" s="69"/>
      <c r="W508" s="69"/>
      <c r="X508" s="71">
        <f>R508*$H508</f>
        <v>0</v>
      </c>
      <c r="Y508" s="68">
        <f>SUM(Z508:AD508)</f>
        <v>0</v>
      </c>
      <c r="Z508" s="69"/>
      <c r="AA508" s="69"/>
      <c r="AB508" s="69"/>
      <c r="AC508" s="69"/>
      <c r="AD508" s="69"/>
      <c r="AE508" s="71">
        <f>Y508*$H508</f>
        <v>0</v>
      </c>
      <c r="AF508" s="68">
        <f>SUM(AG508:AK508)</f>
        <v>0</v>
      </c>
      <c r="AG508" s="69"/>
      <c r="AH508" s="69"/>
      <c r="AI508" s="69"/>
      <c r="AJ508" s="69"/>
      <c r="AK508" s="69"/>
      <c r="AL508" s="71">
        <f>AF508*$H508</f>
        <v>0</v>
      </c>
      <c r="AM508" s="68">
        <f>SUM(AN508:AR508)</f>
        <v>0</v>
      </c>
      <c r="AN508" s="69"/>
      <c r="AO508" s="69"/>
      <c r="AP508" s="69"/>
      <c r="AQ508" s="69"/>
      <c r="AR508" s="69"/>
      <c r="AS508" s="71">
        <f>AM508*$H508</f>
        <v>0</v>
      </c>
      <c r="AT508" s="68">
        <f>SUM(AU508:AY508)</f>
        <v>0</v>
      </c>
      <c r="AU508" s="69"/>
      <c r="AV508" s="69"/>
      <c r="AW508" s="69"/>
      <c r="AX508" s="69"/>
      <c r="AY508" s="69"/>
      <c r="AZ508" s="71">
        <f>AT508*$H508</f>
        <v>0</v>
      </c>
      <c r="BA508" s="68">
        <f>SUM(BB508:BF508)</f>
        <v>0</v>
      </c>
      <c r="BB508" s="69"/>
      <c r="BC508" s="69"/>
      <c r="BD508" s="69"/>
      <c r="BE508" s="69"/>
      <c r="BF508" s="69"/>
      <c r="BG508" s="71">
        <f>BA508*$H508</f>
        <v>0</v>
      </c>
      <c r="BH508" s="68">
        <f>SUM(BI508:BM508)</f>
        <v>0</v>
      </c>
      <c r="BI508" s="69"/>
      <c r="BJ508" s="69"/>
      <c r="BK508" s="69"/>
      <c r="BL508" s="69"/>
      <c r="BM508" s="69"/>
      <c r="BN508" s="71">
        <f>BH508*$H508</f>
        <v>0</v>
      </c>
      <c r="BO508" s="68">
        <f>SUM(BP508:BT508)</f>
        <v>0</v>
      </c>
      <c r="BP508" s="69"/>
      <c r="BQ508" s="69"/>
      <c r="BR508" s="69"/>
      <c r="BS508" s="69"/>
      <c r="BT508" s="69"/>
      <c r="BU508" s="71">
        <f>BO508*$H508</f>
        <v>0</v>
      </c>
      <c r="BV508" s="68">
        <f>SUM(BW508:CA508)</f>
        <v>0</v>
      </c>
      <c r="BW508" s="69"/>
      <c r="BX508" s="69"/>
      <c r="BY508" s="69"/>
      <c r="BZ508" s="69"/>
      <c r="CA508" s="69"/>
      <c r="CB508" s="71">
        <f>BV508*$H508</f>
        <v>0</v>
      </c>
      <c r="CC508" s="68">
        <f>SUM(CD508:CH508)</f>
        <v>0</v>
      </c>
      <c r="CD508" s="69"/>
      <c r="CE508" s="69"/>
      <c r="CF508" s="69"/>
      <c r="CG508" s="69"/>
      <c r="CH508" s="69"/>
      <c r="CI508" s="71">
        <f>CC508*$H508</f>
        <v>0</v>
      </c>
      <c r="CJ508" s="68">
        <f>SUM(CK508:CO508)</f>
        <v>0</v>
      </c>
      <c r="CK508" s="69"/>
      <c r="CL508" s="69"/>
      <c r="CM508" s="69"/>
      <c r="CN508" s="69"/>
      <c r="CO508" s="69"/>
      <c r="CP508" s="71">
        <f>CJ508*$H508</f>
        <v>0</v>
      </c>
      <c r="CQ508" s="68">
        <f>SUM(CR508:CV508)</f>
        <v>0</v>
      </c>
      <c r="CR508" s="69"/>
      <c r="CS508" s="69"/>
      <c r="CT508" s="69"/>
      <c r="CU508" s="69"/>
      <c r="CV508" s="69"/>
      <c r="CW508" s="71">
        <f>CQ508*$H508</f>
        <v>0</v>
      </c>
      <c r="CX508" s="68">
        <f>SUM(CY508:DC508)</f>
        <v>0</v>
      </c>
      <c r="CY508" s="69"/>
      <c r="CZ508" s="69"/>
      <c r="DA508" s="69"/>
      <c r="DB508" s="69"/>
      <c r="DC508" s="69"/>
      <c r="DD508" s="71">
        <f>CX508*$H508</f>
        <v>0</v>
      </c>
      <c r="DE508" s="68">
        <f>SUM(DF508:DJ508)</f>
        <v>0</v>
      </c>
      <c r="DF508" s="69"/>
      <c r="DG508" s="69"/>
      <c r="DH508" s="69"/>
      <c r="DI508" s="69"/>
      <c r="DJ508" s="69"/>
      <c r="DK508" s="71">
        <f>DE508*$H508</f>
        <v>0</v>
      </c>
      <c r="DL508" s="68">
        <f>SUM(DM508:DQ508)</f>
        <v>0</v>
      </c>
      <c r="DM508" s="69"/>
      <c r="DN508" s="69"/>
      <c r="DO508" s="69"/>
      <c r="DP508" s="69"/>
      <c r="DQ508" s="69"/>
      <c r="DR508" s="71">
        <f>DL508*$H508</f>
        <v>0</v>
      </c>
      <c r="DS508" s="68">
        <f>SUM(DT508:DX508)</f>
        <v>0</v>
      </c>
      <c r="DT508" s="69"/>
      <c r="DU508" s="69"/>
      <c r="DV508" s="69"/>
      <c r="DW508" s="69"/>
      <c r="DX508" s="69"/>
      <c r="DY508" s="71">
        <f>DS508*$H508</f>
        <v>0</v>
      </c>
      <c r="DZ508" s="68">
        <f>SUM(EA508:EE508)</f>
        <v>0</v>
      </c>
      <c r="EA508" s="69"/>
      <c r="EB508" s="69"/>
      <c r="EC508" s="69"/>
      <c r="ED508" s="69"/>
      <c r="EE508" s="69"/>
      <c r="EF508" s="71">
        <f>DZ508*$H508</f>
        <v>0</v>
      </c>
      <c r="EG508" s="70">
        <f t="shared" si="469"/>
        <v>1</v>
      </c>
      <c r="EH508" s="73">
        <f t="shared" si="470"/>
        <v>0</v>
      </c>
      <c r="EI508" s="70">
        <f t="shared" si="471"/>
        <v>0</v>
      </c>
      <c r="EJ508" s="66">
        <f t="shared" si="472"/>
        <v>0</v>
      </c>
      <c r="EM508" s="67"/>
    </row>
    <row r="509" spans="1:143" outlineLevel="1" x14ac:dyDescent="0.2">
      <c r="A509" s="302" t="s">
        <v>648</v>
      </c>
      <c r="B509" s="303" t="s">
        <v>301</v>
      </c>
      <c r="C509" s="306" t="str">
        <f>IFERROR(IFERROR(IF(MATCH(B509,[1]SINAPI!$A$3:$A$7037,0),(PROPER(VLOOKUP(B509,[1]SINAPI!$A$3:$E$7037,5,0))),0),IFERROR(IF(MATCH(B509,'[1]CDHU-182'!$A$9:$A$4098,0),(UPPER(VLOOKUP(B509,'[1]CDHU-182'!$A$9:$H$4098,8,0))),0),IFERROR(IF(MATCH(B509,[1]FDE!$A$7:$A$3232,0),(VLOOKUP(B509,[1]FDE!$A$7:$E$3232,5,0)),0),IF(MATCH(B509,'[1]SIURB Edif'!$A$2:$A$2699,0),(PROPER(VLOOKUP(B509,'[1]SIURB Edif'!A$2:E$2699,5,0))),0))))," ")</f>
        <v>CDHU-182</v>
      </c>
      <c r="D509" s="169" t="s">
        <v>809</v>
      </c>
      <c r="E509" s="170" t="s">
        <v>75</v>
      </c>
      <c r="F509" s="174">
        <v>2</v>
      </c>
      <c r="G509" s="74"/>
      <c r="H509" s="177">
        <f t="shared" ref="H509" si="473">ROUND(IFERROR(F509*G509," - "),2)</f>
        <v>0</v>
      </c>
      <c r="I509" s="178" t="e">
        <f>H509/$G$686</f>
        <v>#DIV/0!</v>
      </c>
      <c r="J509" s="19">
        <f t="shared" si="468"/>
        <v>1</v>
      </c>
      <c r="K509" s="68">
        <f t="shared" ref="K509" si="474">SUM(L509:P509)</f>
        <v>0</v>
      </c>
      <c r="L509" s="69"/>
      <c r="M509" s="69"/>
      <c r="N509" s="69"/>
      <c r="O509" s="69"/>
      <c r="P509" s="69"/>
      <c r="Q509" s="73">
        <f t="shared" ref="Q509" si="475">K509*$H509</f>
        <v>0</v>
      </c>
      <c r="R509" s="68">
        <f t="shared" ref="R509" si="476">SUM(S509:W509)</f>
        <v>0</v>
      </c>
      <c r="S509" s="69"/>
      <c r="T509" s="69"/>
      <c r="U509" s="69"/>
      <c r="V509" s="69"/>
      <c r="W509" s="69"/>
      <c r="X509" s="71">
        <f t="shared" ref="X509" si="477">R509*$H509</f>
        <v>0</v>
      </c>
      <c r="Y509" s="68">
        <f t="shared" ref="Y509" si="478">SUM(Z509:AD509)</f>
        <v>0</v>
      </c>
      <c r="Z509" s="69"/>
      <c r="AA509" s="69"/>
      <c r="AB509" s="69"/>
      <c r="AC509" s="69"/>
      <c r="AD509" s="69"/>
      <c r="AE509" s="71">
        <f t="shared" ref="AE509" si="479">Y509*$H509</f>
        <v>0</v>
      </c>
      <c r="AF509" s="68">
        <f t="shared" ref="AF509" si="480">SUM(AG509:AK509)</f>
        <v>0</v>
      </c>
      <c r="AG509" s="69"/>
      <c r="AH509" s="69"/>
      <c r="AI509" s="69"/>
      <c r="AJ509" s="69"/>
      <c r="AK509" s="69"/>
      <c r="AL509" s="71">
        <f t="shared" ref="AL509" si="481">AF509*$H509</f>
        <v>0</v>
      </c>
      <c r="AM509" s="68">
        <f t="shared" ref="AM509" si="482">SUM(AN509:AR509)</f>
        <v>0</v>
      </c>
      <c r="AN509" s="69"/>
      <c r="AO509" s="69"/>
      <c r="AP509" s="69"/>
      <c r="AQ509" s="69"/>
      <c r="AR509" s="69"/>
      <c r="AS509" s="71">
        <f t="shared" ref="AS509" si="483">AM509*$H509</f>
        <v>0</v>
      </c>
      <c r="AT509" s="68">
        <f t="shared" ref="AT509" si="484">SUM(AU509:AY509)</f>
        <v>0</v>
      </c>
      <c r="AU509" s="69"/>
      <c r="AV509" s="69"/>
      <c r="AW509" s="69"/>
      <c r="AX509" s="69"/>
      <c r="AY509" s="69"/>
      <c r="AZ509" s="71">
        <f t="shared" ref="AZ509" si="485">AT509*$H509</f>
        <v>0</v>
      </c>
      <c r="BA509" s="68">
        <f t="shared" ref="BA509" si="486">SUM(BB509:BF509)</f>
        <v>0</v>
      </c>
      <c r="BB509" s="69"/>
      <c r="BC509" s="69"/>
      <c r="BD509" s="69"/>
      <c r="BE509" s="69"/>
      <c r="BF509" s="69"/>
      <c r="BG509" s="71">
        <f t="shared" ref="BG509" si="487">BA509*$H509</f>
        <v>0</v>
      </c>
      <c r="BH509" s="68">
        <f t="shared" ref="BH509" si="488">SUM(BI509:BM509)</f>
        <v>0</v>
      </c>
      <c r="BI509" s="69"/>
      <c r="BJ509" s="69"/>
      <c r="BK509" s="69"/>
      <c r="BL509" s="69"/>
      <c r="BM509" s="69"/>
      <c r="BN509" s="71">
        <f t="shared" ref="BN509" si="489">BH509*$H509</f>
        <v>0</v>
      </c>
      <c r="BO509" s="68">
        <f t="shared" ref="BO509" si="490">SUM(BP509:BT509)</f>
        <v>0</v>
      </c>
      <c r="BP509" s="69"/>
      <c r="BQ509" s="69"/>
      <c r="BR509" s="69"/>
      <c r="BS509" s="69"/>
      <c r="BT509" s="69"/>
      <c r="BU509" s="71">
        <f t="shared" ref="BU509" si="491">BO509*$H509</f>
        <v>0</v>
      </c>
      <c r="BV509" s="68">
        <f t="shared" ref="BV509" si="492">SUM(BW509:CA509)</f>
        <v>0</v>
      </c>
      <c r="BW509" s="69"/>
      <c r="BX509" s="69"/>
      <c r="BY509" s="69"/>
      <c r="BZ509" s="69"/>
      <c r="CA509" s="69"/>
      <c r="CB509" s="71">
        <f t="shared" ref="CB509" si="493">BV509*$H509</f>
        <v>0</v>
      </c>
      <c r="CC509" s="68">
        <f t="shared" ref="CC509" si="494">SUM(CD509:CH509)</f>
        <v>0</v>
      </c>
      <c r="CD509" s="69"/>
      <c r="CE509" s="69"/>
      <c r="CF509" s="69"/>
      <c r="CG509" s="69"/>
      <c r="CH509" s="69"/>
      <c r="CI509" s="71">
        <f t="shared" ref="CI509" si="495">CC509*$H509</f>
        <v>0</v>
      </c>
      <c r="CJ509" s="68">
        <f t="shared" ref="CJ509" si="496">SUM(CK509:CO509)</f>
        <v>0</v>
      </c>
      <c r="CK509" s="69"/>
      <c r="CL509" s="69"/>
      <c r="CM509" s="69"/>
      <c r="CN509" s="69"/>
      <c r="CO509" s="69"/>
      <c r="CP509" s="71">
        <f t="shared" ref="CP509" si="497">CJ509*$H509</f>
        <v>0</v>
      </c>
      <c r="CQ509" s="68">
        <f t="shared" ref="CQ509" si="498">SUM(CR509:CV509)</f>
        <v>0</v>
      </c>
      <c r="CR509" s="69"/>
      <c r="CS509" s="69"/>
      <c r="CT509" s="69"/>
      <c r="CU509" s="69"/>
      <c r="CV509" s="69"/>
      <c r="CW509" s="71">
        <f t="shared" ref="CW509" si="499">CQ509*$H509</f>
        <v>0</v>
      </c>
      <c r="CX509" s="68">
        <f t="shared" ref="CX509" si="500">SUM(CY509:DC509)</f>
        <v>0</v>
      </c>
      <c r="CY509" s="69"/>
      <c r="CZ509" s="69"/>
      <c r="DA509" s="69"/>
      <c r="DB509" s="69"/>
      <c r="DC509" s="69"/>
      <c r="DD509" s="71">
        <f t="shared" ref="DD509" si="501">CX509*$H509</f>
        <v>0</v>
      </c>
      <c r="DE509" s="68">
        <f t="shared" ref="DE509" si="502">SUM(DF509:DJ509)</f>
        <v>0</v>
      </c>
      <c r="DF509" s="69"/>
      <c r="DG509" s="69"/>
      <c r="DH509" s="69"/>
      <c r="DI509" s="69"/>
      <c r="DJ509" s="69"/>
      <c r="DK509" s="71">
        <f t="shared" ref="DK509" si="503">DE509*$H509</f>
        <v>0</v>
      </c>
      <c r="DL509" s="68">
        <f t="shared" ref="DL509" si="504">SUM(DM509:DQ509)</f>
        <v>0</v>
      </c>
      <c r="DM509" s="69"/>
      <c r="DN509" s="69"/>
      <c r="DO509" s="69"/>
      <c r="DP509" s="69"/>
      <c r="DQ509" s="69"/>
      <c r="DR509" s="71">
        <f t="shared" ref="DR509" si="505">DL509*$H509</f>
        <v>0</v>
      </c>
      <c r="DS509" s="68">
        <f t="shared" ref="DS509" si="506">SUM(DT509:DX509)</f>
        <v>0</v>
      </c>
      <c r="DT509" s="69"/>
      <c r="DU509" s="69"/>
      <c r="DV509" s="69"/>
      <c r="DW509" s="69"/>
      <c r="DX509" s="69"/>
      <c r="DY509" s="71">
        <f t="shared" ref="DY509" si="507">DS509*$H509</f>
        <v>0</v>
      </c>
      <c r="DZ509" s="68">
        <f t="shared" ref="DZ509" si="508">SUM(EA509:EE509)</f>
        <v>0</v>
      </c>
      <c r="EA509" s="69"/>
      <c r="EB509" s="69"/>
      <c r="EC509" s="69"/>
      <c r="ED509" s="69"/>
      <c r="EE509" s="69"/>
      <c r="EF509" s="71">
        <f t="shared" ref="EF509" si="509">DZ509*$H509</f>
        <v>0</v>
      </c>
      <c r="EG509" s="70">
        <f t="shared" si="469"/>
        <v>1</v>
      </c>
      <c r="EH509" s="73">
        <f t="shared" si="470"/>
        <v>0</v>
      </c>
      <c r="EI509" s="70">
        <f t="shared" si="471"/>
        <v>0</v>
      </c>
      <c r="EJ509" s="66">
        <f t="shared" si="472"/>
        <v>0</v>
      </c>
      <c r="EM509" s="67"/>
    </row>
    <row r="510" spans="1:143" outlineLevel="1" x14ac:dyDescent="0.2">
      <c r="A510" s="313" t="s">
        <v>649</v>
      </c>
      <c r="B510" s="314"/>
      <c r="C510" s="307"/>
      <c r="D510" s="176" t="s">
        <v>600</v>
      </c>
      <c r="E510" s="28">
        <f>SUM(H511:H513)</f>
        <v>0</v>
      </c>
      <c r="F510" s="28"/>
      <c r="G510" s="28"/>
      <c r="H510" s="28"/>
      <c r="I510" s="27" t="e">
        <f>E510/$G$686</f>
        <v>#DIV/0!</v>
      </c>
      <c r="J510" s="19">
        <f t="shared" si="468"/>
        <v>1</v>
      </c>
      <c r="K510" s="68"/>
      <c r="L510" s="69"/>
      <c r="M510" s="69"/>
      <c r="N510" s="69"/>
      <c r="O510" s="69"/>
      <c r="P510" s="70"/>
      <c r="Q510" s="73"/>
      <c r="R510" s="68"/>
      <c r="S510" s="69"/>
      <c r="T510" s="69"/>
      <c r="U510" s="69"/>
      <c r="V510" s="69"/>
      <c r="W510" s="70"/>
      <c r="X510" s="71"/>
      <c r="Y510" s="68"/>
      <c r="Z510" s="69"/>
      <c r="AA510" s="69"/>
      <c r="AB510" s="69"/>
      <c r="AC510" s="69"/>
      <c r="AD510" s="70"/>
      <c r="AE510" s="71"/>
      <c r="AF510" s="68"/>
      <c r="AG510" s="69"/>
      <c r="AH510" s="69"/>
      <c r="AI510" s="69"/>
      <c r="AJ510" s="69"/>
      <c r="AK510" s="70"/>
      <c r="AL510" s="71"/>
      <c r="AM510" s="68"/>
      <c r="AN510" s="69"/>
      <c r="AO510" s="69"/>
      <c r="AP510" s="69"/>
      <c r="AQ510" s="69"/>
      <c r="AR510" s="70"/>
      <c r="AS510" s="71"/>
      <c r="AT510" s="68"/>
      <c r="AU510" s="69"/>
      <c r="AV510" s="69"/>
      <c r="AW510" s="69"/>
      <c r="AX510" s="69"/>
      <c r="AY510" s="70"/>
      <c r="AZ510" s="71"/>
      <c r="BA510" s="68"/>
      <c r="BB510" s="69"/>
      <c r="BC510" s="69"/>
      <c r="BD510" s="69"/>
      <c r="BE510" s="69"/>
      <c r="BF510" s="70"/>
      <c r="BG510" s="71"/>
      <c r="BH510" s="68"/>
      <c r="BI510" s="69"/>
      <c r="BJ510" s="69"/>
      <c r="BK510" s="69"/>
      <c r="BL510" s="69"/>
      <c r="BM510" s="70"/>
      <c r="BN510" s="71"/>
      <c r="BO510" s="68"/>
      <c r="BP510" s="69"/>
      <c r="BQ510" s="69"/>
      <c r="BR510" s="69"/>
      <c r="BS510" s="69"/>
      <c r="BT510" s="70"/>
      <c r="BU510" s="71"/>
      <c r="BV510" s="68"/>
      <c r="BW510" s="69"/>
      <c r="BX510" s="69"/>
      <c r="BY510" s="69"/>
      <c r="BZ510" s="69"/>
      <c r="CA510" s="70"/>
      <c r="CB510" s="71"/>
      <c r="CC510" s="68"/>
      <c r="CD510" s="69"/>
      <c r="CE510" s="69"/>
      <c r="CF510" s="69"/>
      <c r="CG510" s="69"/>
      <c r="CH510" s="70"/>
      <c r="CI510" s="71"/>
      <c r="CJ510" s="68"/>
      <c r="CK510" s="69"/>
      <c r="CL510" s="69"/>
      <c r="CM510" s="69"/>
      <c r="CN510" s="69"/>
      <c r="CO510" s="70"/>
      <c r="CP510" s="71"/>
      <c r="CQ510" s="68"/>
      <c r="CR510" s="69"/>
      <c r="CS510" s="69"/>
      <c r="CT510" s="69"/>
      <c r="CU510" s="69"/>
      <c r="CV510" s="70"/>
      <c r="CW510" s="71"/>
      <c r="CX510" s="68"/>
      <c r="CY510" s="69"/>
      <c r="CZ510" s="69"/>
      <c r="DA510" s="69"/>
      <c r="DB510" s="69"/>
      <c r="DC510" s="70"/>
      <c r="DD510" s="71"/>
      <c r="DE510" s="68"/>
      <c r="DF510" s="69"/>
      <c r="DG510" s="69"/>
      <c r="DH510" s="69"/>
      <c r="DI510" s="69"/>
      <c r="DJ510" s="70"/>
      <c r="DK510" s="71"/>
      <c r="DL510" s="68"/>
      <c r="DM510" s="69"/>
      <c r="DN510" s="69"/>
      <c r="DO510" s="69"/>
      <c r="DP510" s="69"/>
      <c r="DQ510" s="70"/>
      <c r="DR510" s="71"/>
      <c r="DS510" s="68"/>
      <c r="DT510" s="69"/>
      <c r="DU510" s="69"/>
      <c r="DV510" s="69"/>
      <c r="DW510" s="69"/>
      <c r="DX510" s="70"/>
      <c r="DY510" s="71"/>
      <c r="DZ510" s="68"/>
      <c r="EA510" s="69"/>
      <c r="EB510" s="69"/>
      <c r="EC510" s="69"/>
      <c r="ED510" s="69"/>
      <c r="EE510" s="70"/>
      <c r="EF510" s="71"/>
      <c r="EG510" s="70">
        <f t="shared" si="469"/>
        <v>1</v>
      </c>
      <c r="EH510" s="73">
        <f t="shared" si="470"/>
        <v>0</v>
      </c>
      <c r="EI510" s="70">
        <f t="shared" si="471"/>
        <v>0</v>
      </c>
      <c r="EJ510" s="66">
        <f t="shared" si="472"/>
        <v>0</v>
      </c>
      <c r="EM510" s="67"/>
    </row>
    <row r="511" spans="1:143" ht="25.5" outlineLevel="1" x14ac:dyDescent="0.2">
      <c r="A511" s="302" t="s">
        <v>650</v>
      </c>
      <c r="B511" s="303" t="s">
        <v>262</v>
      </c>
      <c r="C511" s="306" t="str">
        <f>IFERROR(IFERROR(IF(MATCH(B511,[1]SINAPI!$A$3:$A$7037,0),(PROPER(VLOOKUP(B511,[1]SINAPI!$A$3:$E$7037,5,0))),0),IFERROR(IF(MATCH(B511,'[1]CDHU-182'!$A$9:$A$4098,0),(UPPER(VLOOKUP(B511,'[1]CDHU-182'!$A$9:$H$4098,8,0))),0),IFERROR(IF(MATCH(B511,[1]FDE!$A$7:$A$3232,0),(VLOOKUP(B511,[1]FDE!$A$7:$E$3232,5,0)),0),IF(MATCH(B511,'[1]SIURB Edif'!$A$2:$A$2699,0),(PROPER(VLOOKUP(B511,'[1]SIURB Edif'!A$2:E$2699,5,0))),0))))," ")</f>
        <v>CDHU-182</v>
      </c>
      <c r="D511" s="169" t="s">
        <v>856</v>
      </c>
      <c r="E511" s="170" t="s">
        <v>22</v>
      </c>
      <c r="F511" s="174">
        <v>100</v>
      </c>
      <c r="G511" s="74"/>
      <c r="H511" s="177">
        <f>ROUND(IFERROR(F511*G511," - "),2)</f>
        <v>0</v>
      </c>
      <c r="I511" s="178" t="e">
        <f>H511/$G$686</f>
        <v>#DIV/0!</v>
      </c>
      <c r="J511" s="19">
        <f t="shared" si="468"/>
        <v>1</v>
      </c>
      <c r="K511" s="68">
        <f>SUM(L511:P511)</f>
        <v>0</v>
      </c>
      <c r="L511" s="69"/>
      <c r="M511" s="69"/>
      <c r="N511" s="69"/>
      <c r="O511" s="69"/>
      <c r="P511" s="69"/>
      <c r="Q511" s="73">
        <f>K511*$H511</f>
        <v>0</v>
      </c>
      <c r="R511" s="68">
        <f>SUM(S511:W511)</f>
        <v>0</v>
      </c>
      <c r="S511" s="69"/>
      <c r="T511" s="69"/>
      <c r="U511" s="69"/>
      <c r="V511" s="69"/>
      <c r="W511" s="69"/>
      <c r="X511" s="71">
        <f>R511*$H511</f>
        <v>0</v>
      </c>
      <c r="Y511" s="68">
        <f>SUM(Z511:AD511)</f>
        <v>0</v>
      </c>
      <c r="Z511" s="69"/>
      <c r="AA511" s="69"/>
      <c r="AB511" s="69"/>
      <c r="AC511" s="69"/>
      <c r="AD511" s="69"/>
      <c r="AE511" s="71">
        <f>Y511*$H511</f>
        <v>0</v>
      </c>
      <c r="AF511" s="68">
        <f>SUM(AG511:AK511)</f>
        <v>0</v>
      </c>
      <c r="AG511" s="69"/>
      <c r="AH511" s="69"/>
      <c r="AI511" s="69"/>
      <c r="AJ511" s="69"/>
      <c r="AK511" s="69"/>
      <c r="AL511" s="71">
        <f>AF511*$H511</f>
        <v>0</v>
      </c>
      <c r="AM511" s="68">
        <f>SUM(AN511:AR511)</f>
        <v>0</v>
      </c>
      <c r="AN511" s="69"/>
      <c r="AO511" s="69"/>
      <c r="AP511" s="69"/>
      <c r="AQ511" s="69"/>
      <c r="AR511" s="69"/>
      <c r="AS511" s="71">
        <f>AM511*$H511</f>
        <v>0</v>
      </c>
      <c r="AT511" s="68">
        <f>SUM(AU511:AY511)</f>
        <v>0</v>
      </c>
      <c r="AU511" s="69"/>
      <c r="AV511" s="69"/>
      <c r="AW511" s="69"/>
      <c r="AX511" s="69"/>
      <c r="AY511" s="69"/>
      <c r="AZ511" s="71">
        <f>AT511*$H511</f>
        <v>0</v>
      </c>
      <c r="BA511" s="68">
        <f>SUM(BB511:BF511)</f>
        <v>0</v>
      </c>
      <c r="BB511" s="69"/>
      <c r="BC511" s="69"/>
      <c r="BD511" s="69"/>
      <c r="BE511" s="69"/>
      <c r="BF511" s="69"/>
      <c r="BG511" s="71">
        <f>BA511*$H511</f>
        <v>0</v>
      </c>
      <c r="BH511" s="68">
        <f>SUM(BI511:BM511)</f>
        <v>0</v>
      </c>
      <c r="BI511" s="69"/>
      <c r="BJ511" s="69"/>
      <c r="BK511" s="69"/>
      <c r="BL511" s="69"/>
      <c r="BM511" s="69"/>
      <c r="BN511" s="71">
        <f>BH511*$H511</f>
        <v>0</v>
      </c>
      <c r="BO511" s="68">
        <f>SUM(BP511:BT511)</f>
        <v>0</v>
      </c>
      <c r="BP511" s="69"/>
      <c r="BQ511" s="69"/>
      <c r="BR511" s="69"/>
      <c r="BS511" s="69"/>
      <c r="BT511" s="69"/>
      <c r="BU511" s="71">
        <f>BO511*$H511</f>
        <v>0</v>
      </c>
      <c r="BV511" s="68">
        <f>SUM(BW511:CA511)</f>
        <v>0</v>
      </c>
      <c r="BW511" s="69"/>
      <c r="BX511" s="69"/>
      <c r="BY511" s="69"/>
      <c r="BZ511" s="69"/>
      <c r="CA511" s="69"/>
      <c r="CB511" s="71">
        <f>BV511*$H511</f>
        <v>0</v>
      </c>
      <c r="CC511" s="68">
        <f>SUM(CD511:CH511)</f>
        <v>0</v>
      </c>
      <c r="CD511" s="69"/>
      <c r="CE511" s="69"/>
      <c r="CF511" s="69"/>
      <c r="CG511" s="69"/>
      <c r="CH511" s="69"/>
      <c r="CI511" s="71">
        <f>CC511*$H511</f>
        <v>0</v>
      </c>
      <c r="CJ511" s="68">
        <f>SUM(CK511:CO511)</f>
        <v>0</v>
      </c>
      <c r="CK511" s="69"/>
      <c r="CL511" s="69"/>
      <c r="CM511" s="69"/>
      <c r="CN511" s="69"/>
      <c r="CO511" s="69"/>
      <c r="CP511" s="71">
        <f>CJ511*$H511</f>
        <v>0</v>
      </c>
      <c r="CQ511" s="68">
        <f>SUM(CR511:CV511)</f>
        <v>0</v>
      </c>
      <c r="CR511" s="69"/>
      <c r="CS511" s="69"/>
      <c r="CT511" s="69"/>
      <c r="CU511" s="69"/>
      <c r="CV511" s="69"/>
      <c r="CW511" s="71">
        <f>CQ511*$H511</f>
        <v>0</v>
      </c>
      <c r="CX511" s="68">
        <f>SUM(CY511:DC511)</f>
        <v>0</v>
      </c>
      <c r="CY511" s="69"/>
      <c r="CZ511" s="69"/>
      <c r="DA511" s="69"/>
      <c r="DB511" s="69"/>
      <c r="DC511" s="69"/>
      <c r="DD511" s="71">
        <f>CX511*$H511</f>
        <v>0</v>
      </c>
      <c r="DE511" s="68">
        <f>SUM(DF511:DJ511)</f>
        <v>0</v>
      </c>
      <c r="DF511" s="69"/>
      <c r="DG511" s="69"/>
      <c r="DH511" s="69"/>
      <c r="DI511" s="69"/>
      <c r="DJ511" s="69"/>
      <c r="DK511" s="71">
        <f>DE511*$H511</f>
        <v>0</v>
      </c>
      <c r="DL511" s="68">
        <f>SUM(DM511:DQ511)</f>
        <v>0</v>
      </c>
      <c r="DM511" s="69"/>
      <c r="DN511" s="69"/>
      <c r="DO511" s="69"/>
      <c r="DP511" s="69"/>
      <c r="DQ511" s="69"/>
      <c r="DR511" s="71">
        <f>DL511*$H511</f>
        <v>0</v>
      </c>
      <c r="DS511" s="68">
        <f>SUM(DT511:DX511)</f>
        <v>0</v>
      </c>
      <c r="DT511" s="69"/>
      <c r="DU511" s="69"/>
      <c r="DV511" s="69"/>
      <c r="DW511" s="69"/>
      <c r="DX511" s="69"/>
      <c r="DY511" s="71">
        <f>DS511*$H511</f>
        <v>0</v>
      </c>
      <c r="DZ511" s="68">
        <f>SUM(EA511:EE511)</f>
        <v>0</v>
      </c>
      <c r="EA511" s="69"/>
      <c r="EB511" s="69"/>
      <c r="EC511" s="69"/>
      <c r="ED511" s="69"/>
      <c r="EE511" s="69"/>
      <c r="EF511" s="71">
        <f>DZ511*$H511</f>
        <v>0</v>
      </c>
      <c r="EG511" s="70">
        <f t="shared" si="469"/>
        <v>1</v>
      </c>
      <c r="EH511" s="73">
        <f t="shared" si="470"/>
        <v>0</v>
      </c>
      <c r="EI511" s="70">
        <f t="shared" si="471"/>
        <v>0</v>
      </c>
      <c r="EJ511" s="66">
        <f t="shared" si="472"/>
        <v>0</v>
      </c>
      <c r="EM511" s="67"/>
    </row>
    <row r="512" spans="1:143" outlineLevel="1" x14ac:dyDescent="0.2">
      <c r="A512" s="302" t="s">
        <v>651</v>
      </c>
      <c r="B512" s="303" t="s">
        <v>260</v>
      </c>
      <c r="C512" s="306" t="str">
        <f>IFERROR(IFERROR(IF(MATCH(B512,[1]SINAPI!$A$3:$A$7037,0),(PROPER(VLOOKUP(B512,[1]SINAPI!$A$3:$E$7037,5,0))),0),IFERROR(IF(MATCH(B512,'[1]CDHU-182'!$A$9:$A$4098,0),(UPPER(VLOOKUP(B512,'[1]CDHU-182'!$A$9:$H$4098,8,0))),0),IFERROR(IF(MATCH(B512,[1]FDE!$A$7:$A$3232,0),(VLOOKUP(B512,[1]FDE!$A$7:$E$3232,5,0)),0),IF(MATCH(B512,'[1]SIURB Edif'!$A$2:$A$2699,0),(PROPER(VLOOKUP(B512,'[1]SIURB Edif'!A$2:E$2699,5,0))),0))))," ")</f>
        <v>CDHU-182</v>
      </c>
      <c r="D512" s="169" t="s">
        <v>857</v>
      </c>
      <c r="E512" s="170" t="s">
        <v>22</v>
      </c>
      <c r="F512" s="174">
        <v>1200</v>
      </c>
      <c r="G512" s="74"/>
      <c r="H512" s="177">
        <f t="shared" ref="H512:H513" si="510">ROUND(IFERROR(F512*G512," - "),2)</f>
        <v>0</v>
      </c>
      <c r="I512" s="178" t="e">
        <f>H512/$G$686</f>
        <v>#DIV/0!</v>
      </c>
      <c r="J512" s="19">
        <f t="shared" si="468"/>
        <v>1</v>
      </c>
      <c r="K512" s="68">
        <f t="shared" ref="K512:K513" si="511">SUM(L512:P512)</f>
        <v>0</v>
      </c>
      <c r="L512" s="69"/>
      <c r="M512" s="69"/>
      <c r="N512" s="69"/>
      <c r="O512" s="69"/>
      <c r="P512" s="69"/>
      <c r="Q512" s="73">
        <f t="shared" ref="Q512:Q513" si="512">K512*$H512</f>
        <v>0</v>
      </c>
      <c r="R512" s="68">
        <f t="shared" ref="R512:R513" si="513">SUM(S512:W512)</f>
        <v>0</v>
      </c>
      <c r="S512" s="69"/>
      <c r="T512" s="69"/>
      <c r="U512" s="69"/>
      <c r="V512" s="69"/>
      <c r="W512" s="69"/>
      <c r="X512" s="71">
        <f t="shared" ref="X512:X513" si="514">R512*$H512</f>
        <v>0</v>
      </c>
      <c r="Y512" s="68">
        <f t="shared" ref="Y512:Y513" si="515">SUM(Z512:AD512)</f>
        <v>0</v>
      </c>
      <c r="Z512" s="69"/>
      <c r="AA512" s="69"/>
      <c r="AB512" s="69"/>
      <c r="AC512" s="69"/>
      <c r="AD512" s="69"/>
      <c r="AE512" s="71">
        <f t="shared" ref="AE512:AE513" si="516">Y512*$H512</f>
        <v>0</v>
      </c>
      <c r="AF512" s="68">
        <f t="shared" ref="AF512:AF513" si="517">SUM(AG512:AK512)</f>
        <v>0</v>
      </c>
      <c r="AG512" s="69"/>
      <c r="AH512" s="69"/>
      <c r="AI512" s="69"/>
      <c r="AJ512" s="69"/>
      <c r="AK512" s="69"/>
      <c r="AL512" s="71">
        <f t="shared" ref="AL512:AL513" si="518">AF512*$H512</f>
        <v>0</v>
      </c>
      <c r="AM512" s="68">
        <f t="shared" ref="AM512:AM513" si="519">SUM(AN512:AR512)</f>
        <v>0</v>
      </c>
      <c r="AN512" s="69"/>
      <c r="AO512" s="69"/>
      <c r="AP512" s="69"/>
      <c r="AQ512" s="69"/>
      <c r="AR512" s="69"/>
      <c r="AS512" s="71">
        <f t="shared" ref="AS512:AS513" si="520">AM512*$H512</f>
        <v>0</v>
      </c>
      <c r="AT512" s="68">
        <f t="shared" ref="AT512:AT513" si="521">SUM(AU512:AY512)</f>
        <v>0</v>
      </c>
      <c r="AU512" s="69"/>
      <c r="AV512" s="69"/>
      <c r="AW512" s="69"/>
      <c r="AX512" s="69"/>
      <c r="AY512" s="69"/>
      <c r="AZ512" s="71">
        <f t="shared" ref="AZ512:AZ513" si="522">AT512*$H512</f>
        <v>0</v>
      </c>
      <c r="BA512" s="68">
        <f t="shared" ref="BA512:BA513" si="523">SUM(BB512:BF512)</f>
        <v>0</v>
      </c>
      <c r="BB512" s="69"/>
      <c r="BC512" s="69"/>
      <c r="BD512" s="69"/>
      <c r="BE512" s="69"/>
      <c r="BF512" s="69"/>
      <c r="BG512" s="71">
        <f t="shared" ref="BG512:BG513" si="524">BA512*$H512</f>
        <v>0</v>
      </c>
      <c r="BH512" s="68">
        <f t="shared" ref="BH512:BH513" si="525">SUM(BI512:BM512)</f>
        <v>0</v>
      </c>
      <c r="BI512" s="69"/>
      <c r="BJ512" s="69"/>
      <c r="BK512" s="69"/>
      <c r="BL512" s="69"/>
      <c r="BM512" s="69"/>
      <c r="BN512" s="71">
        <f t="shared" ref="BN512:BN513" si="526">BH512*$H512</f>
        <v>0</v>
      </c>
      <c r="BO512" s="68">
        <f t="shared" ref="BO512:BO513" si="527">SUM(BP512:BT512)</f>
        <v>0</v>
      </c>
      <c r="BP512" s="69"/>
      <c r="BQ512" s="69"/>
      <c r="BR512" s="69"/>
      <c r="BS512" s="69"/>
      <c r="BT512" s="69"/>
      <c r="BU512" s="71">
        <f t="shared" ref="BU512:BU513" si="528">BO512*$H512</f>
        <v>0</v>
      </c>
      <c r="BV512" s="68">
        <f t="shared" ref="BV512:BV513" si="529">SUM(BW512:CA512)</f>
        <v>0</v>
      </c>
      <c r="BW512" s="69"/>
      <c r="BX512" s="69"/>
      <c r="BY512" s="69"/>
      <c r="BZ512" s="69"/>
      <c r="CA512" s="69"/>
      <c r="CB512" s="71">
        <f t="shared" ref="CB512:CB513" si="530">BV512*$H512</f>
        <v>0</v>
      </c>
      <c r="CC512" s="68">
        <f t="shared" ref="CC512:CC513" si="531">SUM(CD512:CH512)</f>
        <v>0</v>
      </c>
      <c r="CD512" s="69"/>
      <c r="CE512" s="69"/>
      <c r="CF512" s="69"/>
      <c r="CG512" s="69"/>
      <c r="CH512" s="69"/>
      <c r="CI512" s="71">
        <f t="shared" ref="CI512:CI513" si="532">CC512*$H512</f>
        <v>0</v>
      </c>
      <c r="CJ512" s="68">
        <f t="shared" ref="CJ512:CJ513" si="533">SUM(CK512:CO512)</f>
        <v>0</v>
      </c>
      <c r="CK512" s="69"/>
      <c r="CL512" s="69"/>
      <c r="CM512" s="69"/>
      <c r="CN512" s="69"/>
      <c r="CO512" s="69"/>
      <c r="CP512" s="71">
        <f t="shared" ref="CP512:CP513" si="534">CJ512*$H512</f>
        <v>0</v>
      </c>
      <c r="CQ512" s="68">
        <f t="shared" ref="CQ512:CQ513" si="535">SUM(CR512:CV512)</f>
        <v>0</v>
      </c>
      <c r="CR512" s="69"/>
      <c r="CS512" s="69"/>
      <c r="CT512" s="69"/>
      <c r="CU512" s="69"/>
      <c r="CV512" s="69"/>
      <c r="CW512" s="71">
        <f t="shared" ref="CW512:CW513" si="536">CQ512*$H512</f>
        <v>0</v>
      </c>
      <c r="CX512" s="68">
        <f t="shared" ref="CX512:CX513" si="537">SUM(CY512:DC512)</f>
        <v>0</v>
      </c>
      <c r="CY512" s="69"/>
      <c r="CZ512" s="69"/>
      <c r="DA512" s="69"/>
      <c r="DB512" s="69"/>
      <c r="DC512" s="69"/>
      <c r="DD512" s="71">
        <f t="shared" ref="DD512:DD513" si="538">CX512*$H512</f>
        <v>0</v>
      </c>
      <c r="DE512" s="68">
        <f t="shared" ref="DE512:DE513" si="539">SUM(DF512:DJ512)</f>
        <v>0</v>
      </c>
      <c r="DF512" s="69"/>
      <c r="DG512" s="69"/>
      <c r="DH512" s="69"/>
      <c r="DI512" s="69"/>
      <c r="DJ512" s="69"/>
      <c r="DK512" s="71">
        <f t="shared" ref="DK512:DK513" si="540">DE512*$H512</f>
        <v>0</v>
      </c>
      <c r="DL512" s="68">
        <f t="shared" ref="DL512:DL513" si="541">SUM(DM512:DQ512)</f>
        <v>0</v>
      </c>
      <c r="DM512" s="69"/>
      <c r="DN512" s="69"/>
      <c r="DO512" s="69"/>
      <c r="DP512" s="69"/>
      <c r="DQ512" s="69"/>
      <c r="DR512" s="71">
        <f t="shared" ref="DR512:DR513" si="542">DL512*$H512</f>
        <v>0</v>
      </c>
      <c r="DS512" s="68">
        <f t="shared" ref="DS512:DS513" si="543">SUM(DT512:DX512)</f>
        <v>0</v>
      </c>
      <c r="DT512" s="69"/>
      <c r="DU512" s="69"/>
      <c r="DV512" s="69"/>
      <c r="DW512" s="69"/>
      <c r="DX512" s="69"/>
      <c r="DY512" s="71">
        <f t="shared" ref="DY512:DY513" si="544">DS512*$H512</f>
        <v>0</v>
      </c>
      <c r="DZ512" s="68">
        <f t="shared" ref="DZ512:DZ513" si="545">SUM(EA512:EE512)</f>
        <v>0</v>
      </c>
      <c r="EA512" s="69"/>
      <c r="EB512" s="69"/>
      <c r="EC512" s="69"/>
      <c r="ED512" s="69"/>
      <c r="EE512" s="69"/>
      <c r="EF512" s="71">
        <f t="shared" ref="EF512:EF513" si="546">DZ512*$H512</f>
        <v>0</v>
      </c>
      <c r="EG512" s="70">
        <f t="shared" si="469"/>
        <v>1</v>
      </c>
      <c r="EH512" s="73">
        <f t="shared" si="470"/>
        <v>0</v>
      </c>
      <c r="EI512" s="70">
        <f t="shared" si="471"/>
        <v>0</v>
      </c>
      <c r="EJ512" s="66">
        <f t="shared" si="472"/>
        <v>0</v>
      </c>
      <c r="EM512" s="67"/>
    </row>
    <row r="513" spans="1:143" outlineLevel="1" x14ac:dyDescent="0.2">
      <c r="A513" s="302" t="s">
        <v>652</v>
      </c>
      <c r="B513" s="303" t="s">
        <v>261</v>
      </c>
      <c r="C513" s="306" t="str">
        <f>IFERROR(IFERROR(IF(MATCH(B513,[1]SINAPI!$A$3:$A$7037,0),(PROPER(VLOOKUP(B513,[1]SINAPI!$A$3:$E$7037,5,0))),0),IFERROR(IF(MATCH(B513,'[1]CDHU-182'!$A$9:$A$4098,0),(UPPER(VLOOKUP(B513,'[1]CDHU-182'!$A$9:$H$4098,8,0))),0),IFERROR(IF(MATCH(B513,[1]FDE!$A$7:$A$3232,0),(VLOOKUP(B513,[1]FDE!$A$7:$E$3232,5,0)),0),IF(MATCH(B513,'[1]SIURB Edif'!$A$2:$A$2699,0),(PROPER(VLOOKUP(B513,'[1]SIURB Edif'!A$2:E$2699,5,0))),0))))," ")</f>
        <v>CDHU-182</v>
      </c>
      <c r="D513" s="169" t="s">
        <v>858</v>
      </c>
      <c r="E513" s="170" t="s">
        <v>22</v>
      </c>
      <c r="F513" s="174">
        <v>170</v>
      </c>
      <c r="G513" s="74"/>
      <c r="H513" s="177">
        <f t="shared" si="510"/>
        <v>0</v>
      </c>
      <c r="I513" s="178" t="e">
        <f>H513/$G$686</f>
        <v>#DIV/0!</v>
      </c>
      <c r="J513" s="19">
        <f t="shared" si="468"/>
        <v>1</v>
      </c>
      <c r="K513" s="68">
        <f t="shared" si="511"/>
        <v>0</v>
      </c>
      <c r="L513" s="69"/>
      <c r="M513" s="69"/>
      <c r="N513" s="69"/>
      <c r="O513" s="69"/>
      <c r="P513" s="69"/>
      <c r="Q513" s="73">
        <f t="shared" si="512"/>
        <v>0</v>
      </c>
      <c r="R513" s="68">
        <f t="shared" si="513"/>
        <v>0</v>
      </c>
      <c r="S513" s="69"/>
      <c r="T513" s="69"/>
      <c r="U513" s="69"/>
      <c r="V513" s="69"/>
      <c r="W513" s="69"/>
      <c r="X513" s="71">
        <f t="shared" si="514"/>
        <v>0</v>
      </c>
      <c r="Y513" s="68">
        <f t="shared" si="515"/>
        <v>0</v>
      </c>
      <c r="Z513" s="69"/>
      <c r="AA513" s="69"/>
      <c r="AB513" s="69"/>
      <c r="AC513" s="69"/>
      <c r="AD513" s="69"/>
      <c r="AE513" s="71">
        <f t="shared" si="516"/>
        <v>0</v>
      </c>
      <c r="AF513" s="68">
        <f t="shared" si="517"/>
        <v>0</v>
      </c>
      <c r="AG513" s="69"/>
      <c r="AH513" s="69"/>
      <c r="AI513" s="69"/>
      <c r="AJ513" s="69"/>
      <c r="AK513" s="69"/>
      <c r="AL513" s="71">
        <f t="shared" si="518"/>
        <v>0</v>
      </c>
      <c r="AM513" s="68">
        <f t="shared" si="519"/>
        <v>0</v>
      </c>
      <c r="AN513" s="69"/>
      <c r="AO513" s="69"/>
      <c r="AP513" s="69"/>
      <c r="AQ513" s="69"/>
      <c r="AR513" s="69"/>
      <c r="AS513" s="71">
        <f t="shared" si="520"/>
        <v>0</v>
      </c>
      <c r="AT513" s="68">
        <f t="shared" si="521"/>
        <v>0</v>
      </c>
      <c r="AU513" s="69"/>
      <c r="AV513" s="69"/>
      <c r="AW513" s="69"/>
      <c r="AX513" s="69"/>
      <c r="AY513" s="69"/>
      <c r="AZ513" s="71">
        <f t="shared" si="522"/>
        <v>0</v>
      </c>
      <c r="BA513" s="68">
        <f t="shared" si="523"/>
        <v>0</v>
      </c>
      <c r="BB513" s="69"/>
      <c r="BC513" s="69"/>
      <c r="BD513" s="69"/>
      <c r="BE513" s="69"/>
      <c r="BF513" s="69"/>
      <c r="BG513" s="71">
        <f t="shared" si="524"/>
        <v>0</v>
      </c>
      <c r="BH513" s="68">
        <f t="shared" si="525"/>
        <v>0</v>
      </c>
      <c r="BI513" s="69"/>
      <c r="BJ513" s="69"/>
      <c r="BK513" s="69"/>
      <c r="BL513" s="69"/>
      <c r="BM513" s="69"/>
      <c r="BN513" s="71">
        <f t="shared" si="526"/>
        <v>0</v>
      </c>
      <c r="BO513" s="68">
        <f t="shared" si="527"/>
        <v>0</v>
      </c>
      <c r="BP513" s="69"/>
      <c r="BQ513" s="69"/>
      <c r="BR513" s="69"/>
      <c r="BS513" s="69"/>
      <c r="BT513" s="69"/>
      <c r="BU513" s="71">
        <f t="shared" si="528"/>
        <v>0</v>
      </c>
      <c r="BV513" s="68">
        <f t="shared" si="529"/>
        <v>0</v>
      </c>
      <c r="BW513" s="69"/>
      <c r="BX513" s="69"/>
      <c r="BY513" s="69"/>
      <c r="BZ513" s="69"/>
      <c r="CA513" s="69"/>
      <c r="CB513" s="71">
        <f t="shared" si="530"/>
        <v>0</v>
      </c>
      <c r="CC513" s="68">
        <f t="shared" si="531"/>
        <v>0</v>
      </c>
      <c r="CD513" s="69"/>
      <c r="CE513" s="69"/>
      <c r="CF513" s="69"/>
      <c r="CG513" s="69"/>
      <c r="CH513" s="69"/>
      <c r="CI513" s="71">
        <f t="shared" si="532"/>
        <v>0</v>
      </c>
      <c r="CJ513" s="68">
        <f t="shared" si="533"/>
        <v>0</v>
      </c>
      <c r="CK513" s="69"/>
      <c r="CL513" s="69"/>
      <c r="CM513" s="69"/>
      <c r="CN513" s="69"/>
      <c r="CO513" s="69"/>
      <c r="CP513" s="71">
        <f t="shared" si="534"/>
        <v>0</v>
      </c>
      <c r="CQ513" s="68">
        <f t="shared" si="535"/>
        <v>0</v>
      </c>
      <c r="CR513" s="69"/>
      <c r="CS513" s="69"/>
      <c r="CT513" s="69"/>
      <c r="CU513" s="69"/>
      <c r="CV513" s="69"/>
      <c r="CW513" s="71">
        <f t="shared" si="536"/>
        <v>0</v>
      </c>
      <c r="CX513" s="68">
        <f t="shared" si="537"/>
        <v>0</v>
      </c>
      <c r="CY513" s="69"/>
      <c r="CZ513" s="69"/>
      <c r="DA513" s="69"/>
      <c r="DB513" s="69"/>
      <c r="DC513" s="69"/>
      <c r="DD513" s="71">
        <f t="shared" si="538"/>
        <v>0</v>
      </c>
      <c r="DE513" s="68">
        <f t="shared" si="539"/>
        <v>0</v>
      </c>
      <c r="DF513" s="69"/>
      <c r="DG513" s="69"/>
      <c r="DH513" s="69"/>
      <c r="DI513" s="69"/>
      <c r="DJ513" s="69"/>
      <c r="DK513" s="71">
        <f t="shared" si="540"/>
        <v>0</v>
      </c>
      <c r="DL513" s="68">
        <f t="shared" si="541"/>
        <v>0</v>
      </c>
      <c r="DM513" s="69"/>
      <c r="DN513" s="69"/>
      <c r="DO513" s="69"/>
      <c r="DP513" s="69"/>
      <c r="DQ513" s="69"/>
      <c r="DR513" s="71">
        <f t="shared" si="542"/>
        <v>0</v>
      </c>
      <c r="DS513" s="68">
        <f t="shared" si="543"/>
        <v>0</v>
      </c>
      <c r="DT513" s="69"/>
      <c r="DU513" s="69"/>
      <c r="DV513" s="69"/>
      <c r="DW513" s="69"/>
      <c r="DX513" s="69"/>
      <c r="DY513" s="71">
        <f t="shared" si="544"/>
        <v>0</v>
      </c>
      <c r="DZ513" s="68">
        <f t="shared" si="545"/>
        <v>0</v>
      </c>
      <c r="EA513" s="69"/>
      <c r="EB513" s="69"/>
      <c r="EC513" s="69"/>
      <c r="ED513" s="69"/>
      <c r="EE513" s="69"/>
      <c r="EF513" s="71">
        <f t="shared" si="546"/>
        <v>0</v>
      </c>
      <c r="EG513" s="70">
        <f t="shared" si="469"/>
        <v>1</v>
      </c>
      <c r="EH513" s="73">
        <f t="shared" si="470"/>
        <v>0</v>
      </c>
      <c r="EI513" s="70">
        <f t="shared" si="471"/>
        <v>0</v>
      </c>
      <c r="EJ513" s="66">
        <f t="shared" si="472"/>
        <v>0</v>
      </c>
      <c r="EM513" s="67"/>
    </row>
    <row r="514" spans="1:143" outlineLevel="1" x14ac:dyDescent="0.2">
      <c r="A514" s="313" t="s">
        <v>653</v>
      </c>
      <c r="B514" s="314"/>
      <c r="C514" s="307"/>
      <c r="D514" s="176" t="s">
        <v>601</v>
      </c>
      <c r="E514" s="28">
        <f>SUM(H515:H521)</f>
        <v>0</v>
      </c>
      <c r="F514" s="28"/>
      <c r="G514" s="28"/>
      <c r="H514" s="28"/>
      <c r="I514" s="27" t="e">
        <f>E514/$G$686</f>
        <v>#DIV/0!</v>
      </c>
      <c r="J514" s="19">
        <f t="shared" ref="J514:J521" si="547">EG514</f>
        <v>1</v>
      </c>
      <c r="K514" s="68"/>
      <c r="L514" s="69"/>
      <c r="M514" s="69"/>
      <c r="N514" s="69"/>
      <c r="O514" s="69"/>
      <c r="P514" s="70"/>
      <c r="Q514" s="73"/>
      <c r="R514" s="68"/>
      <c r="S514" s="69"/>
      <c r="T514" s="69"/>
      <c r="U514" s="69"/>
      <c r="V514" s="69"/>
      <c r="W514" s="70"/>
      <c r="X514" s="71"/>
      <c r="Y514" s="68"/>
      <c r="Z514" s="69"/>
      <c r="AA514" s="69"/>
      <c r="AB514" s="69"/>
      <c r="AC514" s="69"/>
      <c r="AD514" s="70"/>
      <c r="AE514" s="71"/>
      <c r="AF514" s="68"/>
      <c r="AG514" s="69"/>
      <c r="AH514" s="69"/>
      <c r="AI514" s="69"/>
      <c r="AJ514" s="69"/>
      <c r="AK514" s="70"/>
      <c r="AL514" s="71"/>
      <c r="AM514" s="68"/>
      <c r="AN514" s="69"/>
      <c r="AO514" s="69"/>
      <c r="AP514" s="69"/>
      <c r="AQ514" s="69"/>
      <c r="AR514" s="70"/>
      <c r="AS514" s="71"/>
      <c r="AT514" s="68"/>
      <c r="AU514" s="69"/>
      <c r="AV514" s="69"/>
      <c r="AW514" s="69"/>
      <c r="AX514" s="69"/>
      <c r="AY514" s="70"/>
      <c r="AZ514" s="71"/>
      <c r="BA514" s="68"/>
      <c r="BB514" s="69"/>
      <c r="BC514" s="69"/>
      <c r="BD514" s="69"/>
      <c r="BE514" s="69"/>
      <c r="BF514" s="70"/>
      <c r="BG514" s="71"/>
      <c r="BH514" s="68"/>
      <c r="BI514" s="69"/>
      <c r="BJ514" s="69"/>
      <c r="BK514" s="69"/>
      <c r="BL514" s="69"/>
      <c r="BM514" s="70"/>
      <c r="BN514" s="71"/>
      <c r="BO514" s="68"/>
      <c r="BP514" s="69"/>
      <c r="BQ514" s="69"/>
      <c r="BR514" s="69"/>
      <c r="BS514" s="69"/>
      <c r="BT514" s="70"/>
      <c r="BU514" s="71"/>
      <c r="BV514" s="68"/>
      <c r="BW514" s="69"/>
      <c r="BX514" s="69"/>
      <c r="BY514" s="69"/>
      <c r="BZ514" s="69"/>
      <c r="CA514" s="70"/>
      <c r="CB514" s="71"/>
      <c r="CC514" s="68"/>
      <c r="CD514" s="69"/>
      <c r="CE514" s="69"/>
      <c r="CF514" s="69"/>
      <c r="CG514" s="69"/>
      <c r="CH514" s="70"/>
      <c r="CI514" s="71"/>
      <c r="CJ514" s="68"/>
      <c r="CK514" s="69"/>
      <c r="CL514" s="69"/>
      <c r="CM514" s="69"/>
      <c r="CN514" s="69"/>
      <c r="CO514" s="70"/>
      <c r="CP514" s="71"/>
      <c r="CQ514" s="68"/>
      <c r="CR514" s="69"/>
      <c r="CS514" s="69"/>
      <c r="CT514" s="69"/>
      <c r="CU514" s="69"/>
      <c r="CV514" s="70"/>
      <c r="CW514" s="71"/>
      <c r="CX514" s="68"/>
      <c r="CY514" s="69"/>
      <c r="CZ514" s="69"/>
      <c r="DA514" s="69"/>
      <c r="DB514" s="69"/>
      <c r="DC514" s="70"/>
      <c r="DD514" s="71"/>
      <c r="DE514" s="68"/>
      <c r="DF514" s="69"/>
      <c r="DG514" s="69"/>
      <c r="DH514" s="69"/>
      <c r="DI514" s="69"/>
      <c r="DJ514" s="70"/>
      <c r="DK514" s="71"/>
      <c r="DL514" s="68"/>
      <c r="DM514" s="69"/>
      <c r="DN514" s="69"/>
      <c r="DO514" s="69"/>
      <c r="DP514" s="69"/>
      <c r="DQ514" s="70"/>
      <c r="DR514" s="71"/>
      <c r="DS514" s="68"/>
      <c r="DT514" s="69"/>
      <c r="DU514" s="69"/>
      <c r="DV514" s="69"/>
      <c r="DW514" s="69"/>
      <c r="DX514" s="70"/>
      <c r="DY514" s="71"/>
      <c r="DZ514" s="68"/>
      <c r="EA514" s="69"/>
      <c r="EB514" s="69"/>
      <c r="EC514" s="69"/>
      <c r="ED514" s="69"/>
      <c r="EE514" s="70"/>
      <c r="EF514" s="71"/>
      <c r="EG514" s="70">
        <f t="shared" ref="EG514:EG521" si="548">1-EI514</f>
        <v>1</v>
      </c>
      <c r="EH514" s="73">
        <f t="shared" ref="EH514:EH521" si="549">H514-EJ514</f>
        <v>0</v>
      </c>
      <c r="EI514" s="70">
        <f t="shared" ref="EI514:EI521" si="550">SUM(CJ514,CC514,BV514,BO514,BH514,BA514,AT514,AM514,AF514,Y514,R514,K514,CQ514,CX514,DE514,DL514,DS514,DZ514)</f>
        <v>0</v>
      </c>
      <c r="EJ514" s="66">
        <f t="shared" ref="EJ514:EJ521" si="551">SUM(CP514,CI514,CB514,BU514,BN514,BG514,AZ514,AS514,AL514,AE514,X514,Q514,CW514,DD514,DK514,DR514,DY514,EF514)</f>
        <v>0</v>
      </c>
      <c r="EM514" s="67"/>
    </row>
    <row r="515" spans="1:143" outlineLevel="1" x14ac:dyDescent="0.2">
      <c r="A515" s="302" t="s">
        <v>654</v>
      </c>
      <c r="B515" s="303" t="s">
        <v>258</v>
      </c>
      <c r="C515" s="306" t="str">
        <f>IFERROR(IFERROR(IF(MATCH(B515,[1]SINAPI!$A$3:$A$7037,0),(PROPER(VLOOKUP(B515,[1]SINAPI!$A$3:$E$7037,5,0))),0),IFERROR(IF(MATCH(B515,'[1]CDHU-182'!$A$9:$A$4098,0),(UPPER(VLOOKUP(B515,'[1]CDHU-182'!$A$9:$H$4098,8,0))),0),IFERROR(IF(MATCH(B515,[1]FDE!$A$7:$A$3232,0),(VLOOKUP(B515,[1]FDE!$A$7:$E$3232,5,0)),0),IF(MATCH(B515,'[1]SIURB Edif'!$A$2:$A$2699,0),(PROPER(VLOOKUP(B515,'[1]SIURB Edif'!A$2:E$2699,5,0))),0))))," ")</f>
        <v>CDHU-182</v>
      </c>
      <c r="D515" s="169" t="s">
        <v>859</v>
      </c>
      <c r="E515" s="170" t="s">
        <v>22</v>
      </c>
      <c r="F515" s="174">
        <v>43</v>
      </c>
      <c r="G515" s="74"/>
      <c r="H515" s="177">
        <f>ROUND(IFERROR(F515*G515," - "),2)</f>
        <v>0</v>
      </c>
      <c r="I515" s="178" t="e">
        <f t="shared" ref="I515:I521" si="552">H515/$G$686</f>
        <v>#DIV/0!</v>
      </c>
      <c r="J515" s="19">
        <f t="shared" si="547"/>
        <v>1</v>
      </c>
      <c r="K515" s="68">
        <f>SUM(L515:P515)</f>
        <v>0</v>
      </c>
      <c r="L515" s="69"/>
      <c r="M515" s="69"/>
      <c r="N515" s="69"/>
      <c r="O515" s="69"/>
      <c r="P515" s="69"/>
      <c r="Q515" s="73">
        <f>K515*$H515</f>
        <v>0</v>
      </c>
      <c r="R515" s="68">
        <f>SUM(S515:W515)</f>
        <v>0</v>
      </c>
      <c r="S515" s="69"/>
      <c r="T515" s="69"/>
      <c r="U515" s="69"/>
      <c r="V515" s="69"/>
      <c r="W515" s="69"/>
      <c r="X515" s="71">
        <f>R515*$H515</f>
        <v>0</v>
      </c>
      <c r="Y515" s="68">
        <f>SUM(Z515:AD515)</f>
        <v>0</v>
      </c>
      <c r="Z515" s="69"/>
      <c r="AA515" s="69"/>
      <c r="AB515" s="69"/>
      <c r="AC515" s="69"/>
      <c r="AD515" s="69"/>
      <c r="AE515" s="71">
        <f>Y515*$H515</f>
        <v>0</v>
      </c>
      <c r="AF515" s="68">
        <f>SUM(AG515:AK515)</f>
        <v>0</v>
      </c>
      <c r="AG515" s="69"/>
      <c r="AH515" s="69"/>
      <c r="AI515" s="69"/>
      <c r="AJ515" s="69"/>
      <c r="AK515" s="69"/>
      <c r="AL515" s="71">
        <f>AF515*$H515</f>
        <v>0</v>
      </c>
      <c r="AM515" s="68">
        <f>SUM(AN515:AR515)</f>
        <v>0</v>
      </c>
      <c r="AN515" s="69"/>
      <c r="AO515" s="69"/>
      <c r="AP515" s="69"/>
      <c r="AQ515" s="69"/>
      <c r="AR515" s="69"/>
      <c r="AS515" s="71">
        <f>AM515*$H515</f>
        <v>0</v>
      </c>
      <c r="AT515" s="68">
        <f>SUM(AU515:AY515)</f>
        <v>0</v>
      </c>
      <c r="AU515" s="69"/>
      <c r="AV515" s="69"/>
      <c r="AW515" s="69"/>
      <c r="AX515" s="69"/>
      <c r="AY515" s="69"/>
      <c r="AZ515" s="71">
        <f>AT515*$H515</f>
        <v>0</v>
      </c>
      <c r="BA515" s="68">
        <f>SUM(BB515:BF515)</f>
        <v>0</v>
      </c>
      <c r="BB515" s="69"/>
      <c r="BC515" s="69"/>
      <c r="BD515" s="69"/>
      <c r="BE515" s="69"/>
      <c r="BF515" s="69"/>
      <c r="BG515" s="71">
        <f>BA515*$H515</f>
        <v>0</v>
      </c>
      <c r="BH515" s="68">
        <f>SUM(BI515:BM515)</f>
        <v>0</v>
      </c>
      <c r="BI515" s="69"/>
      <c r="BJ515" s="69"/>
      <c r="BK515" s="69"/>
      <c r="BL515" s="69"/>
      <c r="BM515" s="69"/>
      <c r="BN515" s="71">
        <f>BH515*$H515</f>
        <v>0</v>
      </c>
      <c r="BO515" s="68">
        <f>SUM(BP515:BT515)</f>
        <v>0</v>
      </c>
      <c r="BP515" s="69"/>
      <c r="BQ515" s="69"/>
      <c r="BR515" s="69"/>
      <c r="BS515" s="69"/>
      <c r="BT515" s="69"/>
      <c r="BU515" s="71">
        <f>BO515*$H515</f>
        <v>0</v>
      </c>
      <c r="BV515" s="68">
        <f>SUM(BW515:CA515)</f>
        <v>0</v>
      </c>
      <c r="BW515" s="69"/>
      <c r="BX515" s="69"/>
      <c r="BY515" s="69"/>
      <c r="BZ515" s="69"/>
      <c r="CA515" s="69"/>
      <c r="CB515" s="71">
        <f>BV515*$H515</f>
        <v>0</v>
      </c>
      <c r="CC515" s="68">
        <f>SUM(CD515:CH515)</f>
        <v>0</v>
      </c>
      <c r="CD515" s="69"/>
      <c r="CE515" s="69"/>
      <c r="CF515" s="69"/>
      <c r="CG515" s="69"/>
      <c r="CH515" s="69"/>
      <c r="CI515" s="71">
        <f>CC515*$H515</f>
        <v>0</v>
      </c>
      <c r="CJ515" s="68">
        <f>SUM(CK515:CO515)</f>
        <v>0</v>
      </c>
      <c r="CK515" s="69"/>
      <c r="CL515" s="69"/>
      <c r="CM515" s="69"/>
      <c r="CN515" s="69"/>
      <c r="CO515" s="69"/>
      <c r="CP515" s="71">
        <f>CJ515*$H515</f>
        <v>0</v>
      </c>
      <c r="CQ515" s="68">
        <f>SUM(CR515:CV515)</f>
        <v>0</v>
      </c>
      <c r="CR515" s="69"/>
      <c r="CS515" s="69"/>
      <c r="CT515" s="69"/>
      <c r="CU515" s="69"/>
      <c r="CV515" s="69"/>
      <c r="CW515" s="71">
        <f>CQ515*$H515</f>
        <v>0</v>
      </c>
      <c r="CX515" s="68">
        <f>SUM(CY515:DC515)</f>
        <v>0</v>
      </c>
      <c r="CY515" s="69"/>
      <c r="CZ515" s="69"/>
      <c r="DA515" s="69"/>
      <c r="DB515" s="69"/>
      <c r="DC515" s="69"/>
      <c r="DD515" s="71">
        <f>CX515*$H515</f>
        <v>0</v>
      </c>
      <c r="DE515" s="68">
        <f>SUM(DF515:DJ515)</f>
        <v>0</v>
      </c>
      <c r="DF515" s="69"/>
      <c r="DG515" s="69"/>
      <c r="DH515" s="69"/>
      <c r="DI515" s="69"/>
      <c r="DJ515" s="69"/>
      <c r="DK515" s="71">
        <f>DE515*$H515</f>
        <v>0</v>
      </c>
      <c r="DL515" s="68">
        <f>SUM(DM515:DQ515)</f>
        <v>0</v>
      </c>
      <c r="DM515" s="69"/>
      <c r="DN515" s="69"/>
      <c r="DO515" s="69"/>
      <c r="DP515" s="69"/>
      <c r="DQ515" s="69"/>
      <c r="DR515" s="71">
        <f>DL515*$H515</f>
        <v>0</v>
      </c>
      <c r="DS515" s="68">
        <f>SUM(DT515:DX515)</f>
        <v>0</v>
      </c>
      <c r="DT515" s="69"/>
      <c r="DU515" s="69"/>
      <c r="DV515" s="69"/>
      <c r="DW515" s="69"/>
      <c r="DX515" s="69"/>
      <c r="DY515" s="71">
        <f>DS515*$H515</f>
        <v>0</v>
      </c>
      <c r="DZ515" s="68">
        <f>SUM(EA515:EE515)</f>
        <v>0</v>
      </c>
      <c r="EA515" s="69"/>
      <c r="EB515" s="69"/>
      <c r="EC515" s="69"/>
      <c r="ED515" s="69"/>
      <c r="EE515" s="69"/>
      <c r="EF515" s="71">
        <f>DZ515*$H515</f>
        <v>0</v>
      </c>
      <c r="EG515" s="70">
        <f t="shared" si="548"/>
        <v>1</v>
      </c>
      <c r="EH515" s="73">
        <f t="shared" si="549"/>
        <v>0</v>
      </c>
      <c r="EI515" s="70">
        <f t="shared" si="550"/>
        <v>0</v>
      </c>
      <c r="EJ515" s="66">
        <f t="shared" si="551"/>
        <v>0</v>
      </c>
      <c r="EM515" s="67"/>
    </row>
    <row r="516" spans="1:143" outlineLevel="1" x14ac:dyDescent="0.2">
      <c r="A516" s="302" t="s">
        <v>655</v>
      </c>
      <c r="B516" s="303" t="s">
        <v>265</v>
      </c>
      <c r="C516" s="306" t="str">
        <f>IFERROR(IFERROR(IF(MATCH(B516,[1]SINAPI!$A$3:$A$7037,0),(PROPER(VLOOKUP(B516,[1]SINAPI!$A$3:$E$7037,5,0))),0),IFERROR(IF(MATCH(B516,'[1]CDHU-182'!$A$9:$A$4098,0),(UPPER(VLOOKUP(B516,'[1]CDHU-182'!$A$9:$H$4098,8,0))),0),IFERROR(IF(MATCH(B516,[1]FDE!$A$7:$A$3232,0),(VLOOKUP(B516,[1]FDE!$A$7:$E$3232,5,0)),0),IF(MATCH(B516,'[1]SIURB Edif'!$A$2:$A$2699,0),(PROPER(VLOOKUP(B516,'[1]SIURB Edif'!A$2:E$2699,5,0))),0))))," ")</f>
        <v>CDHU-182</v>
      </c>
      <c r="D516" s="169" t="s">
        <v>860</v>
      </c>
      <c r="E516" s="170" t="s">
        <v>75</v>
      </c>
      <c r="F516" s="174">
        <v>3</v>
      </c>
      <c r="G516" s="74"/>
      <c r="H516" s="177">
        <f t="shared" ref="H516:H521" si="553">ROUND(IFERROR(F516*G516," - "),2)</f>
        <v>0</v>
      </c>
      <c r="I516" s="178" t="e">
        <f t="shared" si="552"/>
        <v>#DIV/0!</v>
      </c>
      <c r="J516" s="19">
        <f t="shared" si="547"/>
        <v>1</v>
      </c>
      <c r="K516" s="68">
        <f t="shared" ref="K516:K521" si="554">SUM(L516:P516)</f>
        <v>0</v>
      </c>
      <c r="L516" s="69"/>
      <c r="M516" s="69"/>
      <c r="N516" s="69"/>
      <c r="O516" s="69"/>
      <c r="P516" s="69"/>
      <c r="Q516" s="73">
        <f t="shared" ref="Q516:Q521" si="555">K516*$H516</f>
        <v>0</v>
      </c>
      <c r="R516" s="68">
        <f t="shared" ref="R516:R521" si="556">SUM(S516:W516)</f>
        <v>0</v>
      </c>
      <c r="S516" s="69"/>
      <c r="T516" s="69"/>
      <c r="U516" s="69"/>
      <c r="V516" s="69"/>
      <c r="W516" s="69"/>
      <c r="X516" s="71">
        <f t="shared" ref="X516:X521" si="557">R516*$H516</f>
        <v>0</v>
      </c>
      <c r="Y516" s="68">
        <f t="shared" ref="Y516:Y521" si="558">SUM(Z516:AD516)</f>
        <v>0</v>
      </c>
      <c r="Z516" s="69"/>
      <c r="AA516" s="69"/>
      <c r="AB516" s="69"/>
      <c r="AC516" s="69"/>
      <c r="AD516" s="69"/>
      <c r="AE516" s="71">
        <f t="shared" ref="AE516:AE521" si="559">Y516*$H516</f>
        <v>0</v>
      </c>
      <c r="AF516" s="68">
        <f t="shared" ref="AF516:AF521" si="560">SUM(AG516:AK516)</f>
        <v>0</v>
      </c>
      <c r="AG516" s="69"/>
      <c r="AH516" s="69"/>
      <c r="AI516" s="69"/>
      <c r="AJ516" s="69"/>
      <c r="AK516" s="69"/>
      <c r="AL516" s="71">
        <f t="shared" ref="AL516:AL521" si="561">AF516*$H516</f>
        <v>0</v>
      </c>
      <c r="AM516" s="68">
        <f t="shared" ref="AM516:AM521" si="562">SUM(AN516:AR516)</f>
        <v>0</v>
      </c>
      <c r="AN516" s="69"/>
      <c r="AO516" s="69"/>
      <c r="AP516" s="69"/>
      <c r="AQ516" s="69"/>
      <c r="AR516" s="69"/>
      <c r="AS516" s="71">
        <f t="shared" ref="AS516:AS521" si="563">AM516*$H516</f>
        <v>0</v>
      </c>
      <c r="AT516" s="68">
        <f t="shared" ref="AT516:AT521" si="564">SUM(AU516:AY516)</f>
        <v>0</v>
      </c>
      <c r="AU516" s="69"/>
      <c r="AV516" s="69"/>
      <c r="AW516" s="69"/>
      <c r="AX516" s="69"/>
      <c r="AY516" s="69"/>
      <c r="AZ516" s="71">
        <f t="shared" ref="AZ516:AZ521" si="565">AT516*$H516</f>
        <v>0</v>
      </c>
      <c r="BA516" s="68">
        <f t="shared" ref="BA516:BA521" si="566">SUM(BB516:BF516)</f>
        <v>0</v>
      </c>
      <c r="BB516" s="69"/>
      <c r="BC516" s="69"/>
      <c r="BD516" s="69"/>
      <c r="BE516" s="69"/>
      <c r="BF516" s="69"/>
      <c r="BG516" s="71">
        <f t="shared" ref="BG516:BG521" si="567">BA516*$H516</f>
        <v>0</v>
      </c>
      <c r="BH516" s="68">
        <f t="shared" ref="BH516:BH521" si="568">SUM(BI516:BM516)</f>
        <v>0</v>
      </c>
      <c r="BI516" s="69"/>
      <c r="BJ516" s="69"/>
      <c r="BK516" s="69"/>
      <c r="BL516" s="69"/>
      <c r="BM516" s="69"/>
      <c r="BN516" s="71">
        <f t="shared" ref="BN516:BN521" si="569">BH516*$H516</f>
        <v>0</v>
      </c>
      <c r="BO516" s="68">
        <f t="shared" ref="BO516:BO521" si="570">SUM(BP516:BT516)</f>
        <v>0</v>
      </c>
      <c r="BP516" s="69"/>
      <c r="BQ516" s="69"/>
      <c r="BR516" s="69"/>
      <c r="BS516" s="69"/>
      <c r="BT516" s="69"/>
      <c r="BU516" s="71">
        <f t="shared" ref="BU516:BU521" si="571">BO516*$H516</f>
        <v>0</v>
      </c>
      <c r="BV516" s="68">
        <f t="shared" ref="BV516:BV521" si="572">SUM(BW516:CA516)</f>
        <v>0</v>
      </c>
      <c r="BW516" s="69"/>
      <c r="BX516" s="69"/>
      <c r="BY516" s="69"/>
      <c r="BZ516" s="69"/>
      <c r="CA516" s="69"/>
      <c r="CB516" s="71">
        <f t="shared" ref="CB516:CB521" si="573">BV516*$H516</f>
        <v>0</v>
      </c>
      <c r="CC516" s="68">
        <f t="shared" ref="CC516:CC521" si="574">SUM(CD516:CH516)</f>
        <v>0</v>
      </c>
      <c r="CD516" s="69"/>
      <c r="CE516" s="69"/>
      <c r="CF516" s="69"/>
      <c r="CG516" s="69"/>
      <c r="CH516" s="69"/>
      <c r="CI516" s="71">
        <f t="shared" ref="CI516:CI521" si="575">CC516*$H516</f>
        <v>0</v>
      </c>
      <c r="CJ516" s="68">
        <f t="shared" ref="CJ516:CJ521" si="576">SUM(CK516:CO516)</f>
        <v>0</v>
      </c>
      <c r="CK516" s="69"/>
      <c r="CL516" s="69"/>
      <c r="CM516" s="69"/>
      <c r="CN516" s="69"/>
      <c r="CO516" s="69"/>
      <c r="CP516" s="71">
        <f t="shared" ref="CP516:CP521" si="577">CJ516*$H516</f>
        <v>0</v>
      </c>
      <c r="CQ516" s="68">
        <f t="shared" ref="CQ516:CQ521" si="578">SUM(CR516:CV516)</f>
        <v>0</v>
      </c>
      <c r="CR516" s="69"/>
      <c r="CS516" s="69"/>
      <c r="CT516" s="69"/>
      <c r="CU516" s="69"/>
      <c r="CV516" s="69"/>
      <c r="CW516" s="71">
        <f t="shared" ref="CW516:CW521" si="579">CQ516*$H516</f>
        <v>0</v>
      </c>
      <c r="CX516" s="68">
        <f t="shared" ref="CX516:CX521" si="580">SUM(CY516:DC516)</f>
        <v>0</v>
      </c>
      <c r="CY516" s="69"/>
      <c r="CZ516" s="69"/>
      <c r="DA516" s="69"/>
      <c r="DB516" s="69"/>
      <c r="DC516" s="69"/>
      <c r="DD516" s="71">
        <f t="shared" ref="DD516:DD521" si="581">CX516*$H516</f>
        <v>0</v>
      </c>
      <c r="DE516" s="68">
        <f t="shared" ref="DE516:DE521" si="582">SUM(DF516:DJ516)</f>
        <v>0</v>
      </c>
      <c r="DF516" s="69"/>
      <c r="DG516" s="69"/>
      <c r="DH516" s="69"/>
      <c r="DI516" s="69"/>
      <c r="DJ516" s="69"/>
      <c r="DK516" s="71">
        <f t="shared" ref="DK516:DK521" si="583">DE516*$H516</f>
        <v>0</v>
      </c>
      <c r="DL516" s="68">
        <f t="shared" ref="DL516:DL521" si="584">SUM(DM516:DQ516)</f>
        <v>0</v>
      </c>
      <c r="DM516" s="69"/>
      <c r="DN516" s="69"/>
      <c r="DO516" s="69"/>
      <c r="DP516" s="69"/>
      <c r="DQ516" s="69"/>
      <c r="DR516" s="71">
        <f t="shared" ref="DR516:DR521" si="585">DL516*$H516</f>
        <v>0</v>
      </c>
      <c r="DS516" s="68">
        <f t="shared" ref="DS516:DS521" si="586">SUM(DT516:DX516)</f>
        <v>0</v>
      </c>
      <c r="DT516" s="69"/>
      <c r="DU516" s="69"/>
      <c r="DV516" s="69"/>
      <c r="DW516" s="69"/>
      <c r="DX516" s="69"/>
      <c r="DY516" s="71">
        <f t="shared" ref="DY516:DY521" si="587">DS516*$H516</f>
        <v>0</v>
      </c>
      <c r="DZ516" s="68">
        <f t="shared" ref="DZ516:DZ521" si="588">SUM(EA516:EE516)</f>
        <v>0</v>
      </c>
      <c r="EA516" s="69"/>
      <c r="EB516" s="69"/>
      <c r="EC516" s="69"/>
      <c r="ED516" s="69"/>
      <c r="EE516" s="69"/>
      <c r="EF516" s="71">
        <f t="shared" ref="EF516:EF521" si="589">DZ516*$H516</f>
        <v>0</v>
      </c>
      <c r="EG516" s="70">
        <f t="shared" si="548"/>
        <v>1</v>
      </c>
      <c r="EH516" s="73">
        <f t="shared" si="549"/>
        <v>0</v>
      </c>
      <c r="EI516" s="70">
        <f t="shared" si="550"/>
        <v>0</v>
      </c>
      <c r="EJ516" s="66">
        <f t="shared" si="551"/>
        <v>0</v>
      </c>
      <c r="EM516" s="67"/>
    </row>
    <row r="517" spans="1:143" outlineLevel="1" x14ac:dyDescent="0.2">
      <c r="A517" s="302" t="s">
        <v>656</v>
      </c>
      <c r="B517" s="303" t="s">
        <v>257</v>
      </c>
      <c r="C517" s="306" t="str">
        <f>IFERROR(IFERROR(IF(MATCH(B517,[1]SINAPI!$A$3:$A$7037,0),(PROPER(VLOOKUP(B517,[1]SINAPI!$A$3:$E$7037,5,0))),0),IFERROR(IF(MATCH(B517,'[1]CDHU-182'!$A$9:$A$4098,0),(UPPER(VLOOKUP(B517,'[1]CDHU-182'!$A$9:$H$4098,8,0))),0),IFERROR(IF(MATCH(B517,[1]FDE!$A$7:$A$3232,0),(VLOOKUP(B517,[1]FDE!$A$7:$E$3232,5,0)),0),IF(MATCH(B517,'[1]SIURB Edif'!$A$2:$A$2699,0),(PROPER(VLOOKUP(B517,'[1]SIURB Edif'!A$2:E$2699,5,0))),0))))," ")</f>
        <v>CDHU-182</v>
      </c>
      <c r="D517" s="169" t="s">
        <v>800</v>
      </c>
      <c r="E517" s="170" t="s">
        <v>22</v>
      </c>
      <c r="F517" s="174">
        <v>346.9</v>
      </c>
      <c r="G517" s="74"/>
      <c r="H517" s="177">
        <f t="shared" si="553"/>
        <v>0</v>
      </c>
      <c r="I517" s="178" t="e">
        <f t="shared" si="552"/>
        <v>#DIV/0!</v>
      </c>
      <c r="J517" s="19">
        <f t="shared" si="547"/>
        <v>1</v>
      </c>
      <c r="K517" s="68">
        <f t="shared" si="554"/>
        <v>0</v>
      </c>
      <c r="L517" s="69"/>
      <c r="M517" s="69"/>
      <c r="N517" s="69"/>
      <c r="O517" s="69"/>
      <c r="P517" s="69"/>
      <c r="Q517" s="73">
        <f t="shared" si="555"/>
        <v>0</v>
      </c>
      <c r="R517" s="68">
        <f t="shared" si="556"/>
        <v>0</v>
      </c>
      <c r="S517" s="69"/>
      <c r="T517" s="69"/>
      <c r="U517" s="69"/>
      <c r="V517" s="69"/>
      <c r="W517" s="69"/>
      <c r="X517" s="71">
        <f t="shared" si="557"/>
        <v>0</v>
      </c>
      <c r="Y517" s="68">
        <f t="shared" si="558"/>
        <v>0</v>
      </c>
      <c r="Z517" s="69"/>
      <c r="AA517" s="69"/>
      <c r="AB517" s="69"/>
      <c r="AC517" s="69"/>
      <c r="AD517" s="69"/>
      <c r="AE517" s="71">
        <f t="shared" si="559"/>
        <v>0</v>
      </c>
      <c r="AF517" s="68">
        <f t="shared" si="560"/>
        <v>0</v>
      </c>
      <c r="AG517" s="69"/>
      <c r="AH517" s="69"/>
      <c r="AI517" s="69"/>
      <c r="AJ517" s="69"/>
      <c r="AK517" s="69"/>
      <c r="AL517" s="71">
        <f t="shared" si="561"/>
        <v>0</v>
      </c>
      <c r="AM517" s="68">
        <f t="shared" si="562"/>
        <v>0</v>
      </c>
      <c r="AN517" s="69"/>
      <c r="AO517" s="69"/>
      <c r="AP517" s="69"/>
      <c r="AQ517" s="69"/>
      <c r="AR517" s="69"/>
      <c r="AS517" s="71">
        <f t="shared" si="563"/>
        <v>0</v>
      </c>
      <c r="AT517" s="68">
        <f t="shared" si="564"/>
        <v>0</v>
      </c>
      <c r="AU517" s="69"/>
      <c r="AV517" s="69"/>
      <c r="AW517" s="69"/>
      <c r="AX517" s="69"/>
      <c r="AY517" s="69"/>
      <c r="AZ517" s="71">
        <f t="shared" si="565"/>
        <v>0</v>
      </c>
      <c r="BA517" s="68">
        <f t="shared" si="566"/>
        <v>0</v>
      </c>
      <c r="BB517" s="69"/>
      <c r="BC517" s="69"/>
      <c r="BD517" s="69"/>
      <c r="BE517" s="69"/>
      <c r="BF517" s="69"/>
      <c r="BG517" s="71">
        <f t="shared" si="567"/>
        <v>0</v>
      </c>
      <c r="BH517" s="68">
        <f t="shared" si="568"/>
        <v>0</v>
      </c>
      <c r="BI517" s="69"/>
      <c r="BJ517" s="69"/>
      <c r="BK517" s="69"/>
      <c r="BL517" s="69"/>
      <c r="BM517" s="69"/>
      <c r="BN517" s="71">
        <f t="shared" si="569"/>
        <v>0</v>
      </c>
      <c r="BO517" s="68">
        <f t="shared" si="570"/>
        <v>0</v>
      </c>
      <c r="BP517" s="69"/>
      <c r="BQ517" s="69"/>
      <c r="BR517" s="69"/>
      <c r="BS517" s="69"/>
      <c r="BT517" s="69"/>
      <c r="BU517" s="71">
        <f t="shared" si="571"/>
        <v>0</v>
      </c>
      <c r="BV517" s="68">
        <f t="shared" si="572"/>
        <v>0</v>
      </c>
      <c r="BW517" s="69"/>
      <c r="BX517" s="69"/>
      <c r="BY517" s="69"/>
      <c r="BZ517" s="69"/>
      <c r="CA517" s="69"/>
      <c r="CB517" s="71">
        <f t="shared" si="573"/>
        <v>0</v>
      </c>
      <c r="CC517" s="68">
        <f t="shared" si="574"/>
        <v>0</v>
      </c>
      <c r="CD517" s="69"/>
      <c r="CE517" s="69"/>
      <c r="CF517" s="69"/>
      <c r="CG517" s="69"/>
      <c r="CH517" s="69"/>
      <c r="CI517" s="71">
        <f t="shared" si="575"/>
        <v>0</v>
      </c>
      <c r="CJ517" s="68">
        <f t="shared" si="576"/>
        <v>0</v>
      </c>
      <c r="CK517" s="69"/>
      <c r="CL517" s="69"/>
      <c r="CM517" s="69"/>
      <c r="CN517" s="69"/>
      <c r="CO517" s="69"/>
      <c r="CP517" s="71">
        <f t="shared" si="577"/>
        <v>0</v>
      </c>
      <c r="CQ517" s="68">
        <f t="shared" si="578"/>
        <v>0</v>
      </c>
      <c r="CR517" s="69"/>
      <c r="CS517" s="69"/>
      <c r="CT517" s="69"/>
      <c r="CU517" s="69"/>
      <c r="CV517" s="69"/>
      <c r="CW517" s="71">
        <f t="shared" si="579"/>
        <v>0</v>
      </c>
      <c r="CX517" s="68">
        <f t="shared" si="580"/>
        <v>0</v>
      </c>
      <c r="CY517" s="69"/>
      <c r="CZ517" s="69"/>
      <c r="DA517" s="69"/>
      <c r="DB517" s="69"/>
      <c r="DC517" s="69"/>
      <c r="DD517" s="71">
        <f t="shared" si="581"/>
        <v>0</v>
      </c>
      <c r="DE517" s="68">
        <f t="shared" si="582"/>
        <v>0</v>
      </c>
      <c r="DF517" s="69"/>
      <c r="DG517" s="69"/>
      <c r="DH517" s="69"/>
      <c r="DI517" s="69"/>
      <c r="DJ517" s="69"/>
      <c r="DK517" s="71">
        <f t="shared" si="583"/>
        <v>0</v>
      </c>
      <c r="DL517" s="68">
        <f t="shared" si="584"/>
        <v>0</v>
      </c>
      <c r="DM517" s="69"/>
      <c r="DN517" s="69"/>
      <c r="DO517" s="69"/>
      <c r="DP517" s="69"/>
      <c r="DQ517" s="69"/>
      <c r="DR517" s="71">
        <f t="shared" si="585"/>
        <v>0</v>
      </c>
      <c r="DS517" s="68">
        <f t="shared" si="586"/>
        <v>0</v>
      </c>
      <c r="DT517" s="69"/>
      <c r="DU517" s="69"/>
      <c r="DV517" s="69"/>
      <c r="DW517" s="69"/>
      <c r="DX517" s="69"/>
      <c r="DY517" s="71">
        <f t="shared" si="587"/>
        <v>0</v>
      </c>
      <c r="DZ517" s="68">
        <f t="shared" si="588"/>
        <v>0</v>
      </c>
      <c r="EA517" s="69"/>
      <c r="EB517" s="69"/>
      <c r="EC517" s="69"/>
      <c r="ED517" s="69"/>
      <c r="EE517" s="69"/>
      <c r="EF517" s="71">
        <f t="shared" si="589"/>
        <v>0</v>
      </c>
      <c r="EG517" s="70">
        <f t="shared" si="548"/>
        <v>1</v>
      </c>
      <c r="EH517" s="73">
        <f t="shared" si="549"/>
        <v>0</v>
      </c>
      <c r="EI517" s="70">
        <f t="shared" si="550"/>
        <v>0</v>
      </c>
      <c r="EJ517" s="66">
        <f t="shared" si="551"/>
        <v>0</v>
      </c>
      <c r="EM517" s="67"/>
    </row>
    <row r="518" spans="1:143" outlineLevel="1" x14ac:dyDescent="0.2">
      <c r="A518" s="302" t="s">
        <v>657</v>
      </c>
      <c r="B518" s="303" t="s">
        <v>267</v>
      </c>
      <c r="C518" s="306" t="str">
        <f>IFERROR(IFERROR(IF(MATCH(B518,[1]SINAPI!$A$3:$A$7037,0),(PROPER(VLOOKUP(B518,[1]SINAPI!$A$3:$E$7037,5,0))),0),IFERROR(IF(MATCH(B518,'[1]CDHU-182'!$A$9:$A$4098,0),(UPPER(VLOOKUP(B518,'[1]CDHU-182'!$A$9:$H$4098,8,0))),0),IFERROR(IF(MATCH(B518,[1]FDE!$A$7:$A$3232,0),(VLOOKUP(B518,[1]FDE!$A$7:$E$3232,5,0)),0),IF(MATCH(B518,'[1]SIURB Edif'!$A$2:$A$2699,0),(PROPER(VLOOKUP(B518,'[1]SIURB Edif'!A$2:E$2699,5,0))),0))))," ")</f>
        <v>CDHU-182</v>
      </c>
      <c r="D518" s="169" t="s">
        <v>861</v>
      </c>
      <c r="E518" s="170" t="s">
        <v>176</v>
      </c>
      <c r="F518" s="174">
        <v>70</v>
      </c>
      <c r="G518" s="74"/>
      <c r="H518" s="177">
        <f t="shared" si="553"/>
        <v>0</v>
      </c>
      <c r="I518" s="178" t="e">
        <f t="shared" si="552"/>
        <v>#DIV/0!</v>
      </c>
      <c r="J518" s="19">
        <f t="shared" si="547"/>
        <v>1</v>
      </c>
      <c r="K518" s="68">
        <f t="shared" si="554"/>
        <v>0</v>
      </c>
      <c r="L518" s="69"/>
      <c r="M518" s="69"/>
      <c r="N518" s="69"/>
      <c r="O518" s="69"/>
      <c r="P518" s="69"/>
      <c r="Q518" s="73">
        <f t="shared" si="555"/>
        <v>0</v>
      </c>
      <c r="R518" s="68">
        <f t="shared" si="556"/>
        <v>0</v>
      </c>
      <c r="S518" s="69"/>
      <c r="T518" s="69"/>
      <c r="U518" s="69"/>
      <c r="V518" s="69"/>
      <c r="W518" s="69"/>
      <c r="X518" s="71">
        <f t="shared" si="557"/>
        <v>0</v>
      </c>
      <c r="Y518" s="68">
        <f t="shared" si="558"/>
        <v>0</v>
      </c>
      <c r="Z518" s="69"/>
      <c r="AA518" s="69"/>
      <c r="AB518" s="69"/>
      <c r="AC518" s="69"/>
      <c r="AD518" s="69"/>
      <c r="AE518" s="71">
        <f t="shared" si="559"/>
        <v>0</v>
      </c>
      <c r="AF518" s="68">
        <f t="shared" si="560"/>
        <v>0</v>
      </c>
      <c r="AG518" s="69"/>
      <c r="AH518" s="69"/>
      <c r="AI518" s="69"/>
      <c r="AJ518" s="69"/>
      <c r="AK518" s="69"/>
      <c r="AL518" s="71">
        <f t="shared" si="561"/>
        <v>0</v>
      </c>
      <c r="AM518" s="68">
        <f t="shared" si="562"/>
        <v>0</v>
      </c>
      <c r="AN518" s="69"/>
      <c r="AO518" s="69"/>
      <c r="AP518" s="69"/>
      <c r="AQ518" s="69"/>
      <c r="AR518" s="69"/>
      <c r="AS518" s="71">
        <f t="shared" si="563"/>
        <v>0</v>
      </c>
      <c r="AT518" s="68">
        <f t="shared" si="564"/>
        <v>0</v>
      </c>
      <c r="AU518" s="69"/>
      <c r="AV518" s="69"/>
      <c r="AW518" s="69"/>
      <c r="AX518" s="69"/>
      <c r="AY518" s="69"/>
      <c r="AZ518" s="71">
        <f t="shared" si="565"/>
        <v>0</v>
      </c>
      <c r="BA518" s="68">
        <f t="shared" si="566"/>
        <v>0</v>
      </c>
      <c r="BB518" s="69"/>
      <c r="BC518" s="69"/>
      <c r="BD518" s="69"/>
      <c r="BE518" s="69"/>
      <c r="BF518" s="69"/>
      <c r="BG518" s="71">
        <f t="shared" si="567"/>
        <v>0</v>
      </c>
      <c r="BH518" s="68">
        <f t="shared" si="568"/>
        <v>0</v>
      </c>
      <c r="BI518" s="69"/>
      <c r="BJ518" s="69"/>
      <c r="BK518" s="69"/>
      <c r="BL518" s="69"/>
      <c r="BM518" s="69"/>
      <c r="BN518" s="71">
        <f t="shared" si="569"/>
        <v>0</v>
      </c>
      <c r="BO518" s="68">
        <f t="shared" si="570"/>
        <v>0</v>
      </c>
      <c r="BP518" s="69"/>
      <c r="BQ518" s="69"/>
      <c r="BR518" s="69"/>
      <c r="BS518" s="69"/>
      <c r="BT518" s="69"/>
      <c r="BU518" s="71">
        <f t="shared" si="571"/>
        <v>0</v>
      </c>
      <c r="BV518" s="68">
        <f t="shared" si="572"/>
        <v>0</v>
      </c>
      <c r="BW518" s="69"/>
      <c r="BX518" s="69"/>
      <c r="BY518" s="69"/>
      <c r="BZ518" s="69"/>
      <c r="CA518" s="69"/>
      <c r="CB518" s="71">
        <f t="shared" si="573"/>
        <v>0</v>
      </c>
      <c r="CC518" s="68">
        <f t="shared" si="574"/>
        <v>0</v>
      </c>
      <c r="CD518" s="69"/>
      <c r="CE518" s="69"/>
      <c r="CF518" s="69"/>
      <c r="CG518" s="69"/>
      <c r="CH518" s="69"/>
      <c r="CI518" s="71">
        <f t="shared" si="575"/>
        <v>0</v>
      </c>
      <c r="CJ518" s="68">
        <f t="shared" si="576"/>
        <v>0</v>
      </c>
      <c r="CK518" s="69"/>
      <c r="CL518" s="69"/>
      <c r="CM518" s="69"/>
      <c r="CN518" s="69"/>
      <c r="CO518" s="69"/>
      <c r="CP518" s="71">
        <f t="shared" si="577"/>
        <v>0</v>
      </c>
      <c r="CQ518" s="68">
        <f t="shared" si="578"/>
        <v>0</v>
      </c>
      <c r="CR518" s="69"/>
      <c r="CS518" s="69"/>
      <c r="CT518" s="69"/>
      <c r="CU518" s="69"/>
      <c r="CV518" s="69"/>
      <c r="CW518" s="71">
        <f t="shared" si="579"/>
        <v>0</v>
      </c>
      <c r="CX518" s="68">
        <f t="shared" si="580"/>
        <v>0</v>
      </c>
      <c r="CY518" s="69"/>
      <c r="CZ518" s="69"/>
      <c r="DA518" s="69"/>
      <c r="DB518" s="69"/>
      <c r="DC518" s="69"/>
      <c r="DD518" s="71">
        <f t="shared" si="581"/>
        <v>0</v>
      </c>
      <c r="DE518" s="68">
        <f t="shared" si="582"/>
        <v>0</v>
      </c>
      <c r="DF518" s="69"/>
      <c r="DG518" s="69"/>
      <c r="DH518" s="69"/>
      <c r="DI518" s="69"/>
      <c r="DJ518" s="69"/>
      <c r="DK518" s="71">
        <f t="shared" si="583"/>
        <v>0</v>
      </c>
      <c r="DL518" s="68">
        <f t="shared" si="584"/>
        <v>0</v>
      </c>
      <c r="DM518" s="69"/>
      <c r="DN518" s="69"/>
      <c r="DO518" s="69"/>
      <c r="DP518" s="69"/>
      <c r="DQ518" s="69"/>
      <c r="DR518" s="71">
        <f t="shared" si="585"/>
        <v>0</v>
      </c>
      <c r="DS518" s="68">
        <f t="shared" si="586"/>
        <v>0</v>
      </c>
      <c r="DT518" s="69"/>
      <c r="DU518" s="69"/>
      <c r="DV518" s="69"/>
      <c r="DW518" s="69"/>
      <c r="DX518" s="69"/>
      <c r="DY518" s="71">
        <f t="shared" si="587"/>
        <v>0</v>
      </c>
      <c r="DZ518" s="68">
        <f t="shared" si="588"/>
        <v>0</v>
      </c>
      <c r="EA518" s="69"/>
      <c r="EB518" s="69"/>
      <c r="EC518" s="69"/>
      <c r="ED518" s="69"/>
      <c r="EE518" s="69"/>
      <c r="EF518" s="71">
        <f t="shared" si="589"/>
        <v>0</v>
      </c>
      <c r="EG518" s="70">
        <f t="shared" si="548"/>
        <v>1</v>
      </c>
      <c r="EH518" s="73">
        <f t="shared" si="549"/>
        <v>0</v>
      </c>
      <c r="EI518" s="70">
        <f t="shared" si="550"/>
        <v>0</v>
      </c>
      <c r="EJ518" s="66">
        <f t="shared" si="551"/>
        <v>0</v>
      </c>
      <c r="EM518" s="67"/>
    </row>
    <row r="519" spans="1:143" outlineLevel="1" x14ac:dyDescent="0.2">
      <c r="A519" s="302" t="s">
        <v>658</v>
      </c>
      <c r="B519" s="303" t="s">
        <v>254</v>
      </c>
      <c r="C519" s="306" t="str">
        <f>IFERROR(IFERROR(IF(MATCH(B519,[1]SINAPI!$A$3:$A$7037,0),(PROPER(VLOOKUP(B519,[1]SINAPI!$A$3:$E$7037,5,0))),0),IFERROR(IF(MATCH(B519,'[1]CDHU-182'!$A$9:$A$4098,0),(UPPER(VLOOKUP(B519,'[1]CDHU-182'!$A$9:$H$4098,8,0))),0),IFERROR(IF(MATCH(B519,[1]FDE!$A$7:$A$3232,0),(VLOOKUP(B519,[1]FDE!$A$7:$E$3232,5,0)),0),IF(MATCH(B519,'[1]SIURB Edif'!$A$2:$A$2699,0),(PROPER(VLOOKUP(B519,'[1]SIURB Edif'!A$2:E$2699,5,0))),0))))," ")</f>
        <v>CDHU-182</v>
      </c>
      <c r="D519" s="169" t="s">
        <v>862</v>
      </c>
      <c r="E519" s="170" t="s">
        <v>75</v>
      </c>
      <c r="F519" s="174">
        <v>174</v>
      </c>
      <c r="G519" s="74"/>
      <c r="H519" s="177">
        <f t="shared" si="553"/>
        <v>0</v>
      </c>
      <c r="I519" s="178" t="e">
        <f t="shared" si="552"/>
        <v>#DIV/0!</v>
      </c>
      <c r="J519" s="19">
        <f t="shared" si="547"/>
        <v>1</v>
      </c>
      <c r="K519" s="68">
        <f t="shared" si="554"/>
        <v>0</v>
      </c>
      <c r="L519" s="69"/>
      <c r="M519" s="69"/>
      <c r="N519" s="69"/>
      <c r="O519" s="69"/>
      <c r="P519" s="69"/>
      <c r="Q519" s="73">
        <f t="shared" si="555"/>
        <v>0</v>
      </c>
      <c r="R519" s="68">
        <f t="shared" si="556"/>
        <v>0</v>
      </c>
      <c r="S519" s="69"/>
      <c r="T519" s="69"/>
      <c r="U519" s="69"/>
      <c r="V519" s="69"/>
      <c r="W519" s="69"/>
      <c r="X519" s="71">
        <f t="shared" si="557"/>
        <v>0</v>
      </c>
      <c r="Y519" s="68">
        <f t="shared" si="558"/>
        <v>0</v>
      </c>
      <c r="Z519" s="69"/>
      <c r="AA519" s="69"/>
      <c r="AB519" s="69"/>
      <c r="AC519" s="69"/>
      <c r="AD519" s="69"/>
      <c r="AE519" s="71">
        <f t="shared" si="559"/>
        <v>0</v>
      </c>
      <c r="AF519" s="68">
        <f t="shared" si="560"/>
        <v>0</v>
      </c>
      <c r="AG519" s="69"/>
      <c r="AH519" s="69"/>
      <c r="AI519" s="69"/>
      <c r="AJ519" s="69"/>
      <c r="AK519" s="69"/>
      <c r="AL519" s="71">
        <f t="shared" si="561"/>
        <v>0</v>
      </c>
      <c r="AM519" s="68">
        <f t="shared" si="562"/>
        <v>0</v>
      </c>
      <c r="AN519" s="69"/>
      <c r="AO519" s="69"/>
      <c r="AP519" s="69"/>
      <c r="AQ519" s="69"/>
      <c r="AR519" s="69"/>
      <c r="AS519" s="71">
        <f t="shared" si="563"/>
        <v>0</v>
      </c>
      <c r="AT519" s="68">
        <f t="shared" si="564"/>
        <v>0</v>
      </c>
      <c r="AU519" s="69"/>
      <c r="AV519" s="69"/>
      <c r="AW519" s="69"/>
      <c r="AX519" s="69"/>
      <c r="AY519" s="69"/>
      <c r="AZ519" s="71">
        <f t="shared" si="565"/>
        <v>0</v>
      </c>
      <c r="BA519" s="68">
        <f t="shared" si="566"/>
        <v>0</v>
      </c>
      <c r="BB519" s="69"/>
      <c r="BC519" s="69"/>
      <c r="BD519" s="69"/>
      <c r="BE519" s="69"/>
      <c r="BF519" s="69"/>
      <c r="BG519" s="71">
        <f t="shared" si="567"/>
        <v>0</v>
      </c>
      <c r="BH519" s="68">
        <f t="shared" si="568"/>
        <v>0</v>
      </c>
      <c r="BI519" s="69"/>
      <c r="BJ519" s="69"/>
      <c r="BK519" s="69"/>
      <c r="BL519" s="69"/>
      <c r="BM519" s="69"/>
      <c r="BN519" s="71">
        <f t="shared" si="569"/>
        <v>0</v>
      </c>
      <c r="BO519" s="68">
        <f t="shared" si="570"/>
        <v>0</v>
      </c>
      <c r="BP519" s="69"/>
      <c r="BQ519" s="69"/>
      <c r="BR519" s="69"/>
      <c r="BS519" s="69"/>
      <c r="BT519" s="69"/>
      <c r="BU519" s="71">
        <f t="shared" si="571"/>
        <v>0</v>
      </c>
      <c r="BV519" s="68">
        <f t="shared" si="572"/>
        <v>0</v>
      </c>
      <c r="BW519" s="69"/>
      <c r="BX519" s="69"/>
      <c r="BY519" s="69"/>
      <c r="BZ519" s="69"/>
      <c r="CA519" s="69"/>
      <c r="CB519" s="71">
        <f t="shared" si="573"/>
        <v>0</v>
      </c>
      <c r="CC519" s="68">
        <f t="shared" si="574"/>
        <v>0</v>
      </c>
      <c r="CD519" s="69"/>
      <c r="CE519" s="69"/>
      <c r="CF519" s="69"/>
      <c r="CG519" s="69"/>
      <c r="CH519" s="69"/>
      <c r="CI519" s="71">
        <f t="shared" si="575"/>
        <v>0</v>
      </c>
      <c r="CJ519" s="68">
        <f t="shared" si="576"/>
        <v>0</v>
      </c>
      <c r="CK519" s="69"/>
      <c r="CL519" s="69"/>
      <c r="CM519" s="69"/>
      <c r="CN519" s="69"/>
      <c r="CO519" s="69"/>
      <c r="CP519" s="71">
        <f t="shared" si="577"/>
        <v>0</v>
      </c>
      <c r="CQ519" s="68">
        <f t="shared" si="578"/>
        <v>0</v>
      </c>
      <c r="CR519" s="69"/>
      <c r="CS519" s="69"/>
      <c r="CT519" s="69"/>
      <c r="CU519" s="69"/>
      <c r="CV519" s="69"/>
      <c r="CW519" s="71">
        <f t="shared" si="579"/>
        <v>0</v>
      </c>
      <c r="CX519" s="68">
        <f t="shared" si="580"/>
        <v>0</v>
      </c>
      <c r="CY519" s="69"/>
      <c r="CZ519" s="69"/>
      <c r="DA519" s="69"/>
      <c r="DB519" s="69"/>
      <c r="DC519" s="69"/>
      <c r="DD519" s="71">
        <f t="shared" si="581"/>
        <v>0</v>
      </c>
      <c r="DE519" s="68">
        <f t="shared" si="582"/>
        <v>0</v>
      </c>
      <c r="DF519" s="69"/>
      <c r="DG519" s="69"/>
      <c r="DH519" s="69"/>
      <c r="DI519" s="69"/>
      <c r="DJ519" s="69"/>
      <c r="DK519" s="71">
        <f t="shared" si="583"/>
        <v>0</v>
      </c>
      <c r="DL519" s="68">
        <f t="shared" si="584"/>
        <v>0</v>
      </c>
      <c r="DM519" s="69"/>
      <c r="DN519" s="69"/>
      <c r="DO519" s="69"/>
      <c r="DP519" s="69"/>
      <c r="DQ519" s="69"/>
      <c r="DR519" s="71">
        <f t="shared" si="585"/>
        <v>0</v>
      </c>
      <c r="DS519" s="68">
        <f t="shared" si="586"/>
        <v>0</v>
      </c>
      <c r="DT519" s="69"/>
      <c r="DU519" s="69"/>
      <c r="DV519" s="69"/>
      <c r="DW519" s="69"/>
      <c r="DX519" s="69"/>
      <c r="DY519" s="71">
        <f t="shared" si="587"/>
        <v>0</v>
      </c>
      <c r="DZ519" s="68">
        <f t="shared" si="588"/>
        <v>0</v>
      </c>
      <c r="EA519" s="69"/>
      <c r="EB519" s="69"/>
      <c r="EC519" s="69"/>
      <c r="ED519" s="69"/>
      <c r="EE519" s="69"/>
      <c r="EF519" s="71">
        <f t="shared" si="589"/>
        <v>0</v>
      </c>
      <c r="EG519" s="70">
        <f t="shared" si="548"/>
        <v>1</v>
      </c>
      <c r="EH519" s="73">
        <f t="shared" si="549"/>
        <v>0</v>
      </c>
      <c r="EI519" s="70">
        <f t="shared" si="550"/>
        <v>0</v>
      </c>
      <c r="EJ519" s="66">
        <f t="shared" si="551"/>
        <v>0</v>
      </c>
      <c r="EM519" s="67"/>
    </row>
    <row r="520" spans="1:143" outlineLevel="1" x14ac:dyDescent="0.2">
      <c r="A520" s="302" t="s">
        <v>659</v>
      </c>
      <c r="B520" s="303" t="s">
        <v>266</v>
      </c>
      <c r="C520" s="306" t="str">
        <f>IFERROR(IFERROR(IF(MATCH(B520,[1]SINAPI!$A$3:$A$7037,0),(PROPER(VLOOKUP(B520,[1]SINAPI!$A$3:$E$7037,5,0))),0),IFERROR(IF(MATCH(B520,'[1]CDHU-182'!$A$9:$A$4098,0),(UPPER(VLOOKUP(B520,'[1]CDHU-182'!$A$9:$H$4098,8,0))),0),IFERROR(IF(MATCH(B520,[1]FDE!$A$7:$A$3232,0),(VLOOKUP(B520,[1]FDE!$A$7:$E$3232,5,0)),0),IF(MATCH(B520,'[1]SIURB Edif'!$A$2:$A$2699,0),(PROPER(VLOOKUP(B520,'[1]SIURB Edif'!A$2:E$2699,5,0))),0))))," ")</f>
        <v>CDHU-182</v>
      </c>
      <c r="D520" s="169" t="s">
        <v>863</v>
      </c>
      <c r="E520" s="170" t="s">
        <v>176</v>
      </c>
      <c r="F520" s="174">
        <v>15</v>
      </c>
      <c r="G520" s="74"/>
      <c r="H520" s="177">
        <f t="shared" si="553"/>
        <v>0</v>
      </c>
      <c r="I520" s="178" t="e">
        <f t="shared" si="552"/>
        <v>#DIV/0!</v>
      </c>
      <c r="J520" s="19">
        <f t="shared" si="547"/>
        <v>1</v>
      </c>
      <c r="K520" s="68">
        <f t="shared" si="554"/>
        <v>0</v>
      </c>
      <c r="L520" s="69"/>
      <c r="M520" s="69"/>
      <c r="N520" s="69"/>
      <c r="O520" s="69"/>
      <c r="P520" s="69"/>
      <c r="Q520" s="73">
        <f t="shared" si="555"/>
        <v>0</v>
      </c>
      <c r="R520" s="68">
        <f t="shared" si="556"/>
        <v>0</v>
      </c>
      <c r="S520" s="69"/>
      <c r="T520" s="69"/>
      <c r="U520" s="69"/>
      <c r="V520" s="69"/>
      <c r="W520" s="69"/>
      <c r="X520" s="71">
        <f t="shared" si="557"/>
        <v>0</v>
      </c>
      <c r="Y520" s="68">
        <f t="shared" si="558"/>
        <v>0</v>
      </c>
      <c r="Z520" s="69"/>
      <c r="AA520" s="69"/>
      <c r="AB520" s="69"/>
      <c r="AC520" s="69"/>
      <c r="AD520" s="69"/>
      <c r="AE520" s="71">
        <f t="shared" si="559"/>
        <v>0</v>
      </c>
      <c r="AF520" s="68">
        <f t="shared" si="560"/>
        <v>0</v>
      </c>
      <c r="AG520" s="69"/>
      <c r="AH520" s="69"/>
      <c r="AI520" s="69"/>
      <c r="AJ520" s="69"/>
      <c r="AK520" s="69"/>
      <c r="AL520" s="71">
        <f t="shared" si="561"/>
        <v>0</v>
      </c>
      <c r="AM520" s="68">
        <f t="shared" si="562"/>
        <v>0</v>
      </c>
      <c r="AN520" s="69"/>
      <c r="AO520" s="69"/>
      <c r="AP520" s="69"/>
      <c r="AQ520" s="69"/>
      <c r="AR520" s="69"/>
      <c r="AS520" s="71">
        <f t="shared" si="563"/>
        <v>0</v>
      </c>
      <c r="AT520" s="68">
        <f t="shared" si="564"/>
        <v>0</v>
      </c>
      <c r="AU520" s="69"/>
      <c r="AV520" s="69"/>
      <c r="AW520" s="69"/>
      <c r="AX520" s="69"/>
      <c r="AY520" s="69"/>
      <c r="AZ520" s="71">
        <f t="shared" si="565"/>
        <v>0</v>
      </c>
      <c r="BA520" s="68">
        <f t="shared" si="566"/>
        <v>0</v>
      </c>
      <c r="BB520" s="69"/>
      <c r="BC520" s="69"/>
      <c r="BD520" s="69"/>
      <c r="BE520" s="69"/>
      <c r="BF520" s="69"/>
      <c r="BG520" s="71">
        <f t="shared" si="567"/>
        <v>0</v>
      </c>
      <c r="BH520" s="68">
        <f t="shared" si="568"/>
        <v>0</v>
      </c>
      <c r="BI520" s="69"/>
      <c r="BJ520" s="69"/>
      <c r="BK520" s="69"/>
      <c r="BL520" s="69"/>
      <c r="BM520" s="69"/>
      <c r="BN520" s="71">
        <f t="shared" si="569"/>
        <v>0</v>
      </c>
      <c r="BO520" s="68">
        <f t="shared" si="570"/>
        <v>0</v>
      </c>
      <c r="BP520" s="69"/>
      <c r="BQ520" s="69"/>
      <c r="BR520" s="69"/>
      <c r="BS520" s="69"/>
      <c r="BT520" s="69"/>
      <c r="BU520" s="71">
        <f t="shared" si="571"/>
        <v>0</v>
      </c>
      <c r="BV520" s="68">
        <f t="shared" si="572"/>
        <v>0</v>
      </c>
      <c r="BW520" s="69"/>
      <c r="BX520" s="69"/>
      <c r="BY520" s="69"/>
      <c r="BZ520" s="69"/>
      <c r="CA520" s="69"/>
      <c r="CB520" s="71">
        <f t="shared" si="573"/>
        <v>0</v>
      </c>
      <c r="CC520" s="68">
        <f t="shared" si="574"/>
        <v>0</v>
      </c>
      <c r="CD520" s="69"/>
      <c r="CE520" s="69"/>
      <c r="CF520" s="69"/>
      <c r="CG520" s="69"/>
      <c r="CH520" s="69"/>
      <c r="CI520" s="71">
        <f t="shared" si="575"/>
        <v>0</v>
      </c>
      <c r="CJ520" s="68">
        <f t="shared" si="576"/>
        <v>0</v>
      </c>
      <c r="CK520" s="69"/>
      <c r="CL520" s="69"/>
      <c r="CM520" s="69"/>
      <c r="CN520" s="69"/>
      <c r="CO520" s="69"/>
      <c r="CP520" s="71">
        <f t="shared" si="577"/>
        <v>0</v>
      </c>
      <c r="CQ520" s="68">
        <f t="shared" si="578"/>
        <v>0</v>
      </c>
      <c r="CR520" s="69"/>
      <c r="CS520" s="69"/>
      <c r="CT520" s="69"/>
      <c r="CU520" s="69"/>
      <c r="CV520" s="69"/>
      <c r="CW520" s="71">
        <f t="shared" si="579"/>
        <v>0</v>
      </c>
      <c r="CX520" s="68">
        <f t="shared" si="580"/>
        <v>0</v>
      </c>
      <c r="CY520" s="69"/>
      <c r="CZ520" s="69"/>
      <c r="DA520" s="69"/>
      <c r="DB520" s="69"/>
      <c r="DC520" s="69"/>
      <c r="DD520" s="71">
        <f t="shared" si="581"/>
        <v>0</v>
      </c>
      <c r="DE520" s="68">
        <f t="shared" si="582"/>
        <v>0</v>
      </c>
      <c r="DF520" s="69"/>
      <c r="DG520" s="69"/>
      <c r="DH520" s="69"/>
      <c r="DI520" s="69"/>
      <c r="DJ520" s="69"/>
      <c r="DK520" s="71">
        <f t="shared" si="583"/>
        <v>0</v>
      </c>
      <c r="DL520" s="68">
        <f t="shared" si="584"/>
        <v>0</v>
      </c>
      <c r="DM520" s="69"/>
      <c r="DN520" s="69"/>
      <c r="DO520" s="69"/>
      <c r="DP520" s="69"/>
      <c r="DQ520" s="69"/>
      <c r="DR520" s="71">
        <f t="shared" si="585"/>
        <v>0</v>
      </c>
      <c r="DS520" s="68">
        <f t="shared" si="586"/>
        <v>0</v>
      </c>
      <c r="DT520" s="69"/>
      <c r="DU520" s="69"/>
      <c r="DV520" s="69"/>
      <c r="DW520" s="69"/>
      <c r="DX520" s="69"/>
      <c r="DY520" s="71">
        <f t="shared" si="587"/>
        <v>0</v>
      </c>
      <c r="DZ520" s="68">
        <f t="shared" si="588"/>
        <v>0</v>
      </c>
      <c r="EA520" s="69"/>
      <c r="EB520" s="69"/>
      <c r="EC520" s="69"/>
      <c r="ED520" s="69"/>
      <c r="EE520" s="69"/>
      <c r="EF520" s="71">
        <f t="shared" si="589"/>
        <v>0</v>
      </c>
      <c r="EG520" s="70">
        <f t="shared" si="548"/>
        <v>1</v>
      </c>
      <c r="EH520" s="73">
        <f t="shared" si="549"/>
        <v>0</v>
      </c>
      <c r="EI520" s="70">
        <f t="shared" si="550"/>
        <v>0</v>
      </c>
      <c r="EJ520" s="66">
        <f t="shared" si="551"/>
        <v>0</v>
      </c>
      <c r="EM520" s="67"/>
    </row>
    <row r="521" spans="1:143" outlineLevel="1" x14ac:dyDescent="0.2">
      <c r="A521" s="302" t="s">
        <v>660</v>
      </c>
      <c r="B521" s="303" t="s">
        <v>255</v>
      </c>
      <c r="C521" s="306" t="str">
        <f>IFERROR(IFERROR(IF(MATCH(B521,[1]SINAPI!$A$3:$A$7037,0),(PROPER(VLOOKUP(B521,[1]SINAPI!$A$3:$E$7037,5,0))),0),IFERROR(IF(MATCH(B521,'[1]CDHU-182'!$A$9:$A$4098,0),(UPPER(VLOOKUP(B521,'[1]CDHU-182'!$A$9:$H$4098,8,0))),0),IFERROR(IF(MATCH(B521,[1]FDE!$A$7:$A$3232,0),(VLOOKUP(B521,[1]FDE!$A$7:$E$3232,5,0)),0),IF(MATCH(B521,'[1]SIURB Edif'!$A$2:$A$2699,0),(PROPER(VLOOKUP(B521,'[1]SIURB Edif'!A$2:E$2699,5,0))),0))))," ")</f>
        <v>CDHU-182</v>
      </c>
      <c r="D521" s="169" t="s">
        <v>864</v>
      </c>
      <c r="E521" s="170" t="s">
        <v>75</v>
      </c>
      <c r="F521" s="174">
        <v>3</v>
      </c>
      <c r="G521" s="74"/>
      <c r="H521" s="177">
        <f t="shared" si="553"/>
        <v>0</v>
      </c>
      <c r="I521" s="178" t="e">
        <f t="shared" si="552"/>
        <v>#DIV/0!</v>
      </c>
      <c r="J521" s="19">
        <f t="shared" si="547"/>
        <v>1</v>
      </c>
      <c r="K521" s="68">
        <f t="shared" si="554"/>
        <v>0</v>
      </c>
      <c r="L521" s="69"/>
      <c r="M521" s="69"/>
      <c r="N521" s="69"/>
      <c r="O521" s="69"/>
      <c r="P521" s="69"/>
      <c r="Q521" s="73">
        <f t="shared" si="555"/>
        <v>0</v>
      </c>
      <c r="R521" s="68">
        <f t="shared" si="556"/>
        <v>0</v>
      </c>
      <c r="S521" s="69"/>
      <c r="T521" s="69"/>
      <c r="U521" s="69"/>
      <c r="V521" s="69"/>
      <c r="W521" s="69"/>
      <c r="X521" s="71">
        <f t="shared" si="557"/>
        <v>0</v>
      </c>
      <c r="Y521" s="68">
        <f t="shared" si="558"/>
        <v>0</v>
      </c>
      <c r="Z521" s="69"/>
      <c r="AA521" s="69"/>
      <c r="AB521" s="69"/>
      <c r="AC521" s="69"/>
      <c r="AD521" s="69"/>
      <c r="AE521" s="71">
        <f t="shared" si="559"/>
        <v>0</v>
      </c>
      <c r="AF521" s="68">
        <f t="shared" si="560"/>
        <v>0</v>
      </c>
      <c r="AG521" s="69"/>
      <c r="AH521" s="69"/>
      <c r="AI521" s="69"/>
      <c r="AJ521" s="69"/>
      <c r="AK521" s="69"/>
      <c r="AL521" s="71">
        <f t="shared" si="561"/>
        <v>0</v>
      </c>
      <c r="AM521" s="68">
        <f t="shared" si="562"/>
        <v>0</v>
      </c>
      <c r="AN521" s="69"/>
      <c r="AO521" s="69"/>
      <c r="AP521" s="69"/>
      <c r="AQ521" s="69"/>
      <c r="AR521" s="69"/>
      <c r="AS521" s="71">
        <f t="shared" si="563"/>
        <v>0</v>
      </c>
      <c r="AT521" s="68">
        <f t="shared" si="564"/>
        <v>0</v>
      </c>
      <c r="AU521" s="69"/>
      <c r="AV521" s="69"/>
      <c r="AW521" s="69"/>
      <c r="AX521" s="69"/>
      <c r="AY521" s="69"/>
      <c r="AZ521" s="71">
        <f t="shared" si="565"/>
        <v>0</v>
      </c>
      <c r="BA521" s="68">
        <f t="shared" si="566"/>
        <v>0</v>
      </c>
      <c r="BB521" s="69"/>
      <c r="BC521" s="69"/>
      <c r="BD521" s="69"/>
      <c r="BE521" s="69"/>
      <c r="BF521" s="69"/>
      <c r="BG521" s="71">
        <f t="shared" si="567"/>
        <v>0</v>
      </c>
      <c r="BH521" s="68">
        <f t="shared" si="568"/>
        <v>0</v>
      </c>
      <c r="BI521" s="69"/>
      <c r="BJ521" s="69"/>
      <c r="BK521" s="69"/>
      <c r="BL521" s="69"/>
      <c r="BM521" s="69"/>
      <c r="BN521" s="71">
        <f t="shared" si="569"/>
        <v>0</v>
      </c>
      <c r="BO521" s="68">
        <f t="shared" si="570"/>
        <v>0</v>
      </c>
      <c r="BP521" s="69"/>
      <c r="BQ521" s="69"/>
      <c r="BR521" s="69"/>
      <c r="BS521" s="69"/>
      <c r="BT521" s="69"/>
      <c r="BU521" s="71">
        <f t="shared" si="571"/>
        <v>0</v>
      </c>
      <c r="BV521" s="68">
        <f t="shared" si="572"/>
        <v>0</v>
      </c>
      <c r="BW521" s="69"/>
      <c r="BX521" s="69"/>
      <c r="BY521" s="69"/>
      <c r="BZ521" s="69"/>
      <c r="CA521" s="69"/>
      <c r="CB521" s="71">
        <f t="shared" si="573"/>
        <v>0</v>
      </c>
      <c r="CC521" s="68">
        <f t="shared" si="574"/>
        <v>0</v>
      </c>
      <c r="CD521" s="69"/>
      <c r="CE521" s="69"/>
      <c r="CF521" s="69"/>
      <c r="CG521" s="69"/>
      <c r="CH521" s="69"/>
      <c r="CI521" s="71">
        <f t="shared" si="575"/>
        <v>0</v>
      </c>
      <c r="CJ521" s="68">
        <f t="shared" si="576"/>
        <v>0</v>
      </c>
      <c r="CK521" s="69"/>
      <c r="CL521" s="69"/>
      <c r="CM521" s="69"/>
      <c r="CN521" s="69"/>
      <c r="CO521" s="69"/>
      <c r="CP521" s="71">
        <f t="shared" si="577"/>
        <v>0</v>
      </c>
      <c r="CQ521" s="68">
        <f t="shared" si="578"/>
        <v>0</v>
      </c>
      <c r="CR521" s="69"/>
      <c r="CS521" s="69"/>
      <c r="CT521" s="69"/>
      <c r="CU521" s="69"/>
      <c r="CV521" s="69"/>
      <c r="CW521" s="71">
        <f t="shared" si="579"/>
        <v>0</v>
      </c>
      <c r="CX521" s="68">
        <f t="shared" si="580"/>
        <v>0</v>
      </c>
      <c r="CY521" s="69"/>
      <c r="CZ521" s="69"/>
      <c r="DA521" s="69"/>
      <c r="DB521" s="69"/>
      <c r="DC521" s="69"/>
      <c r="DD521" s="71">
        <f t="shared" si="581"/>
        <v>0</v>
      </c>
      <c r="DE521" s="68">
        <f t="shared" si="582"/>
        <v>0</v>
      </c>
      <c r="DF521" s="69"/>
      <c r="DG521" s="69"/>
      <c r="DH521" s="69"/>
      <c r="DI521" s="69"/>
      <c r="DJ521" s="69"/>
      <c r="DK521" s="71">
        <f t="shared" si="583"/>
        <v>0</v>
      </c>
      <c r="DL521" s="68">
        <f t="shared" si="584"/>
        <v>0</v>
      </c>
      <c r="DM521" s="69"/>
      <c r="DN521" s="69"/>
      <c r="DO521" s="69"/>
      <c r="DP521" s="69"/>
      <c r="DQ521" s="69"/>
      <c r="DR521" s="71">
        <f t="shared" si="585"/>
        <v>0</v>
      </c>
      <c r="DS521" s="68">
        <f t="shared" si="586"/>
        <v>0</v>
      </c>
      <c r="DT521" s="69"/>
      <c r="DU521" s="69"/>
      <c r="DV521" s="69"/>
      <c r="DW521" s="69"/>
      <c r="DX521" s="69"/>
      <c r="DY521" s="71">
        <f t="shared" si="587"/>
        <v>0</v>
      </c>
      <c r="DZ521" s="68">
        <f t="shared" si="588"/>
        <v>0</v>
      </c>
      <c r="EA521" s="69"/>
      <c r="EB521" s="69"/>
      <c r="EC521" s="69"/>
      <c r="ED521" s="69"/>
      <c r="EE521" s="69"/>
      <c r="EF521" s="71">
        <f t="shared" si="589"/>
        <v>0</v>
      </c>
      <c r="EG521" s="70">
        <f t="shared" si="548"/>
        <v>1</v>
      </c>
      <c r="EH521" s="73">
        <f t="shared" si="549"/>
        <v>0</v>
      </c>
      <c r="EI521" s="70">
        <f t="shared" si="550"/>
        <v>0</v>
      </c>
      <c r="EJ521" s="66">
        <f t="shared" si="551"/>
        <v>0</v>
      </c>
      <c r="EM521" s="67"/>
    </row>
    <row r="522" spans="1:143" outlineLevel="1" x14ac:dyDescent="0.2">
      <c r="A522" s="313" t="s">
        <v>661</v>
      </c>
      <c r="B522" s="314"/>
      <c r="C522" s="307"/>
      <c r="D522" s="176" t="s">
        <v>602</v>
      </c>
      <c r="E522" s="28">
        <f>SUM(H523:H529)</f>
        <v>0</v>
      </c>
      <c r="F522" s="28"/>
      <c r="G522" s="28"/>
      <c r="H522" s="28"/>
      <c r="I522" s="27" t="e">
        <f>E522/$G$686</f>
        <v>#DIV/0!</v>
      </c>
      <c r="J522" s="19">
        <f t="shared" si="468"/>
        <v>1</v>
      </c>
      <c r="K522" s="68"/>
      <c r="L522" s="69"/>
      <c r="M522" s="69"/>
      <c r="N522" s="69"/>
      <c r="O522" s="69"/>
      <c r="P522" s="70"/>
      <c r="Q522" s="73"/>
      <c r="R522" s="68"/>
      <c r="S522" s="69"/>
      <c r="T522" s="69"/>
      <c r="U522" s="69"/>
      <c r="V522" s="69"/>
      <c r="W522" s="70"/>
      <c r="X522" s="71"/>
      <c r="Y522" s="68"/>
      <c r="Z522" s="69"/>
      <c r="AA522" s="69"/>
      <c r="AB522" s="69"/>
      <c r="AC522" s="69"/>
      <c r="AD522" s="70"/>
      <c r="AE522" s="71"/>
      <c r="AF522" s="68"/>
      <c r="AG522" s="69"/>
      <c r="AH522" s="69"/>
      <c r="AI522" s="69"/>
      <c r="AJ522" s="69"/>
      <c r="AK522" s="70"/>
      <c r="AL522" s="71"/>
      <c r="AM522" s="68"/>
      <c r="AN522" s="69"/>
      <c r="AO522" s="69"/>
      <c r="AP522" s="69"/>
      <c r="AQ522" s="69"/>
      <c r="AR522" s="70"/>
      <c r="AS522" s="71"/>
      <c r="AT522" s="68"/>
      <c r="AU522" s="69"/>
      <c r="AV522" s="69"/>
      <c r="AW522" s="69"/>
      <c r="AX522" s="69"/>
      <c r="AY522" s="70"/>
      <c r="AZ522" s="71"/>
      <c r="BA522" s="68"/>
      <c r="BB522" s="69"/>
      <c r="BC522" s="69"/>
      <c r="BD522" s="69"/>
      <c r="BE522" s="69"/>
      <c r="BF522" s="70"/>
      <c r="BG522" s="71"/>
      <c r="BH522" s="68"/>
      <c r="BI522" s="69"/>
      <c r="BJ522" s="69"/>
      <c r="BK522" s="69"/>
      <c r="BL522" s="69"/>
      <c r="BM522" s="70"/>
      <c r="BN522" s="71"/>
      <c r="BO522" s="68"/>
      <c r="BP522" s="69"/>
      <c r="BQ522" s="69"/>
      <c r="BR522" s="69"/>
      <c r="BS522" s="69"/>
      <c r="BT522" s="70"/>
      <c r="BU522" s="71"/>
      <c r="BV522" s="68"/>
      <c r="BW522" s="69"/>
      <c r="BX522" s="69"/>
      <c r="BY522" s="69"/>
      <c r="BZ522" s="69"/>
      <c r="CA522" s="70"/>
      <c r="CB522" s="71"/>
      <c r="CC522" s="68"/>
      <c r="CD522" s="69"/>
      <c r="CE522" s="69"/>
      <c r="CF522" s="69"/>
      <c r="CG522" s="69"/>
      <c r="CH522" s="70"/>
      <c r="CI522" s="71"/>
      <c r="CJ522" s="68"/>
      <c r="CK522" s="69"/>
      <c r="CL522" s="69"/>
      <c r="CM522" s="69"/>
      <c r="CN522" s="69"/>
      <c r="CO522" s="70"/>
      <c r="CP522" s="71"/>
      <c r="CQ522" s="68"/>
      <c r="CR522" s="69"/>
      <c r="CS522" s="69"/>
      <c r="CT522" s="69"/>
      <c r="CU522" s="69"/>
      <c r="CV522" s="70"/>
      <c r="CW522" s="71"/>
      <c r="CX522" s="68"/>
      <c r="CY522" s="69"/>
      <c r="CZ522" s="69"/>
      <c r="DA522" s="69"/>
      <c r="DB522" s="69"/>
      <c r="DC522" s="70"/>
      <c r="DD522" s="71"/>
      <c r="DE522" s="68"/>
      <c r="DF522" s="69"/>
      <c r="DG522" s="69"/>
      <c r="DH522" s="69"/>
      <c r="DI522" s="69"/>
      <c r="DJ522" s="70"/>
      <c r="DK522" s="71"/>
      <c r="DL522" s="68"/>
      <c r="DM522" s="69"/>
      <c r="DN522" s="69"/>
      <c r="DO522" s="69"/>
      <c r="DP522" s="69"/>
      <c r="DQ522" s="70"/>
      <c r="DR522" s="71"/>
      <c r="DS522" s="68"/>
      <c r="DT522" s="69"/>
      <c r="DU522" s="69"/>
      <c r="DV522" s="69"/>
      <c r="DW522" s="69"/>
      <c r="DX522" s="70"/>
      <c r="DY522" s="71"/>
      <c r="DZ522" s="68"/>
      <c r="EA522" s="69"/>
      <c r="EB522" s="69"/>
      <c r="EC522" s="69"/>
      <c r="ED522" s="69"/>
      <c r="EE522" s="70"/>
      <c r="EF522" s="71"/>
      <c r="EG522" s="70">
        <f t="shared" si="469"/>
        <v>1</v>
      </c>
      <c r="EH522" s="73">
        <f t="shared" si="470"/>
        <v>0</v>
      </c>
      <c r="EI522" s="70">
        <f t="shared" si="471"/>
        <v>0</v>
      </c>
      <c r="EJ522" s="66">
        <f t="shared" si="472"/>
        <v>0</v>
      </c>
      <c r="EM522" s="67"/>
    </row>
    <row r="523" spans="1:143" ht="25.5" outlineLevel="1" x14ac:dyDescent="0.2">
      <c r="A523" s="302" t="s">
        <v>662</v>
      </c>
      <c r="B523" s="303" t="s">
        <v>271</v>
      </c>
      <c r="C523" s="306" t="str">
        <f>IFERROR(IFERROR(IF(MATCH(B523,[1]SINAPI!$A$3:$A$7037,0),(PROPER(VLOOKUP(B523,[1]SINAPI!$A$3:$E$7037,5,0))),0),IFERROR(IF(MATCH(B523,'[1]CDHU-182'!$A$9:$A$4098,0),(UPPER(VLOOKUP(B523,'[1]CDHU-182'!$A$9:$H$4098,8,0))),0),IFERROR(IF(MATCH(B523,[1]FDE!$A$7:$A$3232,0),(VLOOKUP(B523,[1]FDE!$A$7:$E$3232,5,0)),0),IF(MATCH(B523,'[1]SIURB Edif'!$A$2:$A$2699,0),(PROPER(VLOOKUP(B523,'[1]SIURB Edif'!A$2:E$2699,5,0))),0))))," ")</f>
        <v>CDHU-182</v>
      </c>
      <c r="D523" s="169" t="s">
        <v>865</v>
      </c>
      <c r="E523" s="170" t="s">
        <v>75</v>
      </c>
      <c r="F523" s="174">
        <v>1</v>
      </c>
      <c r="G523" s="74"/>
      <c r="H523" s="177">
        <f>ROUND(IFERROR(F523*G523," - "),2)</f>
        <v>0</v>
      </c>
      <c r="I523" s="178" t="e">
        <f t="shared" ref="I523:I529" si="590">H523/$G$686</f>
        <v>#DIV/0!</v>
      </c>
      <c r="J523" s="19">
        <f t="shared" si="468"/>
        <v>1</v>
      </c>
      <c r="K523" s="68">
        <f>SUM(L523:P523)</f>
        <v>0</v>
      </c>
      <c r="L523" s="69"/>
      <c r="M523" s="69"/>
      <c r="N523" s="69"/>
      <c r="O523" s="69"/>
      <c r="P523" s="69"/>
      <c r="Q523" s="73">
        <f>K523*$H523</f>
        <v>0</v>
      </c>
      <c r="R523" s="68">
        <f>SUM(S523:W523)</f>
        <v>0</v>
      </c>
      <c r="S523" s="69"/>
      <c r="T523" s="69"/>
      <c r="U523" s="69"/>
      <c r="V523" s="69"/>
      <c r="W523" s="69"/>
      <c r="X523" s="71">
        <f>R523*$H523</f>
        <v>0</v>
      </c>
      <c r="Y523" s="68">
        <f>SUM(Z523:AD523)</f>
        <v>0</v>
      </c>
      <c r="Z523" s="69"/>
      <c r="AA523" s="69"/>
      <c r="AB523" s="69"/>
      <c r="AC523" s="69"/>
      <c r="AD523" s="69"/>
      <c r="AE523" s="71">
        <f>Y523*$H523</f>
        <v>0</v>
      </c>
      <c r="AF523" s="68">
        <f>SUM(AG523:AK523)</f>
        <v>0</v>
      </c>
      <c r="AG523" s="69"/>
      <c r="AH523" s="69"/>
      <c r="AI523" s="69"/>
      <c r="AJ523" s="69"/>
      <c r="AK523" s="69"/>
      <c r="AL523" s="71">
        <f>AF523*$H523</f>
        <v>0</v>
      </c>
      <c r="AM523" s="68">
        <f>SUM(AN523:AR523)</f>
        <v>0</v>
      </c>
      <c r="AN523" s="69"/>
      <c r="AO523" s="69"/>
      <c r="AP523" s="69"/>
      <c r="AQ523" s="69"/>
      <c r="AR523" s="69"/>
      <c r="AS523" s="71">
        <f>AM523*$H523</f>
        <v>0</v>
      </c>
      <c r="AT523" s="68">
        <f>SUM(AU523:AY523)</f>
        <v>0</v>
      </c>
      <c r="AU523" s="69"/>
      <c r="AV523" s="69"/>
      <c r="AW523" s="69"/>
      <c r="AX523" s="69"/>
      <c r="AY523" s="69"/>
      <c r="AZ523" s="71">
        <f>AT523*$H523</f>
        <v>0</v>
      </c>
      <c r="BA523" s="68">
        <f>SUM(BB523:BF523)</f>
        <v>0</v>
      </c>
      <c r="BB523" s="69"/>
      <c r="BC523" s="69"/>
      <c r="BD523" s="69"/>
      <c r="BE523" s="69"/>
      <c r="BF523" s="69"/>
      <c r="BG523" s="71">
        <f>BA523*$H523</f>
        <v>0</v>
      </c>
      <c r="BH523" s="68">
        <f>SUM(BI523:BM523)</f>
        <v>0</v>
      </c>
      <c r="BI523" s="69"/>
      <c r="BJ523" s="69"/>
      <c r="BK523" s="69"/>
      <c r="BL523" s="69"/>
      <c r="BM523" s="69"/>
      <c r="BN523" s="71">
        <f>BH523*$H523</f>
        <v>0</v>
      </c>
      <c r="BO523" s="68">
        <f>SUM(BP523:BT523)</f>
        <v>0</v>
      </c>
      <c r="BP523" s="69"/>
      <c r="BQ523" s="69"/>
      <c r="BR523" s="69"/>
      <c r="BS523" s="69"/>
      <c r="BT523" s="69"/>
      <c r="BU523" s="71">
        <f>BO523*$H523</f>
        <v>0</v>
      </c>
      <c r="BV523" s="68">
        <f>SUM(BW523:CA523)</f>
        <v>0</v>
      </c>
      <c r="BW523" s="69"/>
      <c r="BX523" s="69"/>
      <c r="BY523" s="69"/>
      <c r="BZ523" s="69"/>
      <c r="CA523" s="69"/>
      <c r="CB523" s="71">
        <f>BV523*$H523</f>
        <v>0</v>
      </c>
      <c r="CC523" s="68">
        <f>SUM(CD523:CH523)</f>
        <v>0</v>
      </c>
      <c r="CD523" s="69"/>
      <c r="CE523" s="69"/>
      <c r="CF523" s="69"/>
      <c r="CG523" s="69"/>
      <c r="CH523" s="69"/>
      <c r="CI523" s="71">
        <f>CC523*$H523</f>
        <v>0</v>
      </c>
      <c r="CJ523" s="68">
        <f>SUM(CK523:CO523)</f>
        <v>0</v>
      </c>
      <c r="CK523" s="69"/>
      <c r="CL523" s="69"/>
      <c r="CM523" s="69"/>
      <c r="CN523" s="69"/>
      <c r="CO523" s="69"/>
      <c r="CP523" s="71">
        <f>CJ523*$H523</f>
        <v>0</v>
      </c>
      <c r="CQ523" s="68">
        <f>SUM(CR523:CV523)</f>
        <v>0</v>
      </c>
      <c r="CR523" s="69"/>
      <c r="CS523" s="69"/>
      <c r="CT523" s="69"/>
      <c r="CU523" s="69"/>
      <c r="CV523" s="69"/>
      <c r="CW523" s="71">
        <f>CQ523*$H523</f>
        <v>0</v>
      </c>
      <c r="CX523" s="68">
        <f>SUM(CY523:DC523)</f>
        <v>0</v>
      </c>
      <c r="CY523" s="69"/>
      <c r="CZ523" s="69"/>
      <c r="DA523" s="69"/>
      <c r="DB523" s="69"/>
      <c r="DC523" s="69"/>
      <c r="DD523" s="71">
        <f>CX523*$H523</f>
        <v>0</v>
      </c>
      <c r="DE523" s="68">
        <f>SUM(DF523:DJ523)</f>
        <v>0</v>
      </c>
      <c r="DF523" s="69"/>
      <c r="DG523" s="69"/>
      <c r="DH523" s="69"/>
      <c r="DI523" s="69"/>
      <c r="DJ523" s="69"/>
      <c r="DK523" s="71">
        <f>DE523*$H523</f>
        <v>0</v>
      </c>
      <c r="DL523" s="68">
        <f>SUM(DM523:DQ523)</f>
        <v>0</v>
      </c>
      <c r="DM523" s="69"/>
      <c r="DN523" s="69"/>
      <c r="DO523" s="69"/>
      <c r="DP523" s="69"/>
      <c r="DQ523" s="69"/>
      <c r="DR523" s="71">
        <f>DL523*$H523</f>
        <v>0</v>
      </c>
      <c r="DS523" s="68">
        <f>SUM(DT523:DX523)</f>
        <v>0</v>
      </c>
      <c r="DT523" s="69"/>
      <c r="DU523" s="69"/>
      <c r="DV523" s="69"/>
      <c r="DW523" s="69"/>
      <c r="DX523" s="69"/>
      <c r="DY523" s="71">
        <f>DS523*$H523</f>
        <v>0</v>
      </c>
      <c r="DZ523" s="68">
        <f>SUM(EA523:EE523)</f>
        <v>0</v>
      </c>
      <c r="EA523" s="69"/>
      <c r="EB523" s="69"/>
      <c r="EC523" s="69"/>
      <c r="ED523" s="69"/>
      <c r="EE523" s="69"/>
      <c r="EF523" s="71">
        <f>DZ523*$H523</f>
        <v>0</v>
      </c>
      <c r="EG523" s="70">
        <f t="shared" si="469"/>
        <v>1</v>
      </c>
      <c r="EH523" s="73">
        <f t="shared" si="470"/>
        <v>0</v>
      </c>
      <c r="EI523" s="70">
        <f t="shared" si="471"/>
        <v>0</v>
      </c>
      <c r="EJ523" s="66">
        <f t="shared" si="472"/>
        <v>0</v>
      </c>
      <c r="EM523" s="67"/>
    </row>
    <row r="524" spans="1:143" outlineLevel="1" x14ac:dyDescent="0.2">
      <c r="A524" s="302" t="s">
        <v>663</v>
      </c>
      <c r="B524" s="303" t="s">
        <v>268</v>
      </c>
      <c r="C524" s="306" t="str">
        <f>IFERROR(IFERROR(IF(MATCH(B524,[1]SINAPI!$A$3:$A$7037,0),(PROPER(VLOOKUP(B524,[1]SINAPI!$A$3:$E$7037,5,0))),0),IFERROR(IF(MATCH(B524,'[1]CDHU-182'!$A$9:$A$4098,0),(UPPER(VLOOKUP(B524,'[1]CDHU-182'!$A$9:$H$4098,8,0))),0),IFERROR(IF(MATCH(B524,[1]FDE!$A$7:$A$3232,0),(VLOOKUP(B524,[1]FDE!$A$7:$E$3232,5,0)),0),IF(MATCH(B524,'[1]SIURB Edif'!$A$2:$A$2699,0),(PROPER(VLOOKUP(B524,'[1]SIURB Edif'!A$2:E$2699,5,0))),0))))," ")</f>
        <v>CDHU-182</v>
      </c>
      <c r="D524" s="169" t="s">
        <v>866</v>
      </c>
      <c r="E524" s="170" t="s">
        <v>75</v>
      </c>
      <c r="F524" s="174">
        <v>1</v>
      </c>
      <c r="G524" s="74"/>
      <c r="H524" s="177">
        <f t="shared" ref="H524:H529" si="591">ROUND(IFERROR(F524*G524," - "),2)</f>
        <v>0</v>
      </c>
      <c r="I524" s="178" t="e">
        <f t="shared" si="590"/>
        <v>#DIV/0!</v>
      </c>
      <c r="J524" s="19">
        <f t="shared" si="468"/>
        <v>1</v>
      </c>
      <c r="K524" s="68">
        <f t="shared" ref="K524:K529" si="592">SUM(L524:P524)</f>
        <v>0</v>
      </c>
      <c r="L524" s="69"/>
      <c r="M524" s="69"/>
      <c r="N524" s="69"/>
      <c r="O524" s="69"/>
      <c r="P524" s="69"/>
      <c r="Q524" s="73">
        <f t="shared" ref="Q524:Q529" si="593">K524*$H524</f>
        <v>0</v>
      </c>
      <c r="R524" s="68">
        <f t="shared" ref="R524:R529" si="594">SUM(S524:W524)</f>
        <v>0</v>
      </c>
      <c r="S524" s="69"/>
      <c r="T524" s="69"/>
      <c r="U524" s="69"/>
      <c r="V524" s="69"/>
      <c r="W524" s="69"/>
      <c r="X524" s="71">
        <f t="shared" ref="X524:X529" si="595">R524*$H524</f>
        <v>0</v>
      </c>
      <c r="Y524" s="68">
        <f t="shared" ref="Y524:Y529" si="596">SUM(Z524:AD524)</f>
        <v>0</v>
      </c>
      <c r="Z524" s="69"/>
      <c r="AA524" s="69"/>
      <c r="AB524" s="69"/>
      <c r="AC524" s="69"/>
      <c r="AD524" s="69"/>
      <c r="AE524" s="71">
        <f t="shared" ref="AE524:AE529" si="597">Y524*$H524</f>
        <v>0</v>
      </c>
      <c r="AF524" s="68">
        <f t="shared" ref="AF524:AF529" si="598">SUM(AG524:AK524)</f>
        <v>0</v>
      </c>
      <c r="AG524" s="69"/>
      <c r="AH524" s="69"/>
      <c r="AI524" s="69"/>
      <c r="AJ524" s="69"/>
      <c r="AK524" s="69"/>
      <c r="AL524" s="71">
        <f t="shared" ref="AL524:AL529" si="599">AF524*$H524</f>
        <v>0</v>
      </c>
      <c r="AM524" s="68">
        <f t="shared" ref="AM524:AM529" si="600">SUM(AN524:AR524)</f>
        <v>0</v>
      </c>
      <c r="AN524" s="69"/>
      <c r="AO524" s="69"/>
      <c r="AP524" s="69"/>
      <c r="AQ524" s="69"/>
      <c r="AR524" s="69"/>
      <c r="AS524" s="71">
        <f t="shared" ref="AS524:AS529" si="601">AM524*$H524</f>
        <v>0</v>
      </c>
      <c r="AT524" s="68">
        <f t="shared" ref="AT524:AT529" si="602">SUM(AU524:AY524)</f>
        <v>0</v>
      </c>
      <c r="AU524" s="69"/>
      <c r="AV524" s="69"/>
      <c r="AW524" s="69"/>
      <c r="AX524" s="69"/>
      <c r="AY524" s="69"/>
      <c r="AZ524" s="71">
        <f t="shared" ref="AZ524:AZ529" si="603">AT524*$H524</f>
        <v>0</v>
      </c>
      <c r="BA524" s="68">
        <f t="shared" ref="BA524:BA529" si="604">SUM(BB524:BF524)</f>
        <v>0</v>
      </c>
      <c r="BB524" s="69"/>
      <c r="BC524" s="69"/>
      <c r="BD524" s="69"/>
      <c r="BE524" s="69"/>
      <c r="BF524" s="69"/>
      <c r="BG524" s="71">
        <f t="shared" ref="BG524:BG529" si="605">BA524*$H524</f>
        <v>0</v>
      </c>
      <c r="BH524" s="68">
        <f t="shared" ref="BH524:BH529" si="606">SUM(BI524:BM524)</f>
        <v>0</v>
      </c>
      <c r="BI524" s="69"/>
      <c r="BJ524" s="69"/>
      <c r="BK524" s="69"/>
      <c r="BL524" s="69"/>
      <c r="BM524" s="69"/>
      <c r="BN524" s="71">
        <f t="shared" ref="BN524:BN529" si="607">BH524*$H524</f>
        <v>0</v>
      </c>
      <c r="BO524" s="68">
        <f t="shared" ref="BO524:BO529" si="608">SUM(BP524:BT524)</f>
        <v>0</v>
      </c>
      <c r="BP524" s="69"/>
      <c r="BQ524" s="69"/>
      <c r="BR524" s="69"/>
      <c r="BS524" s="69"/>
      <c r="BT524" s="69"/>
      <c r="BU524" s="71">
        <f t="shared" ref="BU524:BU529" si="609">BO524*$H524</f>
        <v>0</v>
      </c>
      <c r="BV524" s="68">
        <f t="shared" ref="BV524:BV529" si="610">SUM(BW524:CA524)</f>
        <v>0</v>
      </c>
      <c r="BW524" s="69"/>
      <c r="BX524" s="69"/>
      <c r="BY524" s="69"/>
      <c r="BZ524" s="69"/>
      <c r="CA524" s="69"/>
      <c r="CB524" s="71">
        <f t="shared" ref="CB524:CB529" si="611">BV524*$H524</f>
        <v>0</v>
      </c>
      <c r="CC524" s="68">
        <f t="shared" ref="CC524:CC529" si="612">SUM(CD524:CH524)</f>
        <v>0</v>
      </c>
      <c r="CD524" s="69"/>
      <c r="CE524" s="69"/>
      <c r="CF524" s="69"/>
      <c r="CG524" s="69"/>
      <c r="CH524" s="69"/>
      <c r="CI524" s="71">
        <f t="shared" ref="CI524:CI529" si="613">CC524*$H524</f>
        <v>0</v>
      </c>
      <c r="CJ524" s="68">
        <f t="shared" ref="CJ524:CJ529" si="614">SUM(CK524:CO524)</f>
        <v>0</v>
      </c>
      <c r="CK524" s="69"/>
      <c r="CL524" s="69"/>
      <c r="CM524" s="69"/>
      <c r="CN524" s="69"/>
      <c r="CO524" s="69"/>
      <c r="CP524" s="71">
        <f t="shared" ref="CP524:CP529" si="615">CJ524*$H524</f>
        <v>0</v>
      </c>
      <c r="CQ524" s="68">
        <f t="shared" ref="CQ524:CQ529" si="616">SUM(CR524:CV524)</f>
        <v>0</v>
      </c>
      <c r="CR524" s="69"/>
      <c r="CS524" s="69"/>
      <c r="CT524" s="69"/>
      <c r="CU524" s="69"/>
      <c r="CV524" s="69"/>
      <c r="CW524" s="71">
        <f t="shared" ref="CW524:CW529" si="617">CQ524*$H524</f>
        <v>0</v>
      </c>
      <c r="CX524" s="68">
        <f t="shared" ref="CX524:CX529" si="618">SUM(CY524:DC524)</f>
        <v>0</v>
      </c>
      <c r="CY524" s="69"/>
      <c r="CZ524" s="69"/>
      <c r="DA524" s="69"/>
      <c r="DB524" s="69"/>
      <c r="DC524" s="69"/>
      <c r="DD524" s="71">
        <f t="shared" ref="DD524:DD529" si="619">CX524*$H524</f>
        <v>0</v>
      </c>
      <c r="DE524" s="68">
        <f t="shared" ref="DE524:DE529" si="620">SUM(DF524:DJ524)</f>
        <v>0</v>
      </c>
      <c r="DF524" s="69"/>
      <c r="DG524" s="69"/>
      <c r="DH524" s="69"/>
      <c r="DI524" s="69"/>
      <c r="DJ524" s="69"/>
      <c r="DK524" s="71">
        <f t="shared" ref="DK524:DK529" si="621">DE524*$H524</f>
        <v>0</v>
      </c>
      <c r="DL524" s="68">
        <f t="shared" ref="DL524:DL529" si="622">SUM(DM524:DQ524)</f>
        <v>0</v>
      </c>
      <c r="DM524" s="69"/>
      <c r="DN524" s="69"/>
      <c r="DO524" s="69"/>
      <c r="DP524" s="69"/>
      <c r="DQ524" s="69"/>
      <c r="DR524" s="71">
        <f t="shared" ref="DR524:DR529" si="623">DL524*$H524</f>
        <v>0</v>
      </c>
      <c r="DS524" s="68">
        <f t="shared" ref="DS524:DS529" si="624">SUM(DT524:DX524)</f>
        <v>0</v>
      </c>
      <c r="DT524" s="69"/>
      <c r="DU524" s="69"/>
      <c r="DV524" s="69"/>
      <c r="DW524" s="69"/>
      <c r="DX524" s="69"/>
      <c r="DY524" s="71">
        <f t="shared" ref="DY524:DY529" si="625">DS524*$H524</f>
        <v>0</v>
      </c>
      <c r="DZ524" s="68">
        <f t="shared" ref="DZ524:DZ529" si="626">SUM(EA524:EE524)</f>
        <v>0</v>
      </c>
      <c r="EA524" s="69"/>
      <c r="EB524" s="69"/>
      <c r="EC524" s="69"/>
      <c r="ED524" s="69"/>
      <c r="EE524" s="69"/>
      <c r="EF524" s="71">
        <f t="shared" ref="EF524:EF529" si="627">DZ524*$H524</f>
        <v>0</v>
      </c>
      <c r="EG524" s="70">
        <f t="shared" si="469"/>
        <v>1</v>
      </c>
      <c r="EH524" s="73">
        <f t="shared" si="470"/>
        <v>0</v>
      </c>
      <c r="EI524" s="70">
        <f t="shared" si="471"/>
        <v>0</v>
      </c>
      <c r="EJ524" s="66">
        <f t="shared" si="472"/>
        <v>0</v>
      </c>
      <c r="EM524" s="67"/>
    </row>
    <row r="525" spans="1:143" outlineLevel="1" x14ac:dyDescent="0.2">
      <c r="A525" s="302" t="s">
        <v>664</v>
      </c>
      <c r="B525" s="303" t="s">
        <v>256</v>
      </c>
      <c r="C525" s="306" t="str">
        <f>IFERROR(IFERROR(IF(MATCH(B525,[1]SINAPI!$A$3:$A$7037,0),(PROPER(VLOOKUP(B525,[1]SINAPI!$A$3:$E$7037,5,0))),0),IFERROR(IF(MATCH(B525,'[1]CDHU-182'!$A$9:$A$4098,0),(UPPER(VLOOKUP(B525,'[1]CDHU-182'!$A$9:$H$4098,8,0))),0),IFERROR(IF(MATCH(B525,[1]FDE!$A$7:$A$3232,0),(VLOOKUP(B525,[1]FDE!$A$7:$E$3232,5,0)),0),IF(MATCH(B525,'[1]SIURB Edif'!$A$2:$A$2699,0),(PROPER(VLOOKUP(B525,'[1]SIURB Edif'!A$2:E$2699,5,0))),0))))," ")</f>
        <v>CDHU-182</v>
      </c>
      <c r="D525" s="169" t="s">
        <v>867</v>
      </c>
      <c r="E525" s="170" t="s">
        <v>75</v>
      </c>
      <c r="F525" s="174">
        <v>1</v>
      </c>
      <c r="G525" s="74"/>
      <c r="H525" s="177">
        <f t="shared" si="591"/>
        <v>0</v>
      </c>
      <c r="I525" s="178" t="e">
        <f t="shared" si="590"/>
        <v>#DIV/0!</v>
      </c>
      <c r="J525" s="19">
        <f t="shared" si="468"/>
        <v>1</v>
      </c>
      <c r="K525" s="68">
        <f t="shared" si="592"/>
        <v>0</v>
      </c>
      <c r="L525" s="69"/>
      <c r="M525" s="69"/>
      <c r="N525" s="69"/>
      <c r="O525" s="69"/>
      <c r="P525" s="69"/>
      <c r="Q525" s="73">
        <f t="shared" si="593"/>
        <v>0</v>
      </c>
      <c r="R525" s="68">
        <f t="shared" si="594"/>
        <v>0</v>
      </c>
      <c r="S525" s="69"/>
      <c r="T525" s="69"/>
      <c r="U525" s="69"/>
      <c r="V525" s="69"/>
      <c r="W525" s="69"/>
      <c r="X525" s="71">
        <f t="shared" si="595"/>
        <v>0</v>
      </c>
      <c r="Y525" s="68">
        <f t="shared" si="596"/>
        <v>0</v>
      </c>
      <c r="Z525" s="69"/>
      <c r="AA525" s="69"/>
      <c r="AB525" s="69"/>
      <c r="AC525" s="69"/>
      <c r="AD525" s="69"/>
      <c r="AE525" s="71">
        <f t="shared" si="597"/>
        <v>0</v>
      </c>
      <c r="AF525" s="68">
        <f t="shared" si="598"/>
        <v>0</v>
      </c>
      <c r="AG525" s="69"/>
      <c r="AH525" s="69"/>
      <c r="AI525" s="69"/>
      <c r="AJ525" s="69"/>
      <c r="AK525" s="69"/>
      <c r="AL525" s="71">
        <f t="shared" si="599"/>
        <v>0</v>
      </c>
      <c r="AM525" s="68">
        <f t="shared" si="600"/>
        <v>0</v>
      </c>
      <c r="AN525" s="69"/>
      <c r="AO525" s="69"/>
      <c r="AP525" s="69"/>
      <c r="AQ525" s="69"/>
      <c r="AR525" s="69"/>
      <c r="AS525" s="71">
        <f t="shared" si="601"/>
        <v>0</v>
      </c>
      <c r="AT525" s="68">
        <f t="shared" si="602"/>
        <v>0</v>
      </c>
      <c r="AU525" s="69"/>
      <c r="AV525" s="69"/>
      <c r="AW525" s="69"/>
      <c r="AX525" s="69"/>
      <c r="AY525" s="69"/>
      <c r="AZ525" s="71">
        <f t="shared" si="603"/>
        <v>0</v>
      </c>
      <c r="BA525" s="68">
        <f t="shared" si="604"/>
        <v>0</v>
      </c>
      <c r="BB525" s="69"/>
      <c r="BC525" s="69"/>
      <c r="BD525" s="69"/>
      <c r="BE525" s="69"/>
      <c r="BF525" s="69"/>
      <c r="BG525" s="71">
        <f t="shared" si="605"/>
        <v>0</v>
      </c>
      <c r="BH525" s="68">
        <f t="shared" si="606"/>
        <v>0</v>
      </c>
      <c r="BI525" s="69"/>
      <c r="BJ525" s="69"/>
      <c r="BK525" s="69"/>
      <c r="BL525" s="69"/>
      <c r="BM525" s="69"/>
      <c r="BN525" s="71">
        <f t="shared" si="607"/>
        <v>0</v>
      </c>
      <c r="BO525" s="68">
        <f t="shared" si="608"/>
        <v>0</v>
      </c>
      <c r="BP525" s="69"/>
      <c r="BQ525" s="69"/>
      <c r="BR525" s="69"/>
      <c r="BS525" s="69"/>
      <c r="BT525" s="69"/>
      <c r="BU525" s="71">
        <f t="shared" si="609"/>
        <v>0</v>
      </c>
      <c r="BV525" s="68">
        <f t="shared" si="610"/>
        <v>0</v>
      </c>
      <c r="BW525" s="69"/>
      <c r="BX525" s="69"/>
      <c r="BY525" s="69"/>
      <c r="BZ525" s="69"/>
      <c r="CA525" s="69"/>
      <c r="CB525" s="71">
        <f t="shared" si="611"/>
        <v>0</v>
      </c>
      <c r="CC525" s="68">
        <f t="shared" si="612"/>
        <v>0</v>
      </c>
      <c r="CD525" s="69"/>
      <c r="CE525" s="69"/>
      <c r="CF525" s="69"/>
      <c r="CG525" s="69"/>
      <c r="CH525" s="69"/>
      <c r="CI525" s="71">
        <f t="shared" si="613"/>
        <v>0</v>
      </c>
      <c r="CJ525" s="68">
        <f t="shared" si="614"/>
        <v>0</v>
      </c>
      <c r="CK525" s="69"/>
      <c r="CL525" s="69"/>
      <c r="CM525" s="69"/>
      <c r="CN525" s="69"/>
      <c r="CO525" s="69"/>
      <c r="CP525" s="71">
        <f t="shared" si="615"/>
        <v>0</v>
      </c>
      <c r="CQ525" s="68">
        <f t="shared" si="616"/>
        <v>0</v>
      </c>
      <c r="CR525" s="69"/>
      <c r="CS525" s="69"/>
      <c r="CT525" s="69"/>
      <c r="CU525" s="69"/>
      <c r="CV525" s="69"/>
      <c r="CW525" s="71">
        <f t="shared" si="617"/>
        <v>0</v>
      </c>
      <c r="CX525" s="68">
        <f t="shared" si="618"/>
        <v>0</v>
      </c>
      <c r="CY525" s="69"/>
      <c r="CZ525" s="69"/>
      <c r="DA525" s="69"/>
      <c r="DB525" s="69"/>
      <c r="DC525" s="69"/>
      <c r="DD525" s="71">
        <f t="shared" si="619"/>
        <v>0</v>
      </c>
      <c r="DE525" s="68">
        <f t="shared" si="620"/>
        <v>0</v>
      </c>
      <c r="DF525" s="69"/>
      <c r="DG525" s="69"/>
      <c r="DH525" s="69"/>
      <c r="DI525" s="69"/>
      <c r="DJ525" s="69"/>
      <c r="DK525" s="71">
        <f t="shared" si="621"/>
        <v>0</v>
      </c>
      <c r="DL525" s="68">
        <f t="shared" si="622"/>
        <v>0</v>
      </c>
      <c r="DM525" s="69"/>
      <c r="DN525" s="69"/>
      <c r="DO525" s="69"/>
      <c r="DP525" s="69"/>
      <c r="DQ525" s="69"/>
      <c r="DR525" s="71">
        <f t="shared" si="623"/>
        <v>0</v>
      </c>
      <c r="DS525" s="68">
        <f t="shared" si="624"/>
        <v>0</v>
      </c>
      <c r="DT525" s="69"/>
      <c r="DU525" s="69"/>
      <c r="DV525" s="69"/>
      <c r="DW525" s="69"/>
      <c r="DX525" s="69"/>
      <c r="DY525" s="71">
        <f t="shared" si="625"/>
        <v>0</v>
      </c>
      <c r="DZ525" s="68">
        <f t="shared" si="626"/>
        <v>0</v>
      </c>
      <c r="EA525" s="69"/>
      <c r="EB525" s="69"/>
      <c r="EC525" s="69"/>
      <c r="ED525" s="69"/>
      <c r="EE525" s="69"/>
      <c r="EF525" s="71">
        <f t="shared" si="627"/>
        <v>0</v>
      </c>
      <c r="EG525" s="70">
        <f t="shared" si="469"/>
        <v>1</v>
      </c>
      <c r="EH525" s="73">
        <f t="shared" si="470"/>
        <v>0</v>
      </c>
      <c r="EI525" s="70">
        <f t="shared" si="471"/>
        <v>0</v>
      </c>
      <c r="EJ525" s="66">
        <f t="shared" si="472"/>
        <v>0</v>
      </c>
      <c r="EM525" s="67"/>
    </row>
    <row r="526" spans="1:143" outlineLevel="1" x14ac:dyDescent="0.2">
      <c r="A526" s="302" t="s">
        <v>665</v>
      </c>
      <c r="B526" s="303" t="s">
        <v>255</v>
      </c>
      <c r="C526" s="306" t="str">
        <f>IFERROR(IFERROR(IF(MATCH(B526,[1]SINAPI!$A$3:$A$7037,0),(PROPER(VLOOKUP(B526,[1]SINAPI!$A$3:$E$7037,5,0))),0),IFERROR(IF(MATCH(B526,'[1]CDHU-182'!$A$9:$A$4098,0),(UPPER(VLOOKUP(B526,'[1]CDHU-182'!$A$9:$H$4098,8,0))),0),IFERROR(IF(MATCH(B526,[1]FDE!$A$7:$A$3232,0),(VLOOKUP(B526,[1]FDE!$A$7:$E$3232,5,0)),0),IF(MATCH(B526,'[1]SIURB Edif'!$A$2:$A$2699,0),(PROPER(VLOOKUP(B526,'[1]SIURB Edif'!A$2:E$2699,5,0))),0))))," ")</f>
        <v>CDHU-182</v>
      </c>
      <c r="D526" s="169" t="s">
        <v>864</v>
      </c>
      <c r="E526" s="170" t="s">
        <v>75</v>
      </c>
      <c r="F526" s="174">
        <v>1</v>
      </c>
      <c r="G526" s="74"/>
      <c r="H526" s="177">
        <f t="shared" si="591"/>
        <v>0</v>
      </c>
      <c r="I526" s="178" t="e">
        <f t="shared" si="590"/>
        <v>#DIV/0!</v>
      </c>
      <c r="J526" s="19">
        <f t="shared" si="468"/>
        <v>1</v>
      </c>
      <c r="K526" s="68">
        <f t="shared" si="592"/>
        <v>0</v>
      </c>
      <c r="L526" s="69"/>
      <c r="M526" s="69"/>
      <c r="N526" s="69"/>
      <c r="O526" s="69"/>
      <c r="P526" s="69"/>
      <c r="Q526" s="73">
        <f t="shared" si="593"/>
        <v>0</v>
      </c>
      <c r="R526" s="68">
        <f t="shared" si="594"/>
        <v>0</v>
      </c>
      <c r="S526" s="69"/>
      <c r="T526" s="69"/>
      <c r="U526" s="69"/>
      <c r="V526" s="69"/>
      <c r="W526" s="69"/>
      <c r="X526" s="71">
        <f t="shared" si="595"/>
        <v>0</v>
      </c>
      <c r="Y526" s="68">
        <f t="shared" si="596"/>
        <v>0</v>
      </c>
      <c r="Z526" s="69"/>
      <c r="AA526" s="69"/>
      <c r="AB526" s="69"/>
      <c r="AC526" s="69"/>
      <c r="AD526" s="69"/>
      <c r="AE526" s="71">
        <f t="shared" si="597"/>
        <v>0</v>
      </c>
      <c r="AF526" s="68">
        <f t="shared" si="598"/>
        <v>0</v>
      </c>
      <c r="AG526" s="69"/>
      <c r="AH526" s="69"/>
      <c r="AI526" s="69"/>
      <c r="AJ526" s="69"/>
      <c r="AK526" s="69"/>
      <c r="AL526" s="71">
        <f t="shared" si="599"/>
        <v>0</v>
      </c>
      <c r="AM526" s="68">
        <f t="shared" si="600"/>
        <v>0</v>
      </c>
      <c r="AN526" s="69"/>
      <c r="AO526" s="69"/>
      <c r="AP526" s="69"/>
      <c r="AQ526" s="69"/>
      <c r="AR526" s="69"/>
      <c r="AS526" s="71">
        <f t="shared" si="601"/>
        <v>0</v>
      </c>
      <c r="AT526" s="68">
        <f t="shared" si="602"/>
        <v>0</v>
      </c>
      <c r="AU526" s="69"/>
      <c r="AV526" s="69"/>
      <c r="AW526" s="69"/>
      <c r="AX526" s="69"/>
      <c r="AY526" s="69"/>
      <c r="AZ526" s="71">
        <f t="shared" si="603"/>
        <v>0</v>
      </c>
      <c r="BA526" s="68">
        <f t="shared" si="604"/>
        <v>0</v>
      </c>
      <c r="BB526" s="69"/>
      <c r="BC526" s="69"/>
      <c r="BD526" s="69"/>
      <c r="BE526" s="69"/>
      <c r="BF526" s="69"/>
      <c r="BG526" s="71">
        <f t="shared" si="605"/>
        <v>0</v>
      </c>
      <c r="BH526" s="68">
        <f t="shared" si="606"/>
        <v>0</v>
      </c>
      <c r="BI526" s="69"/>
      <c r="BJ526" s="69"/>
      <c r="BK526" s="69"/>
      <c r="BL526" s="69"/>
      <c r="BM526" s="69"/>
      <c r="BN526" s="71">
        <f t="shared" si="607"/>
        <v>0</v>
      </c>
      <c r="BO526" s="68">
        <f t="shared" si="608"/>
        <v>0</v>
      </c>
      <c r="BP526" s="69"/>
      <c r="BQ526" s="69"/>
      <c r="BR526" s="69"/>
      <c r="BS526" s="69"/>
      <c r="BT526" s="69"/>
      <c r="BU526" s="71">
        <f t="shared" si="609"/>
        <v>0</v>
      </c>
      <c r="BV526" s="68">
        <f t="shared" si="610"/>
        <v>0</v>
      </c>
      <c r="BW526" s="69"/>
      <c r="BX526" s="69"/>
      <c r="BY526" s="69"/>
      <c r="BZ526" s="69"/>
      <c r="CA526" s="69"/>
      <c r="CB526" s="71">
        <f t="shared" si="611"/>
        <v>0</v>
      </c>
      <c r="CC526" s="68">
        <f t="shared" si="612"/>
        <v>0</v>
      </c>
      <c r="CD526" s="69"/>
      <c r="CE526" s="69"/>
      <c r="CF526" s="69"/>
      <c r="CG526" s="69"/>
      <c r="CH526" s="69"/>
      <c r="CI526" s="71">
        <f t="shared" si="613"/>
        <v>0</v>
      </c>
      <c r="CJ526" s="68">
        <f t="shared" si="614"/>
        <v>0</v>
      </c>
      <c r="CK526" s="69"/>
      <c r="CL526" s="69"/>
      <c r="CM526" s="69"/>
      <c r="CN526" s="69"/>
      <c r="CO526" s="69"/>
      <c r="CP526" s="71">
        <f t="shared" si="615"/>
        <v>0</v>
      </c>
      <c r="CQ526" s="68">
        <f t="shared" si="616"/>
        <v>0</v>
      </c>
      <c r="CR526" s="69"/>
      <c r="CS526" s="69"/>
      <c r="CT526" s="69"/>
      <c r="CU526" s="69"/>
      <c r="CV526" s="69"/>
      <c r="CW526" s="71">
        <f t="shared" si="617"/>
        <v>0</v>
      </c>
      <c r="CX526" s="68">
        <f t="shared" si="618"/>
        <v>0</v>
      </c>
      <c r="CY526" s="69"/>
      <c r="CZ526" s="69"/>
      <c r="DA526" s="69"/>
      <c r="DB526" s="69"/>
      <c r="DC526" s="69"/>
      <c r="DD526" s="71">
        <f t="shared" si="619"/>
        <v>0</v>
      </c>
      <c r="DE526" s="68">
        <f t="shared" si="620"/>
        <v>0</v>
      </c>
      <c r="DF526" s="69"/>
      <c r="DG526" s="69"/>
      <c r="DH526" s="69"/>
      <c r="DI526" s="69"/>
      <c r="DJ526" s="69"/>
      <c r="DK526" s="71">
        <f t="shared" si="621"/>
        <v>0</v>
      </c>
      <c r="DL526" s="68">
        <f t="shared" si="622"/>
        <v>0</v>
      </c>
      <c r="DM526" s="69"/>
      <c r="DN526" s="69"/>
      <c r="DO526" s="69"/>
      <c r="DP526" s="69"/>
      <c r="DQ526" s="69"/>
      <c r="DR526" s="71">
        <f t="shared" si="623"/>
        <v>0</v>
      </c>
      <c r="DS526" s="68">
        <f t="shared" si="624"/>
        <v>0</v>
      </c>
      <c r="DT526" s="69"/>
      <c r="DU526" s="69"/>
      <c r="DV526" s="69"/>
      <c r="DW526" s="69"/>
      <c r="DX526" s="69"/>
      <c r="DY526" s="71">
        <f t="shared" si="625"/>
        <v>0</v>
      </c>
      <c r="DZ526" s="68">
        <f t="shared" si="626"/>
        <v>0</v>
      </c>
      <c r="EA526" s="69"/>
      <c r="EB526" s="69"/>
      <c r="EC526" s="69"/>
      <c r="ED526" s="69"/>
      <c r="EE526" s="69"/>
      <c r="EF526" s="71">
        <f t="shared" si="627"/>
        <v>0</v>
      </c>
      <c r="EG526" s="70">
        <f t="shared" si="469"/>
        <v>1</v>
      </c>
      <c r="EH526" s="73">
        <f t="shared" si="470"/>
        <v>0</v>
      </c>
      <c r="EI526" s="70">
        <f t="shared" si="471"/>
        <v>0</v>
      </c>
      <c r="EJ526" s="66">
        <f t="shared" si="472"/>
        <v>0</v>
      </c>
      <c r="EM526" s="67"/>
    </row>
    <row r="527" spans="1:143" outlineLevel="1" x14ac:dyDescent="0.2">
      <c r="A527" s="302" t="s">
        <v>666</v>
      </c>
      <c r="B527" s="303" t="s">
        <v>269</v>
      </c>
      <c r="C527" s="306" t="str">
        <f>IFERROR(IFERROR(IF(MATCH(B527,[1]SINAPI!$A$3:$A$7037,0),(PROPER(VLOOKUP(B527,[1]SINAPI!$A$3:$E$7037,5,0))),0),IFERROR(IF(MATCH(B527,'[1]CDHU-182'!$A$9:$A$4098,0),(UPPER(VLOOKUP(B527,'[1]CDHU-182'!$A$9:$H$4098,8,0))),0),IFERROR(IF(MATCH(B527,[1]FDE!$A$7:$A$3232,0),(VLOOKUP(B527,[1]FDE!$A$7:$E$3232,5,0)),0),IF(MATCH(B527,'[1]SIURB Edif'!$A$2:$A$2699,0),(PROPER(VLOOKUP(B527,'[1]SIURB Edif'!A$2:E$2699,5,0))),0))))," ")</f>
        <v>CDHU-182</v>
      </c>
      <c r="D527" s="169" t="s">
        <v>868</v>
      </c>
      <c r="E527" s="170" t="s">
        <v>75</v>
      </c>
      <c r="F527" s="174">
        <v>1</v>
      </c>
      <c r="G527" s="74"/>
      <c r="H527" s="177">
        <f t="shared" si="591"/>
        <v>0</v>
      </c>
      <c r="I527" s="178" t="e">
        <f t="shared" si="590"/>
        <v>#DIV/0!</v>
      </c>
      <c r="J527" s="19">
        <f t="shared" si="468"/>
        <v>1</v>
      </c>
      <c r="K527" s="68">
        <f t="shared" si="592"/>
        <v>0</v>
      </c>
      <c r="L527" s="69"/>
      <c r="M527" s="69"/>
      <c r="N527" s="69"/>
      <c r="O527" s="69"/>
      <c r="P527" s="69"/>
      <c r="Q527" s="73">
        <f t="shared" si="593"/>
        <v>0</v>
      </c>
      <c r="R527" s="68">
        <f t="shared" si="594"/>
        <v>0</v>
      </c>
      <c r="S527" s="69"/>
      <c r="T527" s="69"/>
      <c r="U527" s="69"/>
      <c r="V527" s="69"/>
      <c r="W527" s="69"/>
      <c r="X527" s="71">
        <f t="shared" si="595"/>
        <v>0</v>
      </c>
      <c r="Y527" s="68">
        <f t="shared" si="596"/>
        <v>0</v>
      </c>
      <c r="Z527" s="69"/>
      <c r="AA527" s="69"/>
      <c r="AB527" s="69"/>
      <c r="AC527" s="69"/>
      <c r="AD527" s="69"/>
      <c r="AE527" s="71">
        <f t="shared" si="597"/>
        <v>0</v>
      </c>
      <c r="AF527" s="68">
        <f t="shared" si="598"/>
        <v>0</v>
      </c>
      <c r="AG527" s="69"/>
      <c r="AH527" s="69"/>
      <c r="AI527" s="69"/>
      <c r="AJ527" s="69"/>
      <c r="AK527" s="69"/>
      <c r="AL527" s="71">
        <f t="shared" si="599"/>
        <v>0</v>
      </c>
      <c r="AM527" s="68">
        <f t="shared" si="600"/>
        <v>0</v>
      </c>
      <c r="AN527" s="69"/>
      <c r="AO527" s="69"/>
      <c r="AP527" s="69"/>
      <c r="AQ527" s="69"/>
      <c r="AR527" s="69"/>
      <c r="AS527" s="71">
        <f t="shared" si="601"/>
        <v>0</v>
      </c>
      <c r="AT527" s="68">
        <f t="shared" si="602"/>
        <v>0</v>
      </c>
      <c r="AU527" s="69"/>
      <c r="AV527" s="69"/>
      <c r="AW527" s="69"/>
      <c r="AX527" s="69"/>
      <c r="AY527" s="69"/>
      <c r="AZ527" s="71">
        <f t="shared" si="603"/>
        <v>0</v>
      </c>
      <c r="BA527" s="68">
        <f t="shared" si="604"/>
        <v>0</v>
      </c>
      <c r="BB527" s="69"/>
      <c r="BC527" s="69"/>
      <c r="BD527" s="69"/>
      <c r="BE527" s="69"/>
      <c r="BF527" s="69"/>
      <c r="BG527" s="71">
        <f t="shared" si="605"/>
        <v>0</v>
      </c>
      <c r="BH527" s="68">
        <f t="shared" si="606"/>
        <v>0</v>
      </c>
      <c r="BI527" s="69"/>
      <c r="BJ527" s="69"/>
      <c r="BK527" s="69"/>
      <c r="BL527" s="69"/>
      <c r="BM527" s="69"/>
      <c r="BN527" s="71">
        <f t="shared" si="607"/>
        <v>0</v>
      </c>
      <c r="BO527" s="68">
        <f t="shared" si="608"/>
        <v>0</v>
      </c>
      <c r="BP527" s="69"/>
      <c r="BQ527" s="69"/>
      <c r="BR527" s="69"/>
      <c r="BS527" s="69"/>
      <c r="BT527" s="69"/>
      <c r="BU527" s="71">
        <f t="shared" si="609"/>
        <v>0</v>
      </c>
      <c r="BV527" s="68">
        <f t="shared" si="610"/>
        <v>0</v>
      </c>
      <c r="BW527" s="69"/>
      <c r="BX527" s="69"/>
      <c r="BY527" s="69"/>
      <c r="BZ527" s="69"/>
      <c r="CA527" s="69"/>
      <c r="CB527" s="71">
        <f t="shared" si="611"/>
        <v>0</v>
      </c>
      <c r="CC527" s="68">
        <f t="shared" si="612"/>
        <v>0</v>
      </c>
      <c r="CD527" s="69"/>
      <c r="CE527" s="69"/>
      <c r="CF527" s="69"/>
      <c r="CG527" s="69"/>
      <c r="CH527" s="69"/>
      <c r="CI527" s="71">
        <f t="shared" si="613"/>
        <v>0</v>
      </c>
      <c r="CJ527" s="68">
        <f t="shared" si="614"/>
        <v>0</v>
      </c>
      <c r="CK527" s="69"/>
      <c r="CL527" s="69"/>
      <c r="CM527" s="69"/>
      <c r="CN527" s="69"/>
      <c r="CO527" s="69"/>
      <c r="CP527" s="71">
        <f t="shared" si="615"/>
        <v>0</v>
      </c>
      <c r="CQ527" s="68">
        <f t="shared" si="616"/>
        <v>0</v>
      </c>
      <c r="CR527" s="69"/>
      <c r="CS527" s="69"/>
      <c r="CT527" s="69"/>
      <c r="CU527" s="69"/>
      <c r="CV527" s="69"/>
      <c r="CW527" s="71">
        <f t="shared" si="617"/>
        <v>0</v>
      </c>
      <c r="CX527" s="68">
        <f t="shared" si="618"/>
        <v>0</v>
      </c>
      <c r="CY527" s="69"/>
      <c r="CZ527" s="69"/>
      <c r="DA527" s="69"/>
      <c r="DB527" s="69"/>
      <c r="DC527" s="69"/>
      <c r="DD527" s="71">
        <f t="shared" si="619"/>
        <v>0</v>
      </c>
      <c r="DE527" s="68">
        <f t="shared" si="620"/>
        <v>0</v>
      </c>
      <c r="DF527" s="69"/>
      <c r="DG527" s="69"/>
      <c r="DH527" s="69"/>
      <c r="DI527" s="69"/>
      <c r="DJ527" s="69"/>
      <c r="DK527" s="71">
        <f t="shared" si="621"/>
        <v>0</v>
      </c>
      <c r="DL527" s="68">
        <f t="shared" si="622"/>
        <v>0</v>
      </c>
      <c r="DM527" s="69"/>
      <c r="DN527" s="69"/>
      <c r="DO527" s="69"/>
      <c r="DP527" s="69"/>
      <c r="DQ527" s="69"/>
      <c r="DR527" s="71">
        <f t="shared" si="623"/>
        <v>0</v>
      </c>
      <c r="DS527" s="68">
        <f t="shared" si="624"/>
        <v>0</v>
      </c>
      <c r="DT527" s="69"/>
      <c r="DU527" s="69"/>
      <c r="DV527" s="69"/>
      <c r="DW527" s="69"/>
      <c r="DX527" s="69"/>
      <c r="DY527" s="71">
        <f t="shared" si="625"/>
        <v>0</v>
      </c>
      <c r="DZ527" s="68">
        <f t="shared" si="626"/>
        <v>0</v>
      </c>
      <c r="EA527" s="69"/>
      <c r="EB527" s="69"/>
      <c r="EC527" s="69"/>
      <c r="ED527" s="69"/>
      <c r="EE527" s="69"/>
      <c r="EF527" s="71">
        <f t="shared" si="627"/>
        <v>0</v>
      </c>
      <c r="EG527" s="70">
        <f t="shared" si="469"/>
        <v>1</v>
      </c>
      <c r="EH527" s="73">
        <f t="shared" si="470"/>
        <v>0</v>
      </c>
      <c r="EI527" s="70">
        <f t="shared" si="471"/>
        <v>0</v>
      </c>
      <c r="EJ527" s="66">
        <f t="shared" si="472"/>
        <v>0</v>
      </c>
      <c r="EM527" s="67"/>
    </row>
    <row r="528" spans="1:143" outlineLevel="1" x14ac:dyDescent="0.2">
      <c r="A528" s="302" t="s">
        <v>667</v>
      </c>
      <c r="B528" s="303" t="s">
        <v>270</v>
      </c>
      <c r="C528" s="306" t="str">
        <f>IFERROR(IFERROR(IF(MATCH(B528,[1]SINAPI!$A$3:$A$7037,0),(PROPER(VLOOKUP(B528,[1]SINAPI!$A$3:$E$7037,5,0))),0),IFERROR(IF(MATCH(B528,'[1]CDHU-182'!$A$9:$A$4098,0),(UPPER(VLOOKUP(B528,'[1]CDHU-182'!$A$9:$H$4098,8,0))),0),IFERROR(IF(MATCH(B528,[1]FDE!$A$7:$A$3232,0),(VLOOKUP(B528,[1]FDE!$A$7:$E$3232,5,0)),0),IF(MATCH(B528,'[1]SIURB Edif'!$A$2:$A$2699,0),(PROPER(VLOOKUP(B528,'[1]SIURB Edif'!A$2:E$2699,5,0))),0))))," ")</f>
        <v>CDHU-182</v>
      </c>
      <c r="D528" s="169" t="s">
        <v>869</v>
      </c>
      <c r="E528" s="170" t="s">
        <v>75</v>
      </c>
      <c r="F528" s="174">
        <v>1</v>
      </c>
      <c r="G528" s="74"/>
      <c r="H528" s="177">
        <f t="shared" si="591"/>
        <v>0</v>
      </c>
      <c r="I528" s="178" t="e">
        <f t="shared" si="590"/>
        <v>#DIV/0!</v>
      </c>
      <c r="J528" s="19">
        <f t="shared" si="468"/>
        <v>1</v>
      </c>
      <c r="K528" s="68">
        <f t="shared" si="592"/>
        <v>0</v>
      </c>
      <c r="L528" s="69"/>
      <c r="M528" s="69"/>
      <c r="N528" s="69"/>
      <c r="O528" s="69"/>
      <c r="P528" s="69"/>
      <c r="Q528" s="73">
        <f t="shared" si="593"/>
        <v>0</v>
      </c>
      <c r="R528" s="68">
        <f t="shared" si="594"/>
        <v>0</v>
      </c>
      <c r="S528" s="69"/>
      <c r="T528" s="69"/>
      <c r="U528" s="69"/>
      <c r="V528" s="69"/>
      <c r="W528" s="69"/>
      <c r="X528" s="71">
        <f t="shared" si="595"/>
        <v>0</v>
      </c>
      <c r="Y528" s="68">
        <f t="shared" si="596"/>
        <v>0</v>
      </c>
      <c r="Z528" s="69"/>
      <c r="AA528" s="69"/>
      <c r="AB528" s="69"/>
      <c r="AC528" s="69"/>
      <c r="AD528" s="69"/>
      <c r="AE528" s="71">
        <f t="shared" si="597"/>
        <v>0</v>
      </c>
      <c r="AF528" s="68">
        <f t="shared" si="598"/>
        <v>0</v>
      </c>
      <c r="AG528" s="69"/>
      <c r="AH528" s="69"/>
      <c r="AI528" s="69"/>
      <c r="AJ528" s="69"/>
      <c r="AK528" s="69"/>
      <c r="AL528" s="71">
        <f t="shared" si="599"/>
        <v>0</v>
      </c>
      <c r="AM528" s="68">
        <f t="shared" si="600"/>
        <v>0</v>
      </c>
      <c r="AN528" s="69"/>
      <c r="AO528" s="69"/>
      <c r="AP528" s="69"/>
      <c r="AQ528" s="69"/>
      <c r="AR528" s="69"/>
      <c r="AS528" s="71">
        <f t="shared" si="601"/>
        <v>0</v>
      </c>
      <c r="AT528" s="68">
        <f t="shared" si="602"/>
        <v>0</v>
      </c>
      <c r="AU528" s="69"/>
      <c r="AV528" s="69"/>
      <c r="AW528" s="69"/>
      <c r="AX528" s="69"/>
      <c r="AY528" s="69"/>
      <c r="AZ528" s="71">
        <f t="shared" si="603"/>
        <v>0</v>
      </c>
      <c r="BA528" s="68">
        <f t="shared" si="604"/>
        <v>0</v>
      </c>
      <c r="BB528" s="69"/>
      <c r="BC528" s="69"/>
      <c r="BD528" s="69"/>
      <c r="BE528" s="69"/>
      <c r="BF528" s="69"/>
      <c r="BG528" s="71">
        <f t="shared" si="605"/>
        <v>0</v>
      </c>
      <c r="BH528" s="68">
        <f t="shared" si="606"/>
        <v>0</v>
      </c>
      <c r="BI528" s="69"/>
      <c r="BJ528" s="69"/>
      <c r="BK528" s="69"/>
      <c r="BL528" s="69"/>
      <c r="BM528" s="69"/>
      <c r="BN528" s="71">
        <f t="shared" si="607"/>
        <v>0</v>
      </c>
      <c r="BO528" s="68">
        <f t="shared" si="608"/>
        <v>0</v>
      </c>
      <c r="BP528" s="69"/>
      <c r="BQ528" s="69"/>
      <c r="BR528" s="69"/>
      <c r="BS528" s="69"/>
      <c r="BT528" s="69"/>
      <c r="BU528" s="71">
        <f t="shared" si="609"/>
        <v>0</v>
      </c>
      <c r="BV528" s="68">
        <f t="shared" si="610"/>
        <v>0</v>
      </c>
      <c r="BW528" s="69"/>
      <c r="BX528" s="69"/>
      <c r="BY528" s="69"/>
      <c r="BZ528" s="69"/>
      <c r="CA528" s="69"/>
      <c r="CB528" s="71">
        <f t="shared" si="611"/>
        <v>0</v>
      </c>
      <c r="CC528" s="68">
        <f t="shared" si="612"/>
        <v>0</v>
      </c>
      <c r="CD528" s="69"/>
      <c r="CE528" s="69"/>
      <c r="CF528" s="69"/>
      <c r="CG528" s="69"/>
      <c r="CH528" s="69"/>
      <c r="CI528" s="71">
        <f t="shared" si="613"/>
        <v>0</v>
      </c>
      <c r="CJ528" s="68">
        <f t="shared" si="614"/>
        <v>0</v>
      </c>
      <c r="CK528" s="69"/>
      <c r="CL528" s="69"/>
      <c r="CM528" s="69"/>
      <c r="CN528" s="69"/>
      <c r="CO528" s="69"/>
      <c r="CP528" s="71">
        <f t="shared" si="615"/>
        <v>0</v>
      </c>
      <c r="CQ528" s="68">
        <f t="shared" si="616"/>
        <v>0</v>
      </c>
      <c r="CR528" s="69"/>
      <c r="CS528" s="69"/>
      <c r="CT528" s="69"/>
      <c r="CU528" s="69"/>
      <c r="CV528" s="69"/>
      <c r="CW528" s="71">
        <f t="shared" si="617"/>
        <v>0</v>
      </c>
      <c r="CX528" s="68">
        <f t="shared" si="618"/>
        <v>0</v>
      </c>
      <c r="CY528" s="69"/>
      <c r="CZ528" s="69"/>
      <c r="DA528" s="69"/>
      <c r="DB528" s="69"/>
      <c r="DC528" s="69"/>
      <c r="DD528" s="71">
        <f t="shared" si="619"/>
        <v>0</v>
      </c>
      <c r="DE528" s="68">
        <f t="shared" si="620"/>
        <v>0</v>
      </c>
      <c r="DF528" s="69"/>
      <c r="DG528" s="69"/>
      <c r="DH528" s="69"/>
      <c r="DI528" s="69"/>
      <c r="DJ528" s="69"/>
      <c r="DK528" s="71">
        <f t="shared" si="621"/>
        <v>0</v>
      </c>
      <c r="DL528" s="68">
        <f t="shared" si="622"/>
        <v>0</v>
      </c>
      <c r="DM528" s="69"/>
      <c r="DN528" s="69"/>
      <c r="DO528" s="69"/>
      <c r="DP528" s="69"/>
      <c r="DQ528" s="69"/>
      <c r="DR528" s="71">
        <f t="shared" si="623"/>
        <v>0</v>
      </c>
      <c r="DS528" s="68">
        <f t="shared" si="624"/>
        <v>0</v>
      </c>
      <c r="DT528" s="69"/>
      <c r="DU528" s="69"/>
      <c r="DV528" s="69"/>
      <c r="DW528" s="69"/>
      <c r="DX528" s="69"/>
      <c r="DY528" s="71">
        <f t="shared" si="625"/>
        <v>0</v>
      </c>
      <c r="DZ528" s="68">
        <f t="shared" si="626"/>
        <v>0</v>
      </c>
      <c r="EA528" s="69"/>
      <c r="EB528" s="69"/>
      <c r="EC528" s="69"/>
      <c r="ED528" s="69"/>
      <c r="EE528" s="69"/>
      <c r="EF528" s="71">
        <f t="shared" si="627"/>
        <v>0</v>
      </c>
      <c r="EG528" s="70">
        <f t="shared" si="469"/>
        <v>1</v>
      </c>
      <c r="EH528" s="73">
        <f t="shared" si="470"/>
        <v>0</v>
      </c>
      <c r="EI528" s="70">
        <f t="shared" si="471"/>
        <v>0</v>
      </c>
      <c r="EJ528" s="66">
        <f t="shared" si="472"/>
        <v>0</v>
      </c>
      <c r="EM528" s="67"/>
    </row>
    <row r="529" spans="1:143" ht="25.5" outlineLevel="1" x14ac:dyDescent="0.2">
      <c r="A529" s="302" t="s">
        <v>668</v>
      </c>
      <c r="B529" s="303" t="s">
        <v>344</v>
      </c>
      <c r="C529" s="306" t="str">
        <f>IFERROR(IFERROR(IF(MATCH(B529,[1]SINAPI!$A$3:$A$7037,0),(PROPER(VLOOKUP(B529,[1]SINAPI!$A$3:$E$7037,5,0))),0),IFERROR(IF(MATCH(B529,'[1]CDHU-182'!$A$9:$A$4098,0),(UPPER(VLOOKUP(B529,'[1]CDHU-182'!$A$9:$H$4098,8,0))),0),IFERROR(IF(MATCH(B529,[1]FDE!$A$7:$A$3232,0),(VLOOKUP(B529,[1]FDE!$A$7:$E$3232,5,0)),0),IF(MATCH(B529,'[1]SIURB Edif'!$A$2:$A$2699,0),(PROPER(VLOOKUP(B529,'[1]SIURB Edif'!A$2:E$2699,5,0))),0))))," ")</f>
        <v>CDHU-182</v>
      </c>
      <c r="D529" s="169" t="s">
        <v>877</v>
      </c>
      <c r="E529" s="170" t="s">
        <v>75</v>
      </c>
      <c r="F529" s="174">
        <v>1</v>
      </c>
      <c r="G529" s="74"/>
      <c r="H529" s="177">
        <f t="shared" si="591"/>
        <v>0</v>
      </c>
      <c r="I529" s="178" t="e">
        <f t="shared" si="590"/>
        <v>#DIV/0!</v>
      </c>
      <c r="J529" s="19">
        <f t="shared" si="468"/>
        <v>1</v>
      </c>
      <c r="K529" s="68">
        <f t="shared" si="592"/>
        <v>0</v>
      </c>
      <c r="L529" s="69"/>
      <c r="M529" s="69"/>
      <c r="N529" s="69"/>
      <c r="O529" s="69"/>
      <c r="P529" s="69"/>
      <c r="Q529" s="73">
        <f t="shared" si="593"/>
        <v>0</v>
      </c>
      <c r="R529" s="68">
        <f t="shared" si="594"/>
        <v>0</v>
      </c>
      <c r="S529" s="69"/>
      <c r="T529" s="69"/>
      <c r="U529" s="69"/>
      <c r="V529" s="69"/>
      <c r="W529" s="69"/>
      <c r="X529" s="71">
        <f t="shared" si="595"/>
        <v>0</v>
      </c>
      <c r="Y529" s="68">
        <f t="shared" si="596"/>
        <v>0</v>
      </c>
      <c r="Z529" s="69"/>
      <c r="AA529" s="69"/>
      <c r="AB529" s="69"/>
      <c r="AC529" s="69"/>
      <c r="AD529" s="69"/>
      <c r="AE529" s="71">
        <f t="shared" si="597"/>
        <v>0</v>
      </c>
      <c r="AF529" s="68">
        <f t="shared" si="598"/>
        <v>0</v>
      </c>
      <c r="AG529" s="69"/>
      <c r="AH529" s="69"/>
      <c r="AI529" s="69"/>
      <c r="AJ529" s="69"/>
      <c r="AK529" s="69"/>
      <c r="AL529" s="71">
        <f t="shared" si="599"/>
        <v>0</v>
      </c>
      <c r="AM529" s="68">
        <f t="shared" si="600"/>
        <v>0</v>
      </c>
      <c r="AN529" s="69"/>
      <c r="AO529" s="69"/>
      <c r="AP529" s="69"/>
      <c r="AQ529" s="69"/>
      <c r="AR529" s="69"/>
      <c r="AS529" s="71">
        <f t="shared" si="601"/>
        <v>0</v>
      </c>
      <c r="AT529" s="68">
        <f t="shared" si="602"/>
        <v>0</v>
      </c>
      <c r="AU529" s="69"/>
      <c r="AV529" s="69"/>
      <c r="AW529" s="69"/>
      <c r="AX529" s="69"/>
      <c r="AY529" s="69"/>
      <c r="AZ529" s="71">
        <f t="shared" si="603"/>
        <v>0</v>
      </c>
      <c r="BA529" s="68">
        <f t="shared" si="604"/>
        <v>0</v>
      </c>
      <c r="BB529" s="69"/>
      <c r="BC529" s="69"/>
      <c r="BD529" s="69"/>
      <c r="BE529" s="69"/>
      <c r="BF529" s="69"/>
      <c r="BG529" s="71">
        <f t="shared" si="605"/>
        <v>0</v>
      </c>
      <c r="BH529" s="68">
        <f t="shared" si="606"/>
        <v>0</v>
      </c>
      <c r="BI529" s="69"/>
      <c r="BJ529" s="69"/>
      <c r="BK529" s="69"/>
      <c r="BL529" s="69"/>
      <c r="BM529" s="69"/>
      <c r="BN529" s="71">
        <f t="shared" si="607"/>
        <v>0</v>
      </c>
      <c r="BO529" s="68">
        <f t="shared" si="608"/>
        <v>0</v>
      </c>
      <c r="BP529" s="69"/>
      <c r="BQ529" s="69"/>
      <c r="BR529" s="69"/>
      <c r="BS529" s="69"/>
      <c r="BT529" s="69"/>
      <c r="BU529" s="71">
        <f t="shared" si="609"/>
        <v>0</v>
      </c>
      <c r="BV529" s="68">
        <f t="shared" si="610"/>
        <v>0</v>
      </c>
      <c r="BW529" s="69"/>
      <c r="BX529" s="69"/>
      <c r="BY529" s="69"/>
      <c r="BZ529" s="69"/>
      <c r="CA529" s="69"/>
      <c r="CB529" s="71">
        <f t="shared" si="611"/>
        <v>0</v>
      </c>
      <c r="CC529" s="68">
        <f t="shared" si="612"/>
        <v>0</v>
      </c>
      <c r="CD529" s="69"/>
      <c r="CE529" s="69"/>
      <c r="CF529" s="69"/>
      <c r="CG529" s="69"/>
      <c r="CH529" s="69"/>
      <c r="CI529" s="71">
        <f t="shared" si="613"/>
        <v>0</v>
      </c>
      <c r="CJ529" s="68">
        <f t="shared" si="614"/>
        <v>0</v>
      </c>
      <c r="CK529" s="69"/>
      <c r="CL529" s="69"/>
      <c r="CM529" s="69"/>
      <c r="CN529" s="69"/>
      <c r="CO529" s="69"/>
      <c r="CP529" s="71">
        <f t="shared" si="615"/>
        <v>0</v>
      </c>
      <c r="CQ529" s="68">
        <f t="shared" si="616"/>
        <v>0</v>
      </c>
      <c r="CR529" s="69"/>
      <c r="CS529" s="69"/>
      <c r="CT529" s="69"/>
      <c r="CU529" s="69"/>
      <c r="CV529" s="69"/>
      <c r="CW529" s="71">
        <f t="shared" si="617"/>
        <v>0</v>
      </c>
      <c r="CX529" s="68">
        <f t="shared" si="618"/>
        <v>0</v>
      </c>
      <c r="CY529" s="69"/>
      <c r="CZ529" s="69"/>
      <c r="DA529" s="69"/>
      <c r="DB529" s="69"/>
      <c r="DC529" s="69"/>
      <c r="DD529" s="71">
        <f t="shared" si="619"/>
        <v>0</v>
      </c>
      <c r="DE529" s="68">
        <f t="shared" si="620"/>
        <v>0</v>
      </c>
      <c r="DF529" s="69"/>
      <c r="DG529" s="69"/>
      <c r="DH529" s="69"/>
      <c r="DI529" s="69"/>
      <c r="DJ529" s="69"/>
      <c r="DK529" s="71">
        <f t="shared" si="621"/>
        <v>0</v>
      </c>
      <c r="DL529" s="68">
        <f t="shared" si="622"/>
        <v>0</v>
      </c>
      <c r="DM529" s="69"/>
      <c r="DN529" s="69"/>
      <c r="DO529" s="69"/>
      <c r="DP529" s="69"/>
      <c r="DQ529" s="69"/>
      <c r="DR529" s="71">
        <f t="shared" si="623"/>
        <v>0</v>
      </c>
      <c r="DS529" s="68">
        <f t="shared" si="624"/>
        <v>0</v>
      </c>
      <c r="DT529" s="69"/>
      <c r="DU529" s="69"/>
      <c r="DV529" s="69"/>
      <c r="DW529" s="69"/>
      <c r="DX529" s="69"/>
      <c r="DY529" s="71">
        <f t="shared" si="625"/>
        <v>0</v>
      </c>
      <c r="DZ529" s="68">
        <f t="shared" si="626"/>
        <v>0</v>
      </c>
      <c r="EA529" s="69"/>
      <c r="EB529" s="69"/>
      <c r="EC529" s="69"/>
      <c r="ED529" s="69"/>
      <c r="EE529" s="69"/>
      <c r="EF529" s="71">
        <f t="shared" si="627"/>
        <v>0</v>
      </c>
      <c r="EG529" s="70">
        <f t="shared" si="469"/>
        <v>1</v>
      </c>
      <c r="EH529" s="73">
        <f t="shared" si="470"/>
        <v>0</v>
      </c>
      <c r="EI529" s="70">
        <f t="shared" si="471"/>
        <v>0</v>
      </c>
      <c r="EJ529" s="66">
        <f t="shared" si="472"/>
        <v>0</v>
      </c>
      <c r="EM529" s="67"/>
    </row>
    <row r="530" spans="1:143" outlineLevel="1" x14ac:dyDescent="0.2">
      <c r="A530" s="313" t="s">
        <v>669</v>
      </c>
      <c r="B530" s="314"/>
      <c r="C530" s="307"/>
      <c r="D530" s="176" t="s">
        <v>308</v>
      </c>
      <c r="E530" s="28">
        <f>SUM(H531:H531)</f>
        <v>0</v>
      </c>
      <c r="F530" s="28"/>
      <c r="G530" s="28"/>
      <c r="H530" s="28"/>
      <c r="I530" s="27" t="e">
        <f>E530/$G$686</f>
        <v>#DIV/0!</v>
      </c>
      <c r="J530" s="19">
        <f t="shared" si="468"/>
        <v>1</v>
      </c>
      <c r="K530" s="68"/>
      <c r="L530" s="69"/>
      <c r="M530" s="69"/>
      <c r="N530" s="69"/>
      <c r="O530" s="69"/>
      <c r="P530" s="70"/>
      <c r="Q530" s="73"/>
      <c r="R530" s="68"/>
      <c r="S530" s="69"/>
      <c r="T530" s="69"/>
      <c r="U530" s="69"/>
      <c r="V530" s="69"/>
      <c r="W530" s="70"/>
      <c r="X530" s="71"/>
      <c r="Y530" s="68"/>
      <c r="Z530" s="69"/>
      <c r="AA530" s="69"/>
      <c r="AB530" s="69"/>
      <c r="AC530" s="69"/>
      <c r="AD530" s="70"/>
      <c r="AE530" s="71"/>
      <c r="AF530" s="68"/>
      <c r="AG530" s="69"/>
      <c r="AH530" s="69"/>
      <c r="AI530" s="69"/>
      <c r="AJ530" s="69"/>
      <c r="AK530" s="70"/>
      <c r="AL530" s="71"/>
      <c r="AM530" s="68"/>
      <c r="AN530" s="69"/>
      <c r="AO530" s="69"/>
      <c r="AP530" s="69"/>
      <c r="AQ530" s="69"/>
      <c r="AR530" s="70"/>
      <c r="AS530" s="71"/>
      <c r="AT530" s="68"/>
      <c r="AU530" s="69"/>
      <c r="AV530" s="69"/>
      <c r="AW530" s="69"/>
      <c r="AX530" s="69"/>
      <c r="AY530" s="70"/>
      <c r="AZ530" s="71"/>
      <c r="BA530" s="68"/>
      <c r="BB530" s="69"/>
      <c r="BC530" s="69"/>
      <c r="BD530" s="69"/>
      <c r="BE530" s="69"/>
      <c r="BF530" s="70"/>
      <c r="BG530" s="71"/>
      <c r="BH530" s="68"/>
      <c r="BI530" s="69"/>
      <c r="BJ530" s="69"/>
      <c r="BK530" s="69"/>
      <c r="BL530" s="69"/>
      <c r="BM530" s="70"/>
      <c r="BN530" s="71"/>
      <c r="BO530" s="68"/>
      <c r="BP530" s="69"/>
      <c r="BQ530" s="69"/>
      <c r="BR530" s="69"/>
      <c r="BS530" s="69"/>
      <c r="BT530" s="70"/>
      <c r="BU530" s="71"/>
      <c r="BV530" s="68"/>
      <c r="BW530" s="69"/>
      <c r="BX530" s="69"/>
      <c r="BY530" s="69"/>
      <c r="BZ530" s="69"/>
      <c r="CA530" s="70"/>
      <c r="CB530" s="71"/>
      <c r="CC530" s="68"/>
      <c r="CD530" s="69"/>
      <c r="CE530" s="69"/>
      <c r="CF530" s="69"/>
      <c r="CG530" s="69"/>
      <c r="CH530" s="70"/>
      <c r="CI530" s="71"/>
      <c r="CJ530" s="68"/>
      <c r="CK530" s="69"/>
      <c r="CL530" s="69"/>
      <c r="CM530" s="69"/>
      <c r="CN530" s="69"/>
      <c r="CO530" s="70"/>
      <c r="CP530" s="71"/>
      <c r="CQ530" s="68"/>
      <c r="CR530" s="69"/>
      <c r="CS530" s="69"/>
      <c r="CT530" s="69"/>
      <c r="CU530" s="69"/>
      <c r="CV530" s="70"/>
      <c r="CW530" s="71"/>
      <c r="CX530" s="68"/>
      <c r="CY530" s="69"/>
      <c r="CZ530" s="69"/>
      <c r="DA530" s="69"/>
      <c r="DB530" s="69"/>
      <c r="DC530" s="70"/>
      <c r="DD530" s="71"/>
      <c r="DE530" s="68"/>
      <c r="DF530" s="69"/>
      <c r="DG530" s="69"/>
      <c r="DH530" s="69"/>
      <c r="DI530" s="69"/>
      <c r="DJ530" s="70"/>
      <c r="DK530" s="71"/>
      <c r="DL530" s="68"/>
      <c r="DM530" s="69"/>
      <c r="DN530" s="69"/>
      <c r="DO530" s="69"/>
      <c r="DP530" s="69"/>
      <c r="DQ530" s="70"/>
      <c r="DR530" s="71"/>
      <c r="DS530" s="68"/>
      <c r="DT530" s="69"/>
      <c r="DU530" s="69"/>
      <c r="DV530" s="69"/>
      <c r="DW530" s="69"/>
      <c r="DX530" s="70"/>
      <c r="DY530" s="71"/>
      <c r="DZ530" s="68"/>
      <c r="EA530" s="69"/>
      <c r="EB530" s="69"/>
      <c r="EC530" s="69"/>
      <c r="ED530" s="69"/>
      <c r="EE530" s="70"/>
      <c r="EF530" s="71"/>
      <c r="EG530" s="70">
        <f t="shared" si="469"/>
        <v>1</v>
      </c>
      <c r="EH530" s="73">
        <f t="shared" si="470"/>
        <v>0</v>
      </c>
      <c r="EI530" s="70">
        <f t="shared" si="471"/>
        <v>0</v>
      </c>
      <c r="EJ530" s="66">
        <f t="shared" si="472"/>
        <v>0</v>
      </c>
      <c r="EM530" s="67"/>
    </row>
    <row r="531" spans="1:143" outlineLevel="1" x14ac:dyDescent="0.2">
      <c r="A531" s="302" t="s">
        <v>670</v>
      </c>
      <c r="B531" s="303" t="s">
        <v>294</v>
      </c>
      <c r="C531" s="306" t="str">
        <f>IFERROR(IFERROR(IF(MATCH(B531,[1]SINAPI!$A$3:$A$7037,0),(PROPER(VLOOKUP(B531,[1]SINAPI!$A$3:$E$7037,5,0))),0),IFERROR(IF(MATCH(B531,'[1]CDHU-182'!$A$9:$A$4098,0),(UPPER(VLOOKUP(B531,'[1]CDHU-182'!$A$9:$H$4098,8,0))),0),IFERROR(IF(MATCH(B531,[1]FDE!$A$7:$A$3232,0),(VLOOKUP(B531,[1]FDE!$A$7:$E$3232,5,0)),0),IF(MATCH(B531,'[1]SIURB Edif'!$A$2:$A$2699,0),(PROPER(VLOOKUP(B531,'[1]SIURB Edif'!A$2:E$2699,5,0))),0))))," ")</f>
        <v>CDHU-182</v>
      </c>
      <c r="D531" s="169" t="s">
        <v>870</v>
      </c>
      <c r="E531" s="170" t="s">
        <v>322</v>
      </c>
      <c r="F531" s="174">
        <v>100</v>
      </c>
      <c r="G531" s="74"/>
      <c r="H531" s="177">
        <f>ROUND(IFERROR(F531*G531," - "),2)</f>
        <v>0</v>
      </c>
      <c r="I531" s="178" t="e">
        <f>H531/$G$686</f>
        <v>#DIV/0!</v>
      </c>
      <c r="J531" s="19">
        <f t="shared" si="468"/>
        <v>1</v>
      </c>
      <c r="K531" s="68">
        <f>SUM(L531:P531)</f>
        <v>0</v>
      </c>
      <c r="L531" s="69"/>
      <c r="M531" s="69"/>
      <c r="N531" s="69"/>
      <c r="O531" s="69"/>
      <c r="P531" s="69"/>
      <c r="Q531" s="73">
        <f>K531*$H531</f>
        <v>0</v>
      </c>
      <c r="R531" s="68">
        <f>SUM(S531:W531)</f>
        <v>0</v>
      </c>
      <c r="S531" s="69"/>
      <c r="T531" s="69"/>
      <c r="U531" s="69"/>
      <c r="V531" s="69"/>
      <c r="W531" s="69"/>
      <c r="X531" s="71">
        <f>R531*$H531</f>
        <v>0</v>
      </c>
      <c r="Y531" s="68">
        <f>SUM(Z531:AD531)</f>
        <v>0</v>
      </c>
      <c r="Z531" s="69"/>
      <c r="AA531" s="69"/>
      <c r="AB531" s="69"/>
      <c r="AC531" s="69"/>
      <c r="AD531" s="69"/>
      <c r="AE531" s="71">
        <f>Y531*$H531</f>
        <v>0</v>
      </c>
      <c r="AF531" s="68">
        <f>SUM(AG531:AK531)</f>
        <v>0</v>
      </c>
      <c r="AG531" s="69"/>
      <c r="AH531" s="69"/>
      <c r="AI531" s="69"/>
      <c r="AJ531" s="69"/>
      <c r="AK531" s="69"/>
      <c r="AL531" s="71">
        <f>AF531*$H531</f>
        <v>0</v>
      </c>
      <c r="AM531" s="68">
        <f>SUM(AN531:AR531)</f>
        <v>0</v>
      </c>
      <c r="AN531" s="69"/>
      <c r="AO531" s="69"/>
      <c r="AP531" s="69"/>
      <c r="AQ531" s="69"/>
      <c r="AR531" s="69"/>
      <c r="AS531" s="71">
        <f>AM531*$H531</f>
        <v>0</v>
      </c>
      <c r="AT531" s="68">
        <f>SUM(AU531:AY531)</f>
        <v>0</v>
      </c>
      <c r="AU531" s="69"/>
      <c r="AV531" s="69"/>
      <c r="AW531" s="69"/>
      <c r="AX531" s="69"/>
      <c r="AY531" s="69"/>
      <c r="AZ531" s="71">
        <f>AT531*$H531</f>
        <v>0</v>
      </c>
      <c r="BA531" s="68">
        <f>SUM(BB531:BF531)</f>
        <v>0</v>
      </c>
      <c r="BB531" s="69"/>
      <c r="BC531" s="69"/>
      <c r="BD531" s="69"/>
      <c r="BE531" s="69"/>
      <c r="BF531" s="69"/>
      <c r="BG531" s="71">
        <f>BA531*$H531</f>
        <v>0</v>
      </c>
      <c r="BH531" s="68">
        <f>SUM(BI531:BM531)</f>
        <v>0</v>
      </c>
      <c r="BI531" s="69"/>
      <c r="BJ531" s="69"/>
      <c r="BK531" s="69"/>
      <c r="BL531" s="69"/>
      <c r="BM531" s="69"/>
      <c r="BN531" s="71">
        <f>BH531*$H531</f>
        <v>0</v>
      </c>
      <c r="BO531" s="68">
        <f>SUM(BP531:BT531)</f>
        <v>0</v>
      </c>
      <c r="BP531" s="69"/>
      <c r="BQ531" s="69"/>
      <c r="BR531" s="69"/>
      <c r="BS531" s="69"/>
      <c r="BT531" s="69"/>
      <c r="BU531" s="71">
        <f>BO531*$H531</f>
        <v>0</v>
      </c>
      <c r="BV531" s="68">
        <f>SUM(BW531:CA531)</f>
        <v>0</v>
      </c>
      <c r="BW531" s="69"/>
      <c r="BX531" s="69"/>
      <c r="BY531" s="69"/>
      <c r="BZ531" s="69"/>
      <c r="CA531" s="69"/>
      <c r="CB531" s="71">
        <f>BV531*$H531</f>
        <v>0</v>
      </c>
      <c r="CC531" s="68">
        <f>SUM(CD531:CH531)</f>
        <v>0</v>
      </c>
      <c r="CD531" s="69"/>
      <c r="CE531" s="69"/>
      <c r="CF531" s="69"/>
      <c r="CG531" s="69"/>
      <c r="CH531" s="69"/>
      <c r="CI531" s="71">
        <f>CC531*$H531</f>
        <v>0</v>
      </c>
      <c r="CJ531" s="68">
        <f>SUM(CK531:CO531)</f>
        <v>0</v>
      </c>
      <c r="CK531" s="69"/>
      <c r="CL531" s="69"/>
      <c r="CM531" s="69"/>
      <c r="CN531" s="69"/>
      <c r="CO531" s="69"/>
      <c r="CP531" s="71">
        <f>CJ531*$H531</f>
        <v>0</v>
      </c>
      <c r="CQ531" s="68">
        <f>SUM(CR531:CV531)</f>
        <v>0</v>
      </c>
      <c r="CR531" s="69"/>
      <c r="CS531" s="69"/>
      <c r="CT531" s="69"/>
      <c r="CU531" s="69"/>
      <c r="CV531" s="69"/>
      <c r="CW531" s="71">
        <f>CQ531*$H531</f>
        <v>0</v>
      </c>
      <c r="CX531" s="68">
        <f>SUM(CY531:DC531)</f>
        <v>0</v>
      </c>
      <c r="CY531" s="69"/>
      <c r="CZ531" s="69"/>
      <c r="DA531" s="69"/>
      <c r="DB531" s="69"/>
      <c r="DC531" s="69"/>
      <c r="DD531" s="71">
        <f>CX531*$H531</f>
        <v>0</v>
      </c>
      <c r="DE531" s="68">
        <f>SUM(DF531:DJ531)</f>
        <v>0</v>
      </c>
      <c r="DF531" s="69"/>
      <c r="DG531" s="69"/>
      <c r="DH531" s="69"/>
      <c r="DI531" s="69"/>
      <c r="DJ531" s="69"/>
      <c r="DK531" s="71">
        <f>DE531*$H531</f>
        <v>0</v>
      </c>
      <c r="DL531" s="68">
        <f>SUM(DM531:DQ531)</f>
        <v>0</v>
      </c>
      <c r="DM531" s="69"/>
      <c r="DN531" s="69"/>
      <c r="DO531" s="69"/>
      <c r="DP531" s="69"/>
      <c r="DQ531" s="69"/>
      <c r="DR531" s="71">
        <f>DL531*$H531</f>
        <v>0</v>
      </c>
      <c r="DS531" s="68">
        <f>SUM(DT531:DX531)</f>
        <v>0</v>
      </c>
      <c r="DT531" s="69"/>
      <c r="DU531" s="69"/>
      <c r="DV531" s="69"/>
      <c r="DW531" s="69"/>
      <c r="DX531" s="69"/>
      <c r="DY531" s="71">
        <f>DS531*$H531</f>
        <v>0</v>
      </c>
      <c r="DZ531" s="68">
        <f>SUM(EA531:EE531)</f>
        <v>0</v>
      </c>
      <c r="EA531" s="69"/>
      <c r="EB531" s="69"/>
      <c r="EC531" s="69"/>
      <c r="ED531" s="69"/>
      <c r="EE531" s="69"/>
      <c r="EF531" s="71">
        <f>DZ531*$H531</f>
        <v>0</v>
      </c>
      <c r="EG531" s="70">
        <f t="shared" si="469"/>
        <v>1</v>
      </c>
      <c r="EH531" s="73">
        <f t="shared" si="470"/>
        <v>0</v>
      </c>
      <c r="EI531" s="70">
        <f t="shared" si="471"/>
        <v>0</v>
      </c>
      <c r="EJ531" s="66">
        <f t="shared" si="472"/>
        <v>0</v>
      </c>
      <c r="EM531" s="67"/>
    </row>
    <row r="532" spans="1:143" outlineLevel="1" x14ac:dyDescent="0.2">
      <c r="A532" s="313" t="s">
        <v>671</v>
      </c>
      <c r="B532" s="314"/>
      <c r="C532" s="307"/>
      <c r="D532" s="176" t="s">
        <v>603</v>
      </c>
      <c r="E532" s="28">
        <f>SUM(H533:H533)</f>
        <v>0</v>
      </c>
      <c r="F532" s="28"/>
      <c r="G532" s="28"/>
      <c r="H532" s="28"/>
      <c r="I532" s="27" t="e">
        <f>E532/$G$686</f>
        <v>#DIV/0!</v>
      </c>
      <c r="J532" s="19">
        <f t="shared" ref="J532:J533" si="628">EG532</f>
        <v>1</v>
      </c>
      <c r="K532" s="68"/>
      <c r="L532" s="69"/>
      <c r="M532" s="69"/>
      <c r="N532" s="69"/>
      <c r="O532" s="69"/>
      <c r="P532" s="70"/>
      <c r="Q532" s="73"/>
      <c r="R532" s="68"/>
      <c r="S532" s="69"/>
      <c r="T532" s="69"/>
      <c r="U532" s="69"/>
      <c r="V532" s="69"/>
      <c r="W532" s="70"/>
      <c r="X532" s="71"/>
      <c r="Y532" s="68"/>
      <c r="Z532" s="69"/>
      <c r="AA532" s="69"/>
      <c r="AB532" s="69"/>
      <c r="AC532" s="69"/>
      <c r="AD532" s="70"/>
      <c r="AE532" s="71"/>
      <c r="AF532" s="68"/>
      <c r="AG532" s="69"/>
      <c r="AH532" s="69"/>
      <c r="AI532" s="69"/>
      <c r="AJ532" s="69"/>
      <c r="AK532" s="70"/>
      <c r="AL532" s="71"/>
      <c r="AM532" s="68"/>
      <c r="AN532" s="69"/>
      <c r="AO532" s="69"/>
      <c r="AP532" s="69"/>
      <c r="AQ532" s="69"/>
      <c r="AR532" s="70"/>
      <c r="AS532" s="71"/>
      <c r="AT532" s="68"/>
      <c r="AU532" s="69"/>
      <c r="AV532" s="69"/>
      <c r="AW532" s="69"/>
      <c r="AX532" s="69"/>
      <c r="AY532" s="70"/>
      <c r="AZ532" s="71"/>
      <c r="BA532" s="68"/>
      <c r="BB532" s="69"/>
      <c r="BC532" s="69"/>
      <c r="BD532" s="69"/>
      <c r="BE532" s="69"/>
      <c r="BF532" s="70"/>
      <c r="BG532" s="71"/>
      <c r="BH532" s="68"/>
      <c r="BI532" s="69"/>
      <c r="BJ532" s="69"/>
      <c r="BK532" s="69"/>
      <c r="BL532" s="69"/>
      <c r="BM532" s="70"/>
      <c r="BN532" s="71"/>
      <c r="BO532" s="68"/>
      <c r="BP532" s="69"/>
      <c r="BQ532" s="69"/>
      <c r="BR532" s="69"/>
      <c r="BS532" s="69"/>
      <c r="BT532" s="70"/>
      <c r="BU532" s="71"/>
      <c r="BV532" s="68"/>
      <c r="BW532" s="69"/>
      <c r="BX532" s="69"/>
      <c r="BY532" s="69"/>
      <c r="BZ532" s="69"/>
      <c r="CA532" s="70"/>
      <c r="CB532" s="71"/>
      <c r="CC532" s="68"/>
      <c r="CD532" s="69"/>
      <c r="CE532" s="69"/>
      <c r="CF532" s="69"/>
      <c r="CG532" s="69"/>
      <c r="CH532" s="70"/>
      <c r="CI532" s="71"/>
      <c r="CJ532" s="68"/>
      <c r="CK532" s="69"/>
      <c r="CL532" s="69"/>
      <c r="CM532" s="69"/>
      <c r="CN532" s="69"/>
      <c r="CO532" s="70"/>
      <c r="CP532" s="71"/>
      <c r="CQ532" s="68"/>
      <c r="CR532" s="69"/>
      <c r="CS532" s="69"/>
      <c r="CT532" s="69"/>
      <c r="CU532" s="69"/>
      <c r="CV532" s="70"/>
      <c r="CW532" s="71"/>
      <c r="CX532" s="68"/>
      <c r="CY532" s="69"/>
      <c r="CZ532" s="69"/>
      <c r="DA532" s="69"/>
      <c r="DB532" s="69"/>
      <c r="DC532" s="70"/>
      <c r="DD532" s="71"/>
      <c r="DE532" s="68"/>
      <c r="DF532" s="69"/>
      <c r="DG532" s="69"/>
      <c r="DH532" s="69"/>
      <c r="DI532" s="69"/>
      <c r="DJ532" s="70"/>
      <c r="DK532" s="71"/>
      <c r="DL532" s="68"/>
      <c r="DM532" s="69"/>
      <c r="DN532" s="69"/>
      <c r="DO532" s="69"/>
      <c r="DP532" s="69"/>
      <c r="DQ532" s="70"/>
      <c r="DR532" s="71"/>
      <c r="DS532" s="68"/>
      <c r="DT532" s="69"/>
      <c r="DU532" s="69"/>
      <c r="DV532" s="69"/>
      <c r="DW532" s="69"/>
      <c r="DX532" s="70"/>
      <c r="DY532" s="71"/>
      <c r="DZ532" s="68"/>
      <c r="EA532" s="69"/>
      <c r="EB532" s="69"/>
      <c r="EC532" s="69"/>
      <c r="ED532" s="69"/>
      <c r="EE532" s="70"/>
      <c r="EF532" s="71"/>
      <c r="EG532" s="70">
        <f t="shared" ref="EG532:EG533" si="629">1-EI532</f>
        <v>1</v>
      </c>
      <c r="EH532" s="73">
        <f t="shared" ref="EH532:EH533" si="630">H532-EJ532</f>
        <v>0</v>
      </c>
      <c r="EI532" s="70">
        <f t="shared" ref="EI532:EI533" si="631">SUM(CJ532,CC532,BV532,BO532,BH532,BA532,AT532,AM532,AF532,Y532,R532,K532,CQ532,CX532,DE532,DL532,DS532,DZ532)</f>
        <v>0</v>
      </c>
      <c r="EJ532" s="66">
        <f t="shared" ref="EJ532:EJ533" si="632">SUM(CP532,CI532,CB532,BU532,BN532,BG532,AZ532,AS532,AL532,AE532,X532,Q532,CW532,DD532,DK532,DR532,DY532,EF532)</f>
        <v>0</v>
      </c>
      <c r="EM532" s="67"/>
    </row>
    <row r="533" spans="1:143" outlineLevel="1" x14ac:dyDescent="0.2">
      <c r="A533" s="302" t="s">
        <v>672</v>
      </c>
      <c r="B533" s="303" t="s">
        <v>297</v>
      </c>
      <c r="C533" s="306" t="str">
        <f>IFERROR(IFERROR(IF(MATCH(B533,[1]SINAPI!$A$3:$A$7037,0),(PROPER(VLOOKUP(B533,[1]SINAPI!$A$3:$E$7037,5,0))),0),IFERROR(IF(MATCH(B533,'[1]CDHU-182'!$A$9:$A$4098,0),(UPPER(VLOOKUP(B533,'[1]CDHU-182'!$A$9:$H$4098,8,0))),0),IFERROR(IF(MATCH(B533,[1]FDE!$A$7:$A$3232,0),(VLOOKUP(B533,[1]FDE!$A$7:$E$3232,5,0)),0),IF(MATCH(B533,'[1]SIURB Edif'!$A$2:$A$2699,0),(PROPER(VLOOKUP(B533,'[1]SIURB Edif'!A$2:E$2699,5,0))),0))))," ")</f>
        <v>CDHU-182</v>
      </c>
      <c r="D533" s="169" t="s">
        <v>604</v>
      </c>
      <c r="E533" s="170" t="s">
        <v>75</v>
      </c>
      <c r="F533" s="174">
        <v>1</v>
      </c>
      <c r="G533" s="74"/>
      <c r="H533" s="177">
        <f>ROUND(IFERROR(F533*G533," - "),2)</f>
        <v>0</v>
      </c>
      <c r="I533" s="178" t="e">
        <f>H533/$G$686</f>
        <v>#DIV/0!</v>
      </c>
      <c r="J533" s="19">
        <f t="shared" si="628"/>
        <v>1</v>
      </c>
      <c r="K533" s="68">
        <f>SUM(L533:P533)</f>
        <v>0</v>
      </c>
      <c r="L533" s="69"/>
      <c r="M533" s="69"/>
      <c r="N533" s="69"/>
      <c r="O533" s="69"/>
      <c r="P533" s="69"/>
      <c r="Q533" s="73">
        <f>K533*$H533</f>
        <v>0</v>
      </c>
      <c r="R533" s="68">
        <f>SUM(S533:W533)</f>
        <v>0</v>
      </c>
      <c r="S533" s="69"/>
      <c r="T533" s="69"/>
      <c r="U533" s="69"/>
      <c r="V533" s="69"/>
      <c r="W533" s="69"/>
      <c r="X533" s="71">
        <f>R533*$H533</f>
        <v>0</v>
      </c>
      <c r="Y533" s="68">
        <f>SUM(Z533:AD533)</f>
        <v>0</v>
      </c>
      <c r="Z533" s="69"/>
      <c r="AA533" s="69"/>
      <c r="AB533" s="69"/>
      <c r="AC533" s="69"/>
      <c r="AD533" s="69"/>
      <c r="AE533" s="71">
        <f>Y533*$H533</f>
        <v>0</v>
      </c>
      <c r="AF533" s="68">
        <f>SUM(AG533:AK533)</f>
        <v>0</v>
      </c>
      <c r="AG533" s="69"/>
      <c r="AH533" s="69"/>
      <c r="AI533" s="69"/>
      <c r="AJ533" s="69"/>
      <c r="AK533" s="69"/>
      <c r="AL533" s="71">
        <f>AF533*$H533</f>
        <v>0</v>
      </c>
      <c r="AM533" s="68">
        <f>SUM(AN533:AR533)</f>
        <v>0</v>
      </c>
      <c r="AN533" s="69"/>
      <c r="AO533" s="69"/>
      <c r="AP533" s="69"/>
      <c r="AQ533" s="69"/>
      <c r="AR533" s="69"/>
      <c r="AS533" s="71">
        <f>AM533*$H533</f>
        <v>0</v>
      </c>
      <c r="AT533" s="68">
        <f>SUM(AU533:AY533)</f>
        <v>0</v>
      </c>
      <c r="AU533" s="69"/>
      <c r="AV533" s="69"/>
      <c r="AW533" s="69"/>
      <c r="AX533" s="69"/>
      <c r="AY533" s="69"/>
      <c r="AZ533" s="71">
        <f>AT533*$H533</f>
        <v>0</v>
      </c>
      <c r="BA533" s="68">
        <f>SUM(BB533:BF533)</f>
        <v>0</v>
      </c>
      <c r="BB533" s="69"/>
      <c r="BC533" s="69"/>
      <c r="BD533" s="69"/>
      <c r="BE533" s="69"/>
      <c r="BF533" s="69"/>
      <c r="BG533" s="71">
        <f>BA533*$H533</f>
        <v>0</v>
      </c>
      <c r="BH533" s="68">
        <f>SUM(BI533:BM533)</f>
        <v>0</v>
      </c>
      <c r="BI533" s="69"/>
      <c r="BJ533" s="69"/>
      <c r="BK533" s="69"/>
      <c r="BL533" s="69"/>
      <c r="BM533" s="69"/>
      <c r="BN533" s="71">
        <f>BH533*$H533</f>
        <v>0</v>
      </c>
      <c r="BO533" s="68">
        <f>SUM(BP533:BT533)</f>
        <v>0</v>
      </c>
      <c r="BP533" s="69"/>
      <c r="BQ533" s="69"/>
      <c r="BR533" s="69"/>
      <c r="BS533" s="69"/>
      <c r="BT533" s="69"/>
      <c r="BU533" s="71">
        <f>BO533*$H533</f>
        <v>0</v>
      </c>
      <c r="BV533" s="68">
        <f>SUM(BW533:CA533)</f>
        <v>0</v>
      </c>
      <c r="BW533" s="69"/>
      <c r="BX533" s="69"/>
      <c r="BY533" s="69"/>
      <c r="BZ533" s="69"/>
      <c r="CA533" s="69"/>
      <c r="CB533" s="71">
        <f>BV533*$H533</f>
        <v>0</v>
      </c>
      <c r="CC533" s="68">
        <f>SUM(CD533:CH533)</f>
        <v>0</v>
      </c>
      <c r="CD533" s="69"/>
      <c r="CE533" s="69"/>
      <c r="CF533" s="69"/>
      <c r="CG533" s="69"/>
      <c r="CH533" s="69"/>
      <c r="CI533" s="71">
        <f>CC533*$H533</f>
        <v>0</v>
      </c>
      <c r="CJ533" s="68">
        <f>SUM(CK533:CO533)</f>
        <v>0</v>
      </c>
      <c r="CK533" s="69"/>
      <c r="CL533" s="69"/>
      <c r="CM533" s="69"/>
      <c r="CN533" s="69"/>
      <c r="CO533" s="69"/>
      <c r="CP533" s="71">
        <f>CJ533*$H533</f>
        <v>0</v>
      </c>
      <c r="CQ533" s="68">
        <f>SUM(CR533:CV533)</f>
        <v>0</v>
      </c>
      <c r="CR533" s="69"/>
      <c r="CS533" s="69"/>
      <c r="CT533" s="69"/>
      <c r="CU533" s="69"/>
      <c r="CV533" s="69"/>
      <c r="CW533" s="71">
        <f>CQ533*$H533</f>
        <v>0</v>
      </c>
      <c r="CX533" s="68">
        <f>SUM(CY533:DC533)</f>
        <v>0</v>
      </c>
      <c r="CY533" s="69"/>
      <c r="CZ533" s="69"/>
      <c r="DA533" s="69"/>
      <c r="DB533" s="69"/>
      <c r="DC533" s="69"/>
      <c r="DD533" s="71">
        <f>CX533*$H533</f>
        <v>0</v>
      </c>
      <c r="DE533" s="68">
        <f>SUM(DF533:DJ533)</f>
        <v>0</v>
      </c>
      <c r="DF533" s="69"/>
      <c r="DG533" s="69"/>
      <c r="DH533" s="69"/>
      <c r="DI533" s="69"/>
      <c r="DJ533" s="69"/>
      <c r="DK533" s="71">
        <f>DE533*$H533</f>
        <v>0</v>
      </c>
      <c r="DL533" s="68">
        <f>SUM(DM533:DQ533)</f>
        <v>0</v>
      </c>
      <c r="DM533" s="69"/>
      <c r="DN533" s="69"/>
      <c r="DO533" s="69"/>
      <c r="DP533" s="69"/>
      <c r="DQ533" s="69"/>
      <c r="DR533" s="71">
        <f>DL533*$H533</f>
        <v>0</v>
      </c>
      <c r="DS533" s="68">
        <f>SUM(DT533:DX533)</f>
        <v>0</v>
      </c>
      <c r="DT533" s="69"/>
      <c r="DU533" s="69"/>
      <c r="DV533" s="69"/>
      <c r="DW533" s="69"/>
      <c r="DX533" s="69"/>
      <c r="DY533" s="71">
        <f>DS533*$H533</f>
        <v>0</v>
      </c>
      <c r="DZ533" s="68">
        <f>SUM(EA533:EE533)</f>
        <v>0</v>
      </c>
      <c r="EA533" s="69"/>
      <c r="EB533" s="69"/>
      <c r="EC533" s="69"/>
      <c r="ED533" s="69"/>
      <c r="EE533" s="69"/>
      <c r="EF533" s="71">
        <f>DZ533*$H533</f>
        <v>0</v>
      </c>
      <c r="EG533" s="70">
        <f t="shared" si="629"/>
        <v>1</v>
      </c>
      <c r="EH533" s="73">
        <f t="shared" si="630"/>
        <v>0</v>
      </c>
      <c r="EI533" s="70">
        <f t="shared" si="631"/>
        <v>0</v>
      </c>
      <c r="EJ533" s="66">
        <f t="shared" si="632"/>
        <v>0</v>
      </c>
      <c r="EM533" s="67"/>
    </row>
    <row r="534" spans="1:143" ht="25.5" outlineLevel="1" x14ac:dyDescent="0.2">
      <c r="A534" s="313" t="s">
        <v>673</v>
      </c>
      <c r="B534" s="314"/>
      <c r="C534" s="307"/>
      <c r="D534" s="176" t="s">
        <v>355</v>
      </c>
      <c r="E534" s="28">
        <f>SUM(H535:H537)</f>
        <v>0</v>
      </c>
      <c r="F534" s="28"/>
      <c r="G534" s="28"/>
      <c r="H534" s="28"/>
      <c r="I534" s="27" t="e">
        <f>E534/$G$686</f>
        <v>#DIV/0!</v>
      </c>
      <c r="J534" s="19">
        <f t="shared" ref="J534:J543" si="633">EG534</f>
        <v>1</v>
      </c>
      <c r="K534" s="68"/>
      <c r="L534" s="69"/>
      <c r="M534" s="69"/>
      <c r="N534" s="69"/>
      <c r="O534" s="69"/>
      <c r="P534" s="70"/>
      <c r="Q534" s="73"/>
      <c r="R534" s="68"/>
      <c r="S534" s="69"/>
      <c r="T534" s="69"/>
      <c r="U534" s="69"/>
      <c r="V534" s="69"/>
      <c r="W534" s="70"/>
      <c r="X534" s="71"/>
      <c r="Y534" s="68"/>
      <c r="Z534" s="69"/>
      <c r="AA534" s="69"/>
      <c r="AB534" s="69"/>
      <c r="AC534" s="69"/>
      <c r="AD534" s="70"/>
      <c r="AE534" s="71"/>
      <c r="AF534" s="68"/>
      <c r="AG534" s="69"/>
      <c r="AH534" s="69"/>
      <c r="AI534" s="69"/>
      <c r="AJ534" s="69"/>
      <c r="AK534" s="70"/>
      <c r="AL534" s="71"/>
      <c r="AM534" s="68"/>
      <c r="AN534" s="69"/>
      <c r="AO534" s="69"/>
      <c r="AP534" s="69"/>
      <c r="AQ534" s="69"/>
      <c r="AR534" s="70"/>
      <c r="AS534" s="71"/>
      <c r="AT534" s="68"/>
      <c r="AU534" s="69"/>
      <c r="AV534" s="69"/>
      <c r="AW534" s="69"/>
      <c r="AX534" s="69"/>
      <c r="AY534" s="70"/>
      <c r="AZ534" s="71"/>
      <c r="BA534" s="68"/>
      <c r="BB534" s="69"/>
      <c r="BC534" s="69"/>
      <c r="BD534" s="69"/>
      <c r="BE534" s="69"/>
      <c r="BF534" s="70"/>
      <c r="BG534" s="71"/>
      <c r="BH534" s="68"/>
      <c r="BI534" s="69"/>
      <c r="BJ534" s="69"/>
      <c r="BK534" s="69"/>
      <c r="BL534" s="69"/>
      <c r="BM534" s="70"/>
      <c r="BN534" s="71"/>
      <c r="BO534" s="68"/>
      <c r="BP534" s="69"/>
      <c r="BQ534" s="69"/>
      <c r="BR534" s="69"/>
      <c r="BS534" s="69"/>
      <c r="BT534" s="70"/>
      <c r="BU534" s="71"/>
      <c r="BV534" s="68"/>
      <c r="BW534" s="69"/>
      <c r="BX534" s="69"/>
      <c r="BY534" s="69"/>
      <c r="BZ534" s="69"/>
      <c r="CA534" s="70"/>
      <c r="CB534" s="71"/>
      <c r="CC534" s="68"/>
      <c r="CD534" s="69"/>
      <c r="CE534" s="69"/>
      <c r="CF534" s="69"/>
      <c r="CG534" s="69"/>
      <c r="CH534" s="70"/>
      <c r="CI534" s="71"/>
      <c r="CJ534" s="68"/>
      <c r="CK534" s="69"/>
      <c r="CL534" s="69"/>
      <c r="CM534" s="69"/>
      <c r="CN534" s="69"/>
      <c r="CO534" s="70"/>
      <c r="CP534" s="71"/>
      <c r="CQ534" s="68"/>
      <c r="CR534" s="69"/>
      <c r="CS534" s="69"/>
      <c r="CT534" s="69"/>
      <c r="CU534" s="69"/>
      <c r="CV534" s="70"/>
      <c r="CW534" s="71"/>
      <c r="CX534" s="68"/>
      <c r="CY534" s="69"/>
      <c r="CZ534" s="69"/>
      <c r="DA534" s="69"/>
      <c r="DB534" s="69"/>
      <c r="DC534" s="70"/>
      <c r="DD534" s="71"/>
      <c r="DE534" s="68"/>
      <c r="DF534" s="69"/>
      <c r="DG534" s="69"/>
      <c r="DH534" s="69"/>
      <c r="DI534" s="69"/>
      <c r="DJ534" s="70"/>
      <c r="DK534" s="71"/>
      <c r="DL534" s="68"/>
      <c r="DM534" s="69"/>
      <c r="DN534" s="69"/>
      <c r="DO534" s="69"/>
      <c r="DP534" s="69"/>
      <c r="DQ534" s="70"/>
      <c r="DR534" s="71"/>
      <c r="DS534" s="68"/>
      <c r="DT534" s="69"/>
      <c r="DU534" s="69"/>
      <c r="DV534" s="69"/>
      <c r="DW534" s="69"/>
      <c r="DX534" s="70"/>
      <c r="DY534" s="71"/>
      <c r="DZ534" s="68"/>
      <c r="EA534" s="69"/>
      <c r="EB534" s="69"/>
      <c r="EC534" s="69"/>
      <c r="ED534" s="69"/>
      <c r="EE534" s="70"/>
      <c r="EF534" s="71"/>
      <c r="EG534" s="70">
        <f t="shared" ref="EG534:EG537" si="634">1-EI534</f>
        <v>1</v>
      </c>
      <c r="EH534" s="73">
        <f t="shared" ref="EH534:EH537" si="635">H534-EJ534</f>
        <v>0</v>
      </c>
      <c r="EI534" s="70">
        <f t="shared" ref="EI534:EI537" si="636">SUM(CJ534,CC534,BV534,BO534,BH534,BA534,AT534,AM534,AF534,Y534,R534,K534,CQ534,CX534,DE534,DL534,DS534,DZ534)</f>
        <v>0</v>
      </c>
      <c r="EJ534" s="66">
        <f t="shared" ref="EJ534:EJ543" si="637">SUM(CP534,CI534,CB534,BU534,BN534,BG534,AZ534,AS534,AL534,AE534,X534,Q534,CW534,DD534,DK534,DR534,DY534,EF534)</f>
        <v>0</v>
      </c>
      <c r="EM534" s="67"/>
    </row>
    <row r="535" spans="1:143" ht="25.5" outlineLevel="1" x14ac:dyDescent="0.2">
      <c r="A535" s="302" t="s">
        <v>674</v>
      </c>
      <c r="B535" s="303">
        <v>200536</v>
      </c>
      <c r="C535" s="306" t="str">
        <f>IFERROR(IFERROR(IF(MATCH(B535,[1]SINAPI!$A$3:$A$7037,0),(PROPER(VLOOKUP(B535,[1]SINAPI!$A$3:$E$7037,5,0))),0),IFERROR(IF(MATCH(B535,'[1]CDHU-182'!$A$9:$A$4098,0),(UPPER(VLOOKUP(B535,'[1]CDHU-182'!$A$9:$H$4098,8,0))),0),IFERROR(IF(MATCH(B535,[1]FDE!$A$7:$A$3232,0),(VLOOKUP(B535,[1]FDE!$A$7:$E$3232,5,0)),0),IF(MATCH(B535,'[1]SIURB Edif'!$A$2:$A$2699,0),(PROPER(VLOOKUP(B535,'[1]SIURB Edif'!A$2:E$2699,5,0))),0))))," ")</f>
        <v>Siurb (Edif)-Jan/21</v>
      </c>
      <c r="D535" s="169" t="s">
        <v>811</v>
      </c>
      <c r="E535" s="170" t="s">
        <v>338</v>
      </c>
      <c r="F535" s="174">
        <v>1</v>
      </c>
      <c r="G535" s="74"/>
      <c r="H535" s="177">
        <f>ROUND(IFERROR(F535*G535," - "),2)</f>
        <v>0</v>
      </c>
      <c r="I535" s="178" t="e">
        <f>H535/$G$686</f>
        <v>#DIV/0!</v>
      </c>
      <c r="J535" s="19">
        <f t="shared" si="633"/>
        <v>1</v>
      </c>
      <c r="K535" s="68">
        <f>SUM(L535:P535)</f>
        <v>0</v>
      </c>
      <c r="L535" s="69"/>
      <c r="M535" s="69"/>
      <c r="N535" s="69"/>
      <c r="O535" s="69"/>
      <c r="P535" s="69"/>
      <c r="Q535" s="73">
        <f>K535*$H535</f>
        <v>0</v>
      </c>
      <c r="R535" s="68">
        <f>SUM(S535:W535)</f>
        <v>0</v>
      </c>
      <c r="S535" s="69"/>
      <c r="T535" s="69"/>
      <c r="U535" s="69"/>
      <c r="V535" s="69"/>
      <c r="W535" s="69"/>
      <c r="X535" s="71">
        <f>R535*$H535</f>
        <v>0</v>
      </c>
      <c r="Y535" s="68">
        <f>SUM(Z535:AD535)</f>
        <v>0</v>
      </c>
      <c r="Z535" s="69"/>
      <c r="AA535" s="69"/>
      <c r="AB535" s="69"/>
      <c r="AC535" s="69"/>
      <c r="AD535" s="69"/>
      <c r="AE535" s="71">
        <f>Y535*$H535</f>
        <v>0</v>
      </c>
      <c r="AF535" s="68">
        <f>SUM(AG535:AK535)</f>
        <v>0</v>
      </c>
      <c r="AG535" s="69"/>
      <c r="AH535" s="69"/>
      <c r="AI535" s="69"/>
      <c r="AJ535" s="69"/>
      <c r="AK535" s="69"/>
      <c r="AL535" s="71">
        <f>AF535*$H535</f>
        <v>0</v>
      </c>
      <c r="AM535" s="68">
        <f>SUM(AN535:AR535)</f>
        <v>0</v>
      </c>
      <c r="AN535" s="69"/>
      <c r="AO535" s="69"/>
      <c r="AP535" s="69"/>
      <c r="AQ535" s="69"/>
      <c r="AR535" s="69"/>
      <c r="AS535" s="71">
        <f>AM535*$H535</f>
        <v>0</v>
      </c>
      <c r="AT535" s="68">
        <f>SUM(AU535:AY535)</f>
        <v>0</v>
      </c>
      <c r="AU535" s="69"/>
      <c r="AV535" s="69"/>
      <c r="AW535" s="69"/>
      <c r="AX535" s="69"/>
      <c r="AY535" s="69"/>
      <c r="AZ535" s="71">
        <f>AT535*$H535</f>
        <v>0</v>
      </c>
      <c r="BA535" s="68">
        <f>SUM(BB535:BF535)</f>
        <v>0</v>
      </c>
      <c r="BB535" s="69"/>
      <c r="BC535" s="69"/>
      <c r="BD535" s="69"/>
      <c r="BE535" s="69"/>
      <c r="BF535" s="69"/>
      <c r="BG535" s="71">
        <f>BA535*$H535</f>
        <v>0</v>
      </c>
      <c r="BH535" s="68">
        <f>SUM(BI535:BM535)</f>
        <v>0</v>
      </c>
      <c r="BI535" s="69"/>
      <c r="BJ535" s="69"/>
      <c r="BK535" s="69"/>
      <c r="BL535" s="69"/>
      <c r="BM535" s="69"/>
      <c r="BN535" s="71">
        <f>BH535*$H535</f>
        <v>0</v>
      </c>
      <c r="BO535" s="68">
        <f>SUM(BP535:BT535)</f>
        <v>0</v>
      </c>
      <c r="BP535" s="69"/>
      <c r="BQ535" s="69"/>
      <c r="BR535" s="69"/>
      <c r="BS535" s="69"/>
      <c r="BT535" s="69"/>
      <c r="BU535" s="71">
        <f>BO535*$H535</f>
        <v>0</v>
      </c>
      <c r="BV535" s="68">
        <f>SUM(BW535:CA535)</f>
        <v>0</v>
      </c>
      <c r="BW535" s="69"/>
      <c r="BX535" s="69"/>
      <c r="BY535" s="69"/>
      <c r="BZ535" s="69"/>
      <c r="CA535" s="69"/>
      <c r="CB535" s="71">
        <f>BV535*$H535</f>
        <v>0</v>
      </c>
      <c r="CC535" s="68">
        <f>SUM(CD535:CH535)</f>
        <v>0</v>
      </c>
      <c r="CD535" s="69"/>
      <c r="CE535" s="69"/>
      <c r="CF535" s="69"/>
      <c r="CG535" s="69"/>
      <c r="CH535" s="69"/>
      <c r="CI535" s="71">
        <f>CC535*$H535</f>
        <v>0</v>
      </c>
      <c r="CJ535" s="68">
        <f>SUM(CK535:CO535)</f>
        <v>0</v>
      </c>
      <c r="CK535" s="69"/>
      <c r="CL535" s="69"/>
      <c r="CM535" s="69"/>
      <c r="CN535" s="69"/>
      <c r="CO535" s="69"/>
      <c r="CP535" s="71">
        <f>CJ535*$H535</f>
        <v>0</v>
      </c>
      <c r="CQ535" s="68">
        <f>SUM(CR535:CV535)</f>
        <v>0</v>
      </c>
      <c r="CR535" s="69"/>
      <c r="CS535" s="69"/>
      <c r="CT535" s="69"/>
      <c r="CU535" s="69"/>
      <c r="CV535" s="69"/>
      <c r="CW535" s="71">
        <f>CQ535*$H535</f>
        <v>0</v>
      </c>
      <c r="CX535" s="68">
        <f>SUM(CY535:DC535)</f>
        <v>0</v>
      </c>
      <c r="CY535" s="69"/>
      <c r="CZ535" s="69"/>
      <c r="DA535" s="69"/>
      <c r="DB535" s="69"/>
      <c r="DC535" s="69"/>
      <c r="DD535" s="71">
        <f>CX535*$H535</f>
        <v>0</v>
      </c>
      <c r="DE535" s="68">
        <f>SUM(DF535:DJ535)</f>
        <v>0</v>
      </c>
      <c r="DF535" s="69"/>
      <c r="DG535" s="69"/>
      <c r="DH535" s="69"/>
      <c r="DI535" s="69"/>
      <c r="DJ535" s="69"/>
      <c r="DK535" s="71">
        <f>DE535*$H535</f>
        <v>0</v>
      </c>
      <c r="DL535" s="68">
        <f>SUM(DM535:DQ535)</f>
        <v>0</v>
      </c>
      <c r="DM535" s="69"/>
      <c r="DN535" s="69"/>
      <c r="DO535" s="69"/>
      <c r="DP535" s="69"/>
      <c r="DQ535" s="69"/>
      <c r="DR535" s="71">
        <f>DL535*$H535</f>
        <v>0</v>
      </c>
      <c r="DS535" s="68">
        <f>SUM(DT535:DX535)</f>
        <v>0</v>
      </c>
      <c r="DT535" s="69"/>
      <c r="DU535" s="69"/>
      <c r="DV535" s="69"/>
      <c r="DW535" s="69"/>
      <c r="DX535" s="69"/>
      <c r="DY535" s="71">
        <f>DS535*$H535</f>
        <v>0</v>
      </c>
      <c r="DZ535" s="68">
        <f>SUM(EA535:EE535)</f>
        <v>0</v>
      </c>
      <c r="EA535" s="69"/>
      <c r="EB535" s="69"/>
      <c r="EC535" s="69"/>
      <c r="ED535" s="69"/>
      <c r="EE535" s="69"/>
      <c r="EF535" s="71">
        <f>DZ535*$H535</f>
        <v>0</v>
      </c>
      <c r="EG535" s="70">
        <f t="shared" si="634"/>
        <v>1</v>
      </c>
      <c r="EH535" s="73">
        <f t="shared" si="635"/>
        <v>0</v>
      </c>
      <c r="EI535" s="70">
        <f t="shared" si="636"/>
        <v>0</v>
      </c>
      <c r="EJ535" s="66">
        <f t="shared" si="637"/>
        <v>0</v>
      </c>
      <c r="EM535" s="67"/>
    </row>
    <row r="536" spans="1:143" ht="25.5" outlineLevel="1" x14ac:dyDescent="0.2">
      <c r="A536" s="302" t="s">
        <v>675</v>
      </c>
      <c r="B536" s="303" t="s">
        <v>93</v>
      </c>
      <c r="C536" s="306" t="str">
        <f>IFERROR(IFERROR(IF(MATCH(B536,[1]SINAPI!$A$3:$A$7037,0),(PROPER(VLOOKUP(B536,[1]SINAPI!$A$3:$E$7037,5,0))),0),IFERROR(IF(MATCH(B536,'[1]CDHU-182'!$A$9:$A$4098,0),(UPPER(VLOOKUP(B536,'[1]CDHU-182'!$A$9:$H$4098,8,0))),0),IFERROR(IF(MATCH(B536,[1]FDE!$A$7:$A$3232,0),(VLOOKUP(B536,[1]FDE!$A$7:$E$3232,5,0)),0),IF(MATCH(B536,'[1]SIURB Edif'!$A$2:$A$2699,0),(PROPER(VLOOKUP(B536,'[1]SIURB Edif'!A$2:E$2699,5,0))),0))))," ")</f>
        <v>FDE-Julho/21</v>
      </c>
      <c r="D536" s="169" t="s">
        <v>812</v>
      </c>
      <c r="E536" s="170" t="s">
        <v>75</v>
      </c>
      <c r="F536" s="174">
        <v>1</v>
      </c>
      <c r="G536" s="74"/>
      <c r="H536" s="177">
        <f t="shared" ref="H536:H537" si="638">ROUND(IFERROR(F536*G536," - "),2)</f>
        <v>0</v>
      </c>
      <c r="I536" s="178" t="e">
        <f>H536/$G$686</f>
        <v>#DIV/0!</v>
      </c>
      <c r="J536" s="19">
        <f t="shared" si="633"/>
        <v>1</v>
      </c>
      <c r="K536" s="68">
        <f t="shared" ref="K536:K537" si="639">SUM(L536:P536)</f>
        <v>0</v>
      </c>
      <c r="L536" s="69"/>
      <c r="M536" s="69"/>
      <c r="N536" s="69"/>
      <c r="O536" s="69"/>
      <c r="P536" s="69"/>
      <c r="Q536" s="73">
        <f t="shared" ref="Q536:Q537" si="640">K536*$H536</f>
        <v>0</v>
      </c>
      <c r="R536" s="68">
        <f t="shared" ref="R536:R537" si="641">SUM(S536:W536)</f>
        <v>0</v>
      </c>
      <c r="S536" s="69"/>
      <c r="T536" s="69"/>
      <c r="U536" s="69"/>
      <c r="V536" s="69"/>
      <c r="W536" s="69"/>
      <c r="X536" s="71">
        <f t="shared" ref="X536:X537" si="642">R536*$H536</f>
        <v>0</v>
      </c>
      <c r="Y536" s="68">
        <f t="shared" ref="Y536:Y537" si="643">SUM(Z536:AD536)</f>
        <v>0</v>
      </c>
      <c r="Z536" s="69"/>
      <c r="AA536" s="69"/>
      <c r="AB536" s="69"/>
      <c r="AC536" s="69"/>
      <c r="AD536" s="69"/>
      <c r="AE536" s="71">
        <f t="shared" ref="AE536:AE537" si="644">Y536*$H536</f>
        <v>0</v>
      </c>
      <c r="AF536" s="68">
        <f t="shared" ref="AF536:AF537" si="645">SUM(AG536:AK536)</f>
        <v>0</v>
      </c>
      <c r="AG536" s="69"/>
      <c r="AH536" s="69"/>
      <c r="AI536" s="69"/>
      <c r="AJ536" s="69"/>
      <c r="AK536" s="69"/>
      <c r="AL536" s="71">
        <f t="shared" ref="AL536:AL537" si="646">AF536*$H536</f>
        <v>0</v>
      </c>
      <c r="AM536" s="68">
        <f t="shared" ref="AM536:AM537" si="647">SUM(AN536:AR536)</f>
        <v>0</v>
      </c>
      <c r="AN536" s="69"/>
      <c r="AO536" s="69"/>
      <c r="AP536" s="69"/>
      <c r="AQ536" s="69"/>
      <c r="AR536" s="69"/>
      <c r="AS536" s="71">
        <f t="shared" ref="AS536:AS537" si="648">AM536*$H536</f>
        <v>0</v>
      </c>
      <c r="AT536" s="68">
        <f t="shared" ref="AT536:AT537" si="649">SUM(AU536:AY536)</f>
        <v>0</v>
      </c>
      <c r="AU536" s="69"/>
      <c r="AV536" s="69"/>
      <c r="AW536" s="69"/>
      <c r="AX536" s="69"/>
      <c r="AY536" s="69"/>
      <c r="AZ536" s="71">
        <f t="shared" ref="AZ536:AZ537" si="650">AT536*$H536</f>
        <v>0</v>
      </c>
      <c r="BA536" s="68">
        <f t="shared" ref="BA536:BA537" si="651">SUM(BB536:BF536)</f>
        <v>0</v>
      </c>
      <c r="BB536" s="69"/>
      <c r="BC536" s="69"/>
      <c r="BD536" s="69"/>
      <c r="BE536" s="69"/>
      <c r="BF536" s="69"/>
      <c r="BG536" s="71">
        <f t="shared" ref="BG536:BG537" si="652">BA536*$H536</f>
        <v>0</v>
      </c>
      <c r="BH536" s="68">
        <f t="shared" ref="BH536:BH537" si="653">SUM(BI536:BM536)</f>
        <v>0</v>
      </c>
      <c r="BI536" s="69"/>
      <c r="BJ536" s="69"/>
      <c r="BK536" s="69"/>
      <c r="BL536" s="69"/>
      <c r="BM536" s="69"/>
      <c r="BN536" s="71">
        <f t="shared" ref="BN536:BN537" si="654">BH536*$H536</f>
        <v>0</v>
      </c>
      <c r="BO536" s="68">
        <f t="shared" ref="BO536:BO537" si="655">SUM(BP536:BT536)</f>
        <v>0</v>
      </c>
      <c r="BP536" s="69"/>
      <c r="BQ536" s="69"/>
      <c r="BR536" s="69"/>
      <c r="BS536" s="69"/>
      <c r="BT536" s="69"/>
      <c r="BU536" s="71">
        <f t="shared" ref="BU536:BU537" si="656">BO536*$H536</f>
        <v>0</v>
      </c>
      <c r="BV536" s="68">
        <f t="shared" ref="BV536:BV537" si="657">SUM(BW536:CA536)</f>
        <v>0</v>
      </c>
      <c r="BW536" s="69"/>
      <c r="BX536" s="69"/>
      <c r="BY536" s="69"/>
      <c r="BZ536" s="69"/>
      <c r="CA536" s="69"/>
      <c r="CB536" s="71">
        <f t="shared" ref="CB536:CB537" si="658">BV536*$H536</f>
        <v>0</v>
      </c>
      <c r="CC536" s="68">
        <f t="shared" ref="CC536:CC537" si="659">SUM(CD536:CH536)</f>
        <v>0</v>
      </c>
      <c r="CD536" s="69"/>
      <c r="CE536" s="69"/>
      <c r="CF536" s="69"/>
      <c r="CG536" s="69"/>
      <c r="CH536" s="69"/>
      <c r="CI536" s="71">
        <f t="shared" ref="CI536:CI537" si="660">CC536*$H536</f>
        <v>0</v>
      </c>
      <c r="CJ536" s="68">
        <f t="shared" ref="CJ536:CJ537" si="661">SUM(CK536:CO536)</f>
        <v>0</v>
      </c>
      <c r="CK536" s="69"/>
      <c r="CL536" s="69"/>
      <c r="CM536" s="69"/>
      <c r="CN536" s="69"/>
      <c r="CO536" s="69"/>
      <c r="CP536" s="71">
        <f t="shared" ref="CP536:CP537" si="662">CJ536*$H536</f>
        <v>0</v>
      </c>
      <c r="CQ536" s="68">
        <f t="shared" ref="CQ536:CQ537" si="663">SUM(CR536:CV536)</f>
        <v>0</v>
      </c>
      <c r="CR536" s="69"/>
      <c r="CS536" s="69"/>
      <c r="CT536" s="69"/>
      <c r="CU536" s="69"/>
      <c r="CV536" s="69"/>
      <c r="CW536" s="71">
        <f t="shared" ref="CW536:CW537" si="664">CQ536*$H536</f>
        <v>0</v>
      </c>
      <c r="CX536" s="68">
        <f t="shared" ref="CX536:CX537" si="665">SUM(CY536:DC536)</f>
        <v>0</v>
      </c>
      <c r="CY536" s="69"/>
      <c r="CZ536" s="69"/>
      <c r="DA536" s="69"/>
      <c r="DB536" s="69"/>
      <c r="DC536" s="69"/>
      <c r="DD536" s="71">
        <f t="shared" ref="DD536:DD537" si="666">CX536*$H536</f>
        <v>0</v>
      </c>
      <c r="DE536" s="68">
        <f t="shared" ref="DE536:DE537" si="667">SUM(DF536:DJ536)</f>
        <v>0</v>
      </c>
      <c r="DF536" s="69"/>
      <c r="DG536" s="69"/>
      <c r="DH536" s="69"/>
      <c r="DI536" s="69"/>
      <c r="DJ536" s="69"/>
      <c r="DK536" s="71">
        <f t="shared" ref="DK536:DK537" si="668">DE536*$H536</f>
        <v>0</v>
      </c>
      <c r="DL536" s="68">
        <f t="shared" ref="DL536:DL537" si="669">SUM(DM536:DQ536)</f>
        <v>0</v>
      </c>
      <c r="DM536" s="69"/>
      <c r="DN536" s="69"/>
      <c r="DO536" s="69"/>
      <c r="DP536" s="69"/>
      <c r="DQ536" s="69"/>
      <c r="DR536" s="71">
        <f t="shared" ref="DR536:DR537" si="670">DL536*$H536</f>
        <v>0</v>
      </c>
      <c r="DS536" s="68">
        <f t="shared" ref="DS536:DS537" si="671">SUM(DT536:DX536)</f>
        <v>0</v>
      </c>
      <c r="DT536" s="69"/>
      <c r="DU536" s="69"/>
      <c r="DV536" s="69"/>
      <c r="DW536" s="69"/>
      <c r="DX536" s="69"/>
      <c r="DY536" s="71">
        <f t="shared" ref="DY536:DY537" si="672">DS536*$H536</f>
        <v>0</v>
      </c>
      <c r="DZ536" s="68">
        <f t="shared" ref="DZ536:DZ537" si="673">SUM(EA536:EE536)</f>
        <v>0</v>
      </c>
      <c r="EA536" s="69"/>
      <c r="EB536" s="69"/>
      <c r="EC536" s="69"/>
      <c r="ED536" s="69"/>
      <c r="EE536" s="69"/>
      <c r="EF536" s="71">
        <f t="shared" ref="EF536:EF537" si="674">DZ536*$H536</f>
        <v>0</v>
      </c>
      <c r="EG536" s="70">
        <f t="shared" si="634"/>
        <v>1</v>
      </c>
      <c r="EH536" s="73">
        <f t="shared" si="635"/>
        <v>0</v>
      </c>
      <c r="EI536" s="70">
        <f t="shared" si="636"/>
        <v>0</v>
      </c>
      <c r="EJ536" s="66">
        <f t="shared" si="637"/>
        <v>0</v>
      </c>
      <c r="EM536" s="67"/>
    </row>
    <row r="537" spans="1:143" ht="26.25" outlineLevel="1" thickBot="1" x14ac:dyDescent="0.25">
      <c r="A537" s="302" t="s">
        <v>676</v>
      </c>
      <c r="B537" s="303" t="s">
        <v>74</v>
      </c>
      <c r="C537" s="306" t="str">
        <f>IFERROR(IFERROR(IF(MATCH(B537,[1]SINAPI!$A$3:$A$7037,0),(PROPER(VLOOKUP(B537,[1]SINAPI!$A$3:$E$7037,5,0))),0),IFERROR(IF(MATCH(B537,'[1]CDHU-182'!$A$9:$A$4098,0),(UPPER(VLOOKUP(B537,'[1]CDHU-182'!$A$9:$H$4098,8,0))),0),IFERROR(IF(MATCH(B537,[1]FDE!$A$7:$A$3232,0),(VLOOKUP(B537,[1]FDE!$A$7:$E$3232,5,0)),0),IF(MATCH(B537,'[1]SIURB Edif'!$A$2:$A$2699,0),(PROPER(VLOOKUP(B537,'[1]SIURB Edif'!A$2:E$2699,5,0))),0))))," ")</f>
        <v>FDE-Julho/21</v>
      </c>
      <c r="D537" s="169" t="s">
        <v>813</v>
      </c>
      <c r="E537" s="170" t="s">
        <v>75</v>
      </c>
      <c r="F537" s="174">
        <v>1</v>
      </c>
      <c r="G537" s="74"/>
      <c r="H537" s="177">
        <f t="shared" si="638"/>
        <v>0</v>
      </c>
      <c r="I537" s="178" t="e">
        <f>H537/$G$686</f>
        <v>#DIV/0!</v>
      </c>
      <c r="J537" s="19">
        <f t="shared" si="633"/>
        <v>1</v>
      </c>
      <c r="K537" s="68">
        <f t="shared" si="639"/>
        <v>0</v>
      </c>
      <c r="L537" s="69"/>
      <c r="M537" s="69"/>
      <c r="N537" s="69"/>
      <c r="O537" s="69"/>
      <c r="P537" s="69"/>
      <c r="Q537" s="73">
        <f t="shared" si="640"/>
        <v>0</v>
      </c>
      <c r="R537" s="68">
        <f t="shared" si="641"/>
        <v>0</v>
      </c>
      <c r="S537" s="69"/>
      <c r="T537" s="69"/>
      <c r="U537" s="69"/>
      <c r="V537" s="69"/>
      <c r="W537" s="69"/>
      <c r="X537" s="71">
        <f t="shared" si="642"/>
        <v>0</v>
      </c>
      <c r="Y537" s="68">
        <f t="shared" si="643"/>
        <v>0</v>
      </c>
      <c r="Z537" s="69"/>
      <c r="AA537" s="69"/>
      <c r="AB537" s="69"/>
      <c r="AC537" s="69"/>
      <c r="AD537" s="69"/>
      <c r="AE537" s="71">
        <f t="shared" si="644"/>
        <v>0</v>
      </c>
      <c r="AF537" s="68">
        <f t="shared" si="645"/>
        <v>0</v>
      </c>
      <c r="AG537" s="69"/>
      <c r="AH537" s="69"/>
      <c r="AI537" s="69"/>
      <c r="AJ537" s="69"/>
      <c r="AK537" s="69"/>
      <c r="AL537" s="71">
        <f t="shared" si="646"/>
        <v>0</v>
      </c>
      <c r="AM537" s="68">
        <f t="shared" si="647"/>
        <v>0</v>
      </c>
      <c r="AN537" s="69"/>
      <c r="AO537" s="69"/>
      <c r="AP537" s="69"/>
      <c r="AQ537" s="69"/>
      <c r="AR537" s="69"/>
      <c r="AS537" s="71">
        <f t="shared" si="648"/>
        <v>0</v>
      </c>
      <c r="AT537" s="68">
        <f t="shared" si="649"/>
        <v>0</v>
      </c>
      <c r="AU537" s="69"/>
      <c r="AV537" s="69"/>
      <c r="AW537" s="69"/>
      <c r="AX537" s="69"/>
      <c r="AY537" s="69"/>
      <c r="AZ537" s="71">
        <f t="shared" si="650"/>
        <v>0</v>
      </c>
      <c r="BA537" s="68">
        <f t="shared" si="651"/>
        <v>0</v>
      </c>
      <c r="BB537" s="69"/>
      <c r="BC537" s="69"/>
      <c r="BD537" s="69"/>
      <c r="BE537" s="69"/>
      <c r="BF537" s="69"/>
      <c r="BG537" s="71">
        <f t="shared" si="652"/>
        <v>0</v>
      </c>
      <c r="BH537" s="68">
        <f t="shared" si="653"/>
        <v>0</v>
      </c>
      <c r="BI537" s="69"/>
      <c r="BJ537" s="69"/>
      <c r="BK537" s="69"/>
      <c r="BL537" s="69"/>
      <c r="BM537" s="69"/>
      <c r="BN537" s="71">
        <f t="shared" si="654"/>
        <v>0</v>
      </c>
      <c r="BO537" s="68">
        <f t="shared" si="655"/>
        <v>0</v>
      </c>
      <c r="BP537" s="69"/>
      <c r="BQ537" s="69"/>
      <c r="BR537" s="69"/>
      <c r="BS537" s="69"/>
      <c r="BT537" s="69"/>
      <c r="BU537" s="71">
        <f t="shared" si="656"/>
        <v>0</v>
      </c>
      <c r="BV537" s="68">
        <f t="shared" si="657"/>
        <v>0</v>
      </c>
      <c r="BW537" s="69"/>
      <c r="BX537" s="69"/>
      <c r="BY537" s="69"/>
      <c r="BZ537" s="69"/>
      <c r="CA537" s="69"/>
      <c r="CB537" s="71">
        <f t="shared" si="658"/>
        <v>0</v>
      </c>
      <c r="CC537" s="68">
        <f t="shared" si="659"/>
        <v>0</v>
      </c>
      <c r="CD537" s="69"/>
      <c r="CE537" s="69"/>
      <c r="CF537" s="69"/>
      <c r="CG537" s="69"/>
      <c r="CH537" s="69"/>
      <c r="CI537" s="71">
        <f t="shared" si="660"/>
        <v>0</v>
      </c>
      <c r="CJ537" s="68">
        <f t="shared" si="661"/>
        <v>0</v>
      </c>
      <c r="CK537" s="69"/>
      <c r="CL537" s="69"/>
      <c r="CM537" s="69"/>
      <c r="CN537" s="69"/>
      <c r="CO537" s="69"/>
      <c r="CP537" s="71">
        <f t="shared" si="662"/>
        <v>0</v>
      </c>
      <c r="CQ537" s="68">
        <f t="shared" si="663"/>
        <v>0</v>
      </c>
      <c r="CR537" s="69"/>
      <c r="CS537" s="69"/>
      <c r="CT537" s="69"/>
      <c r="CU537" s="69"/>
      <c r="CV537" s="69"/>
      <c r="CW537" s="71">
        <f t="shared" si="664"/>
        <v>0</v>
      </c>
      <c r="CX537" s="68">
        <f t="shared" si="665"/>
        <v>0</v>
      </c>
      <c r="CY537" s="69"/>
      <c r="CZ537" s="69"/>
      <c r="DA537" s="69"/>
      <c r="DB537" s="69"/>
      <c r="DC537" s="69"/>
      <c r="DD537" s="71">
        <f t="shared" si="666"/>
        <v>0</v>
      </c>
      <c r="DE537" s="68">
        <f t="shared" si="667"/>
        <v>0</v>
      </c>
      <c r="DF537" s="69"/>
      <c r="DG537" s="69"/>
      <c r="DH537" s="69"/>
      <c r="DI537" s="69"/>
      <c r="DJ537" s="69"/>
      <c r="DK537" s="71">
        <f t="shared" si="668"/>
        <v>0</v>
      </c>
      <c r="DL537" s="68">
        <f t="shared" si="669"/>
        <v>0</v>
      </c>
      <c r="DM537" s="69"/>
      <c r="DN537" s="69"/>
      <c r="DO537" s="69"/>
      <c r="DP537" s="69"/>
      <c r="DQ537" s="69"/>
      <c r="DR537" s="71">
        <f t="shared" si="670"/>
        <v>0</v>
      </c>
      <c r="DS537" s="68">
        <f t="shared" si="671"/>
        <v>0</v>
      </c>
      <c r="DT537" s="69"/>
      <c r="DU537" s="69"/>
      <c r="DV537" s="69"/>
      <c r="DW537" s="69"/>
      <c r="DX537" s="69"/>
      <c r="DY537" s="71">
        <f t="shared" si="672"/>
        <v>0</v>
      </c>
      <c r="DZ537" s="68">
        <f t="shared" si="673"/>
        <v>0</v>
      </c>
      <c r="EA537" s="69"/>
      <c r="EB537" s="69"/>
      <c r="EC537" s="69"/>
      <c r="ED537" s="69"/>
      <c r="EE537" s="69"/>
      <c r="EF537" s="71">
        <f t="shared" si="674"/>
        <v>0</v>
      </c>
      <c r="EG537" s="70">
        <f t="shared" si="634"/>
        <v>1</v>
      </c>
      <c r="EH537" s="73">
        <f t="shared" si="635"/>
        <v>0</v>
      </c>
      <c r="EI537" s="70">
        <f t="shared" si="636"/>
        <v>0</v>
      </c>
      <c r="EJ537" s="66">
        <f t="shared" si="637"/>
        <v>0</v>
      </c>
      <c r="EM537" s="67"/>
    </row>
    <row r="538" spans="1:143" ht="15.75" thickBot="1" x14ac:dyDescent="0.25">
      <c r="A538" s="309">
        <v>26</v>
      </c>
      <c r="B538" s="310"/>
      <c r="C538" s="308"/>
      <c r="D538" s="179" t="s">
        <v>589</v>
      </c>
      <c r="E538" s="167">
        <f>ROUND(SUM(E539,E542,E545,E547,E551,E556,E572,E576,E579,E586,E592,E595,E599,E607,E615,E617,E619),2)</f>
        <v>0</v>
      </c>
      <c r="F538" s="167"/>
      <c r="G538" s="167"/>
      <c r="H538" s="29"/>
      <c r="I538" s="12" t="e">
        <f>E538/$G$686</f>
        <v>#DIV/0!</v>
      </c>
      <c r="J538" s="26" t="e">
        <f t="shared" si="633"/>
        <v>#DIV/0!</v>
      </c>
      <c r="K538" s="75" t="e">
        <f>ROUND(Q538/$E538,4)</f>
        <v>#DIV/0!</v>
      </c>
      <c r="L538" s="76" t="e">
        <f>SUMPRODUCT(L539:L622,$H539:$H622)/$E538</f>
        <v>#DIV/0!</v>
      </c>
      <c r="M538" s="76" t="e">
        <f>SUMPRODUCT(M539:M622,$H539:$H622)/$E538</f>
        <v>#DIV/0!</v>
      </c>
      <c r="N538" s="76" t="e">
        <f>SUMPRODUCT(N539:N622,$H539:$H622)/$E538</f>
        <v>#DIV/0!</v>
      </c>
      <c r="O538" s="76" t="e">
        <f>SUMPRODUCT(O539:O622,$H539:$H622)/$E538</f>
        <v>#DIV/0!</v>
      </c>
      <c r="P538" s="76" t="e">
        <f>SUMPRODUCT(P539:P622,$H539:$H622)/$E538</f>
        <v>#DIV/0!</v>
      </c>
      <c r="Q538" s="77">
        <f>SUM(Q539:Q622)</f>
        <v>0</v>
      </c>
      <c r="R538" s="78" t="e">
        <f>ROUND(X538/$E538,4)</f>
        <v>#DIV/0!</v>
      </c>
      <c r="S538" s="76" t="e">
        <f>SUMPRODUCT(S539:S622,$H539:$H622)/$E538</f>
        <v>#DIV/0!</v>
      </c>
      <c r="T538" s="76" t="e">
        <f>SUMPRODUCT(T539:T622,$H539:$H622)/$E538</f>
        <v>#DIV/0!</v>
      </c>
      <c r="U538" s="76" t="e">
        <f>SUMPRODUCT(U539:U622,$H539:$H622)/$E538</f>
        <v>#DIV/0!</v>
      </c>
      <c r="V538" s="76" t="e">
        <f>SUMPRODUCT(V539:V622,$H539:$H622)/$E538</f>
        <v>#DIV/0!</v>
      </c>
      <c r="W538" s="76" t="e">
        <f>SUMPRODUCT(W539:W622,$H539:$H622)/$E538</f>
        <v>#DIV/0!</v>
      </c>
      <c r="X538" s="77">
        <f>SUM(X539:X622)</f>
        <v>0</v>
      </c>
      <c r="Y538" s="78" t="e">
        <f>ROUND(AE538/$E538,4)</f>
        <v>#DIV/0!</v>
      </c>
      <c r="Z538" s="76" t="e">
        <f>SUMPRODUCT(Z539:Z622,$H539:$H622)/$E538</f>
        <v>#DIV/0!</v>
      </c>
      <c r="AA538" s="76" t="e">
        <f>SUMPRODUCT(AA539:AA622,$H539:$H622)/$E538</f>
        <v>#DIV/0!</v>
      </c>
      <c r="AB538" s="76" t="e">
        <f>SUMPRODUCT(AB539:AB622,$H539:$H622)/$E538</f>
        <v>#DIV/0!</v>
      </c>
      <c r="AC538" s="76" t="e">
        <f>SUMPRODUCT(AC539:AC622,$H539:$H622)/$E538</f>
        <v>#DIV/0!</v>
      </c>
      <c r="AD538" s="76" t="e">
        <f>SUMPRODUCT(AD539:AD622,$H539:$H622)/$E538</f>
        <v>#DIV/0!</v>
      </c>
      <c r="AE538" s="77">
        <f>SUM(AE539:AE622)</f>
        <v>0</v>
      </c>
      <c r="AF538" s="81" t="e">
        <f>ROUND(AL538/$E538,4)</f>
        <v>#DIV/0!</v>
      </c>
      <c r="AG538" s="76" t="e">
        <f>SUMPRODUCT(AG539:AG622,$H539:$H622)/$E538</f>
        <v>#DIV/0!</v>
      </c>
      <c r="AH538" s="76" t="e">
        <f>SUMPRODUCT(AH539:AH622,$H539:$H622)/$E538</f>
        <v>#DIV/0!</v>
      </c>
      <c r="AI538" s="76" t="e">
        <f>SUMPRODUCT(AI539:AI622,$H539:$H622)/$E538</f>
        <v>#DIV/0!</v>
      </c>
      <c r="AJ538" s="76" t="e">
        <f>SUMPRODUCT(AJ539:AJ622,$H539:$H622)/$E538</f>
        <v>#DIV/0!</v>
      </c>
      <c r="AK538" s="76" t="e">
        <f>SUMPRODUCT(AK539:AK622,$H539:$H622)/$E538</f>
        <v>#DIV/0!</v>
      </c>
      <c r="AL538" s="77">
        <f>SUM(AL539:AL622)</f>
        <v>0</v>
      </c>
      <c r="AM538" s="81" t="e">
        <f>ROUND(AS538/$E538,4)</f>
        <v>#DIV/0!</v>
      </c>
      <c r="AN538" s="76" t="e">
        <f>SUMPRODUCT(AN539:AN622,$H539:$H622)/$E538</f>
        <v>#DIV/0!</v>
      </c>
      <c r="AO538" s="76" t="e">
        <f>SUMPRODUCT(AO539:AO622,$H539:$H622)/$E538</f>
        <v>#DIV/0!</v>
      </c>
      <c r="AP538" s="76" t="e">
        <f>SUMPRODUCT(AP539:AP622,$H539:$H622)/$E538</f>
        <v>#DIV/0!</v>
      </c>
      <c r="AQ538" s="76" t="e">
        <f>SUMPRODUCT(AQ539:AQ622,$H539:$H622)/$E538</f>
        <v>#DIV/0!</v>
      </c>
      <c r="AR538" s="76" t="e">
        <f>SUMPRODUCT(AR539:AR622,$H539:$H622)/$E538</f>
        <v>#DIV/0!</v>
      </c>
      <c r="AS538" s="77">
        <f>SUM(AS539:AS622)</f>
        <v>0</v>
      </c>
      <c r="AT538" s="81" t="e">
        <f>ROUND(AZ538/$E538,4)</f>
        <v>#DIV/0!</v>
      </c>
      <c r="AU538" s="76" t="e">
        <f>SUMPRODUCT(AU539:AU622,$H539:$H622)/$E538</f>
        <v>#DIV/0!</v>
      </c>
      <c r="AV538" s="76" t="e">
        <f>SUMPRODUCT(AV539:AV622,$H539:$H622)/$E538</f>
        <v>#DIV/0!</v>
      </c>
      <c r="AW538" s="76" t="e">
        <f>SUMPRODUCT(AW539:AW622,$H539:$H622)/$E538</f>
        <v>#DIV/0!</v>
      </c>
      <c r="AX538" s="76" t="e">
        <f>SUMPRODUCT(AX539:AX622,$H539:$H622)/$E538</f>
        <v>#DIV/0!</v>
      </c>
      <c r="AY538" s="76" t="e">
        <f>SUMPRODUCT(AY539:AY622,$H539:$H622)/$E538</f>
        <v>#DIV/0!</v>
      </c>
      <c r="AZ538" s="77">
        <f>SUM(AZ539:AZ622)</f>
        <v>0</v>
      </c>
      <c r="BA538" s="81" t="e">
        <f>ROUND(BG538/$E538,4)</f>
        <v>#DIV/0!</v>
      </c>
      <c r="BB538" s="76" t="e">
        <f>SUMPRODUCT(BB539:BB622,$H539:$H622)/$E538</f>
        <v>#DIV/0!</v>
      </c>
      <c r="BC538" s="76" t="e">
        <f>SUMPRODUCT(BC539:BC622,$H539:$H622)/$E538</f>
        <v>#DIV/0!</v>
      </c>
      <c r="BD538" s="76" t="e">
        <f>SUMPRODUCT(BD539:BD622,$H539:$H622)/$E538</f>
        <v>#DIV/0!</v>
      </c>
      <c r="BE538" s="76" t="e">
        <f>SUMPRODUCT(BE539:BE622,$H539:$H622)/$E538</f>
        <v>#DIV/0!</v>
      </c>
      <c r="BF538" s="76" t="e">
        <f>SUMPRODUCT(BF539:BF622,$H539:$H622)/$E538</f>
        <v>#DIV/0!</v>
      </c>
      <c r="BG538" s="77">
        <f>SUM(BG539:BG622)</f>
        <v>0</v>
      </c>
      <c r="BH538" s="81" t="e">
        <f>ROUND(BN538/$E538,4)</f>
        <v>#DIV/0!</v>
      </c>
      <c r="BI538" s="76" t="e">
        <f>SUMPRODUCT(BI539:BI622,$H539:$H622)/$E538</f>
        <v>#DIV/0!</v>
      </c>
      <c r="BJ538" s="76" t="e">
        <f>SUMPRODUCT(BJ539:BJ622,$H539:$H622)/$E538</f>
        <v>#DIV/0!</v>
      </c>
      <c r="BK538" s="76" t="e">
        <f>SUMPRODUCT(BK539:BK622,$H539:$H622)/$E538</f>
        <v>#DIV/0!</v>
      </c>
      <c r="BL538" s="76" t="e">
        <f>SUMPRODUCT(BL539:BL622,$H539:$H622)/$E538</f>
        <v>#DIV/0!</v>
      </c>
      <c r="BM538" s="76" t="e">
        <f>SUMPRODUCT(BM539:BM622,$H539:$H622)/$E538</f>
        <v>#DIV/0!</v>
      </c>
      <c r="BN538" s="77">
        <f>SUM(BN539:BN622)</f>
        <v>0</v>
      </c>
      <c r="BO538" s="81" t="e">
        <f>ROUND(BU538/$E538,4)</f>
        <v>#DIV/0!</v>
      </c>
      <c r="BP538" s="76" t="e">
        <f>SUMPRODUCT(BP539:BP622,$H539:$H622)/$E538</f>
        <v>#DIV/0!</v>
      </c>
      <c r="BQ538" s="76" t="e">
        <f>SUMPRODUCT(BQ539:BQ622,$H539:$H622)/$E538</f>
        <v>#DIV/0!</v>
      </c>
      <c r="BR538" s="76" t="e">
        <f>SUMPRODUCT(BR539:BR622,$H539:$H622)/$E538</f>
        <v>#DIV/0!</v>
      </c>
      <c r="BS538" s="76" t="e">
        <f>SUMPRODUCT(BS539:BS622,$H539:$H622)/$E538</f>
        <v>#DIV/0!</v>
      </c>
      <c r="BT538" s="76" t="e">
        <f>SUMPRODUCT(BT539:BT622,$H539:$H622)/$E538</f>
        <v>#DIV/0!</v>
      </c>
      <c r="BU538" s="77">
        <f>SUM(BU539:BU622)</f>
        <v>0</v>
      </c>
      <c r="BV538" s="81" t="e">
        <f>ROUND(CB538/$E538,4)</f>
        <v>#DIV/0!</v>
      </c>
      <c r="BW538" s="76" t="e">
        <f>SUMPRODUCT(BW539:BW622,$H539:$H622)/$E538</f>
        <v>#DIV/0!</v>
      </c>
      <c r="BX538" s="76" t="e">
        <f>SUMPRODUCT(BX539:BX622,$H539:$H622)/$E538</f>
        <v>#DIV/0!</v>
      </c>
      <c r="BY538" s="76" t="e">
        <f>SUMPRODUCT(BY539:BY622,$H539:$H622)/$E538</f>
        <v>#DIV/0!</v>
      </c>
      <c r="BZ538" s="76" t="e">
        <f>SUMPRODUCT(BZ539:BZ622,$H539:$H622)/$E538</f>
        <v>#DIV/0!</v>
      </c>
      <c r="CA538" s="76" t="e">
        <f>SUMPRODUCT(CA539:CA622,$H539:$H622)/$E538</f>
        <v>#DIV/0!</v>
      </c>
      <c r="CB538" s="77">
        <f>SUM(CB539:CB622)</f>
        <v>0</v>
      </c>
      <c r="CC538" s="81" t="e">
        <f>ROUND(CI538/$E538,4)</f>
        <v>#DIV/0!</v>
      </c>
      <c r="CD538" s="76" t="e">
        <f>SUMPRODUCT(CD539:CD622,$H539:$H622)/$E538</f>
        <v>#DIV/0!</v>
      </c>
      <c r="CE538" s="76" t="e">
        <f>SUMPRODUCT(CE539:CE622,$H539:$H622)/$E538</f>
        <v>#DIV/0!</v>
      </c>
      <c r="CF538" s="76" t="e">
        <f>SUMPRODUCT(CF539:CF622,$H539:$H622)/$E538</f>
        <v>#DIV/0!</v>
      </c>
      <c r="CG538" s="76" t="e">
        <f>SUMPRODUCT(CG539:CG622,$H539:$H622)/$E538</f>
        <v>#DIV/0!</v>
      </c>
      <c r="CH538" s="76" t="e">
        <f>SUMPRODUCT(CH539:CH622,$H539:$H622)/$E538</f>
        <v>#DIV/0!</v>
      </c>
      <c r="CI538" s="77">
        <f>SUM(CI539:CI622)</f>
        <v>0</v>
      </c>
      <c r="CJ538" s="81" t="e">
        <f>ROUND(CP538/$E538,4)</f>
        <v>#DIV/0!</v>
      </c>
      <c r="CK538" s="76" t="e">
        <f>SUMPRODUCT(CK539:CK622,$H539:$H622)/$E538</f>
        <v>#DIV/0!</v>
      </c>
      <c r="CL538" s="76" t="e">
        <f>SUMPRODUCT(CL539:CL622,$H539:$H622)/$E538</f>
        <v>#DIV/0!</v>
      </c>
      <c r="CM538" s="76" t="e">
        <f>SUMPRODUCT(CM539:CM622,$H539:$H622)/$E538</f>
        <v>#DIV/0!</v>
      </c>
      <c r="CN538" s="76" t="e">
        <f>SUMPRODUCT(CN539:CN622,$H539:$H622)/$E538</f>
        <v>#DIV/0!</v>
      </c>
      <c r="CO538" s="76" t="e">
        <f>SUMPRODUCT(CO539:CO622,$H539:$H622)/$E538</f>
        <v>#DIV/0!</v>
      </c>
      <c r="CP538" s="77">
        <f>SUM(CP539:CP622)</f>
        <v>0</v>
      </c>
      <c r="CQ538" s="81" t="e">
        <f>ROUND(CW538/$E538,4)</f>
        <v>#DIV/0!</v>
      </c>
      <c r="CR538" s="76" t="e">
        <f>SUMPRODUCT(CR539:CR622,$H539:$H622)/$E538</f>
        <v>#DIV/0!</v>
      </c>
      <c r="CS538" s="76" t="e">
        <f>SUMPRODUCT(CS539:CS622,$H539:$H622)/$E538</f>
        <v>#DIV/0!</v>
      </c>
      <c r="CT538" s="76" t="e">
        <f>SUMPRODUCT(CT539:CT622,$H539:$H622)/$E538</f>
        <v>#DIV/0!</v>
      </c>
      <c r="CU538" s="76" t="e">
        <f>SUMPRODUCT(CU539:CU622,$H539:$H622)/$E538</f>
        <v>#DIV/0!</v>
      </c>
      <c r="CV538" s="76" t="e">
        <f>SUMPRODUCT(CV539:CV622,$H539:$H622)/$E538</f>
        <v>#DIV/0!</v>
      </c>
      <c r="CW538" s="77">
        <f>SUM(CW539:CW622)</f>
        <v>0</v>
      </c>
      <c r="CX538" s="81" t="e">
        <f>ROUND(DD538/$E538,4)</f>
        <v>#DIV/0!</v>
      </c>
      <c r="CY538" s="76" t="e">
        <f>SUMPRODUCT(CY539:CY622,$H539:$H622)/$E538</f>
        <v>#DIV/0!</v>
      </c>
      <c r="CZ538" s="76" t="e">
        <f>SUMPRODUCT(CZ539:CZ622,$H539:$H622)/$E538</f>
        <v>#DIV/0!</v>
      </c>
      <c r="DA538" s="76" t="e">
        <f>SUMPRODUCT(DA539:DA622,$H539:$H622)/$E538</f>
        <v>#DIV/0!</v>
      </c>
      <c r="DB538" s="76" t="e">
        <f>SUMPRODUCT(DB539:DB622,$H539:$H622)/$E538</f>
        <v>#DIV/0!</v>
      </c>
      <c r="DC538" s="76" t="e">
        <f>SUMPRODUCT(DC539:DC622,$H539:$H622)/$E538</f>
        <v>#DIV/0!</v>
      </c>
      <c r="DD538" s="77">
        <f>SUM(DD539:DD622)</f>
        <v>0</v>
      </c>
      <c r="DE538" s="81" t="e">
        <f>ROUND(DK538/$E538,4)</f>
        <v>#DIV/0!</v>
      </c>
      <c r="DF538" s="76" t="e">
        <f>SUMPRODUCT(DF539:DF622,$H539:$H622)/$E538</f>
        <v>#DIV/0!</v>
      </c>
      <c r="DG538" s="76" t="e">
        <f>SUMPRODUCT(DG539:DG622,$H539:$H622)/$E538</f>
        <v>#DIV/0!</v>
      </c>
      <c r="DH538" s="76" t="e">
        <f>SUMPRODUCT(DH539:DH622,$H539:$H622)/$E538</f>
        <v>#DIV/0!</v>
      </c>
      <c r="DI538" s="76" t="e">
        <f>SUMPRODUCT(DI539:DI622,$H539:$H622)/$E538</f>
        <v>#DIV/0!</v>
      </c>
      <c r="DJ538" s="76" t="e">
        <f>SUMPRODUCT(DJ539:DJ622,$H539:$H622)/$E538</f>
        <v>#DIV/0!</v>
      </c>
      <c r="DK538" s="77">
        <f>SUM(DK539:DK622)</f>
        <v>0</v>
      </c>
      <c r="DL538" s="81" t="e">
        <f>ROUND(DR538/$E538,4)</f>
        <v>#DIV/0!</v>
      </c>
      <c r="DM538" s="76" t="e">
        <f>SUMPRODUCT(DM539:DM622,$H539:$H622)/$E538</f>
        <v>#DIV/0!</v>
      </c>
      <c r="DN538" s="76" t="e">
        <f>SUMPRODUCT(DN539:DN622,$H539:$H622)/$E538</f>
        <v>#DIV/0!</v>
      </c>
      <c r="DO538" s="76" t="e">
        <f>SUMPRODUCT(DO539:DO622,$H539:$H622)/$E538</f>
        <v>#DIV/0!</v>
      </c>
      <c r="DP538" s="76" t="e">
        <f>SUMPRODUCT(DP539:DP622,$H539:$H622)/$E538</f>
        <v>#DIV/0!</v>
      </c>
      <c r="DQ538" s="76" t="e">
        <f>SUMPRODUCT(DQ539:DQ622,$H539:$H622)/$E538</f>
        <v>#DIV/0!</v>
      </c>
      <c r="DR538" s="77">
        <f>SUM(DR539:DR622)</f>
        <v>0</v>
      </c>
      <c r="DS538" s="81" t="e">
        <f>ROUND(DY538/$E538,4)</f>
        <v>#DIV/0!</v>
      </c>
      <c r="DT538" s="76" t="e">
        <f>SUMPRODUCT(DT539:DT622,$H539:$H622)/$E538</f>
        <v>#DIV/0!</v>
      </c>
      <c r="DU538" s="76" t="e">
        <f>SUMPRODUCT(DU539:DU622,$H539:$H622)/$E538</f>
        <v>#DIV/0!</v>
      </c>
      <c r="DV538" s="76" t="e">
        <f>SUMPRODUCT(DV539:DV622,$H539:$H622)/$E538</f>
        <v>#DIV/0!</v>
      </c>
      <c r="DW538" s="76" t="e">
        <f>SUMPRODUCT(DW539:DW622,$H539:$H622)/$E538</f>
        <v>#DIV/0!</v>
      </c>
      <c r="DX538" s="76" t="e">
        <f>SUMPRODUCT(DX539:DX622,$H539:$H622)/$E538</f>
        <v>#DIV/0!</v>
      </c>
      <c r="DY538" s="77">
        <f>SUM(DY539:DY622)</f>
        <v>0</v>
      </c>
      <c r="DZ538" s="81" t="e">
        <f>ROUND(EF538/$E538,4)</f>
        <v>#DIV/0!</v>
      </c>
      <c r="EA538" s="76" t="e">
        <f>SUMPRODUCT(EA539:EA622,$H539:$H622)/$E538</f>
        <v>#DIV/0!</v>
      </c>
      <c r="EB538" s="76" t="e">
        <f>SUMPRODUCT(EB539:EB622,$H539:$H622)/$E538</f>
        <v>#DIV/0!</v>
      </c>
      <c r="EC538" s="76" t="e">
        <f>SUMPRODUCT(EC539:EC622,$H539:$H622)/$E538</f>
        <v>#DIV/0!</v>
      </c>
      <c r="ED538" s="76" t="e">
        <f>SUMPRODUCT(ED539:ED622,$H539:$H622)/$E538</f>
        <v>#DIV/0!</v>
      </c>
      <c r="EE538" s="76" t="e">
        <f>SUMPRODUCT(EE539:EE622,$H539:$H622)/$E538</f>
        <v>#DIV/0!</v>
      </c>
      <c r="EF538" s="77">
        <f>SUM(EF539:EF622)</f>
        <v>0</v>
      </c>
      <c r="EG538" s="63" t="e">
        <f>ROUND(EH538/E538,4)</f>
        <v>#DIV/0!</v>
      </c>
      <c r="EH538" s="80">
        <f>E538-EJ538</f>
        <v>0</v>
      </c>
      <c r="EI538" s="63" t="e">
        <f>ROUND(EJ538/E538,4)</f>
        <v>#DIV/0!</v>
      </c>
      <c r="EJ538" s="66">
        <f t="shared" si="637"/>
        <v>0</v>
      </c>
      <c r="EM538" s="67"/>
    </row>
    <row r="539" spans="1:143" outlineLevel="1" x14ac:dyDescent="0.2">
      <c r="A539" s="311" t="s">
        <v>242</v>
      </c>
      <c r="B539" s="312"/>
      <c r="C539" s="307"/>
      <c r="D539" s="33" t="s">
        <v>590</v>
      </c>
      <c r="E539" s="28">
        <f>SUM(H540:H541)</f>
        <v>0</v>
      </c>
      <c r="F539" s="28"/>
      <c r="G539" s="28"/>
      <c r="H539" s="28"/>
      <c r="I539" s="27" t="e">
        <f>E539/$G$686</f>
        <v>#DIV/0!</v>
      </c>
      <c r="J539" s="19">
        <f t="shared" si="633"/>
        <v>0</v>
      </c>
      <c r="K539" s="68"/>
      <c r="L539" s="69"/>
      <c r="M539" s="69"/>
      <c r="N539" s="69"/>
      <c r="O539" s="69"/>
      <c r="P539" s="70"/>
      <c r="Q539" s="73"/>
      <c r="R539" s="68"/>
      <c r="S539" s="69"/>
      <c r="T539" s="69"/>
      <c r="U539" s="69"/>
      <c r="V539" s="69"/>
      <c r="W539" s="70"/>
      <c r="X539" s="71"/>
      <c r="Y539" s="68"/>
      <c r="Z539" s="69"/>
      <c r="AA539" s="69"/>
      <c r="AB539" s="69"/>
      <c r="AC539" s="69"/>
      <c r="AD539" s="70"/>
      <c r="AE539" s="71"/>
      <c r="AF539" s="68"/>
      <c r="AG539" s="69"/>
      <c r="AH539" s="69"/>
      <c r="AI539" s="69"/>
      <c r="AJ539" s="69"/>
      <c r="AK539" s="70"/>
      <c r="AL539" s="71"/>
      <c r="AM539" s="68"/>
      <c r="AN539" s="69"/>
      <c r="AO539" s="69"/>
      <c r="AP539" s="69"/>
      <c r="AQ539" s="69"/>
      <c r="AR539" s="70"/>
      <c r="AS539" s="71"/>
      <c r="AT539" s="68"/>
      <c r="AU539" s="69"/>
      <c r="AV539" s="69"/>
      <c r="AW539" s="69"/>
      <c r="AX539" s="69"/>
      <c r="AY539" s="70"/>
      <c r="AZ539" s="71"/>
      <c r="BA539" s="68"/>
      <c r="BB539" s="69"/>
      <c r="BC539" s="69"/>
      <c r="BD539" s="69"/>
      <c r="BE539" s="69"/>
      <c r="BF539" s="70"/>
      <c r="BG539" s="71"/>
      <c r="BH539" s="68"/>
      <c r="BI539" s="69"/>
      <c r="BJ539" s="69"/>
      <c r="BK539" s="69"/>
      <c r="BL539" s="69"/>
      <c r="BM539" s="70"/>
      <c r="BN539" s="71"/>
      <c r="BO539" s="68"/>
      <c r="BP539" s="69"/>
      <c r="BQ539" s="69"/>
      <c r="BR539" s="69"/>
      <c r="BS539" s="69"/>
      <c r="BT539" s="70"/>
      <c r="BU539" s="71"/>
      <c r="BV539" s="68"/>
      <c r="BW539" s="69"/>
      <c r="BX539" s="69"/>
      <c r="BY539" s="69"/>
      <c r="BZ539" s="69"/>
      <c r="CA539" s="70"/>
      <c r="CB539" s="71"/>
      <c r="CC539" s="68"/>
      <c r="CD539" s="69"/>
      <c r="CE539" s="69"/>
      <c r="CF539" s="69"/>
      <c r="CG539" s="69"/>
      <c r="CH539" s="70"/>
      <c r="CI539" s="71"/>
      <c r="CJ539" s="68"/>
      <c r="CK539" s="69"/>
      <c r="CL539" s="69"/>
      <c r="CM539" s="69"/>
      <c r="CN539" s="69"/>
      <c r="CO539" s="70"/>
      <c r="CP539" s="71"/>
      <c r="CQ539" s="68"/>
      <c r="CR539" s="69"/>
      <c r="CS539" s="69"/>
      <c r="CT539" s="69"/>
      <c r="CU539" s="69"/>
      <c r="CV539" s="70"/>
      <c r="CW539" s="71"/>
      <c r="CX539" s="68"/>
      <c r="CY539" s="69"/>
      <c r="CZ539" s="69"/>
      <c r="DA539" s="69"/>
      <c r="DB539" s="69"/>
      <c r="DC539" s="70"/>
      <c r="DD539" s="71"/>
      <c r="DE539" s="68"/>
      <c r="DF539" s="69"/>
      <c r="DG539" s="69"/>
      <c r="DH539" s="69"/>
      <c r="DI539" s="69"/>
      <c r="DJ539" s="70"/>
      <c r="DK539" s="71"/>
      <c r="DL539" s="68"/>
      <c r="DM539" s="69"/>
      <c r="DN539" s="69"/>
      <c r="DO539" s="69"/>
      <c r="DP539" s="69"/>
      <c r="DQ539" s="70"/>
      <c r="DR539" s="71"/>
      <c r="DS539" s="68"/>
      <c r="DT539" s="69"/>
      <c r="DU539" s="69"/>
      <c r="DV539" s="69"/>
      <c r="DW539" s="69"/>
      <c r="DX539" s="70"/>
      <c r="DY539" s="71"/>
      <c r="DZ539" s="68"/>
      <c r="EA539" s="69"/>
      <c r="EB539" s="69"/>
      <c r="EC539" s="69"/>
      <c r="ED539" s="69"/>
      <c r="EE539" s="70"/>
      <c r="EF539" s="71"/>
      <c r="EG539" s="70"/>
      <c r="EH539" s="73"/>
      <c r="EI539" s="70">
        <f t="shared" ref="EI539:EI543" si="675">SUM(CJ539,CC539,BV539,BO539,BH539,BA539,AT539,AM539,AF539,Y539,R539,K539,CQ539,CX539,DE539,DL539,DS539,DZ539)</f>
        <v>0</v>
      </c>
      <c r="EJ539" s="66">
        <f t="shared" si="637"/>
        <v>0</v>
      </c>
      <c r="EM539" s="67"/>
    </row>
    <row r="540" spans="1:143" outlineLevel="1" x14ac:dyDescent="0.2">
      <c r="A540" s="302" t="s">
        <v>570</v>
      </c>
      <c r="B540" s="303" t="s">
        <v>177</v>
      </c>
      <c r="C540" s="306" t="str">
        <f>IFERROR(IFERROR(IF(MATCH(B540,[1]SINAPI!$A$3:$A$7037,0),(PROPER(VLOOKUP(B540,[1]SINAPI!$A$3:$E$7037,5,0))),0),IFERROR(IF(MATCH(B540,'[1]CDHU-182'!$A$9:$A$4098,0),(UPPER(VLOOKUP(B540,'[1]CDHU-182'!$A$9:$H$4098,8,0))),0),IFERROR(IF(MATCH(B540,[1]FDE!$A$7:$A$3232,0),(VLOOKUP(B540,[1]FDE!$A$7:$E$3232,5,0)),0),IF(MATCH(B540,'[1]SIURB Edif'!$A$2:$A$2699,0),(PROPER(VLOOKUP(B540,'[1]SIURB Edif'!A$2:E$2699,5,0))),0))))," ")</f>
        <v>CDHU-182</v>
      </c>
      <c r="D540" s="169" t="s">
        <v>826</v>
      </c>
      <c r="E540" s="170" t="s">
        <v>880</v>
      </c>
      <c r="F540" s="171">
        <v>3</v>
      </c>
      <c r="G540" s="74"/>
      <c r="H540" s="172">
        <f>ROUND(IFERROR(F540*G540," - "),2)</f>
        <v>0</v>
      </c>
      <c r="I540" s="175" t="e">
        <f>H540/$G$686</f>
        <v>#DIV/0!</v>
      </c>
      <c r="J540" s="19">
        <f t="shared" si="633"/>
        <v>1</v>
      </c>
      <c r="K540" s="68">
        <f>SUM(L540:P540)</f>
        <v>0</v>
      </c>
      <c r="L540" s="69"/>
      <c r="M540" s="69"/>
      <c r="N540" s="69"/>
      <c r="O540" s="69"/>
      <c r="P540" s="69"/>
      <c r="Q540" s="73">
        <f>K540*$H540</f>
        <v>0</v>
      </c>
      <c r="R540" s="68">
        <f>SUM(S540:W540)</f>
        <v>0</v>
      </c>
      <c r="S540" s="69"/>
      <c r="T540" s="69"/>
      <c r="U540" s="69"/>
      <c r="V540" s="69"/>
      <c r="W540" s="69"/>
      <c r="X540" s="71">
        <f>R540*$H540</f>
        <v>0</v>
      </c>
      <c r="Y540" s="68">
        <f>SUM(Z540:AD540)</f>
        <v>0</v>
      </c>
      <c r="Z540" s="69"/>
      <c r="AA540" s="69"/>
      <c r="AB540" s="69"/>
      <c r="AC540" s="69"/>
      <c r="AD540" s="69"/>
      <c r="AE540" s="71">
        <f>Y540*$H540</f>
        <v>0</v>
      </c>
      <c r="AF540" s="68">
        <f>SUM(AG540:AK540)</f>
        <v>0</v>
      </c>
      <c r="AG540" s="69"/>
      <c r="AH540" s="69"/>
      <c r="AI540" s="69"/>
      <c r="AJ540" s="69"/>
      <c r="AK540" s="69"/>
      <c r="AL540" s="71">
        <f>AF540*$H540</f>
        <v>0</v>
      </c>
      <c r="AM540" s="68">
        <f>SUM(AN540:AR540)</f>
        <v>0</v>
      </c>
      <c r="AN540" s="69"/>
      <c r="AO540" s="69"/>
      <c r="AP540" s="69"/>
      <c r="AQ540" s="69"/>
      <c r="AR540" s="69"/>
      <c r="AS540" s="71">
        <f>AM540*$H540</f>
        <v>0</v>
      </c>
      <c r="AT540" s="68">
        <f>SUM(AU540:AY540)</f>
        <v>0</v>
      </c>
      <c r="AU540" s="69"/>
      <c r="AV540" s="69"/>
      <c r="AW540" s="69"/>
      <c r="AX540" s="69"/>
      <c r="AY540" s="69"/>
      <c r="AZ540" s="71">
        <f>AT540*$H540</f>
        <v>0</v>
      </c>
      <c r="BA540" s="68">
        <f>SUM(BB540:BF540)</f>
        <v>0</v>
      </c>
      <c r="BB540" s="69"/>
      <c r="BC540" s="69"/>
      <c r="BD540" s="69"/>
      <c r="BE540" s="69"/>
      <c r="BF540" s="69"/>
      <c r="BG540" s="71">
        <f>BA540*$H540</f>
        <v>0</v>
      </c>
      <c r="BH540" s="68">
        <f>SUM(BI540:BM540)</f>
        <v>0</v>
      </c>
      <c r="BI540" s="69"/>
      <c r="BJ540" s="69"/>
      <c r="BK540" s="69"/>
      <c r="BL540" s="69"/>
      <c r="BM540" s="69"/>
      <c r="BN540" s="71">
        <f>BH540*$H540</f>
        <v>0</v>
      </c>
      <c r="BO540" s="68">
        <f>SUM(BP540:BT540)</f>
        <v>0</v>
      </c>
      <c r="BP540" s="69"/>
      <c r="BQ540" s="69"/>
      <c r="BR540" s="69"/>
      <c r="BS540" s="69"/>
      <c r="BT540" s="69"/>
      <c r="BU540" s="71">
        <f>BO540*$H540</f>
        <v>0</v>
      </c>
      <c r="BV540" s="68">
        <f>SUM(BW540:CA540)</f>
        <v>0</v>
      </c>
      <c r="BW540" s="69"/>
      <c r="BX540" s="69"/>
      <c r="BY540" s="69"/>
      <c r="BZ540" s="69"/>
      <c r="CA540" s="69"/>
      <c r="CB540" s="71">
        <f>BV540*$H540</f>
        <v>0</v>
      </c>
      <c r="CC540" s="68">
        <f>SUM(CD540:CH540)</f>
        <v>0</v>
      </c>
      <c r="CD540" s="69"/>
      <c r="CE540" s="69"/>
      <c r="CF540" s="69"/>
      <c r="CG540" s="69"/>
      <c r="CH540" s="69"/>
      <c r="CI540" s="71">
        <f>CC540*$H540</f>
        <v>0</v>
      </c>
      <c r="CJ540" s="68">
        <f>SUM(CK540:CO540)</f>
        <v>0</v>
      </c>
      <c r="CK540" s="69"/>
      <c r="CL540" s="69"/>
      <c r="CM540" s="69"/>
      <c r="CN540" s="69"/>
      <c r="CO540" s="69"/>
      <c r="CP540" s="71">
        <f>CJ540*$H540</f>
        <v>0</v>
      </c>
      <c r="CQ540" s="68">
        <f>SUM(CR540:CV540)</f>
        <v>0</v>
      </c>
      <c r="CR540" s="69"/>
      <c r="CS540" s="69"/>
      <c r="CT540" s="69"/>
      <c r="CU540" s="69"/>
      <c r="CV540" s="69"/>
      <c r="CW540" s="71">
        <f>CQ540*$H540</f>
        <v>0</v>
      </c>
      <c r="CX540" s="68">
        <f>SUM(CY540:DC540)</f>
        <v>0</v>
      </c>
      <c r="CY540" s="69"/>
      <c r="CZ540" s="69"/>
      <c r="DA540" s="69"/>
      <c r="DB540" s="69"/>
      <c r="DC540" s="69"/>
      <c r="DD540" s="71">
        <f>CX540*$H540</f>
        <v>0</v>
      </c>
      <c r="DE540" s="68">
        <f>SUM(DF540:DJ540)</f>
        <v>0</v>
      </c>
      <c r="DF540" s="69"/>
      <c r="DG540" s="69"/>
      <c r="DH540" s="69"/>
      <c r="DI540" s="69"/>
      <c r="DJ540" s="69"/>
      <c r="DK540" s="71">
        <f>DE540*$H540</f>
        <v>0</v>
      </c>
      <c r="DL540" s="68">
        <f>SUM(DM540:DQ540)</f>
        <v>0</v>
      </c>
      <c r="DM540" s="69"/>
      <c r="DN540" s="69"/>
      <c r="DO540" s="69"/>
      <c r="DP540" s="69"/>
      <c r="DQ540" s="69"/>
      <c r="DR540" s="71">
        <f>DL540*$H540</f>
        <v>0</v>
      </c>
      <c r="DS540" s="68">
        <f>SUM(DT540:DX540)</f>
        <v>0</v>
      </c>
      <c r="DT540" s="69"/>
      <c r="DU540" s="69"/>
      <c r="DV540" s="69"/>
      <c r="DW540" s="69"/>
      <c r="DX540" s="69"/>
      <c r="DY540" s="71">
        <f>DS540*$H540</f>
        <v>0</v>
      </c>
      <c r="DZ540" s="68">
        <f>SUM(EA540:EE540)</f>
        <v>0</v>
      </c>
      <c r="EA540" s="69"/>
      <c r="EB540" s="69"/>
      <c r="EC540" s="69"/>
      <c r="ED540" s="69"/>
      <c r="EE540" s="69"/>
      <c r="EF540" s="71">
        <f>DZ540*$H540</f>
        <v>0</v>
      </c>
      <c r="EG540" s="70">
        <f>1-EI540</f>
        <v>1</v>
      </c>
      <c r="EH540" s="73">
        <f>H540-EJ540</f>
        <v>0</v>
      </c>
      <c r="EI540" s="70">
        <f t="shared" si="675"/>
        <v>0</v>
      </c>
      <c r="EJ540" s="66">
        <f t="shared" si="637"/>
        <v>0</v>
      </c>
      <c r="EM540" s="67"/>
    </row>
    <row r="541" spans="1:143" outlineLevel="1" x14ac:dyDescent="0.2">
      <c r="A541" s="302" t="s">
        <v>571</v>
      </c>
      <c r="B541" s="303" t="s">
        <v>179</v>
      </c>
      <c r="C541" s="306" t="str">
        <f>IFERROR(IFERROR(IF(MATCH(B541,[1]SINAPI!$A$3:$A$7037,0),(PROPER(VLOOKUP(B541,[1]SINAPI!$A$3:$E$7037,5,0))),0),IFERROR(IF(MATCH(B541,'[1]CDHU-182'!$A$9:$A$4098,0),(UPPER(VLOOKUP(B541,'[1]CDHU-182'!$A$9:$H$4098,8,0))),0),IFERROR(IF(MATCH(B541,[1]FDE!$A$7:$A$3232,0),(VLOOKUP(B541,[1]FDE!$A$7:$E$3232,5,0)),0),IF(MATCH(B541,'[1]SIURB Edif'!$A$2:$A$2699,0),(PROPER(VLOOKUP(B541,'[1]SIURB Edif'!A$2:E$2699,5,0))),0))))," ")</f>
        <v>CDHU-182</v>
      </c>
      <c r="D541" s="169" t="s">
        <v>827</v>
      </c>
      <c r="E541" s="170" t="s">
        <v>322</v>
      </c>
      <c r="F541" s="171">
        <v>6</v>
      </c>
      <c r="G541" s="74"/>
      <c r="H541" s="172">
        <f>ROUND(IFERROR(F541*G541," - "),2)</f>
        <v>0</v>
      </c>
      <c r="I541" s="175" t="e">
        <f>H541/$G$686</f>
        <v>#DIV/0!</v>
      </c>
      <c r="J541" s="19">
        <f t="shared" si="633"/>
        <v>1</v>
      </c>
      <c r="K541" s="68">
        <f>SUM(L541:P541)</f>
        <v>0</v>
      </c>
      <c r="L541" s="69"/>
      <c r="M541" s="69"/>
      <c r="N541" s="69"/>
      <c r="O541" s="69"/>
      <c r="P541" s="69"/>
      <c r="Q541" s="73">
        <f>K541*$H541</f>
        <v>0</v>
      </c>
      <c r="R541" s="68">
        <f>SUM(S541:W541)</f>
        <v>0</v>
      </c>
      <c r="S541" s="69"/>
      <c r="T541" s="69"/>
      <c r="U541" s="69"/>
      <c r="V541" s="69"/>
      <c r="W541" s="69"/>
      <c r="X541" s="71">
        <f>R541*$H541</f>
        <v>0</v>
      </c>
      <c r="Y541" s="68">
        <f>SUM(Z541:AD541)</f>
        <v>0</v>
      </c>
      <c r="Z541" s="69"/>
      <c r="AA541" s="69"/>
      <c r="AB541" s="69"/>
      <c r="AC541" s="69"/>
      <c r="AD541" s="69"/>
      <c r="AE541" s="71">
        <f>Y541*$H541</f>
        <v>0</v>
      </c>
      <c r="AF541" s="68">
        <f>SUM(AG541:AK541)</f>
        <v>0</v>
      </c>
      <c r="AG541" s="69"/>
      <c r="AH541" s="69"/>
      <c r="AI541" s="69"/>
      <c r="AJ541" s="69"/>
      <c r="AK541" s="69"/>
      <c r="AL541" s="71">
        <f>AF541*$H541</f>
        <v>0</v>
      </c>
      <c r="AM541" s="68">
        <f>SUM(AN541:AR541)</f>
        <v>0</v>
      </c>
      <c r="AN541" s="69"/>
      <c r="AO541" s="69"/>
      <c r="AP541" s="69"/>
      <c r="AQ541" s="69"/>
      <c r="AR541" s="69"/>
      <c r="AS541" s="71">
        <f>AM541*$H541</f>
        <v>0</v>
      </c>
      <c r="AT541" s="68">
        <f>SUM(AU541:AY541)</f>
        <v>0</v>
      </c>
      <c r="AU541" s="69"/>
      <c r="AV541" s="69"/>
      <c r="AW541" s="69"/>
      <c r="AX541" s="69"/>
      <c r="AY541" s="69"/>
      <c r="AZ541" s="71">
        <f>AT541*$H541</f>
        <v>0</v>
      </c>
      <c r="BA541" s="68">
        <f>SUM(BB541:BF541)</f>
        <v>0</v>
      </c>
      <c r="BB541" s="69"/>
      <c r="BC541" s="69"/>
      <c r="BD541" s="69"/>
      <c r="BE541" s="69"/>
      <c r="BF541" s="69"/>
      <c r="BG541" s="71">
        <f>BA541*$H541</f>
        <v>0</v>
      </c>
      <c r="BH541" s="68">
        <f>SUM(BI541:BM541)</f>
        <v>0</v>
      </c>
      <c r="BI541" s="69"/>
      <c r="BJ541" s="69"/>
      <c r="BK541" s="69"/>
      <c r="BL541" s="69"/>
      <c r="BM541" s="69"/>
      <c r="BN541" s="71">
        <f>BH541*$H541</f>
        <v>0</v>
      </c>
      <c r="BO541" s="68">
        <f>SUM(BP541:BT541)</f>
        <v>0</v>
      </c>
      <c r="BP541" s="69"/>
      <c r="BQ541" s="69"/>
      <c r="BR541" s="69"/>
      <c r="BS541" s="69"/>
      <c r="BT541" s="69"/>
      <c r="BU541" s="71">
        <f>BO541*$H541</f>
        <v>0</v>
      </c>
      <c r="BV541" s="68">
        <f>SUM(BW541:CA541)</f>
        <v>0</v>
      </c>
      <c r="BW541" s="69"/>
      <c r="BX541" s="69"/>
      <c r="BY541" s="69"/>
      <c r="BZ541" s="69"/>
      <c r="CA541" s="69"/>
      <c r="CB541" s="71">
        <f>BV541*$H541</f>
        <v>0</v>
      </c>
      <c r="CC541" s="68">
        <f>SUM(CD541:CH541)</f>
        <v>0</v>
      </c>
      <c r="CD541" s="69"/>
      <c r="CE541" s="69"/>
      <c r="CF541" s="69"/>
      <c r="CG541" s="69"/>
      <c r="CH541" s="69"/>
      <c r="CI541" s="71">
        <f>CC541*$H541</f>
        <v>0</v>
      </c>
      <c r="CJ541" s="68">
        <f>SUM(CK541:CO541)</f>
        <v>0</v>
      </c>
      <c r="CK541" s="69"/>
      <c r="CL541" s="69"/>
      <c r="CM541" s="69"/>
      <c r="CN541" s="69"/>
      <c r="CO541" s="69"/>
      <c r="CP541" s="71">
        <f>CJ541*$H541</f>
        <v>0</v>
      </c>
      <c r="CQ541" s="68">
        <f>SUM(CR541:CV541)</f>
        <v>0</v>
      </c>
      <c r="CR541" s="69"/>
      <c r="CS541" s="69"/>
      <c r="CT541" s="69"/>
      <c r="CU541" s="69"/>
      <c r="CV541" s="69"/>
      <c r="CW541" s="71">
        <f>CQ541*$H541</f>
        <v>0</v>
      </c>
      <c r="CX541" s="68">
        <f>SUM(CY541:DC541)</f>
        <v>0</v>
      </c>
      <c r="CY541" s="69"/>
      <c r="CZ541" s="69"/>
      <c r="DA541" s="69"/>
      <c r="DB541" s="69"/>
      <c r="DC541" s="69"/>
      <c r="DD541" s="71">
        <f>CX541*$H541</f>
        <v>0</v>
      </c>
      <c r="DE541" s="68">
        <f>SUM(DF541:DJ541)</f>
        <v>0</v>
      </c>
      <c r="DF541" s="69"/>
      <c r="DG541" s="69"/>
      <c r="DH541" s="69"/>
      <c r="DI541" s="69"/>
      <c r="DJ541" s="69"/>
      <c r="DK541" s="71">
        <f>DE541*$H541</f>
        <v>0</v>
      </c>
      <c r="DL541" s="68">
        <f>SUM(DM541:DQ541)</f>
        <v>0</v>
      </c>
      <c r="DM541" s="69"/>
      <c r="DN541" s="69"/>
      <c r="DO541" s="69"/>
      <c r="DP541" s="69"/>
      <c r="DQ541" s="69"/>
      <c r="DR541" s="71">
        <f>DL541*$H541</f>
        <v>0</v>
      </c>
      <c r="DS541" s="68">
        <f>SUM(DT541:DX541)</f>
        <v>0</v>
      </c>
      <c r="DT541" s="69"/>
      <c r="DU541" s="69"/>
      <c r="DV541" s="69"/>
      <c r="DW541" s="69"/>
      <c r="DX541" s="69"/>
      <c r="DY541" s="71">
        <f>DS541*$H541</f>
        <v>0</v>
      </c>
      <c r="DZ541" s="68">
        <f>SUM(EA541:EE541)</f>
        <v>0</v>
      </c>
      <c r="EA541" s="69"/>
      <c r="EB541" s="69"/>
      <c r="EC541" s="69"/>
      <c r="ED541" s="69"/>
      <c r="EE541" s="69"/>
      <c r="EF541" s="71">
        <f>DZ541*$H541</f>
        <v>0</v>
      </c>
      <c r="EG541" s="70">
        <f>1-EI541</f>
        <v>1</v>
      </c>
      <c r="EH541" s="73">
        <f>H541-EJ541</f>
        <v>0</v>
      </c>
      <c r="EI541" s="70">
        <f t="shared" si="675"/>
        <v>0</v>
      </c>
      <c r="EJ541" s="66">
        <f t="shared" si="637"/>
        <v>0</v>
      </c>
      <c r="EM541" s="67"/>
    </row>
    <row r="542" spans="1:143" outlineLevel="1" x14ac:dyDescent="0.2">
      <c r="A542" s="313" t="s">
        <v>243</v>
      </c>
      <c r="B542" s="314"/>
      <c r="C542" s="307"/>
      <c r="D542" s="176" t="s">
        <v>591</v>
      </c>
      <c r="E542" s="28">
        <f>SUM(H543:H544)</f>
        <v>0</v>
      </c>
      <c r="F542" s="28"/>
      <c r="G542" s="28"/>
      <c r="H542" s="28"/>
      <c r="I542" s="27" t="e">
        <f>E542/$G$686</f>
        <v>#DIV/0!</v>
      </c>
      <c r="J542" s="19">
        <f t="shared" si="633"/>
        <v>1</v>
      </c>
      <c r="K542" s="68"/>
      <c r="L542" s="69"/>
      <c r="M542" s="69"/>
      <c r="N542" s="69"/>
      <c r="O542" s="69"/>
      <c r="P542" s="70"/>
      <c r="Q542" s="73"/>
      <c r="R542" s="68"/>
      <c r="S542" s="69"/>
      <c r="T542" s="69"/>
      <c r="U542" s="69"/>
      <c r="V542" s="69"/>
      <c r="W542" s="70"/>
      <c r="X542" s="71"/>
      <c r="Y542" s="68"/>
      <c r="Z542" s="69"/>
      <c r="AA542" s="69"/>
      <c r="AB542" s="69"/>
      <c r="AC542" s="69"/>
      <c r="AD542" s="70"/>
      <c r="AE542" s="71"/>
      <c r="AF542" s="68"/>
      <c r="AG542" s="69"/>
      <c r="AH542" s="69"/>
      <c r="AI542" s="69"/>
      <c r="AJ542" s="69"/>
      <c r="AK542" s="70"/>
      <c r="AL542" s="71"/>
      <c r="AM542" s="68"/>
      <c r="AN542" s="69"/>
      <c r="AO542" s="69"/>
      <c r="AP542" s="69"/>
      <c r="AQ542" s="69"/>
      <c r="AR542" s="70"/>
      <c r="AS542" s="71"/>
      <c r="AT542" s="68"/>
      <c r="AU542" s="69"/>
      <c r="AV542" s="69"/>
      <c r="AW542" s="69"/>
      <c r="AX542" s="69"/>
      <c r="AY542" s="70"/>
      <c r="AZ542" s="71"/>
      <c r="BA542" s="68"/>
      <c r="BB542" s="69"/>
      <c r="BC542" s="69"/>
      <c r="BD542" s="69"/>
      <c r="BE542" s="69"/>
      <c r="BF542" s="70"/>
      <c r="BG542" s="71"/>
      <c r="BH542" s="68"/>
      <c r="BI542" s="69"/>
      <c r="BJ542" s="69"/>
      <c r="BK542" s="69"/>
      <c r="BL542" s="69"/>
      <c r="BM542" s="70"/>
      <c r="BN542" s="71"/>
      <c r="BO542" s="68"/>
      <c r="BP542" s="69"/>
      <c r="BQ542" s="69"/>
      <c r="BR542" s="69"/>
      <c r="BS542" s="69"/>
      <c r="BT542" s="70"/>
      <c r="BU542" s="71"/>
      <c r="BV542" s="68"/>
      <c r="BW542" s="69"/>
      <c r="BX542" s="69"/>
      <c r="BY542" s="69"/>
      <c r="BZ542" s="69"/>
      <c r="CA542" s="70"/>
      <c r="CB542" s="71"/>
      <c r="CC542" s="68"/>
      <c r="CD542" s="69"/>
      <c r="CE542" s="69"/>
      <c r="CF542" s="69"/>
      <c r="CG542" s="69"/>
      <c r="CH542" s="70"/>
      <c r="CI542" s="71"/>
      <c r="CJ542" s="68"/>
      <c r="CK542" s="69"/>
      <c r="CL542" s="69"/>
      <c r="CM542" s="69"/>
      <c r="CN542" s="69"/>
      <c r="CO542" s="70"/>
      <c r="CP542" s="71"/>
      <c r="CQ542" s="68"/>
      <c r="CR542" s="69"/>
      <c r="CS542" s="69"/>
      <c r="CT542" s="69"/>
      <c r="CU542" s="69"/>
      <c r="CV542" s="70"/>
      <c r="CW542" s="71"/>
      <c r="CX542" s="68"/>
      <c r="CY542" s="69"/>
      <c r="CZ542" s="69"/>
      <c r="DA542" s="69"/>
      <c r="DB542" s="69"/>
      <c r="DC542" s="70"/>
      <c r="DD542" s="71"/>
      <c r="DE542" s="68"/>
      <c r="DF542" s="69"/>
      <c r="DG542" s="69"/>
      <c r="DH542" s="69"/>
      <c r="DI542" s="69"/>
      <c r="DJ542" s="70"/>
      <c r="DK542" s="71"/>
      <c r="DL542" s="68"/>
      <c r="DM542" s="69"/>
      <c r="DN542" s="69"/>
      <c r="DO542" s="69"/>
      <c r="DP542" s="69"/>
      <c r="DQ542" s="70"/>
      <c r="DR542" s="71"/>
      <c r="DS542" s="68"/>
      <c r="DT542" s="69"/>
      <c r="DU542" s="69"/>
      <c r="DV542" s="69"/>
      <c r="DW542" s="69"/>
      <c r="DX542" s="70"/>
      <c r="DY542" s="71"/>
      <c r="DZ542" s="68"/>
      <c r="EA542" s="69"/>
      <c r="EB542" s="69"/>
      <c r="EC542" s="69"/>
      <c r="ED542" s="69"/>
      <c r="EE542" s="70"/>
      <c r="EF542" s="71"/>
      <c r="EG542" s="70">
        <f t="shared" ref="EG542:EG543" si="676">1-EI542</f>
        <v>1</v>
      </c>
      <c r="EH542" s="73">
        <f t="shared" ref="EH542:EH543" si="677">H542-EJ542</f>
        <v>0</v>
      </c>
      <c r="EI542" s="70">
        <f t="shared" si="675"/>
        <v>0</v>
      </c>
      <c r="EJ542" s="66">
        <f t="shared" si="637"/>
        <v>0</v>
      </c>
      <c r="EM542" s="67"/>
    </row>
    <row r="543" spans="1:143" outlineLevel="1" x14ac:dyDescent="0.2">
      <c r="A543" s="302" t="s">
        <v>573</v>
      </c>
      <c r="B543" s="303" t="s">
        <v>181</v>
      </c>
      <c r="C543" s="306" t="str">
        <f>IFERROR(IFERROR(IF(MATCH(B543,[1]SINAPI!$A$3:$A$7037,0),(PROPER(VLOOKUP(B543,[1]SINAPI!$A$3:$E$7037,5,0))),0),IFERROR(IF(MATCH(B543,'[1]CDHU-182'!$A$9:$A$4098,0),(UPPER(VLOOKUP(B543,'[1]CDHU-182'!$A$9:$H$4098,8,0))),0),IFERROR(IF(MATCH(B543,[1]FDE!$A$7:$A$3232,0),(VLOOKUP(B543,[1]FDE!$A$7:$E$3232,5,0)),0),IF(MATCH(B543,'[1]SIURB Edif'!$A$2:$A$2699,0),(PROPER(VLOOKUP(B543,'[1]SIURB Edif'!A$2:E$2699,5,0))),0))))," ")</f>
        <v>CDHU-182</v>
      </c>
      <c r="D543" s="169" t="s">
        <v>828</v>
      </c>
      <c r="E543" s="170" t="s">
        <v>339</v>
      </c>
      <c r="F543" s="174">
        <v>0.51</v>
      </c>
      <c r="G543" s="74"/>
      <c r="H543" s="177">
        <f>ROUND(IFERROR(F543*G543," - "),2)</f>
        <v>0</v>
      </c>
      <c r="I543" s="178" t="e">
        <f>H543/$G$686</f>
        <v>#DIV/0!</v>
      </c>
      <c r="J543" s="19">
        <f t="shared" si="633"/>
        <v>1</v>
      </c>
      <c r="K543" s="68">
        <f>SUM(L543:P543)</f>
        <v>0</v>
      </c>
      <c r="L543" s="69"/>
      <c r="M543" s="69"/>
      <c r="N543" s="69"/>
      <c r="O543" s="69"/>
      <c r="P543" s="69"/>
      <c r="Q543" s="73">
        <f>K543*$H543</f>
        <v>0</v>
      </c>
      <c r="R543" s="68">
        <f>SUM(S543:W543)</f>
        <v>0</v>
      </c>
      <c r="S543" s="69"/>
      <c r="T543" s="69"/>
      <c r="U543" s="69"/>
      <c r="V543" s="69"/>
      <c r="W543" s="69"/>
      <c r="X543" s="71">
        <f>R543*$H543</f>
        <v>0</v>
      </c>
      <c r="Y543" s="68">
        <f>SUM(Z543:AD543)</f>
        <v>0</v>
      </c>
      <c r="Z543" s="69"/>
      <c r="AA543" s="69"/>
      <c r="AB543" s="69"/>
      <c r="AC543" s="69"/>
      <c r="AD543" s="69"/>
      <c r="AE543" s="71">
        <f>Y543*$H543</f>
        <v>0</v>
      </c>
      <c r="AF543" s="68">
        <f>SUM(AG543:AK543)</f>
        <v>0</v>
      </c>
      <c r="AG543" s="69"/>
      <c r="AH543" s="69"/>
      <c r="AI543" s="69"/>
      <c r="AJ543" s="69"/>
      <c r="AK543" s="69"/>
      <c r="AL543" s="71">
        <f>AF543*$H543</f>
        <v>0</v>
      </c>
      <c r="AM543" s="68">
        <f>SUM(AN543:AR543)</f>
        <v>0</v>
      </c>
      <c r="AN543" s="69"/>
      <c r="AO543" s="69"/>
      <c r="AP543" s="69"/>
      <c r="AQ543" s="69"/>
      <c r="AR543" s="69"/>
      <c r="AS543" s="71">
        <f>AM543*$H543</f>
        <v>0</v>
      </c>
      <c r="AT543" s="68">
        <f>SUM(AU543:AY543)</f>
        <v>0</v>
      </c>
      <c r="AU543" s="69"/>
      <c r="AV543" s="69"/>
      <c r="AW543" s="69"/>
      <c r="AX543" s="69"/>
      <c r="AY543" s="69"/>
      <c r="AZ543" s="71">
        <f>AT543*$H543</f>
        <v>0</v>
      </c>
      <c r="BA543" s="68">
        <f>SUM(BB543:BF543)</f>
        <v>0</v>
      </c>
      <c r="BB543" s="69"/>
      <c r="BC543" s="69"/>
      <c r="BD543" s="69"/>
      <c r="BE543" s="69"/>
      <c r="BF543" s="69"/>
      <c r="BG543" s="71">
        <f>BA543*$H543</f>
        <v>0</v>
      </c>
      <c r="BH543" s="68">
        <f>SUM(BI543:BM543)</f>
        <v>0</v>
      </c>
      <c r="BI543" s="69"/>
      <c r="BJ543" s="69"/>
      <c r="BK543" s="69"/>
      <c r="BL543" s="69"/>
      <c r="BM543" s="69"/>
      <c r="BN543" s="71">
        <f>BH543*$H543</f>
        <v>0</v>
      </c>
      <c r="BO543" s="68">
        <f>SUM(BP543:BT543)</f>
        <v>0</v>
      </c>
      <c r="BP543" s="69"/>
      <c r="BQ543" s="69"/>
      <c r="BR543" s="69"/>
      <c r="BS543" s="69"/>
      <c r="BT543" s="69"/>
      <c r="BU543" s="71">
        <f>BO543*$H543</f>
        <v>0</v>
      </c>
      <c r="BV543" s="68">
        <f>SUM(BW543:CA543)</f>
        <v>0</v>
      </c>
      <c r="BW543" s="69"/>
      <c r="BX543" s="69"/>
      <c r="BY543" s="69"/>
      <c r="BZ543" s="69"/>
      <c r="CA543" s="69"/>
      <c r="CB543" s="71">
        <f>BV543*$H543</f>
        <v>0</v>
      </c>
      <c r="CC543" s="68">
        <f>SUM(CD543:CH543)</f>
        <v>0</v>
      </c>
      <c r="CD543" s="69"/>
      <c r="CE543" s="69"/>
      <c r="CF543" s="69"/>
      <c r="CG543" s="69"/>
      <c r="CH543" s="69"/>
      <c r="CI543" s="71">
        <f>CC543*$H543</f>
        <v>0</v>
      </c>
      <c r="CJ543" s="68">
        <f>SUM(CK543:CO543)</f>
        <v>0</v>
      </c>
      <c r="CK543" s="69"/>
      <c r="CL543" s="69"/>
      <c r="CM543" s="69"/>
      <c r="CN543" s="69"/>
      <c r="CO543" s="69"/>
      <c r="CP543" s="71">
        <f>CJ543*$H543</f>
        <v>0</v>
      </c>
      <c r="CQ543" s="68">
        <f>SUM(CR543:CV543)</f>
        <v>0</v>
      </c>
      <c r="CR543" s="69"/>
      <c r="CS543" s="69"/>
      <c r="CT543" s="69"/>
      <c r="CU543" s="69"/>
      <c r="CV543" s="69"/>
      <c r="CW543" s="71">
        <f>CQ543*$H543</f>
        <v>0</v>
      </c>
      <c r="CX543" s="68">
        <f>SUM(CY543:DC543)</f>
        <v>0</v>
      </c>
      <c r="CY543" s="69"/>
      <c r="CZ543" s="69"/>
      <c r="DA543" s="69"/>
      <c r="DB543" s="69"/>
      <c r="DC543" s="69"/>
      <c r="DD543" s="71">
        <f>CX543*$H543</f>
        <v>0</v>
      </c>
      <c r="DE543" s="68">
        <f>SUM(DF543:DJ543)</f>
        <v>0</v>
      </c>
      <c r="DF543" s="69"/>
      <c r="DG543" s="69"/>
      <c r="DH543" s="69"/>
      <c r="DI543" s="69"/>
      <c r="DJ543" s="69"/>
      <c r="DK543" s="71">
        <f>DE543*$H543</f>
        <v>0</v>
      </c>
      <c r="DL543" s="68">
        <f>SUM(DM543:DQ543)</f>
        <v>0</v>
      </c>
      <c r="DM543" s="69"/>
      <c r="DN543" s="69"/>
      <c r="DO543" s="69"/>
      <c r="DP543" s="69"/>
      <c r="DQ543" s="69"/>
      <c r="DR543" s="71">
        <f>DL543*$H543</f>
        <v>0</v>
      </c>
      <c r="DS543" s="68">
        <f>SUM(DT543:DX543)</f>
        <v>0</v>
      </c>
      <c r="DT543" s="69"/>
      <c r="DU543" s="69"/>
      <c r="DV543" s="69"/>
      <c r="DW543" s="69"/>
      <c r="DX543" s="69"/>
      <c r="DY543" s="71">
        <f>DS543*$H543</f>
        <v>0</v>
      </c>
      <c r="DZ543" s="68">
        <f>SUM(EA543:EE543)</f>
        <v>0</v>
      </c>
      <c r="EA543" s="69"/>
      <c r="EB543" s="69"/>
      <c r="EC543" s="69"/>
      <c r="ED543" s="69"/>
      <c r="EE543" s="69"/>
      <c r="EF543" s="71">
        <f>DZ543*$H543</f>
        <v>0</v>
      </c>
      <c r="EG543" s="70">
        <f t="shared" si="676"/>
        <v>1</v>
      </c>
      <c r="EH543" s="73">
        <f t="shared" si="677"/>
        <v>0</v>
      </c>
      <c r="EI543" s="70">
        <f t="shared" si="675"/>
        <v>0</v>
      </c>
      <c r="EJ543" s="66">
        <f t="shared" si="637"/>
        <v>0</v>
      </c>
      <c r="EM543" s="67"/>
    </row>
    <row r="544" spans="1:143" outlineLevel="1" x14ac:dyDescent="0.2">
      <c r="A544" s="302" t="s">
        <v>574</v>
      </c>
      <c r="B544" s="303" t="s">
        <v>173</v>
      </c>
      <c r="C544" s="306" t="str">
        <f>IFERROR(IFERROR(IF(MATCH(B544,[1]SINAPI!$A$3:$A$7037,0),(PROPER(VLOOKUP(B544,[1]SINAPI!$A$3:$E$7037,5,0))),0),IFERROR(IF(MATCH(B544,'[1]CDHU-182'!$A$9:$A$4098,0),(UPPER(VLOOKUP(B544,'[1]CDHU-182'!$A$9:$H$4098,8,0))),0),IFERROR(IF(MATCH(B544,[1]FDE!$A$7:$A$3232,0),(VLOOKUP(B544,[1]FDE!$A$7:$E$3232,5,0)),0),IF(MATCH(B544,'[1]SIURB Edif'!$A$2:$A$2699,0),(PROPER(VLOOKUP(B544,'[1]SIURB Edif'!A$2:E$2699,5,0))),0))))," ")</f>
        <v>CDHU-182</v>
      </c>
      <c r="D544" s="169" t="s">
        <v>829</v>
      </c>
      <c r="E544" s="170" t="s">
        <v>339</v>
      </c>
      <c r="F544" s="174">
        <v>14.25</v>
      </c>
      <c r="G544" s="74"/>
      <c r="H544" s="177">
        <f>ROUND(IFERROR(F544*G544," - "),2)</f>
        <v>0</v>
      </c>
      <c r="I544" s="178" t="e">
        <f>H544/$G$686</f>
        <v>#DIV/0!</v>
      </c>
      <c r="J544" s="19">
        <f>EG544</f>
        <v>1</v>
      </c>
      <c r="K544" s="68">
        <f>SUM(L544:P544)</f>
        <v>0</v>
      </c>
      <c r="L544" s="69"/>
      <c r="M544" s="69"/>
      <c r="N544" s="69"/>
      <c r="O544" s="69"/>
      <c r="P544" s="69"/>
      <c r="Q544" s="73">
        <f>K544*$H544</f>
        <v>0</v>
      </c>
      <c r="R544" s="68">
        <f>SUM(S544:W544)</f>
        <v>0</v>
      </c>
      <c r="S544" s="69"/>
      <c r="T544" s="69"/>
      <c r="U544" s="69"/>
      <c r="V544" s="69"/>
      <c r="W544" s="69"/>
      <c r="X544" s="71">
        <f>R544*$H544</f>
        <v>0</v>
      </c>
      <c r="Y544" s="68">
        <f>SUM(Z544:AD544)</f>
        <v>0</v>
      </c>
      <c r="Z544" s="69"/>
      <c r="AA544" s="69"/>
      <c r="AB544" s="69"/>
      <c r="AC544" s="69"/>
      <c r="AD544" s="69"/>
      <c r="AE544" s="71">
        <f>Y544*$H544</f>
        <v>0</v>
      </c>
      <c r="AF544" s="68">
        <f>SUM(AG544:AK544)</f>
        <v>0</v>
      </c>
      <c r="AG544" s="69"/>
      <c r="AH544" s="69"/>
      <c r="AI544" s="69"/>
      <c r="AJ544" s="69"/>
      <c r="AK544" s="69"/>
      <c r="AL544" s="71">
        <f>AF544*$H544</f>
        <v>0</v>
      </c>
      <c r="AM544" s="68">
        <f>SUM(AN544:AR544)</f>
        <v>0</v>
      </c>
      <c r="AN544" s="69"/>
      <c r="AO544" s="69"/>
      <c r="AP544" s="69"/>
      <c r="AQ544" s="69"/>
      <c r="AR544" s="69"/>
      <c r="AS544" s="71">
        <f>AM544*$H544</f>
        <v>0</v>
      </c>
      <c r="AT544" s="68">
        <f>SUM(AU544:AY544)</f>
        <v>0</v>
      </c>
      <c r="AU544" s="69"/>
      <c r="AV544" s="69"/>
      <c r="AW544" s="69"/>
      <c r="AX544" s="69"/>
      <c r="AY544" s="69"/>
      <c r="AZ544" s="71">
        <f>AT544*$H544</f>
        <v>0</v>
      </c>
      <c r="BA544" s="68">
        <f>SUM(BB544:BF544)</f>
        <v>0</v>
      </c>
      <c r="BB544" s="69"/>
      <c r="BC544" s="69"/>
      <c r="BD544" s="69"/>
      <c r="BE544" s="69"/>
      <c r="BF544" s="69"/>
      <c r="BG544" s="71">
        <f>BA544*$H544</f>
        <v>0</v>
      </c>
      <c r="BH544" s="68">
        <f>SUM(BI544:BM544)</f>
        <v>0</v>
      </c>
      <c r="BI544" s="69"/>
      <c r="BJ544" s="69"/>
      <c r="BK544" s="69"/>
      <c r="BL544" s="69"/>
      <c r="BM544" s="69"/>
      <c r="BN544" s="71">
        <f>BH544*$H544</f>
        <v>0</v>
      </c>
      <c r="BO544" s="68">
        <f>SUM(BP544:BT544)</f>
        <v>0</v>
      </c>
      <c r="BP544" s="69"/>
      <c r="BQ544" s="69"/>
      <c r="BR544" s="69"/>
      <c r="BS544" s="69"/>
      <c r="BT544" s="69"/>
      <c r="BU544" s="71">
        <f>BO544*$H544</f>
        <v>0</v>
      </c>
      <c r="BV544" s="68">
        <f>SUM(BW544:CA544)</f>
        <v>0</v>
      </c>
      <c r="BW544" s="69"/>
      <c r="BX544" s="69"/>
      <c r="BY544" s="69"/>
      <c r="BZ544" s="69"/>
      <c r="CA544" s="69"/>
      <c r="CB544" s="71">
        <f>BV544*$H544</f>
        <v>0</v>
      </c>
      <c r="CC544" s="68">
        <f>SUM(CD544:CH544)</f>
        <v>0</v>
      </c>
      <c r="CD544" s="69"/>
      <c r="CE544" s="69"/>
      <c r="CF544" s="69"/>
      <c r="CG544" s="69"/>
      <c r="CH544" s="69"/>
      <c r="CI544" s="71">
        <f>CC544*$H544</f>
        <v>0</v>
      </c>
      <c r="CJ544" s="68">
        <f>SUM(CK544:CO544)</f>
        <v>0</v>
      </c>
      <c r="CK544" s="69"/>
      <c r="CL544" s="69"/>
      <c r="CM544" s="69"/>
      <c r="CN544" s="69"/>
      <c r="CO544" s="69"/>
      <c r="CP544" s="71">
        <f>CJ544*$H544</f>
        <v>0</v>
      </c>
      <c r="CQ544" s="68">
        <f>SUM(CR544:CV544)</f>
        <v>0</v>
      </c>
      <c r="CR544" s="69"/>
      <c r="CS544" s="69"/>
      <c r="CT544" s="69"/>
      <c r="CU544" s="69"/>
      <c r="CV544" s="69"/>
      <c r="CW544" s="71">
        <f>CQ544*$H544</f>
        <v>0</v>
      </c>
      <c r="CX544" s="68">
        <f>SUM(CY544:DC544)</f>
        <v>0</v>
      </c>
      <c r="CY544" s="69"/>
      <c r="CZ544" s="69"/>
      <c r="DA544" s="69"/>
      <c r="DB544" s="69"/>
      <c r="DC544" s="69"/>
      <c r="DD544" s="71">
        <f>CX544*$H544</f>
        <v>0</v>
      </c>
      <c r="DE544" s="68">
        <f>SUM(DF544:DJ544)</f>
        <v>0</v>
      </c>
      <c r="DF544" s="69"/>
      <c r="DG544" s="69"/>
      <c r="DH544" s="69"/>
      <c r="DI544" s="69"/>
      <c r="DJ544" s="69"/>
      <c r="DK544" s="71">
        <f>DE544*$H544</f>
        <v>0</v>
      </c>
      <c r="DL544" s="68">
        <f>SUM(DM544:DQ544)</f>
        <v>0</v>
      </c>
      <c r="DM544" s="69"/>
      <c r="DN544" s="69"/>
      <c r="DO544" s="69"/>
      <c r="DP544" s="69"/>
      <c r="DQ544" s="69"/>
      <c r="DR544" s="71">
        <f>DL544*$H544</f>
        <v>0</v>
      </c>
      <c r="DS544" s="68">
        <f>SUM(DT544:DX544)</f>
        <v>0</v>
      </c>
      <c r="DT544" s="69"/>
      <c r="DU544" s="69"/>
      <c r="DV544" s="69"/>
      <c r="DW544" s="69"/>
      <c r="DX544" s="69"/>
      <c r="DY544" s="71">
        <f>DS544*$H544</f>
        <v>0</v>
      </c>
      <c r="DZ544" s="68">
        <f>SUM(EA544:EE544)</f>
        <v>0</v>
      </c>
      <c r="EA544" s="69"/>
      <c r="EB544" s="69"/>
      <c r="EC544" s="69"/>
      <c r="ED544" s="69"/>
      <c r="EE544" s="69"/>
      <c r="EF544" s="71">
        <f>DZ544*$H544</f>
        <v>0</v>
      </c>
      <c r="EG544" s="70">
        <f>1-EI544</f>
        <v>1</v>
      </c>
      <c r="EH544" s="73">
        <f>H544-EJ544</f>
        <v>0</v>
      </c>
      <c r="EI544" s="70">
        <f>SUM(CJ544,CC544,BV544,BO544,BH544,BA544,AT544,AM544,AF544,Y544,R544,K544,CQ544,CX544,DE544,DL544,DS544,DZ544)</f>
        <v>0</v>
      </c>
      <c r="EJ544" s="66">
        <f>SUM(CP544,CI544,CB544,BU544,BN544,BG544,AZ544,AS544,AL544,AE544,X544,Q544,CW544,DD544,DK544,DR544,DY544,EF544)</f>
        <v>0</v>
      </c>
      <c r="EM544" s="67"/>
    </row>
    <row r="545" spans="1:143" outlineLevel="1" x14ac:dyDescent="0.2">
      <c r="A545" s="313" t="s">
        <v>244</v>
      </c>
      <c r="B545" s="314"/>
      <c r="C545" s="307"/>
      <c r="D545" s="176" t="s">
        <v>592</v>
      </c>
      <c r="E545" s="28">
        <f>SUM(H546:H546)</f>
        <v>0</v>
      </c>
      <c r="F545" s="28"/>
      <c r="G545" s="28"/>
      <c r="H545" s="28"/>
      <c r="I545" s="27" t="e">
        <f>E545/$G$686</f>
        <v>#DIV/0!</v>
      </c>
      <c r="J545" s="19"/>
      <c r="K545" s="68"/>
      <c r="L545" s="69"/>
      <c r="M545" s="69"/>
      <c r="N545" s="69"/>
      <c r="O545" s="69"/>
      <c r="P545" s="70"/>
      <c r="Q545" s="73"/>
      <c r="R545" s="68"/>
      <c r="S545" s="69"/>
      <c r="T545" s="69"/>
      <c r="U545" s="69"/>
      <c r="V545" s="69"/>
      <c r="W545" s="70"/>
      <c r="X545" s="71"/>
      <c r="Y545" s="68"/>
      <c r="Z545" s="69"/>
      <c r="AA545" s="69"/>
      <c r="AB545" s="69"/>
      <c r="AC545" s="69"/>
      <c r="AD545" s="70"/>
      <c r="AE545" s="71"/>
      <c r="AF545" s="68"/>
      <c r="AG545" s="69"/>
      <c r="AH545" s="69"/>
      <c r="AI545" s="69"/>
      <c r="AJ545" s="69"/>
      <c r="AK545" s="70"/>
      <c r="AL545" s="71"/>
      <c r="AM545" s="68"/>
      <c r="AN545" s="69"/>
      <c r="AO545" s="69"/>
      <c r="AP545" s="69"/>
      <c r="AQ545" s="69"/>
      <c r="AR545" s="70"/>
      <c r="AS545" s="71"/>
      <c r="AT545" s="68"/>
      <c r="AU545" s="69"/>
      <c r="AV545" s="69"/>
      <c r="AW545" s="69"/>
      <c r="AX545" s="69"/>
      <c r="AY545" s="70"/>
      <c r="AZ545" s="71"/>
      <c r="BA545" s="68"/>
      <c r="BB545" s="69"/>
      <c r="BC545" s="69"/>
      <c r="BD545" s="69"/>
      <c r="BE545" s="69"/>
      <c r="BF545" s="70"/>
      <c r="BG545" s="71"/>
      <c r="BH545" s="68"/>
      <c r="BI545" s="69"/>
      <c r="BJ545" s="69"/>
      <c r="BK545" s="69"/>
      <c r="BL545" s="69"/>
      <c r="BM545" s="70"/>
      <c r="BN545" s="71"/>
      <c r="BO545" s="68"/>
      <c r="BP545" s="69"/>
      <c r="BQ545" s="69"/>
      <c r="BR545" s="69"/>
      <c r="BS545" s="69"/>
      <c r="BT545" s="70"/>
      <c r="BU545" s="71"/>
      <c r="BV545" s="68"/>
      <c r="BW545" s="69"/>
      <c r="BX545" s="69"/>
      <c r="BY545" s="69"/>
      <c r="BZ545" s="69"/>
      <c r="CA545" s="70"/>
      <c r="CB545" s="71"/>
      <c r="CC545" s="68"/>
      <c r="CD545" s="69"/>
      <c r="CE545" s="69"/>
      <c r="CF545" s="69"/>
      <c r="CG545" s="69"/>
      <c r="CH545" s="70"/>
      <c r="CI545" s="71"/>
      <c r="CJ545" s="68"/>
      <c r="CK545" s="69"/>
      <c r="CL545" s="69"/>
      <c r="CM545" s="69"/>
      <c r="CN545" s="69"/>
      <c r="CO545" s="70"/>
      <c r="CP545" s="71"/>
      <c r="CQ545" s="68"/>
      <c r="CR545" s="69"/>
      <c r="CS545" s="69"/>
      <c r="CT545" s="69"/>
      <c r="CU545" s="69"/>
      <c r="CV545" s="70"/>
      <c r="CW545" s="71"/>
      <c r="CX545" s="68"/>
      <c r="CY545" s="69"/>
      <c r="CZ545" s="69"/>
      <c r="DA545" s="69"/>
      <c r="DB545" s="69"/>
      <c r="DC545" s="70"/>
      <c r="DD545" s="71"/>
      <c r="DE545" s="68"/>
      <c r="DF545" s="69"/>
      <c r="DG545" s="69"/>
      <c r="DH545" s="69"/>
      <c r="DI545" s="69"/>
      <c r="DJ545" s="70"/>
      <c r="DK545" s="71"/>
      <c r="DL545" s="68"/>
      <c r="DM545" s="69"/>
      <c r="DN545" s="69"/>
      <c r="DO545" s="69"/>
      <c r="DP545" s="69"/>
      <c r="DQ545" s="70"/>
      <c r="DR545" s="71"/>
      <c r="DS545" s="68"/>
      <c r="DT545" s="69"/>
      <c r="DU545" s="69"/>
      <c r="DV545" s="69"/>
      <c r="DW545" s="69"/>
      <c r="DX545" s="70"/>
      <c r="DY545" s="71"/>
      <c r="DZ545" s="68"/>
      <c r="EA545" s="69"/>
      <c r="EB545" s="69"/>
      <c r="EC545" s="69"/>
      <c r="ED545" s="69"/>
      <c r="EE545" s="70"/>
      <c r="EF545" s="71"/>
      <c r="EG545" s="70">
        <f t="shared" ref="EG545:EG549" si="678">1-EI545</f>
        <v>1</v>
      </c>
      <c r="EH545" s="73">
        <f t="shared" ref="EH545:EH549" si="679">H545-EJ545</f>
        <v>0</v>
      </c>
      <c r="EI545" s="70">
        <f t="shared" ref="EI545:EI549" si="680">SUM(CJ545,CC545,BV545,BO545,BH545,BA545,AT545,AM545,AF545,Y545,R545,K545,CQ545,CX545,DE545,DL545,DS545,DZ545)</f>
        <v>0</v>
      </c>
      <c r="EJ545" s="66">
        <f t="shared" ref="EJ545:EJ549" si="681">SUM(CP545,CI545,CB545,BU545,BN545,BG545,AZ545,AS545,AL545,AE545,X545,Q545,CW545,DD545,DK545,DR545,DY545,EF545)</f>
        <v>0</v>
      </c>
      <c r="EM545" s="67"/>
    </row>
    <row r="546" spans="1:143" ht="25.5" outlineLevel="1" x14ac:dyDescent="0.2">
      <c r="A546" s="302" t="s">
        <v>572</v>
      </c>
      <c r="B546" s="303" t="s">
        <v>187</v>
      </c>
      <c r="C546" s="306" t="str">
        <f>IFERROR(IFERROR(IF(MATCH(B546,[1]SINAPI!$A$3:$A$7037,0),(PROPER(VLOOKUP(B546,[1]SINAPI!$A$3:$E$7037,5,0))),0),IFERROR(IF(MATCH(B546,'[1]CDHU-182'!$A$9:$A$4098,0),(UPPER(VLOOKUP(B546,'[1]CDHU-182'!$A$9:$H$4098,8,0))),0),IFERROR(IF(MATCH(B546,[1]FDE!$A$7:$A$3232,0),(VLOOKUP(B546,[1]FDE!$A$7:$E$3232,5,0)),0),IF(MATCH(B546,'[1]SIURB Edif'!$A$2:$A$2699,0),(PROPER(VLOOKUP(B546,'[1]SIURB Edif'!A$2:E$2699,5,0))),0))))," ")</f>
        <v>CDHU-182</v>
      </c>
      <c r="D546" s="169" t="s">
        <v>830</v>
      </c>
      <c r="E546" s="170" t="s">
        <v>339</v>
      </c>
      <c r="F546" s="174">
        <v>4.09</v>
      </c>
      <c r="G546" s="74"/>
      <c r="H546" s="177">
        <f>ROUND(IFERROR(F546*G546," - "),2)</f>
        <v>0</v>
      </c>
      <c r="I546" s="178" t="e">
        <f>H546/$G$686</f>
        <v>#DIV/0!</v>
      </c>
      <c r="J546" s="19">
        <f t="shared" ref="J546:J549" si="682">EG546</f>
        <v>1</v>
      </c>
      <c r="K546" s="68">
        <f>SUM(L546:P546)</f>
        <v>0</v>
      </c>
      <c r="L546" s="69"/>
      <c r="M546" s="69"/>
      <c r="N546" s="69"/>
      <c r="O546" s="69"/>
      <c r="P546" s="69"/>
      <c r="Q546" s="73">
        <f>K546*$H546</f>
        <v>0</v>
      </c>
      <c r="R546" s="68">
        <f>SUM(S546:W546)</f>
        <v>0</v>
      </c>
      <c r="S546" s="69"/>
      <c r="T546" s="69"/>
      <c r="U546" s="69"/>
      <c r="V546" s="69"/>
      <c r="W546" s="69"/>
      <c r="X546" s="71">
        <f>R546*$H546</f>
        <v>0</v>
      </c>
      <c r="Y546" s="68">
        <f>SUM(Z546:AD546)</f>
        <v>0</v>
      </c>
      <c r="Z546" s="69"/>
      <c r="AA546" s="69"/>
      <c r="AB546" s="69"/>
      <c r="AC546" s="69"/>
      <c r="AD546" s="69"/>
      <c r="AE546" s="71">
        <f>Y546*$H546</f>
        <v>0</v>
      </c>
      <c r="AF546" s="68">
        <f>SUM(AG546:AK546)</f>
        <v>0</v>
      </c>
      <c r="AG546" s="69"/>
      <c r="AH546" s="69"/>
      <c r="AI546" s="69"/>
      <c r="AJ546" s="69"/>
      <c r="AK546" s="69"/>
      <c r="AL546" s="71">
        <f>AF546*$H546</f>
        <v>0</v>
      </c>
      <c r="AM546" s="68">
        <f>SUM(AN546:AR546)</f>
        <v>0</v>
      </c>
      <c r="AN546" s="69"/>
      <c r="AO546" s="69"/>
      <c r="AP546" s="69"/>
      <c r="AQ546" s="69"/>
      <c r="AR546" s="69"/>
      <c r="AS546" s="71">
        <f>AM546*$H546</f>
        <v>0</v>
      </c>
      <c r="AT546" s="68">
        <f>SUM(AU546:AY546)</f>
        <v>0</v>
      </c>
      <c r="AU546" s="69"/>
      <c r="AV546" s="69"/>
      <c r="AW546" s="69"/>
      <c r="AX546" s="69"/>
      <c r="AY546" s="69"/>
      <c r="AZ546" s="71">
        <f>AT546*$H546</f>
        <v>0</v>
      </c>
      <c r="BA546" s="68">
        <f>SUM(BB546:BF546)</f>
        <v>0</v>
      </c>
      <c r="BB546" s="69"/>
      <c r="BC546" s="69"/>
      <c r="BD546" s="69"/>
      <c r="BE546" s="69"/>
      <c r="BF546" s="69"/>
      <c r="BG546" s="71">
        <f>BA546*$H546</f>
        <v>0</v>
      </c>
      <c r="BH546" s="68">
        <f>SUM(BI546:BM546)</f>
        <v>0</v>
      </c>
      <c r="BI546" s="69"/>
      <c r="BJ546" s="69"/>
      <c r="BK546" s="69"/>
      <c r="BL546" s="69"/>
      <c r="BM546" s="69"/>
      <c r="BN546" s="71">
        <f>BH546*$H546</f>
        <v>0</v>
      </c>
      <c r="BO546" s="68">
        <f>SUM(BP546:BT546)</f>
        <v>0</v>
      </c>
      <c r="BP546" s="69"/>
      <c r="BQ546" s="69"/>
      <c r="BR546" s="69"/>
      <c r="BS546" s="69"/>
      <c r="BT546" s="69"/>
      <c r="BU546" s="71">
        <f>BO546*$H546</f>
        <v>0</v>
      </c>
      <c r="BV546" s="68">
        <f>SUM(BW546:CA546)</f>
        <v>0</v>
      </c>
      <c r="BW546" s="69"/>
      <c r="BX546" s="69"/>
      <c r="BY546" s="69"/>
      <c r="BZ546" s="69"/>
      <c r="CA546" s="69"/>
      <c r="CB546" s="71">
        <f>BV546*$H546</f>
        <v>0</v>
      </c>
      <c r="CC546" s="68">
        <f>SUM(CD546:CH546)</f>
        <v>0</v>
      </c>
      <c r="CD546" s="69"/>
      <c r="CE546" s="69"/>
      <c r="CF546" s="69"/>
      <c r="CG546" s="69"/>
      <c r="CH546" s="69"/>
      <c r="CI546" s="71">
        <f>CC546*$H546</f>
        <v>0</v>
      </c>
      <c r="CJ546" s="68">
        <f>SUM(CK546:CO546)</f>
        <v>0</v>
      </c>
      <c r="CK546" s="69"/>
      <c r="CL546" s="69"/>
      <c r="CM546" s="69"/>
      <c r="CN546" s="69"/>
      <c r="CO546" s="69"/>
      <c r="CP546" s="71">
        <f>CJ546*$H546</f>
        <v>0</v>
      </c>
      <c r="CQ546" s="68">
        <f>SUM(CR546:CV546)</f>
        <v>0</v>
      </c>
      <c r="CR546" s="69"/>
      <c r="CS546" s="69"/>
      <c r="CT546" s="69"/>
      <c r="CU546" s="69"/>
      <c r="CV546" s="69"/>
      <c r="CW546" s="71">
        <f>CQ546*$H546</f>
        <v>0</v>
      </c>
      <c r="CX546" s="68">
        <f>SUM(CY546:DC546)</f>
        <v>0</v>
      </c>
      <c r="CY546" s="69"/>
      <c r="CZ546" s="69"/>
      <c r="DA546" s="69"/>
      <c r="DB546" s="69"/>
      <c r="DC546" s="69"/>
      <c r="DD546" s="71">
        <f>CX546*$H546</f>
        <v>0</v>
      </c>
      <c r="DE546" s="68">
        <f>SUM(DF546:DJ546)</f>
        <v>0</v>
      </c>
      <c r="DF546" s="69"/>
      <c r="DG546" s="69"/>
      <c r="DH546" s="69"/>
      <c r="DI546" s="69"/>
      <c r="DJ546" s="69"/>
      <c r="DK546" s="71">
        <f>DE546*$H546</f>
        <v>0</v>
      </c>
      <c r="DL546" s="68">
        <f>SUM(DM546:DQ546)</f>
        <v>0</v>
      </c>
      <c r="DM546" s="69"/>
      <c r="DN546" s="69"/>
      <c r="DO546" s="69"/>
      <c r="DP546" s="69"/>
      <c r="DQ546" s="69"/>
      <c r="DR546" s="71">
        <f>DL546*$H546</f>
        <v>0</v>
      </c>
      <c r="DS546" s="68">
        <f>SUM(DT546:DX546)</f>
        <v>0</v>
      </c>
      <c r="DT546" s="69"/>
      <c r="DU546" s="69"/>
      <c r="DV546" s="69"/>
      <c r="DW546" s="69"/>
      <c r="DX546" s="69"/>
      <c r="DY546" s="71">
        <f>DS546*$H546</f>
        <v>0</v>
      </c>
      <c r="DZ546" s="68">
        <f>SUM(EA546:EE546)</f>
        <v>0</v>
      </c>
      <c r="EA546" s="69"/>
      <c r="EB546" s="69"/>
      <c r="EC546" s="69"/>
      <c r="ED546" s="69"/>
      <c r="EE546" s="69"/>
      <c r="EF546" s="71">
        <f>DZ546*$H546</f>
        <v>0</v>
      </c>
      <c r="EG546" s="70">
        <f t="shared" si="678"/>
        <v>1</v>
      </c>
      <c r="EH546" s="73">
        <f t="shared" si="679"/>
        <v>0</v>
      </c>
      <c r="EI546" s="70">
        <f t="shared" si="680"/>
        <v>0</v>
      </c>
      <c r="EJ546" s="66">
        <f t="shared" si="681"/>
        <v>0</v>
      </c>
      <c r="EM546" s="67"/>
    </row>
    <row r="547" spans="1:143" outlineLevel="1" x14ac:dyDescent="0.2">
      <c r="A547" s="313" t="s">
        <v>245</v>
      </c>
      <c r="B547" s="314"/>
      <c r="C547" s="307"/>
      <c r="D547" s="176" t="s">
        <v>593</v>
      </c>
      <c r="E547" s="28">
        <f>SUM(H548:H550)</f>
        <v>0</v>
      </c>
      <c r="F547" s="28"/>
      <c r="G547" s="28"/>
      <c r="H547" s="28"/>
      <c r="I547" s="27" t="e">
        <f>E547/$G$686</f>
        <v>#DIV/0!</v>
      </c>
      <c r="J547" s="19">
        <f t="shared" si="682"/>
        <v>1</v>
      </c>
      <c r="K547" s="68"/>
      <c r="L547" s="69"/>
      <c r="M547" s="69"/>
      <c r="N547" s="69"/>
      <c r="O547" s="69"/>
      <c r="P547" s="70"/>
      <c r="Q547" s="73"/>
      <c r="R547" s="68"/>
      <c r="S547" s="69"/>
      <c r="T547" s="69"/>
      <c r="U547" s="69"/>
      <c r="V547" s="69"/>
      <c r="W547" s="70"/>
      <c r="X547" s="71"/>
      <c r="Y547" s="68"/>
      <c r="Z547" s="69"/>
      <c r="AA547" s="69"/>
      <c r="AB547" s="69"/>
      <c r="AC547" s="69"/>
      <c r="AD547" s="70"/>
      <c r="AE547" s="71"/>
      <c r="AF547" s="68"/>
      <c r="AG547" s="69"/>
      <c r="AH547" s="69"/>
      <c r="AI547" s="69"/>
      <c r="AJ547" s="69"/>
      <c r="AK547" s="70"/>
      <c r="AL547" s="71"/>
      <c r="AM547" s="68"/>
      <c r="AN547" s="69"/>
      <c r="AO547" s="69"/>
      <c r="AP547" s="69"/>
      <c r="AQ547" s="69"/>
      <c r="AR547" s="70"/>
      <c r="AS547" s="71"/>
      <c r="AT547" s="68"/>
      <c r="AU547" s="69"/>
      <c r="AV547" s="69"/>
      <c r="AW547" s="69"/>
      <c r="AX547" s="69"/>
      <c r="AY547" s="70"/>
      <c r="AZ547" s="71"/>
      <c r="BA547" s="68"/>
      <c r="BB547" s="69"/>
      <c r="BC547" s="69"/>
      <c r="BD547" s="69"/>
      <c r="BE547" s="69"/>
      <c r="BF547" s="70"/>
      <c r="BG547" s="71"/>
      <c r="BH547" s="68"/>
      <c r="BI547" s="69"/>
      <c r="BJ547" s="69"/>
      <c r="BK547" s="69"/>
      <c r="BL547" s="69"/>
      <c r="BM547" s="70"/>
      <c r="BN547" s="71"/>
      <c r="BO547" s="68"/>
      <c r="BP547" s="69"/>
      <c r="BQ547" s="69"/>
      <c r="BR547" s="69"/>
      <c r="BS547" s="69"/>
      <c r="BT547" s="70"/>
      <c r="BU547" s="71"/>
      <c r="BV547" s="68"/>
      <c r="BW547" s="69"/>
      <c r="BX547" s="69"/>
      <c r="BY547" s="69"/>
      <c r="BZ547" s="69"/>
      <c r="CA547" s="70"/>
      <c r="CB547" s="71"/>
      <c r="CC547" s="68"/>
      <c r="CD547" s="69"/>
      <c r="CE547" s="69"/>
      <c r="CF547" s="69"/>
      <c r="CG547" s="69"/>
      <c r="CH547" s="70"/>
      <c r="CI547" s="71"/>
      <c r="CJ547" s="68"/>
      <c r="CK547" s="69"/>
      <c r="CL547" s="69"/>
      <c r="CM547" s="69"/>
      <c r="CN547" s="69"/>
      <c r="CO547" s="70"/>
      <c r="CP547" s="71"/>
      <c r="CQ547" s="68"/>
      <c r="CR547" s="69"/>
      <c r="CS547" s="69"/>
      <c r="CT547" s="69"/>
      <c r="CU547" s="69"/>
      <c r="CV547" s="70"/>
      <c r="CW547" s="71"/>
      <c r="CX547" s="68"/>
      <c r="CY547" s="69"/>
      <c r="CZ547" s="69"/>
      <c r="DA547" s="69"/>
      <c r="DB547" s="69"/>
      <c r="DC547" s="70"/>
      <c r="DD547" s="71"/>
      <c r="DE547" s="68"/>
      <c r="DF547" s="69"/>
      <c r="DG547" s="69"/>
      <c r="DH547" s="69"/>
      <c r="DI547" s="69"/>
      <c r="DJ547" s="70"/>
      <c r="DK547" s="71"/>
      <c r="DL547" s="68"/>
      <c r="DM547" s="69"/>
      <c r="DN547" s="69"/>
      <c r="DO547" s="69"/>
      <c r="DP547" s="69"/>
      <c r="DQ547" s="70"/>
      <c r="DR547" s="71"/>
      <c r="DS547" s="68"/>
      <c r="DT547" s="69"/>
      <c r="DU547" s="69"/>
      <c r="DV547" s="69"/>
      <c r="DW547" s="69"/>
      <c r="DX547" s="70"/>
      <c r="DY547" s="71"/>
      <c r="DZ547" s="68"/>
      <c r="EA547" s="69"/>
      <c r="EB547" s="69"/>
      <c r="EC547" s="69"/>
      <c r="ED547" s="69"/>
      <c r="EE547" s="70"/>
      <c r="EF547" s="71"/>
      <c r="EG547" s="70">
        <f t="shared" si="678"/>
        <v>1</v>
      </c>
      <c r="EH547" s="73">
        <f t="shared" si="679"/>
        <v>0</v>
      </c>
      <c r="EI547" s="70">
        <f t="shared" si="680"/>
        <v>0</v>
      </c>
      <c r="EJ547" s="66">
        <f t="shared" si="681"/>
        <v>0</v>
      </c>
      <c r="EM547" s="67"/>
    </row>
    <row r="548" spans="1:143" outlineLevel="1" x14ac:dyDescent="0.2">
      <c r="A548" s="302" t="s">
        <v>677</v>
      </c>
      <c r="B548" s="303" t="s">
        <v>188</v>
      </c>
      <c r="C548" s="306" t="str">
        <f>IFERROR(IFERROR(IF(MATCH(B548,[1]SINAPI!$A$3:$A$7037,0),(PROPER(VLOOKUP(B548,[1]SINAPI!$A$3:$E$7037,5,0))),0),IFERROR(IF(MATCH(B548,'[1]CDHU-182'!$A$9:$A$4098,0),(UPPER(VLOOKUP(B548,'[1]CDHU-182'!$A$9:$H$4098,8,0))),0),IFERROR(IF(MATCH(B548,[1]FDE!$A$7:$A$3232,0),(VLOOKUP(B548,[1]FDE!$A$7:$E$3232,5,0)),0),IF(MATCH(B548,'[1]SIURB Edif'!$A$2:$A$2699,0),(PROPER(VLOOKUP(B548,'[1]SIURB Edif'!A$2:E$2699,5,0))),0))))," ")</f>
        <v>CDHU-182</v>
      </c>
      <c r="D548" s="169" t="s">
        <v>831</v>
      </c>
      <c r="E548" s="170" t="s">
        <v>339</v>
      </c>
      <c r="F548" s="174">
        <v>12.14</v>
      </c>
      <c r="G548" s="74"/>
      <c r="H548" s="177">
        <f>ROUND(IFERROR(F548*G548," - "),2)</f>
        <v>0</v>
      </c>
      <c r="I548" s="178" t="e">
        <f>H548/$G$686</f>
        <v>#DIV/0!</v>
      </c>
      <c r="J548" s="19">
        <f t="shared" si="682"/>
        <v>1</v>
      </c>
      <c r="K548" s="68">
        <f>SUM(L548:P548)</f>
        <v>0</v>
      </c>
      <c r="L548" s="69"/>
      <c r="M548" s="69"/>
      <c r="N548" s="69"/>
      <c r="O548" s="69"/>
      <c r="P548" s="69"/>
      <c r="Q548" s="73">
        <f>K548*$H548</f>
        <v>0</v>
      </c>
      <c r="R548" s="68">
        <f>SUM(S548:W548)</f>
        <v>0</v>
      </c>
      <c r="S548" s="69"/>
      <c r="T548" s="69"/>
      <c r="U548" s="69"/>
      <c r="V548" s="69"/>
      <c r="W548" s="69"/>
      <c r="X548" s="71">
        <f>R548*$H548</f>
        <v>0</v>
      </c>
      <c r="Y548" s="68">
        <f>SUM(Z548:AD548)</f>
        <v>0</v>
      </c>
      <c r="Z548" s="69"/>
      <c r="AA548" s="69"/>
      <c r="AB548" s="69"/>
      <c r="AC548" s="69"/>
      <c r="AD548" s="69"/>
      <c r="AE548" s="71">
        <f>Y548*$H548</f>
        <v>0</v>
      </c>
      <c r="AF548" s="68">
        <f>SUM(AG548:AK548)</f>
        <v>0</v>
      </c>
      <c r="AG548" s="69"/>
      <c r="AH548" s="69"/>
      <c r="AI548" s="69"/>
      <c r="AJ548" s="69"/>
      <c r="AK548" s="69"/>
      <c r="AL548" s="71">
        <f>AF548*$H548</f>
        <v>0</v>
      </c>
      <c r="AM548" s="68">
        <f>SUM(AN548:AR548)</f>
        <v>0</v>
      </c>
      <c r="AN548" s="69"/>
      <c r="AO548" s="69"/>
      <c r="AP548" s="69"/>
      <c r="AQ548" s="69"/>
      <c r="AR548" s="69"/>
      <c r="AS548" s="71">
        <f>AM548*$H548</f>
        <v>0</v>
      </c>
      <c r="AT548" s="68">
        <f>SUM(AU548:AY548)</f>
        <v>0</v>
      </c>
      <c r="AU548" s="69"/>
      <c r="AV548" s="69"/>
      <c r="AW548" s="69"/>
      <c r="AX548" s="69"/>
      <c r="AY548" s="69"/>
      <c r="AZ548" s="71">
        <f>AT548*$H548</f>
        <v>0</v>
      </c>
      <c r="BA548" s="68">
        <f>SUM(BB548:BF548)</f>
        <v>0</v>
      </c>
      <c r="BB548" s="69"/>
      <c r="BC548" s="69"/>
      <c r="BD548" s="69"/>
      <c r="BE548" s="69"/>
      <c r="BF548" s="69"/>
      <c r="BG548" s="71">
        <f>BA548*$H548</f>
        <v>0</v>
      </c>
      <c r="BH548" s="68">
        <f>SUM(BI548:BM548)</f>
        <v>0</v>
      </c>
      <c r="BI548" s="69"/>
      <c r="BJ548" s="69"/>
      <c r="BK548" s="69"/>
      <c r="BL548" s="69"/>
      <c r="BM548" s="69"/>
      <c r="BN548" s="71">
        <f>BH548*$H548</f>
        <v>0</v>
      </c>
      <c r="BO548" s="68">
        <f>SUM(BP548:BT548)</f>
        <v>0</v>
      </c>
      <c r="BP548" s="69"/>
      <c r="BQ548" s="69"/>
      <c r="BR548" s="69"/>
      <c r="BS548" s="69"/>
      <c r="BT548" s="69"/>
      <c r="BU548" s="71">
        <f>BO548*$H548</f>
        <v>0</v>
      </c>
      <c r="BV548" s="68">
        <f>SUM(BW548:CA548)</f>
        <v>0</v>
      </c>
      <c r="BW548" s="69"/>
      <c r="BX548" s="69"/>
      <c r="BY548" s="69"/>
      <c r="BZ548" s="69"/>
      <c r="CA548" s="69"/>
      <c r="CB548" s="71">
        <f>BV548*$H548</f>
        <v>0</v>
      </c>
      <c r="CC548" s="68">
        <f>SUM(CD548:CH548)</f>
        <v>0</v>
      </c>
      <c r="CD548" s="69"/>
      <c r="CE548" s="69"/>
      <c r="CF548" s="69"/>
      <c r="CG548" s="69"/>
      <c r="CH548" s="69"/>
      <c r="CI548" s="71">
        <f>CC548*$H548</f>
        <v>0</v>
      </c>
      <c r="CJ548" s="68">
        <f>SUM(CK548:CO548)</f>
        <v>0</v>
      </c>
      <c r="CK548" s="69"/>
      <c r="CL548" s="69"/>
      <c r="CM548" s="69"/>
      <c r="CN548" s="69"/>
      <c r="CO548" s="69"/>
      <c r="CP548" s="71">
        <f>CJ548*$H548</f>
        <v>0</v>
      </c>
      <c r="CQ548" s="68">
        <f>SUM(CR548:CV548)</f>
        <v>0</v>
      </c>
      <c r="CR548" s="69"/>
      <c r="CS548" s="69"/>
      <c r="CT548" s="69"/>
      <c r="CU548" s="69"/>
      <c r="CV548" s="69"/>
      <c r="CW548" s="71">
        <f>CQ548*$H548</f>
        <v>0</v>
      </c>
      <c r="CX548" s="68">
        <f>SUM(CY548:DC548)</f>
        <v>0</v>
      </c>
      <c r="CY548" s="69"/>
      <c r="CZ548" s="69"/>
      <c r="DA548" s="69"/>
      <c r="DB548" s="69"/>
      <c r="DC548" s="69"/>
      <c r="DD548" s="71">
        <f>CX548*$H548</f>
        <v>0</v>
      </c>
      <c r="DE548" s="68">
        <f>SUM(DF548:DJ548)</f>
        <v>0</v>
      </c>
      <c r="DF548" s="69"/>
      <c r="DG548" s="69"/>
      <c r="DH548" s="69"/>
      <c r="DI548" s="69"/>
      <c r="DJ548" s="69"/>
      <c r="DK548" s="71">
        <f>DE548*$H548</f>
        <v>0</v>
      </c>
      <c r="DL548" s="68">
        <f>SUM(DM548:DQ548)</f>
        <v>0</v>
      </c>
      <c r="DM548" s="69"/>
      <c r="DN548" s="69"/>
      <c r="DO548" s="69"/>
      <c r="DP548" s="69"/>
      <c r="DQ548" s="69"/>
      <c r="DR548" s="71">
        <f>DL548*$H548</f>
        <v>0</v>
      </c>
      <c r="DS548" s="68">
        <f>SUM(DT548:DX548)</f>
        <v>0</v>
      </c>
      <c r="DT548" s="69"/>
      <c r="DU548" s="69"/>
      <c r="DV548" s="69"/>
      <c r="DW548" s="69"/>
      <c r="DX548" s="69"/>
      <c r="DY548" s="71">
        <f>DS548*$H548</f>
        <v>0</v>
      </c>
      <c r="DZ548" s="68">
        <f>SUM(EA548:EE548)</f>
        <v>0</v>
      </c>
      <c r="EA548" s="69"/>
      <c r="EB548" s="69"/>
      <c r="EC548" s="69"/>
      <c r="ED548" s="69"/>
      <c r="EE548" s="69"/>
      <c r="EF548" s="71">
        <f>DZ548*$H548</f>
        <v>0</v>
      </c>
      <c r="EG548" s="70">
        <f t="shared" si="678"/>
        <v>1</v>
      </c>
      <c r="EH548" s="73">
        <f t="shared" si="679"/>
        <v>0</v>
      </c>
      <c r="EI548" s="70">
        <f t="shared" si="680"/>
        <v>0</v>
      </c>
      <c r="EJ548" s="66">
        <f t="shared" si="681"/>
        <v>0</v>
      </c>
      <c r="EM548" s="67"/>
    </row>
    <row r="549" spans="1:143" outlineLevel="1" x14ac:dyDescent="0.2">
      <c r="A549" s="302" t="s">
        <v>678</v>
      </c>
      <c r="B549" s="303" t="s">
        <v>212</v>
      </c>
      <c r="C549" s="306" t="str">
        <f>IFERROR(IFERROR(IF(MATCH(B549,[1]SINAPI!$A$3:$A$7037,0),(PROPER(VLOOKUP(B549,[1]SINAPI!$A$3:$E$7037,5,0))),0),IFERROR(IF(MATCH(B549,'[1]CDHU-182'!$A$9:$A$4098,0),(UPPER(VLOOKUP(B549,'[1]CDHU-182'!$A$9:$H$4098,8,0))),0),IFERROR(IF(MATCH(B549,[1]FDE!$A$7:$A$3232,0),(VLOOKUP(B549,[1]FDE!$A$7:$E$3232,5,0)),0),IF(MATCH(B549,'[1]SIURB Edif'!$A$2:$A$2699,0),(PROPER(VLOOKUP(B549,'[1]SIURB Edif'!A$2:E$2699,5,0))),0))))," ")</f>
        <v>CDHU-182</v>
      </c>
      <c r="D549" s="169" t="s">
        <v>832</v>
      </c>
      <c r="E549" s="170" t="s">
        <v>339</v>
      </c>
      <c r="F549" s="174">
        <v>0.51</v>
      </c>
      <c r="G549" s="74"/>
      <c r="H549" s="177">
        <f>ROUND(IFERROR(F549*G549," - "),2)</f>
        <v>0</v>
      </c>
      <c r="I549" s="178" t="e">
        <f>H549/$G$686</f>
        <v>#DIV/0!</v>
      </c>
      <c r="J549" s="19">
        <f t="shared" si="682"/>
        <v>1</v>
      </c>
      <c r="K549" s="68">
        <f>SUM(L549:P549)</f>
        <v>0</v>
      </c>
      <c r="L549" s="69"/>
      <c r="M549" s="69"/>
      <c r="N549" s="69"/>
      <c r="O549" s="69"/>
      <c r="P549" s="69"/>
      <c r="Q549" s="73">
        <f>K549*$H549</f>
        <v>0</v>
      </c>
      <c r="R549" s="68">
        <f>SUM(S549:W549)</f>
        <v>0</v>
      </c>
      <c r="S549" s="69"/>
      <c r="T549" s="69"/>
      <c r="U549" s="69"/>
      <c r="V549" s="69"/>
      <c r="W549" s="69"/>
      <c r="X549" s="71">
        <f>R549*$H549</f>
        <v>0</v>
      </c>
      <c r="Y549" s="68">
        <f>SUM(Z549:AD549)</f>
        <v>0</v>
      </c>
      <c r="Z549" s="69"/>
      <c r="AA549" s="69"/>
      <c r="AB549" s="69"/>
      <c r="AC549" s="69"/>
      <c r="AD549" s="69"/>
      <c r="AE549" s="71">
        <f>Y549*$H549</f>
        <v>0</v>
      </c>
      <c r="AF549" s="68">
        <f>SUM(AG549:AK549)</f>
        <v>0</v>
      </c>
      <c r="AG549" s="69"/>
      <c r="AH549" s="69"/>
      <c r="AI549" s="69"/>
      <c r="AJ549" s="69"/>
      <c r="AK549" s="69"/>
      <c r="AL549" s="71">
        <f>AF549*$H549</f>
        <v>0</v>
      </c>
      <c r="AM549" s="68">
        <f>SUM(AN549:AR549)</f>
        <v>0</v>
      </c>
      <c r="AN549" s="69"/>
      <c r="AO549" s="69"/>
      <c r="AP549" s="69"/>
      <c r="AQ549" s="69"/>
      <c r="AR549" s="69"/>
      <c r="AS549" s="71">
        <f>AM549*$H549</f>
        <v>0</v>
      </c>
      <c r="AT549" s="68">
        <f>SUM(AU549:AY549)</f>
        <v>0</v>
      </c>
      <c r="AU549" s="69"/>
      <c r="AV549" s="69"/>
      <c r="AW549" s="69"/>
      <c r="AX549" s="69"/>
      <c r="AY549" s="69"/>
      <c r="AZ549" s="71">
        <f>AT549*$H549</f>
        <v>0</v>
      </c>
      <c r="BA549" s="68">
        <f>SUM(BB549:BF549)</f>
        <v>0</v>
      </c>
      <c r="BB549" s="69"/>
      <c r="BC549" s="69"/>
      <c r="BD549" s="69"/>
      <c r="BE549" s="69"/>
      <c r="BF549" s="69"/>
      <c r="BG549" s="71">
        <f>BA549*$H549</f>
        <v>0</v>
      </c>
      <c r="BH549" s="68">
        <f>SUM(BI549:BM549)</f>
        <v>0</v>
      </c>
      <c r="BI549" s="69"/>
      <c r="BJ549" s="69"/>
      <c r="BK549" s="69"/>
      <c r="BL549" s="69"/>
      <c r="BM549" s="69"/>
      <c r="BN549" s="71">
        <f>BH549*$H549</f>
        <v>0</v>
      </c>
      <c r="BO549" s="68">
        <f>SUM(BP549:BT549)</f>
        <v>0</v>
      </c>
      <c r="BP549" s="69"/>
      <c r="BQ549" s="69"/>
      <c r="BR549" s="69"/>
      <c r="BS549" s="69"/>
      <c r="BT549" s="69"/>
      <c r="BU549" s="71">
        <f>BO549*$H549</f>
        <v>0</v>
      </c>
      <c r="BV549" s="68">
        <f>SUM(BW549:CA549)</f>
        <v>0</v>
      </c>
      <c r="BW549" s="69"/>
      <c r="BX549" s="69"/>
      <c r="BY549" s="69"/>
      <c r="BZ549" s="69"/>
      <c r="CA549" s="69"/>
      <c r="CB549" s="71">
        <f>BV549*$H549</f>
        <v>0</v>
      </c>
      <c r="CC549" s="68">
        <f>SUM(CD549:CH549)</f>
        <v>0</v>
      </c>
      <c r="CD549" s="69"/>
      <c r="CE549" s="69"/>
      <c r="CF549" s="69"/>
      <c r="CG549" s="69"/>
      <c r="CH549" s="69"/>
      <c r="CI549" s="71">
        <f>CC549*$H549</f>
        <v>0</v>
      </c>
      <c r="CJ549" s="68">
        <f>SUM(CK549:CO549)</f>
        <v>0</v>
      </c>
      <c r="CK549" s="69"/>
      <c r="CL549" s="69"/>
      <c r="CM549" s="69"/>
      <c r="CN549" s="69"/>
      <c r="CO549" s="69"/>
      <c r="CP549" s="71">
        <f>CJ549*$H549</f>
        <v>0</v>
      </c>
      <c r="CQ549" s="68">
        <f>SUM(CR549:CV549)</f>
        <v>0</v>
      </c>
      <c r="CR549" s="69"/>
      <c r="CS549" s="69"/>
      <c r="CT549" s="69"/>
      <c r="CU549" s="69"/>
      <c r="CV549" s="69"/>
      <c r="CW549" s="71">
        <f>CQ549*$H549</f>
        <v>0</v>
      </c>
      <c r="CX549" s="68">
        <f>SUM(CY549:DC549)</f>
        <v>0</v>
      </c>
      <c r="CY549" s="69"/>
      <c r="CZ549" s="69"/>
      <c r="DA549" s="69"/>
      <c r="DB549" s="69"/>
      <c r="DC549" s="69"/>
      <c r="DD549" s="71">
        <f>CX549*$H549</f>
        <v>0</v>
      </c>
      <c r="DE549" s="68">
        <f>SUM(DF549:DJ549)</f>
        <v>0</v>
      </c>
      <c r="DF549" s="69"/>
      <c r="DG549" s="69"/>
      <c r="DH549" s="69"/>
      <c r="DI549" s="69"/>
      <c r="DJ549" s="69"/>
      <c r="DK549" s="71">
        <f>DE549*$H549</f>
        <v>0</v>
      </c>
      <c r="DL549" s="68">
        <f>SUM(DM549:DQ549)</f>
        <v>0</v>
      </c>
      <c r="DM549" s="69"/>
      <c r="DN549" s="69"/>
      <c r="DO549" s="69"/>
      <c r="DP549" s="69"/>
      <c r="DQ549" s="69"/>
      <c r="DR549" s="71">
        <f>DL549*$H549</f>
        <v>0</v>
      </c>
      <c r="DS549" s="68">
        <f>SUM(DT549:DX549)</f>
        <v>0</v>
      </c>
      <c r="DT549" s="69"/>
      <c r="DU549" s="69"/>
      <c r="DV549" s="69"/>
      <c r="DW549" s="69"/>
      <c r="DX549" s="69"/>
      <c r="DY549" s="71">
        <f>DS549*$H549</f>
        <v>0</v>
      </c>
      <c r="DZ549" s="68">
        <f>SUM(EA549:EE549)</f>
        <v>0</v>
      </c>
      <c r="EA549" s="69"/>
      <c r="EB549" s="69"/>
      <c r="EC549" s="69"/>
      <c r="ED549" s="69"/>
      <c r="EE549" s="69"/>
      <c r="EF549" s="71">
        <f>DZ549*$H549</f>
        <v>0</v>
      </c>
      <c r="EG549" s="70">
        <f t="shared" si="678"/>
        <v>1</v>
      </c>
      <c r="EH549" s="73">
        <f t="shared" si="679"/>
        <v>0</v>
      </c>
      <c r="EI549" s="70">
        <f t="shared" si="680"/>
        <v>0</v>
      </c>
      <c r="EJ549" s="66">
        <f t="shared" si="681"/>
        <v>0</v>
      </c>
      <c r="EM549" s="67"/>
    </row>
    <row r="550" spans="1:143" outlineLevel="1" x14ac:dyDescent="0.2">
      <c r="A550" s="302" t="s">
        <v>679</v>
      </c>
      <c r="B550" s="303" t="s">
        <v>253</v>
      </c>
      <c r="C550" s="306" t="str">
        <f>IFERROR(IFERROR(IF(MATCH(B550,[1]SINAPI!$A$3:$A$7037,0),(PROPER(VLOOKUP(B550,[1]SINAPI!$A$3:$E$7037,5,0))),0),IFERROR(IF(MATCH(B550,'[1]CDHU-182'!$A$9:$A$4098,0),(UPPER(VLOOKUP(B550,'[1]CDHU-182'!$A$9:$H$4098,8,0))),0),IFERROR(IF(MATCH(B550,[1]FDE!$A$7:$A$3232,0),(VLOOKUP(B550,[1]FDE!$A$7:$E$3232,5,0)),0),IF(MATCH(B550,'[1]SIURB Edif'!$A$2:$A$2699,0),(PROPER(VLOOKUP(B550,'[1]SIURB Edif'!A$2:E$2699,5,0))),0))))," ")</f>
        <v>CDHU-182</v>
      </c>
      <c r="D550" s="169" t="s">
        <v>871</v>
      </c>
      <c r="E550" s="170" t="s">
        <v>322</v>
      </c>
      <c r="F550" s="174">
        <v>7.68</v>
      </c>
      <c r="G550" s="74"/>
      <c r="H550" s="177">
        <f>ROUND(IFERROR(F550*G550," - "),2)</f>
        <v>0</v>
      </c>
      <c r="I550" s="178" t="e">
        <f>H550/$G$686</f>
        <v>#DIV/0!</v>
      </c>
      <c r="J550" s="19">
        <f>EG550</f>
        <v>1</v>
      </c>
      <c r="K550" s="68">
        <f>SUM(L550:P550)</f>
        <v>0</v>
      </c>
      <c r="L550" s="69"/>
      <c r="M550" s="69"/>
      <c r="N550" s="69"/>
      <c r="O550" s="69"/>
      <c r="P550" s="69"/>
      <c r="Q550" s="73">
        <f>K550*$H550</f>
        <v>0</v>
      </c>
      <c r="R550" s="68">
        <f>SUM(S550:W550)</f>
        <v>0</v>
      </c>
      <c r="S550" s="69"/>
      <c r="T550" s="69"/>
      <c r="U550" s="69"/>
      <c r="V550" s="69"/>
      <c r="W550" s="69"/>
      <c r="X550" s="71">
        <f>R550*$H550</f>
        <v>0</v>
      </c>
      <c r="Y550" s="68">
        <f>SUM(Z550:AD550)</f>
        <v>0</v>
      </c>
      <c r="Z550" s="69"/>
      <c r="AA550" s="69"/>
      <c r="AB550" s="69"/>
      <c r="AC550" s="69"/>
      <c r="AD550" s="69"/>
      <c r="AE550" s="71">
        <f>Y550*$H550</f>
        <v>0</v>
      </c>
      <c r="AF550" s="68">
        <f>SUM(AG550:AK550)</f>
        <v>0</v>
      </c>
      <c r="AG550" s="69"/>
      <c r="AH550" s="69"/>
      <c r="AI550" s="69"/>
      <c r="AJ550" s="69"/>
      <c r="AK550" s="69"/>
      <c r="AL550" s="71">
        <f>AF550*$H550</f>
        <v>0</v>
      </c>
      <c r="AM550" s="68">
        <f>SUM(AN550:AR550)</f>
        <v>0</v>
      </c>
      <c r="AN550" s="69"/>
      <c r="AO550" s="69"/>
      <c r="AP550" s="69"/>
      <c r="AQ550" s="69"/>
      <c r="AR550" s="69"/>
      <c r="AS550" s="71">
        <f>AM550*$H550</f>
        <v>0</v>
      </c>
      <c r="AT550" s="68">
        <f>SUM(AU550:AY550)</f>
        <v>0</v>
      </c>
      <c r="AU550" s="69"/>
      <c r="AV550" s="69"/>
      <c r="AW550" s="69"/>
      <c r="AX550" s="69"/>
      <c r="AY550" s="69"/>
      <c r="AZ550" s="71">
        <f>AT550*$H550</f>
        <v>0</v>
      </c>
      <c r="BA550" s="68">
        <f>SUM(BB550:BF550)</f>
        <v>0</v>
      </c>
      <c r="BB550" s="69"/>
      <c r="BC550" s="69"/>
      <c r="BD550" s="69"/>
      <c r="BE550" s="69"/>
      <c r="BF550" s="69"/>
      <c r="BG550" s="71">
        <f>BA550*$H550</f>
        <v>0</v>
      </c>
      <c r="BH550" s="68">
        <f>SUM(BI550:BM550)</f>
        <v>0</v>
      </c>
      <c r="BI550" s="69"/>
      <c r="BJ550" s="69"/>
      <c r="BK550" s="69"/>
      <c r="BL550" s="69"/>
      <c r="BM550" s="69"/>
      <c r="BN550" s="71">
        <f>BH550*$H550</f>
        <v>0</v>
      </c>
      <c r="BO550" s="68">
        <f>SUM(BP550:BT550)</f>
        <v>0</v>
      </c>
      <c r="BP550" s="69"/>
      <c r="BQ550" s="69"/>
      <c r="BR550" s="69"/>
      <c r="BS550" s="69"/>
      <c r="BT550" s="69"/>
      <c r="BU550" s="71">
        <f>BO550*$H550</f>
        <v>0</v>
      </c>
      <c r="BV550" s="68">
        <f>SUM(BW550:CA550)</f>
        <v>0</v>
      </c>
      <c r="BW550" s="69"/>
      <c r="BX550" s="69"/>
      <c r="BY550" s="69"/>
      <c r="BZ550" s="69"/>
      <c r="CA550" s="69"/>
      <c r="CB550" s="71">
        <f>BV550*$H550</f>
        <v>0</v>
      </c>
      <c r="CC550" s="68">
        <f>SUM(CD550:CH550)</f>
        <v>0</v>
      </c>
      <c r="CD550" s="69"/>
      <c r="CE550" s="69"/>
      <c r="CF550" s="69"/>
      <c r="CG550" s="69"/>
      <c r="CH550" s="69"/>
      <c r="CI550" s="71">
        <f>CC550*$H550</f>
        <v>0</v>
      </c>
      <c r="CJ550" s="68">
        <f>SUM(CK550:CO550)</f>
        <v>0</v>
      </c>
      <c r="CK550" s="69"/>
      <c r="CL550" s="69"/>
      <c r="CM550" s="69"/>
      <c r="CN550" s="69"/>
      <c r="CO550" s="69"/>
      <c r="CP550" s="71">
        <f>CJ550*$H550</f>
        <v>0</v>
      </c>
      <c r="CQ550" s="68">
        <f>SUM(CR550:CV550)</f>
        <v>0</v>
      </c>
      <c r="CR550" s="69"/>
      <c r="CS550" s="69"/>
      <c r="CT550" s="69"/>
      <c r="CU550" s="69"/>
      <c r="CV550" s="69"/>
      <c r="CW550" s="71">
        <f>CQ550*$H550</f>
        <v>0</v>
      </c>
      <c r="CX550" s="68">
        <f>SUM(CY550:DC550)</f>
        <v>0</v>
      </c>
      <c r="CY550" s="69"/>
      <c r="CZ550" s="69"/>
      <c r="DA550" s="69"/>
      <c r="DB550" s="69"/>
      <c r="DC550" s="69"/>
      <c r="DD550" s="71">
        <f>CX550*$H550</f>
        <v>0</v>
      </c>
      <c r="DE550" s="68">
        <f>SUM(DF550:DJ550)</f>
        <v>0</v>
      </c>
      <c r="DF550" s="69"/>
      <c r="DG550" s="69"/>
      <c r="DH550" s="69"/>
      <c r="DI550" s="69"/>
      <c r="DJ550" s="69"/>
      <c r="DK550" s="71">
        <f>DE550*$H550</f>
        <v>0</v>
      </c>
      <c r="DL550" s="68">
        <f>SUM(DM550:DQ550)</f>
        <v>0</v>
      </c>
      <c r="DM550" s="69"/>
      <c r="DN550" s="69"/>
      <c r="DO550" s="69"/>
      <c r="DP550" s="69"/>
      <c r="DQ550" s="69"/>
      <c r="DR550" s="71">
        <f>DL550*$H550</f>
        <v>0</v>
      </c>
      <c r="DS550" s="68">
        <f>SUM(DT550:DX550)</f>
        <v>0</v>
      </c>
      <c r="DT550" s="69"/>
      <c r="DU550" s="69"/>
      <c r="DV550" s="69"/>
      <c r="DW550" s="69"/>
      <c r="DX550" s="69"/>
      <c r="DY550" s="71">
        <f>DS550*$H550</f>
        <v>0</v>
      </c>
      <c r="DZ550" s="68">
        <f>SUM(EA550:EE550)</f>
        <v>0</v>
      </c>
      <c r="EA550" s="69"/>
      <c r="EB550" s="69"/>
      <c r="EC550" s="69"/>
      <c r="ED550" s="69"/>
      <c r="EE550" s="69"/>
      <c r="EF550" s="71">
        <f>DZ550*$H550</f>
        <v>0</v>
      </c>
      <c r="EG550" s="70">
        <f>1-EI550</f>
        <v>1</v>
      </c>
      <c r="EH550" s="73">
        <f>H550-EJ550</f>
        <v>0</v>
      </c>
      <c r="EI550" s="70">
        <f>SUM(CJ550,CC550,BV550,BO550,BH550,BA550,AT550,AM550,AF550,Y550,R550,K550,CQ550,CX550,DE550,DL550,DS550,DZ550)</f>
        <v>0</v>
      </c>
      <c r="EJ550" s="66">
        <f>SUM(CP550,CI550,CB550,BU550,BN550,BG550,AZ550,AS550,AL550,AE550,X550,Q550,CW550,DD550,DK550,DR550,DY550,EF550)</f>
        <v>0</v>
      </c>
      <c r="EM550" s="67"/>
    </row>
    <row r="551" spans="1:143" outlineLevel="1" x14ac:dyDescent="0.2">
      <c r="A551" s="313" t="s">
        <v>680</v>
      </c>
      <c r="B551" s="314"/>
      <c r="C551" s="307"/>
      <c r="D551" s="176" t="s">
        <v>594</v>
      </c>
      <c r="E551" s="28">
        <f>SUM(H552:H555)</f>
        <v>0</v>
      </c>
      <c r="F551" s="28"/>
      <c r="G551" s="28"/>
      <c r="H551" s="28"/>
      <c r="I551" s="27" t="e">
        <f>E551/$G$686</f>
        <v>#DIV/0!</v>
      </c>
      <c r="J551" s="19">
        <f t="shared" ref="J551:J554" si="683">EG551</f>
        <v>1</v>
      </c>
      <c r="K551" s="68"/>
      <c r="L551" s="69"/>
      <c r="M551" s="69"/>
      <c r="N551" s="69"/>
      <c r="O551" s="69"/>
      <c r="P551" s="70"/>
      <c r="Q551" s="73"/>
      <c r="R551" s="68"/>
      <c r="S551" s="69"/>
      <c r="T551" s="69"/>
      <c r="U551" s="69"/>
      <c r="V551" s="69"/>
      <c r="W551" s="70"/>
      <c r="X551" s="71"/>
      <c r="Y551" s="68"/>
      <c r="Z551" s="69"/>
      <c r="AA551" s="69"/>
      <c r="AB551" s="69"/>
      <c r="AC551" s="69"/>
      <c r="AD551" s="70"/>
      <c r="AE551" s="71"/>
      <c r="AF551" s="68"/>
      <c r="AG551" s="69"/>
      <c r="AH551" s="69"/>
      <c r="AI551" s="69"/>
      <c r="AJ551" s="69"/>
      <c r="AK551" s="70"/>
      <c r="AL551" s="71"/>
      <c r="AM551" s="68"/>
      <c r="AN551" s="69"/>
      <c r="AO551" s="69"/>
      <c r="AP551" s="69"/>
      <c r="AQ551" s="69"/>
      <c r="AR551" s="70"/>
      <c r="AS551" s="71"/>
      <c r="AT551" s="68"/>
      <c r="AU551" s="69"/>
      <c r="AV551" s="69"/>
      <c r="AW551" s="69"/>
      <c r="AX551" s="69"/>
      <c r="AY551" s="70"/>
      <c r="AZ551" s="71"/>
      <c r="BA551" s="68"/>
      <c r="BB551" s="69"/>
      <c r="BC551" s="69"/>
      <c r="BD551" s="69"/>
      <c r="BE551" s="69"/>
      <c r="BF551" s="70"/>
      <c r="BG551" s="71"/>
      <c r="BH551" s="68"/>
      <c r="BI551" s="69"/>
      <c r="BJ551" s="69"/>
      <c r="BK551" s="69"/>
      <c r="BL551" s="69"/>
      <c r="BM551" s="70"/>
      <c r="BN551" s="71"/>
      <c r="BO551" s="68"/>
      <c r="BP551" s="69"/>
      <c r="BQ551" s="69"/>
      <c r="BR551" s="69"/>
      <c r="BS551" s="69"/>
      <c r="BT551" s="70"/>
      <c r="BU551" s="71"/>
      <c r="BV551" s="68"/>
      <c r="BW551" s="69"/>
      <c r="BX551" s="69"/>
      <c r="BY551" s="69"/>
      <c r="BZ551" s="69"/>
      <c r="CA551" s="70"/>
      <c r="CB551" s="71"/>
      <c r="CC551" s="68"/>
      <c r="CD551" s="69"/>
      <c r="CE551" s="69"/>
      <c r="CF551" s="69"/>
      <c r="CG551" s="69"/>
      <c r="CH551" s="70"/>
      <c r="CI551" s="71"/>
      <c r="CJ551" s="68"/>
      <c r="CK551" s="69"/>
      <c r="CL551" s="69"/>
      <c r="CM551" s="69"/>
      <c r="CN551" s="69"/>
      <c r="CO551" s="70"/>
      <c r="CP551" s="71"/>
      <c r="CQ551" s="68"/>
      <c r="CR551" s="69"/>
      <c r="CS551" s="69"/>
      <c r="CT551" s="69"/>
      <c r="CU551" s="69"/>
      <c r="CV551" s="70"/>
      <c r="CW551" s="71"/>
      <c r="CX551" s="68"/>
      <c r="CY551" s="69"/>
      <c r="CZ551" s="69"/>
      <c r="DA551" s="69"/>
      <c r="DB551" s="69"/>
      <c r="DC551" s="70"/>
      <c r="DD551" s="71"/>
      <c r="DE551" s="68"/>
      <c r="DF551" s="69"/>
      <c r="DG551" s="69"/>
      <c r="DH551" s="69"/>
      <c r="DI551" s="69"/>
      <c r="DJ551" s="70"/>
      <c r="DK551" s="71"/>
      <c r="DL551" s="68"/>
      <c r="DM551" s="69"/>
      <c r="DN551" s="69"/>
      <c r="DO551" s="69"/>
      <c r="DP551" s="69"/>
      <c r="DQ551" s="70"/>
      <c r="DR551" s="71"/>
      <c r="DS551" s="68"/>
      <c r="DT551" s="69"/>
      <c r="DU551" s="69"/>
      <c r="DV551" s="69"/>
      <c r="DW551" s="69"/>
      <c r="DX551" s="70"/>
      <c r="DY551" s="71"/>
      <c r="DZ551" s="68"/>
      <c r="EA551" s="69"/>
      <c r="EB551" s="69"/>
      <c r="EC551" s="69"/>
      <c r="ED551" s="69"/>
      <c r="EE551" s="70"/>
      <c r="EF551" s="71"/>
      <c r="EG551" s="70">
        <f t="shared" ref="EG551:EG554" si="684">1-EI551</f>
        <v>1</v>
      </c>
      <c r="EH551" s="73">
        <f t="shared" ref="EH551:EH554" si="685">H551-EJ551</f>
        <v>0</v>
      </c>
      <c r="EI551" s="70">
        <f t="shared" ref="EI551:EI554" si="686">SUM(CJ551,CC551,BV551,BO551,BH551,BA551,AT551,AM551,AF551,Y551,R551,K551,CQ551,CX551,DE551,DL551,DS551,DZ551)</f>
        <v>0</v>
      </c>
      <c r="EJ551" s="66">
        <f t="shared" ref="EJ551:EJ554" si="687">SUM(CP551,CI551,CB551,BU551,BN551,BG551,AZ551,AS551,AL551,AE551,X551,Q551,CW551,DD551,DK551,DR551,DY551,EF551)</f>
        <v>0</v>
      </c>
      <c r="EM551" s="67"/>
    </row>
    <row r="552" spans="1:143" outlineLevel="1" x14ac:dyDescent="0.2">
      <c r="A552" s="302" t="s">
        <v>681</v>
      </c>
      <c r="B552" s="303" t="s">
        <v>196</v>
      </c>
      <c r="C552" s="306" t="str">
        <f>IFERROR(IFERROR(IF(MATCH(B552,[1]SINAPI!$A$3:$A$7037,0),(PROPER(VLOOKUP(B552,[1]SINAPI!$A$3:$E$7037,5,0))),0),IFERROR(IF(MATCH(B552,'[1]CDHU-182'!$A$9:$A$4098,0),(UPPER(VLOOKUP(B552,'[1]CDHU-182'!$A$9:$H$4098,8,0))),0),IFERROR(IF(MATCH(B552,[1]FDE!$A$7:$A$3232,0),(VLOOKUP(B552,[1]FDE!$A$7:$E$3232,5,0)),0),IF(MATCH(B552,'[1]SIURB Edif'!$A$2:$A$2699,0),(PROPER(VLOOKUP(B552,'[1]SIURB Edif'!A$2:E$2699,5,0))),0))))," ")</f>
        <v>CDHU-182</v>
      </c>
      <c r="D552" s="169" t="s">
        <v>343</v>
      </c>
      <c r="E552" s="170" t="s">
        <v>339</v>
      </c>
      <c r="F552" s="174">
        <v>0.53</v>
      </c>
      <c r="G552" s="74"/>
      <c r="H552" s="177">
        <f>ROUND(IFERROR(F552*G552," - "),2)</f>
        <v>0</v>
      </c>
      <c r="I552" s="178" t="e">
        <f>H552/$G$686</f>
        <v>#DIV/0!</v>
      </c>
      <c r="J552" s="19">
        <f t="shared" si="683"/>
        <v>1</v>
      </c>
      <c r="K552" s="68">
        <f>SUM(L552:P552)</f>
        <v>0</v>
      </c>
      <c r="L552" s="69"/>
      <c r="M552" s="69"/>
      <c r="N552" s="69"/>
      <c r="O552" s="69"/>
      <c r="P552" s="69"/>
      <c r="Q552" s="73">
        <f>K552*$H552</f>
        <v>0</v>
      </c>
      <c r="R552" s="68">
        <f>SUM(S552:W552)</f>
        <v>0</v>
      </c>
      <c r="S552" s="69"/>
      <c r="T552" s="69"/>
      <c r="U552" s="69"/>
      <c r="V552" s="69"/>
      <c r="W552" s="69"/>
      <c r="X552" s="71">
        <f>R552*$H552</f>
        <v>0</v>
      </c>
      <c r="Y552" s="68">
        <f>SUM(Z552:AD552)</f>
        <v>0</v>
      </c>
      <c r="Z552" s="69"/>
      <c r="AA552" s="69"/>
      <c r="AB552" s="69"/>
      <c r="AC552" s="69"/>
      <c r="AD552" s="69"/>
      <c r="AE552" s="71">
        <f>Y552*$H552</f>
        <v>0</v>
      </c>
      <c r="AF552" s="68">
        <f>SUM(AG552:AK552)</f>
        <v>0</v>
      </c>
      <c r="AG552" s="69"/>
      <c r="AH552" s="69"/>
      <c r="AI552" s="69"/>
      <c r="AJ552" s="69"/>
      <c r="AK552" s="69"/>
      <c r="AL552" s="71">
        <f>AF552*$H552</f>
        <v>0</v>
      </c>
      <c r="AM552" s="68">
        <f>SUM(AN552:AR552)</f>
        <v>0</v>
      </c>
      <c r="AN552" s="69"/>
      <c r="AO552" s="69"/>
      <c r="AP552" s="69"/>
      <c r="AQ552" s="69"/>
      <c r="AR552" s="69"/>
      <c r="AS552" s="71">
        <f>AM552*$H552</f>
        <v>0</v>
      </c>
      <c r="AT552" s="68">
        <f>SUM(AU552:AY552)</f>
        <v>0</v>
      </c>
      <c r="AU552" s="69"/>
      <c r="AV552" s="69"/>
      <c r="AW552" s="69"/>
      <c r="AX552" s="69"/>
      <c r="AY552" s="69"/>
      <c r="AZ552" s="71">
        <f>AT552*$H552</f>
        <v>0</v>
      </c>
      <c r="BA552" s="68">
        <f>SUM(BB552:BF552)</f>
        <v>0</v>
      </c>
      <c r="BB552" s="69"/>
      <c r="BC552" s="69"/>
      <c r="BD552" s="69"/>
      <c r="BE552" s="69"/>
      <c r="BF552" s="69"/>
      <c r="BG552" s="71">
        <f>BA552*$H552</f>
        <v>0</v>
      </c>
      <c r="BH552" s="68">
        <f>SUM(BI552:BM552)</f>
        <v>0</v>
      </c>
      <c r="BI552" s="69"/>
      <c r="BJ552" s="69"/>
      <c r="BK552" s="69"/>
      <c r="BL552" s="69"/>
      <c r="BM552" s="69"/>
      <c r="BN552" s="71">
        <f>BH552*$H552</f>
        <v>0</v>
      </c>
      <c r="BO552" s="68">
        <f>SUM(BP552:BT552)</f>
        <v>0</v>
      </c>
      <c r="BP552" s="69"/>
      <c r="BQ552" s="69"/>
      <c r="BR552" s="69"/>
      <c r="BS552" s="69"/>
      <c r="BT552" s="69"/>
      <c r="BU552" s="71">
        <f>BO552*$H552</f>
        <v>0</v>
      </c>
      <c r="BV552" s="68">
        <f>SUM(BW552:CA552)</f>
        <v>0</v>
      </c>
      <c r="BW552" s="69"/>
      <c r="BX552" s="69"/>
      <c r="BY552" s="69"/>
      <c r="BZ552" s="69"/>
      <c r="CA552" s="69"/>
      <c r="CB552" s="71">
        <f>BV552*$H552</f>
        <v>0</v>
      </c>
      <c r="CC552" s="68">
        <f>SUM(CD552:CH552)</f>
        <v>0</v>
      </c>
      <c r="CD552" s="69"/>
      <c r="CE552" s="69"/>
      <c r="CF552" s="69"/>
      <c r="CG552" s="69"/>
      <c r="CH552" s="69"/>
      <c r="CI552" s="71">
        <f>CC552*$H552</f>
        <v>0</v>
      </c>
      <c r="CJ552" s="68">
        <f>SUM(CK552:CO552)</f>
        <v>0</v>
      </c>
      <c r="CK552" s="69"/>
      <c r="CL552" s="69"/>
      <c r="CM552" s="69"/>
      <c r="CN552" s="69"/>
      <c r="CO552" s="69"/>
      <c r="CP552" s="71">
        <f>CJ552*$H552</f>
        <v>0</v>
      </c>
      <c r="CQ552" s="68">
        <f>SUM(CR552:CV552)</f>
        <v>0</v>
      </c>
      <c r="CR552" s="69"/>
      <c r="CS552" s="69"/>
      <c r="CT552" s="69"/>
      <c r="CU552" s="69"/>
      <c r="CV552" s="69"/>
      <c r="CW552" s="71">
        <f>CQ552*$H552</f>
        <v>0</v>
      </c>
      <c r="CX552" s="68">
        <f>SUM(CY552:DC552)</f>
        <v>0</v>
      </c>
      <c r="CY552" s="69"/>
      <c r="CZ552" s="69"/>
      <c r="DA552" s="69"/>
      <c r="DB552" s="69"/>
      <c r="DC552" s="69"/>
      <c r="DD552" s="71">
        <f>CX552*$H552</f>
        <v>0</v>
      </c>
      <c r="DE552" s="68">
        <f>SUM(DF552:DJ552)</f>
        <v>0</v>
      </c>
      <c r="DF552" s="69"/>
      <c r="DG552" s="69"/>
      <c r="DH552" s="69"/>
      <c r="DI552" s="69"/>
      <c r="DJ552" s="69"/>
      <c r="DK552" s="71">
        <f>DE552*$H552</f>
        <v>0</v>
      </c>
      <c r="DL552" s="68">
        <f>SUM(DM552:DQ552)</f>
        <v>0</v>
      </c>
      <c r="DM552" s="69"/>
      <c r="DN552" s="69"/>
      <c r="DO552" s="69"/>
      <c r="DP552" s="69"/>
      <c r="DQ552" s="69"/>
      <c r="DR552" s="71">
        <f>DL552*$H552</f>
        <v>0</v>
      </c>
      <c r="DS552" s="68">
        <f>SUM(DT552:DX552)</f>
        <v>0</v>
      </c>
      <c r="DT552" s="69"/>
      <c r="DU552" s="69"/>
      <c r="DV552" s="69"/>
      <c r="DW552" s="69"/>
      <c r="DX552" s="69"/>
      <c r="DY552" s="71">
        <f>DS552*$H552</f>
        <v>0</v>
      </c>
      <c r="DZ552" s="68">
        <f>SUM(EA552:EE552)</f>
        <v>0</v>
      </c>
      <c r="EA552" s="69"/>
      <c r="EB552" s="69"/>
      <c r="EC552" s="69"/>
      <c r="ED552" s="69"/>
      <c r="EE552" s="69"/>
      <c r="EF552" s="71">
        <f>DZ552*$H552</f>
        <v>0</v>
      </c>
      <c r="EG552" s="70">
        <f t="shared" si="684"/>
        <v>1</v>
      </c>
      <c r="EH552" s="73">
        <f t="shared" si="685"/>
        <v>0</v>
      </c>
      <c r="EI552" s="70">
        <f t="shared" si="686"/>
        <v>0</v>
      </c>
      <c r="EJ552" s="66">
        <f t="shared" si="687"/>
        <v>0</v>
      </c>
      <c r="EM552" s="67"/>
    </row>
    <row r="553" spans="1:143" outlineLevel="1" x14ac:dyDescent="0.2">
      <c r="A553" s="302" t="s">
        <v>682</v>
      </c>
      <c r="B553" s="303" t="s">
        <v>190</v>
      </c>
      <c r="C553" s="306" t="str">
        <f>IFERROR(IFERROR(IF(MATCH(B553,[1]SINAPI!$A$3:$A$7037,0),(PROPER(VLOOKUP(B553,[1]SINAPI!$A$3:$E$7037,5,0))),0),IFERROR(IF(MATCH(B553,'[1]CDHU-182'!$A$9:$A$4098,0),(UPPER(VLOOKUP(B553,'[1]CDHU-182'!$A$9:$H$4098,8,0))),0),IFERROR(IF(MATCH(B553,[1]FDE!$A$7:$A$3232,0),(VLOOKUP(B553,[1]FDE!$A$7:$E$3232,5,0)),0),IF(MATCH(B553,'[1]SIURB Edif'!$A$2:$A$2699,0),(PROPER(VLOOKUP(B553,'[1]SIURB Edif'!A$2:E$2699,5,0))),0))))," ")</f>
        <v>CDHU-182</v>
      </c>
      <c r="D553" s="169" t="s">
        <v>833</v>
      </c>
      <c r="E553" s="170" t="s">
        <v>322</v>
      </c>
      <c r="F553" s="174">
        <v>21.37</v>
      </c>
      <c r="G553" s="74"/>
      <c r="H553" s="177">
        <f>ROUND(IFERROR(F553*G553," - "),2)</f>
        <v>0</v>
      </c>
      <c r="I553" s="178" t="e">
        <f>H553/$G$686</f>
        <v>#DIV/0!</v>
      </c>
      <c r="J553" s="19">
        <f t="shared" si="683"/>
        <v>1</v>
      </c>
      <c r="K553" s="68">
        <f>SUM(L553:P553)</f>
        <v>0</v>
      </c>
      <c r="L553" s="69"/>
      <c r="M553" s="69"/>
      <c r="N553" s="69"/>
      <c r="O553" s="69"/>
      <c r="P553" s="69"/>
      <c r="Q553" s="73">
        <f>K553*$H553</f>
        <v>0</v>
      </c>
      <c r="R553" s="68">
        <f>SUM(S553:W553)</f>
        <v>0</v>
      </c>
      <c r="S553" s="69"/>
      <c r="T553" s="69"/>
      <c r="U553" s="69"/>
      <c r="V553" s="69"/>
      <c r="W553" s="69"/>
      <c r="X553" s="71">
        <f>R553*$H553</f>
        <v>0</v>
      </c>
      <c r="Y553" s="68">
        <f>SUM(Z553:AD553)</f>
        <v>0</v>
      </c>
      <c r="Z553" s="69"/>
      <c r="AA553" s="69"/>
      <c r="AB553" s="69"/>
      <c r="AC553" s="69"/>
      <c r="AD553" s="69"/>
      <c r="AE553" s="71">
        <f>Y553*$H553</f>
        <v>0</v>
      </c>
      <c r="AF553" s="68">
        <f>SUM(AG553:AK553)</f>
        <v>0</v>
      </c>
      <c r="AG553" s="69"/>
      <c r="AH553" s="69"/>
      <c r="AI553" s="69"/>
      <c r="AJ553" s="69"/>
      <c r="AK553" s="69"/>
      <c r="AL553" s="71">
        <f>AF553*$H553</f>
        <v>0</v>
      </c>
      <c r="AM553" s="68">
        <f>SUM(AN553:AR553)</f>
        <v>0</v>
      </c>
      <c r="AN553" s="69"/>
      <c r="AO553" s="69"/>
      <c r="AP553" s="69"/>
      <c r="AQ553" s="69"/>
      <c r="AR553" s="69"/>
      <c r="AS553" s="71">
        <f>AM553*$H553</f>
        <v>0</v>
      </c>
      <c r="AT553" s="68">
        <f>SUM(AU553:AY553)</f>
        <v>0</v>
      </c>
      <c r="AU553" s="69"/>
      <c r="AV553" s="69"/>
      <c r="AW553" s="69"/>
      <c r="AX553" s="69"/>
      <c r="AY553" s="69"/>
      <c r="AZ553" s="71">
        <f>AT553*$H553</f>
        <v>0</v>
      </c>
      <c r="BA553" s="68">
        <f>SUM(BB553:BF553)</f>
        <v>0</v>
      </c>
      <c r="BB553" s="69"/>
      <c r="BC553" s="69"/>
      <c r="BD553" s="69"/>
      <c r="BE553" s="69"/>
      <c r="BF553" s="69"/>
      <c r="BG553" s="71">
        <f>BA553*$H553</f>
        <v>0</v>
      </c>
      <c r="BH553" s="68">
        <f>SUM(BI553:BM553)</f>
        <v>0</v>
      </c>
      <c r="BI553" s="69"/>
      <c r="BJ553" s="69"/>
      <c r="BK553" s="69"/>
      <c r="BL553" s="69"/>
      <c r="BM553" s="69"/>
      <c r="BN553" s="71">
        <f>BH553*$H553</f>
        <v>0</v>
      </c>
      <c r="BO553" s="68">
        <f>SUM(BP553:BT553)</f>
        <v>0</v>
      </c>
      <c r="BP553" s="69"/>
      <c r="BQ553" s="69"/>
      <c r="BR553" s="69"/>
      <c r="BS553" s="69"/>
      <c r="BT553" s="69"/>
      <c r="BU553" s="71">
        <f>BO553*$H553</f>
        <v>0</v>
      </c>
      <c r="BV553" s="68">
        <f>SUM(BW553:CA553)</f>
        <v>0</v>
      </c>
      <c r="BW553" s="69"/>
      <c r="BX553" s="69"/>
      <c r="BY553" s="69"/>
      <c r="BZ553" s="69"/>
      <c r="CA553" s="69"/>
      <c r="CB553" s="71">
        <f>BV553*$H553</f>
        <v>0</v>
      </c>
      <c r="CC553" s="68">
        <f>SUM(CD553:CH553)</f>
        <v>0</v>
      </c>
      <c r="CD553" s="69"/>
      <c r="CE553" s="69"/>
      <c r="CF553" s="69"/>
      <c r="CG553" s="69"/>
      <c r="CH553" s="69"/>
      <c r="CI553" s="71">
        <f>CC553*$H553</f>
        <v>0</v>
      </c>
      <c r="CJ553" s="68">
        <f>SUM(CK553:CO553)</f>
        <v>0</v>
      </c>
      <c r="CK553" s="69"/>
      <c r="CL553" s="69"/>
      <c r="CM553" s="69"/>
      <c r="CN553" s="69"/>
      <c r="CO553" s="69"/>
      <c r="CP553" s="71">
        <f>CJ553*$H553</f>
        <v>0</v>
      </c>
      <c r="CQ553" s="68">
        <f>SUM(CR553:CV553)</f>
        <v>0</v>
      </c>
      <c r="CR553" s="69"/>
      <c r="CS553" s="69"/>
      <c r="CT553" s="69"/>
      <c r="CU553" s="69"/>
      <c r="CV553" s="69"/>
      <c r="CW553" s="71">
        <f>CQ553*$H553</f>
        <v>0</v>
      </c>
      <c r="CX553" s="68">
        <f>SUM(CY553:DC553)</f>
        <v>0</v>
      </c>
      <c r="CY553" s="69"/>
      <c r="CZ553" s="69"/>
      <c r="DA553" s="69"/>
      <c r="DB553" s="69"/>
      <c r="DC553" s="69"/>
      <c r="DD553" s="71">
        <f>CX553*$H553</f>
        <v>0</v>
      </c>
      <c r="DE553" s="68">
        <f>SUM(DF553:DJ553)</f>
        <v>0</v>
      </c>
      <c r="DF553" s="69"/>
      <c r="DG553" s="69"/>
      <c r="DH553" s="69"/>
      <c r="DI553" s="69"/>
      <c r="DJ553" s="69"/>
      <c r="DK553" s="71">
        <f>DE553*$H553</f>
        <v>0</v>
      </c>
      <c r="DL553" s="68">
        <f>SUM(DM553:DQ553)</f>
        <v>0</v>
      </c>
      <c r="DM553" s="69"/>
      <c r="DN553" s="69"/>
      <c r="DO553" s="69"/>
      <c r="DP553" s="69"/>
      <c r="DQ553" s="69"/>
      <c r="DR553" s="71">
        <f>DL553*$H553</f>
        <v>0</v>
      </c>
      <c r="DS553" s="68">
        <f>SUM(DT553:DX553)</f>
        <v>0</v>
      </c>
      <c r="DT553" s="69"/>
      <c r="DU553" s="69"/>
      <c r="DV553" s="69"/>
      <c r="DW553" s="69"/>
      <c r="DX553" s="69"/>
      <c r="DY553" s="71">
        <f>DS553*$H553</f>
        <v>0</v>
      </c>
      <c r="DZ553" s="68">
        <f>SUM(EA553:EE553)</f>
        <v>0</v>
      </c>
      <c r="EA553" s="69"/>
      <c r="EB553" s="69"/>
      <c r="EC553" s="69"/>
      <c r="ED553" s="69"/>
      <c r="EE553" s="69"/>
      <c r="EF553" s="71">
        <f>DZ553*$H553</f>
        <v>0</v>
      </c>
      <c r="EG553" s="70">
        <f t="shared" si="684"/>
        <v>1</v>
      </c>
      <c r="EH553" s="73">
        <f t="shared" si="685"/>
        <v>0</v>
      </c>
      <c r="EI553" s="70">
        <f t="shared" si="686"/>
        <v>0</v>
      </c>
      <c r="EJ553" s="66">
        <f t="shared" si="687"/>
        <v>0</v>
      </c>
      <c r="EM553" s="67"/>
    </row>
    <row r="554" spans="1:143" ht="25.5" outlineLevel="1" x14ac:dyDescent="0.2">
      <c r="A554" s="302" t="s">
        <v>683</v>
      </c>
      <c r="B554" s="303" t="s">
        <v>249</v>
      </c>
      <c r="C554" s="306" t="str">
        <f>IFERROR(IFERROR(IF(MATCH(B554,[1]SINAPI!$A$3:$A$7037,0),(PROPER(VLOOKUP(B554,[1]SINAPI!$A$3:$E$7037,5,0))),0),IFERROR(IF(MATCH(B554,'[1]CDHU-182'!$A$9:$A$4098,0),(UPPER(VLOOKUP(B554,'[1]CDHU-182'!$A$9:$H$4098,8,0))),0),IFERROR(IF(MATCH(B554,[1]FDE!$A$7:$A$3232,0),(VLOOKUP(B554,[1]FDE!$A$7:$E$3232,5,0)),0),IF(MATCH(B554,'[1]SIURB Edif'!$A$2:$A$2699,0),(PROPER(VLOOKUP(B554,'[1]SIURB Edif'!A$2:E$2699,5,0))),0))))," ")</f>
        <v>CDHU-182</v>
      </c>
      <c r="D554" s="169" t="s">
        <v>834</v>
      </c>
      <c r="E554" s="170" t="s">
        <v>22</v>
      </c>
      <c r="F554" s="174">
        <v>71.23</v>
      </c>
      <c r="G554" s="74"/>
      <c r="H554" s="177">
        <f>ROUND(IFERROR(F554*G554," - "),2)</f>
        <v>0</v>
      </c>
      <c r="I554" s="178" t="e">
        <f>H554/$G$686</f>
        <v>#DIV/0!</v>
      </c>
      <c r="J554" s="19">
        <f t="shared" si="683"/>
        <v>1</v>
      </c>
      <c r="K554" s="68">
        <f>SUM(L554:P554)</f>
        <v>0</v>
      </c>
      <c r="L554" s="69"/>
      <c r="M554" s="69"/>
      <c r="N554" s="69"/>
      <c r="O554" s="69"/>
      <c r="P554" s="69"/>
      <c r="Q554" s="73">
        <f>K554*$H554</f>
        <v>0</v>
      </c>
      <c r="R554" s="68">
        <f>SUM(S554:W554)</f>
        <v>0</v>
      </c>
      <c r="S554" s="69"/>
      <c r="T554" s="69"/>
      <c r="U554" s="69"/>
      <c r="V554" s="69"/>
      <c r="W554" s="69"/>
      <c r="X554" s="71">
        <f>R554*$H554</f>
        <v>0</v>
      </c>
      <c r="Y554" s="68">
        <f>SUM(Z554:AD554)</f>
        <v>0</v>
      </c>
      <c r="Z554" s="69"/>
      <c r="AA554" s="69"/>
      <c r="AB554" s="69"/>
      <c r="AC554" s="69"/>
      <c r="AD554" s="69"/>
      <c r="AE554" s="71">
        <f>Y554*$H554</f>
        <v>0</v>
      </c>
      <c r="AF554" s="68">
        <f>SUM(AG554:AK554)</f>
        <v>0</v>
      </c>
      <c r="AG554" s="69"/>
      <c r="AH554" s="69"/>
      <c r="AI554" s="69"/>
      <c r="AJ554" s="69"/>
      <c r="AK554" s="69"/>
      <c r="AL554" s="71">
        <f>AF554*$H554</f>
        <v>0</v>
      </c>
      <c r="AM554" s="68">
        <f>SUM(AN554:AR554)</f>
        <v>0</v>
      </c>
      <c r="AN554" s="69"/>
      <c r="AO554" s="69"/>
      <c r="AP554" s="69"/>
      <c r="AQ554" s="69"/>
      <c r="AR554" s="69"/>
      <c r="AS554" s="71">
        <f>AM554*$H554</f>
        <v>0</v>
      </c>
      <c r="AT554" s="68">
        <f>SUM(AU554:AY554)</f>
        <v>0</v>
      </c>
      <c r="AU554" s="69"/>
      <c r="AV554" s="69"/>
      <c r="AW554" s="69"/>
      <c r="AX554" s="69"/>
      <c r="AY554" s="69"/>
      <c r="AZ554" s="71">
        <f>AT554*$H554</f>
        <v>0</v>
      </c>
      <c r="BA554" s="68">
        <f>SUM(BB554:BF554)</f>
        <v>0</v>
      </c>
      <c r="BB554" s="69"/>
      <c r="BC554" s="69"/>
      <c r="BD554" s="69"/>
      <c r="BE554" s="69"/>
      <c r="BF554" s="69"/>
      <c r="BG554" s="71">
        <f>BA554*$H554</f>
        <v>0</v>
      </c>
      <c r="BH554" s="68">
        <f>SUM(BI554:BM554)</f>
        <v>0</v>
      </c>
      <c r="BI554" s="69"/>
      <c r="BJ554" s="69"/>
      <c r="BK554" s="69"/>
      <c r="BL554" s="69"/>
      <c r="BM554" s="69"/>
      <c r="BN554" s="71">
        <f>BH554*$H554</f>
        <v>0</v>
      </c>
      <c r="BO554" s="68">
        <f>SUM(BP554:BT554)</f>
        <v>0</v>
      </c>
      <c r="BP554" s="69"/>
      <c r="BQ554" s="69"/>
      <c r="BR554" s="69"/>
      <c r="BS554" s="69"/>
      <c r="BT554" s="69"/>
      <c r="BU554" s="71">
        <f>BO554*$H554</f>
        <v>0</v>
      </c>
      <c r="BV554" s="68">
        <f>SUM(BW554:CA554)</f>
        <v>0</v>
      </c>
      <c r="BW554" s="69"/>
      <c r="BX554" s="69"/>
      <c r="BY554" s="69"/>
      <c r="BZ554" s="69"/>
      <c r="CA554" s="69"/>
      <c r="CB554" s="71">
        <f>BV554*$H554</f>
        <v>0</v>
      </c>
      <c r="CC554" s="68">
        <f>SUM(CD554:CH554)</f>
        <v>0</v>
      </c>
      <c r="CD554" s="69"/>
      <c r="CE554" s="69"/>
      <c r="CF554" s="69"/>
      <c r="CG554" s="69"/>
      <c r="CH554" s="69"/>
      <c r="CI554" s="71">
        <f>CC554*$H554</f>
        <v>0</v>
      </c>
      <c r="CJ554" s="68">
        <f>SUM(CK554:CO554)</f>
        <v>0</v>
      </c>
      <c r="CK554" s="69"/>
      <c r="CL554" s="69"/>
      <c r="CM554" s="69"/>
      <c r="CN554" s="69"/>
      <c r="CO554" s="69"/>
      <c r="CP554" s="71">
        <f>CJ554*$H554</f>
        <v>0</v>
      </c>
      <c r="CQ554" s="68">
        <f>SUM(CR554:CV554)</f>
        <v>0</v>
      </c>
      <c r="CR554" s="69"/>
      <c r="CS554" s="69"/>
      <c r="CT554" s="69"/>
      <c r="CU554" s="69"/>
      <c r="CV554" s="69"/>
      <c r="CW554" s="71">
        <f>CQ554*$H554</f>
        <v>0</v>
      </c>
      <c r="CX554" s="68">
        <f>SUM(CY554:DC554)</f>
        <v>0</v>
      </c>
      <c r="CY554" s="69"/>
      <c r="CZ554" s="69"/>
      <c r="DA554" s="69"/>
      <c r="DB554" s="69"/>
      <c r="DC554" s="69"/>
      <c r="DD554" s="71">
        <f>CX554*$H554</f>
        <v>0</v>
      </c>
      <c r="DE554" s="68">
        <f>SUM(DF554:DJ554)</f>
        <v>0</v>
      </c>
      <c r="DF554" s="69"/>
      <c r="DG554" s="69"/>
      <c r="DH554" s="69"/>
      <c r="DI554" s="69"/>
      <c r="DJ554" s="69"/>
      <c r="DK554" s="71">
        <f>DE554*$H554</f>
        <v>0</v>
      </c>
      <c r="DL554" s="68">
        <f>SUM(DM554:DQ554)</f>
        <v>0</v>
      </c>
      <c r="DM554" s="69"/>
      <c r="DN554" s="69"/>
      <c r="DO554" s="69"/>
      <c r="DP554" s="69"/>
      <c r="DQ554" s="69"/>
      <c r="DR554" s="71">
        <f>DL554*$H554</f>
        <v>0</v>
      </c>
      <c r="DS554" s="68">
        <f>SUM(DT554:DX554)</f>
        <v>0</v>
      </c>
      <c r="DT554" s="69"/>
      <c r="DU554" s="69"/>
      <c r="DV554" s="69"/>
      <c r="DW554" s="69"/>
      <c r="DX554" s="69"/>
      <c r="DY554" s="71">
        <f>DS554*$H554</f>
        <v>0</v>
      </c>
      <c r="DZ554" s="68">
        <f>SUM(EA554:EE554)</f>
        <v>0</v>
      </c>
      <c r="EA554" s="69"/>
      <c r="EB554" s="69"/>
      <c r="EC554" s="69"/>
      <c r="ED554" s="69"/>
      <c r="EE554" s="69"/>
      <c r="EF554" s="71">
        <f>DZ554*$H554</f>
        <v>0</v>
      </c>
      <c r="EG554" s="70">
        <f t="shared" si="684"/>
        <v>1</v>
      </c>
      <c r="EH554" s="73">
        <f t="shared" si="685"/>
        <v>0</v>
      </c>
      <c r="EI554" s="70">
        <f t="shared" si="686"/>
        <v>0</v>
      </c>
      <c r="EJ554" s="66">
        <f t="shared" si="687"/>
        <v>0</v>
      </c>
      <c r="EM554" s="67"/>
    </row>
    <row r="555" spans="1:143" outlineLevel="1" x14ac:dyDescent="0.2">
      <c r="A555" s="302" t="s">
        <v>684</v>
      </c>
      <c r="B555" s="303" t="s">
        <v>194</v>
      </c>
      <c r="C555" s="306" t="str">
        <f>IFERROR(IFERROR(IF(MATCH(B555,[1]SINAPI!$A$3:$A$7037,0),(PROPER(VLOOKUP(B555,[1]SINAPI!$A$3:$E$7037,5,0))),0),IFERROR(IF(MATCH(B555,'[1]CDHU-182'!$A$9:$A$4098,0),(UPPER(VLOOKUP(B555,'[1]CDHU-182'!$A$9:$H$4098,8,0))),0),IFERROR(IF(MATCH(B555,[1]FDE!$A$7:$A$3232,0),(VLOOKUP(B555,[1]FDE!$A$7:$E$3232,5,0)),0),IF(MATCH(B555,'[1]SIURB Edif'!$A$2:$A$2699,0),(PROPER(VLOOKUP(B555,'[1]SIURB Edif'!A$2:E$2699,5,0))),0))))," ")</f>
        <v>CDHU-182</v>
      </c>
      <c r="D555" s="169" t="s">
        <v>835</v>
      </c>
      <c r="E555" s="170" t="s">
        <v>339</v>
      </c>
      <c r="F555" s="174">
        <v>3.21</v>
      </c>
      <c r="G555" s="74"/>
      <c r="H555" s="177">
        <f>ROUND(IFERROR(F555*G555," - "),2)</f>
        <v>0</v>
      </c>
      <c r="I555" s="178" t="e">
        <f>H555/$G$686</f>
        <v>#DIV/0!</v>
      </c>
      <c r="J555" s="19">
        <f>EG555</f>
        <v>1</v>
      </c>
      <c r="K555" s="68">
        <f>SUM(L555:P555)</f>
        <v>0</v>
      </c>
      <c r="L555" s="69"/>
      <c r="M555" s="69"/>
      <c r="N555" s="69"/>
      <c r="O555" s="69"/>
      <c r="P555" s="69"/>
      <c r="Q555" s="73">
        <f>K555*$H555</f>
        <v>0</v>
      </c>
      <c r="R555" s="68">
        <f>SUM(S555:W555)</f>
        <v>0</v>
      </c>
      <c r="S555" s="69"/>
      <c r="T555" s="69"/>
      <c r="U555" s="69"/>
      <c r="V555" s="69"/>
      <c r="W555" s="69"/>
      <c r="X555" s="71">
        <f>R555*$H555</f>
        <v>0</v>
      </c>
      <c r="Y555" s="68">
        <f>SUM(Z555:AD555)</f>
        <v>0</v>
      </c>
      <c r="Z555" s="69"/>
      <c r="AA555" s="69"/>
      <c r="AB555" s="69"/>
      <c r="AC555" s="69"/>
      <c r="AD555" s="69"/>
      <c r="AE555" s="71">
        <f>Y555*$H555</f>
        <v>0</v>
      </c>
      <c r="AF555" s="68">
        <f>SUM(AG555:AK555)</f>
        <v>0</v>
      </c>
      <c r="AG555" s="69"/>
      <c r="AH555" s="69"/>
      <c r="AI555" s="69"/>
      <c r="AJ555" s="69"/>
      <c r="AK555" s="69"/>
      <c r="AL555" s="71">
        <f>AF555*$H555</f>
        <v>0</v>
      </c>
      <c r="AM555" s="68">
        <f>SUM(AN555:AR555)</f>
        <v>0</v>
      </c>
      <c r="AN555" s="69"/>
      <c r="AO555" s="69"/>
      <c r="AP555" s="69"/>
      <c r="AQ555" s="69"/>
      <c r="AR555" s="69"/>
      <c r="AS555" s="71">
        <f>AM555*$H555</f>
        <v>0</v>
      </c>
      <c r="AT555" s="68">
        <f>SUM(AU555:AY555)</f>
        <v>0</v>
      </c>
      <c r="AU555" s="69"/>
      <c r="AV555" s="69"/>
      <c r="AW555" s="69"/>
      <c r="AX555" s="69"/>
      <c r="AY555" s="69"/>
      <c r="AZ555" s="71">
        <f>AT555*$H555</f>
        <v>0</v>
      </c>
      <c r="BA555" s="68">
        <f>SUM(BB555:BF555)</f>
        <v>0</v>
      </c>
      <c r="BB555" s="69"/>
      <c r="BC555" s="69"/>
      <c r="BD555" s="69"/>
      <c r="BE555" s="69"/>
      <c r="BF555" s="69"/>
      <c r="BG555" s="71">
        <f>BA555*$H555</f>
        <v>0</v>
      </c>
      <c r="BH555" s="68">
        <f>SUM(BI555:BM555)</f>
        <v>0</v>
      </c>
      <c r="BI555" s="69"/>
      <c r="BJ555" s="69"/>
      <c r="BK555" s="69"/>
      <c r="BL555" s="69"/>
      <c r="BM555" s="69"/>
      <c r="BN555" s="71">
        <f>BH555*$H555</f>
        <v>0</v>
      </c>
      <c r="BO555" s="68">
        <f>SUM(BP555:BT555)</f>
        <v>0</v>
      </c>
      <c r="BP555" s="69"/>
      <c r="BQ555" s="69"/>
      <c r="BR555" s="69"/>
      <c r="BS555" s="69"/>
      <c r="BT555" s="69"/>
      <c r="BU555" s="71">
        <f>BO555*$H555</f>
        <v>0</v>
      </c>
      <c r="BV555" s="68">
        <f>SUM(BW555:CA555)</f>
        <v>0</v>
      </c>
      <c r="BW555" s="69"/>
      <c r="BX555" s="69"/>
      <c r="BY555" s="69"/>
      <c r="BZ555" s="69"/>
      <c r="CA555" s="69"/>
      <c r="CB555" s="71">
        <f>BV555*$H555</f>
        <v>0</v>
      </c>
      <c r="CC555" s="68">
        <f>SUM(CD555:CH555)</f>
        <v>0</v>
      </c>
      <c r="CD555" s="69"/>
      <c r="CE555" s="69"/>
      <c r="CF555" s="69"/>
      <c r="CG555" s="69"/>
      <c r="CH555" s="69"/>
      <c r="CI555" s="71">
        <f>CC555*$H555</f>
        <v>0</v>
      </c>
      <c r="CJ555" s="68">
        <f>SUM(CK555:CO555)</f>
        <v>0</v>
      </c>
      <c r="CK555" s="69"/>
      <c r="CL555" s="69"/>
      <c r="CM555" s="69"/>
      <c r="CN555" s="69"/>
      <c r="CO555" s="69"/>
      <c r="CP555" s="71">
        <f>CJ555*$H555</f>
        <v>0</v>
      </c>
      <c r="CQ555" s="68">
        <f>SUM(CR555:CV555)</f>
        <v>0</v>
      </c>
      <c r="CR555" s="69"/>
      <c r="CS555" s="69"/>
      <c r="CT555" s="69"/>
      <c r="CU555" s="69"/>
      <c r="CV555" s="69"/>
      <c r="CW555" s="71">
        <f>CQ555*$H555</f>
        <v>0</v>
      </c>
      <c r="CX555" s="68">
        <f>SUM(CY555:DC555)</f>
        <v>0</v>
      </c>
      <c r="CY555" s="69"/>
      <c r="CZ555" s="69"/>
      <c r="DA555" s="69"/>
      <c r="DB555" s="69"/>
      <c r="DC555" s="69"/>
      <c r="DD555" s="71">
        <f>CX555*$H555</f>
        <v>0</v>
      </c>
      <c r="DE555" s="68">
        <f>SUM(DF555:DJ555)</f>
        <v>0</v>
      </c>
      <c r="DF555" s="69"/>
      <c r="DG555" s="69"/>
      <c r="DH555" s="69"/>
      <c r="DI555" s="69"/>
      <c r="DJ555" s="69"/>
      <c r="DK555" s="71">
        <f>DE555*$H555</f>
        <v>0</v>
      </c>
      <c r="DL555" s="68">
        <f>SUM(DM555:DQ555)</f>
        <v>0</v>
      </c>
      <c r="DM555" s="69"/>
      <c r="DN555" s="69"/>
      <c r="DO555" s="69"/>
      <c r="DP555" s="69"/>
      <c r="DQ555" s="69"/>
      <c r="DR555" s="71">
        <f>DL555*$H555</f>
        <v>0</v>
      </c>
      <c r="DS555" s="68">
        <f>SUM(DT555:DX555)</f>
        <v>0</v>
      </c>
      <c r="DT555" s="69"/>
      <c r="DU555" s="69"/>
      <c r="DV555" s="69"/>
      <c r="DW555" s="69"/>
      <c r="DX555" s="69"/>
      <c r="DY555" s="71">
        <f>DS555*$H555</f>
        <v>0</v>
      </c>
      <c r="DZ555" s="68">
        <f>SUM(EA555:EE555)</f>
        <v>0</v>
      </c>
      <c r="EA555" s="69"/>
      <c r="EB555" s="69"/>
      <c r="EC555" s="69"/>
      <c r="ED555" s="69"/>
      <c r="EE555" s="69"/>
      <c r="EF555" s="71">
        <f>DZ555*$H555</f>
        <v>0</v>
      </c>
      <c r="EG555" s="70">
        <f>1-EI555</f>
        <v>1</v>
      </c>
      <c r="EH555" s="73">
        <f>H555-EJ555</f>
        <v>0</v>
      </c>
      <c r="EI555" s="70">
        <f>SUM(CJ555,CC555,BV555,BO555,BH555,BA555,AT555,AM555,AF555,Y555,R555,K555,CQ555,CX555,DE555,DL555,DS555,DZ555)</f>
        <v>0</v>
      </c>
      <c r="EJ555" s="66">
        <f>SUM(CP555,CI555,CB555,BU555,BN555,BG555,AZ555,AS555,AL555,AE555,X555,Q555,CW555,DD555,DK555,DR555,DY555,EF555)</f>
        <v>0</v>
      </c>
      <c r="EM555" s="67"/>
    </row>
    <row r="556" spans="1:143" outlineLevel="1" x14ac:dyDescent="0.2">
      <c r="A556" s="313" t="s">
        <v>685</v>
      </c>
      <c r="B556" s="314"/>
      <c r="C556" s="307"/>
      <c r="D556" s="176" t="s">
        <v>595</v>
      </c>
      <c r="E556" s="28">
        <f>SUM(H557:H571)</f>
        <v>0</v>
      </c>
      <c r="F556" s="28"/>
      <c r="G556" s="28"/>
      <c r="H556" s="28"/>
      <c r="I556" s="27" t="e">
        <f>E556/$G$686</f>
        <v>#DIV/0!</v>
      </c>
      <c r="J556" s="19">
        <f t="shared" ref="J556:J621" si="688">EG556</f>
        <v>1</v>
      </c>
      <c r="K556" s="68"/>
      <c r="L556" s="69"/>
      <c r="M556" s="69"/>
      <c r="N556" s="69"/>
      <c r="O556" s="69"/>
      <c r="P556" s="70"/>
      <c r="Q556" s="73"/>
      <c r="R556" s="68"/>
      <c r="S556" s="69"/>
      <c r="T556" s="69"/>
      <c r="U556" s="69"/>
      <c r="V556" s="69"/>
      <c r="W556" s="70"/>
      <c r="X556" s="71"/>
      <c r="Y556" s="68"/>
      <c r="Z556" s="69"/>
      <c r="AA556" s="69"/>
      <c r="AB556" s="69"/>
      <c r="AC556" s="69"/>
      <c r="AD556" s="70"/>
      <c r="AE556" s="71"/>
      <c r="AF556" s="68"/>
      <c r="AG556" s="69"/>
      <c r="AH556" s="69"/>
      <c r="AI556" s="69"/>
      <c r="AJ556" s="69"/>
      <c r="AK556" s="70"/>
      <c r="AL556" s="71"/>
      <c r="AM556" s="68"/>
      <c r="AN556" s="69"/>
      <c r="AO556" s="69"/>
      <c r="AP556" s="69"/>
      <c r="AQ556" s="69"/>
      <c r="AR556" s="70"/>
      <c r="AS556" s="71"/>
      <c r="AT556" s="68"/>
      <c r="AU556" s="69"/>
      <c r="AV556" s="69"/>
      <c r="AW556" s="69"/>
      <c r="AX556" s="69"/>
      <c r="AY556" s="70"/>
      <c r="AZ556" s="71"/>
      <c r="BA556" s="68"/>
      <c r="BB556" s="69"/>
      <c r="BC556" s="69"/>
      <c r="BD556" s="69"/>
      <c r="BE556" s="69"/>
      <c r="BF556" s="70"/>
      <c r="BG556" s="71"/>
      <c r="BH556" s="68"/>
      <c r="BI556" s="69"/>
      <c r="BJ556" s="69"/>
      <c r="BK556" s="69"/>
      <c r="BL556" s="69"/>
      <c r="BM556" s="70"/>
      <c r="BN556" s="71"/>
      <c r="BO556" s="68"/>
      <c r="BP556" s="69"/>
      <c r="BQ556" s="69"/>
      <c r="BR556" s="69"/>
      <c r="BS556" s="69"/>
      <c r="BT556" s="70"/>
      <c r="BU556" s="71"/>
      <c r="BV556" s="68"/>
      <c r="BW556" s="69"/>
      <c r="BX556" s="69"/>
      <c r="BY556" s="69"/>
      <c r="BZ556" s="69"/>
      <c r="CA556" s="70"/>
      <c r="CB556" s="71"/>
      <c r="CC556" s="68"/>
      <c r="CD556" s="69"/>
      <c r="CE556" s="69"/>
      <c r="CF556" s="69"/>
      <c r="CG556" s="69"/>
      <c r="CH556" s="70"/>
      <c r="CI556" s="71"/>
      <c r="CJ556" s="68"/>
      <c r="CK556" s="69"/>
      <c r="CL556" s="69"/>
      <c r="CM556" s="69"/>
      <c r="CN556" s="69"/>
      <c r="CO556" s="70"/>
      <c r="CP556" s="71"/>
      <c r="CQ556" s="68"/>
      <c r="CR556" s="69"/>
      <c r="CS556" s="69"/>
      <c r="CT556" s="69"/>
      <c r="CU556" s="69"/>
      <c r="CV556" s="70"/>
      <c r="CW556" s="71"/>
      <c r="CX556" s="68"/>
      <c r="CY556" s="69"/>
      <c r="CZ556" s="69"/>
      <c r="DA556" s="69"/>
      <c r="DB556" s="69"/>
      <c r="DC556" s="70"/>
      <c r="DD556" s="71"/>
      <c r="DE556" s="68"/>
      <c r="DF556" s="69"/>
      <c r="DG556" s="69"/>
      <c r="DH556" s="69"/>
      <c r="DI556" s="69"/>
      <c r="DJ556" s="70"/>
      <c r="DK556" s="71"/>
      <c r="DL556" s="68"/>
      <c r="DM556" s="69"/>
      <c r="DN556" s="69"/>
      <c r="DO556" s="69"/>
      <c r="DP556" s="69"/>
      <c r="DQ556" s="70"/>
      <c r="DR556" s="71"/>
      <c r="DS556" s="68"/>
      <c r="DT556" s="69"/>
      <c r="DU556" s="69"/>
      <c r="DV556" s="69"/>
      <c r="DW556" s="69"/>
      <c r="DX556" s="70"/>
      <c r="DY556" s="71"/>
      <c r="DZ556" s="68"/>
      <c r="EA556" s="69"/>
      <c r="EB556" s="69"/>
      <c r="EC556" s="69"/>
      <c r="ED556" s="69"/>
      <c r="EE556" s="70"/>
      <c r="EF556" s="71"/>
      <c r="EG556" s="70">
        <f t="shared" ref="EG556:EG621" si="689">1-EI556</f>
        <v>1</v>
      </c>
      <c r="EH556" s="73">
        <f t="shared" ref="EH556:EH621" si="690">H556-EJ556</f>
        <v>0</v>
      </c>
      <c r="EI556" s="70">
        <f t="shared" ref="EI556:EI621" si="691">SUM(CJ556,CC556,BV556,BO556,BH556,BA556,AT556,AM556,AF556,Y556,R556,K556,CQ556,CX556,DE556,DL556,DS556,DZ556)</f>
        <v>0</v>
      </c>
      <c r="EJ556" s="66">
        <f t="shared" ref="EJ556:EJ621" si="692">SUM(CP556,CI556,CB556,BU556,BN556,BG556,AZ556,AS556,AL556,AE556,X556,Q556,CW556,DD556,DK556,DR556,DY556,EF556)</f>
        <v>0</v>
      </c>
      <c r="EM556" s="67"/>
    </row>
    <row r="557" spans="1:143" ht="25.5" outlineLevel="1" x14ac:dyDescent="0.2">
      <c r="A557" s="302" t="s">
        <v>686</v>
      </c>
      <c r="B557" s="303" t="s">
        <v>180</v>
      </c>
      <c r="C557" s="306" t="str">
        <f>IFERROR(IFERROR(IF(MATCH(B557,[1]SINAPI!$A$3:$A$7037,0),(PROPER(VLOOKUP(B557,[1]SINAPI!$A$3:$E$7037,5,0))),0),IFERROR(IF(MATCH(B557,'[1]CDHU-182'!$A$9:$A$4098,0),(UPPER(VLOOKUP(B557,'[1]CDHU-182'!$A$9:$H$4098,8,0))),0),IFERROR(IF(MATCH(B557,[1]FDE!$A$7:$A$3232,0),(VLOOKUP(B557,[1]FDE!$A$7:$E$3232,5,0)),0),IF(MATCH(B557,'[1]SIURB Edif'!$A$2:$A$2699,0),(PROPER(VLOOKUP(B557,'[1]SIURB Edif'!A$2:E$2699,5,0))),0))))," ")</f>
        <v>CDHU-182</v>
      </c>
      <c r="D557" s="169" t="s">
        <v>836</v>
      </c>
      <c r="E557" s="170" t="s">
        <v>322</v>
      </c>
      <c r="F557" s="174">
        <v>0.93</v>
      </c>
      <c r="G557" s="74"/>
      <c r="H557" s="177">
        <f>ROUND(IFERROR(F557*G557," - "),2)</f>
        <v>0</v>
      </c>
      <c r="I557" s="178" t="e">
        <f t="shared" ref="I557:I571" si="693">H557/$G$686</f>
        <v>#DIV/0!</v>
      </c>
      <c r="J557" s="19">
        <f t="shared" si="688"/>
        <v>1</v>
      </c>
      <c r="K557" s="68">
        <f>SUM(L557:P557)</f>
        <v>0</v>
      </c>
      <c r="L557" s="69"/>
      <c r="M557" s="69"/>
      <c r="N557" s="69"/>
      <c r="O557" s="69"/>
      <c r="P557" s="69"/>
      <c r="Q557" s="73">
        <f>K557*$H557</f>
        <v>0</v>
      </c>
      <c r="R557" s="68">
        <f>SUM(S557:W557)</f>
        <v>0</v>
      </c>
      <c r="S557" s="69"/>
      <c r="T557" s="69"/>
      <c r="U557" s="69"/>
      <c r="V557" s="69"/>
      <c r="W557" s="69"/>
      <c r="X557" s="71">
        <f>R557*$H557</f>
        <v>0</v>
      </c>
      <c r="Y557" s="68">
        <f>SUM(Z557:AD557)</f>
        <v>0</v>
      </c>
      <c r="Z557" s="69"/>
      <c r="AA557" s="69"/>
      <c r="AB557" s="69"/>
      <c r="AC557" s="69"/>
      <c r="AD557" s="69"/>
      <c r="AE557" s="71">
        <f>Y557*$H557</f>
        <v>0</v>
      </c>
      <c r="AF557" s="68">
        <f>SUM(AG557:AK557)</f>
        <v>0</v>
      </c>
      <c r="AG557" s="69"/>
      <c r="AH557" s="69"/>
      <c r="AI557" s="69"/>
      <c r="AJ557" s="69"/>
      <c r="AK557" s="69"/>
      <c r="AL557" s="71">
        <f>AF557*$H557</f>
        <v>0</v>
      </c>
      <c r="AM557" s="68">
        <f>SUM(AN557:AR557)</f>
        <v>0</v>
      </c>
      <c r="AN557" s="69"/>
      <c r="AO557" s="69"/>
      <c r="AP557" s="69"/>
      <c r="AQ557" s="69"/>
      <c r="AR557" s="69"/>
      <c r="AS557" s="71">
        <f>AM557*$H557</f>
        <v>0</v>
      </c>
      <c r="AT557" s="68">
        <f>SUM(AU557:AY557)</f>
        <v>0</v>
      </c>
      <c r="AU557" s="69"/>
      <c r="AV557" s="69"/>
      <c r="AW557" s="69"/>
      <c r="AX557" s="69"/>
      <c r="AY557" s="69"/>
      <c r="AZ557" s="71">
        <f>AT557*$H557</f>
        <v>0</v>
      </c>
      <c r="BA557" s="68">
        <f>SUM(BB557:BF557)</f>
        <v>0</v>
      </c>
      <c r="BB557" s="69"/>
      <c r="BC557" s="69"/>
      <c r="BD557" s="69"/>
      <c r="BE557" s="69"/>
      <c r="BF557" s="69"/>
      <c r="BG557" s="71">
        <f>BA557*$H557</f>
        <v>0</v>
      </c>
      <c r="BH557" s="68">
        <f>SUM(BI557:BM557)</f>
        <v>0</v>
      </c>
      <c r="BI557" s="69"/>
      <c r="BJ557" s="69"/>
      <c r="BK557" s="69"/>
      <c r="BL557" s="69"/>
      <c r="BM557" s="69"/>
      <c r="BN557" s="71">
        <f>BH557*$H557</f>
        <v>0</v>
      </c>
      <c r="BO557" s="68">
        <f>SUM(BP557:BT557)</f>
        <v>0</v>
      </c>
      <c r="BP557" s="69"/>
      <c r="BQ557" s="69"/>
      <c r="BR557" s="69"/>
      <c r="BS557" s="69"/>
      <c r="BT557" s="69"/>
      <c r="BU557" s="71">
        <f>BO557*$H557</f>
        <v>0</v>
      </c>
      <c r="BV557" s="68">
        <f>SUM(BW557:CA557)</f>
        <v>0</v>
      </c>
      <c r="BW557" s="69"/>
      <c r="BX557" s="69"/>
      <c r="BY557" s="69"/>
      <c r="BZ557" s="69"/>
      <c r="CA557" s="69"/>
      <c r="CB557" s="71">
        <f>BV557*$H557</f>
        <v>0</v>
      </c>
      <c r="CC557" s="68">
        <f>SUM(CD557:CH557)</f>
        <v>0</v>
      </c>
      <c r="CD557" s="69"/>
      <c r="CE557" s="69"/>
      <c r="CF557" s="69"/>
      <c r="CG557" s="69"/>
      <c r="CH557" s="69"/>
      <c r="CI557" s="71">
        <f>CC557*$H557</f>
        <v>0</v>
      </c>
      <c r="CJ557" s="68">
        <f>SUM(CK557:CO557)</f>
        <v>0</v>
      </c>
      <c r="CK557" s="69"/>
      <c r="CL557" s="69"/>
      <c r="CM557" s="69"/>
      <c r="CN557" s="69"/>
      <c r="CO557" s="69"/>
      <c r="CP557" s="71">
        <f>CJ557*$H557</f>
        <v>0</v>
      </c>
      <c r="CQ557" s="68">
        <f>SUM(CR557:CV557)</f>
        <v>0</v>
      </c>
      <c r="CR557" s="69"/>
      <c r="CS557" s="69"/>
      <c r="CT557" s="69"/>
      <c r="CU557" s="69"/>
      <c r="CV557" s="69"/>
      <c r="CW557" s="71">
        <f>CQ557*$H557</f>
        <v>0</v>
      </c>
      <c r="CX557" s="68">
        <f>SUM(CY557:DC557)</f>
        <v>0</v>
      </c>
      <c r="CY557" s="69"/>
      <c r="CZ557" s="69"/>
      <c r="DA557" s="69"/>
      <c r="DB557" s="69"/>
      <c r="DC557" s="69"/>
      <c r="DD557" s="71">
        <f>CX557*$H557</f>
        <v>0</v>
      </c>
      <c r="DE557" s="68">
        <f>SUM(DF557:DJ557)</f>
        <v>0</v>
      </c>
      <c r="DF557" s="69"/>
      <c r="DG557" s="69"/>
      <c r="DH557" s="69"/>
      <c r="DI557" s="69"/>
      <c r="DJ557" s="69"/>
      <c r="DK557" s="71">
        <f>DE557*$H557</f>
        <v>0</v>
      </c>
      <c r="DL557" s="68">
        <f>SUM(DM557:DQ557)</f>
        <v>0</v>
      </c>
      <c r="DM557" s="69"/>
      <c r="DN557" s="69"/>
      <c r="DO557" s="69"/>
      <c r="DP557" s="69"/>
      <c r="DQ557" s="69"/>
      <c r="DR557" s="71">
        <f>DL557*$H557</f>
        <v>0</v>
      </c>
      <c r="DS557" s="68">
        <f>SUM(DT557:DX557)</f>
        <v>0</v>
      </c>
      <c r="DT557" s="69"/>
      <c r="DU557" s="69"/>
      <c r="DV557" s="69"/>
      <c r="DW557" s="69"/>
      <c r="DX557" s="69"/>
      <c r="DY557" s="71">
        <f>DS557*$H557</f>
        <v>0</v>
      </c>
      <c r="DZ557" s="68">
        <f>SUM(EA557:EE557)</f>
        <v>0</v>
      </c>
      <c r="EA557" s="69"/>
      <c r="EB557" s="69"/>
      <c r="EC557" s="69"/>
      <c r="ED557" s="69"/>
      <c r="EE557" s="69"/>
      <c r="EF557" s="71">
        <f>DZ557*$H557</f>
        <v>0</v>
      </c>
      <c r="EG557" s="70">
        <f t="shared" si="689"/>
        <v>1</v>
      </c>
      <c r="EH557" s="73">
        <f t="shared" si="690"/>
        <v>0</v>
      </c>
      <c r="EI557" s="70">
        <f t="shared" si="691"/>
        <v>0</v>
      </c>
      <c r="EJ557" s="66">
        <f t="shared" si="692"/>
        <v>0</v>
      </c>
      <c r="EM557" s="67"/>
    </row>
    <row r="558" spans="1:143" outlineLevel="1" x14ac:dyDescent="0.2">
      <c r="A558" s="302" t="s">
        <v>687</v>
      </c>
      <c r="B558" s="303" t="s">
        <v>190</v>
      </c>
      <c r="C558" s="306" t="str">
        <f>IFERROR(IFERROR(IF(MATCH(B558,[1]SINAPI!$A$3:$A$7037,0),(PROPER(VLOOKUP(B558,[1]SINAPI!$A$3:$E$7037,5,0))),0),IFERROR(IF(MATCH(B558,'[1]CDHU-182'!$A$9:$A$4098,0),(UPPER(VLOOKUP(B558,'[1]CDHU-182'!$A$9:$H$4098,8,0))),0),IFERROR(IF(MATCH(B558,[1]FDE!$A$7:$A$3232,0),(VLOOKUP(B558,[1]FDE!$A$7:$E$3232,5,0)),0),IF(MATCH(B558,'[1]SIURB Edif'!$A$2:$A$2699,0),(PROPER(VLOOKUP(B558,'[1]SIURB Edif'!A$2:E$2699,5,0))),0))))," ")</f>
        <v>CDHU-182</v>
      </c>
      <c r="D558" s="169" t="s">
        <v>833</v>
      </c>
      <c r="E558" s="170" t="s">
        <v>322</v>
      </c>
      <c r="F558" s="174">
        <v>1.1100000000000001</v>
      </c>
      <c r="G558" s="74"/>
      <c r="H558" s="177">
        <f t="shared" ref="H558:H571" si="694">ROUND(IFERROR(F558*G558," - "),2)</f>
        <v>0</v>
      </c>
      <c r="I558" s="178" t="e">
        <f t="shared" si="693"/>
        <v>#DIV/0!</v>
      </c>
      <c r="J558" s="19">
        <f t="shared" si="688"/>
        <v>1</v>
      </c>
      <c r="K558" s="68">
        <f t="shared" ref="K558:K571" si="695">SUM(L558:P558)</f>
        <v>0</v>
      </c>
      <c r="L558" s="69"/>
      <c r="M558" s="69"/>
      <c r="N558" s="69"/>
      <c r="O558" s="69"/>
      <c r="P558" s="69"/>
      <c r="Q558" s="73">
        <f t="shared" ref="Q558:Q571" si="696">K558*$H558</f>
        <v>0</v>
      </c>
      <c r="R558" s="68">
        <f t="shared" ref="R558:R571" si="697">SUM(S558:W558)</f>
        <v>0</v>
      </c>
      <c r="S558" s="69"/>
      <c r="T558" s="69"/>
      <c r="U558" s="69"/>
      <c r="V558" s="69"/>
      <c r="W558" s="69"/>
      <c r="X558" s="71">
        <f t="shared" ref="X558:X571" si="698">R558*$H558</f>
        <v>0</v>
      </c>
      <c r="Y558" s="68">
        <f t="shared" ref="Y558:Y571" si="699">SUM(Z558:AD558)</f>
        <v>0</v>
      </c>
      <c r="Z558" s="69"/>
      <c r="AA558" s="69"/>
      <c r="AB558" s="69"/>
      <c r="AC558" s="69"/>
      <c r="AD558" s="69"/>
      <c r="AE558" s="71">
        <f t="shared" ref="AE558:AE571" si="700">Y558*$H558</f>
        <v>0</v>
      </c>
      <c r="AF558" s="68">
        <f t="shared" ref="AF558:AF571" si="701">SUM(AG558:AK558)</f>
        <v>0</v>
      </c>
      <c r="AG558" s="69"/>
      <c r="AH558" s="69"/>
      <c r="AI558" s="69"/>
      <c r="AJ558" s="69"/>
      <c r="AK558" s="69"/>
      <c r="AL558" s="71">
        <f t="shared" ref="AL558:AL571" si="702">AF558*$H558</f>
        <v>0</v>
      </c>
      <c r="AM558" s="68">
        <f t="shared" ref="AM558:AM571" si="703">SUM(AN558:AR558)</f>
        <v>0</v>
      </c>
      <c r="AN558" s="69"/>
      <c r="AO558" s="69"/>
      <c r="AP558" s="69"/>
      <c r="AQ558" s="69"/>
      <c r="AR558" s="69"/>
      <c r="AS558" s="71">
        <f t="shared" ref="AS558:AS571" si="704">AM558*$H558</f>
        <v>0</v>
      </c>
      <c r="AT558" s="68">
        <f t="shared" ref="AT558:AT571" si="705">SUM(AU558:AY558)</f>
        <v>0</v>
      </c>
      <c r="AU558" s="69"/>
      <c r="AV558" s="69"/>
      <c r="AW558" s="69"/>
      <c r="AX558" s="69"/>
      <c r="AY558" s="69"/>
      <c r="AZ558" s="71">
        <f t="shared" ref="AZ558:AZ571" si="706">AT558*$H558</f>
        <v>0</v>
      </c>
      <c r="BA558" s="68">
        <f t="shared" ref="BA558:BA571" si="707">SUM(BB558:BF558)</f>
        <v>0</v>
      </c>
      <c r="BB558" s="69"/>
      <c r="BC558" s="69"/>
      <c r="BD558" s="69"/>
      <c r="BE558" s="69"/>
      <c r="BF558" s="69"/>
      <c r="BG558" s="71">
        <f t="shared" ref="BG558:BG571" si="708">BA558*$H558</f>
        <v>0</v>
      </c>
      <c r="BH558" s="68">
        <f t="shared" ref="BH558:BH571" si="709">SUM(BI558:BM558)</f>
        <v>0</v>
      </c>
      <c r="BI558" s="69"/>
      <c r="BJ558" s="69"/>
      <c r="BK558" s="69"/>
      <c r="BL558" s="69"/>
      <c r="BM558" s="69"/>
      <c r="BN558" s="71">
        <f t="shared" ref="BN558:BN571" si="710">BH558*$H558</f>
        <v>0</v>
      </c>
      <c r="BO558" s="68">
        <f t="shared" ref="BO558:BO571" si="711">SUM(BP558:BT558)</f>
        <v>0</v>
      </c>
      <c r="BP558" s="69"/>
      <c r="BQ558" s="69"/>
      <c r="BR558" s="69"/>
      <c r="BS558" s="69"/>
      <c r="BT558" s="69"/>
      <c r="BU558" s="71">
        <f t="shared" ref="BU558:BU571" si="712">BO558*$H558</f>
        <v>0</v>
      </c>
      <c r="BV558" s="68">
        <f t="shared" ref="BV558:BV571" si="713">SUM(BW558:CA558)</f>
        <v>0</v>
      </c>
      <c r="BW558" s="69"/>
      <c r="BX558" s="69"/>
      <c r="BY558" s="69"/>
      <c r="BZ558" s="69"/>
      <c r="CA558" s="69"/>
      <c r="CB558" s="71">
        <f t="shared" ref="CB558:CB571" si="714">BV558*$H558</f>
        <v>0</v>
      </c>
      <c r="CC558" s="68">
        <f t="shared" ref="CC558:CC571" si="715">SUM(CD558:CH558)</f>
        <v>0</v>
      </c>
      <c r="CD558" s="69"/>
      <c r="CE558" s="69"/>
      <c r="CF558" s="69"/>
      <c r="CG558" s="69"/>
      <c r="CH558" s="69"/>
      <c r="CI558" s="71">
        <f t="shared" ref="CI558:CI571" si="716">CC558*$H558</f>
        <v>0</v>
      </c>
      <c r="CJ558" s="68">
        <f t="shared" ref="CJ558:CJ571" si="717">SUM(CK558:CO558)</f>
        <v>0</v>
      </c>
      <c r="CK558" s="69"/>
      <c r="CL558" s="69"/>
      <c r="CM558" s="69"/>
      <c r="CN558" s="69"/>
      <c r="CO558" s="69"/>
      <c r="CP558" s="71">
        <f t="shared" ref="CP558:CP571" si="718">CJ558*$H558</f>
        <v>0</v>
      </c>
      <c r="CQ558" s="68">
        <f t="shared" ref="CQ558:CQ571" si="719">SUM(CR558:CV558)</f>
        <v>0</v>
      </c>
      <c r="CR558" s="69"/>
      <c r="CS558" s="69"/>
      <c r="CT558" s="69"/>
      <c r="CU558" s="69"/>
      <c r="CV558" s="69"/>
      <c r="CW558" s="71">
        <f t="shared" ref="CW558:CW571" si="720">CQ558*$H558</f>
        <v>0</v>
      </c>
      <c r="CX558" s="68">
        <f t="shared" ref="CX558:CX571" si="721">SUM(CY558:DC558)</f>
        <v>0</v>
      </c>
      <c r="CY558" s="69"/>
      <c r="CZ558" s="69"/>
      <c r="DA558" s="69"/>
      <c r="DB558" s="69"/>
      <c r="DC558" s="69"/>
      <c r="DD558" s="71">
        <f t="shared" ref="DD558:DD571" si="722">CX558*$H558</f>
        <v>0</v>
      </c>
      <c r="DE558" s="68">
        <f t="shared" ref="DE558:DE571" si="723">SUM(DF558:DJ558)</f>
        <v>0</v>
      </c>
      <c r="DF558" s="69"/>
      <c r="DG558" s="69"/>
      <c r="DH558" s="69"/>
      <c r="DI558" s="69"/>
      <c r="DJ558" s="69"/>
      <c r="DK558" s="71">
        <f t="shared" ref="DK558:DK571" si="724">DE558*$H558</f>
        <v>0</v>
      </c>
      <c r="DL558" s="68">
        <f t="shared" ref="DL558:DL571" si="725">SUM(DM558:DQ558)</f>
        <v>0</v>
      </c>
      <c r="DM558" s="69"/>
      <c r="DN558" s="69"/>
      <c r="DO558" s="69"/>
      <c r="DP558" s="69"/>
      <c r="DQ558" s="69"/>
      <c r="DR558" s="71">
        <f t="shared" ref="DR558:DR571" si="726">DL558*$H558</f>
        <v>0</v>
      </c>
      <c r="DS558" s="68">
        <f t="shared" ref="DS558:DS571" si="727">SUM(DT558:DX558)</f>
        <v>0</v>
      </c>
      <c r="DT558" s="69"/>
      <c r="DU558" s="69"/>
      <c r="DV558" s="69"/>
      <c r="DW558" s="69"/>
      <c r="DX558" s="69"/>
      <c r="DY558" s="71">
        <f t="shared" ref="DY558:DY571" si="728">DS558*$H558</f>
        <v>0</v>
      </c>
      <c r="DZ558" s="68">
        <f t="shared" ref="DZ558:DZ571" si="729">SUM(EA558:EE558)</f>
        <v>0</v>
      </c>
      <c r="EA558" s="69"/>
      <c r="EB558" s="69"/>
      <c r="EC558" s="69"/>
      <c r="ED558" s="69"/>
      <c r="EE558" s="69"/>
      <c r="EF558" s="71">
        <f t="shared" ref="EF558:EF571" si="730">DZ558*$H558</f>
        <v>0</v>
      </c>
      <c r="EG558" s="70">
        <f t="shared" si="689"/>
        <v>1</v>
      </c>
      <c r="EH558" s="73">
        <f t="shared" si="690"/>
        <v>0</v>
      </c>
      <c r="EI558" s="70">
        <f t="shared" si="691"/>
        <v>0</v>
      </c>
      <c r="EJ558" s="66">
        <f t="shared" si="692"/>
        <v>0</v>
      </c>
      <c r="EM558" s="67"/>
    </row>
    <row r="559" spans="1:143" outlineLevel="1" x14ac:dyDescent="0.2">
      <c r="A559" s="302" t="s">
        <v>688</v>
      </c>
      <c r="B559" s="303" t="s">
        <v>192</v>
      </c>
      <c r="C559" s="306" t="str">
        <f>IFERROR(IFERROR(IF(MATCH(B559,[1]SINAPI!$A$3:$A$7037,0),(PROPER(VLOOKUP(B559,[1]SINAPI!$A$3:$E$7037,5,0))),0),IFERROR(IF(MATCH(B559,'[1]CDHU-182'!$A$9:$A$4098,0),(UPPER(VLOOKUP(B559,'[1]CDHU-182'!$A$9:$H$4098,8,0))),0),IFERROR(IF(MATCH(B559,[1]FDE!$A$7:$A$3232,0),(VLOOKUP(B559,[1]FDE!$A$7:$E$3232,5,0)),0),IF(MATCH(B559,'[1]SIURB Edif'!$A$2:$A$2699,0),(PROPER(VLOOKUP(B559,'[1]SIURB Edif'!A$2:E$2699,5,0))),0))))," ")</f>
        <v>CDHU-182</v>
      </c>
      <c r="D559" s="169" t="s">
        <v>837</v>
      </c>
      <c r="E559" s="170" t="s">
        <v>184</v>
      </c>
      <c r="F559" s="174">
        <v>15.6</v>
      </c>
      <c r="G559" s="74"/>
      <c r="H559" s="177">
        <f t="shared" si="694"/>
        <v>0</v>
      </c>
      <c r="I559" s="178" t="e">
        <f t="shared" si="693"/>
        <v>#DIV/0!</v>
      </c>
      <c r="J559" s="19">
        <f t="shared" si="688"/>
        <v>1</v>
      </c>
      <c r="K559" s="68">
        <f t="shared" si="695"/>
        <v>0</v>
      </c>
      <c r="L559" s="69"/>
      <c r="M559" s="69"/>
      <c r="N559" s="69"/>
      <c r="O559" s="69"/>
      <c r="P559" s="69"/>
      <c r="Q559" s="73">
        <f t="shared" si="696"/>
        <v>0</v>
      </c>
      <c r="R559" s="68">
        <f t="shared" si="697"/>
        <v>0</v>
      </c>
      <c r="S559" s="69"/>
      <c r="T559" s="69"/>
      <c r="U559" s="69"/>
      <c r="V559" s="69"/>
      <c r="W559" s="69"/>
      <c r="X559" s="71">
        <f t="shared" si="698"/>
        <v>0</v>
      </c>
      <c r="Y559" s="68">
        <f t="shared" si="699"/>
        <v>0</v>
      </c>
      <c r="Z559" s="69"/>
      <c r="AA559" s="69"/>
      <c r="AB559" s="69"/>
      <c r="AC559" s="69"/>
      <c r="AD559" s="69"/>
      <c r="AE559" s="71">
        <f t="shared" si="700"/>
        <v>0</v>
      </c>
      <c r="AF559" s="68">
        <f t="shared" si="701"/>
        <v>0</v>
      </c>
      <c r="AG559" s="69"/>
      <c r="AH559" s="69"/>
      <c r="AI559" s="69"/>
      <c r="AJ559" s="69"/>
      <c r="AK559" s="69"/>
      <c r="AL559" s="71">
        <f t="shared" si="702"/>
        <v>0</v>
      </c>
      <c r="AM559" s="68">
        <f t="shared" si="703"/>
        <v>0</v>
      </c>
      <c r="AN559" s="69"/>
      <c r="AO559" s="69"/>
      <c r="AP559" s="69"/>
      <c r="AQ559" s="69"/>
      <c r="AR559" s="69"/>
      <c r="AS559" s="71">
        <f t="shared" si="704"/>
        <v>0</v>
      </c>
      <c r="AT559" s="68">
        <f t="shared" si="705"/>
        <v>0</v>
      </c>
      <c r="AU559" s="69"/>
      <c r="AV559" s="69"/>
      <c r="AW559" s="69"/>
      <c r="AX559" s="69"/>
      <c r="AY559" s="69"/>
      <c r="AZ559" s="71">
        <f t="shared" si="706"/>
        <v>0</v>
      </c>
      <c r="BA559" s="68">
        <f t="shared" si="707"/>
        <v>0</v>
      </c>
      <c r="BB559" s="69"/>
      <c r="BC559" s="69"/>
      <c r="BD559" s="69"/>
      <c r="BE559" s="69"/>
      <c r="BF559" s="69"/>
      <c r="BG559" s="71">
        <f t="shared" si="708"/>
        <v>0</v>
      </c>
      <c r="BH559" s="68">
        <f t="shared" si="709"/>
        <v>0</v>
      </c>
      <c r="BI559" s="69"/>
      <c r="BJ559" s="69"/>
      <c r="BK559" s="69"/>
      <c r="BL559" s="69"/>
      <c r="BM559" s="69"/>
      <c r="BN559" s="71">
        <f t="shared" si="710"/>
        <v>0</v>
      </c>
      <c r="BO559" s="68">
        <f t="shared" si="711"/>
        <v>0</v>
      </c>
      <c r="BP559" s="69"/>
      <c r="BQ559" s="69"/>
      <c r="BR559" s="69"/>
      <c r="BS559" s="69"/>
      <c r="BT559" s="69"/>
      <c r="BU559" s="71">
        <f t="shared" si="712"/>
        <v>0</v>
      </c>
      <c r="BV559" s="68">
        <f t="shared" si="713"/>
        <v>0</v>
      </c>
      <c r="BW559" s="69"/>
      <c r="BX559" s="69"/>
      <c r="BY559" s="69"/>
      <c r="BZ559" s="69"/>
      <c r="CA559" s="69"/>
      <c r="CB559" s="71">
        <f t="shared" si="714"/>
        <v>0</v>
      </c>
      <c r="CC559" s="68">
        <f t="shared" si="715"/>
        <v>0</v>
      </c>
      <c r="CD559" s="69"/>
      <c r="CE559" s="69"/>
      <c r="CF559" s="69"/>
      <c r="CG559" s="69"/>
      <c r="CH559" s="69"/>
      <c r="CI559" s="71">
        <f t="shared" si="716"/>
        <v>0</v>
      </c>
      <c r="CJ559" s="68">
        <f t="shared" si="717"/>
        <v>0</v>
      </c>
      <c r="CK559" s="69"/>
      <c r="CL559" s="69"/>
      <c r="CM559" s="69"/>
      <c r="CN559" s="69"/>
      <c r="CO559" s="69"/>
      <c r="CP559" s="71">
        <f t="shared" si="718"/>
        <v>0</v>
      </c>
      <c r="CQ559" s="68">
        <f t="shared" si="719"/>
        <v>0</v>
      </c>
      <c r="CR559" s="69"/>
      <c r="CS559" s="69"/>
      <c r="CT559" s="69"/>
      <c r="CU559" s="69"/>
      <c r="CV559" s="69"/>
      <c r="CW559" s="71">
        <f t="shared" si="720"/>
        <v>0</v>
      </c>
      <c r="CX559" s="68">
        <f t="shared" si="721"/>
        <v>0</v>
      </c>
      <c r="CY559" s="69"/>
      <c r="CZ559" s="69"/>
      <c r="DA559" s="69"/>
      <c r="DB559" s="69"/>
      <c r="DC559" s="69"/>
      <c r="DD559" s="71">
        <f t="shared" si="722"/>
        <v>0</v>
      </c>
      <c r="DE559" s="68">
        <f t="shared" si="723"/>
        <v>0</v>
      </c>
      <c r="DF559" s="69"/>
      <c r="DG559" s="69"/>
      <c r="DH559" s="69"/>
      <c r="DI559" s="69"/>
      <c r="DJ559" s="69"/>
      <c r="DK559" s="71">
        <f t="shared" si="724"/>
        <v>0</v>
      </c>
      <c r="DL559" s="68">
        <f t="shared" si="725"/>
        <v>0</v>
      </c>
      <c r="DM559" s="69"/>
      <c r="DN559" s="69"/>
      <c r="DO559" s="69"/>
      <c r="DP559" s="69"/>
      <c r="DQ559" s="69"/>
      <c r="DR559" s="71">
        <f t="shared" si="726"/>
        <v>0</v>
      </c>
      <c r="DS559" s="68">
        <f t="shared" si="727"/>
        <v>0</v>
      </c>
      <c r="DT559" s="69"/>
      <c r="DU559" s="69"/>
      <c r="DV559" s="69"/>
      <c r="DW559" s="69"/>
      <c r="DX559" s="69"/>
      <c r="DY559" s="71">
        <f t="shared" si="728"/>
        <v>0</v>
      </c>
      <c r="DZ559" s="68">
        <f t="shared" si="729"/>
        <v>0</v>
      </c>
      <c r="EA559" s="69"/>
      <c r="EB559" s="69"/>
      <c r="EC559" s="69"/>
      <c r="ED559" s="69"/>
      <c r="EE559" s="69"/>
      <c r="EF559" s="71">
        <f t="shared" si="730"/>
        <v>0</v>
      </c>
      <c r="EG559" s="70">
        <f t="shared" si="689"/>
        <v>1</v>
      </c>
      <c r="EH559" s="73">
        <f t="shared" si="690"/>
        <v>0</v>
      </c>
      <c r="EI559" s="70">
        <f t="shared" si="691"/>
        <v>0</v>
      </c>
      <c r="EJ559" s="66">
        <f t="shared" si="692"/>
        <v>0</v>
      </c>
      <c r="EM559" s="67"/>
    </row>
    <row r="560" spans="1:143" outlineLevel="1" x14ac:dyDescent="0.2">
      <c r="A560" s="302" t="s">
        <v>689</v>
      </c>
      <c r="B560" s="303" t="s">
        <v>174</v>
      </c>
      <c r="C560" s="306" t="str">
        <f>IFERROR(IFERROR(IF(MATCH(B560,[1]SINAPI!$A$3:$A$7037,0),(PROPER(VLOOKUP(B560,[1]SINAPI!$A$3:$E$7037,5,0))),0),IFERROR(IF(MATCH(B560,'[1]CDHU-182'!$A$9:$A$4098,0),(UPPER(VLOOKUP(B560,'[1]CDHU-182'!$A$9:$H$4098,8,0))),0),IFERROR(IF(MATCH(B560,[1]FDE!$A$7:$A$3232,0),(VLOOKUP(B560,[1]FDE!$A$7:$E$3232,5,0)),0),IF(MATCH(B560,'[1]SIURB Edif'!$A$2:$A$2699,0),(PROPER(VLOOKUP(B560,'[1]SIURB Edif'!A$2:E$2699,5,0))),0))))," ")</f>
        <v>CDHU-182</v>
      </c>
      <c r="D560" s="169" t="s">
        <v>838</v>
      </c>
      <c r="E560" s="170" t="s">
        <v>184</v>
      </c>
      <c r="F560" s="174">
        <v>3.91</v>
      </c>
      <c r="G560" s="74"/>
      <c r="H560" s="177">
        <f t="shared" si="694"/>
        <v>0</v>
      </c>
      <c r="I560" s="178" t="e">
        <f t="shared" si="693"/>
        <v>#DIV/0!</v>
      </c>
      <c r="J560" s="19">
        <f t="shared" si="688"/>
        <v>1</v>
      </c>
      <c r="K560" s="68">
        <f t="shared" si="695"/>
        <v>0</v>
      </c>
      <c r="L560" s="69"/>
      <c r="M560" s="69"/>
      <c r="N560" s="69"/>
      <c r="O560" s="69"/>
      <c r="P560" s="69"/>
      <c r="Q560" s="73">
        <f t="shared" si="696"/>
        <v>0</v>
      </c>
      <c r="R560" s="68">
        <f t="shared" si="697"/>
        <v>0</v>
      </c>
      <c r="S560" s="69"/>
      <c r="T560" s="69"/>
      <c r="U560" s="69"/>
      <c r="V560" s="69"/>
      <c r="W560" s="69"/>
      <c r="X560" s="71">
        <f t="shared" si="698"/>
        <v>0</v>
      </c>
      <c r="Y560" s="68">
        <f t="shared" si="699"/>
        <v>0</v>
      </c>
      <c r="Z560" s="69"/>
      <c r="AA560" s="69"/>
      <c r="AB560" s="69"/>
      <c r="AC560" s="69"/>
      <c r="AD560" s="69"/>
      <c r="AE560" s="71">
        <f t="shared" si="700"/>
        <v>0</v>
      </c>
      <c r="AF560" s="68">
        <f t="shared" si="701"/>
        <v>0</v>
      </c>
      <c r="AG560" s="69"/>
      <c r="AH560" s="69"/>
      <c r="AI560" s="69"/>
      <c r="AJ560" s="69"/>
      <c r="AK560" s="69"/>
      <c r="AL560" s="71">
        <f t="shared" si="702"/>
        <v>0</v>
      </c>
      <c r="AM560" s="68">
        <f t="shared" si="703"/>
        <v>0</v>
      </c>
      <c r="AN560" s="69"/>
      <c r="AO560" s="69"/>
      <c r="AP560" s="69"/>
      <c r="AQ560" s="69"/>
      <c r="AR560" s="69"/>
      <c r="AS560" s="71">
        <f t="shared" si="704"/>
        <v>0</v>
      </c>
      <c r="AT560" s="68">
        <f t="shared" si="705"/>
        <v>0</v>
      </c>
      <c r="AU560" s="69"/>
      <c r="AV560" s="69"/>
      <c r="AW560" s="69"/>
      <c r="AX560" s="69"/>
      <c r="AY560" s="69"/>
      <c r="AZ560" s="71">
        <f t="shared" si="706"/>
        <v>0</v>
      </c>
      <c r="BA560" s="68">
        <f t="shared" si="707"/>
        <v>0</v>
      </c>
      <c r="BB560" s="69"/>
      <c r="BC560" s="69"/>
      <c r="BD560" s="69"/>
      <c r="BE560" s="69"/>
      <c r="BF560" s="69"/>
      <c r="BG560" s="71">
        <f t="shared" si="708"/>
        <v>0</v>
      </c>
      <c r="BH560" s="68">
        <f t="shared" si="709"/>
        <v>0</v>
      </c>
      <c r="BI560" s="69"/>
      <c r="BJ560" s="69"/>
      <c r="BK560" s="69"/>
      <c r="BL560" s="69"/>
      <c r="BM560" s="69"/>
      <c r="BN560" s="71">
        <f t="shared" si="710"/>
        <v>0</v>
      </c>
      <c r="BO560" s="68">
        <f t="shared" si="711"/>
        <v>0</v>
      </c>
      <c r="BP560" s="69"/>
      <c r="BQ560" s="69"/>
      <c r="BR560" s="69"/>
      <c r="BS560" s="69"/>
      <c r="BT560" s="69"/>
      <c r="BU560" s="71">
        <f t="shared" si="712"/>
        <v>0</v>
      </c>
      <c r="BV560" s="68">
        <f t="shared" si="713"/>
        <v>0</v>
      </c>
      <c r="BW560" s="69"/>
      <c r="BX560" s="69"/>
      <c r="BY560" s="69"/>
      <c r="BZ560" s="69"/>
      <c r="CA560" s="69"/>
      <c r="CB560" s="71">
        <f t="shared" si="714"/>
        <v>0</v>
      </c>
      <c r="CC560" s="68">
        <f t="shared" si="715"/>
        <v>0</v>
      </c>
      <c r="CD560" s="69"/>
      <c r="CE560" s="69"/>
      <c r="CF560" s="69"/>
      <c r="CG560" s="69"/>
      <c r="CH560" s="69"/>
      <c r="CI560" s="71">
        <f t="shared" si="716"/>
        <v>0</v>
      </c>
      <c r="CJ560" s="68">
        <f t="shared" si="717"/>
        <v>0</v>
      </c>
      <c r="CK560" s="69"/>
      <c r="CL560" s="69"/>
      <c r="CM560" s="69"/>
      <c r="CN560" s="69"/>
      <c r="CO560" s="69"/>
      <c r="CP560" s="71">
        <f t="shared" si="718"/>
        <v>0</v>
      </c>
      <c r="CQ560" s="68">
        <f t="shared" si="719"/>
        <v>0</v>
      </c>
      <c r="CR560" s="69"/>
      <c r="CS560" s="69"/>
      <c r="CT560" s="69"/>
      <c r="CU560" s="69"/>
      <c r="CV560" s="69"/>
      <c r="CW560" s="71">
        <f t="shared" si="720"/>
        <v>0</v>
      </c>
      <c r="CX560" s="68">
        <f t="shared" si="721"/>
        <v>0</v>
      </c>
      <c r="CY560" s="69"/>
      <c r="CZ560" s="69"/>
      <c r="DA560" s="69"/>
      <c r="DB560" s="69"/>
      <c r="DC560" s="69"/>
      <c r="DD560" s="71">
        <f t="shared" si="722"/>
        <v>0</v>
      </c>
      <c r="DE560" s="68">
        <f t="shared" si="723"/>
        <v>0</v>
      </c>
      <c r="DF560" s="69"/>
      <c r="DG560" s="69"/>
      <c r="DH560" s="69"/>
      <c r="DI560" s="69"/>
      <c r="DJ560" s="69"/>
      <c r="DK560" s="71">
        <f t="shared" si="724"/>
        <v>0</v>
      </c>
      <c r="DL560" s="68">
        <f t="shared" si="725"/>
        <v>0</v>
      </c>
      <c r="DM560" s="69"/>
      <c r="DN560" s="69"/>
      <c r="DO560" s="69"/>
      <c r="DP560" s="69"/>
      <c r="DQ560" s="69"/>
      <c r="DR560" s="71">
        <f t="shared" si="726"/>
        <v>0</v>
      </c>
      <c r="DS560" s="68">
        <f t="shared" si="727"/>
        <v>0</v>
      </c>
      <c r="DT560" s="69"/>
      <c r="DU560" s="69"/>
      <c r="DV560" s="69"/>
      <c r="DW560" s="69"/>
      <c r="DX560" s="69"/>
      <c r="DY560" s="71">
        <f t="shared" si="728"/>
        <v>0</v>
      </c>
      <c r="DZ560" s="68">
        <f t="shared" si="729"/>
        <v>0</v>
      </c>
      <c r="EA560" s="69"/>
      <c r="EB560" s="69"/>
      <c r="EC560" s="69"/>
      <c r="ED560" s="69"/>
      <c r="EE560" s="69"/>
      <c r="EF560" s="71">
        <f t="shared" si="730"/>
        <v>0</v>
      </c>
      <c r="EG560" s="70">
        <f t="shared" si="689"/>
        <v>1</v>
      </c>
      <c r="EH560" s="73">
        <f t="shared" si="690"/>
        <v>0</v>
      </c>
      <c r="EI560" s="70">
        <f t="shared" si="691"/>
        <v>0</v>
      </c>
      <c r="EJ560" s="66">
        <f t="shared" si="692"/>
        <v>0</v>
      </c>
      <c r="EM560" s="67"/>
    </row>
    <row r="561" spans="1:143" outlineLevel="1" x14ac:dyDescent="0.2">
      <c r="A561" s="302" t="s">
        <v>690</v>
      </c>
      <c r="B561" s="303" t="s">
        <v>194</v>
      </c>
      <c r="C561" s="306" t="str">
        <f>IFERROR(IFERROR(IF(MATCH(B561,[1]SINAPI!$A$3:$A$7037,0),(PROPER(VLOOKUP(B561,[1]SINAPI!$A$3:$E$7037,5,0))),0),IFERROR(IF(MATCH(B561,'[1]CDHU-182'!$A$9:$A$4098,0),(UPPER(VLOOKUP(B561,'[1]CDHU-182'!$A$9:$H$4098,8,0))),0),IFERROR(IF(MATCH(B561,[1]FDE!$A$7:$A$3232,0),(VLOOKUP(B561,[1]FDE!$A$7:$E$3232,5,0)),0),IF(MATCH(B561,'[1]SIURB Edif'!$A$2:$A$2699,0),(PROPER(VLOOKUP(B561,'[1]SIURB Edif'!A$2:E$2699,5,0))),0))))," ")</f>
        <v>CDHU-182</v>
      </c>
      <c r="D561" s="169" t="s">
        <v>835</v>
      </c>
      <c r="E561" s="170" t="s">
        <v>339</v>
      </c>
      <c r="F561" s="174">
        <v>0.23</v>
      </c>
      <c r="G561" s="74"/>
      <c r="H561" s="177">
        <f t="shared" si="694"/>
        <v>0</v>
      </c>
      <c r="I561" s="178" t="e">
        <f t="shared" si="693"/>
        <v>#DIV/0!</v>
      </c>
      <c r="J561" s="19">
        <f t="shared" si="688"/>
        <v>1</v>
      </c>
      <c r="K561" s="68">
        <f t="shared" si="695"/>
        <v>0</v>
      </c>
      <c r="L561" s="69"/>
      <c r="M561" s="69"/>
      <c r="N561" s="69"/>
      <c r="O561" s="69"/>
      <c r="P561" s="69"/>
      <c r="Q561" s="73">
        <f t="shared" si="696"/>
        <v>0</v>
      </c>
      <c r="R561" s="68">
        <f t="shared" si="697"/>
        <v>0</v>
      </c>
      <c r="S561" s="69"/>
      <c r="T561" s="69"/>
      <c r="U561" s="69"/>
      <c r="V561" s="69"/>
      <c r="W561" s="69"/>
      <c r="X561" s="71">
        <f t="shared" si="698"/>
        <v>0</v>
      </c>
      <c r="Y561" s="68">
        <f t="shared" si="699"/>
        <v>0</v>
      </c>
      <c r="Z561" s="69"/>
      <c r="AA561" s="69"/>
      <c r="AB561" s="69"/>
      <c r="AC561" s="69"/>
      <c r="AD561" s="69"/>
      <c r="AE561" s="71">
        <f t="shared" si="700"/>
        <v>0</v>
      </c>
      <c r="AF561" s="68">
        <f t="shared" si="701"/>
        <v>0</v>
      </c>
      <c r="AG561" s="69"/>
      <c r="AH561" s="69"/>
      <c r="AI561" s="69"/>
      <c r="AJ561" s="69"/>
      <c r="AK561" s="69"/>
      <c r="AL561" s="71">
        <f t="shared" si="702"/>
        <v>0</v>
      </c>
      <c r="AM561" s="68">
        <f t="shared" si="703"/>
        <v>0</v>
      </c>
      <c r="AN561" s="69"/>
      <c r="AO561" s="69"/>
      <c r="AP561" s="69"/>
      <c r="AQ561" s="69"/>
      <c r="AR561" s="69"/>
      <c r="AS561" s="71">
        <f t="shared" si="704"/>
        <v>0</v>
      </c>
      <c r="AT561" s="68">
        <f t="shared" si="705"/>
        <v>0</v>
      </c>
      <c r="AU561" s="69"/>
      <c r="AV561" s="69"/>
      <c r="AW561" s="69"/>
      <c r="AX561" s="69"/>
      <c r="AY561" s="69"/>
      <c r="AZ561" s="71">
        <f t="shared" si="706"/>
        <v>0</v>
      </c>
      <c r="BA561" s="68">
        <f t="shared" si="707"/>
        <v>0</v>
      </c>
      <c r="BB561" s="69"/>
      <c r="BC561" s="69"/>
      <c r="BD561" s="69"/>
      <c r="BE561" s="69"/>
      <c r="BF561" s="69"/>
      <c r="BG561" s="71">
        <f t="shared" si="708"/>
        <v>0</v>
      </c>
      <c r="BH561" s="68">
        <f t="shared" si="709"/>
        <v>0</v>
      </c>
      <c r="BI561" s="69"/>
      <c r="BJ561" s="69"/>
      <c r="BK561" s="69"/>
      <c r="BL561" s="69"/>
      <c r="BM561" s="69"/>
      <c r="BN561" s="71">
        <f t="shared" si="710"/>
        <v>0</v>
      </c>
      <c r="BO561" s="68">
        <f t="shared" si="711"/>
        <v>0</v>
      </c>
      <c r="BP561" s="69"/>
      <c r="BQ561" s="69"/>
      <c r="BR561" s="69"/>
      <c r="BS561" s="69"/>
      <c r="BT561" s="69"/>
      <c r="BU561" s="71">
        <f t="shared" si="712"/>
        <v>0</v>
      </c>
      <c r="BV561" s="68">
        <f t="shared" si="713"/>
        <v>0</v>
      </c>
      <c r="BW561" s="69"/>
      <c r="BX561" s="69"/>
      <c r="BY561" s="69"/>
      <c r="BZ561" s="69"/>
      <c r="CA561" s="69"/>
      <c r="CB561" s="71">
        <f t="shared" si="714"/>
        <v>0</v>
      </c>
      <c r="CC561" s="68">
        <f t="shared" si="715"/>
        <v>0</v>
      </c>
      <c r="CD561" s="69"/>
      <c r="CE561" s="69"/>
      <c r="CF561" s="69"/>
      <c r="CG561" s="69"/>
      <c r="CH561" s="69"/>
      <c r="CI561" s="71">
        <f t="shared" si="716"/>
        <v>0</v>
      </c>
      <c r="CJ561" s="68">
        <f t="shared" si="717"/>
        <v>0</v>
      </c>
      <c r="CK561" s="69"/>
      <c r="CL561" s="69"/>
      <c r="CM561" s="69"/>
      <c r="CN561" s="69"/>
      <c r="CO561" s="69"/>
      <c r="CP561" s="71">
        <f t="shared" si="718"/>
        <v>0</v>
      </c>
      <c r="CQ561" s="68">
        <f t="shared" si="719"/>
        <v>0</v>
      </c>
      <c r="CR561" s="69"/>
      <c r="CS561" s="69"/>
      <c r="CT561" s="69"/>
      <c r="CU561" s="69"/>
      <c r="CV561" s="69"/>
      <c r="CW561" s="71">
        <f t="shared" si="720"/>
        <v>0</v>
      </c>
      <c r="CX561" s="68">
        <f t="shared" si="721"/>
        <v>0</v>
      </c>
      <c r="CY561" s="69"/>
      <c r="CZ561" s="69"/>
      <c r="DA561" s="69"/>
      <c r="DB561" s="69"/>
      <c r="DC561" s="69"/>
      <c r="DD561" s="71">
        <f t="shared" si="722"/>
        <v>0</v>
      </c>
      <c r="DE561" s="68">
        <f t="shared" si="723"/>
        <v>0</v>
      </c>
      <c r="DF561" s="69"/>
      <c r="DG561" s="69"/>
      <c r="DH561" s="69"/>
      <c r="DI561" s="69"/>
      <c r="DJ561" s="69"/>
      <c r="DK561" s="71">
        <f t="shared" si="724"/>
        <v>0</v>
      </c>
      <c r="DL561" s="68">
        <f t="shared" si="725"/>
        <v>0</v>
      </c>
      <c r="DM561" s="69"/>
      <c r="DN561" s="69"/>
      <c r="DO561" s="69"/>
      <c r="DP561" s="69"/>
      <c r="DQ561" s="69"/>
      <c r="DR561" s="71">
        <f t="shared" si="726"/>
        <v>0</v>
      </c>
      <c r="DS561" s="68">
        <f t="shared" si="727"/>
        <v>0</v>
      </c>
      <c r="DT561" s="69"/>
      <c r="DU561" s="69"/>
      <c r="DV561" s="69"/>
      <c r="DW561" s="69"/>
      <c r="DX561" s="69"/>
      <c r="DY561" s="71">
        <f t="shared" si="728"/>
        <v>0</v>
      </c>
      <c r="DZ561" s="68">
        <f t="shared" si="729"/>
        <v>0</v>
      </c>
      <c r="EA561" s="69"/>
      <c r="EB561" s="69"/>
      <c r="EC561" s="69"/>
      <c r="ED561" s="69"/>
      <c r="EE561" s="69"/>
      <c r="EF561" s="71">
        <f t="shared" si="730"/>
        <v>0</v>
      </c>
      <c r="EG561" s="70">
        <f t="shared" si="689"/>
        <v>1</v>
      </c>
      <c r="EH561" s="73">
        <f t="shared" si="690"/>
        <v>0</v>
      </c>
      <c r="EI561" s="70">
        <f t="shared" si="691"/>
        <v>0</v>
      </c>
      <c r="EJ561" s="66">
        <f t="shared" si="692"/>
        <v>0</v>
      </c>
      <c r="EM561" s="67"/>
    </row>
    <row r="562" spans="1:143" outlineLevel="1" x14ac:dyDescent="0.2">
      <c r="A562" s="302" t="s">
        <v>691</v>
      </c>
      <c r="B562" s="303" t="s">
        <v>195</v>
      </c>
      <c r="C562" s="306" t="str">
        <f>IFERROR(IFERROR(IF(MATCH(B562,[1]SINAPI!$A$3:$A$7037,0),(PROPER(VLOOKUP(B562,[1]SINAPI!$A$3:$E$7037,5,0))),0),IFERROR(IF(MATCH(B562,'[1]CDHU-182'!$A$9:$A$4098,0),(UPPER(VLOOKUP(B562,'[1]CDHU-182'!$A$9:$H$4098,8,0))),0),IFERROR(IF(MATCH(B562,[1]FDE!$A$7:$A$3232,0),(VLOOKUP(B562,[1]FDE!$A$7:$E$3232,5,0)),0),IF(MATCH(B562,'[1]SIURB Edif'!$A$2:$A$2699,0),(PROPER(VLOOKUP(B562,'[1]SIURB Edif'!A$2:E$2699,5,0))),0))))," ")</f>
        <v>CDHU-182</v>
      </c>
      <c r="D562" s="169" t="s">
        <v>839</v>
      </c>
      <c r="E562" s="170" t="s">
        <v>339</v>
      </c>
      <c r="F562" s="174">
        <v>0.08</v>
      </c>
      <c r="G562" s="74"/>
      <c r="H562" s="177">
        <f t="shared" si="694"/>
        <v>0</v>
      </c>
      <c r="I562" s="178" t="e">
        <f t="shared" si="693"/>
        <v>#DIV/0!</v>
      </c>
      <c r="J562" s="19">
        <f t="shared" si="688"/>
        <v>1</v>
      </c>
      <c r="K562" s="68">
        <f t="shared" si="695"/>
        <v>0</v>
      </c>
      <c r="L562" s="69"/>
      <c r="M562" s="69"/>
      <c r="N562" s="69"/>
      <c r="O562" s="69"/>
      <c r="P562" s="69"/>
      <c r="Q562" s="73">
        <f t="shared" si="696"/>
        <v>0</v>
      </c>
      <c r="R562" s="68">
        <f t="shared" si="697"/>
        <v>0</v>
      </c>
      <c r="S562" s="69"/>
      <c r="T562" s="69"/>
      <c r="U562" s="69"/>
      <c r="V562" s="69"/>
      <c r="W562" s="69"/>
      <c r="X562" s="71">
        <f t="shared" si="698"/>
        <v>0</v>
      </c>
      <c r="Y562" s="68">
        <f t="shared" si="699"/>
        <v>0</v>
      </c>
      <c r="Z562" s="69"/>
      <c r="AA562" s="69"/>
      <c r="AB562" s="69"/>
      <c r="AC562" s="69"/>
      <c r="AD562" s="69"/>
      <c r="AE562" s="71">
        <f t="shared" si="700"/>
        <v>0</v>
      </c>
      <c r="AF562" s="68">
        <f t="shared" si="701"/>
        <v>0</v>
      </c>
      <c r="AG562" s="69"/>
      <c r="AH562" s="69"/>
      <c r="AI562" s="69"/>
      <c r="AJ562" s="69"/>
      <c r="AK562" s="69"/>
      <c r="AL562" s="71">
        <f t="shared" si="702"/>
        <v>0</v>
      </c>
      <c r="AM562" s="68">
        <f t="shared" si="703"/>
        <v>0</v>
      </c>
      <c r="AN562" s="69"/>
      <c r="AO562" s="69"/>
      <c r="AP562" s="69"/>
      <c r="AQ562" s="69"/>
      <c r="AR562" s="69"/>
      <c r="AS562" s="71">
        <f t="shared" si="704"/>
        <v>0</v>
      </c>
      <c r="AT562" s="68">
        <f t="shared" si="705"/>
        <v>0</v>
      </c>
      <c r="AU562" s="69"/>
      <c r="AV562" s="69"/>
      <c r="AW562" s="69"/>
      <c r="AX562" s="69"/>
      <c r="AY562" s="69"/>
      <c r="AZ562" s="71">
        <f t="shared" si="706"/>
        <v>0</v>
      </c>
      <c r="BA562" s="68">
        <f t="shared" si="707"/>
        <v>0</v>
      </c>
      <c r="BB562" s="69"/>
      <c r="BC562" s="69"/>
      <c r="BD562" s="69"/>
      <c r="BE562" s="69"/>
      <c r="BF562" s="69"/>
      <c r="BG562" s="71">
        <f t="shared" si="708"/>
        <v>0</v>
      </c>
      <c r="BH562" s="68">
        <f t="shared" si="709"/>
        <v>0</v>
      </c>
      <c r="BI562" s="69"/>
      <c r="BJ562" s="69"/>
      <c r="BK562" s="69"/>
      <c r="BL562" s="69"/>
      <c r="BM562" s="69"/>
      <c r="BN562" s="71">
        <f t="shared" si="710"/>
        <v>0</v>
      </c>
      <c r="BO562" s="68">
        <f t="shared" si="711"/>
        <v>0</v>
      </c>
      <c r="BP562" s="69"/>
      <c r="BQ562" s="69"/>
      <c r="BR562" s="69"/>
      <c r="BS562" s="69"/>
      <c r="BT562" s="69"/>
      <c r="BU562" s="71">
        <f t="shared" si="712"/>
        <v>0</v>
      </c>
      <c r="BV562" s="68">
        <f t="shared" si="713"/>
        <v>0</v>
      </c>
      <c r="BW562" s="69"/>
      <c r="BX562" s="69"/>
      <c r="BY562" s="69"/>
      <c r="BZ562" s="69"/>
      <c r="CA562" s="69"/>
      <c r="CB562" s="71">
        <f t="shared" si="714"/>
        <v>0</v>
      </c>
      <c r="CC562" s="68">
        <f t="shared" si="715"/>
        <v>0</v>
      </c>
      <c r="CD562" s="69"/>
      <c r="CE562" s="69"/>
      <c r="CF562" s="69"/>
      <c r="CG562" s="69"/>
      <c r="CH562" s="69"/>
      <c r="CI562" s="71">
        <f t="shared" si="716"/>
        <v>0</v>
      </c>
      <c r="CJ562" s="68">
        <f t="shared" si="717"/>
        <v>0</v>
      </c>
      <c r="CK562" s="69"/>
      <c r="CL562" s="69"/>
      <c r="CM562" s="69"/>
      <c r="CN562" s="69"/>
      <c r="CO562" s="69"/>
      <c r="CP562" s="71">
        <f t="shared" si="718"/>
        <v>0</v>
      </c>
      <c r="CQ562" s="68">
        <f t="shared" si="719"/>
        <v>0</v>
      </c>
      <c r="CR562" s="69"/>
      <c r="CS562" s="69"/>
      <c r="CT562" s="69"/>
      <c r="CU562" s="69"/>
      <c r="CV562" s="69"/>
      <c r="CW562" s="71">
        <f t="shared" si="720"/>
        <v>0</v>
      </c>
      <c r="CX562" s="68">
        <f t="shared" si="721"/>
        <v>0</v>
      </c>
      <c r="CY562" s="69"/>
      <c r="CZ562" s="69"/>
      <c r="DA562" s="69"/>
      <c r="DB562" s="69"/>
      <c r="DC562" s="69"/>
      <c r="DD562" s="71">
        <f t="shared" si="722"/>
        <v>0</v>
      </c>
      <c r="DE562" s="68">
        <f t="shared" si="723"/>
        <v>0</v>
      </c>
      <c r="DF562" s="69"/>
      <c r="DG562" s="69"/>
      <c r="DH562" s="69"/>
      <c r="DI562" s="69"/>
      <c r="DJ562" s="69"/>
      <c r="DK562" s="71">
        <f t="shared" si="724"/>
        <v>0</v>
      </c>
      <c r="DL562" s="68">
        <f t="shared" si="725"/>
        <v>0</v>
      </c>
      <c r="DM562" s="69"/>
      <c r="DN562" s="69"/>
      <c r="DO562" s="69"/>
      <c r="DP562" s="69"/>
      <c r="DQ562" s="69"/>
      <c r="DR562" s="71">
        <f t="shared" si="726"/>
        <v>0</v>
      </c>
      <c r="DS562" s="68">
        <f t="shared" si="727"/>
        <v>0</v>
      </c>
      <c r="DT562" s="69"/>
      <c r="DU562" s="69"/>
      <c r="DV562" s="69"/>
      <c r="DW562" s="69"/>
      <c r="DX562" s="69"/>
      <c r="DY562" s="71">
        <f t="shared" si="728"/>
        <v>0</v>
      </c>
      <c r="DZ562" s="68">
        <f t="shared" si="729"/>
        <v>0</v>
      </c>
      <c r="EA562" s="69"/>
      <c r="EB562" s="69"/>
      <c r="EC562" s="69"/>
      <c r="ED562" s="69"/>
      <c r="EE562" s="69"/>
      <c r="EF562" s="71">
        <f t="shared" si="730"/>
        <v>0</v>
      </c>
      <c r="EG562" s="70">
        <f t="shared" si="689"/>
        <v>1</v>
      </c>
      <c r="EH562" s="73">
        <f t="shared" si="690"/>
        <v>0</v>
      </c>
      <c r="EI562" s="70">
        <f t="shared" si="691"/>
        <v>0</v>
      </c>
      <c r="EJ562" s="66">
        <f t="shared" si="692"/>
        <v>0</v>
      </c>
      <c r="EM562" s="67"/>
    </row>
    <row r="563" spans="1:143" outlineLevel="1" x14ac:dyDescent="0.2">
      <c r="A563" s="302" t="s">
        <v>692</v>
      </c>
      <c r="B563" s="303" t="s">
        <v>200</v>
      </c>
      <c r="C563" s="306" t="str">
        <f>IFERROR(IFERROR(IF(MATCH(B563,[1]SINAPI!$A$3:$A$7037,0),(PROPER(VLOOKUP(B563,[1]SINAPI!$A$3:$E$7037,5,0))),0),IFERROR(IF(MATCH(B563,'[1]CDHU-182'!$A$9:$A$4098,0),(UPPER(VLOOKUP(B563,'[1]CDHU-182'!$A$9:$H$4098,8,0))),0),IFERROR(IF(MATCH(B563,[1]FDE!$A$7:$A$3232,0),(VLOOKUP(B563,[1]FDE!$A$7:$E$3232,5,0)),0),IF(MATCH(B563,'[1]SIURB Edif'!$A$2:$A$2699,0),(PROPER(VLOOKUP(B563,'[1]SIURB Edif'!A$2:E$2699,5,0))),0))))," ")</f>
        <v>CDHU-182</v>
      </c>
      <c r="D563" s="169" t="s">
        <v>840</v>
      </c>
      <c r="E563" s="170" t="s">
        <v>322</v>
      </c>
      <c r="F563" s="174">
        <v>2.11</v>
      </c>
      <c r="G563" s="74"/>
      <c r="H563" s="177">
        <f t="shared" si="694"/>
        <v>0</v>
      </c>
      <c r="I563" s="178" t="e">
        <f t="shared" si="693"/>
        <v>#DIV/0!</v>
      </c>
      <c r="J563" s="19">
        <f t="shared" si="688"/>
        <v>1</v>
      </c>
      <c r="K563" s="68">
        <f t="shared" si="695"/>
        <v>0</v>
      </c>
      <c r="L563" s="69"/>
      <c r="M563" s="69"/>
      <c r="N563" s="69"/>
      <c r="O563" s="69"/>
      <c r="P563" s="69"/>
      <c r="Q563" s="73">
        <f t="shared" si="696"/>
        <v>0</v>
      </c>
      <c r="R563" s="68">
        <f t="shared" si="697"/>
        <v>0</v>
      </c>
      <c r="S563" s="69"/>
      <c r="T563" s="69"/>
      <c r="U563" s="69"/>
      <c r="V563" s="69"/>
      <c r="W563" s="69"/>
      <c r="X563" s="71">
        <f t="shared" si="698"/>
        <v>0</v>
      </c>
      <c r="Y563" s="68">
        <f t="shared" si="699"/>
        <v>0</v>
      </c>
      <c r="Z563" s="69"/>
      <c r="AA563" s="69"/>
      <c r="AB563" s="69"/>
      <c r="AC563" s="69"/>
      <c r="AD563" s="69"/>
      <c r="AE563" s="71">
        <f t="shared" si="700"/>
        <v>0</v>
      </c>
      <c r="AF563" s="68">
        <f t="shared" si="701"/>
        <v>0</v>
      </c>
      <c r="AG563" s="69"/>
      <c r="AH563" s="69"/>
      <c r="AI563" s="69"/>
      <c r="AJ563" s="69"/>
      <c r="AK563" s="69"/>
      <c r="AL563" s="71">
        <f t="shared" si="702"/>
        <v>0</v>
      </c>
      <c r="AM563" s="68">
        <f t="shared" si="703"/>
        <v>0</v>
      </c>
      <c r="AN563" s="69"/>
      <c r="AO563" s="69"/>
      <c r="AP563" s="69"/>
      <c r="AQ563" s="69"/>
      <c r="AR563" s="69"/>
      <c r="AS563" s="71">
        <f t="shared" si="704"/>
        <v>0</v>
      </c>
      <c r="AT563" s="68">
        <f t="shared" si="705"/>
        <v>0</v>
      </c>
      <c r="AU563" s="69"/>
      <c r="AV563" s="69"/>
      <c r="AW563" s="69"/>
      <c r="AX563" s="69"/>
      <c r="AY563" s="69"/>
      <c r="AZ563" s="71">
        <f t="shared" si="706"/>
        <v>0</v>
      </c>
      <c r="BA563" s="68">
        <f t="shared" si="707"/>
        <v>0</v>
      </c>
      <c r="BB563" s="69"/>
      <c r="BC563" s="69"/>
      <c r="BD563" s="69"/>
      <c r="BE563" s="69"/>
      <c r="BF563" s="69"/>
      <c r="BG563" s="71">
        <f t="shared" si="708"/>
        <v>0</v>
      </c>
      <c r="BH563" s="68">
        <f t="shared" si="709"/>
        <v>0</v>
      </c>
      <c r="BI563" s="69"/>
      <c r="BJ563" s="69"/>
      <c r="BK563" s="69"/>
      <c r="BL563" s="69"/>
      <c r="BM563" s="69"/>
      <c r="BN563" s="71">
        <f t="shared" si="710"/>
        <v>0</v>
      </c>
      <c r="BO563" s="68">
        <f t="shared" si="711"/>
        <v>0</v>
      </c>
      <c r="BP563" s="69"/>
      <c r="BQ563" s="69"/>
      <c r="BR563" s="69"/>
      <c r="BS563" s="69"/>
      <c r="BT563" s="69"/>
      <c r="BU563" s="71">
        <f t="shared" si="712"/>
        <v>0</v>
      </c>
      <c r="BV563" s="68">
        <f t="shared" si="713"/>
        <v>0</v>
      </c>
      <c r="BW563" s="69"/>
      <c r="BX563" s="69"/>
      <c r="BY563" s="69"/>
      <c r="BZ563" s="69"/>
      <c r="CA563" s="69"/>
      <c r="CB563" s="71">
        <f t="shared" si="714"/>
        <v>0</v>
      </c>
      <c r="CC563" s="68">
        <f t="shared" si="715"/>
        <v>0</v>
      </c>
      <c r="CD563" s="69"/>
      <c r="CE563" s="69"/>
      <c r="CF563" s="69"/>
      <c r="CG563" s="69"/>
      <c r="CH563" s="69"/>
      <c r="CI563" s="71">
        <f t="shared" si="716"/>
        <v>0</v>
      </c>
      <c r="CJ563" s="68">
        <f t="shared" si="717"/>
        <v>0</v>
      </c>
      <c r="CK563" s="69"/>
      <c r="CL563" s="69"/>
      <c r="CM563" s="69"/>
      <c r="CN563" s="69"/>
      <c r="CO563" s="69"/>
      <c r="CP563" s="71">
        <f t="shared" si="718"/>
        <v>0</v>
      </c>
      <c r="CQ563" s="68">
        <f t="shared" si="719"/>
        <v>0</v>
      </c>
      <c r="CR563" s="69"/>
      <c r="CS563" s="69"/>
      <c r="CT563" s="69"/>
      <c r="CU563" s="69"/>
      <c r="CV563" s="69"/>
      <c r="CW563" s="71">
        <f t="shared" si="720"/>
        <v>0</v>
      </c>
      <c r="CX563" s="68">
        <f t="shared" si="721"/>
        <v>0</v>
      </c>
      <c r="CY563" s="69"/>
      <c r="CZ563" s="69"/>
      <c r="DA563" s="69"/>
      <c r="DB563" s="69"/>
      <c r="DC563" s="69"/>
      <c r="DD563" s="71">
        <f t="shared" si="722"/>
        <v>0</v>
      </c>
      <c r="DE563" s="68">
        <f t="shared" si="723"/>
        <v>0</v>
      </c>
      <c r="DF563" s="69"/>
      <c r="DG563" s="69"/>
      <c r="DH563" s="69"/>
      <c r="DI563" s="69"/>
      <c r="DJ563" s="69"/>
      <c r="DK563" s="71">
        <f t="shared" si="724"/>
        <v>0</v>
      </c>
      <c r="DL563" s="68">
        <f t="shared" si="725"/>
        <v>0</v>
      </c>
      <c r="DM563" s="69"/>
      <c r="DN563" s="69"/>
      <c r="DO563" s="69"/>
      <c r="DP563" s="69"/>
      <c r="DQ563" s="69"/>
      <c r="DR563" s="71">
        <f t="shared" si="726"/>
        <v>0</v>
      </c>
      <c r="DS563" s="68">
        <f t="shared" si="727"/>
        <v>0</v>
      </c>
      <c r="DT563" s="69"/>
      <c r="DU563" s="69"/>
      <c r="DV563" s="69"/>
      <c r="DW563" s="69"/>
      <c r="DX563" s="69"/>
      <c r="DY563" s="71">
        <f t="shared" si="728"/>
        <v>0</v>
      </c>
      <c r="DZ563" s="68">
        <f t="shared" si="729"/>
        <v>0</v>
      </c>
      <c r="EA563" s="69"/>
      <c r="EB563" s="69"/>
      <c r="EC563" s="69"/>
      <c r="ED563" s="69"/>
      <c r="EE563" s="69"/>
      <c r="EF563" s="71">
        <f t="shared" si="730"/>
        <v>0</v>
      </c>
      <c r="EG563" s="70">
        <f t="shared" si="689"/>
        <v>1</v>
      </c>
      <c r="EH563" s="73">
        <f t="shared" si="690"/>
        <v>0</v>
      </c>
      <c r="EI563" s="70">
        <f t="shared" si="691"/>
        <v>0</v>
      </c>
      <c r="EJ563" s="66">
        <f t="shared" si="692"/>
        <v>0</v>
      </c>
      <c r="EM563" s="67"/>
    </row>
    <row r="564" spans="1:143" ht="25.5" outlineLevel="1" x14ac:dyDescent="0.2">
      <c r="A564" s="302" t="s">
        <v>693</v>
      </c>
      <c r="B564" s="303" t="s">
        <v>311</v>
      </c>
      <c r="C564" s="306" t="str">
        <f>IFERROR(IFERROR(IF(MATCH(B564,[1]SINAPI!$A$3:$A$7037,0),(PROPER(VLOOKUP(B564,[1]SINAPI!$A$3:$E$7037,5,0))),0),IFERROR(IF(MATCH(B564,'[1]CDHU-182'!$A$9:$A$4098,0),(UPPER(VLOOKUP(B564,'[1]CDHU-182'!$A$9:$H$4098,8,0))),0),IFERROR(IF(MATCH(B564,[1]FDE!$A$7:$A$3232,0),(VLOOKUP(B564,[1]FDE!$A$7:$E$3232,5,0)),0),IF(MATCH(B564,'[1]SIURB Edif'!$A$2:$A$2699,0),(PROPER(VLOOKUP(B564,'[1]SIURB Edif'!A$2:E$2699,5,0))),0))))," ")</f>
        <v>CDHU-182</v>
      </c>
      <c r="D564" s="169" t="s">
        <v>841</v>
      </c>
      <c r="E564" s="170" t="s">
        <v>322</v>
      </c>
      <c r="F564" s="174">
        <v>0.85</v>
      </c>
      <c r="G564" s="74"/>
      <c r="H564" s="177">
        <f t="shared" si="694"/>
        <v>0</v>
      </c>
      <c r="I564" s="178" t="e">
        <f t="shared" si="693"/>
        <v>#DIV/0!</v>
      </c>
      <c r="J564" s="19">
        <f t="shared" si="688"/>
        <v>1</v>
      </c>
      <c r="K564" s="68">
        <f t="shared" si="695"/>
        <v>0</v>
      </c>
      <c r="L564" s="69"/>
      <c r="M564" s="69"/>
      <c r="N564" s="69"/>
      <c r="O564" s="69"/>
      <c r="P564" s="69"/>
      <c r="Q564" s="73">
        <f t="shared" si="696"/>
        <v>0</v>
      </c>
      <c r="R564" s="68">
        <f t="shared" si="697"/>
        <v>0</v>
      </c>
      <c r="S564" s="69"/>
      <c r="T564" s="69"/>
      <c r="U564" s="69"/>
      <c r="V564" s="69"/>
      <c r="W564" s="69"/>
      <c r="X564" s="71">
        <f t="shared" si="698"/>
        <v>0</v>
      </c>
      <c r="Y564" s="68">
        <f t="shared" si="699"/>
        <v>0</v>
      </c>
      <c r="Z564" s="69"/>
      <c r="AA564" s="69"/>
      <c r="AB564" s="69"/>
      <c r="AC564" s="69"/>
      <c r="AD564" s="69"/>
      <c r="AE564" s="71">
        <f t="shared" si="700"/>
        <v>0</v>
      </c>
      <c r="AF564" s="68">
        <f t="shared" si="701"/>
        <v>0</v>
      </c>
      <c r="AG564" s="69"/>
      <c r="AH564" s="69"/>
      <c r="AI564" s="69"/>
      <c r="AJ564" s="69"/>
      <c r="AK564" s="69"/>
      <c r="AL564" s="71">
        <f t="shared" si="702"/>
        <v>0</v>
      </c>
      <c r="AM564" s="68">
        <f t="shared" si="703"/>
        <v>0</v>
      </c>
      <c r="AN564" s="69"/>
      <c r="AO564" s="69"/>
      <c r="AP564" s="69"/>
      <c r="AQ564" s="69"/>
      <c r="AR564" s="69"/>
      <c r="AS564" s="71">
        <f t="shared" si="704"/>
        <v>0</v>
      </c>
      <c r="AT564" s="68">
        <f t="shared" si="705"/>
        <v>0</v>
      </c>
      <c r="AU564" s="69"/>
      <c r="AV564" s="69"/>
      <c r="AW564" s="69"/>
      <c r="AX564" s="69"/>
      <c r="AY564" s="69"/>
      <c r="AZ564" s="71">
        <f t="shared" si="706"/>
        <v>0</v>
      </c>
      <c r="BA564" s="68">
        <f t="shared" si="707"/>
        <v>0</v>
      </c>
      <c r="BB564" s="69"/>
      <c r="BC564" s="69"/>
      <c r="BD564" s="69"/>
      <c r="BE564" s="69"/>
      <c r="BF564" s="69"/>
      <c r="BG564" s="71">
        <f t="shared" si="708"/>
        <v>0</v>
      </c>
      <c r="BH564" s="68">
        <f t="shared" si="709"/>
        <v>0</v>
      </c>
      <c r="BI564" s="69"/>
      <c r="BJ564" s="69"/>
      <c r="BK564" s="69"/>
      <c r="BL564" s="69"/>
      <c r="BM564" s="69"/>
      <c r="BN564" s="71">
        <f t="shared" si="710"/>
        <v>0</v>
      </c>
      <c r="BO564" s="68">
        <f t="shared" si="711"/>
        <v>0</v>
      </c>
      <c r="BP564" s="69"/>
      <c r="BQ564" s="69"/>
      <c r="BR564" s="69"/>
      <c r="BS564" s="69"/>
      <c r="BT564" s="69"/>
      <c r="BU564" s="71">
        <f t="shared" si="712"/>
        <v>0</v>
      </c>
      <c r="BV564" s="68">
        <f t="shared" si="713"/>
        <v>0</v>
      </c>
      <c r="BW564" s="69"/>
      <c r="BX564" s="69"/>
      <c r="BY564" s="69"/>
      <c r="BZ564" s="69"/>
      <c r="CA564" s="69"/>
      <c r="CB564" s="71">
        <f t="shared" si="714"/>
        <v>0</v>
      </c>
      <c r="CC564" s="68">
        <f t="shared" si="715"/>
        <v>0</v>
      </c>
      <c r="CD564" s="69"/>
      <c r="CE564" s="69"/>
      <c r="CF564" s="69"/>
      <c r="CG564" s="69"/>
      <c r="CH564" s="69"/>
      <c r="CI564" s="71">
        <f t="shared" si="716"/>
        <v>0</v>
      </c>
      <c r="CJ564" s="68">
        <f t="shared" si="717"/>
        <v>0</v>
      </c>
      <c r="CK564" s="69"/>
      <c r="CL564" s="69"/>
      <c r="CM564" s="69"/>
      <c r="CN564" s="69"/>
      <c r="CO564" s="69"/>
      <c r="CP564" s="71">
        <f t="shared" si="718"/>
        <v>0</v>
      </c>
      <c r="CQ564" s="68">
        <f t="shared" si="719"/>
        <v>0</v>
      </c>
      <c r="CR564" s="69"/>
      <c r="CS564" s="69"/>
      <c r="CT564" s="69"/>
      <c r="CU564" s="69"/>
      <c r="CV564" s="69"/>
      <c r="CW564" s="71">
        <f t="shared" si="720"/>
        <v>0</v>
      </c>
      <c r="CX564" s="68">
        <f t="shared" si="721"/>
        <v>0</v>
      </c>
      <c r="CY564" s="69"/>
      <c r="CZ564" s="69"/>
      <c r="DA564" s="69"/>
      <c r="DB564" s="69"/>
      <c r="DC564" s="69"/>
      <c r="DD564" s="71">
        <f t="shared" si="722"/>
        <v>0</v>
      </c>
      <c r="DE564" s="68">
        <f t="shared" si="723"/>
        <v>0</v>
      </c>
      <c r="DF564" s="69"/>
      <c r="DG564" s="69"/>
      <c r="DH564" s="69"/>
      <c r="DI564" s="69"/>
      <c r="DJ564" s="69"/>
      <c r="DK564" s="71">
        <f t="shared" si="724"/>
        <v>0</v>
      </c>
      <c r="DL564" s="68">
        <f t="shared" si="725"/>
        <v>0</v>
      </c>
      <c r="DM564" s="69"/>
      <c r="DN564" s="69"/>
      <c r="DO564" s="69"/>
      <c r="DP564" s="69"/>
      <c r="DQ564" s="69"/>
      <c r="DR564" s="71">
        <f t="shared" si="726"/>
        <v>0</v>
      </c>
      <c r="DS564" s="68">
        <f t="shared" si="727"/>
        <v>0</v>
      </c>
      <c r="DT564" s="69"/>
      <c r="DU564" s="69"/>
      <c r="DV564" s="69"/>
      <c r="DW564" s="69"/>
      <c r="DX564" s="69"/>
      <c r="DY564" s="71">
        <f t="shared" si="728"/>
        <v>0</v>
      </c>
      <c r="DZ564" s="68">
        <f t="shared" si="729"/>
        <v>0</v>
      </c>
      <c r="EA564" s="69"/>
      <c r="EB564" s="69"/>
      <c r="EC564" s="69"/>
      <c r="ED564" s="69"/>
      <c r="EE564" s="69"/>
      <c r="EF564" s="71">
        <f t="shared" si="730"/>
        <v>0</v>
      </c>
      <c r="EG564" s="70">
        <f t="shared" si="689"/>
        <v>1</v>
      </c>
      <c r="EH564" s="73">
        <f t="shared" si="690"/>
        <v>0</v>
      </c>
      <c r="EI564" s="70">
        <f t="shared" si="691"/>
        <v>0</v>
      </c>
      <c r="EJ564" s="66">
        <f t="shared" si="692"/>
        <v>0</v>
      </c>
      <c r="EM564" s="67"/>
    </row>
    <row r="565" spans="1:143" outlineLevel="1" x14ac:dyDescent="0.2">
      <c r="A565" s="302" t="s">
        <v>694</v>
      </c>
      <c r="B565" s="303" t="s">
        <v>206</v>
      </c>
      <c r="C565" s="306" t="str">
        <f>IFERROR(IFERROR(IF(MATCH(B565,[1]SINAPI!$A$3:$A$7037,0),(PROPER(VLOOKUP(B565,[1]SINAPI!$A$3:$E$7037,5,0))),0),IFERROR(IF(MATCH(B565,'[1]CDHU-182'!$A$9:$A$4098,0),(UPPER(VLOOKUP(B565,'[1]CDHU-182'!$A$9:$H$4098,8,0))),0),IFERROR(IF(MATCH(B565,[1]FDE!$A$7:$A$3232,0),(VLOOKUP(B565,[1]FDE!$A$7:$E$3232,5,0)),0),IF(MATCH(B565,'[1]SIURB Edif'!$A$2:$A$2699,0),(PROPER(VLOOKUP(B565,'[1]SIURB Edif'!A$2:E$2699,5,0))),0))))," ")</f>
        <v>CDHU-182</v>
      </c>
      <c r="D565" s="169" t="s">
        <v>842</v>
      </c>
      <c r="E565" s="170" t="s">
        <v>322</v>
      </c>
      <c r="F565" s="174">
        <v>6.25</v>
      </c>
      <c r="G565" s="74"/>
      <c r="H565" s="177">
        <f t="shared" si="694"/>
        <v>0</v>
      </c>
      <c r="I565" s="178" t="e">
        <f t="shared" si="693"/>
        <v>#DIV/0!</v>
      </c>
      <c r="J565" s="19">
        <f t="shared" si="688"/>
        <v>1</v>
      </c>
      <c r="K565" s="68">
        <f t="shared" si="695"/>
        <v>0</v>
      </c>
      <c r="L565" s="69"/>
      <c r="M565" s="69"/>
      <c r="N565" s="69"/>
      <c r="O565" s="69"/>
      <c r="P565" s="69"/>
      <c r="Q565" s="73">
        <f t="shared" si="696"/>
        <v>0</v>
      </c>
      <c r="R565" s="68">
        <f t="shared" si="697"/>
        <v>0</v>
      </c>
      <c r="S565" s="69"/>
      <c r="T565" s="69"/>
      <c r="U565" s="69"/>
      <c r="V565" s="69"/>
      <c r="W565" s="69"/>
      <c r="X565" s="71">
        <f t="shared" si="698"/>
        <v>0</v>
      </c>
      <c r="Y565" s="68">
        <f t="shared" si="699"/>
        <v>0</v>
      </c>
      <c r="Z565" s="69"/>
      <c r="AA565" s="69"/>
      <c r="AB565" s="69"/>
      <c r="AC565" s="69"/>
      <c r="AD565" s="69"/>
      <c r="AE565" s="71">
        <f t="shared" si="700"/>
        <v>0</v>
      </c>
      <c r="AF565" s="68">
        <f t="shared" si="701"/>
        <v>0</v>
      </c>
      <c r="AG565" s="69"/>
      <c r="AH565" s="69"/>
      <c r="AI565" s="69"/>
      <c r="AJ565" s="69"/>
      <c r="AK565" s="69"/>
      <c r="AL565" s="71">
        <f t="shared" si="702"/>
        <v>0</v>
      </c>
      <c r="AM565" s="68">
        <f t="shared" si="703"/>
        <v>0</v>
      </c>
      <c r="AN565" s="69"/>
      <c r="AO565" s="69"/>
      <c r="AP565" s="69"/>
      <c r="AQ565" s="69"/>
      <c r="AR565" s="69"/>
      <c r="AS565" s="71">
        <f t="shared" si="704"/>
        <v>0</v>
      </c>
      <c r="AT565" s="68">
        <f t="shared" si="705"/>
        <v>0</v>
      </c>
      <c r="AU565" s="69"/>
      <c r="AV565" s="69"/>
      <c r="AW565" s="69"/>
      <c r="AX565" s="69"/>
      <c r="AY565" s="69"/>
      <c r="AZ565" s="71">
        <f t="shared" si="706"/>
        <v>0</v>
      </c>
      <c r="BA565" s="68">
        <f t="shared" si="707"/>
        <v>0</v>
      </c>
      <c r="BB565" s="69"/>
      <c r="BC565" s="69"/>
      <c r="BD565" s="69"/>
      <c r="BE565" s="69"/>
      <c r="BF565" s="69"/>
      <c r="BG565" s="71">
        <f t="shared" si="708"/>
        <v>0</v>
      </c>
      <c r="BH565" s="68">
        <f t="shared" si="709"/>
        <v>0</v>
      </c>
      <c r="BI565" s="69"/>
      <c r="BJ565" s="69"/>
      <c r="BK565" s="69"/>
      <c r="BL565" s="69"/>
      <c r="BM565" s="69"/>
      <c r="BN565" s="71">
        <f t="shared" si="710"/>
        <v>0</v>
      </c>
      <c r="BO565" s="68">
        <f t="shared" si="711"/>
        <v>0</v>
      </c>
      <c r="BP565" s="69"/>
      <c r="BQ565" s="69"/>
      <c r="BR565" s="69"/>
      <c r="BS565" s="69"/>
      <c r="BT565" s="69"/>
      <c r="BU565" s="71">
        <f t="shared" si="712"/>
        <v>0</v>
      </c>
      <c r="BV565" s="68">
        <f t="shared" si="713"/>
        <v>0</v>
      </c>
      <c r="BW565" s="69"/>
      <c r="BX565" s="69"/>
      <c r="BY565" s="69"/>
      <c r="BZ565" s="69"/>
      <c r="CA565" s="69"/>
      <c r="CB565" s="71">
        <f t="shared" si="714"/>
        <v>0</v>
      </c>
      <c r="CC565" s="68">
        <f t="shared" si="715"/>
        <v>0</v>
      </c>
      <c r="CD565" s="69"/>
      <c r="CE565" s="69"/>
      <c r="CF565" s="69"/>
      <c r="CG565" s="69"/>
      <c r="CH565" s="69"/>
      <c r="CI565" s="71">
        <f t="shared" si="716"/>
        <v>0</v>
      </c>
      <c r="CJ565" s="68">
        <f t="shared" si="717"/>
        <v>0</v>
      </c>
      <c r="CK565" s="69"/>
      <c r="CL565" s="69"/>
      <c r="CM565" s="69"/>
      <c r="CN565" s="69"/>
      <c r="CO565" s="69"/>
      <c r="CP565" s="71">
        <f t="shared" si="718"/>
        <v>0</v>
      </c>
      <c r="CQ565" s="68">
        <f t="shared" si="719"/>
        <v>0</v>
      </c>
      <c r="CR565" s="69"/>
      <c r="CS565" s="69"/>
      <c r="CT565" s="69"/>
      <c r="CU565" s="69"/>
      <c r="CV565" s="69"/>
      <c r="CW565" s="71">
        <f t="shared" si="720"/>
        <v>0</v>
      </c>
      <c r="CX565" s="68">
        <f t="shared" si="721"/>
        <v>0</v>
      </c>
      <c r="CY565" s="69"/>
      <c r="CZ565" s="69"/>
      <c r="DA565" s="69"/>
      <c r="DB565" s="69"/>
      <c r="DC565" s="69"/>
      <c r="DD565" s="71">
        <f t="shared" si="722"/>
        <v>0</v>
      </c>
      <c r="DE565" s="68">
        <f t="shared" si="723"/>
        <v>0</v>
      </c>
      <c r="DF565" s="69"/>
      <c r="DG565" s="69"/>
      <c r="DH565" s="69"/>
      <c r="DI565" s="69"/>
      <c r="DJ565" s="69"/>
      <c r="DK565" s="71">
        <f t="shared" si="724"/>
        <v>0</v>
      </c>
      <c r="DL565" s="68">
        <f t="shared" si="725"/>
        <v>0</v>
      </c>
      <c r="DM565" s="69"/>
      <c r="DN565" s="69"/>
      <c r="DO565" s="69"/>
      <c r="DP565" s="69"/>
      <c r="DQ565" s="69"/>
      <c r="DR565" s="71">
        <f t="shared" si="726"/>
        <v>0</v>
      </c>
      <c r="DS565" s="68">
        <f t="shared" si="727"/>
        <v>0</v>
      </c>
      <c r="DT565" s="69"/>
      <c r="DU565" s="69"/>
      <c r="DV565" s="69"/>
      <c r="DW565" s="69"/>
      <c r="DX565" s="69"/>
      <c r="DY565" s="71">
        <f t="shared" si="728"/>
        <v>0</v>
      </c>
      <c r="DZ565" s="68">
        <f t="shared" si="729"/>
        <v>0</v>
      </c>
      <c r="EA565" s="69"/>
      <c r="EB565" s="69"/>
      <c r="EC565" s="69"/>
      <c r="ED565" s="69"/>
      <c r="EE565" s="69"/>
      <c r="EF565" s="71">
        <f t="shared" si="730"/>
        <v>0</v>
      </c>
      <c r="EG565" s="70">
        <f t="shared" si="689"/>
        <v>1</v>
      </c>
      <c r="EH565" s="73">
        <f t="shared" si="690"/>
        <v>0</v>
      </c>
      <c r="EI565" s="70">
        <f t="shared" si="691"/>
        <v>0</v>
      </c>
      <c r="EJ565" s="66">
        <f t="shared" si="692"/>
        <v>0</v>
      </c>
      <c r="EM565" s="67"/>
    </row>
    <row r="566" spans="1:143" outlineLevel="1" x14ac:dyDescent="0.2">
      <c r="A566" s="302" t="s">
        <v>695</v>
      </c>
      <c r="B566" s="303" t="s">
        <v>207</v>
      </c>
      <c r="C566" s="306" t="str">
        <f>IFERROR(IFERROR(IF(MATCH(B566,[1]SINAPI!$A$3:$A$7037,0),(PROPER(VLOOKUP(B566,[1]SINAPI!$A$3:$E$7037,5,0))),0),IFERROR(IF(MATCH(B566,'[1]CDHU-182'!$A$9:$A$4098,0),(UPPER(VLOOKUP(B566,'[1]CDHU-182'!$A$9:$H$4098,8,0))),0),IFERROR(IF(MATCH(B566,[1]FDE!$A$7:$A$3232,0),(VLOOKUP(B566,[1]FDE!$A$7:$E$3232,5,0)),0),IF(MATCH(B566,'[1]SIURB Edif'!$A$2:$A$2699,0),(PROPER(VLOOKUP(B566,'[1]SIURB Edif'!A$2:E$2699,5,0))),0))))," ")</f>
        <v>CDHU-182</v>
      </c>
      <c r="D566" s="169" t="s">
        <v>208</v>
      </c>
      <c r="E566" s="170" t="s">
        <v>322</v>
      </c>
      <c r="F566" s="174">
        <v>6.25</v>
      </c>
      <c r="G566" s="74"/>
      <c r="H566" s="177">
        <f t="shared" si="694"/>
        <v>0</v>
      </c>
      <c r="I566" s="178" t="e">
        <f t="shared" si="693"/>
        <v>#DIV/0!</v>
      </c>
      <c r="J566" s="19">
        <f t="shared" si="688"/>
        <v>1</v>
      </c>
      <c r="K566" s="68">
        <f t="shared" si="695"/>
        <v>0</v>
      </c>
      <c r="L566" s="69"/>
      <c r="M566" s="69"/>
      <c r="N566" s="69"/>
      <c r="O566" s="69"/>
      <c r="P566" s="69"/>
      <c r="Q566" s="73">
        <f t="shared" si="696"/>
        <v>0</v>
      </c>
      <c r="R566" s="68">
        <f t="shared" si="697"/>
        <v>0</v>
      </c>
      <c r="S566" s="69"/>
      <c r="T566" s="69"/>
      <c r="U566" s="69"/>
      <c r="V566" s="69"/>
      <c r="W566" s="69"/>
      <c r="X566" s="71">
        <f t="shared" si="698"/>
        <v>0</v>
      </c>
      <c r="Y566" s="68">
        <f t="shared" si="699"/>
        <v>0</v>
      </c>
      <c r="Z566" s="69"/>
      <c r="AA566" s="69"/>
      <c r="AB566" s="69"/>
      <c r="AC566" s="69"/>
      <c r="AD566" s="69"/>
      <c r="AE566" s="71">
        <f t="shared" si="700"/>
        <v>0</v>
      </c>
      <c r="AF566" s="68">
        <f t="shared" si="701"/>
        <v>0</v>
      </c>
      <c r="AG566" s="69"/>
      <c r="AH566" s="69"/>
      <c r="AI566" s="69"/>
      <c r="AJ566" s="69"/>
      <c r="AK566" s="69"/>
      <c r="AL566" s="71">
        <f t="shared" si="702"/>
        <v>0</v>
      </c>
      <c r="AM566" s="68">
        <f t="shared" si="703"/>
        <v>0</v>
      </c>
      <c r="AN566" s="69"/>
      <c r="AO566" s="69"/>
      <c r="AP566" s="69"/>
      <c r="AQ566" s="69"/>
      <c r="AR566" s="69"/>
      <c r="AS566" s="71">
        <f t="shared" si="704"/>
        <v>0</v>
      </c>
      <c r="AT566" s="68">
        <f t="shared" si="705"/>
        <v>0</v>
      </c>
      <c r="AU566" s="69"/>
      <c r="AV566" s="69"/>
      <c r="AW566" s="69"/>
      <c r="AX566" s="69"/>
      <c r="AY566" s="69"/>
      <c r="AZ566" s="71">
        <f t="shared" si="706"/>
        <v>0</v>
      </c>
      <c r="BA566" s="68">
        <f t="shared" si="707"/>
        <v>0</v>
      </c>
      <c r="BB566" s="69"/>
      <c r="BC566" s="69"/>
      <c r="BD566" s="69"/>
      <c r="BE566" s="69"/>
      <c r="BF566" s="69"/>
      <c r="BG566" s="71">
        <f t="shared" si="708"/>
        <v>0</v>
      </c>
      <c r="BH566" s="68">
        <f t="shared" si="709"/>
        <v>0</v>
      </c>
      <c r="BI566" s="69"/>
      <c r="BJ566" s="69"/>
      <c r="BK566" s="69"/>
      <c r="BL566" s="69"/>
      <c r="BM566" s="69"/>
      <c r="BN566" s="71">
        <f t="shared" si="710"/>
        <v>0</v>
      </c>
      <c r="BO566" s="68">
        <f t="shared" si="711"/>
        <v>0</v>
      </c>
      <c r="BP566" s="69"/>
      <c r="BQ566" s="69"/>
      <c r="BR566" s="69"/>
      <c r="BS566" s="69"/>
      <c r="BT566" s="69"/>
      <c r="BU566" s="71">
        <f t="shared" si="712"/>
        <v>0</v>
      </c>
      <c r="BV566" s="68">
        <f t="shared" si="713"/>
        <v>0</v>
      </c>
      <c r="BW566" s="69"/>
      <c r="BX566" s="69"/>
      <c r="BY566" s="69"/>
      <c r="BZ566" s="69"/>
      <c r="CA566" s="69"/>
      <c r="CB566" s="71">
        <f t="shared" si="714"/>
        <v>0</v>
      </c>
      <c r="CC566" s="68">
        <f t="shared" si="715"/>
        <v>0</v>
      </c>
      <c r="CD566" s="69"/>
      <c r="CE566" s="69"/>
      <c r="CF566" s="69"/>
      <c r="CG566" s="69"/>
      <c r="CH566" s="69"/>
      <c r="CI566" s="71">
        <f t="shared" si="716"/>
        <v>0</v>
      </c>
      <c r="CJ566" s="68">
        <f t="shared" si="717"/>
        <v>0</v>
      </c>
      <c r="CK566" s="69"/>
      <c r="CL566" s="69"/>
      <c r="CM566" s="69"/>
      <c r="CN566" s="69"/>
      <c r="CO566" s="69"/>
      <c r="CP566" s="71">
        <f t="shared" si="718"/>
        <v>0</v>
      </c>
      <c r="CQ566" s="68">
        <f t="shared" si="719"/>
        <v>0</v>
      </c>
      <c r="CR566" s="69"/>
      <c r="CS566" s="69"/>
      <c r="CT566" s="69"/>
      <c r="CU566" s="69"/>
      <c r="CV566" s="69"/>
      <c r="CW566" s="71">
        <f t="shared" si="720"/>
        <v>0</v>
      </c>
      <c r="CX566" s="68">
        <f t="shared" si="721"/>
        <v>0</v>
      </c>
      <c r="CY566" s="69"/>
      <c r="CZ566" s="69"/>
      <c r="DA566" s="69"/>
      <c r="DB566" s="69"/>
      <c r="DC566" s="69"/>
      <c r="DD566" s="71">
        <f t="shared" si="722"/>
        <v>0</v>
      </c>
      <c r="DE566" s="68">
        <f t="shared" si="723"/>
        <v>0</v>
      </c>
      <c r="DF566" s="69"/>
      <c r="DG566" s="69"/>
      <c r="DH566" s="69"/>
      <c r="DI566" s="69"/>
      <c r="DJ566" s="69"/>
      <c r="DK566" s="71">
        <f t="shared" si="724"/>
        <v>0</v>
      </c>
      <c r="DL566" s="68">
        <f t="shared" si="725"/>
        <v>0</v>
      </c>
      <c r="DM566" s="69"/>
      <c r="DN566" s="69"/>
      <c r="DO566" s="69"/>
      <c r="DP566" s="69"/>
      <c r="DQ566" s="69"/>
      <c r="DR566" s="71">
        <f t="shared" si="726"/>
        <v>0</v>
      </c>
      <c r="DS566" s="68">
        <f t="shared" si="727"/>
        <v>0</v>
      </c>
      <c r="DT566" s="69"/>
      <c r="DU566" s="69"/>
      <c r="DV566" s="69"/>
      <c r="DW566" s="69"/>
      <c r="DX566" s="69"/>
      <c r="DY566" s="71">
        <f t="shared" si="728"/>
        <v>0</v>
      </c>
      <c r="DZ566" s="68">
        <f t="shared" si="729"/>
        <v>0</v>
      </c>
      <c r="EA566" s="69"/>
      <c r="EB566" s="69"/>
      <c r="EC566" s="69"/>
      <c r="ED566" s="69"/>
      <c r="EE566" s="69"/>
      <c r="EF566" s="71">
        <f t="shared" si="730"/>
        <v>0</v>
      </c>
      <c r="EG566" s="70">
        <f t="shared" si="689"/>
        <v>1</v>
      </c>
      <c r="EH566" s="73">
        <f t="shared" si="690"/>
        <v>0</v>
      </c>
      <c r="EI566" s="70">
        <f t="shared" si="691"/>
        <v>0</v>
      </c>
      <c r="EJ566" s="66">
        <f t="shared" si="692"/>
        <v>0</v>
      </c>
      <c r="EM566" s="67"/>
    </row>
    <row r="567" spans="1:143" outlineLevel="1" x14ac:dyDescent="0.2">
      <c r="A567" s="302" t="s">
        <v>696</v>
      </c>
      <c r="B567" s="303" t="s">
        <v>250</v>
      </c>
      <c r="C567" s="306" t="str">
        <f>IFERROR(IFERROR(IF(MATCH(B567,[1]SINAPI!$A$3:$A$7037,0),(PROPER(VLOOKUP(B567,[1]SINAPI!$A$3:$E$7037,5,0))),0),IFERROR(IF(MATCH(B567,'[1]CDHU-182'!$A$9:$A$4098,0),(UPPER(VLOOKUP(B567,'[1]CDHU-182'!$A$9:$H$4098,8,0))),0),IFERROR(IF(MATCH(B567,[1]FDE!$A$7:$A$3232,0),(VLOOKUP(B567,[1]FDE!$A$7:$E$3232,5,0)),0),IF(MATCH(B567,'[1]SIURB Edif'!$A$2:$A$2699,0),(PROPER(VLOOKUP(B567,'[1]SIURB Edif'!A$2:E$2699,5,0))),0))))," ")</f>
        <v>CDHU-182</v>
      </c>
      <c r="D567" s="169" t="s">
        <v>843</v>
      </c>
      <c r="E567" s="170" t="s">
        <v>322</v>
      </c>
      <c r="F567" s="174">
        <v>6.25</v>
      </c>
      <c r="G567" s="74"/>
      <c r="H567" s="177">
        <f t="shared" si="694"/>
        <v>0</v>
      </c>
      <c r="I567" s="178" t="e">
        <f t="shared" si="693"/>
        <v>#DIV/0!</v>
      </c>
      <c r="J567" s="19">
        <f t="shared" si="688"/>
        <v>1</v>
      </c>
      <c r="K567" s="68">
        <f t="shared" si="695"/>
        <v>0</v>
      </c>
      <c r="L567" s="69"/>
      <c r="M567" s="69"/>
      <c r="N567" s="69"/>
      <c r="O567" s="69"/>
      <c r="P567" s="69"/>
      <c r="Q567" s="73">
        <f t="shared" si="696"/>
        <v>0</v>
      </c>
      <c r="R567" s="68">
        <f t="shared" si="697"/>
        <v>0</v>
      </c>
      <c r="S567" s="69"/>
      <c r="T567" s="69"/>
      <c r="U567" s="69"/>
      <c r="V567" s="69"/>
      <c r="W567" s="69"/>
      <c r="X567" s="71">
        <f t="shared" si="698"/>
        <v>0</v>
      </c>
      <c r="Y567" s="68">
        <f t="shared" si="699"/>
        <v>0</v>
      </c>
      <c r="Z567" s="69"/>
      <c r="AA567" s="69"/>
      <c r="AB567" s="69"/>
      <c r="AC567" s="69"/>
      <c r="AD567" s="69"/>
      <c r="AE567" s="71">
        <f t="shared" si="700"/>
        <v>0</v>
      </c>
      <c r="AF567" s="68">
        <f t="shared" si="701"/>
        <v>0</v>
      </c>
      <c r="AG567" s="69"/>
      <c r="AH567" s="69"/>
      <c r="AI567" s="69"/>
      <c r="AJ567" s="69"/>
      <c r="AK567" s="69"/>
      <c r="AL567" s="71">
        <f t="shared" si="702"/>
        <v>0</v>
      </c>
      <c r="AM567" s="68">
        <f t="shared" si="703"/>
        <v>0</v>
      </c>
      <c r="AN567" s="69"/>
      <c r="AO567" s="69"/>
      <c r="AP567" s="69"/>
      <c r="AQ567" s="69"/>
      <c r="AR567" s="69"/>
      <c r="AS567" s="71">
        <f t="shared" si="704"/>
        <v>0</v>
      </c>
      <c r="AT567" s="68">
        <f t="shared" si="705"/>
        <v>0</v>
      </c>
      <c r="AU567" s="69"/>
      <c r="AV567" s="69"/>
      <c r="AW567" s="69"/>
      <c r="AX567" s="69"/>
      <c r="AY567" s="69"/>
      <c r="AZ567" s="71">
        <f t="shared" si="706"/>
        <v>0</v>
      </c>
      <c r="BA567" s="68">
        <f t="shared" si="707"/>
        <v>0</v>
      </c>
      <c r="BB567" s="69"/>
      <c r="BC567" s="69"/>
      <c r="BD567" s="69"/>
      <c r="BE567" s="69"/>
      <c r="BF567" s="69"/>
      <c r="BG567" s="71">
        <f t="shared" si="708"/>
        <v>0</v>
      </c>
      <c r="BH567" s="68">
        <f t="shared" si="709"/>
        <v>0</v>
      </c>
      <c r="BI567" s="69"/>
      <c r="BJ567" s="69"/>
      <c r="BK567" s="69"/>
      <c r="BL567" s="69"/>
      <c r="BM567" s="69"/>
      <c r="BN567" s="71">
        <f t="shared" si="710"/>
        <v>0</v>
      </c>
      <c r="BO567" s="68">
        <f t="shared" si="711"/>
        <v>0</v>
      </c>
      <c r="BP567" s="69"/>
      <c r="BQ567" s="69"/>
      <c r="BR567" s="69"/>
      <c r="BS567" s="69"/>
      <c r="BT567" s="69"/>
      <c r="BU567" s="71">
        <f t="shared" si="712"/>
        <v>0</v>
      </c>
      <c r="BV567" s="68">
        <f t="shared" si="713"/>
        <v>0</v>
      </c>
      <c r="BW567" s="69"/>
      <c r="BX567" s="69"/>
      <c r="BY567" s="69"/>
      <c r="BZ567" s="69"/>
      <c r="CA567" s="69"/>
      <c r="CB567" s="71">
        <f t="shared" si="714"/>
        <v>0</v>
      </c>
      <c r="CC567" s="68">
        <f t="shared" si="715"/>
        <v>0</v>
      </c>
      <c r="CD567" s="69"/>
      <c r="CE567" s="69"/>
      <c r="CF567" s="69"/>
      <c r="CG567" s="69"/>
      <c r="CH567" s="69"/>
      <c r="CI567" s="71">
        <f t="shared" si="716"/>
        <v>0</v>
      </c>
      <c r="CJ567" s="68">
        <f t="shared" si="717"/>
        <v>0</v>
      </c>
      <c r="CK567" s="69"/>
      <c r="CL567" s="69"/>
      <c r="CM567" s="69"/>
      <c r="CN567" s="69"/>
      <c r="CO567" s="69"/>
      <c r="CP567" s="71">
        <f t="shared" si="718"/>
        <v>0</v>
      </c>
      <c r="CQ567" s="68">
        <f t="shared" si="719"/>
        <v>0</v>
      </c>
      <c r="CR567" s="69"/>
      <c r="CS567" s="69"/>
      <c r="CT567" s="69"/>
      <c r="CU567" s="69"/>
      <c r="CV567" s="69"/>
      <c r="CW567" s="71">
        <f t="shared" si="720"/>
        <v>0</v>
      </c>
      <c r="CX567" s="68">
        <f t="shared" si="721"/>
        <v>0</v>
      </c>
      <c r="CY567" s="69"/>
      <c r="CZ567" s="69"/>
      <c r="DA567" s="69"/>
      <c r="DB567" s="69"/>
      <c r="DC567" s="69"/>
      <c r="DD567" s="71">
        <f t="shared" si="722"/>
        <v>0</v>
      </c>
      <c r="DE567" s="68">
        <f t="shared" si="723"/>
        <v>0</v>
      </c>
      <c r="DF567" s="69"/>
      <c r="DG567" s="69"/>
      <c r="DH567" s="69"/>
      <c r="DI567" s="69"/>
      <c r="DJ567" s="69"/>
      <c r="DK567" s="71">
        <f t="shared" si="724"/>
        <v>0</v>
      </c>
      <c r="DL567" s="68">
        <f t="shared" si="725"/>
        <v>0</v>
      </c>
      <c r="DM567" s="69"/>
      <c r="DN567" s="69"/>
      <c r="DO567" s="69"/>
      <c r="DP567" s="69"/>
      <c r="DQ567" s="69"/>
      <c r="DR567" s="71">
        <f t="shared" si="726"/>
        <v>0</v>
      </c>
      <c r="DS567" s="68">
        <f t="shared" si="727"/>
        <v>0</v>
      </c>
      <c r="DT567" s="69"/>
      <c r="DU567" s="69"/>
      <c r="DV567" s="69"/>
      <c r="DW567" s="69"/>
      <c r="DX567" s="69"/>
      <c r="DY567" s="71">
        <f t="shared" si="728"/>
        <v>0</v>
      </c>
      <c r="DZ567" s="68">
        <f t="shared" si="729"/>
        <v>0</v>
      </c>
      <c r="EA567" s="69"/>
      <c r="EB567" s="69"/>
      <c r="EC567" s="69"/>
      <c r="ED567" s="69"/>
      <c r="EE567" s="69"/>
      <c r="EF567" s="71">
        <f t="shared" si="730"/>
        <v>0</v>
      </c>
      <c r="EG567" s="70">
        <f t="shared" si="689"/>
        <v>1</v>
      </c>
      <c r="EH567" s="73">
        <f t="shared" si="690"/>
        <v>0</v>
      </c>
      <c r="EI567" s="70">
        <f t="shared" si="691"/>
        <v>0</v>
      </c>
      <c r="EJ567" s="66">
        <f t="shared" si="692"/>
        <v>0</v>
      </c>
      <c r="EM567" s="67"/>
    </row>
    <row r="568" spans="1:143" outlineLevel="1" x14ac:dyDescent="0.2">
      <c r="A568" s="302" t="s">
        <v>697</v>
      </c>
      <c r="B568" s="303" t="s">
        <v>252</v>
      </c>
      <c r="C568" s="306" t="str">
        <f>IFERROR(IFERROR(IF(MATCH(B568,[1]SINAPI!$A$3:$A$7037,0),(PROPER(VLOOKUP(B568,[1]SINAPI!$A$3:$E$7037,5,0))),0),IFERROR(IF(MATCH(B568,'[1]CDHU-182'!$A$9:$A$4098,0),(UPPER(VLOOKUP(B568,'[1]CDHU-182'!$A$9:$H$4098,8,0))),0),IFERROR(IF(MATCH(B568,[1]FDE!$A$7:$A$3232,0),(VLOOKUP(B568,[1]FDE!$A$7:$E$3232,5,0)),0),IF(MATCH(B568,'[1]SIURB Edif'!$A$2:$A$2699,0),(PROPER(VLOOKUP(B568,'[1]SIURB Edif'!A$2:E$2699,5,0))),0))))," ")</f>
        <v>CDHU-182</v>
      </c>
      <c r="D568" s="169" t="s">
        <v>844</v>
      </c>
      <c r="E568" s="170" t="s">
        <v>322</v>
      </c>
      <c r="F568" s="174">
        <v>6.25</v>
      </c>
      <c r="G568" s="74"/>
      <c r="H568" s="177">
        <f t="shared" si="694"/>
        <v>0</v>
      </c>
      <c r="I568" s="178" t="e">
        <f t="shared" si="693"/>
        <v>#DIV/0!</v>
      </c>
      <c r="J568" s="19">
        <f t="shared" si="688"/>
        <v>1</v>
      </c>
      <c r="K568" s="68">
        <f t="shared" si="695"/>
        <v>0</v>
      </c>
      <c r="L568" s="69"/>
      <c r="M568" s="69"/>
      <c r="N568" s="69"/>
      <c r="O568" s="69"/>
      <c r="P568" s="69"/>
      <c r="Q568" s="73">
        <f t="shared" si="696"/>
        <v>0</v>
      </c>
      <c r="R568" s="68">
        <f t="shared" si="697"/>
        <v>0</v>
      </c>
      <c r="S568" s="69"/>
      <c r="T568" s="69"/>
      <c r="U568" s="69"/>
      <c r="V568" s="69"/>
      <c r="W568" s="69"/>
      <c r="X568" s="71">
        <f t="shared" si="698"/>
        <v>0</v>
      </c>
      <c r="Y568" s="68">
        <f t="shared" si="699"/>
        <v>0</v>
      </c>
      <c r="Z568" s="69"/>
      <c r="AA568" s="69"/>
      <c r="AB568" s="69"/>
      <c r="AC568" s="69"/>
      <c r="AD568" s="69"/>
      <c r="AE568" s="71">
        <f t="shared" si="700"/>
        <v>0</v>
      </c>
      <c r="AF568" s="68">
        <f t="shared" si="701"/>
        <v>0</v>
      </c>
      <c r="AG568" s="69"/>
      <c r="AH568" s="69"/>
      <c r="AI568" s="69"/>
      <c r="AJ568" s="69"/>
      <c r="AK568" s="69"/>
      <c r="AL568" s="71">
        <f t="shared" si="702"/>
        <v>0</v>
      </c>
      <c r="AM568" s="68">
        <f t="shared" si="703"/>
        <v>0</v>
      </c>
      <c r="AN568" s="69"/>
      <c r="AO568" s="69"/>
      <c r="AP568" s="69"/>
      <c r="AQ568" s="69"/>
      <c r="AR568" s="69"/>
      <c r="AS568" s="71">
        <f t="shared" si="704"/>
        <v>0</v>
      </c>
      <c r="AT568" s="68">
        <f t="shared" si="705"/>
        <v>0</v>
      </c>
      <c r="AU568" s="69"/>
      <c r="AV568" s="69"/>
      <c r="AW568" s="69"/>
      <c r="AX568" s="69"/>
      <c r="AY568" s="69"/>
      <c r="AZ568" s="71">
        <f t="shared" si="706"/>
        <v>0</v>
      </c>
      <c r="BA568" s="68">
        <f t="shared" si="707"/>
        <v>0</v>
      </c>
      <c r="BB568" s="69"/>
      <c r="BC568" s="69"/>
      <c r="BD568" s="69"/>
      <c r="BE568" s="69"/>
      <c r="BF568" s="69"/>
      <c r="BG568" s="71">
        <f t="shared" si="708"/>
        <v>0</v>
      </c>
      <c r="BH568" s="68">
        <f t="shared" si="709"/>
        <v>0</v>
      </c>
      <c r="BI568" s="69"/>
      <c r="BJ568" s="69"/>
      <c r="BK568" s="69"/>
      <c r="BL568" s="69"/>
      <c r="BM568" s="69"/>
      <c r="BN568" s="71">
        <f t="shared" si="710"/>
        <v>0</v>
      </c>
      <c r="BO568" s="68">
        <f t="shared" si="711"/>
        <v>0</v>
      </c>
      <c r="BP568" s="69"/>
      <c r="BQ568" s="69"/>
      <c r="BR568" s="69"/>
      <c r="BS568" s="69"/>
      <c r="BT568" s="69"/>
      <c r="BU568" s="71">
        <f t="shared" si="712"/>
        <v>0</v>
      </c>
      <c r="BV568" s="68">
        <f t="shared" si="713"/>
        <v>0</v>
      </c>
      <c r="BW568" s="69"/>
      <c r="BX568" s="69"/>
      <c r="BY568" s="69"/>
      <c r="BZ568" s="69"/>
      <c r="CA568" s="69"/>
      <c r="CB568" s="71">
        <f t="shared" si="714"/>
        <v>0</v>
      </c>
      <c r="CC568" s="68">
        <f t="shared" si="715"/>
        <v>0</v>
      </c>
      <c r="CD568" s="69"/>
      <c r="CE568" s="69"/>
      <c r="CF568" s="69"/>
      <c r="CG568" s="69"/>
      <c r="CH568" s="69"/>
      <c r="CI568" s="71">
        <f t="shared" si="716"/>
        <v>0</v>
      </c>
      <c r="CJ568" s="68">
        <f t="shared" si="717"/>
        <v>0</v>
      </c>
      <c r="CK568" s="69"/>
      <c r="CL568" s="69"/>
      <c r="CM568" s="69"/>
      <c r="CN568" s="69"/>
      <c r="CO568" s="69"/>
      <c r="CP568" s="71">
        <f t="shared" si="718"/>
        <v>0</v>
      </c>
      <c r="CQ568" s="68">
        <f t="shared" si="719"/>
        <v>0</v>
      </c>
      <c r="CR568" s="69"/>
      <c r="CS568" s="69"/>
      <c r="CT568" s="69"/>
      <c r="CU568" s="69"/>
      <c r="CV568" s="69"/>
      <c r="CW568" s="71">
        <f t="shared" si="720"/>
        <v>0</v>
      </c>
      <c r="CX568" s="68">
        <f t="shared" si="721"/>
        <v>0</v>
      </c>
      <c r="CY568" s="69"/>
      <c r="CZ568" s="69"/>
      <c r="DA568" s="69"/>
      <c r="DB568" s="69"/>
      <c r="DC568" s="69"/>
      <c r="DD568" s="71">
        <f t="shared" si="722"/>
        <v>0</v>
      </c>
      <c r="DE568" s="68">
        <f t="shared" si="723"/>
        <v>0</v>
      </c>
      <c r="DF568" s="69"/>
      <c r="DG568" s="69"/>
      <c r="DH568" s="69"/>
      <c r="DI568" s="69"/>
      <c r="DJ568" s="69"/>
      <c r="DK568" s="71">
        <f t="shared" si="724"/>
        <v>0</v>
      </c>
      <c r="DL568" s="68">
        <f t="shared" si="725"/>
        <v>0</v>
      </c>
      <c r="DM568" s="69"/>
      <c r="DN568" s="69"/>
      <c r="DO568" s="69"/>
      <c r="DP568" s="69"/>
      <c r="DQ568" s="69"/>
      <c r="DR568" s="71">
        <f t="shared" si="726"/>
        <v>0</v>
      </c>
      <c r="DS568" s="68">
        <f t="shared" si="727"/>
        <v>0</v>
      </c>
      <c r="DT568" s="69"/>
      <c r="DU568" s="69"/>
      <c r="DV568" s="69"/>
      <c r="DW568" s="69"/>
      <c r="DX568" s="69"/>
      <c r="DY568" s="71">
        <f t="shared" si="728"/>
        <v>0</v>
      </c>
      <c r="DZ568" s="68">
        <f t="shared" si="729"/>
        <v>0</v>
      </c>
      <c r="EA568" s="69"/>
      <c r="EB568" s="69"/>
      <c r="EC568" s="69"/>
      <c r="ED568" s="69"/>
      <c r="EE568" s="69"/>
      <c r="EF568" s="71">
        <f t="shared" si="730"/>
        <v>0</v>
      </c>
      <c r="EG568" s="70">
        <f t="shared" si="689"/>
        <v>1</v>
      </c>
      <c r="EH568" s="73">
        <f t="shared" si="690"/>
        <v>0</v>
      </c>
      <c r="EI568" s="70">
        <f t="shared" si="691"/>
        <v>0</v>
      </c>
      <c r="EJ568" s="66">
        <f t="shared" si="692"/>
        <v>0</v>
      </c>
      <c r="EM568" s="67"/>
    </row>
    <row r="569" spans="1:143" outlineLevel="1" x14ac:dyDescent="0.2">
      <c r="A569" s="302" t="s">
        <v>698</v>
      </c>
      <c r="B569" s="303" t="s">
        <v>234</v>
      </c>
      <c r="C569" s="306" t="str">
        <f>IFERROR(IFERROR(IF(MATCH(B569,[1]SINAPI!$A$3:$A$7037,0),(PROPER(VLOOKUP(B569,[1]SINAPI!$A$3:$E$7037,5,0))),0),IFERROR(IF(MATCH(B569,'[1]CDHU-182'!$A$9:$A$4098,0),(UPPER(VLOOKUP(B569,'[1]CDHU-182'!$A$9:$H$4098,8,0))),0),IFERROR(IF(MATCH(B569,[1]FDE!$A$7:$A$3232,0),(VLOOKUP(B569,[1]FDE!$A$7:$E$3232,5,0)),0),IF(MATCH(B569,'[1]SIURB Edif'!$A$2:$A$2699,0),(PROPER(VLOOKUP(B569,'[1]SIURB Edif'!A$2:E$2699,5,0))),0))))," ")</f>
        <v>CDHU-182</v>
      </c>
      <c r="D569" s="169" t="s">
        <v>845</v>
      </c>
      <c r="E569" s="170" t="s">
        <v>322</v>
      </c>
      <c r="F569" s="174">
        <v>0.61</v>
      </c>
      <c r="G569" s="74"/>
      <c r="H569" s="177">
        <f t="shared" si="694"/>
        <v>0</v>
      </c>
      <c r="I569" s="178" t="e">
        <f t="shared" si="693"/>
        <v>#DIV/0!</v>
      </c>
      <c r="J569" s="19">
        <f t="shared" si="688"/>
        <v>1</v>
      </c>
      <c r="K569" s="68">
        <f t="shared" si="695"/>
        <v>0</v>
      </c>
      <c r="L569" s="69"/>
      <c r="M569" s="69"/>
      <c r="N569" s="69"/>
      <c r="O569" s="69"/>
      <c r="P569" s="69"/>
      <c r="Q569" s="73">
        <f t="shared" si="696"/>
        <v>0</v>
      </c>
      <c r="R569" s="68">
        <f t="shared" si="697"/>
        <v>0</v>
      </c>
      <c r="S569" s="69"/>
      <c r="T569" s="69"/>
      <c r="U569" s="69"/>
      <c r="V569" s="69"/>
      <c r="W569" s="69"/>
      <c r="X569" s="71">
        <f t="shared" si="698"/>
        <v>0</v>
      </c>
      <c r="Y569" s="68">
        <f t="shared" si="699"/>
        <v>0</v>
      </c>
      <c r="Z569" s="69"/>
      <c r="AA569" s="69"/>
      <c r="AB569" s="69"/>
      <c r="AC569" s="69"/>
      <c r="AD569" s="69"/>
      <c r="AE569" s="71">
        <f t="shared" si="700"/>
        <v>0</v>
      </c>
      <c r="AF569" s="68">
        <f t="shared" si="701"/>
        <v>0</v>
      </c>
      <c r="AG569" s="69"/>
      <c r="AH569" s="69"/>
      <c r="AI569" s="69"/>
      <c r="AJ569" s="69"/>
      <c r="AK569" s="69"/>
      <c r="AL569" s="71">
        <f t="shared" si="702"/>
        <v>0</v>
      </c>
      <c r="AM569" s="68">
        <f t="shared" si="703"/>
        <v>0</v>
      </c>
      <c r="AN569" s="69"/>
      <c r="AO569" s="69"/>
      <c r="AP569" s="69"/>
      <c r="AQ569" s="69"/>
      <c r="AR569" s="69"/>
      <c r="AS569" s="71">
        <f t="shared" si="704"/>
        <v>0</v>
      </c>
      <c r="AT569" s="68">
        <f t="shared" si="705"/>
        <v>0</v>
      </c>
      <c r="AU569" s="69"/>
      <c r="AV569" s="69"/>
      <c r="AW569" s="69"/>
      <c r="AX569" s="69"/>
      <c r="AY569" s="69"/>
      <c r="AZ569" s="71">
        <f t="shared" si="706"/>
        <v>0</v>
      </c>
      <c r="BA569" s="68">
        <f t="shared" si="707"/>
        <v>0</v>
      </c>
      <c r="BB569" s="69"/>
      <c r="BC569" s="69"/>
      <c r="BD569" s="69"/>
      <c r="BE569" s="69"/>
      <c r="BF569" s="69"/>
      <c r="BG569" s="71">
        <f t="shared" si="708"/>
        <v>0</v>
      </c>
      <c r="BH569" s="68">
        <f t="shared" si="709"/>
        <v>0</v>
      </c>
      <c r="BI569" s="69"/>
      <c r="BJ569" s="69"/>
      <c r="BK569" s="69"/>
      <c r="BL569" s="69"/>
      <c r="BM569" s="69"/>
      <c r="BN569" s="71">
        <f t="shared" si="710"/>
        <v>0</v>
      </c>
      <c r="BO569" s="68">
        <f t="shared" si="711"/>
        <v>0</v>
      </c>
      <c r="BP569" s="69"/>
      <c r="BQ569" s="69"/>
      <c r="BR569" s="69"/>
      <c r="BS569" s="69"/>
      <c r="BT569" s="69"/>
      <c r="BU569" s="71">
        <f t="shared" si="712"/>
        <v>0</v>
      </c>
      <c r="BV569" s="68">
        <f t="shared" si="713"/>
        <v>0</v>
      </c>
      <c r="BW569" s="69"/>
      <c r="BX569" s="69"/>
      <c r="BY569" s="69"/>
      <c r="BZ569" s="69"/>
      <c r="CA569" s="69"/>
      <c r="CB569" s="71">
        <f t="shared" si="714"/>
        <v>0</v>
      </c>
      <c r="CC569" s="68">
        <f t="shared" si="715"/>
        <v>0</v>
      </c>
      <c r="CD569" s="69"/>
      <c r="CE569" s="69"/>
      <c r="CF569" s="69"/>
      <c r="CG569" s="69"/>
      <c r="CH569" s="69"/>
      <c r="CI569" s="71">
        <f t="shared" si="716"/>
        <v>0</v>
      </c>
      <c r="CJ569" s="68">
        <f t="shared" si="717"/>
        <v>0</v>
      </c>
      <c r="CK569" s="69"/>
      <c r="CL569" s="69"/>
      <c r="CM569" s="69"/>
      <c r="CN569" s="69"/>
      <c r="CO569" s="69"/>
      <c r="CP569" s="71">
        <f t="shared" si="718"/>
        <v>0</v>
      </c>
      <c r="CQ569" s="68">
        <f t="shared" si="719"/>
        <v>0</v>
      </c>
      <c r="CR569" s="69"/>
      <c r="CS569" s="69"/>
      <c r="CT569" s="69"/>
      <c r="CU569" s="69"/>
      <c r="CV569" s="69"/>
      <c r="CW569" s="71">
        <f t="shared" si="720"/>
        <v>0</v>
      </c>
      <c r="CX569" s="68">
        <f t="shared" si="721"/>
        <v>0</v>
      </c>
      <c r="CY569" s="69"/>
      <c r="CZ569" s="69"/>
      <c r="DA569" s="69"/>
      <c r="DB569" s="69"/>
      <c r="DC569" s="69"/>
      <c r="DD569" s="71">
        <f t="shared" si="722"/>
        <v>0</v>
      </c>
      <c r="DE569" s="68">
        <f t="shared" si="723"/>
        <v>0</v>
      </c>
      <c r="DF569" s="69"/>
      <c r="DG569" s="69"/>
      <c r="DH569" s="69"/>
      <c r="DI569" s="69"/>
      <c r="DJ569" s="69"/>
      <c r="DK569" s="71">
        <f t="shared" si="724"/>
        <v>0</v>
      </c>
      <c r="DL569" s="68">
        <f t="shared" si="725"/>
        <v>0</v>
      </c>
      <c r="DM569" s="69"/>
      <c r="DN569" s="69"/>
      <c r="DO569" s="69"/>
      <c r="DP569" s="69"/>
      <c r="DQ569" s="69"/>
      <c r="DR569" s="71">
        <f t="shared" si="726"/>
        <v>0</v>
      </c>
      <c r="DS569" s="68">
        <f t="shared" si="727"/>
        <v>0</v>
      </c>
      <c r="DT569" s="69"/>
      <c r="DU569" s="69"/>
      <c r="DV569" s="69"/>
      <c r="DW569" s="69"/>
      <c r="DX569" s="69"/>
      <c r="DY569" s="71">
        <f t="shared" si="728"/>
        <v>0</v>
      </c>
      <c r="DZ569" s="68">
        <f t="shared" si="729"/>
        <v>0</v>
      </c>
      <c r="EA569" s="69"/>
      <c r="EB569" s="69"/>
      <c r="EC569" s="69"/>
      <c r="ED569" s="69"/>
      <c r="EE569" s="69"/>
      <c r="EF569" s="71">
        <f t="shared" si="730"/>
        <v>0</v>
      </c>
      <c r="EG569" s="70">
        <f t="shared" si="689"/>
        <v>1</v>
      </c>
      <c r="EH569" s="73">
        <f t="shared" si="690"/>
        <v>0</v>
      </c>
      <c r="EI569" s="70">
        <f t="shared" si="691"/>
        <v>0</v>
      </c>
      <c r="EJ569" s="66">
        <f t="shared" si="692"/>
        <v>0</v>
      </c>
      <c r="EM569" s="67"/>
    </row>
    <row r="570" spans="1:143" outlineLevel="1" x14ac:dyDescent="0.2">
      <c r="A570" s="302" t="s">
        <v>699</v>
      </c>
      <c r="B570" s="303" t="s">
        <v>296</v>
      </c>
      <c r="C570" s="306" t="str">
        <f>IFERROR(IFERROR(IF(MATCH(B570,[1]SINAPI!$A$3:$A$7037,0),(PROPER(VLOOKUP(B570,[1]SINAPI!$A$3:$E$7037,5,0))),0),IFERROR(IF(MATCH(B570,'[1]CDHU-182'!$A$9:$A$4098,0),(UPPER(VLOOKUP(B570,'[1]CDHU-182'!$A$9:$H$4098,8,0))),0),IFERROR(IF(MATCH(B570,[1]FDE!$A$7:$A$3232,0),(VLOOKUP(B570,[1]FDE!$A$7:$E$3232,5,0)),0),IF(MATCH(B570,'[1]SIURB Edif'!$A$2:$A$2699,0),(PROPER(VLOOKUP(B570,'[1]SIURB Edif'!A$2:E$2699,5,0))),0))))," ")</f>
        <v>CDHU-182</v>
      </c>
      <c r="D570" s="169" t="s">
        <v>846</v>
      </c>
      <c r="E570" s="170" t="s">
        <v>322</v>
      </c>
      <c r="F570" s="174">
        <v>1.34</v>
      </c>
      <c r="G570" s="74"/>
      <c r="H570" s="177">
        <f t="shared" si="694"/>
        <v>0</v>
      </c>
      <c r="I570" s="178" t="e">
        <f t="shared" si="693"/>
        <v>#DIV/0!</v>
      </c>
      <c r="J570" s="19">
        <f t="shared" si="688"/>
        <v>1</v>
      </c>
      <c r="K570" s="68">
        <f t="shared" si="695"/>
        <v>0</v>
      </c>
      <c r="L570" s="69"/>
      <c r="M570" s="69"/>
      <c r="N570" s="69"/>
      <c r="O570" s="69"/>
      <c r="P570" s="69"/>
      <c r="Q570" s="73">
        <f t="shared" si="696"/>
        <v>0</v>
      </c>
      <c r="R570" s="68">
        <f t="shared" si="697"/>
        <v>0</v>
      </c>
      <c r="S570" s="69"/>
      <c r="T570" s="69"/>
      <c r="U570" s="69"/>
      <c r="V570" s="69"/>
      <c r="W570" s="69"/>
      <c r="X570" s="71">
        <f t="shared" si="698"/>
        <v>0</v>
      </c>
      <c r="Y570" s="68">
        <f t="shared" si="699"/>
        <v>0</v>
      </c>
      <c r="Z570" s="69"/>
      <c r="AA570" s="69"/>
      <c r="AB570" s="69"/>
      <c r="AC570" s="69"/>
      <c r="AD570" s="69"/>
      <c r="AE570" s="71">
        <f t="shared" si="700"/>
        <v>0</v>
      </c>
      <c r="AF570" s="68">
        <f t="shared" si="701"/>
        <v>0</v>
      </c>
      <c r="AG570" s="69"/>
      <c r="AH570" s="69"/>
      <c r="AI570" s="69"/>
      <c r="AJ570" s="69"/>
      <c r="AK570" s="69"/>
      <c r="AL570" s="71">
        <f t="shared" si="702"/>
        <v>0</v>
      </c>
      <c r="AM570" s="68">
        <f t="shared" si="703"/>
        <v>0</v>
      </c>
      <c r="AN570" s="69"/>
      <c r="AO570" s="69"/>
      <c r="AP570" s="69"/>
      <c r="AQ570" s="69"/>
      <c r="AR570" s="69"/>
      <c r="AS570" s="71">
        <f t="shared" si="704"/>
        <v>0</v>
      </c>
      <c r="AT570" s="68">
        <f t="shared" si="705"/>
        <v>0</v>
      </c>
      <c r="AU570" s="69"/>
      <c r="AV570" s="69"/>
      <c r="AW570" s="69"/>
      <c r="AX570" s="69"/>
      <c r="AY570" s="69"/>
      <c r="AZ570" s="71">
        <f t="shared" si="706"/>
        <v>0</v>
      </c>
      <c r="BA570" s="68">
        <f t="shared" si="707"/>
        <v>0</v>
      </c>
      <c r="BB570" s="69"/>
      <c r="BC570" s="69"/>
      <c r="BD570" s="69"/>
      <c r="BE570" s="69"/>
      <c r="BF570" s="69"/>
      <c r="BG570" s="71">
        <f t="shared" si="708"/>
        <v>0</v>
      </c>
      <c r="BH570" s="68">
        <f t="shared" si="709"/>
        <v>0</v>
      </c>
      <c r="BI570" s="69"/>
      <c r="BJ570" s="69"/>
      <c r="BK570" s="69"/>
      <c r="BL570" s="69"/>
      <c r="BM570" s="69"/>
      <c r="BN570" s="71">
        <f t="shared" si="710"/>
        <v>0</v>
      </c>
      <c r="BO570" s="68">
        <f t="shared" si="711"/>
        <v>0</v>
      </c>
      <c r="BP570" s="69"/>
      <c r="BQ570" s="69"/>
      <c r="BR570" s="69"/>
      <c r="BS570" s="69"/>
      <c r="BT570" s="69"/>
      <c r="BU570" s="71">
        <f t="shared" si="712"/>
        <v>0</v>
      </c>
      <c r="BV570" s="68">
        <f t="shared" si="713"/>
        <v>0</v>
      </c>
      <c r="BW570" s="69"/>
      <c r="BX570" s="69"/>
      <c r="BY570" s="69"/>
      <c r="BZ570" s="69"/>
      <c r="CA570" s="69"/>
      <c r="CB570" s="71">
        <f t="shared" si="714"/>
        <v>0</v>
      </c>
      <c r="CC570" s="68">
        <f t="shared" si="715"/>
        <v>0</v>
      </c>
      <c r="CD570" s="69"/>
      <c r="CE570" s="69"/>
      <c r="CF570" s="69"/>
      <c r="CG570" s="69"/>
      <c r="CH570" s="69"/>
      <c r="CI570" s="71">
        <f t="shared" si="716"/>
        <v>0</v>
      </c>
      <c r="CJ570" s="68">
        <f t="shared" si="717"/>
        <v>0</v>
      </c>
      <c r="CK570" s="69"/>
      <c r="CL570" s="69"/>
      <c r="CM570" s="69"/>
      <c r="CN570" s="69"/>
      <c r="CO570" s="69"/>
      <c r="CP570" s="71">
        <f t="shared" si="718"/>
        <v>0</v>
      </c>
      <c r="CQ570" s="68">
        <f t="shared" si="719"/>
        <v>0</v>
      </c>
      <c r="CR570" s="69"/>
      <c r="CS570" s="69"/>
      <c r="CT570" s="69"/>
      <c r="CU570" s="69"/>
      <c r="CV570" s="69"/>
      <c r="CW570" s="71">
        <f t="shared" si="720"/>
        <v>0</v>
      </c>
      <c r="CX570" s="68">
        <f t="shared" si="721"/>
        <v>0</v>
      </c>
      <c r="CY570" s="69"/>
      <c r="CZ570" s="69"/>
      <c r="DA570" s="69"/>
      <c r="DB570" s="69"/>
      <c r="DC570" s="69"/>
      <c r="DD570" s="71">
        <f t="shared" si="722"/>
        <v>0</v>
      </c>
      <c r="DE570" s="68">
        <f t="shared" si="723"/>
        <v>0</v>
      </c>
      <c r="DF570" s="69"/>
      <c r="DG570" s="69"/>
      <c r="DH570" s="69"/>
      <c r="DI570" s="69"/>
      <c r="DJ570" s="69"/>
      <c r="DK570" s="71">
        <f t="shared" si="724"/>
        <v>0</v>
      </c>
      <c r="DL570" s="68">
        <f t="shared" si="725"/>
        <v>0</v>
      </c>
      <c r="DM570" s="69"/>
      <c r="DN570" s="69"/>
      <c r="DO570" s="69"/>
      <c r="DP570" s="69"/>
      <c r="DQ570" s="69"/>
      <c r="DR570" s="71">
        <f t="shared" si="726"/>
        <v>0</v>
      </c>
      <c r="DS570" s="68">
        <f t="shared" si="727"/>
        <v>0</v>
      </c>
      <c r="DT570" s="69"/>
      <c r="DU570" s="69"/>
      <c r="DV570" s="69"/>
      <c r="DW570" s="69"/>
      <c r="DX570" s="69"/>
      <c r="DY570" s="71">
        <f t="shared" si="728"/>
        <v>0</v>
      </c>
      <c r="DZ570" s="68">
        <f t="shared" si="729"/>
        <v>0</v>
      </c>
      <c r="EA570" s="69"/>
      <c r="EB570" s="69"/>
      <c r="EC570" s="69"/>
      <c r="ED570" s="69"/>
      <c r="EE570" s="69"/>
      <c r="EF570" s="71">
        <f t="shared" si="730"/>
        <v>0</v>
      </c>
      <c r="EG570" s="70">
        <f t="shared" si="689"/>
        <v>1</v>
      </c>
      <c r="EH570" s="73">
        <f t="shared" si="690"/>
        <v>0</v>
      </c>
      <c r="EI570" s="70">
        <f t="shared" si="691"/>
        <v>0</v>
      </c>
      <c r="EJ570" s="66">
        <f t="shared" si="692"/>
        <v>0</v>
      </c>
      <c r="EM570" s="67"/>
    </row>
    <row r="571" spans="1:143" ht="25.5" outlineLevel="1" x14ac:dyDescent="0.2">
      <c r="A571" s="302" t="s">
        <v>700</v>
      </c>
      <c r="B571" s="303" t="s">
        <v>187</v>
      </c>
      <c r="C571" s="306" t="str">
        <f>IFERROR(IFERROR(IF(MATCH(B571,[1]SINAPI!$A$3:$A$7037,0),(PROPER(VLOOKUP(B571,[1]SINAPI!$A$3:$E$7037,5,0))),0),IFERROR(IF(MATCH(B571,'[1]CDHU-182'!$A$9:$A$4098,0),(UPPER(VLOOKUP(B571,'[1]CDHU-182'!$A$9:$H$4098,8,0))),0),IFERROR(IF(MATCH(B571,[1]FDE!$A$7:$A$3232,0),(VLOOKUP(B571,[1]FDE!$A$7:$E$3232,5,0)),0),IF(MATCH(B571,'[1]SIURB Edif'!$A$2:$A$2699,0),(PROPER(VLOOKUP(B571,'[1]SIURB Edif'!A$2:E$2699,5,0))),0))))," ")</f>
        <v>CDHU-182</v>
      </c>
      <c r="D571" s="169" t="s">
        <v>830</v>
      </c>
      <c r="E571" s="170" t="s">
        <v>339</v>
      </c>
      <c r="F571" s="174">
        <v>1</v>
      </c>
      <c r="G571" s="74"/>
      <c r="H571" s="177">
        <f t="shared" si="694"/>
        <v>0</v>
      </c>
      <c r="I571" s="178" t="e">
        <f t="shared" si="693"/>
        <v>#DIV/0!</v>
      </c>
      <c r="J571" s="19">
        <f t="shared" si="688"/>
        <v>1</v>
      </c>
      <c r="K571" s="68">
        <f t="shared" si="695"/>
        <v>0</v>
      </c>
      <c r="L571" s="69"/>
      <c r="M571" s="69"/>
      <c r="N571" s="69"/>
      <c r="O571" s="69"/>
      <c r="P571" s="69"/>
      <c r="Q571" s="73">
        <f t="shared" si="696"/>
        <v>0</v>
      </c>
      <c r="R571" s="68">
        <f t="shared" si="697"/>
        <v>0</v>
      </c>
      <c r="S571" s="69"/>
      <c r="T571" s="69"/>
      <c r="U571" s="69"/>
      <c r="V571" s="69"/>
      <c r="W571" s="69"/>
      <c r="X571" s="71">
        <f t="shared" si="698"/>
        <v>0</v>
      </c>
      <c r="Y571" s="68">
        <f t="shared" si="699"/>
        <v>0</v>
      </c>
      <c r="Z571" s="69"/>
      <c r="AA571" s="69"/>
      <c r="AB571" s="69"/>
      <c r="AC571" s="69"/>
      <c r="AD571" s="69"/>
      <c r="AE571" s="71">
        <f t="shared" si="700"/>
        <v>0</v>
      </c>
      <c r="AF571" s="68">
        <f t="shared" si="701"/>
        <v>0</v>
      </c>
      <c r="AG571" s="69"/>
      <c r="AH571" s="69"/>
      <c r="AI571" s="69"/>
      <c r="AJ571" s="69"/>
      <c r="AK571" s="69"/>
      <c r="AL571" s="71">
        <f t="shared" si="702"/>
        <v>0</v>
      </c>
      <c r="AM571" s="68">
        <f t="shared" si="703"/>
        <v>0</v>
      </c>
      <c r="AN571" s="69"/>
      <c r="AO571" s="69"/>
      <c r="AP571" s="69"/>
      <c r="AQ571" s="69"/>
      <c r="AR571" s="69"/>
      <c r="AS571" s="71">
        <f t="shared" si="704"/>
        <v>0</v>
      </c>
      <c r="AT571" s="68">
        <f t="shared" si="705"/>
        <v>0</v>
      </c>
      <c r="AU571" s="69"/>
      <c r="AV571" s="69"/>
      <c r="AW571" s="69"/>
      <c r="AX571" s="69"/>
      <c r="AY571" s="69"/>
      <c r="AZ571" s="71">
        <f t="shared" si="706"/>
        <v>0</v>
      </c>
      <c r="BA571" s="68">
        <f t="shared" si="707"/>
        <v>0</v>
      </c>
      <c r="BB571" s="69"/>
      <c r="BC571" s="69"/>
      <c r="BD571" s="69"/>
      <c r="BE571" s="69"/>
      <c r="BF571" s="69"/>
      <c r="BG571" s="71">
        <f t="shared" si="708"/>
        <v>0</v>
      </c>
      <c r="BH571" s="68">
        <f t="shared" si="709"/>
        <v>0</v>
      </c>
      <c r="BI571" s="69"/>
      <c r="BJ571" s="69"/>
      <c r="BK571" s="69"/>
      <c r="BL571" s="69"/>
      <c r="BM571" s="69"/>
      <c r="BN571" s="71">
        <f t="shared" si="710"/>
        <v>0</v>
      </c>
      <c r="BO571" s="68">
        <f t="shared" si="711"/>
        <v>0</v>
      </c>
      <c r="BP571" s="69"/>
      <c r="BQ571" s="69"/>
      <c r="BR571" s="69"/>
      <c r="BS571" s="69"/>
      <c r="BT571" s="69"/>
      <c r="BU571" s="71">
        <f t="shared" si="712"/>
        <v>0</v>
      </c>
      <c r="BV571" s="68">
        <f t="shared" si="713"/>
        <v>0</v>
      </c>
      <c r="BW571" s="69"/>
      <c r="BX571" s="69"/>
      <c r="BY571" s="69"/>
      <c r="BZ571" s="69"/>
      <c r="CA571" s="69"/>
      <c r="CB571" s="71">
        <f t="shared" si="714"/>
        <v>0</v>
      </c>
      <c r="CC571" s="68">
        <f t="shared" si="715"/>
        <v>0</v>
      </c>
      <c r="CD571" s="69"/>
      <c r="CE571" s="69"/>
      <c r="CF571" s="69"/>
      <c r="CG571" s="69"/>
      <c r="CH571" s="69"/>
      <c r="CI571" s="71">
        <f t="shared" si="716"/>
        <v>0</v>
      </c>
      <c r="CJ571" s="68">
        <f t="shared" si="717"/>
        <v>0</v>
      </c>
      <c r="CK571" s="69"/>
      <c r="CL571" s="69"/>
      <c r="CM571" s="69"/>
      <c r="CN571" s="69"/>
      <c r="CO571" s="69"/>
      <c r="CP571" s="71">
        <f t="shared" si="718"/>
        <v>0</v>
      </c>
      <c r="CQ571" s="68">
        <f t="shared" si="719"/>
        <v>0</v>
      </c>
      <c r="CR571" s="69"/>
      <c r="CS571" s="69"/>
      <c r="CT571" s="69"/>
      <c r="CU571" s="69"/>
      <c r="CV571" s="69"/>
      <c r="CW571" s="71">
        <f t="shared" si="720"/>
        <v>0</v>
      </c>
      <c r="CX571" s="68">
        <f t="shared" si="721"/>
        <v>0</v>
      </c>
      <c r="CY571" s="69"/>
      <c r="CZ571" s="69"/>
      <c r="DA571" s="69"/>
      <c r="DB571" s="69"/>
      <c r="DC571" s="69"/>
      <c r="DD571" s="71">
        <f t="shared" si="722"/>
        <v>0</v>
      </c>
      <c r="DE571" s="68">
        <f t="shared" si="723"/>
        <v>0</v>
      </c>
      <c r="DF571" s="69"/>
      <c r="DG571" s="69"/>
      <c r="DH571" s="69"/>
      <c r="DI571" s="69"/>
      <c r="DJ571" s="69"/>
      <c r="DK571" s="71">
        <f t="shared" si="724"/>
        <v>0</v>
      </c>
      <c r="DL571" s="68">
        <f t="shared" si="725"/>
        <v>0</v>
      </c>
      <c r="DM571" s="69"/>
      <c r="DN571" s="69"/>
      <c r="DO571" s="69"/>
      <c r="DP571" s="69"/>
      <c r="DQ571" s="69"/>
      <c r="DR571" s="71">
        <f t="shared" si="726"/>
        <v>0</v>
      </c>
      <c r="DS571" s="68">
        <f t="shared" si="727"/>
        <v>0</v>
      </c>
      <c r="DT571" s="69"/>
      <c r="DU571" s="69"/>
      <c r="DV571" s="69"/>
      <c r="DW571" s="69"/>
      <c r="DX571" s="69"/>
      <c r="DY571" s="71">
        <f t="shared" si="728"/>
        <v>0</v>
      </c>
      <c r="DZ571" s="68">
        <f t="shared" si="729"/>
        <v>0</v>
      </c>
      <c r="EA571" s="69"/>
      <c r="EB571" s="69"/>
      <c r="EC571" s="69"/>
      <c r="ED571" s="69"/>
      <c r="EE571" s="69"/>
      <c r="EF571" s="71">
        <f t="shared" si="730"/>
        <v>0</v>
      </c>
      <c r="EG571" s="70">
        <f t="shared" si="689"/>
        <v>1</v>
      </c>
      <c r="EH571" s="73">
        <f t="shared" si="690"/>
        <v>0</v>
      </c>
      <c r="EI571" s="70">
        <f t="shared" si="691"/>
        <v>0</v>
      </c>
      <c r="EJ571" s="66">
        <f t="shared" si="692"/>
        <v>0</v>
      </c>
      <c r="EM571" s="67"/>
    </row>
    <row r="572" spans="1:143" outlineLevel="1" x14ac:dyDescent="0.2">
      <c r="A572" s="313" t="s">
        <v>701</v>
      </c>
      <c r="B572" s="314"/>
      <c r="C572" s="307"/>
      <c r="D572" s="176" t="s">
        <v>354</v>
      </c>
      <c r="E572" s="28">
        <f>SUM(H573:H575)</f>
        <v>0</v>
      </c>
      <c r="F572" s="28"/>
      <c r="G572" s="28"/>
      <c r="H572" s="28"/>
      <c r="I572" s="27" t="e">
        <f>E572/$G$686</f>
        <v>#DIV/0!</v>
      </c>
      <c r="J572" s="19">
        <f t="shared" si="688"/>
        <v>1</v>
      </c>
      <c r="K572" s="68"/>
      <c r="L572" s="69"/>
      <c r="M572" s="69"/>
      <c r="N572" s="69"/>
      <c r="O572" s="69"/>
      <c r="P572" s="70"/>
      <c r="Q572" s="73"/>
      <c r="R572" s="68"/>
      <c r="S572" s="69"/>
      <c r="T572" s="69"/>
      <c r="U572" s="69"/>
      <c r="V572" s="69"/>
      <c r="W572" s="70"/>
      <c r="X572" s="71"/>
      <c r="Y572" s="68"/>
      <c r="Z572" s="69"/>
      <c r="AA572" s="69"/>
      <c r="AB572" s="69"/>
      <c r="AC572" s="69"/>
      <c r="AD572" s="70"/>
      <c r="AE572" s="71"/>
      <c r="AF572" s="68"/>
      <c r="AG572" s="69"/>
      <c r="AH572" s="69"/>
      <c r="AI572" s="69"/>
      <c r="AJ572" s="69"/>
      <c r="AK572" s="70"/>
      <c r="AL572" s="71"/>
      <c r="AM572" s="68"/>
      <c r="AN572" s="69"/>
      <c r="AO572" s="69"/>
      <c r="AP572" s="69"/>
      <c r="AQ572" s="69"/>
      <c r="AR572" s="70"/>
      <c r="AS572" s="71"/>
      <c r="AT572" s="68"/>
      <c r="AU572" s="69"/>
      <c r="AV572" s="69"/>
      <c r="AW572" s="69"/>
      <c r="AX572" s="69"/>
      <c r="AY572" s="70"/>
      <c r="AZ572" s="71"/>
      <c r="BA572" s="68"/>
      <c r="BB572" s="69"/>
      <c r="BC572" s="69"/>
      <c r="BD572" s="69"/>
      <c r="BE572" s="69"/>
      <c r="BF572" s="70"/>
      <c r="BG572" s="71"/>
      <c r="BH572" s="68"/>
      <c r="BI572" s="69"/>
      <c r="BJ572" s="69"/>
      <c r="BK572" s="69"/>
      <c r="BL572" s="69"/>
      <c r="BM572" s="70"/>
      <c r="BN572" s="71"/>
      <c r="BO572" s="68"/>
      <c r="BP572" s="69"/>
      <c r="BQ572" s="69"/>
      <c r="BR572" s="69"/>
      <c r="BS572" s="69"/>
      <c r="BT572" s="70"/>
      <c r="BU572" s="71"/>
      <c r="BV572" s="68"/>
      <c r="BW572" s="69"/>
      <c r="BX572" s="69"/>
      <c r="BY572" s="69"/>
      <c r="BZ572" s="69"/>
      <c r="CA572" s="70"/>
      <c r="CB572" s="71"/>
      <c r="CC572" s="68"/>
      <c r="CD572" s="69"/>
      <c r="CE572" s="69"/>
      <c r="CF572" s="69"/>
      <c r="CG572" s="69"/>
      <c r="CH572" s="70"/>
      <c r="CI572" s="71"/>
      <c r="CJ572" s="68"/>
      <c r="CK572" s="69"/>
      <c r="CL572" s="69"/>
      <c r="CM572" s="69"/>
      <c r="CN572" s="69"/>
      <c r="CO572" s="70"/>
      <c r="CP572" s="71"/>
      <c r="CQ572" s="68"/>
      <c r="CR572" s="69"/>
      <c r="CS572" s="69"/>
      <c r="CT572" s="69"/>
      <c r="CU572" s="69"/>
      <c r="CV572" s="70"/>
      <c r="CW572" s="71"/>
      <c r="CX572" s="68"/>
      <c r="CY572" s="69"/>
      <c r="CZ572" s="69"/>
      <c r="DA572" s="69"/>
      <c r="DB572" s="69"/>
      <c r="DC572" s="70"/>
      <c r="DD572" s="71"/>
      <c r="DE572" s="68"/>
      <c r="DF572" s="69"/>
      <c r="DG572" s="69"/>
      <c r="DH572" s="69"/>
      <c r="DI572" s="69"/>
      <c r="DJ572" s="70"/>
      <c r="DK572" s="71"/>
      <c r="DL572" s="68"/>
      <c r="DM572" s="69"/>
      <c r="DN572" s="69"/>
      <c r="DO572" s="69"/>
      <c r="DP572" s="69"/>
      <c r="DQ572" s="70"/>
      <c r="DR572" s="71"/>
      <c r="DS572" s="68"/>
      <c r="DT572" s="69"/>
      <c r="DU572" s="69"/>
      <c r="DV572" s="69"/>
      <c r="DW572" s="69"/>
      <c r="DX572" s="70"/>
      <c r="DY572" s="71"/>
      <c r="DZ572" s="68"/>
      <c r="EA572" s="69"/>
      <c r="EB572" s="69"/>
      <c r="EC572" s="69"/>
      <c r="ED572" s="69"/>
      <c r="EE572" s="70"/>
      <c r="EF572" s="71"/>
      <c r="EG572" s="70">
        <f t="shared" si="689"/>
        <v>1</v>
      </c>
      <c r="EH572" s="73">
        <f t="shared" si="690"/>
        <v>0</v>
      </c>
      <c r="EI572" s="70">
        <f t="shared" si="691"/>
        <v>0</v>
      </c>
      <c r="EJ572" s="66">
        <f t="shared" si="692"/>
        <v>0</v>
      </c>
      <c r="EM572" s="67"/>
    </row>
    <row r="573" spans="1:143" outlineLevel="1" x14ac:dyDescent="0.2">
      <c r="A573" s="302" t="s">
        <v>702</v>
      </c>
      <c r="B573" s="303" t="s">
        <v>289</v>
      </c>
      <c r="C573" s="306" t="str">
        <f>IFERROR(IFERROR(IF(MATCH(B573,[1]SINAPI!$A$3:$A$7037,0),(PROPER(VLOOKUP(B573,[1]SINAPI!$A$3:$E$7037,5,0))),0),IFERROR(IF(MATCH(B573,'[1]CDHU-182'!$A$9:$A$4098,0),(UPPER(VLOOKUP(B573,'[1]CDHU-182'!$A$9:$H$4098,8,0))),0),IFERROR(IF(MATCH(B573,[1]FDE!$A$7:$A$3232,0),(VLOOKUP(B573,[1]FDE!$A$7:$E$3232,5,0)),0),IF(MATCH(B573,'[1]SIURB Edif'!$A$2:$A$2699,0),(PROPER(VLOOKUP(B573,'[1]SIURB Edif'!A$2:E$2699,5,0))),0))))," ")</f>
        <v>CDHU-182</v>
      </c>
      <c r="D573" s="169" t="s">
        <v>847</v>
      </c>
      <c r="E573" s="170" t="s">
        <v>75</v>
      </c>
      <c r="F573" s="174">
        <v>3</v>
      </c>
      <c r="G573" s="74"/>
      <c r="H573" s="177">
        <f>ROUND(IFERROR(F573*G573," - "),2)</f>
        <v>0</v>
      </c>
      <c r="I573" s="178" t="e">
        <f>H573/$G$686</f>
        <v>#DIV/0!</v>
      </c>
      <c r="J573" s="19">
        <f t="shared" si="688"/>
        <v>1</v>
      </c>
      <c r="K573" s="68">
        <f>SUM(L573:P573)</f>
        <v>0</v>
      </c>
      <c r="L573" s="69"/>
      <c r="M573" s="69"/>
      <c r="N573" s="69"/>
      <c r="O573" s="69"/>
      <c r="P573" s="69"/>
      <c r="Q573" s="73">
        <f>K573*$H573</f>
        <v>0</v>
      </c>
      <c r="R573" s="68">
        <f>SUM(S573:W573)</f>
        <v>0</v>
      </c>
      <c r="S573" s="69"/>
      <c r="T573" s="69"/>
      <c r="U573" s="69"/>
      <c r="V573" s="69"/>
      <c r="W573" s="69"/>
      <c r="X573" s="71">
        <f>R573*$H573</f>
        <v>0</v>
      </c>
      <c r="Y573" s="68">
        <f>SUM(Z573:AD573)</f>
        <v>0</v>
      </c>
      <c r="Z573" s="69"/>
      <c r="AA573" s="69"/>
      <c r="AB573" s="69"/>
      <c r="AC573" s="69"/>
      <c r="AD573" s="69"/>
      <c r="AE573" s="71">
        <f>Y573*$H573</f>
        <v>0</v>
      </c>
      <c r="AF573" s="68">
        <f>SUM(AG573:AK573)</f>
        <v>0</v>
      </c>
      <c r="AG573" s="69"/>
      <c r="AH573" s="69"/>
      <c r="AI573" s="69"/>
      <c r="AJ573" s="69"/>
      <c r="AK573" s="69"/>
      <c r="AL573" s="71">
        <f>AF573*$H573</f>
        <v>0</v>
      </c>
      <c r="AM573" s="68">
        <f>SUM(AN573:AR573)</f>
        <v>0</v>
      </c>
      <c r="AN573" s="69"/>
      <c r="AO573" s="69"/>
      <c r="AP573" s="69"/>
      <c r="AQ573" s="69"/>
      <c r="AR573" s="69"/>
      <c r="AS573" s="71">
        <f>AM573*$H573</f>
        <v>0</v>
      </c>
      <c r="AT573" s="68">
        <f>SUM(AU573:AY573)</f>
        <v>0</v>
      </c>
      <c r="AU573" s="69"/>
      <c r="AV573" s="69"/>
      <c r="AW573" s="69"/>
      <c r="AX573" s="69"/>
      <c r="AY573" s="69"/>
      <c r="AZ573" s="71">
        <f>AT573*$H573</f>
        <v>0</v>
      </c>
      <c r="BA573" s="68">
        <f>SUM(BB573:BF573)</f>
        <v>0</v>
      </c>
      <c r="BB573" s="69"/>
      <c r="BC573" s="69"/>
      <c r="BD573" s="69"/>
      <c r="BE573" s="69"/>
      <c r="BF573" s="69"/>
      <c r="BG573" s="71">
        <f>BA573*$H573</f>
        <v>0</v>
      </c>
      <c r="BH573" s="68">
        <f>SUM(BI573:BM573)</f>
        <v>0</v>
      </c>
      <c r="BI573" s="69"/>
      <c r="BJ573" s="69"/>
      <c r="BK573" s="69"/>
      <c r="BL573" s="69"/>
      <c r="BM573" s="69"/>
      <c r="BN573" s="71">
        <f>BH573*$H573</f>
        <v>0</v>
      </c>
      <c r="BO573" s="68">
        <f>SUM(BP573:BT573)</f>
        <v>0</v>
      </c>
      <c r="BP573" s="69"/>
      <c r="BQ573" s="69"/>
      <c r="BR573" s="69"/>
      <c r="BS573" s="69"/>
      <c r="BT573" s="69"/>
      <c r="BU573" s="71">
        <f>BO573*$H573</f>
        <v>0</v>
      </c>
      <c r="BV573" s="68">
        <f>SUM(BW573:CA573)</f>
        <v>0</v>
      </c>
      <c r="BW573" s="69"/>
      <c r="BX573" s="69"/>
      <c r="BY573" s="69"/>
      <c r="BZ573" s="69"/>
      <c r="CA573" s="69"/>
      <c r="CB573" s="71">
        <f>BV573*$H573</f>
        <v>0</v>
      </c>
      <c r="CC573" s="68">
        <f>SUM(CD573:CH573)</f>
        <v>0</v>
      </c>
      <c r="CD573" s="69"/>
      <c r="CE573" s="69"/>
      <c r="CF573" s="69"/>
      <c r="CG573" s="69"/>
      <c r="CH573" s="69"/>
      <c r="CI573" s="71">
        <f>CC573*$H573</f>
        <v>0</v>
      </c>
      <c r="CJ573" s="68">
        <f>SUM(CK573:CO573)</f>
        <v>0</v>
      </c>
      <c r="CK573" s="69"/>
      <c r="CL573" s="69"/>
      <c r="CM573" s="69"/>
      <c r="CN573" s="69"/>
      <c r="CO573" s="69"/>
      <c r="CP573" s="71">
        <f>CJ573*$H573</f>
        <v>0</v>
      </c>
      <c r="CQ573" s="68">
        <f>SUM(CR573:CV573)</f>
        <v>0</v>
      </c>
      <c r="CR573" s="69"/>
      <c r="CS573" s="69"/>
      <c r="CT573" s="69"/>
      <c r="CU573" s="69"/>
      <c r="CV573" s="69"/>
      <c r="CW573" s="71">
        <f>CQ573*$H573</f>
        <v>0</v>
      </c>
      <c r="CX573" s="68">
        <f>SUM(CY573:DC573)</f>
        <v>0</v>
      </c>
      <c r="CY573" s="69"/>
      <c r="CZ573" s="69"/>
      <c r="DA573" s="69"/>
      <c r="DB573" s="69"/>
      <c r="DC573" s="69"/>
      <c r="DD573" s="71">
        <f>CX573*$H573</f>
        <v>0</v>
      </c>
      <c r="DE573" s="68">
        <f>SUM(DF573:DJ573)</f>
        <v>0</v>
      </c>
      <c r="DF573" s="69"/>
      <c r="DG573" s="69"/>
      <c r="DH573" s="69"/>
      <c r="DI573" s="69"/>
      <c r="DJ573" s="69"/>
      <c r="DK573" s="71">
        <f>DE573*$H573</f>
        <v>0</v>
      </c>
      <c r="DL573" s="68">
        <f>SUM(DM573:DQ573)</f>
        <v>0</v>
      </c>
      <c r="DM573" s="69"/>
      <c r="DN573" s="69"/>
      <c r="DO573" s="69"/>
      <c r="DP573" s="69"/>
      <c r="DQ573" s="69"/>
      <c r="DR573" s="71">
        <f>DL573*$H573</f>
        <v>0</v>
      </c>
      <c r="DS573" s="68">
        <f>SUM(DT573:DX573)</f>
        <v>0</v>
      </c>
      <c r="DT573" s="69"/>
      <c r="DU573" s="69"/>
      <c r="DV573" s="69"/>
      <c r="DW573" s="69"/>
      <c r="DX573" s="69"/>
      <c r="DY573" s="71">
        <f>DS573*$H573</f>
        <v>0</v>
      </c>
      <c r="DZ573" s="68">
        <f>SUM(EA573:EE573)</f>
        <v>0</v>
      </c>
      <c r="EA573" s="69"/>
      <c r="EB573" s="69"/>
      <c r="EC573" s="69"/>
      <c r="ED573" s="69"/>
      <c r="EE573" s="69"/>
      <c r="EF573" s="71">
        <f>DZ573*$H573</f>
        <v>0</v>
      </c>
      <c r="EG573" s="70">
        <f t="shared" si="689"/>
        <v>1</v>
      </c>
      <c r="EH573" s="73">
        <f t="shared" si="690"/>
        <v>0</v>
      </c>
      <c r="EI573" s="70">
        <f t="shared" si="691"/>
        <v>0</v>
      </c>
      <c r="EJ573" s="66">
        <f t="shared" si="692"/>
        <v>0</v>
      </c>
      <c r="EM573" s="67"/>
    </row>
    <row r="574" spans="1:143" outlineLevel="1" x14ac:dyDescent="0.2">
      <c r="A574" s="302" t="s">
        <v>703</v>
      </c>
      <c r="B574" s="303" t="s">
        <v>288</v>
      </c>
      <c r="C574" s="306" t="str">
        <f>IFERROR(IFERROR(IF(MATCH(B574,[1]SINAPI!$A$3:$A$7037,0),(PROPER(VLOOKUP(B574,[1]SINAPI!$A$3:$E$7037,5,0))),0),IFERROR(IF(MATCH(B574,'[1]CDHU-182'!$A$9:$A$4098,0),(UPPER(VLOOKUP(B574,'[1]CDHU-182'!$A$9:$H$4098,8,0))),0),IFERROR(IF(MATCH(B574,[1]FDE!$A$7:$A$3232,0),(VLOOKUP(B574,[1]FDE!$A$7:$E$3232,5,0)),0),IF(MATCH(B574,'[1]SIURB Edif'!$A$2:$A$2699,0),(PROPER(VLOOKUP(B574,'[1]SIURB Edif'!A$2:E$2699,5,0))),0))))," ")</f>
        <v>CDHU-182</v>
      </c>
      <c r="D574" s="169" t="s">
        <v>848</v>
      </c>
      <c r="E574" s="170" t="s">
        <v>75</v>
      </c>
      <c r="F574" s="174">
        <v>6</v>
      </c>
      <c r="G574" s="74"/>
      <c r="H574" s="177">
        <f t="shared" ref="H574:H575" si="731">ROUND(IFERROR(F574*G574," - "),2)</f>
        <v>0</v>
      </c>
      <c r="I574" s="178" t="e">
        <f>H574/$G$686</f>
        <v>#DIV/0!</v>
      </c>
      <c r="J574" s="19">
        <f t="shared" si="688"/>
        <v>1</v>
      </c>
      <c r="K574" s="68">
        <f t="shared" ref="K574:K575" si="732">SUM(L574:P574)</f>
        <v>0</v>
      </c>
      <c r="L574" s="69"/>
      <c r="M574" s="69"/>
      <c r="N574" s="69"/>
      <c r="O574" s="69"/>
      <c r="P574" s="69"/>
      <c r="Q574" s="73">
        <f t="shared" ref="Q574:Q575" si="733">K574*$H574</f>
        <v>0</v>
      </c>
      <c r="R574" s="68">
        <f t="shared" ref="R574:R575" si="734">SUM(S574:W574)</f>
        <v>0</v>
      </c>
      <c r="S574" s="69"/>
      <c r="T574" s="69"/>
      <c r="U574" s="69"/>
      <c r="V574" s="69"/>
      <c r="W574" s="69"/>
      <c r="X574" s="71">
        <f t="shared" ref="X574:X575" si="735">R574*$H574</f>
        <v>0</v>
      </c>
      <c r="Y574" s="68">
        <f t="shared" ref="Y574:Y575" si="736">SUM(Z574:AD574)</f>
        <v>0</v>
      </c>
      <c r="Z574" s="69"/>
      <c r="AA574" s="69"/>
      <c r="AB574" s="69"/>
      <c r="AC574" s="69"/>
      <c r="AD574" s="69"/>
      <c r="AE574" s="71">
        <f t="shared" ref="AE574:AE575" si="737">Y574*$H574</f>
        <v>0</v>
      </c>
      <c r="AF574" s="68">
        <f t="shared" ref="AF574:AF575" si="738">SUM(AG574:AK574)</f>
        <v>0</v>
      </c>
      <c r="AG574" s="69"/>
      <c r="AH574" s="69"/>
      <c r="AI574" s="69"/>
      <c r="AJ574" s="69"/>
      <c r="AK574" s="69"/>
      <c r="AL574" s="71">
        <f t="shared" ref="AL574:AL575" si="739">AF574*$H574</f>
        <v>0</v>
      </c>
      <c r="AM574" s="68">
        <f t="shared" ref="AM574:AM575" si="740">SUM(AN574:AR574)</f>
        <v>0</v>
      </c>
      <c r="AN574" s="69"/>
      <c r="AO574" s="69"/>
      <c r="AP574" s="69"/>
      <c r="AQ574" s="69"/>
      <c r="AR574" s="69"/>
      <c r="AS574" s="71">
        <f t="shared" ref="AS574:AS575" si="741">AM574*$H574</f>
        <v>0</v>
      </c>
      <c r="AT574" s="68">
        <f t="shared" ref="AT574:AT575" si="742">SUM(AU574:AY574)</f>
        <v>0</v>
      </c>
      <c r="AU574" s="69"/>
      <c r="AV574" s="69"/>
      <c r="AW574" s="69"/>
      <c r="AX574" s="69"/>
      <c r="AY574" s="69"/>
      <c r="AZ574" s="71">
        <f t="shared" ref="AZ574:AZ575" si="743">AT574*$H574</f>
        <v>0</v>
      </c>
      <c r="BA574" s="68">
        <f t="shared" ref="BA574:BA575" si="744">SUM(BB574:BF574)</f>
        <v>0</v>
      </c>
      <c r="BB574" s="69"/>
      <c r="BC574" s="69"/>
      <c r="BD574" s="69"/>
      <c r="BE574" s="69"/>
      <c r="BF574" s="69"/>
      <c r="BG574" s="71">
        <f t="shared" ref="BG574:BG575" si="745">BA574*$H574</f>
        <v>0</v>
      </c>
      <c r="BH574" s="68">
        <f t="shared" ref="BH574:BH575" si="746">SUM(BI574:BM574)</f>
        <v>0</v>
      </c>
      <c r="BI574" s="69"/>
      <c r="BJ574" s="69"/>
      <c r="BK574" s="69"/>
      <c r="BL574" s="69"/>
      <c r="BM574" s="69"/>
      <c r="BN574" s="71">
        <f t="shared" ref="BN574:BN575" si="747">BH574*$H574</f>
        <v>0</v>
      </c>
      <c r="BO574" s="68">
        <f t="shared" ref="BO574:BO575" si="748">SUM(BP574:BT574)</f>
        <v>0</v>
      </c>
      <c r="BP574" s="69"/>
      <c r="BQ574" s="69"/>
      <c r="BR574" s="69"/>
      <c r="BS574" s="69"/>
      <c r="BT574" s="69"/>
      <c r="BU574" s="71">
        <f t="shared" ref="BU574:BU575" si="749">BO574*$H574</f>
        <v>0</v>
      </c>
      <c r="BV574" s="68">
        <f t="shared" ref="BV574:BV575" si="750">SUM(BW574:CA574)</f>
        <v>0</v>
      </c>
      <c r="BW574" s="69"/>
      <c r="BX574" s="69"/>
      <c r="BY574" s="69"/>
      <c r="BZ574" s="69"/>
      <c r="CA574" s="69"/>
      <c r="CB574" s="71">
        <f t="shared" ref="CB574:CB575" si="751">BV574*$H574</f>
        <v>0</v>
      </c>
      <c r="CC574" s="68">
        <f t="shared" ref="CC574:CC575" si="752">SUM(CD574:CH574)</f>
        <v>0</v>
      </c>
      <c r="CD574" s="69"/>
      <c r="CE574" s="69"/>
      <c r="CF574" s="69"/>
      <c r="CG574" s="69"/>
      <c r="CH574" s="69"/>
      <c r="CI574" s="71">
        <f t="shared" ref="CI574:CI575" si="753">CC574*$H574</f>
        <v>0</v>
      </c>
      <c r="CJ574" s="68">
        <f t="shared" ref="CJ574:CJ575" si="754">SUM(CK574:CO574)</f>
        <v>0</v>
      </c>
      <c r="CK574" s="69"/>
      <c r="CL574" s="69"/>
      <c r="CM574" s="69"/>
      <c r="CN574" s="69"/>
      <c r="CO574" s="69"/>
      <c r="CP574" s="71">
        <f t="shared" ref="CP574:CP575" si="755">CJ574*$H574</f>
        <v>0</v>
      </c>
      <c r="CQ574" s="68">
        <f t="shared" ref="CQ574:CQ575" si="756">SUM(CR574:CV574)</f>
        <v>0</v>
      </c>
      <c r="CR574" s="69"/>
      <c r="CS574" s="69"/>
      <c r="CT574" s="69"/>
      <c r="CU574" s="69"/>
      <c r="CV574" s="69"/>
      <c r="CW574" s="71">
        <f t="shared" ref="CW574:CW575" si="757">CQ574*$H574</f>
        <v>0</v>
      </c>
      <c r="CX574" s="68">
        <f t="shared" ref="CX574:CX575" si="758">SUM(CY574:DC574)</f>
        <v>0</v>
      </c>
      <c r="CY574" s="69"/>
      <c r="CZ574" s="69"/>
      <c r="DA574" s="69"/>
      <c r="DB574" s="69"/>
      <c r="DC574" s="69"/>
      <c r="DD574" s="71">
        <f t="shared" ref="DD574:DD575" si="759">CX574*$H574</f>
        <v>0</v>
      </c>
      <c r="DE574" s="68">
        <f t="shared" ref="DE574:DE575" si="760">SUM(DF574:DJ574)</f>
        <v>0</v>
      </c>
      <c r="DF574" s="69"/>
      <c r="DG574" s="69"/>
      <c r="DH574" s="69"/>
      <c r="DI574" s="69"/>
      <c r="DJ574" s="69"/>
      <c r="DK574" s="71">
        <f t="shared" ref="DK574:DK575" si="761">DE574*$H574</f>
        <v>0</v>
      </c>
      <c r="DL574" s="68">
        <f t="shared" ref="DL574:DL575" si="762">SUM(DM574:DQ574)</f>
        <v>0</v>
      </c>
      <c r="DM574" s="69"/>
      <c r="DN574" s="69"/>
      <c r="DO574" s="69"/>
      <c r="DP574" s="69"/>
      <c r="DQ574" s="69"/>
      <c r="DR574" s="71">
        <f t="shared" ref="DR574:DR575" si="763">DL574*$H574</f>
        <v>0</v>
      </c>
      <c r="DS574" s="68">
        <f t="shared" ref="DS574:DS575" si="764">SUM(DT574:DX574)</f>
        <v>0</v>
      </c>
      <c r="DT574" s="69"/>
      <c r="DU574" s="69"/>
      <c r="DV574" s="69"/>
      <c r="DW574" s="69"/>
      <c r="DX574" s="69"/>
      <c r="DY574" s="71">
        <f t="shared" ref="DY574:DY575" si="765">DS574*$H574</f>
        <v>0</v>
      </c>
      <c r="DZ574" s="68">
        <f t="shared" ref="DZ574:DZ575" si="766">SUM(EA574:EE574)</f>
        <v>0</v>
      </c>
      <c r="EA574" s="69"/>
      <c r="EB574" s="69"/>
      <c r="EC574" s="69"/>
      <c r="ED574" s="69"/>
      <c r="EE574" s="69"/>
      <c r="EF574" s="71">
        <f t="shared" ref="EF574:EF575" si="767">DZ574*$H574</f>
        <v>0</v>
      </c>
      <c r="EG574" s="70">
        <f t="shared" si="689"/>
        <v>1</v>
      </c>
      <c r="EH574" s="73">
        <f t="shared" si="690"/>
        <v>0</v>
      </c>
      <c r="EI574" s="70">
        <f t="shared" si="691"/>
        <v>0</v>
      </c>
      <c r="EJ574" s="66">
        <f t="shared" si="692"/>
        <v>0</v>
      </c>
      <c r="EM574" s="67"/>
    </row>
    <row r="575" spans="1:143" outlineLevel="1" x14ac:dyDescent="0.2">
      <c r="A575" s="302" t="s">
        <v>704</v>
      </c>
      <c r="B575" s="303" t="s">
        <v>290</v>
      </c>
      <c r="C575" s="306" t="str">
        <f>IFERROR(IFERROR(IF(MATCH(B575,[1]SINAPI!$A$3:$A$7037,0),(PROPER(VLOOKUP(B575,[1]SINAPI!$A$3:$E$7037,5,0))),0),IFERROR(IF(MATCH(B575,'[1]CDHU-182'!$A$9:$A$4098,0),(UPPER(VLOOKUP(B575,'[1]CDHU-182'!$A$9:$H$4098,8,0))),0),IFERROR(IF(MATCH(B575,[1]FDE!$A$7:$A$3232,0),(VLOOKUP(B575,[1]FDE!$A$7:$E$3232,5,0)),0),IF(MATCH(B575,'[1]SIURB Edif'!$A$2:$A$2699,0),(PROPER(VLOOKUP(B575,'[1]SIURB Edif'!A$2:E$2699,5,0))),0))))," ")</f>
        <v>CDHU-182</v>
      </c>
      <c r="D575" s="169" t="s">
        <v>825</v>
      </c>
      <c r="E575" s="170" t="s">
        <v>75</v>
      </c>
      <c r="F575" s="174">
        <v>3</v>
      </c>
      <c r="G575" s="74"/>
      <c r="H575" s="177">
        <f t="shared" si="731"/>
        <v>0</v>
      </c>
      <c r="I575" s="178" t="e">
        <f>H575/$G$686</f>
        <v>#DIV/0!</v>
      </c>
      <c r="J575" s="19">
        <f t="shared" si="688"/>
        <v>1</v>
      </c>
      <c r="K575" s="68">
        <f t="shared" si="732"/>
        <v>0</v>
      </c>
      <c r="L575" s="69"/>
      <c r="M575" s="69"/>
      <c r="N575" s="69"/>
      <c r="O575" s="69"/>
      <c r="P575" s="69"/>
      <c r="Q575" s="73">
        <f t="shared" si="733"/>
        <v>0</v>
      </c>
      <c r="R575" s="68">
        <f t="shared" si="734"/>
        <v>0</v>
      </c>
      <c r="S575" s="69"/>
      <c r="T575" s="69"/>
      <c r="U575" s="69"/>
      <c r="V575" s="69"/>
      <c r="W575" s="69"/>
      <c r="X575" s="71">
        <f t="shared" si="735"/>
        <v>0</v>
      </c>
      <c r="Y575" s="68">
        <f t="shared" si="736"/>
        <v>0</v>
      </c>
      <c r="Z575" s="69"/>
      <c r="AA575" s="69"/>
      <c r="AB575" s="69"/>
      <c r="AC575" s="69"/>
      <c r="AD575" s="69"/>
      <c r="AE575" s="71">
        <f t="shared" si="737"/>
        <v>0</v>
      </c>
      <c r="AF575" s="68">
        <f t="shared" si="738"/>
        <v>0</v>
      </c>
      <c r="AG575" s="69"/>
      <c r="AH575" s="69"/>
      <c r="AI575" s="69"/>
      <c r="AJ575" s="69"/>
      <c r="AK575" s="69"/>
      <c r="AL575" s="71">
        <f t="shared" si="739"/>
        <v>0</v>
      </c>
      <c r="AM575" s="68">
        <f t="shared" si="740"/>
        <v>0</v>
      </c>
      <c r="AN575" s="69"/>
      <c r="AO575" s="69"/>
      <c r="AP575" s="69"/>
      <c r="AQ575" s="69"/>
      <c r="AR575" s="69"/>
      <c r="AS575" s="71">
        <f t="shared" si="741"/>
        <v>0</v>
      </c>
      <c r="AT575" s="68">
        <f t="shared" si="742"/>
        <v>0</v>
      </c>
      <c r="AU575" s="69"/>
      <c r="AV575" s="69"/>
      <c r="AW575" s="69"/>
      <c r="AX575" s="69"/>
      <c r="AY575" s="69"/>
      <c r="AZ575" s="71">
        <f t="shared" si="743"/>
        <v>0</v>
      </c>
      <c r="BA575" s="68">
        <f t="shared" si="744"/>
        <v>0</v>
      </c>
      <c r="BB575" s="69"/>
      <c r="BC575" s="69"/>
      <c r="BD575" s="69"/>
      <c r="BE575" s="69"/>
      <c r="BF575" s="69"/>
      <c r="BG575" s="71">
        <f t="shared" si="745"/>
        <v>0</v>
      </c>
      <c r="BH575" s="68">
        <f t="shared" si="746"/>
        <v>0</v>
      </c>
      <c r="BI575" s="69"/>
      <c r="BJ575" s="69"/>
      <c r="BK575" s="69"/>
      <c r="BL575" s="69"/>
      <c r="BM575" s="69"/>
      <c r="BN575" s="71">
        <f t="shared" si="747"/>
        <v>0</v>
      </c>
      <c r="BO575" s="68">
        <f t="shared" si="748"/>
        <v>0</v>
      </c>
      <c r="BP575" s="69"/>
      <c r="BQ575" s="69"/>
      <c r="BR575" s="69"/>
      <c r="BS575" s="69"/>
      <c r="BT575" s="69"/>
      <c r="BU575" s="71">
        <f t="shared" si="749"/>
        <v>0</v>
      </c>
      <c r="BV575" s="68">
        <f t="shared" si="750"/>
        <v>0</v>
      </c>
      <c r="BW575" s="69"/>
      <c r="BX575" s="69"/>
      <c r="BY575" s="69"/>
      <c r="BZ575" s="69"/>
      <c r="CA575" s="69"/>
      <c r="CB575" s="71">
        <f t="shared" si="751"/>
        <v>0</v>
      </c>
      <c r="CC575" s="68">
        <f t="shared" si="752"/>
        <v>0</v>
      </c>
      <c r="CD575" s="69"/>
      <c r="CE575" s="69"/>
      <c r="CF575" s="69"/>
      <c r="CG575" s="69"/>
      <c r="CH575" s="69"/>
      <c r="CI575" s="71">
        <f t="shared" si="753"/>
        <v>0</v>
      </c>
      <c r="CJ575" s="68">
        <f t="shared" si="754"/>
        <v>0</v>
      </c>
      <c r="CK575" s="69"/>
      <c r="CL575" s="69"/>
      <c r="CM575" s="69"/>
      <c r="CN575" s="69"/>
      <c r="CO575" s="69"/>
      <c r="CP575" s="71">
        <f t="shared" si="755"/>
        <v>0</v>
      </c>
      <c r="CQ575" s="68">
        <f t="shared" si="756"/>
        <v>0</v>
      </c>
      <c r="CR575" s="69"/>
      <c r="CS575" s="69"/>
      <c r="CT575" s="69"/>
      <c r="CU575" s="69"/>
      <c r="CV575" s="69"/>
      <c r="CW575" s="71">
        <f t="shared" si="757"/>
        <v>0</v>
      </c>
      <c r="CX575" s="68">
        <f t="shared" si="758"/>
        <v>0</v>
      </c>
      <c r="CY575" s="69"/>
      <c r="CZ575" s="69"/>
      <c r="DA575" s="69"/>
      <c r="DB575" s="69"/>
      <c r="DC575" s="69"/>
      <c r="DD575" s="71">
        <f t="shared" si="759"/>
        <v>0</v>
      </c>
      <c r="DE575" s="68">
        <f t="shared" si="760"/>
        <v>0</v>
      </c>
      <c r="DF575" s="69"/>
      <c r="DG575" s="69"/>
      <c r="DH575" s="69"/>
      <c r="DI575" s="69"/>
      <c r="DJ575" s="69"/>
      <c r="DK575" s="71">
        <f t="shared" si="761"/>
        <v>0</v>
      </c>
      <c r="DL575" s="68">
        <f t="shared" si="762"/>
        <v>0</v>
      </c>
      <c r="DM575" s="69"/>
      <c r="DN575" s="69"/>
      <c r="DO575" s="69"/>
      <c r="DP575" s="69"/>
      <c r="DQ575" s="69"/>
      <c r="DR575" s="71">
        <f t="shared" si="763"/>
        <v>0</v>
      </c>
      <c r="DS575" s="68">
        <f t="shared" si="764"/>
        <v>0</v>
      </c>
      <c r="DT575" s="69"/>
      <c r="DU575" s="69"/>
      <c r="DV575" s="69"/>
      <c r="DW575" s="69"/>
      <c r="DX575" s="69"/>
      <c r="DY575" s="71">
        <f t="shared" si="765"/>
        <v>0</v>
      </c>
      <c r="DZ575" s="68">
        <f t="shared" si="766"/>
        <v>0</v>
      </c>
      <c r="EA575" s="69"/>
      <c r="EB575" s="69"/>
      <c r="EC575" s="69"/>
      <c r="ED575" s="69"/>
      <c r="EE575" s="69"/>
      <c r="EF575" s="71">
        <f t="shared" si="767"/>
        <v>0</v>
      </c>
      <c r="EG575" s="70">
        <f t="shared" si="689"/>
        <v>1</v>
      </c>
      <c r="EH575" s="73">
        <f t="shared" si="690"/>
        <v>0</v>
      </c>
      <c r="EI575" s="70">
        <f t="shared" si="691"/>
        <v>0</v>
      </c>
      <c r="EJ575" s="66">
        <f t="shared" si="692"/>
        <v>0</v>
      </c>
      <c r="EM575" s="67"/>
    </row>
    <row r="576" spans="1:143" outlineLevel="1" x14ac:dyDescent="0.2">
      <c r="A576" s="313" t="s">
        <v>705</v>
      </c>
      <c r="B576" s="314"/>
      <c r="C576" s="307"/>
      <c r="D576" s="176" t="s">
        <v>596</v>
      </c>
      <c r="E576" s="28">
        <f>SUM(H577:H578)</f>
        <v>0</v>
      </c>
      <c r="F576" s="28"/>
      <c r="G576" s="28"/>
      <c r="H576" s="28"/>
      <c r="I576" s="27" t="e">
        <f>E576/$G$686</f>
        <v>#DIV/0!</v>
      </c>
      <c r="J576" s="19">
        <f t="shared" si="688"/>
        <v>1</v>
      </c>
      <c r="K576" s="68"/>
      <c r="L576" s="69"/>
      <c r="M576" s="69"/>
      <c r="N576" s="69"/>
      <c r="O576" s="69"/>
      <c r="P576" s="70"/>
      <c r="Q576" s="73"/>
      <c r="R576" s="68"/>
      <c r="S576" s="69"/>
      <c r="T576" s="69"/>
      <c r="U576" s="69"/>
      <c r="V576" s="69"/>
      <c r="W576" s="70"/>
      <c r="X576" s="71"/>
      <c r="Y576" s="68"/>
      <c r="Z576" s="69"/>
      <c r="AA576" s="69"/>
      <c r="AB576" s="69"/>
      <c r="AC576" s="69"/>
      <c r="AD576" s="70"/>
      <c r="AE576" s="71"/>
      <c r="AF576" s="68"/>
      <c r="AG576" s="69"/>
      <c r="AH576" s="69"/>
      <c r="AI576" s="69"/>
      <c r="AJ576" s="69"/>
      <c r="AK576" s="70"/>
      <c r="AL576" s="71"/>
      <c r="AM576" s="68"/>
      <c r="AN576" s="69"/>
      <c r="AO576" s="69"/>
      <c r="AP576" s="69"/>
      <c r="AQ576" s="69"/>
      <c r="AR576" s="70"/>
      <c r="AS576" s="71"/>
      <c r="AT576" s="68"/>
      <c r="AU576" s="69"/>
      <c r="AV576" s="69"/>
      <c r="AW576" s="69"/>
      <c r="AX576" s="69"/>
      <c r="AY576" s="70"/>
      <c r="AZ576" s="71"/>
      <c r="BA576" s="68"/>
      <c r="BB576" s="69"/>
      <c r="BC576" s="69"/>
      <c r="BD576" s="69"/>
      <c r="BE576" s="69"/>
      <c r="BF576" s="70"/>
      <c r="BG576" s="71"/>
      <c r="BH576" s="68"/>
      <c r="BI576" s="69"/>
      <c r="BJ576" s="69"/>
      <c r="BK576" s="69"/>
      <c r="BL576" s="69"/>
      <c r="BM576" s="70"/>
      <c r="BN576" s="71"/>
      <c r="BO576" s="68"/>
      <c r="BP576" s="69"/>
      <c r="BQ576" s="69"/>
      <c r="BR576" s="69"/>
      <c r="BS576" s="69"/>
      <c r="BT576" s="70"/>
      <c r="BU576" s="71"/>
      <c r="BV576" s="68"/>
      <c r="BW576" s="69"/>
      <c r="BX576" s="69"/>
      <c r="BY576" s="69"/>
      <c r="BZ576" s="69"/>
      <c r="CA576" s="70"/>
      <c r="CB576" s="71"/>
      <c r="CC576" s="68"/>
      <c r="CD576" s="69"/>
      <c r="CE576" s="69"/>
      <c r="CF576" s="69"/>
      <c r="CG576" s="69"/>
      <c r="CH576" s="70"/>
      <c r="CI576" s="71"/>
      <c r="CJ576" s="68"/>
      <c r="CK576" s="69"/>
      <c r="CL576" s="69"/>
      <c r="CM576" s="69"/>
      <c r="CN576" s="69"/>
      <c r="CO576" s="70"/>
      <c r="CP576" s="71"/>
      <c r="CQ576" s="68"/>
      <c r="CR576" s="69"/>
      <c r="CS576" s="69"/>
      <c r="CT576" s="69"/>
      <c r="CU576" s="69"/>
      <c r="CV576" s="70"/>
      <c r="CW576" s="71"/>
      <c r="CX576" s="68"/>
      <c r="CY576" s="69"/>
      <c r="CZ576" s="69"/>
      <c r="DA576" s="69"/>
      <c r="DB576" s="69"/>
      <c r="DC576" s="70"/>
      <c r="DD576" s="71"/>
      <c r="DE576" s="68"/>
      <c r="DF576" s="69"/>
      <c r="DG576" s="69"/>
      <c r="DH576" s="69"/>
      <c r="DI576" s="69"/>
      <c r="DJ576" s="70"/>
      <c r="DK576" s="71"/>
      <c r="DL576" s="68"/>
      <c r="DM576" s="69"/>
      <c r="DN576" s="69"/>
      <c r="DO576" s="69"/>
      <c r="DP576" s="69"/>
      <c r="DQ576" s="70"/>
      <c r="DR576" s="71"/>
      <c r="DS576" s="68"/>
      <c r="DT576" s="69"/>
      <c r="DU576" s="69"/>
      <c r="DV576" s="69"/>
      <c r="DW576" s="69"/>
      <c r="DX576" s="70"/>
      <c r="DY576" s="71"/>
      <c r="DZ576" s="68"/>
      <c r="EA576" s="69"/>
      <c r="EB576" s="69"/>
      <c r="EC576" s="69"/>
      <c r="ED576" s="69"/>
      <c r="EE576" s="70"/>
      <c r="EF576" s="71"/>
      <c r="EG576" s="70">
        <f t="shared" si="689"/>
        <v>1</v>
      </c>
      <c r="EH576" s="73">
        <f t="shared" si="690"/>
        <v>0</v>
      </c>
      <c r="EI576" s="70">
        <f t="shared" si="691"/>
        <v>0</v>
      </c>
      <c r="EJ576" s="66">
        <f t="shared" si="692"/>
        <v>0</v>
      </c>
      <c r="EM576" s="67"/>
    </row>
    <row r="577" spans="1:143" outlineLevel="1" x14ac:dyDescent="0.2">
      <c r="A577" s="302" t="s">
        <v>706</v>
      </c>
      <c r="B577" s="303" t="s">
        <v>293</v>
      </c>
      <c r="C577" s="306" t="str">
        <f>IFERROR(IFERROR(IF(MATCH(B577,[1]SINAPI!$A$3:$A$7037,0),(PROPER(VLOOKUP(B577,[1]SINAPI!$A$3:$E$7037,5,0))),0),IFERROR(IF(MATCH(B577,'[1]CDHU-182'!$A$9:$A$4098,0),(UPPER(VLOOKUP(B577,'[1]CDHU-182'!$A$9:$H$4098,8,0))),0),IFERROR(IF(MATCH(B577,[1]FDE!$A$7:$A$3232,0),(VLOOKUP(B577,[1]FDE!$A$7:$E$3232,5,0)),0),IF(MATCH(B577,'[1]SIURB Edif'!$A$2:$A$2699,0),(PROPER(VLOOKUP(B577,'[1]SIURB Edif'!A$2:E$2699,5,0))),0))))," ")</f>
        <v>CDHU-182</v>
      </c>
      <c r="D577" s="169" t="s">
        <v>806</v>
      </c>
      <c r="E577" s="170" t="s">
        <v>184</v>
      </c>
      <c r="F577" s="174">
        <v>24</v>
      </c>
      <c r="G577" s="74"/>
      <c r="H577" s="177">
        <f>ROUND(IFERROR(F577*G577," - "),2)</f>
        <v>0</v>
      </c>
      <c r="I577" s="178" t="e">
        <f>H577/$G$686</f>
        <v>#DIV/0!</v>
      </c>
      <c r="J577" s="19">
        <f t="shared" si="688"/>
        <v>1</v>
      </c>
      <c r="K577" s="68">
        <f>SUM(L577:P577)</f>
        <v>0</v>
      </c>
      <c r="L577" s="69"/>
      <c r="M577" s="69"/>
      <c r="N577" s="69"/>
      <c r="O577" s="69"/>
      <c r="P577" s="69"/>
      <c r="Q577" s="73">
        <f>K577*$H577</f>
        <v>0</v>
      </c>
      <c r="R577" s="68">
        <f>SUM(S577:W577)</f>
        <v>0</v>
      </c>
      <c r="S577" s="69"/>
      <c r="T577" s="69"/>
      <c r="U577" s="69"/>
      <c r="V577" s="69"/>
      <c r="W577" s="69"/>
      <c r="X577" s="71">
        <f>R577*$H577</f>
        <v>0</v>
      </c>
      <c r="Y577" s="68">
        <f>SUM(Z577:AD577)</f>
        <v>0</v>
      </c>
      <c r="Z577" s="69"/>
      <c r="AA577" s="69"/>
      <c r="AB577" s="69"/>
      <c r="AC577" s="69"/>
      <c r="AD577" s="69"/>
      <c r="AE577" s="71">
        <f>Y577*$H577</f>
        <v>0</v>
      </c>
      <c r="AF577" s="68">
        <f>SUM(AG577:AK577)</f>
        <v>0</v>
      </c>
      <c r="AG577" s="69"/>
      <c r="AH577" s="69"/>
      <c r="AI577" s="69"/>
      <c r="AJ577" s="69"/>
      <c r="AK577" s="69"/>
      <c r="AL577" s="71">
        <f>AF577*$H577</f>
        <v>0</v>
      </c>
      <c r="AM577" s="68">
        <f>SUM(AN577:AR577)</f>
        <v>0</v>
      </c>
      <c r="AN577" s="69"/>
      <c r="AO577" s="69"/>
      <c r="AP577" s="69"/>
      <c r="AQ577" s="69"/>
      <c r="AR577" s="69"/>
      <c r="AS577" s="71">
        <f>AM577*$H577</f>
        <v>0</v>
      </c>
      <c r="AT577" s="68">
        <f>SUM(AU577:AY577)</f>
        <v>0</v>
      </c>
      <c r="AU577" s="69"/>
      <c r="AV577" s="69"/>
      <c r="AW577" s="69"/>
      <c r="AX577" s="69"/>
      <c r="AY577" s="69"/>
      <c r="AZ577" s="71">
        <f>AT577*$H577</f>
        <v>0</v>
      </c>
      <c r="BA577" s="68">
        <f>SUM(BB577:BF577)</f>
        <v>0</v>
      </c>
      <c r="BB577" s="69"/>
      <c r="BC577" s="69"/>
      <c r="BD577" s="69"/>
      <c r="BE577" s="69"/>
      <c r="BF577" s="69"/>
      <c r="BG577" s="71">
        <f>BA577*$H577</f>
        <v>0</v>
      </c>
      <c r="BH577" s="68">
        <f>SUM(BI577:BM577)</f>
        <v>0</v>
      </c>
      <c r="BI577" s="69"/>
      <c r="BJ577" s="69"/>
      <c r="BK577" s="69"/>
      <c r="BL577" s="69"/>
      <c r="BM577" s="69"/>
      <c r="BN577" s="71">
        <f>BH577*$H577</f>
        <v>0</v>
      </c>
      <c r="BO577" s="68">
        <f>SUM(BP577:BT577)</f>
        <v>0</v>
      </c>
      <c r="BP577" s="69"/>
      <c r="BQ577" s="69"/>
      <c r="BR577" s="69"/>
      <c r="BS577" s="69"/>
      <c r="BT577" s="69"/>
      <c r="BU577" s="71">
        <f>BO577*$H577</f>
        <v>0</v>
      </c>
      <c r="BV577" s="68">
        <f>SUM(BW577:CA577)</f>
        <v>0</v>
      </c>
      <c r="BW577" s="69"/>
      <c r="BX577" s="69"/>
      <c r="BY577" s="69"/>
      <c r="BZ577" s="69"/>
      <c r="CA577" s="69"/>
      <c r="CB577" s="71">
        <f>BV577*$H577</f>
        <v>0</v>
      </c>
      <c r="CC577" s="68">
        <f>SUM(CD577:CH577)</f>
        <v>0</v>
      </c>
      <c r="CD577" s="69"/>
      <c r="CE577" s="69"/>
      <c r="CF577" s="69"/>
      <c r="CG577" s="69"/>
      <c r="CH577" s="69"/>
      <c r="CI577" s="71">
        <f>CC577*$H577</f>
        <v>0</v>
      </c>
      <c r="CJ577" s="68">
        <f>SUM(CK577:CO577)</f>
        <v>0</v>
      </c>
      <c r="CK577" s="69"/>
      <c r="CL577" s="69"/>
      <c r="CM577" s="69"/>
      <c r="CN577" s="69"/>
      <c r="CO577" s="69"/>
      <c r="CP577" s="71">
        <f>CJ577*$H577</f>
        <v>0</v>
      </c>
      <c r="CQ577" s="68">
        <f>SUM(CR577:CV577)</f>
        <v>0</v>
      </c>
      <c r="CR577" s="69"/>
      <c r="CS577" s="69"/>
      <c r="CT577" s="69"/>
      <c r="CU577" s="69"/>
      <c r="CV577" s="69"/>
      <c r="CW577" s="71">
        <f>CQ577*$H577</f>
        <v>0</v>
      </c>
      <c r="CX577" s="68">
        <f>SUM(CY577:DC577)</f>
        <v>0</v>
      </c>
      <c r="CY577" s="69"/>
      <c r="CZ577" s="69"/>
      <c r="DA577" s="69"/>
      <c r="DB577" s="69"/>
      <c r="DC577" s="69"/>
      <c r="DD577" s="71">
        <f>CX577*$H577</f>
        <v>0</v>
      </c>
      <c r="DE577" s="68">
        <f>SUM(DF577:DJ577)</f>
        <v>0</v>
      </c>
      <c r="DF577" s="69"/>
      <c r="DG577" s="69"/>
      <c r="DH577" s="69"/>
      <c r="DI577" s="69"/>
      <c r="DJ577" s="69"/>
      <c r="DK577" s="71">
        <f>DE577*$H577</f>
        <v>0</v>
      </c>
      <c r="DL577" s="68">
        <f>SUM(DM577:DQ577)</f>
        <v>0</v>
      </c>
      <c r="DM577" s="69"/>
      <c r="DN577" s="69"/>
      <c r="DO577" s="69"/>
      <c r="DP577" s="69"/>
      <c r="DQ577" s="69"/>
      <c r="DR577" s="71">
        <f>DL577*$H577</f>
        <v>0</v>
      </c>
      <c r="DS577" s="68">
        <f>SUM(DT577:DX577)</f>
        <v>0</v>
      </c>
      <c r="DT577" s="69"/>
      <c r="DU577" s="69"/>
      <c r="DV577" s="69"/>
      <c r="DW577" s="69"/>
      <c r="DX577" s="69"/>
      <c r="DY577" s="71">
        <f>DS577*$H577</f>
        <v>0</v>
      </c>
      <c r="DZ577" s="68">
        <f>SUM(EA577:EE577)</f>
        <v>0</v>
      </c>
      <c r="EA577" s="69"/>
      <c r="EB577" s="69"/>
      <c r="EC577" s="69"/>
      <c r="ED577" s="69"/>
      <c r="EE577" s="69"/>
      <c r="EF577" s="71">
        <f>DZ577*$H577</f>
        <v>0</v>
      </c>
      <c r="EG577" s="70">
        <f t="shared" si="689"/>
        <v>1</v>
      </c>
      <c r="EH577" s="73">
        <f t="shared" si="690"/>
        <v>0</v>
      </c>
      <c r="EI577" s="70">
        <f t="shared" si="691"/>
        <v>0</v>
      </c>
      <c r="EJ577" s="66">
        <f t="shared" si="692"/>
        <v>0</v>
      </c>
      <c r="EM577" s="67"/>
    </row>
    <row r="578" spans="1:143" outlineLevel="1" x14ac:dyDescent="0.2">
      <c r="A578" s="302" t="s">
        <v>707</v>
      </c>
      <c r="B578" s="303" t="s">
        <v>291</v>
      </c>
      <c r="C578" s="306" t="str">
        <f>IFERROR(IFERROR(IF(MATCH(B578,[1]SINAPI!$A$3:$A$7037,0),(PROPER(VLOOKUP(B578,[1]SINAPI!$A$3:$E$7037,5,0))),0),IFERROR(IF(MATCH(B578,'[1]CDHU-182'!$A$9:$A$4098,0),(UPPER(VLOOKUP(B578,'[1]CDHU-182'!$A$9:$H$4098,8,0))),0),IFERROR(IF(MATCH(B578,[1]FDE!$A$7:$A$3232,0),(VLOOKUP(B578,[1]FDE!$A$7:$E$3232,5,0)),0),IF(MATCH(B578,'[1]SIURB Edif'!$A$2:$A$2699,0),(PROPER(VLOOKUP(B578,'[1]SIURB Edif'!A$2:E$2699,5,0))),0))))," ")</f>
        <v>CDHU-182</v>
      </c>
      <c r="D578" s="169" t="s">
        <v>805</v>
      </c>
      <c r="E578" s="170" t="s">
        <v>879</v>
      </c>
      <c r="F578" s="174">
        <v>40</v>
      </c>
      <c r="G578" s="74"/>
      <c r="H578" s="177">
        <f t="shared" ref="H578" si="768">ROUND(IFERROR(F578*G578," - "),2)</f>
        <v>0</v>
      </c>
      <c r="I578" s="178" t="e">
        <f>H578/$G$686</f>
        <v>#DIV/0!</v>
      </c>
      <c r="J578" s="19">
        <f t="shared" si="688"/>
        <v>1</v>
      </c>
      <c r="K578" s="68">
        <f t="shared" ref="K578" si="769">SUM(L578:P578)</f>
        <v>0</v>
      </c>
      <c r="L578" s="69"/>
      <c r="M578" s="69"/>
      <c r="N578" s="69"/>
      <c r="O578" s="69"/>
      <c r="P578" s="69"/>
      <c r="Q578" s="73">
        <f t="shared" ref="Q578" si="770">K578*$H578</f>
        <v>0</v>
      </c>
      <c r="R578" s="68">
        <f t="shared" ref="R578" si="771">SUM(S578:W578)</f>
        <v>0</v>
      </c>
      <c r="S578" s="69"/>
      <c r="T578" s="69"/>
      <c r="U578" s="69"/>
      <c r="V578" s="69"/>
      <c r="W578" s="69"/>
      <c r="X578" s="71">
        <f t="shared" ref="X578" si="772">R578*$H578</f>
        <v>0</v>
      </c>
      <c r="Y578" s="68">
        <f t="shared" ref="Y578" si="773">SUM(Z578:AD578)</f>
        <v>0</v>
      </c>
      <c r="Z578" s="69"/>
      <c r="AA578" s="69"/>
      <c r="AB578" s="69"/>
      <c r="AC578" s="69"/>
      <c r="AD578" s="69"/>
      <c r="AE578" s="71">
        <f t="shared" ref="AE578" si="774">Y578*$H578</f>
        <v>0</v>
      </c>
      <c r="AF578" s="68">
        <f t="shared" ref="AF578" si="775">SUM(AG578:AK578)</f>
        <v>0</v>
      </c>
      <c r="AG578" s="69"/>
      <c r="AH578" s="69"/>
      <c r="AI578" s="69"/>
      <c r="AJ578" s="69"/>
      <c r="AK578" s="69"/>
      <c r="AL578" s="71">
        <f t="shared" ref="AL578" si="776">AF578*$H578</f>
        <v>0</v>
      </c>
      <c r="AM578" s="68">
        <f t="shared" ref="AM578" si="777">SUM(AN578:AR578)</f>
        <v>0</v>
      </c>
      <c r="AN578" s="69"/>
      <c r="AO578" s="69"/>
      <c r="AP578" s="69"/>
      <c r="AQ578" s="69"/>
      <c r="AR578" s="69"/>
      <c r="AS578" s="71">
        <f t="shared" ref="AS578" si="778">AM578*$H578</f>
        <v>0</v>
      </c>
      <c r="AT578" s="68">
        <f t="shared" ref="AT578" si="779">SUM(AU578:AY578)</f>
        <v>0</v>
      </c>
      <c r="AU578" s="69"/>
      <c r="AV578" s="69"/>
      <c r="AW578" s="69"/>
      <c r="AX578" s="69"/>
      <c r="AY578" s="69"/>
      <c r="AZ578" s="71">
        <f t="shared" ref="AZ578" si="780">AT578*$H578</f>
        <v>0</v>
      </c>
      <c r="BA578" s="68">
        <f t="shared" ref="BA578" si="781">SUM(BB578:BF578)</f>
        <v>0</v>
      </c>
      <c r="BB578" s="69"/>
      <c r="BC578" s="69"/>
      <c r="BD578" s="69"/>
      <c r="BE578" s="69"/>
      <c r="BF578" s="69"/>
      <c r="BG578" s="71">
        <f t="shared" ref="BG578" si="782">BA578*$H578</f>
        <v>0</v>
      </c>
      <c r="BH578" s="68">
        <f t="shared" ref="BH578" si="783">SUM(BI578:BM578)</f>
        <v>0</v>
      </c>
      <c r="BI578" s="69"/>
      <c r="BJ578" s="69"/>
      <c r="BK578" s="69"/>
      <c r="BL578" s="69"/>
      <c r="BM578" s="69"/>
      <c r="BN578" s="71">
        <f t="shared" ref="BN578" si="784">BH578*$H578</f>
        <v>0</v>
      </c>
      <c r="BO578" s="68">
        <f t="shared" ref="BO578" si="785">SUM(BP578:BT578)</f>
        <v>0</v>
      </c>
      <c r="BP578" s="69"/>
      <c r="BQ578" s="69"/>
      <c r="BR578" s="69"/>
      <c r="BS578" s="69"/>
      <c r="BT578" s="69"/>
      <c r="BU578" s="71">
        <f t="shared" ref="BU578" si="786">BO578*$H578</f>
        <v>0</v>
      </c>
      <c r="BV578" s="68">
        <f t="shared" ref="BV578" si="787">SUM(BW578:CA578)</f>
        <v>0</v>
      </c>
      <c r="BW578" s="69"/>
      <c r="BX578" s="69"/>
      <c r="BY578" s="69"/>
      <c r="BZ578" s="69"/>
      <c r="CA578" s="69"/>
      <c r="CB578" s="71">
        <f t="shared" ref="CB578" si="788">BV578*$H578</f>
        <v>0</v>
      </c>
      <c r="CC578" s="68">
        <f t="shared" ref="CC578" si="789">SUM(CD578:CH578)</f>
        <v>0</v>
      </c>
      <c r="CD578" s="69"/>
      <c r="CE578" s="69"/>
      <c r="CF578" s="69"/>
      <c r="CG578" s="69"/>
      <c r="CH578" s="69"/>
      <c r="CI578" s="71">
        <f t="shared" ref="CI578" si="790">CC578*$H578</f>
        <v>0</v>
      </c>
      <c r="CJ578" s="68">
        <f t="shared" ref="CJ578" si="791">SUM(CK578:CO578)</f>
        <v>0</v>
      </c>
      <c r="CK578" s="69"/>
      <c r="CL578" s="69"/>
      <c r="CM578" s="69"/>
      <c r="CN578" s="69"/>
      <c r="CO578" s="69"/>
      <c r="CP578" s="71">
        <f t="shared" ref="CP578" si="792">CJ578*$H578</f>
        <v>0</v>
      </c>
      <c r="CQ578" s="68">
        <f t="shared" ref="CQ578" si="793">SUM(CR578:CV578)</f>
        <v>0</v>
      </c>
      <c r="CR578" s="69"/>
      <c r="CS578" s="69"/>
      <c r="CT578" s="69"/>
      <c r="CU578" s="69"/>
      <c r="CV578" s="69"/>
      <c r="CW578" s="71">
        <f t="shared" ref="CW578" si="794">CQ578*$H578</f>
        <v>0</v>
      </c>
      <c r="CX578" s="68">
        <f t="shared" ref="CX578" si="795">SUM(CY578:DC578)</f>
        <v>0</v>
      </c>
      <c r="CY578" s="69"/>
      <c r="CZ578" s="69"/>
      <c r="DA578" s="69"/>
      <c r="DB578" s="69"/>
      <c r="DC578" s="69"/>
      <c r="DD578" s="71">
        <f t="shared" ref="DD578" si="796">CX578*$H578</f>
        <v>0</v>
      </c>
      <c r="DE578" s="68">
        <f t="shared" ref="DE578" si="797">SUM(DF578:DJ578)</f>
        <v>0</v>
      </c>
      <c r="DF578" s="69"/>
      <c r="DG578" s="69"/>
      <c r="DH578" s="69"/>
      <c r="DI578" s="69"/>
      <c r="DJ578" s="69"/>
      <c r="DK578" s="71">
        <f t="shared" ref="DK578" si="798">DE578*$H578</f>
        <v>0</v>
      </c>
      <c r="DL578" s="68">
        <f t="shared" ref="DL578" si="799">SUM(DM578:DQ578)</f>
        <v>0</v>
      </c>
      <c r="DM578" s="69"/>
      <c r="DN578" s="69"/>
      <c r="DO578" s="69"/>
      <c r="DP578" s="69"/>
      <c r="DQ578" s="69"/>
      <c r="DR578" s="71">
        <f t="shared" ref="DR578" si="800">DL578*$H578</f>
        <v>0</v>
      </c>
      <c r="DS578" s="68">
        <f t="shared" ref="DS578" si="801">SUM(DT578:DX578)</f>
        <v>0</v>
      </c>
      <c r="DT578" s="69"/>
      <c r="DU578" s="69"/>
      <c r="DV578" s="69"/>
      <c r="DW578" s="69"/>
      <c r="DX578" s="69"/>
      <c r="DY578" s="71">
        <f t="shared" ref="DY578" si="802">DS578*$H578</f>
        <v>0</v>
      </c>
      <c r="DZ578" s="68">
        <f t="shared" ref="DZ578" si="803">SUM(EA578:EE578)</f>
        <v>0</v>
      </c>
      <c r="EA578" s="69"/>
      <c r="EB578" s="69"/>
      <c r="EC578" s="69"/>
      <c r="ED578" s="69"/>
      <c r="EE578" s="69"/>
      <c r="EF578" s="71">
        <f t="shared" ref="EF578" si="804">DZ578*$H578</f>
        <v>0</v>
      </c>
      <c r="EG578" s="70">
        <f t="shared" si="689"/>
        <v>1</v>
      </c>
      <c r="EH578" s="73">
        <f t="shared" si="690"/>
        <v>0</v>
      </c>
      <c r="EI578" s="70">
        <f t="shared" si="691"/>
        <v>0</v>
      </c>
      <c r="EJ578" s="66">
        <f t="shared" si="692"/>
        <v>0</v>
      </c>
      <c r="EM578" s="67"/>
    </row>
    <row r="579" spans="1:143" outlineLevel="1" x14ac:dyDescent="0.2">
      <c r="A579" s="313" t="s">
        <v>708</v>
      </c>
      <c r="B579" s="314"/>
      <c r="C579" s="307"/>
      <c r="D579" s="176" t="s">
        <v>597</v>
      </c>
      <c r="E579" s="28">
        <f>SUM(H580:H585)</f>
        <v>0</v>
      </c>
      <c r="F579" s="28"/>
      <c r="G579" s="28"/>
      <c r="H579" s="28"/>
      <c r="I579" s="27" t="e">
        <f>E579/$G$686</f>
        <v>#DIV/0!</v>
      </c>
      <c r="J579" s="19">
        <f t="shared" si="688"/>
        <v>1</v>
      </c>
      <c r="K579" s="68"/>
      <c r="L579" s="69"/>
      <c r="M579" s="69"/>
      <c r="N579" s="69"/>
      <c r="O579" s="69"/>
      <c r="P579" s="70"/>
      <c r="Q579" s="73"/>
      <c r="R579" s="68"/>
      <c r="S579" s="69"/>
      <c r="T579" s="69"/>
      <c r="U579" s="69"/>
      <c r="V579" s="69"/>
      <c r="W579" s="70"/>
      <c r="X579" s="71"/>
      <c r="Y579" s="68"/>
      <c r="Z579" s="69"/>
      <c r="AA579" s="69"/>
      <c r="AB579" s="69"/>
      <c r="AC579" s="69"/>
      <c r="AD579" s="70"/>
      <c r="AE579" s="71"/>
      <c r="AF579" s="68"/>
      <c r="AG579" s="69"/>
      <c r="AH579" s="69"/>
      <c r="AI579" s="69"/>
      <c r="AJ579" s="69"/>
      <c r="AK579" s="70"/>
      <c r="AL579" s="71"/>
      <c r="AM579" s="68"/>
      <c r="AN579" s="69"/>
      <c r="AO579" s="69"/>
      <c r="AP579" s="69"/>
      <c r="AQ579" s="69"/>
      <c r="AR579" s="70"/>
      <c r="AS579" s="71"/>
      <c r="AT579" s="68"/>
      <c r="AU579" s="69"/>
      <c r="AV579" s="69"/>
      <c r="AW579" s="69"/>
      <c r="AX579" s="69"/>
      <c r="AY579" s="70"/>
      <c r="AZ579" s="71"/>
      <c r="BA579" s="68"/>
      <c r="BB579" s="69"/>
      <c r="BC579" s="69"/>
      <c r="BD579" s="69"/>
      <c r="BE579" s="69"/>
      <c r="BF579" s="70"/>
      <c r="BG579" s="71"/>
      <c r="BH579" s="68"/>
      <c r="BI579" s="69"/>
      <c r="BJ579" s="69"/>
      <c r="BK579" s="69"/>
      <c r="BL579" s="69"/>
      <c r="BM579" s="70"/>
      <c r="BN579" s="71"/>
      <c r="BO579" s="68"/>
      <c r="BP579" s="69"/>
      <c r="BQ579" s="69"/>
      <c r="BR579" s="69"/>
      <c r="BS579" s="69"/>
      <c r="BT579" s="70"/>
      <c r="BU579" s="71"/>
      <c r="BV579" s="68"/>
      <c r="BW579" s="69"/>
      <c r="BX579" s="69"/>
      <c r="BY579" s="69"/>
      <c r="BZ579" s="69"/>
      <c r="CA579" s="70"/>
      <c r="CB579" s="71"/>
      <c r="CC579" s="68"/>
      <c r="CD579" s="69"/>
      <c r="CE579" s="69"/>
      <c r="CF579" s="69"/>
      <c r="CG579" s="69"/>
      <c r="CH579" s="70"/>
      <c r="CI579" s="71"/>
      <c r="CJ579" s="68"/>
      <c r="CK579" s="69"/>
      <c r="CL579" s="69"/>
      <c r="CM579" s="69"/>
      <c r="CN579" s="69"/>
      <c r="CO579" s="70"/>
      <c r="CP579" s="71"/>
      <c r="CQ579" s="68"/>
      <c r="CR579" s="69"/>
      <c r="CS579" s="69"/>
      <c r="CT579" s="69"/>
      <c r="CU579" s="69"/>
      <c r="CV579" s="70"/>
      <c r="CW579" s="71"/>
      <c r="CX579" s="68"/>
      <c r="CY579" s="69"/>
      <c r="CZ579" s="69"/>
      <c r="DA579" s="69"/>
      <c r="DB579" s="69"/>
      <c r="DC579" s="70"/>
      <c r="DD579" s="71"/>
      <c r="DE579" s="68"/>
      <c r="DF579" s="69"/>
      <c r="DG579" s="69"/>
      <c r="DH579" s="69"/>
      <c r="DI579" s="69"/>
      <c r="DJ579" s="70"/>
      <c r="DK579" s="71"/>
      <c r="DL579" s="68"/>
      <c r="DM579" s="69"/>
      <c r="DN579" s="69"/>
      <c r="DO579" s="69"/>
      <c r="DP579" s="69"/>
      <c r="DQ579" s="70"/>
      <c r="DR579" s="71"/>
      <c r="DS579" s="68"/>
      <c r="DT579" s="69"/>
      <c r="DU579" s="69"/>
      <c r="DV579" s="69"/>
      <c r="DW579" s="69"/>
      <c r="DX579" s="70"/>
      <c r="DY579" s="71"/>
      <c r="DZ579" s="68"/>
      <c r="EA579" s="69"/>
      <c r="EB579" s="69"/>
      <c r="EC579" s="69"/>
      <c r="ED579" s="69"/>
      <c r="EE579" s="70"/>
      <c r="EF579" s="71"/>
      <c r="EG579" s="70">
        <f t="shared" si="689"/>
        <v>1</v>
      </c>
      <c r="EH579" s="73">
        <f t="shared" si="690"/>
        <v>0</v>
      </c>
      <c r="EI579" s="70">
        <f t="shared" si="691"/>
        <v>0</v>
      </c>
      <c r="EJ579" s="66">
        <f t="shared" si="692"/>
        <v>0</v>
      </c>
      <c r="EM579" s="67"/>
    </row>
    <row r="580" spans="1:143" outlineLevel="1" x14ac:dyDescent="0.2">
      <c r="A580" s="302" t="s">
        <v>709</v>
      </c>
      <c r="B580" s="303" t="s">
        <v>280</v>
      </c>
      <c r="C580" s="306" t="str">
        <f>IFERROR(IFERROR(IF(MATCH(B580,[1]SINAPI!$A$3:$A$7037,0),(PROPER(VLOOKUP(B580,[1]SINAPI!$A$3:$E$7037,5,0))),0),IFERROR(IF(MATCH(B580,'[1]CDHU-182'!$A$9:$A$4098,0),(UPPER(VLOOKUP(B580,'[1]CDHU-182'!$A$9:$H$4098,8,0))),0),IFERROR(IF(MATCH(B580,[1]FDE!$A$7:$A$3232,0),(VLOOKUP(B580,[1]FDE!$A$7:$E$3232,5,0)),0),IF(MATCH(B580,'[1]SIURB Edif'!$A$2:$A$2699,0),(PROPER(VLOOKUP(B580,'[1]SIURB Edif'!A$2:E$2699,5,0))),0))))," ")</f>
        <v>CDHU-182</v>
      </c>
      <c r="D580" s="169" t="s">
        <v>802</v>
      </c>
      <c r="E580" s="170" t="s">
        <v>75</v>
      </c>
      <c r="F580" s="174">
        <v>1</v>
      </c>
      <c r="G580" s="74"/>
      <c r="H580" s="177">
        <f>ROUND(IFERROR(F580*G580," - "),2)</f>
        <v>0</v>
      </c>
      <c r="I580" s="178" t="e">
        <f t="shared" ref="I580:I585" si="805">H580/$G$686</f>
        <v>#DIV/0!</v>
      </c>
      <c r="J580" s="19">
        <f t="shared" si="688"/>
        <v>1</v>
      </c>
      <c r="K580" s="68">
        <f>SUM(L580:P580)</f>
        <v>0</v>
      </c>
      <c r="L580" s="69"/>
      <c r="M580" s="69"/>
      <c r="N580" s="69"/>
      <c r="O580" s="69"/>
      <c r="P580" s="69"/>
      <c r="Q580" s="73">
        <f>K580*$H580</f>
        <v>0</v>
      </c>
      <c r="R580" s="68">
        <f>SUM(S580:W580)</f>
        <v>0</v>
      </c>
      <c r="S580" s="69"/>
      <c r="T580" s="69"/>
      <c r="U580" s="69"/>
      <c r="V580" s="69"/>
      <c r="W580" s="69"/>
      <c r="X580" s="71">
        <f>R580*$H580</f>
        <v>0</v>
      </c>
      <c r="Y580" s="68">
        <f>SUM(Z580:AD580)</f>
        <v>0</v>
      </c>
      <c r="Z580" s="69"/>
      <c r="AA580" s="69"/>
      <c r="AB580" s="69"/>
      <c r="AC580" s="69"/>
      <c r="AD580" s="69"/>
      <c r="AE580" s="71">
        <f>Y580*$H580</f>
        <v>0</v>
      </c>
      <c r="AF580" s="68">
        <f>SUM(AG580:AK580)</f>
        <v>0</v>
      </c>
      <c r="AG580" s="69"/>
      <c r="AH580" s="69"/>
      <c r="AI580" s="69"/>
      <c r="AJ580" s="69"/>
      <c r="AK580" s="69"/>
      <c r="AL580" s="71">
        <f>AF580*$H580</f>
        <v>0</v>
      </c>
      <c r="AM580" s="68">
        <f>SUM(AN580:AR580)</f>
        <v>0</v>
      </c>
      <c r="AN580" s="69"/>
      <c r="AO580" s="69"/>
      <c r="AP580" s="69"/>
      <c r="AQ580" s="69"/>
      <c r="AR580" s="69"/>
      <c r="AS580" s="71">
        <f>AM580*$H580</f>
        <v>0</v>
      </c>
      <c r="AT580" s="68">
        <f>SUM(AU580:AY580)</f>
        <v>0</v>
      </c>
      <c r="AU580" s="69"/>
      <c r="AV580" s="69"/>
      <c r="AW580" s="69"/>
      <c r="AX580" s="69"/>
      <c r="AY580" s="69"/>
      <c r="AZ580" s="71">
        <f>AT580*$H580</f>
        <v>0</v>
      </c>
      <c r="BA580" s="68">
        <f>SUM(BB580:BF580)</f>
        <v>0</v>
      </c>
      <c r="BB580" s="69"/>
      <c r="BC580" s="69"/>
      <c r="BD580" s="69"/>
      <c r="BE580" s="69"/>
      <c r="BF580" s="69"/>
      <c r="BG580" s="71">
        <f>BA580*$H580</f>
        <v>0</v>
      </c>
      <c r="BH580" s="68">
        <f>SUM(BI580:BM580)</f>
        <v>0</v>
      </c>
      <c r="BI580" s="69"/>
      <c r="BJ580" s="69"/>
      <c r="BK580" s="69"/>
      <c r="BL580" s="69"/>
      <c r="BM580" s="69"/>
      <c r="BN580" s="71">
        <f>BH580*$H580</f>
        <v>0</v>
      </c>
      <c r="BO580" s="68">
        <f>SUM(BP580:BT580)</f>
        <v>0</v>
      </c>
      <c r="BP580" s="69"/>
      <c r="BQ580" s="69"/>
      <c r="BR580" s="69"/>
      <c r="BS580" s="69"/>
      <c r="BT580" s="69"/>
      <c r="BU580" s="71">
        <f>BO580*$H580</f>
        <v>0</v>
      </c>
      <c r="BV580" s="68">
        <f>SUM(BW580:CA580)</f>
        <v>0</v>
      </c>
      <c r="BW580" s="69"/>
      <c r="BX580" s="69"/>
      <c r="BY580" s="69"/>
      <c r="BZ580" s="69"/>
      <c r="CA580" s="69"/>
      <c r="CB580" s="71">
        <f>BV580*$H580</f>
        <v>0</v>
      </c>
      <c r="CC580" s="68">
        <f>SUM(CD580:CH580)</f>
        <v>0</v>
      </c>
      <c r="CD580" s="69"/>
      <c r="CE580" s="69"/>
      <c r="CF580" s="69"/>
      <c r="CG580" s="69"/>
      <c r="CH580" s="69"/>
      <c r="CI580" s="71">
        <f>CC580*$H580</f>
        <v>0</v>
      </c>
      <c r="CJ580" s="68">
        <f>SUM(CK580:CO580)</f>
        <v>0</v>
      </c>
      <c r="CK580" s="69"/>
      <c r="CL580" s="69"/>
      <c r="CM580" s="69"/>
      <c r="CN580" s="69"/>
      <c r="CO580" s="69"/>
      <c r="CP580" s="71">
        <f>CJ580*$H580</f>
        <v>0</v>
      </c>
      <c r="CQ580" s="68">
        <f>SUM(CR580:CV580)</f>
        <v>0</v>
      </c>
      <c r="CR580" s="69"/>
      <c r="CS580" s="69"/>
      <c r="CT580" s="69"/>
      <c r="CU580" s="69"/>
      <c r="CV580" s="69"/>
      <c r="CW580" s="71">
        <f>CQ580*$H580</f>
        <v>0</v>
      </c>
      <c r="CX580" s="68">
        <f>SUM(CY580:DC580)</f>
        <v>0</v>
      </c>
      <c r="CY580" s="69"/>
      <c r="CZ580" s="69"/>
      <c r="DA580" s="69"/>
      <c r="DB580" s="69"/>
      <c r="DC580" s="69"/>
      <c r="DD580" s="71">
        <f>CX580*$H580</f>
        <v>0</v>
      </c>
      <c r="DE580" s="68">
        <f>SUM(DF580:DJ580)</f>
        <v>0</v>
      </c>
      <c r="DF580" s="69"/>
      <c r="DG580" s="69"/>
      <c r="DH580" s="69"/>
      <c r="DI580" s="69"/>
      <c r="DJ580" s="69"/>
      <c r="DK580" s="71">
        <f>DE580*$H580</f>
        <v>0</v>
      </c>
      <c r="DL580" s="68">
        <f>SUM(DM580:DQ580)</f>
        <v>0</v>
      </c>
      <c r="DM580" s="69"/>
      <c r="DN580" s="69"/>
      <c r="DO580" s="69"/>
      <c r="DP580" s="69"/>
      <c r="DQ580" s="69"/>
      <c r="DR580" s="71">
        <f>DL580*$H580</f>
        <v>0</v>
      </c>
      <c r="DS580" s="68">
        <f>SUM(DT580:DX580)</f>
        <v>0</v>
      </c>
      <c r="DT580" s="69"/>
      <c r="DU580" s="69"/>
      <c r="DV580" s="69"/>
      <c r="DW580" s="69"/>
      <c r="DX580" s="69"/>
      <c r="DY580" s="71">
        <f>DS580*$H580</f>
        <v>0</v>
      </c>
      <c r="DZ580" s="68">
        <f>SUM(EA580:EE580)</f>
        <v>0</v>
      </c>
      <c r="EA580" s="69"/>
      <c r="EB580" s="69"/>
      <c r="EC580" s="69"/>
      <c r="ED580" s="69"/>
      <c r="EE580" s="69"/>
      <c r="EF580" s="71">
        <f>DZ580*$H580</f>
        <v>0</v>
      </c>
      <c r="EG580" s="70">
        <f t="shared" si="689"/>
        <v>1</v>
      </c>
      <c r="EH580" s="73">
        <f t="shared" si="690"/>
        <v>0</v>
      </c>
      <c r="EI580" s="70">
        <f t="shared" si="691"/>
        <v>0</v>
      </c>
      <c r="EJ580" s="66">
        <f t="shared" si="692"/>
        <v>0</v>
      </c>
      <c r="EM580" s="67"/>
    </row>
    <row r="581" spans="1:143" outlineLevel="1" x14ac:dyDescent="0.2">
      <c r="A581" s="302" t="s">
        <v>710</v>
      </c>
      <c r="B581" s="303" t="s">
        <v>275</v>
      </c>
      <c r="C581" s="306" t="str">
        <f>IFERROR(IFERROR(IF(MATCH(B581,[1]SINAPI!$A$3:$A$7037,0),(PROPER(VLOOKUP(B581,[1]SINAPI!$A$3:$E$7037,5,0))),0),IFERROR(IF(MATCH(B581,'[1]CDHU-182'!$A$9:$A$4098,0),(UPPER(VLOOKUP(B581,'[1]CDHU-182'!$A$9:$H$4098,8,0))),0),IFERROR(IF(MATCH(B581,[1]FDE!$A$7:$A$3232,0),(VLOOKUP(B581,[1]FDE!$A$7:$E$3232,5,0)),0),IF(MATCH(B581,'[1]SIURB Edif'!$A$2:$A$2699,0),(PROPER(VLOOKUP(B581,'[1]SIURB Edif'!A$2:E$2699,5,0))),0))))," ")</f>
        <v>CDHU-182</v>
      </c>
      <c r="D581" s="169" t="s">
        <v>799</v>
      </c>
      <c r="E581" s="170" t="s">
        <v>22</v>
      </c>
      <c r="F581" s="174">
        <v>56.77</v>
      </c>
      <c r="G581" s="74"/>
      <c r="H581" s="177">
        <f t="shared" ref="H581:H585" si="806">ROUND(IFERROR(F581*G581," - "),2)</f>
        <v>0</v>
      </c>
      <c r="I581" s="178" t="e">
        <f t="shared" si="805"/>
        <v>#DIV/0!</v>
      </c>
      <c r="J581" s="19">
        <f t="shared" si="688"/>
        <v>1</v>
      </c>
      <c r="K581" s="68">
        <f t="shared" ref="K581:K585" si="807">SUM(L581:P581)</f>
        <v>0</v>
      </c>
      <c r="L581" s="69"/>
      <c r="M581" s="69"/>
      <c r="N581" s="69"/>
      <c r="O581" s="69"/>
      <c r="P581" s="69"/>
      <c r="Q581" s="73">
        <f t="shared" ref="Q581:Q585" si="808">K581*$H581</f>
        <v>0</v>
      </c>
      <c r="R581" s="68">
        <f t="shared" ref="R581:R585" si="809">SUM(S581:W581)</f>
        <v>0</v>
      </c>
      <c r="S581" s="69"/>
      <c r="T581" s="69"/>
      <c r="U581" s="69"/>
      <c r="V581" s="69"/>
      <c r="W581" s="69"/>
      <c r="X581" s="71">
        <f t="shared" ref="X581:X585" si="810">R581*$H581</f>
        <v>0</v>
      </c>
      <c r="Y581" s="68">
        <f t="shared" ref="Y581:Y585" si="811">SUM(Z581:AD581)</f>
        <v>0</v>
      </c>
      <c r="Z581" s="69"/>
      <c r="AA581" s="69"/>
      <c r="AB581" s="69"/>
      <c r="AC581" s="69"/>
      <c r="AD581" s="69"/>
      <c r="AE581" s="71">
        <f t="shared" ref="AE581:AE585" si="812">Y581*$H581</f>
        <v>0</v>
      </c>
      <c r="AF581" s="68">
        <f t="shared" ref="AF581:AF585" si="813">SUM(AG581:AK581)</f>
        <v>0</v>
      </c>
      <c r="AG581" s="69"/>
      <c r="AH581" s="69"/>
      <c r="AI581" s="69"/>
      <c r="AJ581" s="69"/>
      <c r="AK581" s="69"/>
      <c r="AL581" s="71">
        <f t="shared" ref="AL581:AL585" si="814">AF581*$H581</f>
        <v>0</v>
      </c>
      <c r="AM581" s="68">
        <f t="shared" ref="AM581:AM585" si="815">SUM(AN581:AR581)</f>
        <v>0</v>
      </c>
      <c r="AN581" s="69"/>
      <c r="AO581" s="69"/>
      <c r="AP581" s="69"/>
      <c r="AQ581" s="69"/>
      <c r="AR581" s="69"/>
      <c r="AS581" s="71">
        <f t="shared" ref="AS581:AS585" si="816">AM581*$H581</f>
        <v>0</v>
      </c>
      <c r="AT581" s="68">
        <f t="shared" ref="AT581:AT585" si="817">SUM(AU581:AY581)</f>
        <v>0</v>
      </c>
      <c r="AU581" s="69"/>
      <c r="AV581" s="69"/>
      <c r="AW581" s="69"/>
      <c r="AX581" s="69"/>
      <c r="AY581" s="69"/>
      <c r="AZ581" s="71">
        <f t="shared" ref="AZ581:AZ585" si="818">AT581*$H581</f>
        <v>0</v>
      </c>
      <c r="BA581" s="68">
        <f t="shared" ref="BA581:BA585" si="819">SUM(BB581:BF581)</f>
        <v>0</v>
      </c>
      <c r="BB581" s="69"/>
      <c r="BC581" s="69"/>
      <c r="BD581" s="69"/>
      <c r="BE581" s="69"/>
      <c r="BF581" s="69"/>
      <c r="BG581" s="71">
        <f t="shared" ref="BG581:BG585" si="820">BA581*$H581</f>
        <v>0</v>
      </c>
      <c r="BH581" s="68">
        <f t="shared" ref="BH581:BH585" si="821">SUM(BI581:BM581)</f>
        <v>0</v>
      </c>
      <c r="BI581" s="69"/>
      <c r="BJ581" s="69"/>
      <c r="BK581" s="69"/>
      <c r="BL581" s="69"/>
      <c r="BM581" s="69"/>
      <c r="BN581" s="71">
        <f t="shared" ref="BN581:BN585" si="822">BH581*$H581</f>
        <v>0</v>
      </c>
      <c r="BO581" s="68">
        <f t="shared" ref="BO581:BO585" si="823">SUM(BP581:BT581)</f>
        <v>0</v>
      </c>
      <c r="BP581" s="69"/>
      <c r="BQ581" s="69"/>
      <c r="BR581" s="69"/>
      <c r="BS581" s="69"/>
      <c r="BT581" s="69"/>
      <c r="BU581" s="71">
        <f t="shared" ref="BU581:BU585" si="824">BO581*$H581</f>
        <v>0</v>
      </c>
      <c r="BV581" s="68">
        <f t="shared" ref="BV581:BV585" si="825">SUM(BW581:CA581)</f>
        <v>0</v>
      </c>
      <c r="BW581" s="69"/>
      <c r="BX581" s="69"/>
      <c r="BY581" s="69"/>
      <c r="BZ581" s="69"/>
      <c r="CA581" s="69"/>
      <c r="CB581" s="71">
        <f t="shared" ref="CB581:CB585" si="826">BV581*$H581</f>
        <v>0</v>
      </c>
      <c r="CC581" s="68">
        <f t="shared" ref="CC581:CC585" si="827">SUM(CD581:CH581)</f>
        <v>0</v>
      </c>
      <c r="CD581" s="69"/>
      <c r="CE581" s="69"/>
      <c r="CF581" s="69"/>
      <c r="CG581" s="69"/>
      <c r="CH581" s="69"/>
      <c r="CI581" s="71">
        <f t="shared" ref="CI581:CI585" si="828">CC581*$H581</f>
        <v>0</v>
      </c>
      <c r="CJ581" s="68">
        <f t="shared" ref="CJ581:CJ585" si="829">SUM(CK581:CO581)</f>
        <v>0</v>
      </c>
      <c r="CK581" s="69"/>
      <c r="CL581" s="69"/>
      <c r="CM581" s="69"/>
      <c r="CN581" s="69"/>
      <c r="CO581" s="69"/>
      <c r="CP581" s="71">
        <f t="shared" ref="CP581:CP585" si="830">CJ581*$H581</f>
        <v>0</v>
      </c>
      <c r="CQ581" s="68">
        <f t="shared" ref="CQ581:CQ585" si="831">SUM(CR581:CV581)</f>
        <v>0</v>
      </c>
      <c r="CR581" s="69"/>
      <c r="CS581" s="69"/>
      <c r="CT581" s="69"/>
      <c r="CU581" s="69"/>
      <c r="CV581" s="69"/>
      <c r="CW581" s="71">
        <f t="shared" ref="CW581:CW585" si="832">CQ581*$H581</f>
        <v>0</v>
      </c>
      <c r="CX581" s="68">
        <f t="shared" ref="CX581:CX585" si="833">SUM(CY581:DC581)</f>
        <v>0</v>
      </c>
      <c r="CY581" s="69"/>
      <c r="CZ581" s="69"/>
      <c r="DA581" s="69"/>
      <c r="DB581" s="69"/>
      <c r="DC581" s="69"/>
      <c r="DD581" s="71">
        <f t="shared" ref="DD581:DD585" si="834">CX581*$H581</f>
        <v>0</v>
      </c>
      <c r="DE581" s="68">
        <f t="shared" ref="DE581:DE585" si="835">SUM(DF581:DJ581)</f>
        <v>0</v>
      </c>
      <c r="DF581" s="69"/>
      <c r="DG581" s="69"/>
      <c r="DH581" s="69"/>
      <c r="DI581" s="69"/>
      <c r="DJ581" s="69"/>
      <c r="DK581" s="71">
        <f t="shared" ref="DK581:DK585" si="836">DE581*$H581</f>
        <v>0</v>
      </c>
      <c r="DL581" s="68">
        <f t="shared" ref="DL581:DL585" si="837">SUM(DM581:DQ581)</f>
        <v>0</v>
      </c>
      <c r="DM581" s="69"/>
      <c r="DN581" s="69"/>
      <c r="DO581" s="69"/>
      <c r="DP581" s="69"/>
      <c r="DQ581" s="69"/>
      <c r="DR581" s="71">
        <f t="shared" ref="DR581:DR585" si="838">DL581*$H581</f>
        <v>0</v>
      </c>
      <c r="DS581" s="68">
        <f t="shared" ref="DS581:DS585" si="839">SUM(DT581:DX581)</f>
        <v>0</v>
      </c>
      <c r="DT581" s="69"/>
      <c r="DU581" s="69"/>
      <c r="DV581" s="69"/>
      <c r="DW581" s="69"/>
      <c r="DX581" s="69"/>
      <c r="DY581" s="71">
        <f t="shared" ref="DY581:DY585" si="840">DS581*$H581</f>
        <v>0</v>
      </c>
      <c r="DZ581" s="68">
        <f t="shared" ref="DZ581:DZ585" si="841">SUM(EA581:EE581)</f>
        <v>0</v>
      </c>
      <c r="EA581" s="69"/>
      <c r="EB581" s="69"/>
      <c r="EC581" s="69"/>
      <c r="ED581" s="69"/>
      <c r="EE581" s="69"/>
      <c r="EF581" s="71">
        <f t="shared" ref="EF581:EF585" si="842">DZ581*$H581</f>
        <v>0</v>
      </c>
      <c r="EG581" s="70">
        <f t="shared" si="689"/>
        <v>1</v>
      </c>
      <c r="EH581" s="73">
        <f t="shared" si="690"/>
        <v>0</v>
      </c>
      <c r="EI581" s="70">
        <f t="shared" si="691"/>
        <v>0</v>
      </c>
      <c r="EJ581" s="66">
        <f t="shared" si="692"/>
        <v>0</v>
      </c>
      <c r="EM581" s="67"/>
    </row>
    <row r="582" spans="1:143" ht="25.5" outlineLevel="1" x14ac:dyDescent="0.2">
      <c r="A582" s="302" t="s">
        <v>711</v>
      </c>
      <c r="B582" s="303" t="s">
        <v>281</v>
      </c>
      <c r="C582" s="306" t="str">
        <f>IFERROR(IFERROR(IF(MATCH(B582,[1]SINAPI!$A$3:$A$7037,0),(PROPER(VLOOKUP(B582,[1]SINAPI!$A$3:$E$7037,5,0))),0),IFERROR(IF(MATCH(B582,'[1]CDHU-182'!$A$9:$A$4098,0),(UPPER(VLOOKUP(B582,'[1]CDHU-182'!$A$9:$H$4098,8,0))),0),IFERROR(IF(MATCH(B582,[1]FDE!$A$7:$A$3232,0),(VLOOKUP(B582,[1]FDE!$A$7:$E$3232,5,0)),0),IF(MATCH(B582,'[1]SIURB Edif'!$A$2:$A$2699,0),(PROPER(VLOOKUP(B582,'[1]SIURB Edif'!A$2:E$2699,5,0))),0))))," ")</f>
        <v>CDHU-182</v>
      </c>
      <c r="D582" s="169" t="s">
        <v>849</v>
      </c>
      <c r="E582" s="170" t="s">
        <v>75</v>
      </c>
      <c r="F582" s="174">
        <v>1</v>
      </c>
      <c r="G582" s="74"/>
      <c r="H582" s="177">
        <f t="shared" si="806"/>
        <v>0</v>
      </c>
      <c r="I582" s="178" t="e">
        <f t="shared" si="805"/>
        <v>#DIV/0!</v>
      </c>
      <c r="J582" s="19">
        <f t="shared" si="688"/>
        <v>1</v>
      </c>
      <c r="K582" s="68">
        <f t="shared" si="807"/>
        <v>0</v>
      </c>
      <c r="L582" s="69"/>
      <c r="M582" s="69"/>
      <c r="N582" s="69"/>
      <c r="O582" s="69"/>
      <c r="P582" s="69"/>
      <c r="Q582" s="73">
        <f t="shared" si="808"/>
        <v>0</v>
      </c>
      <c r="R582" s="68">
        <f t="shared" si="809"/>
        <v>0</v>
      </c>
      <c r="S582" s="69"/>
      <c r="T582" s="69"/>
      <c r="U582" s="69"/>
      <c r="V582" s="69"/>
      <c r="W582" s="69"/>
      <c r="X582" s="71">
        <f t="shared" si="810"/>
        <v>0</v>
      </c>
      <c r="Y582" s="68">
        <f t="shared" si="811"/>
        <v>0</v>
      </c>
      <c r="Z582" s="69"/>
      <c r="AA582" s="69"/>
      <c r="AB582" s="69"/>
      <c r="AC582" s="69"/>
      <c r="AD582" s="69"/>
      <c r="AE582" s="71">
        <f t="shared" si="812"/>
        <v>0</v>
      </c>
      <c r="AF582" s="68">
        <f t="shared" si="813"/>
        <v>0</v>
      </c>
      <c r="AG582" s="69"/>
      <c r="AH582" s="69"/>
      <c r="AI582" s="69"/>
      <c r="AJ582" s="69"/>
      <c r="AK582" s="69"/>
      <c r="AL582" s="71">
        <f t="shared" si="814"/>
        <v>0</v>
      </c>
      <c r="AM582" s="68">
        <f t="shared" si="815"/>
        <v>0</v>
      </c>
      <c r="AN582" s="69"/>
      <c r="AO582" s="69"/>
      <c r="AP582" s="69"/>
      <c r="AQ582" s="69"/>
      <c r="AR582" s="69"/>
      <c r="AS582" s="71">
        <f t="shared" si="816"/>
        <v>0</v>
      </c>
      <c r="AT582" s="68">
        <f t="shared" si="817"/>
        <v>0</v>
      </c>
      <c r="AU582" s="69"/>
      <c r="AV582" s="69"/>
      <c r="AW582" s="69"/>
      <c r="AX582" s="69"/>
      <c r="AY582" s="69"/>
      <c r="AZ582" s="71">
        <f t="shared" si="818"/>
        <v>0</v>
      </c>
      <c r="BA582" s="68">
        <f t="shared" si="819"/>
        <v>0</v>
      </c>
      <c r="BB582" s="69"/>
      <c r="BC582" s="69"/>
      <c r="BD582" s="69"/>
      <c r="BE582" s="69"/>
      <c r="BF582" s="69"/>
      <c r="BG582" s="71">
        <f t="shared" si="820"/>
        <v>0</v>
      </c>
      <c r="BH582" s="68">
        <f t="shared" si="821"/>
        <v>0</v>
      </c>
      <c r="BI582" s="69"/>
      <c r="BJ582" s="69"/>
      <c r="BK582" s="69"/>
      <c r="BL582" s="69"/>
      <c r="BM582" s="69"/>
      <c r="BN582" s="71">
        <f t="shared" si="822"/>
        <v>0</v>
      </c>
      <c r="BO582" s="68">
        <f t="shared" si="823"/>
        <v>0</v>
      </c>
      <c r="BP582" s="69"/>
      <c r="BQ582" s="69"/>
      <c r="BR582" s="69"/>
      <c r="BS582" s="69"/>
      <c r="BT582" s="69"/>
      <c r="BU582" s="71">
        <f t="shared" si="824"/>
        <v>0</v>
      </c>
      <c r="BV582" s="68">
        <f t="shared" si="825"/>
        <v>0</v>
      </c>
      <c r="BW582" s="69"/>
      <c r="BX582" s="69"/>
      <c r="BY582" s="69"/>
      <c r="BZ582" s="69"/>
      <c r="CA582" s="69"/>
      <c r="CB582" s="71">
        <f t="shared" si="826"/>
        <v>0</v>
      </c>
      <c r="CC582" s="68">
        <f t="shared" si="827"/>
        <v>0</v>
      </c>
      <c r="CD582" s="69"/>
      <c r="CE582" s="69"/>
      <c r="CF582" s="69"/>
      <c r="CG582" s="69"/>
      <c r="CH582" s="69"/>
      <c r="CI582" s="71">
        <f t="shared" si="828"/>
        <v>0</v>
      </c>
      <c r="CJ582" s="68">
        <f t="shared" si="829"/>
        <v>0</v>
      </c>
      <c r="CK582" s="69"/>
      <c r="CL582" s="69"/>
      <c r="CM582" s="69"/>
      <c r="CN582" s="69"/>
      <c r="CO582" s="69"/>
      <c r="CP582" s="71">
        <f t="shared" si="830"/>
        <v>0</v>
      </c>
      <c r="CQ582" s="68">
        <f t="shared" si="831"/>
        <v>0</v>
      </c>
      <c r="CR582" s="69"/>
      <c r="CS582" s="69"/>
      <c r="CT582" s="69"/>
      <c r="CU582" s="69"/>
      <c r="CV582" s="69"/>
      <c r="CW582" s="71">
        <f t="shared" si="832"/>
        <v>0</v>
      </c>
      <c r="CX582" s="68">
        <f t="shared" si="833"/>
        <v>0</v>
      </c>
      <c r="CY582" s="69"/>
      <c r="CZ582" s="69"/>
      <c r="DA582" s="69"/>
      <c r="DB582" s="69"/>
      <c r="DC582" s="69"/>
      <c r="DD582" s="71">
        <f t="shared" si="834"/>
        <v>0</v>
      </c>
      <c r="DE582" s="68">
        <f t="shared" si="835"/>
        <v>0</v>
      </c>
      <c r="DF582" s="69"/>
      <c r="DG582" s="69"/>
      <c r="DH582" s="69"/>
      <c r="DI582" s="69"/>
      <c r="DJ582" s="69"/>
      <c r="DK582" s="71">
        <f t="shared" si="836"/>
        <v>0</v>
      </c>
      <c r="DL582" s="68">
        <f t="shared" si="837"/>
        <v>0</v>
      </c>
      <c r="DM582" s="69"/>
      <c r="DN582" s="69"/>
      <c r="DO582" s="69"/>
      <c r="DP582" s="69"/>
      <c r="DQ582" s="69"/>
      <c r="DR582" s="71">
        <f t="shared" si="838"/>
        <v>0</v>
      </c>
      <c r="DS582" s="68">
        <f t="shared" si="839"/>
        <v>0</v>
      </c>
      <c r="DT582" s="69"/>
      <c r="DU582" s="69"/>
      <c r="DV582" s="69"/>
      <c r="DW582" s="69"/>
      <c r="DX582" s="69"/>
      <c r="DY582" s="71">
        <f t="shared" si="840"/>
        <v>0</v>
      </c>
      <c r="DZ582" s="68">
        <f t="shared" si="841"/>
        <v>0</v>
      </c>
      <c r="EA582" s="69"/>
      <c r="EB582" s="69"/>
      <c r="EC582" s="69"/>
      <c r="ED582" s="69"/>
      <c r="EE582" s="69"/>
      <c r="EF582" s="71">
        <f t="shared" si="842"/>
        <v>0</v>
      </c>
      <c r="EG582" s="70">
        <f t="shared" si="689"/>
        <v>1</v>
      </c>
      <c r="EH582" s="73">
        <f t="shared" si="690"/>
        <v>0</v>
      </c>
      <c r="EI582" s="70">
        <f t="shared" si="691"/>
        <v>0</v>
      </c>
      <c r="EJ582" s="66">
        <f t="shared" si="692"/>
        <v>0</v>
      </c>
      <c r="EM582" s="67"/>
    </row>
    <row r="583" spans="1:143" outlineLevel="1" x14ac:dyDescent="0.2">
      <c r="A583" s="302" t="s">
        <v>712</v>
      </c>
      <c r="B583" s="303" t="s">
        <v>296</v>
      </c>
      <c r="C583" s="306" t="str">
        <f>IFERROR(IFERROR(IF(MATCH(B583,[1]SINAPI!$A$3:$A$7037,0),(PROPER(VLOOKUP(B583,[1]SINAPI!$A$3:$E$7037,5,0))),0),IFERROR(IF(MATCH(B583,'[1]CDHU-182'!$A$9:$A$4098,0),(UPPER(VLOOKUP(B583,'[1]CDHU-182'!$A$9:$H$4098,8,0))),0),IFERROR(IF(MATCH(B583,[1]FDE!$A$7:$A$3232,0),(VLOOKUP(B583,[1]FDE!$A$7:$E$3232,5,0)),0),IF(MATCH(B583,'[1]SIURB Edif'!$A$2:$A$2699,0),(PROPER(VLOOKUP(B583,'[1]SIURB Edif'!A$2:E$2699,5,0))),0))))," ")</f>
        <v>CDHU-182</v>
      </c>
      <c r="D583" s="169" t="s">
        <v>846</v>
      </c>
      <c r="E583" s="170" t="s">
        <v>322</v>
      </c>
      <c r="F583" s="174">
        <v>11.65</v>
      </c>
      <c r="G583" s="74"/>
      <c r="H583" s="177">
        <f t="shared" si="806"/>
        <v>0</v>
      </c>
      <c r="I583" s="178" t="e">
        <f t="shared" si="805"/>
        <v>#DIV/0!</v>
      </c>
      <c r="J583" s="19">
        <f t="shared" si="688"/>
        <v>1</v>
      </c>
      <c r="K583" s="68">
        <f t="shared" si="807"/>
        <v>0</v>
      </c>
      <c r="L583" s="69"/>
      <c r="M583" s="69"/>
      <c r="N583" s="69"/>
      <c r="O583" s="69"/>
      <c r="P583" s="69"/>
      <c r="Q583" s="73">
        <f t="shared" si="808"/>
        <v>0</v>
      </c>
      <c r="R583" s="68">
        <f t="shared" si="809"/>
        <v>0</v>
      </c>
      <c r="S583" s="69"/>
      <c r="T583" s="69"/>
      <c r="U583" s="69"/>
      <c r="V583" s="69"/>
      <c r="W583" s="69"/>
      <c r="X583" s="71">
        <f t="shared" si="810"/>
        <v>0</v>
      </c>
      <c r="Y583" s="68">
        <f t="shared" si="811"/>
        <v>0</v>
      </c>
      <c r="Z583" s="69"/>
      <c r="AA583" s="69"/>
      <c r="AB583" s="69"/>
      <c r="AC583" s="69"/>
      <c r="AD583" s="69"/>
      <c r="AE583" s="71">
        <f t="shared" si="812"/>
        <v>0</v>
      </c>
      <c r="AF583" s="68">
        <f t="shared" si="813"/>
        <v>0</v>
      </c>
      <c r="AG583" s="69"/>
      <c r="AH583" s="69"/>
      <c r="AI583" s="69"/>
      <c r="AJ583" s="69"/>
      <c r="AK583" s="69"/>
      <c r="AL583" s="71">
        <f t="shared" si="814"/>
        <v>0</v>
      </c>
      <c r="AM583" s="68">
        <f t="shared" si="815"/>
        <v>0</v>
      </c>
      <c r="AN583" s="69"/>
      <c r="AO583" s="69"/>
      <c r="AP583" s="69"/>
      <c r="AQ583" s="69"/>
      <c r="AR583" s="69"/>
      <c r="AS583" s="71">
        <f t="shared" si="816"/>
        <v>0</v>
      </c>
      <c r="AT583" s="68">
        <f t="shared" si="817"/>
        <v>0</v>
      </c>
      <c r="AU583" s="69"/>
      <c r="AV583" s="69"/>
      <c r="AW583" s="69"/>
      <c r="AX583" s="69"/>
      <c r="AY583" s="69"/>
      <c r="AZ583" s="71">
        <f t="shared" si="818"/>
        <v>0</v>
      </c>
      <c r="BA583" s="68">
        <f t="shared" si="819"/>
        <v>0</v>
      </c>
      <c r="BB583" s="69"/>
      <c r="BC583" s="69"/>
      <c r="BD583" s="69"/>
      <c r="BE583" s="69"/>
      <c r="BF583" s="69"/>
      <c r="BG583" s="71">
        <f t="shared" si="820"/>
        <v>0</v>
      </c>
      <c r="BH583" s="68">
        <f t="shared" si="821"/>
        <v>0</v>
      </c>
      <c r="BI583" s="69"/>
      <c r="BJ583" s="69"/>
      <c r="BK583" s="69"/>
      <c r="BL583" s="69"/>
      <c r="BM583" s="69"/>
      <c r="BN583" s="71">
        <f t="shared" si="822"/>
        <v>0</v>
      </c>
      <c r="BO583" s="68">
        <f t="shared" si="823"/>
        <v>0</v>
      </c>
      <c r="BP583" s="69"/>
      <c r="BQ583" s="69"/>
      <c r="BR583" s="69"/>
      <c r="BS583" s="69"/>
      <c r="BT583" s="69"/>
      <c r="BU583" s="71">
        <f t="shared" si="824"/>
        <v>0</v>
      </c>
      <c r="BV583" s="68">
        <f t="shared" si="825"/>
        <v>0</v>
      </c>
      <c r="BW583" s="69"/>
      <c r="BX583" s="69"/>
      <c r="BY583" s="69"/>
      <c r="BZ583" s="69"/>
      <c r="CA583" s="69"/>
      <c r="CB583" s="71">
        <f t="shared" si="826"/>
        <v>0</v>
      </c>
      <c r="CC583" s="68">
        <f t="shared" si="827"/>
        <v>0</v>
      </c>
      <c r="CD583" s="69"/>
      <c r="CE583" s="69"/>
      <c r="CF583" s="69"/>
      <c r="CG583" s="69"/>
      <c r="CH583" s="69"/>
      <c r="CI583" s="71">
        <f t="shared" si="828"/>
        <v>0</v>
      </c>
      <c r="CJ583" s="68">
        <f t="shared" si="829"/>
        <v>0</v>
      </c>
      <c r="CK583" s="69"/>
      <c r="CL583" s="69"/>
      <c r="CM583" s="69"/>
      <c r="CN583" s="69"/>
      <c r="CO583" s="69"/>
      <c r="CP583" s="71">
        <f t="shared" si="830"/>
        <v>0</v>
      </c>
      <c r="CQ583" s="68">
        <f t="shared" si="831"/>
        <v>0</v>
      </c>
      <c r="CR583" s="69"/>
      <c r="CS583" s="69"/>
      <c r="CT583" s="69"/>
      <c r="CU583" s="69"/>
      <c r="CV583" s="69"/>
      <c r="CW583" s="71">
        <f t="shared" si="832"/>
        <v>0</v>
      </c>
      <c r="CX583" s="68">
        <f t="shared" si="833"/>
        <v>0</v>
      </c>
      <c r="CY583" s="69"/>
      <c r="CZ583" s="69"/>
      <c r="DA583" s="69"/>
      <c r="DB583" s="69"/>
      <c r="DC583" s="69"/>
      <c r="DD583" s="71">
        <f t="shared" si="834"/>
        <v>0</v>
      </c>
      <c r="DE583" s="68">
        <f t="shared" si="835"/>
        <v>0</v>
      </c>
      <c r="DF583" s="69"/>
      <c r="DG583" s="69"/>
      <c r="DH583" s="69"/>
      <c r="DI583" s="69"/>
      <c r="DJ583" s="69"/>
      <c r="DK583" s="71">
        <f t="shared" si="836"/>
        <v>0</v>
      </c>
      <c r="DL583" s="68">
        <f t="shared" si="837"/>
        <v>0</v>
      </c>
      <c r="DM583" s="69"/>
      <c r="DN583" s="69"/>
      <c r="DO583" s="69"/>
      <c r="DP583" s="69"/>
      <c r="DQ583" s="69"/>
      <c r="DR583" s="71">
        <f t="shared" si="838"/>
        <v>0</v>
      </c>
      <c r="DS583" s="68">
        <f t="shared" si="839"/>
        <v>0</v>
      </c>
      <c r="DT583" s="69"/>
      <c r="DU583" s="69"/>
      <c r="DV583" s="69"/>
      <c r="DW583" s="69"/>
      <c r="DX583" s="69"/>
      <c r="DY583" s="71">
        <f t="shared" si="840"/>
        <v>0</v>
      </c>
      <c r="DZ583" s="68">
        <f t="shared" si="841"/>
        <v>0</v>
      </c>
      <c r="EA583" s="69"/>
      <c r="EB583" s="69"/>
      <c r="EC583" s="69"/>
      <c r="ED583" s="69"/>
      <c r="EE583" s="69"/>
      <c r="EF583" s="71">
        <f t="shared" si="842"/>
        <v>0</v>
      </c>
      <c r="EG583" s="70">
        <f t="shared" si="689"/>
        <v>1</v>
      </c>
      <c r="EH583" s="73">
        <f t="shared" si="690"/>
        <v>0</v>
      </c>
      <c r="EI583" s="70">
        <f t="shared" si="691"/>
        <v>0</v>
      </c>
      <c r="EJ583" s="66">
        <f t="shared" si="692"/>
        <v>0</v>
      </c>
      <c r="EM583" s="67"/>
    </row>
    <row r="584" spans="1:143" outlineLevel="1" x14ac:dyDescent="0.2">
      <c r="A584" s="302" t="s">
        <v>713</v>
      </c>
      <c r="B584" s="303" t="s">
        <v>278</v>
      </c>
      <c r="C584" s="306" t="str">
        <f>IFERROR(IFERROR(IF(MATCH(B584,[1]SINAPI!$A$3:$A$7037,0),(PROPER(VLOOKUP(B584,[1]SINAPI!$A$3:$E$7037,5,0))),0),IFERROR(IF(MATCH(B584,'[1]CDHU-182'!$A$9:$A$4098,0),(UPPER(VLOOKUP(B584,'[1]CDHU-182'!$A$9:$H$4098,8,0))),0),IFERROR(IF(MATCH(B584,[1]FDE!$A$7:$A$3232,0),(VLOOKUP(B584,[1]FDE!$A$7:$E$3232,5,0)),0),IF(MATCH(B584,'[1]SIURB Edif'!$A$2:$A$2699,0),(PROPER(VLOOKUP(B584,'[1]SIURB Edif'!A$2:E$2699,5,0))),0))))," ")</f>
        <v>CDHU-182</v>
      </c>
      <c r="D584" s="169" t="s">
        <v>850</v>
      </c>
      <c r="E584" s="170" t="s">
        <v>75</v>
      </c>
      <c r="F584" s="174">
        <v>1</v>
      </c>
      <c r="G584" s="74"/>
      <c r="H584" s="177">
        <f t="shared" si="806"/>
        <v>0</v>
      </c>
      <c r="I584" s="178" t="e">
        <f t="shared" si="805"/>
        <v>#DIV/0!</v>
      </c>
      <c r="J584" s="19">
        <f t="shared" si="688"/>
        <v>1</v>
      </c>
      <c r="K584" s="68">
        <f t="shared" si="807"/>
        <v>0</v>
      </c>
      <c r="L584" s="69"/>
      <c r="M584" s="69"/>
      <c r="N584" s="69"/>
      <c r="O584" s="69"/>
      <c r="P584" s="69"/>
      <c r="Q584" s="73">
        <f t="shared" si="808"/>
        <v>0</v>
      </c>
      <c r="R584" s="68">
        <f t="shared" si="809"/>
        <v>0</v>
      </c>
      <c r="S584" s="69"/>
      <c r="T584" s="69"/>
      <c r="U584" s="69"/>
      <c r="V584" s="69"/>
      <c r="W584" s="69"/>
      <c r="X584" s="71">
        <f t="shared" si="810"/>
        <v>0</v>
      </c>
      <c r="Y584" s="68">
        <f t="shared" si="811"/>
        <v>0</v>
      </c>
      <c r="Z584" s="69"/>
      <c r="AA584" s="69"/>
      <c r="AB584" s="69"/>
      <c r="AC584" s="69"/>
      <c r="AD584" s="69"/>
      <c r="AE584" s="71">
        <f t="shared" si="812"/>
        <v>0</v>
      </c>
      <c r="AF584" s="68">
        <f t="shared" si="813"/>
        <v>0</v>
      </c>
      <c r="AG584" s="69"/>
      <c r="AH584" s="69"/>
      <c r="AI584" s="69"/>
      <c r="AJ584" s="69"/>
      <c r="AK584" s="69"/>
      <c r="AL584" s="71">
        <f t="shared" si="814"/>
        <v>0</v>
      </c>
      <c r="AM584" s="68">
        <f t="shared" si="815"/>
        <v>0</v>
      </c>
      <c r="AN584" s="69"/>
      <c r="AO584" s="69"/>
      <c r="AP584" s="69"/>
      <c r="AQ584" s="69"/>
      <c r="AR584" s="69"/>
      <c r="AS584" s="71">
        <f t="shared" si="816"/>
        <v>0</v>
      </c>
      <c r="AT584" s="68">
        <f t="shared" si="817"/>
        <v>0</v>
      </c>
      <c r="AU584" s="69"/>
      <c r="AV584" s="69"/>
      <c r="AW584" s="69"/>
      <c r="AX584" s="69"/>
      <c r="AY584" s="69"/>
      <c r="AZ584" s="71">
        <f t="shared" si="818"/>
        <v>0</v>
      </c>
      <c r="BA584" s="68">
        <f t="shared" si="819"/>
        <v>0</v>
      </c>
      <c r="BB584" s="69"/>
      <c r="BC584" s="69"/>
      <c r="BD584" s="69"/>
      <c r="BE584" s="69"/>
      <c r="BF584" s="69"/>
      <c r="BG584" s="71">
        <f t="shared" si="820"/>
        <v>0</v>
      </c>
      <c r="BH584" s="68">
        <f t="shared" si="821"/>
        <v>0</v>
      </c>
      <c r="BI584" s="69"/>
      <c r="BJ584" s="69"/>
      <c r="BK584" s="69"/>
      <c r="BL584" s="69"/>
      <c r="BM584" s="69"/>
      <c r="BN584" s="71">
        <f t="shared" si="822"/>
        <v>0</v>
      </c>
      <c r="BO584" s="68">
        <f t="shared" si="823"/>
        <v>0</v>
      </c>
      <c r="BP584" s="69"/>
      <c r="BQ584" s="69"/>
      <c r="BR584" s="69"/>
      <c r="BS584" s="69"/>
      <c r="BT584" s="69"/>
      <c r="BU584" s="71">
        <f t="shared" si="824"/>
        <v>0</v>
      </c>
      <c r="BV584" s="68">
        <f t="shared" si="825"/>
        <v>0</v>
      </c>
      <c r="BW584" s="69"/>
      <c r="BX584" s="69"/>
      <c r="BY584" s="69"/>
      <c r="BZ584" s="69"/>
      <c r="CA584" s="69"/>
      <c r="CB584" s="71">
        <f t="shared" si="826"/>
        <v>0</v>
      </c>
      <c r="CC584" s="68">
        <f t="shared" si="827"/>
        <v>0</v>
      </c>
      <c r="CD584" s="69"/>
      <c r="CE584" s="69"/>
      <c r="CF584" s="69"/>
      <c r="CG584" s="69"/>
      <c r="CH584" s="69"/>
      <c r="CI584" s="71">
        <f t="shared" si="828"/>
        <v>0</v>
      </c>
      <c r="CJ584" s="68">
        <f t="shared" si="829"/>
        <v>0</v>
      </c>
      <c r="CK584" s="69"/>
      <c r="CL584" s="69"/>
      <c r="CM584" s="69"/>
      <c r="CN584" s="69"/>
      <c r="CO584" s="69"/>
      <c r="CP584" s="71">
        <f t="shared" si="830"/>
        <v>0</v>
      </c>
      <c r="CQ584" s="68">
        <f t="shared" si="831"/>
        <v>0</v>
      </c>
      <c r="CR584" s="69"/>
      <c r="CS584" s="69"/>
      <c r="CT584" s="69"/>
      <c r="CU584" s="69"/>
      <c r="CV584" s="69"/>
      <c r="CW584" s="71">
        <f t="shared" si="832"/>
        <v>0</v>
      </c>
      <c r="CX584" s="68">
        <f t="shared" si="833"/>
        <v>0</v>
      </c>
      <c r="CY584" s="69"/>
      <c r="CZ584" s="69"/>
      <c r="DA584" s="69"/>
      <c r="DB584" s="69"/>
      <c r="DC584" s="69"/>
      <c r="DD584" s="71">
        <f t="shared" si="834"/>
        <v>0</v>
      </c>
      <c r="DE584" s="68">
        <f t="shared" si="835"/>
        <v>0</v>
      </c>
      <c r="DF584" s="69"/>
      <c r="DG584" s="69"/>
      <c r="DH584" s="69"/>
      <c r="DI584" s="69"/>
      <c r="DJ584" s="69"/>
      <c r="DK584" s="71">
        <f t="shared" si="836"/>
        <v>0</v>
      </c>
      <c r="DL584" s="68">
        <f t="shared" si="837"/>
        <v>0</v>
      </c>
      <c r="DM584" s="69"/>
      <c r="DN584" s="69"/>
      <c r="DO584" s="69"/>
      <c r="DP584" s="69"/>
      <c r="DQ584" s="69"/>
      <c r="DR584" s="71">
        <f t="shared" si="838"/>
        <v>0</v>
      </c>
      <c r="DS584" s="68">
        <f t="shared" si="839"/>
        <v>0</v>
      </c>
      <c r="DT584" s="69"/>
      <c r="DU584" s="69"/>
      <c r="DV584" s="69"/>
      <c r="DW584" s="69"/>
      <c r="DX584" s="69"/>
      <c r="DY584" s="71">
        <f t="shared" si="840"/>
        <v>0</v>
      </c>
      <c r="DZ584" s="68">
        <f t="shared" si="841"/>
        <v>0</v>
      </c>
      <c r="EA584" s="69"/>
      <c r="EB584" s="69"/>
      <c r="EC584" s="69"/>
      <c r="ED584" s="69"/>
      <c r="EE584" s="69"/>
      <c r="EF584" s="71">
        <f t="shared" si="842"/>
        <v>0</v>
      </c>
      <c r="EG584" s="70">
        <f t="shared" si="689"/>
        <v>1</v>
      </c>
      <c r="EH584" s="73">
        <f t="shared" si="690"/>
        <v>0</v>
      </c>
      <c r="EI584" s="70">
        <f t="shared" si="691"/>
        <v>0</v>
      </c>
      <c r="EJ584" s="66">
        <f t="shared" si="692"/>
        <v>0</v>
      </c>
      <c r="EM584" s="67"/>
    </row>
    <row r="585" spans="1:143" outlineLevel="1" x14ac:dyDescent="0.2">
      <c r="A585" s="302" t="s">
        <v>714</v>
      </c>
      <c r="B585" s="303" t="s">
        <v>259</v>
      </c>
      <c r="C585" s="306" t="str">
        <f>IFERROR(IFERROR(IF(MATCH(B585,[1]SINAPI!$A$3:$A$7037,0),(PROPER(VLOOKUP(B585,[1]SINAPI!$A$3:$E$7037,5,0))),0),IFERROR(IF(MATCH(B585,'[1]CDHU-182'!$A$9:$A$4098,0),(UPPER(VLOOKUP(B585,'[1]CDHU-182'!$A$9:$H$4098,8,0))),0),IFERROR(IF(MATCH(B585,[1]FDE!$A$7:$A$3232,0),(VLOOKUP(B585,[1]FDE!$A$7:$E$3232,5,0)),0),IF(MATCH(B585,'[1]SIURB Edif'!$A$2:$A$2699,0),(PROPER(VLOOKUP(B585,'[1]SIURB Edif'!A$2:E$2699,5,0))),0))))," ")</f>
        <v>CDHU-182</v>
      </c>
      <c r="D585" s="169" t="s">
        <v>851</v>
      </c>
      <c r="E585" s="170" t="s">
        <v>75</v>
      </c>
      <c r="F585" s="174">
        <v>5</v>
      </c>
      <c r="G585" s="74"/>
      <c r="H585" s="177">
        <f t="shared" si="806"/>
        <v>0</v>
      </c>
      <c r="I585" s="178" t="e">
        <f t="shared" si="805"/>
        <v>#DIV/0!</v>
      </c>
      <c r="J585" s="19">
        <f t="shared" si="688"/>
        <v>1</v>
      </c>
      <c r="K585" s="68">
        <f t="shared" si="807"/>
        <v>0</v>
      </c>
      <c r="L585" s="69"/>
      <c r="M585" s="69"/>
      <c r="N585" s="69"/>
      <c r="O585" s="69"/>
      <c r="P585" s="69"/>
      <c r="Q585" s="73">
        <f t="shared" si="808"/>
        <v>0</v>
      </c>
      <c r="R585" s="68">
        <f t="shared" si="809"/>
        <v>0</v>
      </c>
      <c r="S585" s="69"/>
      <c r="T585" s="69"/>
      <c r="U585" s="69"/>
      <c r="V585" s="69"/>
      <c r="W585" s="69"/>
      <c r="X585" s="71">
        <f t="shared" si="810"/>
        <v>0</v>
      </c>
      <c r="Y585" s="68">
        <f t="shared" si="811"/>
        <v>0</v>
      </c>
      <c r="Z585" s="69"/>
      <c r="AA585" s="69"/>
      <c r="AB585" s="69"/>
      <c r="AC585" s="69"/>
      <c r="AD585" s="69"/>
      <c r="AE585" s="71">
        <f t="shared" si="812"/>
        <v>0</v>
      </c>
      <c r="AF585" s="68">
        <f t="shared" si="813"/>
        <v>0</v>
      </c>
      <c r="AG585" s="69"/>
      <c r="AH585" s="69"/>
      <c r="AI585" s="69"/>
      <c r="AJ585" s="69"/>
      <c r="AK585" s="69"/>
      <c r="AL585" s="71">
        <f t="shared" si="814"/>
        <v>0</v>
      </c>
      <c r="AM585" s="68">
        <f t="shared" si="815"/>
        <v>0</v>
      </c>
      <c r="AN585" s="69"/>
      <c r="AO585" s="69"/>
      <c r="AP585" s="69"/>
      <c r="AQ585" s="69"/>
      <c r="AR585" s="69"/>
      <c r="AS585" s="71">
        <f t="shared" si="816"/>
        <v>0</v>
      </c>
      <c r="AT585" s="68">
        <f t="shared" si="817"/>
        <v>0</v>
      </c>
      <c r="AU585" s="69"/>
      <c r="AV585" s="69"/>
      <c r="AW585" s="69"/>
      <c r="AX585" s="69"/>
      <c r="AY585" s="69"/>
      <c r="AZ585" s="71">
        <f t="shared" si="818"/>
        <v>0</v>
      </c>
      <c r="BA585" s="68">
        <f t="shared" si="819"/>
        <v>0</v>
      </c>
      <c r="BB585" s="69"/>
      <c r="BC585" s="69"/>
      <c r="BD585" s="69"/>
      <c r="BE585" s="69"/>
      <c r="BF585" s="69"/>
      <c r="BG585" s="71">
        <f t="shared" si="820"/>
        <v>0</v>
      </c>
      <c r="BH585" s="68">
        <f t="shared" si="821"/>
        <v>0</v>
      </c>
      <c r="BI585" s="69"/>
      <c r="BJ585" s="69"/>
      <c r="BK585" s="69"/>
      <c r="BL585" s="69"/>
      <c r="BM585" s="69"/>
      <c r="BN585" s="71">
        <f t="shared" si="822"/>
        <v>0</v>
      </c>
      <c r="BO585" s="68">
        <f t="shared" si="823"/>
        <v>0</v>
      </c>
      <c r="BP585" s="69"/>
      <c r="BQ585" s="69"/>
      <c r="BR585" s="69"/>
      <c r="BS585" s="69"/>
      <c r="BT585" s="69"/>
      <c r="BU585" s="71">
        <f t="shared" si="824"/>
        <v>0</v>
      </c>
      <c r="BV585" s="68">
        <f t="shared" si="825"/>
        <v>0</v>
      </c>
      <c r="BW585" s="69"/>
      <c r="BX585" s="69"/>
      <c r="BY585" s="69"/>
      <c r="BZ585" s="69"/>
      <c r="CA585" s="69"/>
      <c r="CB585" s="71">
        <f t="shared" si="826"/>
        <v>0</v>
      </c>
      <c r="CC585" s="68">
        <f t="shared" si="827"/>
        <v>0</v>
      </c>
      <c r="CD585" s="69"/>
      <c r="CE585" s="69"/>
      <c r="CF585" s="69"/>
      <c r="CG585" s="69"/>
      <c r="CH585" s="69"/>
      <c r="CI585" s="71">
        <f t="shared" si="828"/>
        <v>0</v>
      </c>
      <c r="CJ585" s="68">
        <f t="shared" si="829"/>
        <v>0</v>
      </c>
      <c r="CK585" s="69"/>
      <c r="CL585" s="69"/>
      <c r="CM585" s="69"/>
      <c r="CN585" s="69"/>
      <c r="CO585" s="69"/>
      <c r="CP585" s="71">
        <f t="shared" si="830"/>
        <v>0</v>
      </c>
      <c r="CQ585" s="68">
        <f t="shared" si="831"/>
        <v>0</v>
      </c>
      <c r="CR585" s="69"/>
      <c r="CS585" s="69"/>
      <c r="CT585" s="69"/>
      <c r="CU585" s="69"/>
      <c r="CV585" s="69"/>
      <c r="CW585" s="71">
        <f t="shared" si="832"/>
        <v>0</v>
      </c>
      <c r="CX585" s="68">
        <f t="shared" si="833"/>
        <v>0</v>
      </c>
      <c r="CY585" s="69"/>
      <c r="CZ585" s="69"/>
      <c r="DA585" s="69"/>
      <c r="DB585" s="69"/>
      <c r="DC585" s="69"/>
      <c r="DD585" s="71">
        <f t="shared" si="834"/>
        <v>0</v>
      </c>
      <c r="DE585" s="68">
        <f t="shared" si="835"/>
        <v>0</v>
      </c>
      <c r="DF585" s="69"/>
      <c r="DG585" s="69"/>
      <c r="DH585" s="69"/>
      <c r="DI585" s="69"/>
      <c r="DJ585" s="69"/>
      <c r="DK585" s="71">
        <f t="shared" si="836"/>
        <v>0</v>
      </c>
      <c r="DL585" s="68">
        <f t="shared" si="837"/>
        <v>0</v>
      </c>
      <c r="DM585" s="69"/>
      <c r="DN585" s="69"/>
      <c r="DO585" s="69"/>
      <c r="DP585" s="69"/>
      <c r="DQ585" s="69"/>
      <c r="DR585" s="71">
        <f t="shared" si="838"/>
        <v>0</v>
      </c>
      <c r="DS585" s="68">
        <f t="shared" si="839"/>
        <v>0</v>
      </c>
      <c r="DT585" s="69"/>
      <c r="DU585" s="69"/>
      <c r="DV585" s="69"/>
      <c r="DW585" s="69"/>
      <c r="DX585" s="69"/>
      <c r="DY585" s="71">
        <f t="shared" si="840"/>
        <v>0</v>
      </c>
      <c r="DZ585" s="68">
        <f t="shared" si="841"/>
        <v>0</v>
      </c>
      <c r="EA585" s="69"/>
      <c r="EB585" s="69"/>
      <c r="EC585" s="69"/>
      <c r="ED585" s="69"/>
      <c r="EE585" s="69"/>
      <c r="EF585" s="71">
        <f t="shared" si="842"/>
        <v>0</v>
      </c>
      <c r="EG585" s="70">
        <f t="shared" si="689"/>
        <v>1</v>
      </c>
      <c r="EH585" s="73">
        <f t="shared" si="690"/>
        <v>0</v>
      </c>
      <c r="EI585" s="70">
        <f t="shared" si="691"/>
        <v>0</v>
      </c>
      <c r="EJ585" s="66">
        <f t="shared" si="692"/>
        <v>0</v>
      </c>
      <c r="EM585" s="67"/>
    </row>
    <row r="586" spans="1:143" outlineLevel="1" x14ac:dyDescent="0.2">
      <c r="A586" s="313" t="s">
        <v>715</v>
      </c>
      <c r="B586" s="314"/>
      <c r="C586" s="307"/>
      <c r="D586" s="176" t="s">
        <v>598</v>
      </c>
      <c r="E586" s="28">
        <f>SUM(H587:H591)</f>
        <v>0</v>
      </c>
      <c r="F586" s="28"/>
      <c r="G586" s="28"/>
      <c r="H586" s="28"/>
      <c r="I586" s="27" t="e">
        <f>E586/$G$686</f>
        <v>#DIV/0!</v>
      </c>
      <c r="J586" s="19">
        <f t="shared" si="688"/>
        <v>1</v>
      </c>
      <c r="K586" s="68"/>
      <c r="L586" s="69"/>
      <c r="M586" s="69"/>
      <c r="N586" s="69"/>
      <c r="O586" s="69"/>
      <c r="P586" s="70"/>
      <c r="Q586" s="73"/>
      <c r="R586" s="68"/>
      <c r="S586" s="69"/>
      <c r="T586" s="69"/>
      <c r="U586" s="69"/>
      <c r="V586" s="69"/>
      <c r="W586" s="70"/>
      <c r="X586" s="71"/>
      <c r="Y586" s="68"/>
      <c r="Z586" s="69"/>
      <c r="AA586" s="69"/>
      <c r="AB586" s="69"/>
      <c r="AC586" s="69"/>
      <c r="AD586" s="70"/>
      <c r="AE586" s="71"/>
      <c r="AF586" s="68"/>
      <c r="AG586" s="69"/>
      <c r="AH586" s="69"/>
      <c r="AI586" s="69"/>
      <c r="AJ586" s="69"/>
      <c r="AK586" s="70"/>
      <c r="AL586" s="71"/>
      <c r="AM586" s="68"/>
      <c r="AN586" s="69"/>
      <c r="AO586" s="69"/>
      <c r="AP586" s="69"/>
      <c r="AQ586" s="69"/>
      <c r="AR586" s="70"/>
      <c r="AS586" s="71"/>
      <c r="AT586" s="68"/>
      <c r="AU586" s="69"/>
      <c r="AV586" s="69"/>
      <c r="AW586" s="69"/>
      <c r="AX586" s="69"/>
      <c r="AY586" s="70"/>
      <c r="AZ586" s="71"/>
      <c r="BA586" s="68"/>
      <c r="BB586" s="69"/>
      <c r="BC586" s="69"/>
      <c r="BD586" s="69"/>
      <c r="BE586" s="69"/>
      <c r="BF586" s="70"/>
      <c r="BG586" s="71"/>
      <c r="BH586" s="68"/>
      <c r="BI586" s="69"/>
      <c r="BJ586" s="69"/>
      <c r="BK586" s="69"/>
      <c r="BL586" s="69"/>
      <c r="BM586" s="70"/>
      <c r="BN586" s="71"/>
      <c r="BO586" s="68"/>
      <c r="BP586" s="69"/>
      <c r="BQ586" s="69"/>
      <c r="BR586" s="69"/>
      <c r="BS586" s="69"/>
      <c r="BT586" s="70"/>
      <c r="BU586" s="71"/>
      <c r="BV586" s="68"/>
      <c r="BW586" s="69"/>
      <c r="BX586" s="69"/>
      <c r="BY586" s="69"/>
      <c r="BZ586" s="69"/>
      <c r="CA586" s="70"/>
      <c r="CB586" s="71"/>
      <c r="CC586" s="68"/>
      <c r="CD586" s="69"/>
      <c r="CE586" s="69"/>
      <c r="CF586" s="69"/>
      <c r="CG586" s="69"/>
      <c r="CH586" s="70"/>
      <c r="CI586" s="71"/>
      <c r="CJ586" s="68"/>
      <c r="CK586" s="69"/>
      <c r="CL586" s="69"/>
      <c r="CM586" s="69"/>
      <c r="CN586" s="69"/>
      <c r="CO586" s="70"/>
      <c r="CP586" s="71"/>
      <c r="CQ586" s="68"/>
      <c r="CR586" s="69"/>
      <c r="CS586" s="69"/>
      <c r="CT586" s="69"/>
      <c r="CU586" s="69"/>
      <c r="CV586" s="70"/>
      <c r="CW586" s="71"/>
      <c r="CX586" s="68"/>
      <c r="CY586" s="69"/>
      <c r="CZ586" s="69"/>
      <c r="DA586" s="69"/>
      <c r="DB586" s="69"/>
      <c r="DC586" s="70"/>
      <c r="DD586" s="71"/>
      <c r="DE586" s="68"/>
      <c r="DF586" s="69"/>
      <c r="DG586" s="69"/>
      <c r="DH586" s="69"/>
      <c r="DI586" s="69"/>
      <c r="DJ586" s="70"/>
      <c r="DK586" s="71"/>
      <c r="DL586" s="68"/>
      <c r="DM586" s="69"/>
      <c r="DN586" s="69"/>
      <c r="DO586" s="69"/>
      <c r="DP586" s="69"/>
      <c r="DQ586" s="70"/>
      <c r="DR586" s="71"/>
      <c r="DS586" s="68"/>
      <c r="DT586" s="69"/>
      <c r="DU586" s="69"/>
      <c r="DV586" s="69"/>
      <c r="DW586" s="69"/>
      <c r="DX586" s="70"/>
      <c r="DY586" s="71"/>
      <c r="DZ586" s="68"/>
      <c r="EA586" s="69"/>
      <c r="EB586" s="69"/>
      <c r="EC586" s="69"/>
      <c r="ED586" s="69"/>
      <c r="EE586" s="70"/>
      <c r="EF586" s="71"/>
      <c r="EG586" s="70">
        <f t="shared" si="689"/>
        <v>1</v>
      </c>
      <c r="EH586" s="73">
        <f t="shared" si="690"/>
        <v>0</v>
      </c>
      <c r="EI586" s="70">
        <f t="shared" si="691"/>
        <v>0</v>
      </c>
      <c r="EJ586" s="66">
        <f t="shared" si="692"/>
        <v>0</v>
      </c>
      <c r="EM586" s="67"/>
    </row>
    <row r="587" spans="1:143" ht="25.5" outlineLevel="1" x14ac:dyDescent="0.2">
      <c r="A587" s="302" t="s">
        <v>716</v>
      </c>
      <c r="B587" s="303" t="s">
        <v>283</v>
      </c>
      <c r="C587" s="306" t="str">
        <f>IFERROR(IFERROR(IF(MATCH(B587,[1]SINAPI!$A$3:$A$7037,0),(PROPER(VLOOKUP(B587,[1]SINAPI!$A$3:$E$7037,5,0))),0),IFERROR(IF(MATCH(B587,'[1]CDHU-182'!$A$9:$A$4098,0),(UPPER(VLOOKUP(B587,'[1]CDHU-182'!$A$9:$H$4098,8,0))),0),IFERROR(IF(MATCH(B587,[1]FDE!$A$7:$A$3232,0),(VLOOKUP(B587,[1]FDE!$A$7:$E$3232,5,0)),0),IF(MATCH(B587,'[1]SIURB Edif'!$A$2:$A$2699,0),(PROPER(VLOOKUP(B587,'[1]SIURB Edif'!A$2:E$2699,5,0))),0))))," ")</f>
        <v>CDHU-182</v>
      </c>
      <c r="D587" s="169" t="s">
        <v>824</v>
      </c>
      <c r="E587" s="170" t="s">
        <v>75</v>
      </c>
      <c r="F587" s="174">
        <v>19</v>
      </c>
      <c r="G587" s="74"/>
      <c r="H587" s="177">
        <f>ROUND(IFERROR(F587*G587," - "),2)</f>
        <v>0</v>
      </c>
      <c r="I587" s="178" t="e">
        <f>H587/$G$686</f>
        <v>#DIV/0!</v>
      </c>
      <c r="J587" s="19">
        <f t="shared" si="688"/>
        <v>1</v>
      </c>
      <c r="K587" s="68">
        <f>SUM(L587:P587)</f>
        <v>0</v>
      </c>
      <c r="L587" s="69"/>
      <c r="M587" s="69"/>
      <c r="N587" s="69"/>
      <c r="O587" s="69"/>
      <c r="P587" s="69"/>
      <c r="Q587" s="73">
        <f>K587*$H587</f>
        <v>0</v>
      </c>
      <c r="R587" s="68">
        <f>SUM(S587:W587)</f>
        <v>0</v>
      </c>
      <c r="S587" s="69"/>
      <c r="T587" s="69"/>
      <c r="U587" s="69"/>
      <c r="V587" s="69"/>
      <c r="W587" s="69"/>
      <c r="X587" s="71">
        <f>R587*$H587</f>
        <v>0</v>
      </c>
      <c r="Y587" s="68">
        <f>SUM(Z587:AD587)</f>
        <v>0</v>
      </c>
      <c r="Z587" s="69"/>
      <c r="AA587" s="69"/>
      <c r="AB587" s="69"/>
      <c r="AC587" s="69"/>
      <c r="AD587" s="69"/>
      <c r="AE587" s="71">
        <f>Y587*$H587</f>
        <v>0</v>
      </c>
      <c r="AF587" s="68">
        <f>SUM(AG587:AK587)</f>
        <v>0</v>
      </c>
      <c r="AG587" s="69"/>
      <c r="AH587" s="69"/>
      <c r="AI587" s="69"/>
      <c r="AJ587" s="69"/>
      <c r="AK587" s="69"/>
      <c r="AL587" s="71">
        <f>AF587*$H587</f>
        <v>0</v>
      </c>
      <c r="AM587" s="68">
        <f>SUM(AN587:AR587)</f>
        <v>0</v>
      </c>
      <c r="AN587" s="69"/>
      <c r="AO587" s="69"/>
      <c r="AP587" s="69"/>
      <c r="AQ587" s="69"/>
      <c r="AR587" s="69"/>
      <c r="AS587" s="71">
        <f>AM587*$H587</f>
        <v>0</v>
      </c>
      <c r="AT587" s="68">
        <f>SUM(AU587:AY587)</f>
        <v>0</v>
      </c>
      <c r="AU587" s="69"/>
      <c r="AV587" s="69"/>
      <c r="AW587" s="69"/>
      <c r="AX587" s="69"/>
      <c r="AY587" s="69"/>
      <c r="AZ587" s="71">
        <f>AT587*$H587</f>
        <v>0</v>
      </c>
      <c r="BA587" s="68">
        <f>SUM(BB587:BF587)</f>
        <v>0</v>
      </c>
      <c r="BB587" s="69"/>
      <c r="BC587" s="69"/>
      <c r="BD587" s="69"/>
      <c r="BE587" s="69"/>
      <c r="BF587" s="69"/>
      <c r="BG587" s="71">
        <f>BA587*$H587</f>
        <v>0</v>
      </c>
      <c r="BH587" s="68">
        <f>SUM(BI587:BM587)</f>
        <v>0</v>
      </c>
      <c r="BI587" s="69"/>
      <c r="BJ587" s="69"/>
      <c r="BK587" s="69"/>
      <c r="BL587" s="69"/>
      <c r="BM587" s="69"/>
      <c r="BN587" s="71">
        <f>BH587*$H587</f>
        <v>0</v>
      </c>
      <c r="BO587" s="68">
        <f>SUM(BP587:BT587)</f>
        <v>0</v>
      </c>
      <c r="BP587" s="69"/>
      <c r="BQ587" s="69"/>
      <c r="BR587" s="69"/>
      <c r="BS587" s="69"/>
      <c r="BT587" s="69"/>
      <c r="BU587" s="71">
        <f>BO587*$H587</f>
        <v>0</v>
      </c>
      <c r="BV587" s="68">
        <f>SUM(BW587:CA587)</f>
        <v>0</v>
      </c>
      <c r="BW587" s="69"/>
      <c r="BX587" s="69"/>
      <c r="BY587" s="69"/>
      <c r="BZ587" s="69"/>
      <c r="CA587" s="69"/>
      <c r="CB587" s="71">
        <f>BV587*$H587</f>
        <v>0</v>
      </c>
      <c r="CC587" s="68">
        <f>SUM(CD587:CH587)</f>
        <v>0</v>
      </c>
      <c r="CD587" s="69"/>
      <c r="CE587" s="69"/>
      <c r="CF587" s="69"/>
      <c r="CG587" s="69"/>
      <c r="CH587" s="69"/>
      <c r="CI587" s="71">
        <f>CC587*$H587</f>
        <v>0</v>
      </c>
      <c r="CJ587" s="68">
        <f>SUM(CK587:CO587)</f>
        <v>0</v>
      </c>
      <c r="CK587" s="69"/>
      <c r="CL587" s="69"/>
      <c r="CM587" s="69"/>
      <c r="CN587" s="69"/>
      <c r="CO587" s="69"/>
      <c r="CP587" s="71">
        <f>CJ587*$H587</f>
        <v>0</v>
      </c>
      <c r="CQ587" s="68">
        <f>SUM(CR587:CV587)</f>
        <v>0</v>
      </c>
      <c r="CR587" s="69"/>
      <c r="CS587" s="69"/>
      <c r="CT587" s="69"/>
      <c r="CU587" s="69"/>
      <c r="CV587" s="69"/>
      <c r="CW587" s="71">
        <f>CQ587*$H587</f>
        <v>0</v>
      </c>
      <c r="CX587" s="68">
        <f>SUM(CY587:DC587)</f>
        <v>0</v>
      </c>
      <c r="CY587" s="69"/>
      <c r="CZ587" s="69"/>
      <c r="DA587" s="69"/>
      <c r="DB587" s="69"/>
      <c r="DC587" s="69"/>
      <c r="DD587" s="71">
        <f>CX587*$H587</f>
        <v>0</v>
      </c>
      <c r="DE587" s="68">
        <f>SUM(DF587:DJ587)</f>
        <v>0</v>
      </c>
      <c r="DF587" s="69"/>
      <c r="DG587" s="69"/>
      <c r="DH587" s="69"/>
      <c r="DI587" s="69"/>
      <c r="DJ587" s="69"/>
      <c r="DK587" s="71">
        <f>DE587*$H587</f>
        <v>0</v>
      </c>
      <c r="DL587" s="68">
        <f>SUM(DM587:DQ587)</f>
        <v>0</v>
      </c>
      <c r="DM587" s="69"/>
      <c r="DN587" s="69"/>
      <c r="DO587" s="69"/>
      <c r="DP587" s="69"/>
      <c r="DQ587" s="69"/>
      <c r="DR587" s="71">
        <f>DL587*$H587</f>
        <v>0</v>
      </c>
      <c r="DS587" s="68">
        <f>SUM(DT587:DX587)</f>
        <v>0</v>
      </c>
      <c r="DT587" s="69"/>
      <c r="DU587" s="69"/>
      <c r="DV587" s="69"/>
      <c r="DW587" s="69"/>
      <c r="DX587" s="69"/>
      <c r="DY587" s="71">
        <f>DS587*$H587</f>
        <v>0</v>
      </c>
      <c r="DZ587" s="68">
        <f>SUM(EA587:EE587)</f>
        <v>0</v>
      </c>
      <c r="EA587" s="69"/>
      <c r="EB587" s="69"/>
      <c r="EC587" s="69"/>
      <c r="ED587" s="69"/>
      <c r="EE587" s="69"/>
      <c r="EF587" s="71">
        <f>DZ587*$H587</f>
        <v>0</v>
      </c>
      <c r="EG587" s="70">
        <f t="shared" si="689"/>
        <v>1</v>
      </c>
      <c r="EH587" s="73">
        <f t="shared" si="690"/>
        <v>0</v>
      </c>
      <c r="EI587" s="70">
        <f t="shared" si="691"/>
        <v>0</v>
      </c>
      <c r="EJ587" s="66">
        <f t="shared" si="692"/>
        <v>0</v>
      </c>
      <c r="EM587" s="67"/>
    </row>
    <row r="588" spans="1:143" ht="25.5" outlineLevel="1" x14ac:dyDescent="0.2">
      <c r="A588" s="302" t="s">
        <v>717</v>
      </c>
      <c r="B588" s="303" t="s">
        <v>284</v>
      </c>
      <c r="C588" s="306" t="str">
        <f>IFERROR(IFERROR(IF(MATCH(B588,[1]SINAPI!$A$3:$A$7037,0),(PROPER(VLOOKUP(B588,[1]SINAPI!$A$3:$E$7037,5,0))),0),IFERROR(IF(MATCH(B588,'[1]CDHU-182'!$A$9:$A$4098,0),(UPPER(VLOOKUP(B588,'[1]CDHU-182'!$A$9:$H$4098,8,0))),0),IFERROR(IF(MATCH(B588,[1]FDE!$A$7:$A$3232,0),(VLOOKUP(B588,[1]FDE!$A$7:$E$3232,5,0)),0),IF(MATCH(B588,'[1]SIURB Edif'!$A$2:$A$2699,0),(PROPER(VLOOKUP(B588,'[1]SIURB Edif'!A$2:E$2699,5,0))),0))))," ")</f>
        <v>CDHU-182</v>
      </c>
      <c r="D588" s="169" t="s">
        <v>852</v>
      </c>
      <c r="E588" s="170" t="s">
        <v>75</v>
      </c>
      <c r="F588" s="174">
        <v>1</v>
      </c>
      <c r="G588" s="74"/>
      <c r="H588" s="177">
        <f t="shared" ref="H588:H591" si="843">ROUND(IFERROR(F588*G588," - "),2)</f>
        <v>0</v>
      </c>
      <c r="I588" s="178" t="e">
        <f>H588/$G$686</f>
        <v>#DIV/0!</v>
      </c>
      <c r="J588" s="19">
        <f t="shared" si="688"/>
        <v>1</v>
      </c>
      <c r="K588" s="68">
        <f t="shared" ref="K588:K591" si="844">SUM(L588:P588)</f>
        <v>0</v>
      </c>
      <c r="L588" s="69"/>
      <c r="M588" s="69"/>
      <c r="N588" s="69"/>
      <c r="O588" s="69"/>
      <c r="P588" s="69"/>
      <c r="Q588" s="73">
        <f t="shared" ref="Q588:Q591" si="845">K588*$H588</f>
        <v>0</v>
      </c>
      <c r="R588" s="68">
        <f t="shared" ref="R588:R591" si="846">SUM(S588:W588)</f>
        <v>0</v>
      </c>
      <c r="S588" s="69"/>
      <c r="T588" s="69"/>
      <c r="U588" s="69"/>
      <c r="V588" s="69"/>
      <c r="W588" s="69"/>
      <c r="X588" s="71">
        <f t="shared" ref="X588:X591" si="847">R588*$H588</f>
        <v>0</v>
      </c>
      <c r="Y588" s="68">
        <f t="shared" ref="Y588:Y591" si="848">SUM(Z588:AD588)</f>
        <v>0</v>
      </c>
      <c r="Z588" s="69"/>
      <c r="AA588" s="69"/>
      <c r="AB588" s="69"/>
      <c r="AC588" s="69"/>
      <c r="AD588" s="69"/>
      <c r="AE588" s="71">
        <f t="shared" ref="AE588:AE591" si="849">Y588*$H588</f>
        <v>0</v>
      </c>
      <c r="AF588" s="68">
        <f t="shared" ref="AF588:AF591" si="850">SUM(AG588:AK588)</f>
        <v>0</v>
      </c>
      <c r="AG588" s="69"/>
      <c r="AH588" s="69"/>
      <c r="AI588" s="69"/>
      <c r="AJ588" s="69"/>
      <c r="AK588" s="69"/>
      <c r="AL588" s="71">
        <f t="shared" ref="AL588:AL591" si="851">AF588*$H588</f>
        <v>0</v>
      </c>
      <c r="AM588" s="68">
        <f t="shared" ref="AM588:AM591" si="852">SUM(AN588:AR588)</f>
        <v>0</v>
      </c>
      <c r="AN588" s="69"/>
      <c r="AO588" s="69"/>
      <c r="AP588" s="69"/>
      <c r="AQ588" s="69"/>
      <c r="AR588" s="69"/>
      <c r="AS588" s="71">
        <f t="shared" ref="AS588:AS591" si="853">AM588*$H588</f>
        <v>0</v>
      </c>
      <c r="AT588" s="68">
        <f t="shared" ref="AT588:AT591" si="854">SUM(AU588:AY588)</f>
        <v>0</v>
      </c>
      <c r="AU588" s="69"/>
      <c r="AV588" s="69"/>
      <c r="AW588" s="69"/>
      <c r="AX588" s="69"/>
      <c r="AY588" s="69"/>
      <c r="AZ588" s="71">
        <f t="shared" ref="AZ588:AZ591" si="855">AT588*$H588</f>
        <v>0</v>
      </c>
      <c r="BA588" s="68">
        <f t="shared" ref="BA588:BA591" si="856">SUM(BB588:BF588)</f>
        <v>0</v>
      </c>
      <c r="BB588" s="69"/>
      <c r="BC588" s="69"/>
      <c r="BD588" s="69"/>
      <c r="BE588" s="69"/>
      <c r="BF588" s="69"/>
      <c r="BG588" s="71">
        <f t="shared" ref="BG588:BG591" si="857">BA588*$H588</f>
        <v>0</v>
      </c>
      <c r="BH588" s="68">
        <f t="shared" ref="BH588:BH591" si="858">SUM(BI588:BM588)</f>
        <v>0</v>
      </c>
      <c r="BI588" s="69"/>
      <c r="BJ588" s="69"/>
      <c r="BK588" s="69"/>
      <c r="BL588" s="69"/>
      <c r="BM588" s="69"/>
      <c r="BN588" s="71">
        <f t="shared" ref="BN588:BN591" si="859">BH588*$H588</f>
        <v>0</v>
      </c>
      <c r="BO588" s="68">
        <f t="shared" ref="BO588:BO591" si="860">SUM(BP588:BT588)</f>
        <v>0</v>
      </c>
      <c r="BP588" s="69"/>
      <c r="BQ588" s="69"/>
      <c r="BR588" s="69"/>
      <c r="BS588" s="69"/>
      <c r="BT588" s="69"/>
      <c r="BU588" s="71">
        <f t="shared" ref="BU588:BU591" si="861">BO588*$H588</f>
        <v>0</v>
      </c>
      <c r="BV588" s="68">
        <f t="shared" ref="BV588:BV591" si="862">SUM(BW588:CA588)</f>
        <v>0</v>
      </c>
      <c r="BW588" s="69"/>
      <c r="BX588" s="69"/>
      <c r="BY588" s="69"/>
      <c r="BZ588" s="69"/>
      <c r="CA588" s="69"/>
      <c r="CB588" s="71">
        <f t="shared" ref="CB588:CB591" si="863">BV588*$H588</f>
        <v>0</v>
      </c>
      <c r="CC588" s="68">
        <f t="shared" ref="CC588:CC591" si="864">SUM(CD588:CH588)</f>
        <v>0</v>
      </c>
      <c r="CD588" s="69"/>
      <c r="CE588" s="69"/>
      <c r="CF588" s="69"/>
      <c r="CG588" s="69"/>
      <c r="CH588" s="69"/>
      <c r="CI588" s="71">
        <f t="shared" ref="CI588:CI591" si="865">CC588*$H588</f>
        <v>0</v>
      </c>
      <c r="CJ588" s="68">
        <f t="shared" ref="CJ588:CJ591" si="866">SUM(CK588:CO588)</f>
        <v>0</v>
      </c>
      <c r="CK588" s="69"/>
      <c r="CL588" s="69"/>
      <c r="CM588" s="69"/>
      <c r="CN588" s="69"/>
      <c r="CO588" s="69"/>
      <c r="CP588" s="71">
        <f t="shared" ref="CP588:CP591" si="867">CJ588*$H588</f>
        <v>0</v>
      </c>
      <c r="CQ588" s="68">
        <f t="shared" ref="CQ588:CQ591" si="868">SUM(CR588:CV588)</f>
        <v>0</v>
      </c>
      <c r="CR588" s="69"/>
      <c r="CS588" s="69"/>
      <c r="CT588" s="69"/>
      <c r="CU588" s="69"/>
      <c r="CV588" s="69"/>
      <c r="CW588" s="71">
        <f t="shared" ref="CW588:CW591" si="869">CQ588*$H588</f>
        <v>0</v>
      </c>
      <c r="CX588" s="68">
        <f t="shared" ref="CX588:CX591" si="870">SUM(CY588:DC588)</f>
        <v>0</v>
      </c>
      <c r="CY588" s="69"/>
      <c r="CZ588" s="69"/>
      <c r="DA588" s="69"/>
      <c r="DB588" s="69"/>
      <c r="DC588" s="69"/>
      <c r="DD588" s="71">
        <f t="shared" ref="DD588:DD591" si="871">CX588*$H588</f>
        <v>0</v>
      </c>
      <c r="DE588" s="68">
        <f t="shared" ref="DE588:DE591" si="872">SUM(DF588:DJ588)</f>
        <v>0</v>
      </c>
      <c r="DF588" s="69"/>
      <c r="DG588" s="69"/>
      <c r="DH588" s="69"/>
      <c r="DI588" s="69"/>
      <c r="DJ588" s="69"/>
      <c r="DK588" s="71">
        <f t="shared" ref="DK588:DK591" si="873">DE588*$H588</f>
        <v>0</v>
      </c>
      <c r="DL588" s="68">
        <f t="shared" ref="DL588:DL591" si="874">SUM(DM588:DQ588)</f>
        <v>0</v>
      </c>
      <c r="DM588" s="69"/>
      <c r="DN588" s="69"/>
      <c r="DO588" s="69"/>
      <c r="DP588" s="69"/>
      <c r="DQ588" s="69"/>
      <c r="DR588" s="71">
        <f t="shared" ref="DR588:DR591" si="875">DL588*$H588</f>
        <v>0</v>
      </c>
      <c r="DS588" s="68">
        <f t="shared" ref="DS588:DS591" si="876">SUM(DT588:DX588)</f>
        <v>0</v>
      </c>
      <c r="DT588" s="69"/>
      <c r="DU588" s="69"/>
      <c r="DV588" s="69"/>
      <c r="DW588" s="69"/>
      <c r="DX588" s="69"/>
      <c r="DY588" s="71">
        <f t="shared" ref="DY588:DY591" si="877">DS588*$H588</f>
        <v>0</v>
      </c>
      <c r="DZ588" s="68">
        <f t="shared" ref="DZ588:DZ591" si="878">SUM(EA588:EE588)</f>
        <v>0</v>
      </c>
      <c r="EA588" s="69"/>
      <c r="EB588" s="69"/>
      <c r="EC588" s="69"/>
      <c r="ED588" s="69"/>
      <c r="EE588" s="69"/>
      <c r="EF588" s="71">
        <f t="shared" ref="EF588:EF591" si="879">DZ588*$H588</f>
        <v>0</v>
      </c>
      <c r="EG588" s="70">
        <f t="shared" si="689"/>
        <v>1</v>
      </c>
      <c r="EH588" s="73">
        <f t="shared" si="690"/>
        <v>0</v>
      </c>
      <c r="EI588" s="70">
        <f t="shared" si="691"/>
        <v>0</v>
      </c>
      <c r="EJ588" s="66">
        <f t="shared" si="692"/>
        <v>0</v>
      </c>
      <c r="EM588" s="67"/>
    </row>
    <row r="589" spans="1:143" outlineLevel="1" x14ac:dyDescent="0.2">
      <c r="A589" s="302" t="s">
        <v>718</v>
      </c>
      <c r="B589" s="303" t="s">
        <v>285</v>
      </c>
      <c r="C589" s="306" t="str">
        <f>IFERROR(IFERROR(IF(MATCH(B589,[1]SINAPI!$A$3:$A$7037,0),(PROPER(VLOOKUP(B589,[1]SINAPI!$A$3:$E$7037,5,0))),0),IFERROR(IF(MATCH(B589,'[1]CDHU-182'!$A$9:$A$4098,0),(UPPER(VLOOKUP(B589,'[1]CDHU-182'!$A$9:$H$4098,8,0))),0),IFERROR(IF(MATCH(B589,[1]FDE!$A$7:$A$3232,0),(VLOOKUP(B589,[1]FDE!$A$7:$E$3232,5,0)),0),IF(MATCH(B589,'[1]SIURB Edif'!$A$2:$A$2699,0),(PROPER(VLOOKUP(B589,'[1]SIURB Edif'!A$2:E$2699,5,0))),0))))," ")</f>
        <v>CDHU-182</v>
      </c>
      <c r="D589" s="169" t="s">
        <v>853</v>
      </c>
      <c r="E589" s="170" t="s">
        <v>75</v>
      </c>
      <c r="F589" s="174">
        <v>4</v>
      </c>
      <c r="G589" s="74"/>
      <c r="H589" s="177">
        <f t="shared" si="843"/>
        <v>0</v>
      </c>
      <c r="I589" s="178" t="e">
        <f>H589/$G$686</f>
        <v>#DIV/0!</v>
      </c>
      <c r="J589" s="19">
        <f t="shared" si="688"/>
        <v>1</v>
      </c>
      <c r="K589" s="68">
        <f t="shared" si="844"/>
        <v>0</v>
      </c>
      <c r="L589" s="69"/>
      <c r="M589" s="69"/>
      <c r="N589" s="69"/>
      <c r="O589" s="69"/>
      <c r="P589" s="69"/>
      <c r="Q589" s="73">
        <f t="shared" si="845"/>
        <v>0</v>
      </c>
      <c r="R589" s="68">
        <f t="shared" si="846"/>
        <v>0</v>
      </c>
      <c r="S589" s="69"/>
      <c r="T589" s="69"/>
      <c r="U589" s="69"/>
      <c r="V589" s="69"/>
      <c r="W589" s="69"/>
      <c r="X589" s="71">
        <f t="shared" si="847"/>
        <v>0</v>
      </c>
      <c r="Y589" s="68">
        <f t="shared" si="848"/>
        <v>0</v>
      </c>
      <c r="Z589" s="69"/>
      <c r="AA589" s="69"/>
      <c r="AB589" s="69"/>
      <c r="AC589" s="69"/>
      <c r="AD589" s="69"/>
      <c r="AE589" s="71">
        <f t="shared" si="849"/>
        <v>0</v>
      </c>
      <c r="AF589" s="68">
        <f t="shared" si="850"/>
        <v>0</v>
      </c>
      <c r="AG589" s="69"/>
      <c r="AH589" s="69"/>
      <c r="AI589" s="69"/>
      <c r="AJ589" s="69"/>
      <c r="AK589" s="69"/>
      <c r="AL589" s="71">
        <f t="shared" si="851"/>
        <v>0</v>
      </c>
      <c r="AM589" s="68">
        <f t="shared" si="852"/>
        <v>0</v>
      </c>
      <c r="AN589" s="69"/>
      <c r="AO589" s="69"/>
      <c r="AP589" s="69"/>
      <c r="AQ589" s="69"/>
      <c r="AR589" s="69"/>
      <c r="AS589" s="71">
        <f t="shared" si="853"/>
        <v>0</v>
      </c>
      <c r="AT589" s="68">
        <f t="shared" si="854"/>
        <v>0</v>
      </c>
      <c r="AU589" s="69"/>
      <c r="AV589" s="69"/>
      <c r="AW589" s="69"/>
      <c r="AX589" s="69"/>
      <c r="AY589" s="69"/>
      <c r="AZ589" s="71">
        <f t="shared" si="855"/>
        <v>0</v>
      </c>
      <c r="BA589" s="68">
        <f t="shared" si="856"/>
        <v>0</v>
      </c>
      <c r="BB589" s="69"/>
      <c r="BC589" s="69"/>
      <c r="BD589" s="69"/>
      <c r="BE589" s="69"/>
      <c r="BF589" s="69"/>
      <c r="BG589" s="71">
        <f t="shared" si="857"/>
        <v>0</v>
      </c>
      <c r="BH589" s="68">
        <f t="shared" si="858"/>
        <v>0</v>
      </c>
      <c r="BI589" s="69"/>
      <c r="BJ589" s="69"/>
      <c r="BK589" s="69"/>
      <c r="BL589" s="69"/>
      <c r="BM589" s="69"/>
      <c r="BN589" s="71">
        <f t="shared" si="859"/>
        <v>0</v>
      </c>
      <c r="BO589" s="68">
        <f t="shared" si="860"/>
        <v>0</v>
      </c>
      <c r="BP589" s="69"/>
      <c r="BQ589" s="69"/>
      <c r="BR589" s="69"/>
      <c r="BS589" s="69"/>
      <c r="BT589" s="69"/>
      <c r="BU589" s="71">
        <f t="shared" si="861"/>
        <v>0</v>
      </c>
      <c r="BV589" s="68">
        <f t="shared" si="862"/>
        <v>0</v>
      </c>
      <c r="BW589" s="69"/>
      <c r="BX589" s="69"/>
      <c r="BY589" s="69"/>
      <c r="BZ589" s="69"/>
      <c r="CA589" s="69"/>
      <c r="CB589" s="71">
        <f t="shared" si="863"/>
        <v>0</v>
      </c>
      <c r="CC589" s="68">
        <f t="shared" si="864"/>
        <v>0</v>
      </c>
      <c r="CD589" s="69"/>
      <c r="CE589" s="69"/>
      <c r="CF589" s="69"/>
      <c r="CG589" s="69"/>
      <c r="CH589" s="69"/>
      <c r="CI589" s="71">
        <f t="shared" si="865"/>
        <v>0</v>
      </c>
      <c r="CJ589" s="68">
        <f t="shared" si="866"/>
        <v>0</v>
      </c>
      <c r="CK589" s="69"/>
      <c r="CL589" s="69"/>
      <c r="CM589" s="69"/>
      <c r="CN589" s="69"/>
      <c r="CO589" s="69"/>
      <c r="CP589" s="71">
        <f t="shared" si="867"/>
        <v>0</v>
      </c>
      <c r="CQ589" s="68">
        <f t="shared" si="868"/>
        <v>0</v>
      </c>
      <c r="CR589" s="69"/>
      <c r="CS589" s="69"/>
      <c r="CT589" s="69"/>
      <c r="CU589" s="69"/>
      <c r="CV589" s="69"/>
      <c r="CW589" s="71">
        <f t="shared" si="869"/>
        <v>0</v>
      </c>
      <c r="CX589" s="68">
        <f t="shared" si="870"/>
        <v>0</v>
      </c>
      <c r="CY589" s="69"/>
      <c r="CZ589" s="69"/>
      <c r="DA589" s="69"/>
      <c r="DB589" s="69"/>
      <c r="DC589" s="69"/>
      <c r="DD589" s="71">
        <f t="shared" si="871"/>
        <v>0</v>
      </c>
      <c r="DE589" s="68">
        <f t="shared" si="872"/>
        <v>0</v>
      </c>
      <c r="DF589" s="69"/>
      <c r="DG589" s="69"/>
      <c r="DH589" s="69"/>
      <c r="DI589" s="69"/>
      <c r="DJ589" s="69"/>
      <c r="DK589" s="71">
        <f t="shared" si="873"/>
        <v>0</v>
      </c>
      <c r="DL589" s="68">
        <f t="shared" si="874"/>
        <v>0</v>
      </c>
      <c r="DM589" s="69"/>
      <c r="DN589" s="69"/>
      <c r="DO589" s="69"/>
      <c r="DP589" s="69"/>
      <c r="DQ589" s="69"/>
      <c r="DR589" s="71">
        <f t="shared" si="875"/>
        <v>0</v>
      </c>
      <c r="DS589" s="68">
        <f t="shared" si="876"/>
        <v>0</v>
      </c>
      <c r="DT589" s="69"/>
      <c r="DU589" s="69"/>
      <c r="DV589" s="69"/>
      <c r="DW589" s="69"/>
      <c r="DX589" s="69"/>
      <c r="DY589" s="71">
        <f t="shared" si="877"/>
        <v>0</v>
      </c>
      <c r="DZ589" s="68">
        <f t="shared" si="878"/>
        <v>0</v>
      </c>
      <c r="EA589" s="69"/>
      <c r="EB589" s="69"/>
      <c r="EC589" s="69"/>
      <c r="ED589" s="69"/>
      <c r="EE589" s="69"/>
      <c r="EF589" s="71">
        <f t="shared" si="879"/>
        <v>0</v>
      </c>
      <c r="EG589" s="70">
        <f t="shared" si="689"/>
        <v>1</v>
      </c>
      <c r="EH589" s="73">
        <f t="shared" si="690"/>
        <v>0</v>
      </c>
      <c r="EI589" s="70">
        <f t="shared" si="691"/>
        <v>0</v>
      </c>
      <c r="EJ589" s="66">
        <f t="shared" si="692"/>
        <v>0</v>
      </c>
      <c r="EM589" s="67"/>
    </row>
    <row r="590" spans="1:143" outlineLevel="1" x14ac:dyDescent="0.2">
      <c r="A590" s="302" t="s">
        <v>719</v>
      </c>
      <c r="B590" s="303" t="s">
        <v>287</v>
      </c>
      <c r="C590" s="306" t="str">
        <f>IFERROR(IFERROR(IF(MATCH(B590,[1]SINAPI!$A$3:$A$7037,0),(PROPER(VLOOKUP(B590,[1]SINAPI!$A$3:$E$7037,5,0))),0),IFERROR(IF(MATCH(B590,'[1]CDHU-182'!$A$9:$A$4098,0),(UPPER(VLOOKUP(B590,'[1]CDHU-182'!$A$9:$H$4098,8,0))),0),IFERROR(IF(MATCH(B590,[1]FDE!$A$7:$A$3232,0),(VLOOKUP(B590,[1]FDE!$A$7:$E$3232,5,0)),0),IF(MATCH(B590,'[1]SIURB Edif'!$A$2:$A$2699,0),(PROPER(VLOOKUP(B590,'[1]SIURB Edif'!A$2:E$2699,5,0))),0))))," ")</f>
        <v>CDHU-182</v>
      </c>
      <c r="D590" s="169" t="s">
        <v>854</v>
      </c>
      <c r="E590" s="170" t="s">
        <v>75</v>
      </c>
      <c r="F590" s="174">
        <v>4</v>
      </c>
      <c r="G590" s="74"/>
      <c r="H590" s="177">
        <f t="shared" si="843"/>
        <v>0</v>
      </c>
      <c r="I590" s="178" t="e">
        <f>H590/$G$686</f>
        <v>#DIV/0!</v>
      </c>
      <c r="J590" s="19">
        <f t="shared" si="688"/>
        <v>1</v>
      </c>
      <c r="K590" s="68">
        <f t="shared" si="844"/>
        <v>0</v>
      </c>
      <c r="L590" s="69"/>
      <c r="M590" s="69"/>
      <c r="N590" s="69"/>
      <c r="O590" s="69"/>
      <c r="P590" s="69"/>
      <c r="Q590" s="73">
        <f t="shared" si="845"/>
        <v>0</v>
      </c>
      <c r="R590" s="68">
        <f t="shared" si="846"/>
        <v>0</v>
      </c>
      <c r="S590" s="69"/>
      <c r="T590" s="69"/>
      <c r="U590" s="69"/>
      <c r="V590" s="69"/>
      <c r="W590" s="69"/>
      <c r="X590" s="71">
        <f t="shared" si="847"/>
        <v>0</v>
      </c>
      <c r="Y590" s="68">
        <f t="shared" si="848"/>
        <v>0</v>
      </c>
      <c r="Z590" s="69"/>
      <c r="AA590" s="69"/>
      <c r="AB590" s="69"/>
      <c r="AC590" s="69"/>
      <c r="AD590" s="69"/>
      <c r="AE590" s="71">
        <f t="shared" si="849"/>
        <v>0</v>
      </c>
      <c r="AF590" s="68">
        <f t="shared" si="850"/>
        <v>0</v>
      </c>
      <c r="AG590" s="69"/>
      <c r="AH590" s="69"/>
      <c r="AI590" s="69"/>
      <c r="AJ590" s="69"/>
      <c r="AK590" s="69"/>
      <c r="AL590" s="71">
        <f t="shared" si="851"/>
        <v>0</v>
      </c>
      <c r="AM590" s="68">
        <f t="shared" si="852"/>
        <v>0</v>
      </c>
      <c r="AN590" s="69"/>
      <c r="AO590" s="69"/>
      <c r="AP590" s="69"/>
      <c r="AQ590" s="69"/>
      <c r="AR590" s="69"/>
      <c r="AS590" s="71">
        <f t="shared" si="853"/>
        <v>0</v>
      </c>
      <c r="AT590" s="68">
        <f t="shared" si="854"/>
        <v>0</v>
      </c>
      <c r="AU590" s="69"/>
      <c r="AV590" s="69"/>
      <c r="AW590" s="69"/>
      <c r="AX590" s="69"/>
      <c r="AY590" s="69"/>
      <c r="AZ590" s="71">
        <f t="shared" si="855"/>
        <v>0</v>
      </c>
      <c r="BA590" s="68">
        <f t="shared" si="856"/>
        <v>0</v>
      </c>
      <c r="BB590" s="69"/>
      <c r="BC590" s="69"/>
      <c r="BD590" s="69"/>
      <c r="BE590" s="69"/>
      <c r="BF590" s="69"/>
      <c r="BG590" s="71">
        <f t="shared" si="857"/>
        <v>0</v>
      </c>
      <c r="BH590" s="68">
        <f t="shared" si="858"/>
        <v>0</v>
      </c>
      <c r="BI590" s="69"/>
      <c r="BJ590" s="69"/>
      <c r="BK590" s="69"/>
      <c r="BL590" s="69"/>
      <c r="BM590" s="69"/>
      <c r="BN590" s="71">
        <f t="shared" si="859"/>
        <v>0</v>
      </c>
      <c r="BO590" s="68">
        <f t="shared" si="860"/>
        <v>0</v>
      </c>
      <c r="BP590" s="69"/>
      <c r="BQ590" s="69"/>
      <c r="BR590" s="69"/>
      <c r="BS590" s="69"/>
      <c r="BT590" s="69"/>
      <c r="BU590" s="71">
        <f t="shared" si="861"/>
        <v>0</v>
      </c>
      <c r="BV590" s="68">
        <f t="shared" si="862"/>
        <v>0</v>
      </c>
      <c r="BW590" s="69"/>
      <c r="BX590" s="69"/>
      <c r="BY590" s="69"/>
      <c r="BZ590" s="69"/>
      <c r="CA590" s="69"/>
      <c r="CB590" s="71">
        <f t="shared" si="863"/>
        <v>0</v>
      </c>
      <c r="CC590" s="68">
        <f t="shared" si="864"/>
        <v>0</v>
      </c>
      <c r="CD590" s="69"/>
      <c r="CE590" s="69"/>
      <c r="CF590" s="69"/>
      <c r="CG590" s="69"/>
      <c r="CH590" s="69"/>
      <c r="CI590" s="71">
        <f t="shared" si="865"/>
        <v>0</v>
      </c>
      <c r="CJ590" s="68">
        <f t="shared" si="866"/>
        <v>0</v>
      </c>
      <c r="CK590" s="69"/>
      <c r="CL590" s="69"/>
      <c r="CM590" s="69"/>
      <c r="CN590" s="69"/>
      <c r="CO590" s="69"/>
      <c r="CP590" s="71">
        <f t="shared" si="867"/>
        <v>0</v>
      </c>
      <c r="CQ590" s="68">
        <f t="shared" si="868"/>
        <v>0</v>
      </c>
      <c r="CR590" s="69"/>
      <c r="CS590" s="69"/>
      <c r="CT590" s="69"/>
      <c r="CU590" s="69"/>
      <c r="CV590" s="69"/>
      <c r="CW590" s="71">
        <f t="shared" si="869"/>
        <v>0</v>
      </c>
      <c r="CX590" s="68">
        <f t="shared" si="870"/>
        <v>0</v>
      </c>
      <c r="CY590" s="69"/>
      <c r="CZ590" s="69"/>
      <c r="DA590" s="69"/>
      <c r="DB590" s="69"/>
      <c r="DC590" s="69"/>
      <c r="DD590" s="71">
        <f t="shared" si="871"/>
        <v>0</v>
      </c>
      <c r="DE590" s="68">
        <f t="shared" si="872"/>
        <v>0</v>
      </c>
      <c r="DF590" s="69"/>
      <c r="DG590" s="69"/>
      <c r="DH590" s="69"/>
      <c r="DI590" s="69"/>
      <c r="DJ590" s="69"/>
      <c r="DK590" s="71">
        <f t="shared" si="873"/>
        <v>0</v>
      </c>
      <c r="DL590" s="68">
        <f t="shared" si="874"/>
        <v>0</v>
      </c>
      <c r="DM590" s="69"/>
      <c r="DN590" s="69"/>
      <c r="DO590" s="69"/>
      <c r="DP590" s="69"/>
      <c r="DQ590" s="69"/>
      <c r="DR590" s="71">
        <f t="shared" si="875"/>
        <v>0</v>
      </c>
      <c r="DS590" s="68">
        <f t="shared" si="876"/>
        <v>0</v>
      </c>
      <c r="DT590" s="69"/>
      <c r="DU590" s="69"/>
      <c r="DV590" s="69"/>
      <c r="DW590" s="69"/>
      <c r="DX590" s="69"/>
      <c r="DY590" s="71">
        <f t="shared" si="877"/>
        <v>0</v>
      </c>
      <c r="DZ590" s="68">
        <f t="shared" si="878"/>
        <v>0</v>
      </c>
      <c r="EA590" s="69"/>
      <c r="EB590" s="69"/>
      <c r="EC590" s="69"/>
      <c r="ED590" s="69"/>
      <c r="EE590" s="69"/>
      <c r="EF590" s="71">
        <f t="shared" si="879"/>
        <v>0</v>
      </c>
      <c r="EG590" s="70">
        <f t="shared" si="689"/>
        <v>1</v>
      </c>
      <c r="EH590" s="73">
        <f t="shared" si="690"/>
        <v>0</v>
      </c>
      <c r="EI590" s="70">
        <f t="shared" si="691"/>
        <v>0</v>
      </c>
      <c r="EJ590" s="66">
        <f t="shared" si="692"/>
        <v>0</v>
      </c>
      <c r="EM590" s="67"/>
    </row>
    <row r="591" spans="1:143" outlineLevel="1" x14ac:dyDescent="0.2">
      <c r="A591" s="302" t="s">
        <v>720</v>
      </c>
      <c r="B591" s="303" t="s">
        <v>282</v>
      </c>
      <c r="C591" s="306" t="str">
        <f>IFERROR(IFERROR(IF(MATCH(B591,[1]SINAPI!$A$3:$A$7037,0),(PROPER(VLOOKUP(B591,[1]SINAPI!$A$3:$E$7037,5,0))),0),IFERROR(IF(MATCH(B591,'[1]CDHU-182'!$A$9:$A$4098,0),(UPPER(VLOOKUP(B591,'[1]CDHU-182'!$A$9:$H$4098,8,0))),0),IFERROR(IF(MATCH(B591,[1]FDE!$A$7:$A$3232,0),(VLOOKUP(B591,[1]FDE!$A$7:$E$3232,5,0)),0),IF(MATCH(B591,'[1]SIURB Edif'!$A$2:$A$2699,0),(PROPER(VLOOKUP(B591,'[1]SIURB Edif'!A$2:E$2699,5,0))),0))))," ")</f>
        <v>CDHU-182</v>
      </c>
      <c r="D591" s="169" t="s">
        <v>855</v>
      </c>
      <c r="E591" s="170" t="s">
        <v>75</v>
      </c>
      <c r="F591" s="174">
        <v>4</v>
      </c>
      <c r="G591" s="74"/>
      <c r="H591" s="177">
        <f t="shared" si="843"/>
        <v>0</v>
      </c>
      <c r="I591" s="178" t="e">
        <f>H591/$G$686</f>
        <v>#DIV/0!</v>
      </c>
      <c r="J591" s="19">
        <f t="shared" si="688"/>
        <v>1</v>
      </c>
      <c r="K591" s="68">
        <f t="shared" si="844"/>
        <v>0</v>
      </c>
      <c r="L591" s="69"/>
      <c r="M591" s="69"/>
      <c r="N591" s="69"/>
      <c r="O591" s="69"/>
      <c r="P591" s="69"/>
      <c r="Q591" s="73">
        <f t="shared" si="845"/>
        <v>0</v>
      </c>
      <c r="R591" s="68">
        <f t="shared" si="846"/>
        <v>0</v>
      </c>
      <c r="S591" s="69"/>
      <c r="T591" s="69"/>
      <c r="U591" s="69"/>
      <c r="V591" s="69"/>
      <c r="W591" s="69"/>
      <c r="X591" s="71">
        <f t="shared" si="847"/>
        <v>0</v>
      </c>
      <c r="Y591" s="68">
        <f t="shared" si="848"/>
        <v>0</v>
      </c>
      <c r="Z591" s="69"/>
      <c r="AA591" s="69"/>
      <c r="AB591" s="69"/>
      <c r="AC591" s="69"/>
      <c r="AD591" s="69"/>
      <c r="AE591" s="71">
        <f t="shared" si="849"/>
        <v>0</v>
      </c>
      <c r="AF591" s="68">
        <f t="shared" si="850"/>
        <v>0</v>
      </c>
      <c r="AG591" s="69"/>
      <c r="AH591" s="69"/>
      <c r="AI591" s="69"/>
      <c r="AJ591" s="69"/>
      <c r="AK591" s="69"/>
      <c r="AL591" s="71">
        <f t="shared" si="851"/>
        <v>0</v>
      </c>
      <c r="AM591" s="68">
        <f t="shared" si="852"/>
        <v>0</v>
      </c>
      <c r="AN591" s="69"/>
      <c r="AO591" s="69"/>
      <c r="AP591" s="69"/>
      <c r="AQ591" s="69"/>
      <c r="AR591" s="69"/>
      <c r="AS591" s="71">
        <f t="shared" si="853"/>
        <v>0</v>
      </c>
      <c r="AT591" s="68">
        <f t="shared" si="854"/>
        <v>0</v>
      </c>
      <c r="AU591" s="69"/>
      <c r="AV591" s="69"/>
      <c r="AW591" s="69"/>
      <c r="AX591" s="69"/>
      <c r="AY591" s="69"/>
      <c r="AZ591" s="71">
        <f t="shared" si="855"/>
        <v>0</v>
      </c>
      <c r="BA591" s="68">
        <f t="shared" si="856"/>
        <v>0</v>
      </c>
      <c r="BB591" s="69"/>
      <c r="BC591" s="69"/>
      <c r="BD591" s="69"/>
      <c r="BE591" s="69"/>
      <c r="BF591" s="69"/>
      <c r="BG591" s="71">
        <f t="shared" si="857"/>
        <v>0</v>
      </c>
      <c r="BH591" s="68">
        <f t="shared" si="858"/>
        <v>0</v>
      </c>
      <c r="BI591" s="69"/>
      <c r="BJ591" s="69"/>
      <c r="BK591" s="69"/>
      <c r="BL591" s="69"/>
      <c r="BM591" s="69"/>
      <c r="BN591" s="71">
        <f t="shared" si="859"/>
        <v>0</v>
      </c>
      <c r="BO591" s="68">
        <f t="shared" si="860"/>
        <v>0</v>
      </c>
      <c r="BP591" s="69"/>
      <c r="BQ591" s="69"/>
      <c r="BR591" s="69"/>
      <c r="BS591" s="69"/>
      <c r="BT591" s="69"/>
      <c r="BU591" s="71">
        <f t="shared" si="861"/>
        <v>0</v>
      </c>
      <c r="BV591" s="68">
        <f t="shared" si="862"/>
        <v>0</v>
      </c>
      <c r="BW591" s="69"/>
      <c r="BX591" s="69"/>
      <c r="BY591" s="69"/>
      <c r="BZ591" s="69"/>
      <c r="CA591" s="69"/>
      <c r="CB591" s="71">
        <f t="shared" si="863"/>
        <v>0</v>
      </c>
      <c r="CC591" s="68">
        <f t="shared" si="864"/>
        <v>0</v>
      </c>
      <c r="CD591" s="69"/>
      <c r="CE591" s="69"/>
      <c r="CF591" s="69"/>
      <c r="CG591" s="69"/>
      <c r="CH591" s="69"/>
      <c r="CI591" s="71">
        <f t="shared" si="865"/>
        <v>0</v>
      </c>
      <c r="CJ591" s="68">
        <f t="shared" si="866"/>
        <v>0</v>
      </c>
      <c r="CK591" s="69"/>
      <c r="CL591" s="69"/>
      <c r="CM591" s="69"/>
      <c r="CN591" s="69"/>
      <c r="CO591" s="69"/>
      <c r="CP591" s="71">
        <f t="shared" si="867"/>
        <v>0</v>
      </c>
      <c r="CQ591" s="68">
        <f t="shared" si="868"/>
        <v>0</v>
      </c>
      <c r="CR591" s="69"/>
      <c r="CS591" s="69"/>
      <c r="CT591" s="69"/>
      <c r="CU591" s="69"/>
      <c r="CV591" s="69"/>
      <c r="CW591" s="71">
        <f t="shared" si="869"/>
        <v>0</v>
      </c>
      <c r="CX591" s="68">
        <f t="shared" si="870"/>
        <v>0</v>
      </c>
      <c r="CY591" s="69"/>
      <c r="CZ591" s="69"/>
      <c r="DA591" s="69"/>
      <c r="DB591" s="69"/>
      <c r="DC591" s="69"/>
      <c r="DD591" s="71">
        <f t="shared" si="871"/>
        <v>0</v>
      </c>
      <c r="DE591" s="68">
        <f t="shared" si="872"/>
        <v>0</v>
      </c>
      <c r="DF591" s="69"/>
      <c r="DG591" s="69"/>
      <c r="DH591" s="69"/>
      <c r="DI591" s="69"/>
      <c r="DJ591" s="69"/>
      <c r="DK591" s="71">
        <f t="shared" si="873"/>
        <v>0</v>
      </c>
      <c r="DL591" s="68">
        <f t="shared" si="874"/>
        <v>0</v>
      </c>
      <c r="DM591" s="69"/>
      <c r="DN591" s="69"/>
      <c r="DO591" s="69"/>
      <c r="DP591" s="69"/>
      <c r="DQ591" s="69"/>
      <c r="DR591" s="71">
        <f t="shared" si="875"/>
        <v>0</v>
      </c>
      <c r="DS591" s="68">
        <f t="shared" si="876"/>
        <v>0</v>
      </c>
      <c r="DT591" s="69"/>
      <c r="DU591" s="69"/>
      <c r="DV591" s="69"/>
      <c r="DW591" s="69"/>
      <c r="DX591" s="69"/>
      <c r="DY591" s="71">
        <f t="shared" si="877"/>
        <v>0</v>
      </c>
      <c r="DZ591" s="68">
        <f t="shared" si="878"/>
        <v>0</v>
      </c>
      <c r="EA591" s="69"/>
      <c r="EB591" s="69"/>
      <c r="EC591" s="69"/>
      <c r="ED591" s="69"/>
      <c r="EE591" s="69"/>
      <c r="EF591" s="71">
        <f t="shared" si="879"/>
        <v>0</v>
      </c>
      <c r="EG591" s="70">
        <f t="shared" si="689"/>
        <v>1</v>
      </c>
      <c r="EH591" s="73">
        <f t="shared" si="690"/>
        <v>0</v>
      </c>
      <c r="EI591" s="70">
        <f t="shared" si="691"/>
        <v>0</v>
      </c>
      <c r="EJ591" s="66">
        <f t="shared" si="692"/>
        <v>0</v>
      </c>
      <c r="EM591" s="67"/>
    </row>
    <row r="592" spans="1:143" outlineLevel="1" x14ac:dyDescent="0.2">
      <c r="A592" s="313" t="s">
        <v>721</v>
      </c>
      <c r="B592" s="314"/>
      <c r="C592" s="307"/>
      <c r="D592" s="176" t="s">
        <v>599</v>
      </c>
      <c r="E592" s="28">
        <f>SUM(H593:H594)</f>
        <v>0</v>
      </c>
      <c r="F592" s="28"/>
      <c r="G592" s="28"/>
      <c r="H592" s="28"/>
      <c r="I592" s="27" t="e">
        <f>E592/$G$686</f>
        <v>#DIV/0!</v>
      </c>
      <c r="J592" s="19">
        <f t="shared" si="688"/>
        <v>1</v>
      </c>
      <c r="K592" s="68"/>
      <c r="L592" s="69"/>
      <c r="M592" s="69"/>
      <c r="N592" s="69"/>
      <c r="O592" s="69"/>
      <c r="P592" s="70"/>
      <c r="Q592" s="73"/>
      <c r="R592" s="68"/>
      <c r="S592" s="69"/>
      <c r="T592" s="69"/>
      <c r="U592" s="69"/>
      <c r="V592" s="69"/>
      <c r="W592" s="70"/>
      <c r="X592" s="71"/>
      <c r="Y592" s="68"/>
      <c r="Z592" s="69"/>
      <c r="AA592" s="69"/>
      <c r="AB592" s="69"/>
      <c r="AC592" s="69"/>
      <c r="AD592" s="70"/>
      <c r="AE592" s="71"/>
      <c r="AF592" s="68"/>
      <c r="AG592" s="69"/>
      <c r="AH592" s="69"/>
      <c r="AI592" s="69"/>
      <c r="AJ592" s="69"/>
      <c r="AK592" s="70"/>
      <c r="AL592" s="71"/>
      <c r="AM592" s="68"/>
      <c r="AN592" s="69"/>
      <c r="AO592" s="69"/>
      <c r="AP592" s="69"/>
      <c r="AQ592" s="69"/>
      <c r="AR592" s="70"/>
      <c r="AS592" s="71"/>
      <c r="AT592" s="68"/>
      <c r="AU592" s="69"/>
      <c r="AV592" s="69"/>
      <c r="AW592" s="69"/>
      <c r="AX592" s="69"/>
      <c r="AY592" s="70"/>
      <c r="AZ592" s="71"/>
      <c r="BA592" s="68"/>
      <c r="BB592" s="69"/>
      <c r="BC592" s="69"/>
      <c r="BD592" s="69"/>
      <c r="BE592" s="69"/>
      <c r="BF592" s="70"/>
      <c r="BG592" s="71"/>
      <c r="BH592" s="68"/>
      <c r="BI592" s="69"/>
      <c r="BJ592" s="69"/>
      <c r="BK592" s="69"/>
      <c r="BL592" s="69"/>
      <c r="BM592" s="70"/>
      <c r="BN592" s="71"/>
      <c r="BO592" s="68"/>
      <c r="BP592" s="69"/>
      <c r="BQ592" s="69"/>
      <c r="BR592" s="69"/>
      <c r="BS592" s="69"/>
      <c r="BT592" s="70"/>
      <c r="BU592" s="71"/>
      <c r="BV592" s="68"/>
      <c r="BW592" s="69"/>
      <c r="BX592" s="69"/>
      <c r="BY592" s="69"/>
      <c r="BZ592" s="69"/>
      <c r="CA592" s="70"/>
      <c r="CB592" s="71"/>
      <c r="CC592" s="68"/>
      <c r="CD592" s="69"/>
      <c r="CE592" s="69"/>
      <c r="CF592" s="69"/>
      <c r="CG592" s="69"/>
      <c r="CH592" s="70"/>
      <c r="CI592" s="71"/>
      <c r="CJ592" s="68"/>
      <c r="CK592" s="69"/>
      <c r="CL592" s="69"/>
      <c r="CM592" s="69"/>
      <c r="CN592" s="69"/>
      <c r="CO592" s="70"/>
      <c r="CP592" s="71"/>
      <c r="CQ592" s="68"/>
      <c r="CR592" s="69"/>
      <c r="CS592" s="69"/>
      <c r="CT592" s="69"/>
      <c r="CU592" s="69"/>
      <c r="CV592" s="70"/>
      <c r="CW592" s="71"/>
      <c r="CX592" s="68"/>
      <c r="CY592" s="69"/>
      <c r="CZ592" s="69"/>
      <c r="DA592" s="69"/>
      <c r="DB592" s="69"/>
      <c r="DC592" s="70"/>
      <c r="DD592" s="71"/>
      <c r="DE592" s="68"/>
      <c r="DF592" s="69"/>
      <c r="DG592" s="69"/>
      <c r="DH592" s="69"/>
      <c r="DI592" s="69"/>
      <c r="DJ592" s="70"/>
      <c r="DK592" s="71"/>
      <c r="DL592" s="68"/>
      <c r="DM592" s="69"/>
      <c r="DN592" s="69"/>
      <c r="DO592" s="69"/>
      <c r="DP592" s="69"/>
      <c r="DQ592" s="70"/>
      <c r="DR592" s="71"/>
      <c r="DS592" s="68"/>
      <c r="DT592" s="69"/>
      <c r="DU592" s="69"/>
      <c r="DV592" s="69"/>
      <c r="DW592" s="69"/>
      <c r="DX592" s="70"/>
      <c r="DY592" s="71"/>
      <c r="DZ592" s="68"/>
      <c r="EA592" s="69"/>
      <c r="EB592" s="69"/>
      <c r="EC592" s="69"/>
      <c r="ED592" s="69"/>
      <c r="EE592" s="70"/>
      <c r="EF592" s="71"/>
      <c r="EG592" s="70">
        <f t="shared" si="689"/>
        <v>1</v>
      </c>
      <c r="EH592" s="73">
        <f t="shared" si="690"/>
        <v>0</v>
      </c>
      <c r="EI592" s="70">
        <f t="shared" si="691"/>
        <v>0</v>
      </c>
      <c r="EJ592" s="66">
        <f t="shared" si="692"/>
        <v>0</v>
      </c>
      <c r="EM592" s="67"/>
    </row>
    <row r="593" spans="1:143" ht="25.5" outlineLevel="1" x14ac:dyDescent="0.2">
      <c r="A593" s="302" t="s">
        <v>722</v>
      </c>
      <c r="B593" s="303" t="s">
        <v>298</v>
      </c>
      <c r="C593" s="306" t="str">
        <f>IFERROR(IFERROR(IF(MATCH(B593,[1]SINAPI!$A$3:$A$7037,0),(PROPER(VLOOKUP(B593,[1]SINAPI!$A$3:$E$7037,5,0))),0),IFERROR(IF(MATCH(B593,'[1]CDHU-182'!$A$9:$A$4098,0),(UPPER(VLOOKUP(B593,'[1]CDHU-182'!$A$9:$H$4098,8,0))),0),IFERROR(IF(MATCH(B593,[1]FDE!$A$7:$A$3232,0),(VLOOKUP(B593,[1]FDE!$A$7:$E$3232,5,0)),0),IF(MATCH(B593,'[1]SIURB Edif'!$A$2:$A$2699,0),(PROPER(VLOOKUP(B593,'[1]SIURB Edif'!A$2:E$2699,5,0))),0))))," ")</f>
        <v>CDHU-182</v>
      </c>
      <c r="D593" s="169" t="s">
        <v>807</v>
      </c>
      <c r="E593" s="170" t="s">
        <v>75</v>
      </c>
      <c r="F593" s="174">
        <v>71</v>
      </c>
      <c r="G593" s="74"/>
      <c r="H593" s="177">
        <f>ROUND(IFERROR(F593*G593," - "),2)</f>
        <v>0</v>
      </c>
      <c r="I593" s="178" t="e">
        <f>H593/$G$686</f>
        <v>#DIV/0!</v>
      </c>
      <c r="J593" s="19">
        <f t="shared" si="688"/>
        <v>1</v>
      </c>
      <c r="K593" s="68">
        <f>SUM(L593:P593)</f>
        <v>0</v>
      </c>
      <c r="L593" s="69"/>
      <c r="M593" s="69"/>
      <c r="N593" s="69"/>
      <c r="O593" s="69"/>
      <c r="P593" s="69"/>
      <c r="Q593" s="73">
        <f>K593*$H593</f>
        <v>0</v>
      </c>
      <c r="R593" s="68">
        <f>SUM(S593:W593)</f>
        <v>0</v>
      </c>
      <c r="S593" s="69"/>
      <c r="T593" s="69"/>
      <c r="U593" s="69"/>
      <c r="V593" s="69"/>
      <c r="W593" s="69"/>
      <c r="X593" s="71">
        <f>R593*$H593</f>
        <v>0</v>
      </c>
      <c r="Y593" s="68">
        <f>SUM(Z593:AD593)</f>
        <v>0</v>
      </c>
      <c r="Z593" s="69"/>
      <c r="AA593" s="69"/>
      <c r="AB593" s="69"/>
      <c r="AC593" s="69"/>
      <c r="AD593" s="69"/>
      <c r="AE593" s="71">
        <f>Y593*$H593</f>
        <v>0</v>
      </c>
      <c r="AF593" s="68">
        <f>SUM(AG593:AK593)</f>
        <v>0</v>
      </c>
      <c r="AG593" s="69"/>
      <c r="AH593" s="69"/>
      <c r="AI593" s="69"/>
      <c r="AJ593" s="69"/>
      <c r="AK593" s="69"/>
      <c r="AL593" s="71">
        <f>AF593*$H593</f>
        <v>0</v>
      </c>
      <c r="AM593" s="68">
        <f>SUM(AN593:AR593)</f>
        <v>0</v>
      </c>
      <c r="AN593" s="69"/>
      <c r="AO593" s="69"/>
      <c r="AP593" s="69"/>
      <c r="AQ593" s="69"/>
      <c r="AR593" s="69"/>
      <c r="AS593" s="71">
        <f>AM593*$H593</f>
        <v>0</v>
      </c>
      <c r="AT593" s="68">
        <f>SUM(AU593:AY593)</f>
        <v>0</v>
      </c>
      <c r="AU593" s="69"/>
      <c r="AV593" s="69"/>
      <c r="AW593" s="69"/>
      <c r="AX593" s="69"/>
      <c r="AY593" s="69"/>
      <c r="AZ593" s="71">
        <f>AT593*$H593</f>
        <v>0</v>
      </c>
      <c r="BA593" s="68">
        <f>SUM(BB593:BF593)</f>
        <v>0</v>
      </c>
      <c r="BB593" s="69"/>
      <c r="BC593" s="69"/>
      <c r="BD593" s="69"/>
      <c r="BE593" s="69"/>
      <c r="BF593" s="69"/>
      <c r="BG593" s="71">
        <f>BA593*$H593</f>
        <v>0</v>
      </c>
      <c r="BH593" s="68">
        <f>SUM(BI593:BM593)</f>
        <v>0</v>
      </c>
      <c r="BI593" s="69"/>
      <c r="BJ593" s="69"/>
      <c r="BK593" s="69"/>
      <c r="BL593" s="69"/>
      <c r="BM593" s="69"/>
      <c r="BN593" s="71">
        <f>BH593*$H593</f>
        <v>0</v>
      </c>
      <c r="BO593" s="68">
        <f>SUM(BP593:BT593)</f>
        <v>0</v>
      </c>
      <c r="BP593" s="69"/>
      <c r="BQ593" s="69"/>
      <c r="BR593" s="69"/>
      <c r="BS593" s="69"/>
      <c r="BT593" s="69"/>
      <c r="BU593" s="71">
        <f>BO593*$H593</f>
        <v>0</v>
      </c>
      <c r="BV593" s="68">
        <f>SUM(BW593:CA593)</f>
        <v>0</v>
      </c>
      <c r="BW593" s="69"/>
      <c r="BX593" s="69"/>
      <c r="BY593" s="69"/>
      <c r="BZ593" s="69"/>
      <c r="CA593" s="69"/>
      <c r="CB593" s="71">
        <f>BV593*$H593</f>
        <v>0</v>
      </c>
      <c r="CC593" s="68">
        <f>SUM(CD593:CH593)</f>
        <v>0</v>
      </c>
      <c r="CD593" s="69"/>
      <c r="CE593" s="69"/>
      <c r="CF593" s="69"/>
      <c r="CG593" s="69"/>
      <c r="CH593" s="69"/>
      <c r="CI593" s="71">
        <f>CC593*$H593</f>
        <v>0</v>
      </c>
      <c r="CJ593" s="68">
        <f>SUM(CK593:CO593)</f>
        <v>0</v>
      </c>
      <c r="CK593" s="69"/>
      <c r="CL593" s="69"/>
      <c r="CM593" s="69"/>
      <c r="CN593" s="69"/>
      <c r="CO593" s="69"/>
      <c r="CP593" s="71">
        <f>CJ593*$H593</f>
        <v>0</v>
      </c>
      <c r="CQ593" s="68">
        <f>SUM(CR593:CV593)</f>
        <v>0</v>
      </c>
      <c r="CR593" s="69"/>
      <c r="CS593" s="69"/>
      <c r="CT593" s="69"/>
      <c r="CU593" s="69"/>
      <c r="CV593" s="69"/>
      <c r="CW593" s="71">
        <f>CQ593*$H593</f>
        <v>0</v>
      </c>
      <c r="CX593" s="68">
        <f>SUM(CY593:DC593)</f>
        <v>0</v>
      </c>
      <c r="CY593" s="69"/>
      <c r="CZ593" s="69"/>
      <c r="DA593" s="69"/>
      <c r="DB593" s="69"/>
      <c r="DC593" s="69"/>
      <c r="DD593" s="71">
        <f>CX593*$H593</f>
        <v>0</v>
      </c>
      <c r="DE593" s="68">
        <f>SUM(DF593:DJ593)</f>
        <v>0</v>
      </c>
      <c r="DF593" s="69"/>
      <c r="DG593" s="69"/>
      <c r="DH593" s="69"/>
      <c r="DI593" s="69"/>
      <c r="DJ593" s="69"/>
      <c r="DK593" s="71">
        <f>DE593*$H593</f>
        <v>0</v>
      </c>
      <c r="DL593" s="68">
        <f>SUM(DM593:DQ593)</f>
        <v>0</v>
      </c>
      <c r="DM593" s="69"/>
      <c r="DN593" s="69"/>
      <c r="DO593" s="69"/>
      <c r="DP593" s="69"/>
      <c r="DQ593" s="69"/>
      <c r="DR593" s="71">
        <f>DL593*$H593</f>
        <v>0</v>
      </c>
      <c r="DS593" s="68">
        <f>SUM(DT593:DX593)</f>
        <v>0</v>
      </c>
      <c r="DT593" s="69"/>
      <c r="DU593" s="69"/>
      <c r="DV593" s="69"/>
      <c r="DW593" s="69"/>
      <c r="DX593" s="69"/>
      <c r="DY593" s="71">
        <f>DS593*$H593</f>
        <v>0</v>
      </c>
      <c r="DZ593" s="68">
        <f>SUM(EA593:EE593)</f>
        <v>0</v>
      </c>
      <c r="EA593" s="69"/>
      <c r="EB593" s="69"/>
      <c r="EC593" s="69"/>
      <c r="ED593" s="69"/>
      <c r="EE593" s="69"/>
      <c r="EF593" s="71">
        <f>DZ593*$H593</f>
        <v>0</v>
      </c>
      <c r="EG593" s="70">
        <f t="shared" si="689"/>
        <v>1</v>
      </c>
      <c r="EH593" s="73">
        <f t="shared" si="690"/>
        <v>0</v>
      </c>
      <c r="EI593" s="70">
        <f t="shared" si="691"/>
        <v>0</v>
      </c>
      <c r="EJ593" s="66">
        <f t="shared" si="692"/>
        <v>0</v>
      </c>
      <c r="EM593" s="67"/>
    </row>
    <row r="594" spans="1:143" outlineLevel="1" x14ac:dyDescent="0.2">
      <c r="A594" s="302" t="s">
        <v>723</v>
      </c>
      <c r="B594" s="303" t="s">
        <v>301</v>
      </c>
      <c r="C594" s="306" t="str">
        <f>IFERROR(IFERROR(IF(MATCH(B594,[1]SINAPI!$A$3:$A$7037,0),(PROPER(VLOOKUP(B594,[1]SINAPI!$A$3:$E$7037,5,0))),0),IFERROR(IF(MATCH(B594,'[1]CDHU-182'!$A$9:$A$4098,0),(UPPER(VLOOKUP(B594,'[1]CDHU-182'!$A$9:$H$4098,8,0))),0),IFERROR(IF(MATCH(B594,[1]FDE!$A$7:$A$3232,0),(VLOOKUP(B594,[1]FDE!$A$7:$E$3232,5,0)),0),IF(MATCH(B594,'[1]SIURB Edif'!$A$2:$A$2699,0),(PROPER(VLOOKUP(B594,'[1]SIURB Edif'!A$2:E$2699,5,0))),0))))," ")</f>
        <v>CDHU-182</v>
      </c>
      <c r="D594" s="169" t="s">
        <v>809</v>
      </c>
      <c r="E594" s="170" t="s">
        <v>75</v>
      </c>
      <c r="F594" s="174">
        <v>2</v>
      </c>
      <c r="G594" s="74"/>
      <c r="H594" s="177">
        <f t="shared" ref="H594" si="880">ROUND(IFERROR(F594*G594," - "),2)</f>
        <v>0</v>
      </c>
      <c r="I594" s="178" t="e">
        <f>H594/$G$686</f>
        <v>#DIV/0!</v>
      </c>
      <c r="J594" s="19">
        <f t="shared" si="688"/>
        <v>1</v>
      </c>
      <c r="K594" s="68">
        <f t="shared" ref="K594" si="881">SUM(L594:P594)</f>
        <v>0</v>
      </c>
      <c r="L594" s="69"/>
      <c r="M594" s="69"/>
      <c r="N594" s="69"/>
      <c r="O594" s="69"/>
      <c r="P594" s="69"/>
      <c r="Q594" s="73">
        <f t="shared" ref="Q594" si="882">K594*$H594</f>
        <v>0</v>
      </c>
      <c r="R594" s="68">
        <f t="shared" ref="R594" si="883">SUM(S594:W594)</f>
        <v>0</v>
      </c>
      <c r="S594" s="69"/>
      <c r="T594" s="69"/>
      <c r="U594" s="69"/>
      <c r="V594" s="69"/>
      <c r="W594" s="69"/>
      <c r="X594" s="71">
        <f t="shared" ref="X594" si="884">R594*$H594</f>
        <v>0</v>
      </c>
      <c r="Y594" s="68">
        <f t="shared" ref="Y594" si="885">SUM(Z594:AD594)</f>
        <v>0</v>
      </c>
      <c r="Z594" s="69"/>
      <c r="AA594" s="69"/>
      <c r="AB594" s="69"/>
      <c r="AC594" s="69"/>
      <c r="AD594" s="69"/>
      <c r="AE594" s="71">
        <f t="shared" ref="AE594" si="886">Y594*$H594</f>
        <v>0</v>
      </c>
      <c r="AF594" s="68">
        <f t="shared" ref="AF594" si="887">SUM(AG594:AK594)</f>
        <v>0</v>
      </c>
      <c r="AG594" s="69"/>
      <c r="AH594" s="69"/>
      <c r="AI594" s="69"/>
      <c r="AJ594" s="69"/>
      <c r="AK594" s="69"/>
      <c r="AL594" s="71">
        <f t="shared" ref="AL594" si="888">AF594*$H594</f>
        <v>0</v>
      </c>
      <c r="AM594" s="68">
        <f t="shared" ref="AM594" si="889">SUM(AN594:AR594)</f>
        <v>0</v>
      </c>
      <c r="AN594" s="69"/>
      <c r="AO594" s="69"/>
      <c r="AP594" s="69"/>
      <c r="AQ594" s="69"/>
      <c r="AR594" s="69"/>
      <c r="AS594" s="71">
        <f t="shared" ref="AS594" si="890">AM594*$H594</f>
        <v>0</v>
      </c>
      <c r="AT594" s="68">
        <f t="shared" ref="AT594" si="891">SUM(AU594:AY594)</f>
        <v>0</v>
      </c>
      <c r="AU594" s="69"/>
      <c r="AV594" s="69"/>
      <c r="AW594" s="69"/>
      <c r="AX594" s="69"/>
      <c r="AY594" s="69"/>
      <c r="AZ594" s="71">
        <f t="shared" ref="AZ594" si="892">AT594*$H594</f>
        <v>0</v>
      </c>
      <c r="BA594" s="68">
        <f t="shared" ref="BA594" si="893">SUM(BB594:BF594)</f>
        <v>0</v>
      </c>
      <c r="BB594" s="69"/>
      <c r="BC594" s="69"/>
      <c r="BD594" s="69"/>
      <c r="BE594" s="69"/>
      <c r="BF594" s="69"/>
      <c r="BG594" s="71">
        <f t="shared" ref="BG594" si="894">BA594*$H594</f>
        <v>0</v>
      </c>
      <c r="BH594" s="68">
        <f t="shared" ref="BH594" si="895">SUM(BI594:BM594)</f>
        <v>0</v>
      </c>
      <c r="BI594" s="69"/>
      <c r="BJ594" s="69"/>
      <c r="BK594" s="69"/>
      <c r="BL594" s="69"/>
      <c r="BM594" s="69"/>
      <c r="BN594" s="71">
        <f t="shared" ref="BN594" si="896">BH594*$H594</f>
        <v>0</v>
      </c>
      <c r="BO594" s="68">
        <f t="shared" ref="BO594" si="897">SUM(BP594:BT594)</f>
        <v>0</v>
      </c>
      <c r="BP594" s="69"/>
      <c r="BQ594" s="69"/>
      <c r="BR594" s="69"/>
      <c r="BS594" s="69"/>
      <c r="BT594" s="69"/>
      <c r="BU594" s="71">
        <f t="shared" ref="BU594" si="898">BO594*$H594</f>
        <v>0</v>
      </c>
      <c r="BV594" s="68">
        <f t="shared" ref="BV594" si="899">SUM(BW594:CA594)</f>
        <v>0</v>
      </c>
      <c r="BW594" s="69"/>
      <c r="BX594" s="69"/>
      <c r="BY594" s="69"/>
      <c r="BZ594" s="69"/>
      <c r="CA594" s="69"/>
      <c r="CB594" s="71">
        <f t="shared" ref="CB594" si="900">BV594*$H594</f>
        <v>0</v>
      </c>
      <c r="CC594" s="68">
        <f t="shared" ref="CC594" si="901">SUM(CD594:CH594)</f>
        <v>0</v>
      </c>
      <c r="CD594" s="69"/>
      <c r="CE594" s="69"/>
      <c r="CF594" s="69"/>
      <c r="CG594" s="69"/>
      <c r="CH594" s="69"/>
      <c r="CI594" s="71">
        <f t="shared" ref="CI594" si="902">CC594*$H594</f>
        <v>0</v>
      </c>
      <c r="CJ594" s="68">
        <f t="shared" ref="CJ594" si="903">SUM(CK594:CO594)</f>
        <v>0</v>
      </c>
      <c r="CK594" s="69"/>
      <c r="CL594" s="69"/>
      <c r="CM594" s="69"/>
      <c r="CN594" s="69"/>
      <c r="CO594" s="69"/>
      <c r="CP594" s="71">
        <f t="shared" ref="CP594" si="904">CJ594*$H594</f>
        <v>0</v>
      </c>
      <c r="CQ594" s="68">
        <f t="shared" ref="CQ594" si="905">SUM(CR594:CV594)</f>
        <v>0</v>
      </c>
      <c r="CR594" s="69"/>
      <c r="CS594" s="69"/>
      <c r="CT594" s="69"/>
      <c r="CU594" s="69"/>
      <c r="CV594" s="69"/>
      <c r="CW594" s="71">
        <f t="shared" ref="CW594" si="906">CQ594*$H594</f>
        <v>0</v>
      </c>
      <c r="CX594" s="68">
        <f t="shared" ref="CX594" si="907">SUM(CY594:DC594)</f>
        <v>0</v>
      </c>
      <c r="CY594" s="69"/>
      <c r="CZ594" s="69"/>
      <c r="DA594" s="69"/>
      <c r="DB594" s="69"/>
      <c r="DC594" s="69"/>
      <c r="DD594" s="71">
        <f t="shared" ref="DD594" si="908">CX594*$H594</f>
        <v>0</v>
      </c>
      <c r="DE594" s="68">
        <f t="shared" ref="DE594" si="909">SUM(DF594:DJ594)</f>
        <v>0</v>
      </c>
      <c r="DF594" s="69"/>
      <c r="DG594" s="69"/>
      <c r="DH594" s="69"/>
      <c r="DI594" s="69"/>
      <c r="DJ594" s="69"/>
      <c r="DK594" s="71">
        <f t="shared" ref="DK594" si="910">DE594*$H594</f>
        <v>0</v>
      </c>
      <c r="DL594" s="68">
        <f t="shared" ref="DL594" si="911">SUM(DM594:DQ594)</f>
        <v>0</v>
      </c>
      <c r="DM594" s="69"/>
      <c r="DN594" s="69"/>
      <c r="DO594" s="69"/>
      <c r="DP594" s="69"/>
      <c r="DQ594" s="69"/>
      <c r="DR594" s="71">
        <f t="shared" ref="DR594" si="912">DL594*$H594</f>
        <v>0</v>
      </c>
      <c r="DS594" s="68">
        <f t="shared" ref="DS594" si="913">SUM(DT594:DX594)</f>
        <v>0</v>
      </c>
      <c r="DT594" s="69"/>
      <c r="DU594" s="69"/>
      <c r="DV594" s="69"/>
      <c r="DW594" s="69"/>
      <c r="DX594" s="69"/>
      <c r="DY594" s="71">
        <f t="shared" ref="DY594" si="914">DS594*$H594</f>
        <v>0</v>
      </c>
      <c r="DZ594" s="68">
        <f t="shared" ref="DZ594" si="915">SUM(EA594:EE594)</f>
        <v>0</v>
      </c>
      <c r="EA594" s="69"/>
      <c r="EB594" s="69"/>
      <c r="EC594" s="69"/>
      <c r="ED594" s="69"/>
      <c r="EE594" s="69"/>
      <c r="EF594" s="71">
        <f t="shared" ref="EF594" si="916">DZ594*$H594</f>
        <v>0</v>
      </c>
      <c r="EG594" s="70">
        <f t="shared" si="689"/>
        <v>1</v>
      </c>
      <c r="EH594" s="73">
        <f t="shared" si="690"/>
        <v>0</v>
      </c>
      <c r="EI594" s="70">
        <f t="shared" si="691"/>
        <v>0</v>
      </c>
      <c r="EJ594" s="66">
        <f t="shared" si="692"/>
        <v>0</v>
      </c>
      <c r="EM594" s="67"/>
    </row>
    <row r="595" spans="1:143" outlineLevel="1" x14ac:dyDescent="0.2">
      <c r="A595" s="313" t="s">
        <v>724</v>
      </c>
      <c r="B595" s="314"/>
      <c r="C595" s="307"/>
      <c r="D595" s="176" t="s">
        <v>600</v>
      </c>
      <c r="E595" s="28">
        <f>SUM(H596:H598)</f>
        <v>0</v>
      </c>
      <c r="F595" s="28"/>
      <c r="G595" s="28"/>
      <c r="H595" s="28"/>
      <c r="I595" s="27" t="e">
        <f>E595/$G$686</f>
        <v>#DIV/0!</v>
      </c>
      <c r="J595" s="19">
        <f t="shared" si="688"/>
        <v>1</v>
      </c>
      <c r="K595" s="68"/>
      <c r="L595" s="69"/>
      <c r="M595" s="69"/>
      <c r="N595" s="69"/>
      <c r="O595" s="69"/>
      <c r="P595" s="70"/>
      <c r="Q595" s="73"/>
      <c r="R595" s="68"/>
      <c r="S595" s="69"/>
      <c r="T595" s="69"/>
      <c r="U595" s="69"/>
      <c r="V595" s="69"/>
      <c r="W595" s="70"/>
      <c r="X595" s="71"/>
      <c r="Y595" s="68"/>
      <c r="Z595" s="69"/>
      <c r="AA595" s="69"/>
      <c r="AB595" s="69"/>
      <c r="AC595" s="69"/>
      <c r="AD595" s="70"/>
      <c r="AE595" s="71"/>
      <c r="AF595" s="68"/>
      <c r="AG595" s="69"/>
      <c r="AH595" s="69"/>
      <c r="AI595" s="69"/>
      <c r="AJ595" s="69"/>
      <c r="AK595" s="70"/>
      <c r="AL595" s="71"/>
      <c r="AM595" s="68"/>
      <c r="AN595" s="69"/>
      <c r="AO595" s="69"/>
      <c r="AP595" s="69"/>
      <c r="AQ595" s="69"/>
      <c r="AR595" s="70"/>
      <c r="AS595" s="71"/>
      <c r="AT595" s="68"/>
      <c r="AU595" s="69"/>
      <c r="AV595" s="69"/>
      <c r="AW595" s="69"/>
      <c r="AX595" s="69"/>
      <c r="AY595" s="70"/>
      <c r="AZ595" s="71"/>
      <c r="BA595" s="68"/>
      <c r="BB595" s="69"/>
      <c r="BC595" s="69"/>
      <c r="BD595" s="69"/>
      <c r="BE595" s="69"/>
      <c r="BF595" s="70"/>
      <c r="BG595" s="71"/>
      <c r="BH595" s="68"/>
      <c r="BI595" s="69"/>
      <c r="BJ595" s="69"/>
      <c r="BK595" s="69"/>
      <c r="BL595" s="69"/>
      <c r="BM595" s="70"/>
      <c r="BN595" s="71"/>
      <c r="BO595" s="68"/>
      <c r="BP595" s="69"/>
      <c r="BQ595" s="69"/>
      <c r="BR595" s="69"/>
      <c r="BS595" s="69"/>
      <c r="BT595" s="70"/>
      <c r="BU595" s="71"/>
      <c r="BV595" s="68"/>
      <c r="BW595" s="69"/>
      <c r="BX595" s="69"/>
      <c r="BY595" s="69"/>
      <c r="BZ595" s="69"/>
      <c r="CA595" s="70"/>
      <c r="CB595" s="71"/>
      <c r="CC595" s="68"/>
      <c r="CD595" s="69"/>
      <c r="CE595" s="69"/>
      <c r="CF595" s="69"/>
      <c r="CG595" s="69"/>
      <c r="CH595" s="70"/>
      <c r="CI595" s="71"/>
      <c r="CJ595" s="68"/>
      <c r="CK595" s="69"/>
      <c r="CL595" s="69"/>
      <c r="CM595" s="69"/>
      <c r="CN595" s="69"/>
      <c r="CO595" s="70"/>
      <c r="CP595" s="71"/>
      <c r="CQ595" s="68"/>
      <c r="CR595" s="69"/>
      <c r="CS595" s="69"/>
      <c r="CT595" s="69"/>
      <c r="CU595" s="69"/>
      <c r="CV595" s="70"/>
      <c r="CW595" s="71"/>
      <c r="CX595" s="68"/>
      <c r="CY595" s="69"/>
      <c r="CZ595" s="69"/>
      <c r="DA595" s="69"/>
      <c r="DB595" s="69"/>
      <c r="DC595" s="70"/>
      <c r="DD595" s="71"/>
      <c r="DE595" s="68"/>
      <c r="DF595" s="69"/>
      <c r="DG595" s="69"/>
      <c r="DH595" s="69"/>
      <c r="DI595" s="69"/>
      <c r="DJ595" s="70"/>
      <c r="DK595" s="71"/>
      <c r="DL595" s="68"/>
      <c r="DM595" s="69"/>
      <c r="DN595" s="69"/>
      <c r="DO595" s="69"/>
      <c r="DP595" s="69"/>
      <c r="DQ595" s="70"/>
      <c r="DR595" s="71"/>
      <c r="DS595" s="68"/>
      <c r="DT595" s="69"/>
      <c r="DU595" s="69"/>
      <c r="DV595" s="69"/>
      <c r="DW595" s="69"/>
      <c r="DX595" s="70"/>
      <c r="DY595" s="71"/>
      <c r="DZ595" s="68"/>
      <c r="EA595" s="69"/>
      <c r="EB595" s="69"/>
      <c r="EC595" s="69"/>
      <c r="ED595" s="69"/>
      <c r="EE595" s="70"/>
      <c r="EF595" s="71"/>
      <c r="EG595" s="70">
        <f t="shared" si="689"/>
        <v>1</v>
      </c>
      <c r="EH595" s="73">
        <f t="shared" si="690"/>
        <v>0</v>
      </c>
      <c r="EI595" s="70">
        <f t="shared" si="691"/>
        <v>0</v>
      </c>
      <c r="EJ595" s="66">
        <f t="shared" si="692"/>
        <v>0</v>
      </c>
      <c r="EM595" s="67"/>
    </row>
    <row r="596" spans="1:143" ht="25.5" outlineLevel="1" x14ac:dyDescent="0.2">
      <c r="A596" s="302" t="s">
        <v>725</v>
      </c>
      <c r="B596" s="303" t="s">
        <v>262</v>
      </c>
      <c r="C596" s="306" t="str">
        <f>IFERROR(IFERROR(IF(MATCH(B596,[1]SINAPI!$A$3:$A$7037,0),(PROPER(VLOOKUP(B596,[1]SINAPI!$A$3:$E$7037,5,0))),0),IFERROR(IF(MATCH(B596,'[1]CDHU-182'!$A$9:$A$4098,0),(UPPER(VLOOKUP(B596,'[1]CDHU-182'!$A$9:$H$4098,8,0))),0),IFERROR(IF(MATCH(B596,[1]FDE!$A$7:$A$3232,0),(VLOOKUP(B596,[1]FDE!$A$7:$E$3232,5,0)),0),IF(MATCH(B596,'[1]SIURB Edif'!$A$2:$A$2699,0),(PROPER(VLOOKUP(B596,'[1]SIURB Edif'!A$2:E$2699,5,0))),0))))," ")</f>
        <v>CDHU-182</v>
      </c>
      <c r="D596" s="169" t="s">
        <v>856</v>
      </c>
      <c r="E596" s="170" t="s">
        <v>22</v>
      </c>
      <c r="F596" s="174">
        <v>66.069999999999993</v>
      </c>
      <c r="G596" s="74"/>
      <c r="H596" s="177">
        <f>ROUND(IFERROR(F596*G596," - "),2)</f>
        <v>0</v>
      </c>
      <c r="I596" s="178" t="e">
        <f>H596/$G$686</f>
        <v>#DIV/0!</v>
      </c>
      <c r="J596" s="19">
        <f t="shared" si="688"/>
        <v>1</v>
      </c>
      <c r="K596" s="68">
        <f>SUM(L596:P596)</f>
        <v>0</v>
      </c>
      <c r="L596" s="69"/>
      <c r="M596" s="69"/>
      <c r="N596" s="69"/>
      <c r="O596" s="69"/>
      <c r="P596" s="69"/>
      <c r="Q596" s="73">
        <f>K596*$H596</f>
        <v>0</v>
      </c>
      <c r="R596" s="68">
        <f>SUM(S596:W596)</f>
        <v>0</v>
      </c>
      <c r="S596" s="69"/>
      <c r="T596" s="69"/>
      <c r="U596" s="69"/>
      <c r="V596" s="69"/>
      <c r="W596" s="69"/>
      <c r="X596" s="71">
        <f>R596*$H596</f>
        <v>0</v>
      </c>
      <c r="Y596" s="68">
        <f>SUM(Z596:AD596)</f>
        <v>0</v>
      </c>
      <c r="Z596" s="69"/>
      <c r="AA596" s="69"/>
      <c r="AB596" s="69"/>
      <c r="AC596" s="69"/>
      <c r="AD596" s="69"/>
      <c r="AE596" s="71">
        <f>Y596*$H596</f>
        <v>0</v>
      </c>
      <c r="AF596" s="68">
        <f>SUM(AG596:AK596)</f>
        <v>0</v>
      </c>
      <c r="AG596" s="69"/>
      <c r="AH596" s="69"/>
      <c r="AI596" s="69"/>
      <c r="AJ596" s="69"/>
      <c r="AK596" s="69"/>
      <c r="AL596" s="71">
        <f>AF596*$H596</f>
        <v>0</v>
      </c>
      <c r="AM596" s="68">
        <f>SUM(AN596:AR596)</f>
        <v>0</v>
      </c>
      <c r="AN596" s="69"/>
      <c r="AO596" s="69"/>
      <c r="AP596" s="69"/>
      <c r="AQ596" s="69"/>
      <c r="AR596" s="69"/>
      <c r="AS596" s="71">
        <f>AM596*$H596</f>
        <v>0</v>
      </c>
      <c r="AT596" s="68">
        <f>SUM(AU596:AY596)</f>
        <v>0</v>
      </c>
      <c r="AU596" s="69"/>
      <c r="AV596" s="69"/>
      <c r="AW596" s="69"/>
      <c r="AX596" s="69"/>
      <c r="AY596" s="69"/>
      <c r="AZ596" s="71">
        <f>AT596*$H596</f>
        <v>0</v>
      </c>
      <c r="BA596" s="68">
        <f>SUM(BB596:BF596)</f>
        <v>0</v>
      </c>
      <c r="BB596" s="69"/>
      <c r="BC596" s="69"/>
      <c r="BD596" s="69"/>
      <c r="BE596" s="69"/>
      <c r="BF596" s="69"/>
      <c r="BG596" s="71">
        <f>BA596*$H596</f>
        <v>0</v>
      </c>
      <c r="BH596" s="68">
        <f>SUM(BI596:BM596)</f>
        <v>0</v>
      </c>
      <c r="BI596" s="69"/>
      <c r="BJ596" s="69"/>
      <c r="BK596" s="69"/>
      <c r="BL596" s="69"/>
      <c r="BM596" s="69"/>
      <c r="BN596" s="71">
        <f>BH596*$H596</f>
        <v>0</v>
      </c>
      <c r="BO596" s="68">
        <f>SUM(BP596:BT596)</f>
        <v>0</v>
      </c>
      <c r="BP596" s="69"/>
      <c r="BQ596" s="69"/>
      <c r="BR596" s="69"/>
      <c r="BS596" s="69"/>
      <c r="BT596" s="69"/>
      <c r="BU596" s="71">
        <f>BO596*$H596</f>
        <v>0</v>
      </c>
      <c r="BV596" s="68">
        <f>SUM(BW596:CA596)</f>
        <v>0</v>
      </c>
      <c r="BW596" s="69"/>
      <c r="BX596" s="69"/>
      <c r="BY596" s="69"/>
      <c r="BZ596" s="69"/>
      <c r="CA596" s="69"/>
      <c r="CB596" s="71">
        <f>BV596*$H596</f>
        <v>0</v>
      </c>
      <c r="CC596" s="68">
        <f>SUM(CD596:CH596)</f>
        <v>0</v>
      </c>
      <c r="CD596" s="69"/>
      <c r="CE596" s="69"/>
      <c r="CF596" s="69"/>
      <c r="CG596" s="69"/>
      <c r="CH596" s="69"/>
      <c r="CI596" s="71">
        <f>CC596*$H596</f>
        <v>0</v>
      </c>
      <c r="CJ596" s="68">
        <f>SUM(CK596:CO596)</f>
        <v>0</v>
      </c>
      <c r="CK596" s="69"/>
      <c r="CL596" s="69"/>
      <c r="CM596" s="69"/>
      <c r="CN596" s="69"/>
      <c r="CO596" s="69"/>
      <c r="CP596" s="71">
        <f>CJ596*$H596</f>
        <v>0</v>
      </c>
      <c r="CQ596" s="68">
        <f>SUM(CR596:CV596)</f>
        <v>0</v>
      </c>
      <c r="CR596" s="69"/>
      <c r="CS596" s="69"/>
      <c r="CT596" s="69"/>
      <c r="CU596" s="69"/>
      <c r="CV596" s="69"/>
      <c r="CW596" s="71">
        <f>CQ596*$H596</f>
        <v>0</v>
      </c>
      <c r="CX596" s="68">
        <f>SUM(CY596:DC596)</f>
        <v>0</v>
      </c>
      <c r="CY596" s="69"/>
      <c r="CZ596" s="69"/>
      <c r="DA596" s="69"/>
      <c r="DB596" s="69"/>
      <c r="DC596" s="69"/>
      <c r="DD596" s="71">
        <f>CX596*$H596</f>
        <v>0</v>
      </c>
      <c r="DE596" s="68">
        <f>SUM(DF596:DJ596)</f>
        <v>0</v>
      </c>
      <c r="DF596" s="69"/>
      <c r="DG596" s="69"/>
      <c r="DH596" s="69"/>
      <c r="DI596" s="69"/>
      <c r="DJ596" s="69"/>
      <c r="DK596" s="71">
        <f>DE596*$H596</f>
        <v>0</v>
      </c>
      <c r="DL596" s="68">
        <f>SUM(DM596:DQ596)</f>
        <v>0</v>
      </c>
      <c r="DM596" s="69"/>
      <c r="DN596" s="69"/>
      <c r="DO596" s="69"/>
      <c r="DP596" s="69"/>
      <c r="DQ596" s="69"/>
      <c r="DR596" s="71">
        <f>DL596*$H596</f>
        <v>0</v>
      </c>
      <c r="DS596" s="68">
        <f>SUM(DT596:DX596)</f>
        <v>0</v>
      </c>
      <c r="DT596" s="69"/>
      <c r="DU596" s="69"/>
      <c r="DV596" s="69"/>
      <c r="DW596" s="69"/>
      <c r="DX596" s="69"/>
      <c r="DY596" s="71">
        <f>DS596*$H596</f>
        <v>0</v>
      </c>
      <c r="DZ596" s="68">
        <f>SUM(EA596:EE596)</f>
        <v>0</v>
      </c>
      <c r="EA596" s="69"/>
      <c r="EB596" s="69"/>
      <c r="EC596" s="69"/>
      <c r="ED596" s="69"/>
      <c r="EE596" s="69"/>
      <c r="EF596" s="71">
        <f>DZ596*$H596</f>
        <v>0</v>
      </c>
      <c r="EG596" s="70">
        <f t="shared" si="689"/>
        <v>1</v>
      </c>
      <c r="EH596" s="73">
        <f t="shared" si="690"/>
        <v>0</v>
      </c>
      <c r="EI596" s="70">
        <f t="shared" si="691"/>
        <v>0</v>
      </c>
      <c r="EJ596" s="66">
        <f t="shared" si="692"/>
        <v>0</v>
      </c>
      <c r="EM596" s="67"/>
    </row>
    <row r="597" spans="1:143" outlineLevel="1" x14ac:dyDescent="0.2">
      <c r="A597" s="302" t="s">
        <v>726</v>
      </c>
      <c r="B597" s="303" t="s">
        <v>260</v>
      </c>
      <c r="C597" s="306" t="str">
        <f>IFERROR(IFERROR(IF(MATCH(B597,[1]SINAPI!$A$3:$A$7037,0),(PROPER(VLOOKUP(B597,[1]SINAPI!$A$3:$E$7037,5,0))),0),IFERROR(IF(MATCH(B597,'[1]CDHU-182'!$A$9:$A$4098,0),(UPPER(VLOOKUP(B597,'[1]CDHU-182'!$A$9:$H$4098,8,0))),0),IFERROR(IF(MATCH(B597,[1]FDE!$A$7:$A$3232,0),(VLOOKUP(B597,[1]FDE!$A$7:$E$3232,5,0)),0),IF(MATCH(B597,'[1]SIURB Edif'!$A$2:$A$2699,0),(PROPER(VLOOKUP(B597,'[1]SIURB Edif'!A$2:E$2699,5,0))),0))))," ")</f>
        <v>CDHU-182</v>
      </c>
      <c r="D597" s="169" t="s">
        <v>857</v>
      </c>
      <c r="E597" s="170" t="s">
        <v>22</v>
      </c>
      <c r="F597" s="174">
        <v>748</v>
      </c>
      <c r="G597" s="74"/>
      <c r="H597" s="177">
        <f t="shared" ref="H597:H598" si="917">ROUND(IFERROR(F597*G597," - "),2)</f>
        <v>0</v>
      </c>
      <c r="I597" s="178" t="e">
        <f>H597/$G$686</f>
        <v>#DIV/0!</v>
      </c>
      <c r="J597" s="19">
        <f t="shared" si="688"/>
        <v>1</v>
      </c>
      <c r="K597" s="68">
        <f t="shared" ref="K597:K598" si="918">SUM(L597:P597)</f>
        <v>0</v>
      </c>
      <c r="L597" s="69"/>
      <c r="M597" s="69"/>
      <c r="N597" s="69"/>
      <c r="O597" s="69"/>
      <c r="P597" s="69"/>
      <c r="Q597" s="73">
        <f t="shared" ref="Q597:Q598" si="919">K597*$H597</f>
        <v>0</v>
      </c>
      <c r="R597" s="68">
        <f t="shared" ref="R597:R598" si="920">SUM(S597:W597)</f>
        <v>0</v>
      </c>
      <c r="S597" s="69"/>
      <c r="T597" s="69"/>
      <c r="U597" s="69"/>
      <c r="V597" s="69"/>
      <c r="W597" s="69"/>
      <c r="X597" s="71">
        <f t="shared" ref="X597:X598" si="921">R597*$H597</f>
        <v>0</v>
      </c>
      <c r="Y597" s="68">
        <f t="shared" ref="Y597:Y598" si="922">SUM(Z597:AD597)</f>
        <v>0</v>
      </c>
      <c r="Z597" s="69"/>
      <c r="AA597" s="69"/>
      <c r="AB597" s="69"/>
      <c r="AC597" s="69"/>
      <c r="AD597" s="69"/>
      <c r="AE597" s="71">
        <f t="shared" ref="AE597:AE598" si="923">Y597*$H597</f>
        <v>0</v>
      </c>
      <c r="AF597" s="68">
        <f t="shared" ref="AF597:AF598" si="924">SUM(AG597:AK597)</f>
        <v>0</v>
      </c>
      <c r="AG597" s="69"/>
      <c r="AH597" s="69"/>
      <c r="AI597" s="69"/>
      <c r="AJ597" s="69"/>
      <c r="AK597" s="69"/>
      <c r="AL597" s="71">
        <f t="shared" ref="AL597:AL598" si="925">AF597*$H597</f>
        <v>0</v>
      </c>
      <c r="AM597" s="68">
        <f t="shared" ref="AM597:AM598" si="926">SUM(AN597:AR597)</f>
        <v>0</v>
      </c>
      <c r="AN597" s="69"/>
      <c r="AO597" s="69"/>
      <c r="AP597" s="69"/>
      <c r="AQ597" s="69"/>
      <c r="AR597" s="69"/>
      <c r="AS597" s="71">
        <f t="shared" ref="AS597:AS598" si="927">AM597*$H597</f>
        <v>0</v>
      </c>
      <c r="AT597" s="68">
        <f t="shared" ref="AT597:AT598" si="928">SUM(AU597:AY597)</f>
        <v>0</v>
      </c>
      <c r="AU597" s="69"/>
      <c r="AV597" s="69"/>
      <c r="AW597" s="69"/>
      <c r="AX597" s="69"/>
      <c r="AY597" s="69"/>
      <c r="AZ597" s="71">
        <f t="shared" ref="AZ597:AZ598" si="929">AT597*$H597</f>
        <v>0</v>
      </c>
      <c r="BA597" s="68">
        <f t="shared" ref="BA597:BA598" si="930">SUM(BB597:BF597)</f>
        <v>0</v>
      </c>
      <c r="BB597" s="69"/>
      <c r="BC597" s="69"/>
      <c r="BD597" s="69"/>
      <c r="BE597" s="69"/>
      <c r="BF597" s="69"/>
      <c r="BG597" s="71">
        <f t="shared" ref="BG597:BG598" si="931">BA597*$H597</f>
        <v>0</v>
      </c>
      <c r="BH597" s="68">
        <f t="shared" ref="BH597:BH598" si="932">SUM(BI597:BM597)</f>
        <v>0</v>
      </c>
      <c r="BI597" s="69"/>
      <c r="BJ597" s="69"/>
      <c r="BK597" s="69"/>
      <c r="BL597" s="69"/>
      <c r="BM597" s="69"/>
      <c r="BN597" s="71">
        <f t="shared" ref="BN597:BN598" si="933">BH597*$H597</f>
        <v>0</v>
      </c>
      <c r="BO597" s="68">
        <f t="shared" ref="BO597:BO598" si="934">SUM(BP597:BT597)</f>
        <v>0</v>
      </c>
      <c r="BP597" s="69"/>
      <c r="BQ597" s="69"/>
      <c r="BR597" s="69"/>
      <c r="BS597" s="69"/>
      <c r="BT597" s="69"/>
      <c r="BU597" s="71">
        <f t="shared" ref="BU597:BU598" si="935">BO597*$H597</f>
        <v>0</v>
      </c>
      <c r="BV597" s="68">
        <f t="shared" ref="BV597:BV598" si="936">SUM(BW597:CA597)</f>
        <v>0</v>
      </c>
      <c r="BW597" s="69"/>
      <c r="BX597" s="69"/>
      <c r="BY597" s="69"/>
      <c r="BZ597" s="69"/>
      <c r="CA597" s="69"/>
      <c r="CB597" s="71">
        <f t="shared" ref="CB597:CB598" si="937">BV597*$H597</f>
        <v>0</v>
      </c>
      <c r="CC597" s="68">
        <f t="shared" ref="CC597:CC598" si="938">SUM(CD597:CH597)</f>
        <v>0</v>
      </c>
      <c r="CD597" s="69"/>
      <c r="CE597" s="69"/>
      <c r="CF597" s="69"/>
      <c r="CG597" s="69"/>
      <c r="CH597" s="69"/>
      <c r="CI597" s="71">
        <f t="shared" ref="CI597:CI598" si="939">CC597*$H597</f>
        <v>0</v>
      </c>
      <c r="CJ597" s="68">
        <f t="shared" ref="CJ597:CJ598" si="940">SUM(CK597:CO597)</f>
        <v>0</v>
      </c>
      <c r="CK597" s="69"/>
      <c r="CL597" s="69"/>
      <c r="CM597" s="69"/>
      <c r="CN597" s="69"/>
      <c r="CO597" s="69"/>
      <c r="CP597" s="71">
        <f t="shared" ref="CP597:CP598" si="941">CJ597*$H597</f>
        <v>0</v>
      </c>
      <c r="CQ597" s="68">
        <f t="shared" ref="CQ597:CQ598" si="942">SUM(CR597:CV597)</f>
        <v>0</v>
      </c>
      <c r="CR597" s="69"/>
      <c r="CS597" s="69"/>
      <c r="CT597" s="69"/>
      <c r="CU597" s="69"/>
      <c r="CV597" s="69"/>
      <c r="CW597" s="71">
        <f t="shared" ref="CW597:CW598" si="943">CQ597*$H597</f>
        <v>0</v>
      </c>
      <c r="CX597" s="68">
        <f t="shared" ref="CX597:CX598" si="944">SUM(CY597:DC597)</f>
        <v>0</v>
      </c>
      <c r="CY597" s="69"/>
      <c r="CZ597" s="69"/>
      <c r="DA597" s="69"/>
      <c r="DB597" s="69"/>
      <c r="DC597" s="69"/>
      <c r="DD597" s="71">
        <f t="shared" ref="DD597:DD598" si="945">CX597*$H597</f>
        <v>0</v>
      </c>
      <c r="DE597" s="68">
        <f t="shared" ref="DE597:DE598" si="946">SUM(DF597:DJ597)</f>
        <v>0</v>
      </c>
      <c r="DF597" s="69"/>
      <c r="DG597" s="69"/>
      <c r="DH597" s="69"/>
      <c r="DI597" s="69"/>
      <c r="DJ597" s="69"/>
      <c r="DK597" s="71">
        <f t="shared" ref="DK597:DK598" si="947">DE597*$H597</f>
        <v>0</v>
      </c>
      <c r="DL597" s="68">
        <f t="shared" ref="DL597:DL598" si="948">SUM(DM597:DQ597)</f>
        <v>0</v>
      </c>
      <c r="DM597" s="69"/>
      <c r="DN597" s="69"/>
      <c r="DO597" s="69"/>
      <c r="DP597" s="69"/>
      <c r="DQ597" s="69"/>
      <c r="DR597" s="71">
        <f t="shared" ref="DR597:DR598" si="949">DL597*$H597</f>
        <v>0</v>
      </c>
      <c r="DS597" s="68">
        <f t="shared" ref="DS597:DS598" si="950">SUM(DT597:DX597)</f>
        <v>0</v>
      </c>
      <c r="DT597" s="69"/>
      <c r="DU597" s="69"/>
      <c r="DV597" s="69"/>
      <c r="DW597" s="69"/>
      <c r="DX597" s="69"/>
      <c r="DY597" s="71">
        <f t="shared" ref="DY597:DY598" si="951">DS597*$H597</f>
        <v>0</v>
      </c>
      <c r="DZ597" s="68">
        <f t="shared" ref="DZ597:DZ598" si="952">SUM(EA597:EE597)</f>
        <v>0</v>
      </c>
      <c r="EA597" s="69"/>
      <c r="EB597" s="69"/>
      <c r="EC597" s="69"/>
      <c r="ED597" s="69"/>
      <c r="EE597" s="69"/>
      <c r="EF597" s="71">
        <f t="shared" ref="EF597:EF598" si="953">DZ597*$H597</f>
        <v>0</v>
      </c>
      <c r="EG597" s="70">
        <f t="shared" si="689"/>
        <v>1</v>
      </c>
      <c r="EH597" s="73">
        <f t="shared" si="690"/>
        <v>0</v>
      </c>
      <c r="EI597" s="70">
        <f t="shared" si="691"/>
        <v>0</v>
      </c>
      <c r="EJ597" s="66">
        <f t="shared" si="692"/>
        <v>0</v>
      </c>
      <c r="EM597" s="67"/>
    </row>
    <row r="598" spans="1:143" outlineLevel="1" x14ac:dyDescent="0.2">
      <c r="A598" s="302" t="s">
        <v>727</v>
      </c>
      <c r="B598" s="303" t="s">
        <v>261</v>
      </c>
      <c r="C598" s="306" t="str">
        <f>IFERROR(IFERROR(IF(MATCH(B598,[1]SINAPI!$A$3:$A$7037,0),(PROPER(VLOOKUP(B598,[1]SINAPI!$A$3:$E$7037,5,0))),0),IFERROR(IF(MATCH(B598,'[1]CDHU-182'!$A$9:$A$4098,0),(UPPER(VLOOKUP(B598,'[1]CDHU-182'!$A$9:$H$4098,8,0))),0),IFERROR(IF(MATCH(B598,[1]FDE!$A$7:$A$3232,0),(VLOOKUP(B598,[1]FDE!$A$7:$E$3232,5,0)),0),IF(MATCH(B598,'[1]SIURB Edif'!$A$2:$A$2699,0),(PROPER(VLOOKUP(B598,'[1]SIURB Edif'!A$2:E$2699,5,0))),0))))," ")</f>
        <v>CDHU-182</v>
      </c>
      <c r="D598" s="169" t="s">
        <v>858</v>
      </c>
      <c r="E598" s="170" t="s">
        <v>22</v>
      </c>
      <c r="F598" s="174">
        <v>101.2</v>
      </c>
      <c r="G598" s="74"/>
      <c r="H598" s="177">
        <f t="shared" si="917"/>
        <v>0</v>
      </c>
      <c r="I598" s="178" t="e">
        <f>H598/$G$686</f>
        <v>#DIV/0!</v>
      </c>
      <c r="J598" s="19">
        <f t="shared" si="688"/>
        <v>1</v>
      </c>
      <c r="K598" s="68">
        <f t="shared" si="918"/>
        <v>0</v>
      </c>
      <c r="L598" s="69"/>
      <c r="M598" s="69"/>
      <c r="N598" s="69"/>
      <c r="O598" s="69"/>
      <c r="P598" s="69"/>
      <c r="Q598" s="73">
        <f t="shared" si="919"/>
        <v>0</v>
      </c>
      <c r="R598" s="68">
        <f t="shared" si="920"/>
        <v>0</v>
      </c>
      <c r="S598" s="69"/>
      <c r="T598" s="69"/>
      <c r="U598" s="69"/>
      <c r="V598" s="69"/>
      <c r="W598" s="69"/>
      <c r="X598" s="71">
        <f t="shared" si="921"/>
        <v>0</v>
      </c>
      <c r="Y598" s="68">
        <f t="shared" si="922"/>
        <v>0</v>
      </c>
      <c r="Z598" s="69"/>
      <c r="AA598" s="69"/>
      <c r="AB598" s="69"/>
      <c r="AC598" s="69"/>
      <c r="AD598" s="69"/>
      <c r="AE598" s="71">
        <f t="shared" si="923"/>
        <v>0</v>
      </c>
      <c r="AF598" s="68">
        <f t="shared" si="924"/>
        <v>0</v>
      </c>
      <c r="AG598" s="69"/>
      <c r="AH598" s="69"/>
      <c r="AI598" s="69"/>
      <c r="AJ598" s="69"/>
      <c r="AK598" s="69"/>
      <c r="AL598" s="71">
        <f t="shared" si="925"/>
        <v>0</v>
      </c>
      <c r="AM598" s="68">
        <f t="shared" si="926"/>
        <v>0</v>
      </c>
      <c r="AN598" s="69"/>
      <c r="AO598" s="69"/>
      <c r="AP598" s="69"/>
      <c r="AQ598" s="69"/>
      <c r="AR598" s="69"/>
      <c r="AS598" s="71">
        <f t="shared" si="927"/>
        <v>0</v>
      </c>
      <c r="AT598" s="68">
        <f t="shared" si="928"/>
        <v>0</v>
      </c>
      <c r="AU598" s="69"/>
      <c r="AV598" s="69"/>
      <c r="AW598" s="69"/>
      <c r="AX598" s="69"/>
      <c r="AY598" s="69"/>
      <c r="AZ598" s="71">
        <f t="shared" si="929"/>
        <v>0</v>
      </c>
      <c r="BA598" s="68">
        <f t="shared" si="930"/>
        <v>0</v>
      </c>
      <c r="BB598" s="69"/>
      <c r="BC598" s="69"/>
      <c r="BD598" s="69"/>
      <c r="BE598" s="69"/>
      <c r="BF598" s="69"/>
      <c r="BG598" s="71">
        <f t="shared" si="931"/>
        <v>0</v>
      </c>
      <c r="BH598" s="68">
        <f t="shared" si="932"/>
        <v>0</v>
      </c>
      <c r="BI598" s="69"/>
      <c r="BJ598" s="69"/>
      <c r="BK598" s="69"/>
      <c r="BL598" s="69"/>
      <c r="BM598" s="69"/>
      <c r="BN598" s="71">
        <f t="shared" si="933"/>
        <v>0</v>
      </c>
      <c r="BO598" s="68">
        <f t="shared" si="934"/>
        <v>0</v>
      </c>
      <c r="BP598" s="69"/>
      <c r="BQ598" s="69"/>
      <c r="BR598" s="69"/>
      <c r="BS598" s="69"/>
      <c r="BT598" s="69"/>
      <c r="BU598" s="71">
        <f t="shared" si="935"/>
        <v>0</v>
      </c>
      <c r="BV598" s="68">
        <f t="shared" si="936"/>
        <v>0</v>
      </c>
      <c r="BW598" s="69"/>
      <c r="BX598" s="69"/>
      <c r="BY598" s="69"/>
      <c r="BZ598" s="69"/>
      <c r="CA598" s="69"/>
      <c r="CB598" s="71">
        <f t="shared" si="937"/>
        <v>0</v>
      </c>
      <c r="CC598" s="68">
        <f t="shared" si="938"/>
        <v>0</v>
      </c>
      <c r="CD598" s="69"/>
      <c r="CE598" s="69"/>
      <c r="CF598" s="69"/>
      <c r="CG598" s="69"/>
      <c r="CH598" s="69"/>
      <c r="CI598" s="71">
        <f t="shared" si="939"/>
        <v>0</v>
      </c>
      <c r="CJ598" s="68">
        <f t="shared" si="940"/>
        <v>0</v>
      </c>
      <c r="CK598" s="69"/>
      <c r="CL598" s="69"/>
      <c r="CM598" s="69"/>
      <c r="CN598" s="69"/>
      <c r="CO598" s="69"/>
      <c r="CP598" s="71">
        <f t="shared" si="941"/>
        <v>0</v>
      </c>
      <c r="CQ598" s="68">
        <f t="shared" si="942"/>
        <v>0</v>
      </c>
      <c r="CR598" s="69"/>
      <c r="CS598" s="69"/>
      <c r="CT598" s="69"/>
      <c r="CU598" s="69"/>
      <c r="CV598" s="69"/>
      <c r="CW598" s="71">
        <f t="shared" si="943"/>
        <v>0</v>
      </c>
      <c r="CX598" s="68">
        <f t="shared" si="944"/>
        <v>0</v>
      </c>
      <c r="CY598" s="69"/>
      <c r="CZ598" s="69"/>
      <c r="DA598" s="69"/>
      <c r="DB598" s="69"/>
      <c r="DC598" s="69"/>
      <c r="DD598" s="71">
        <f t="shared" si="945"/>
        <v>0</v>
      </c>
      <c r="DE598" s="68">
        <f t="shared" si="946"/>
        <v>0</v>
      </c>
      <c r="DF598" s="69"/>
      <c r="DG598" s="69"/>
      <c r="DH598" s="69"/>
      <c r="DI598" s="69"/>
      <c r="DJ598" s="69"/>
      <c r="DK598" s="71">
        <f t="shared" si="947"/>
        <v>0</v>
      </c>
      <c r="DL598" s="68">
        <f t="shared" si="948"/>
        <v>0</v>
      </c>
      <c r="DM598" s="69"/>
      <c r="DN598" s="69"/>
      <c r="DO598" s="69"/>
      <c r="DP598" s="69"/>
      <c r="DQ598" s="69"/>
      <c r="DR598" s="71">
        <f t="shared" si="949"/>
        <v>0</v>
      </c>
      <c r="DS598" s="68">
        <f t="shared" si="950"/>
        <v>0</v>
      </c>
      <c r="DT598" s="69"/>
      <c r="DU598" s="69"/>
      <c r="DV598" s="69"/>
      <c r="DW598" s="69"/>
      <c r="DX598" s="69"/>
      <c r="DY598" s="71">
        <f t="shared" si="951"/>
        <v>0</v>
      </c>
      <c r="DZ598" s="68">
        <f t="shared" si="952"/>
        <v>0</v>
      </c>
      <c r="EA598" s="69"/>
      <c r="EB598" s="69"/>
      <c r="EC598" s="69"/>
      <c r="ED598" s="69"/>
      <c r="EE598" s="69"/>
      <c r="EF598" s="71">
        <f t="shared" si="953"/>
        <v>0</v>
      </c>
      <c r="EG598" s="70">
        <f t="shared" si="689"/>
        <v>1</v>
      </c>
      <c r="EH598" s="73">
        <f t="shared" si="690"/>
        <v>0</v>
      </c>
      <c r="EI598" s="70">
        <f t="shared" si="691"/>
        <v>0</v>
      </c>
      <c r="EJ598" s="66">
        <f t="shared" si="692"/>
        <v>0</v>
      </c>
      <c r="EM598" s="67"/>
    </row>
    <row r="599" spans="1:143" outlineLevel="1" x14ac:dyDescent="0.2">
      <c r="A599" s="313" t="s">
        <v>728</v>
      </c>
      <c r="B599" s="314"/>
      <c r="C599" s="307"/>
      <c r="D599" s="176" t="s">
        <v>601</v>
      </c>
      <c r="E599" s="28">
        <f>SUM(H600:H606)</f>
        <v>0</v>
      </c>
      <c r="F599" s="28"/>
      <c r="G599" s="28"/>
      <c r="H599" s="28"/>
      <c r="I599" s="27" t="e">
        <f>E599/$G$686</f>
        <v>#DIV/0!</v>
      </c>
      <c r="J599" s="19">
        <f t="shared" si="688"/>
        <v>1</v>
      </c>
      <c r="K599" s="68"/>
      <c r="L599" s="69"/>
      <c r="M599" s="69"/>
      <c r="N599" s="69"/>
      <c r="O599" s="69"/>
      <c r="P599" s="70"/>
      <c r="Q599" s="73"/>
      <c r="R599" s="68"/>
      <c r="S599" s="69"/>
      <c r="T599" s="69"/>
      <c r="U599" s="69"/>
      <c r="V599" s="69"/>
      <c r="W599" s="70"/>
      <c r="X599" s="71"/>
      <c r="Y599" s="68"/>
      <c r="Z599" s="69"/>
      <c r="AA599" s="69"/>
      <c r="AB599" s="69"/>
      <c r="AC599" s="69"/>
      <c r="AD599" s="70"/>
      <c r="AE599" s="71"/>
      <c r="AF599" s="68"/>
      <c r="AG599" s="69"/>
      <c r="AH599" s="69"/>
      <c r="AI599" s="69"/>
      <c r="AJ599" s="69"/>
      <c r="AK599" s="70"/>
      <c r="AL599" s="71"/>
      <c r="AM599" s="68"/>
      <c r="AN599" s="69"/>
      <c r="AO599" s="69"/>
      <c r="AP599" s="69"/>
      <c r="AQ599" s="69"/>
      <c r="AR599" s="70"/>
      <c r="AS599" s="71"/>
      <c r="AT599" s="68"/>
      <c r="AU599" s="69"/>
      <c r="AV599" s="69"/>
      <c r="AW599" s="69"/>
      <c r="AX599" s="69"/>
      <c r="AY599" s="70"/>
      <c r="AZ599" s="71"/>
      <c r="BA599" s="68"/>
      <c r="BB599" s="69"/>
      <c r="BC599" s="69"/>
      <c r="BD599" s="69"/>
      <c r="BE599" s="69"/>
      <c r="BF599" s="70"/>
      <c r="BG599" s="71"/>
      <c r="BH599" s="68"/>
      <c r="BI599" s="69"/>
      <c r="BJ599" s="69"/>
      <c r="BK599" s="69"/>
      <c r="BL599" s="69"/>
      <c r="BM599" s="70"/>
      <c r="BN599" s="71"/>
      <c r="BO599" s="68"/>
      <c r="BP599" s="69"/>
      <c r="BQ599" s="69"/>
      <c r="BR599" s="69"/>
      <c r="BS599" s="69"/>
      <c r="BT599" s="70"/>
      <c r="BU599" s="71"/>
      <c r="BV599" s="68"/>
      <c r="BW599" s="69"/>
      <c r="BX599" s="69"/>
      <c r="BY599" s="69"/>
      <c r="BZ599" s="69"/>
      <c r="CA599" s="70"/>
      <c r="CB599" s="71"/>
      <c r="CC599" s="68"/>
      <c r="CD599" s="69"/>
      <c r="CE599" s="69"/>
      <c r="CF599" s="69"/>
      <c r="CG599" s="69"/>
      <c r="CH599" s="70"/>
      <c r="CI599" s="71"/>
      <c r="CJ599" s="68"/>
      <c r="CK599" s="69"/>
      <c r="CL599" s="69"/>
      <c r="CM599" s="69"/>
      <c r="CN599" s="69"/>
      <c r="CO599" s="70"/>
      <c r="CP599" s="71"/>
      <c r="CQ599" s="68"/>
      <c r="CR599" s="69"/>
      <c r="CS599" s="69"/>
      <c r="CT599" s="69"/>
      <c r="CU599" s="69"/>
      <c r="CV599" s="70"/>
      <c r="CW599" s="71"/>
      <c r="CX599" s="68"/>
      <c r="CY599" s="69"/>
      <c r="CZ599" s="69"/>
      <c r="DA599" s="69"/>
      <c r="DB599" s="69"/>
      <c r="DC599" s="70"/>
      <c r="DD599" s="71"/>
      <c r="DE599" s="68"/>
      <c r="DF599" s="69"/>
      <c r="DG599" s="69"/>
      <c r="DH599" s="69"/>
      <c r="DI599" s="69"/>
      <c r="DJ599" s="70"/>
      <c r="DK599" s="71"/>
      <c r="DL599" s="68"/>
      <c r="DM599" s="69"/>
      <c r="DN599" s="69"/>
      <c r="DO599" s="69"/>
      <c r="DP599" s="69"/>
      <c r="DQ599" s="70"/>
      <c r="DR599" s="71"/>
      <c r="DS599" s="68"/>
      <c r="DT599" s="69"/>
      <c r="DU599" s="69"/>
      <c r="DV599" s="69"/>
      <c r="DW599" s="69"/>
      <c r="DX599" s="70"/>
      <c r="DY599" s="71"/>
      <c r="DZ599" s="68"/>
      <c r="EA599" s="69"/>
      <c r="EB599" s="69"/>
      <c r="EC599" s="69"/>
      <c r="ED599" s="69"/>
      <c r="EE599" s="70"/>
      <c r="EF599" s="71"/>
      <c r="EG599" s="70">
        <f t="shared" si="689"/>
        <v>1</v>
      </c>
      <c r="EH599" s="73">
        <f t="shared" si="690"/>
        <v>0</v>
      </c>
      <c r="EI599" s="70">
        <f t="shared" si="691"/>
        <v>0</v>
      </c>
      <c r="EJ599" s="66">
        <f t="shared" si="692"/>
        <v>0</v>
      </c>
      <c r="EM599" s="67"/>
    </row>
    <row r="600" spans="1:143" outlineLevel="1" x14ac:dyDescent="0.2">
      <c r="A600" s="302" t="s">
        <v>729</v>
      </c>
      <c r="B600" s="303" t="s">
        <v>258</v>
      </c>
      <c r="C600" s="306" t="str">
        <f>IFERROR(IFERROR(IF(MATCH(B600,[1]SINAPI!$A$3:$A$7037,0),(PROPER(VLOOKUP(B600,[1]SINAPI!$A$3:$E$7037,5,0))),0),IFERROR(IF(MATCH(B600,'[1]CDHU-182'!$A$9:$A$4098,0),(UPPER(VLOOKUP(B600,'[1]CDHU-182'!$A$9:$H$4098,8,0))),0),IFERROR(IF(MATCH(B600,[1]FDE!$A$7:$A$3232,0),(VLOOKUP(B600,[1]FDE!$A$7:$E$3232,5,0)),0),IF(MATCH(B600,'[1]SIURB Edif'!$A$2:$A$2699,0),(PROPER(VLOOKUP(B600,'[1]SIURB Edif'!A$2:E$2699,5,0))),0))))," ")</f>
        <v>CDHU-182</v>
      </c>
      <c r="D600" s="169" t="s">
        <v>859</v>
      </c>
      <c r="E600" s="170" t="s">
        <v>22</v>
      </c>
      <c r="F600" s="174">
        <v>56</v>
      </c>
      <c r="G600" s="74"/>
      <c r="H600" s="177">
        <f>ROUND(IFERROR(F600*G600," - "),2)</f>
        <v>0</v>
      </c>
      <c r="I600" s="178" t="e">
        <f t="shared" ref="I600:I606" si="954">H600/$G$686</f>
        <v>#DIV/0!</v>
      </c>
      <c r="J600" s="19">
        <f t="shared" si="688"/>
        <v>1</v>
      </c>
      <c r="K600" s="68">
        <f>SUM(L600:P600)</f>
        <v>0</v>
      </c>
      <c r="L600" s="69"/>
      <c r="M600" s="69"/>
      <c r="N600" s="69"/>
      <c r="O600" s="69"/>
      <c r="P600" s="69"/>
      <c r="Q600" s="73">
        <f>K600*$H600</f>
        <v>0</v>
      </c>
      <c r="R600" s="68">
        <f>SUM(S600:W600)</f>
        <v>0</v>
      </c>
      <c r="S600" s="69"/>
      <c r="T600" s="69"/>
      <c r="U600" s="69"/>
      <c r="V600" s="69"/>
      <c r="W600" s="69"/>
      <c r="X600" s="71">
        <f>R600*$H600</f>
        <v>0</v>
      </c>
      <c r="Y600" s="68">
        <f>SUM(Z600:AD600)</f>
        <v>0</v>
      </c>
      <c r="Z600" s="69"/>
      <c r="AA600" s="69"/>
      <c r="AB600" s="69"/>
      <c r="AC600" s="69"/>
      <c r="AD600" s="69"/>
      <c r="AE600" s="71">
        <f>Y600*$H600</f>
        <v>0</v>
      </c>
      <c r="AF600" s="68">
        <f>SUM(AG600:AK600)</f>
        <v>0</v>
      </c>
      <c r="AG600" s="69"/>
      <c r="AH600" s="69"/>
      <c r="AI600" s="69"/>
      <c r="AJ600" s="69"/>
      <c r="AK600" s="69"/>
      <c r="AL600" s="71">
        <f>AF600*$H600</f>
        <v>0</v>
      </c>
      <c r="AM600" s="68">
        <f>SUM(AN600:AR600)</f>
        <v>0</v>
      </c>
      <c r="AN600" s="69"/>
      <c r="AO600" s="69"/>
      <c r="AP600" s="69"/>
      <c r="AQ600" s="69"/>
      <c r="AR600" s="69"/>
      <c r="AS600" s="71">
        <f>AM600*$H600</f>
        <v>0</v>
      </c>
      <c r="AT600" s="68">
        <f>SUM(AU600:AY600)</f>
        <v>0</v>
      </c>
      <c r="AU600" s="69"/>
      <c r="AV600" s="69"/>
      <c r="AW600" s="69"/>
      <c r="AX600" s="69"/>
      <c r="AY600" s="69"/>
      <c r="AZ600" s="71">
        <f>AT600*$H600</f>
        <v>0</v>
      </c>
      <c r="BA600" s="68">
        <f>SUM(BB600:BF600)</f>
        <v>0</v>
      </c>
      <c r="BB600" s="69"/>
      <c r="BC600" s="69"/>
      <c r="BD600" s="69"/>
      <c r="BE600" s="69"/>
      <c r="BF600" s="69"/>
      <c r="BG600" s="71">
        <f>BA600*$H600</f>
        <v>0</v>
      </c>
      <c r="BH600" s="68">
        <f>SUM(BI600:BM600)</f>
        <v>0</v>
      </c>
      <c r="BI600" s="69"/>
      <c r="BJ600" s="69"/>
      <c r="BK600" s="69"/>
      <c r="BL600" s="69"/>
      <c r="BM600" s="69"/>
      <c r="BN600" s="71">
        <f>BH600*$H600</f>
        <v>0</v>
      </c>
      <c r="BO600" s="68">
        <f>SUM(BP600:BT600)</f>
        <v>0</v>
      </c>
      <c r="BP600" s="69"/>
      <c r="BQ600" s="69"/>
      <c r="BR600" s="69"/>
      <c r="BS600" s="69"/>
      <c r="BT600" s="69"/>
      <c r="BU600" s="71">
        <f>BO600*$H600</f>
        <v>0</v>
      </c>
      <c r="BV600" s="68">
        <f>SUM(BW600:CA600)</f>
        <v>0</v>
      </c>
      <c r="BW600" s="69"/>
      <c r="BX600" s="69"/>
      <c r="BY600" s="69"/>
      <c r="BZ600" s="69"/>
      <c r="CA600" s="69"/>
      <c r="CB600" s="71">
        <f>BV600*$H600</f>
        <v>0</v>
      </c>
      <c r="CC600" s="68">
        <f>SUM(CD600:CH600)</f>
        <v>0</v>
      </c>
      <c r="CD600" s="69"/>
      <c r="CE600" s="69"/>
      <c r="CF600" s="69"/>
      <c r="CG600" s="69"/>
      <c r="CH600" s="69"/>
      <c r="CI600" s="71">
        <f>CC600*$H600</f>
        <v>0</v>
      </c>
      <c r="CJ600" s="68">
        <f>SUM(CK600:CO600)</f>
        <v>0</v>
      </c>
      <c r="CK600" s="69"/>
      <c r="CL600" s="69"/>
      <c r="CM600" s="69"/>
      <c r="CN600" s="69"/>
      <c r="CO600" s="69"/>
      <c r="CP600" s="71">
        <f>CJ600*$H600</f>
        <v>0</v>
      </c>
      <c r="CQ600" s="68">
        <f>SUM(CR600:CV600)</f>
        <v>0</v>
      </c>
      <c r="CR600" s="69"/>
      <c r="CS600" s="69"/>
      <c r="CT600" s="69"/>
      <c r="CU600" s="69"/>
      <c r="CV600" s="69"/>
      <c r="CW600" s="71">
        <f>CQ600*$H600</f>
        <v>0</v>
      </c>
      <c r="CX600" s="68">
        <f>SUM(CY600:DC600)</f>
        <v>0</v>
      </c>
      <c r="CY600" s="69"/>
      <c r="CZ600" s="69"/>
      <c r="DA600" s="69"/>
      <c r="DB600" s="69"/>
      <c r="DC600" s="69"/>
      <c r="DD600" s="71">
        <f>CX600*$H600</f>
        <v>0</v>
      </c>
      <c r="DE600" s="68">
        <f>SUM(DF600:DJ600)</f>
        <v>0</v>
      </c>
      <c r="DF600" s="69"/>
      <c r="DG600" s="69"/>
      <c r="DH600" s="69"/>
      <c r="DI600" s="69"/>
      <c r="DJ600" s="69"/>
      <c r="DK600" s="71">
        <f>DE600*$H600</f>
        <v>0</v>
      </c>
      <c r="DL600" s="68">
        <f>SUM(DM600:DQ600)</f>
        <v>0</v>
      </c>
      <c r="DM600" s="69"/>
      <c r="DN600" s="69"/>
      <c r="DO600" s="69"/>
      <c r="DP600" s="69"/>
      <c r="DQ600" s="69"/>
      <c r="DR600" s="71">
        <f>DL600*$H600</f>
        <v>0</v>
      </c>
      <c r="DS600" s="68">
        <f>SUM(DT600:DX600)</f>
        <v>0</v>
      </c>
      <c r="DT600" s="69"/>
      <c r="DU600" s="69"/>
      <c r="DV600" s="69"/>
      <c r="DW600" s="69"/>
      <c r="DX600" s="69"/>
      <c r="DY600" s="71">
        <f>DS600*$H600</f>
        <v>0</v>
      </c>
      <c r="DZ600" s="68">
        <f>SUM(EA600:EE600)</f>
        <v>0</v>
      </c>
      <c r="EA600" s="69"/>
      <c r="EB600" s="69"/>
      <c r="EC600" s="69"/>
      <c r="ED600" s="69"/>
      <c r="EE600" s="69"/>
      <c r="EF600" s="71">
        <f>DZ600*$H600</f>
        <v>0</v>
      </c>
      <c r="EG600" s="70">
        <f t="shared" si="689"/>
        <v>1</v>
      </c>
      <c r="EH600" s="73">
        <f t="shared" si="690"/>
        <v>0</v>
      </c>
      <c r="EI600" s="70">
        <f t="shared" si="691"/>
        <v>0</v>
      </c>
      <c r="EJ600" s="66">
        <f t="shared" si="692"/>
        <v>0</v>
      </c>
      <c r="EM600" s="67"/>
    </row>
    <row r="601" spans="1:143" outlineLevel="1" x14ac:dyDescent="0.2">
      <c r="A601" s="302" t="s">
        <v>730</v>
      </c>
      <c r="B601" s="303" t="s">
        <v>265</v>
      </c>
      <c r="C601" s="306" t="str">
        <f>IFERROR(IFERROR(IF(MATCH(B601,[1]SINAPI!$A$3:$A$7037,0),(PROPER(VLOOKUP(B601,[1]SINAPI!$A$3:$E$7037,5,0))),0),IFERROR(IF(MATCH(B601,'[1]CDHU-182'!$A$9:$A$4098,0),(UPPER(VLOOKUP(B601,'[1]CDHU-182'!$A$9:$H$4098,8,0))),0),IFERROR(IF(MATCH(B601,[1]FDE!$A$7:$A$3232,0),(VLOOKUP(B601,[1]FDE!$A$7:$E$3232,5,0)),0),IF(MATCH(B601,'[1]SIURB Edif'!$A$2:$A$2699,0),(PROPER(VLOOKUP(B601,'[1]SIURB Edif'!A$2:E$2699,5,0))),0))))," ")</f>
        <v>CDHU-182</v>
      </c>
      <c r="D601" s="169" t="s">
        <v>860</v>
      </c>
      <c r="E601" s="170" t="s">
        <v>75</v>
      </c>
      <c r="F601" s="174">
        <v>3</v>
      </c>
      <c r="G601" s="74"/>
      <c r="H601" s="177">
        <f t="shared" ref="H601:H606" si="955">ROUND(IFERROR(F601*G601," - "),2)</f>
        <v>0</v>
      </c>
      <c r="I601" s="178" t="e">
        <f t="shared" si="954"/>
        <v>#DIV/0!</v>
      </c>
      <c r="J601" s="19">
        <f t="shared" si="688"/>
        <v>1</v>
      </c>
      <c r="K601" s="68">
        <f t="shared" ref="K601:K606" si="956">SUM(L601:P601)</f>
        <v>0</v>
      </c>
      <c r="L601" s="69"/>
      <c r="M601" s="69"/>
      <c r="N601" s="69"/>
      <c r="O601" s="69"/>
      <c r="P601" s="69"/>
      <c r="Q601" s="73">
        <f t="shared" ref="Q601:Q606" si="957">K601*$H601</f>
        <v>0</v>
      </c>
      <c r="R601" s="68">
        <f t="shared" ref="R601:R606" si="958">SUM(S601:W601)</f>
        <v>0</v>
      </c>
      <c r="S601" s="69"/>
      <c r="T601" s="69"/>
      <c r="U601" s="69"/>
      <c r="V601" s="69"/>
      <c r="W601" s="69"/>
      <c r="X601" s="71">
        <f t="shared" ref="X601:X606" si="959">R601*$H601</f>
        <v>0</v>
      </c>
      <c r="Y601" s="68">
        <f t="shared" ref="Y601:Y606" si="960">SUM(Z601:AD601)</f>
        <v>0</v>
      </c>
      <c r="Z601" s="69"/>
      <c r="AA601" s="69"/>
      <c r="AB601" s="69"/>
      <c r="AC601" s="69"/>
      <c r="AD601" s="69"/>
      <c r="AE601" s="71">
        <f t="shared" ref="AE601:AE606" si="961">Y601*$H601</f>
        <v>0</v>
      </c>
      <c r="AF601" s="68">
        <f t="shared" ref="AF601:AF606" si="962">SUM(AG601:AK601)</f>
        <v>0</v>
      </c>
      <c r="AG601" s="69"/>
      <c r="AH601" s="69"/>
      <c r="AI601" s="69"/>
      <c r="AJ601" s="69"/>
      <c r="AK601" s="69"/>
      <c r="AL601" s="71">
        <f t="shared" ref="AL601:AL606" si="963">AF601*$H601</f>
        <v>0</v>
      </c>
      <c r="AM601" s="68">
        <f t="shared" ref="AM601:AM606" si="964">SUM(AN601:AR601)</f>
        <v>0</v>
      </c>
      <c r="AN601" s="69"/>
      <c r="AO601" s="69"/>
      <c r="AP601" s="69"/>
      <c r="AQ601" s="69"/>
      <c r="AR601" s="69"/>
      <c r="AS601" s="71">
        <f t="shared" ref="AS601:AS606" si="965">AM601*$H601</f>
        <v>0</v>
      </c>
      <c r="AT601" s="68">
        <f t="shared" ref="AT601:AT606" si="966">SUM(AU601:AY601)</f>
        <v>0</v>
      </c>
      <c r="AU601" s="69"/>
      <c r="AV601" s="69"/>
      <c r="AW601" s="69"/>
      <c r="AX601" s="69"/>
      <c r="AY601" s="69"/>
      <c r="AZ601" s="71">
        <f t="shared" ref="AZ601:AZ606" si="967">AT601*$H601</f>
        <v>0</v>
      </c>
      <c r="BA601" s="68">
        <f t="shared" ref="BA601:BA606" si="968">SUM(BB601:BF601)</f>
        <v>0</v>
      </c>
      <c r="BB601" s="69"/>
      <c r="BC601" s="69"/>
      <c r="BD601" s="69"/>
      <c r="BE601" s="69"/>
      <c r="BF601" s="69"/>
      <c r="BG601" s="71">
        <f t="shared" ref="BG601:BG606" si="969">BA601*$H601</f>
        <v>0</v>
      </c>
      <c r="BH601" s="68">
        <f t="shared" ref="BH601:BH606" si="970">SUM(BI601:BM601)</f>
        <v>0</v>
      </c>
      <c r="BI601" s="69"/>
      <c r="BJ601" s="69"/>
      <c r="BK601" s="69"/>
      <c r="BL601" s="69"/>
      <c r="BM601" s="69"/>
      <c r="BN601" s="71">
        <f t="shared" ref="BN601:BN606" si="971">BH601*$H601</f>
        <v>0</v>
      </c>
      <c r="BO601" s="68">
        <f t="shared" ref="BO601:BO606" si="972">SUM(BP601:BT601)</f>
        <v>0</v>
      </c>
      <c r="BP601" s="69"/>
      <c r="BQ601" s="69"/>
      <c r="BR601" s="69"/>
      <c r="BS601" s="69"/>
      <c r="BT601" s="69"/>
      <c r="BU601" s="71">
        <f t="shared" ref="BU601:BU606" si="973">BO601*$H601</f>
        <v>0</v>
      </c>
      <c r="BV601" s="68">
        <f t="shared" ref="BV601:BV606" si="974">SUM(BW601:CA601)</f>
        <v>0</v>
      </c>
      <c r="BW601" s="69"/>
      <c r="BX601" s="69"/>
      <c r="BY601" s="69"/>
      <c r="BZ601" s="69"/>
      <c r="CA601" s="69"/>
      <c r="CB601" s="71">
        <f t="shared" ref="CB601:CB606" si="975">BV601*$H601</f>
        <v>0</v>
      </c>
      <c r="CC601" s="68">
        <f t="shared" ref="CC601:CC606" si="976">SUM(CD601:CH601)</f>
        <v>0</v>
      </c>
      <c r="CD601" s="69"/>
      <c r="CE601" s="69"/>
      <c r="CF601" s="69"/>
      <c r="CG601" s="69"/>
      <c r="CH601" s="69"/>
      <c r="CI601" s="71">
        <f t="shared" ref="CI601:CI606" si="977">CC601*$H601</f>
        <v>0</v>
      </c>
      <c r="CJ601" s="68">
        <f t="shared" ref="CJ601:CJ606" si="978">SUM(CK601:CO601)</f>
        <v>0</v>
      </c>
      <c r="CK601" s="69"/>
      <c r="CL601" s="69"/>
      <c r="CM601" s="69"/>
      <c r="CN601" s="69"/>
      <c r="CO601" s="69"/>
      <c r="CP601" s="71">
        <f t="shared" ref="CP601:CP606" si="979">CJ601*$H601</f>
        <v>0</v>
      </c>
      <c r="CQ601" s="68">
        <f t="shared" ref="CQ601:CQ606" si="980">SUM(CR601:CV601)</f>
        <v>0</v>
      </c>
      <c r="CR601" s="69"/>
      <c r="CS601" s="69"/>
      <c r="CT601" s="69"/>
      <c r="CU601" s="69"/>
      <c r="CV601" s="69"/>
      <c r="CW601" s="71">
        <f t="shared" ref="CW601:CW606" si="981">CQ601*$H601</f>
        <v>0</v>
      </c>
      <c r="CX601" s="68">
        <f t="shared" ref="CX601:CX606" si="982">SUM(CY601:DC601)</f>
        <v>0</v>
      </c>
      <c r="CY601" s="69"/>
      <c r="CZ601" s="69"/>
      <c r="DA601" s="69"/>
      <c r="DB601" s="69"/>
      <c r="DC601" s="69"/>
      <c r="DD601" s="71">
        <f t="shared" ref="DD601:DD606" si="983">CX601*$H601</f>
        <v>0</v>
      </c>
      <c r="DE601" s="68">
        <f t="shared" ref="DE601:DE606" si="984">SUM(DF601:DJ601)</f>
        <v>0</v>
      </c>
      <c r="DF601" s="69"/>
      <c r="DG601" s="69"/>
      <c r="DH601" s="69"/>
      <c r="DI601" s="69"/>
      <c r="DJ601" s="69"/>
      <c r="DK601" s="71">
        <f t="shared" ref="DK601:DK606" si="985">DE601*$H601</f>
        <v>0</v>
      </c>
      <c r="DL601" s="68">
        <f t="shared" ref="DL601:DL606" si="986">SUM(DM601:DQ601)</f>
        <v>0</v>
      </c>
      <c r="DM601" s="69"/>
      <c r="DN601" s="69"/>
      <c r="DO601" s="69"/>
      <c r="DP601" s="69"/>
      <c r="DQ601" s="69"/>
      <c r="DR601" s="71">
        <f t="shared" ref="DR601:DR606" si="987">DL601*$H601</f>
        <v>0</v>
      </c>
      <c r="DS601" s="68">
        <f t="shared" ref="DS601:DS606" si="988">SUM(DT601:DX601)</f>
        <v>0</v>
      </c>
      <c r="DT601" s="69"/>
      <c r="DU601" s="69"/>
      <c r="DV601" s="69"/>
      <c r="DW601" s="69"/>
      <c r="DX601" s="69"/>
      <c r="DY601" s="71">
        <f t="shared" ref="DY601:DY606" si="989">DS601*$H601</f>
        <v>0</v>
      </c>
      <c r="DZ601" s="68">
        <f t="shared" ref="DZ601:DZ606" si="990">SUM(EA601:EE601)</f>
        <v>0</v>
      </c>
      <c r="EA601" s="69"/>
      <c r="EB601" s="69"/>
      <c r="EC601" s="69"/>
      <c r="ED601" s="69"/>
      <c r="EE601" s="69"/>
      <c r="EF601" s="71">
        <f t="shared" ref="EF601:EF606" si="991">DZ601*$H601</f>
        <v>0</v>
      </c>
      <c r="EG601" s="70">
        <f t="shared" si="689"/>
        <v>1</v>
      </c>
      <c r="EH601" s="73">
        <f t="shared" si="690"/>
        <v>0</v>
      </c>
      <c r="EI601" s="70">
        <f t="shared" si="691"/>
        <v>0</v>
      </c>
      <c r="EJ601" s="66">
        <f t="shared" si="692"/>
        <v>0</v>
      </c>
      <c r="EM601" s="67"/>
    </row>
    <row r="602" spans="1:143" outlineLevel="1" x14ac:dyDescent="0.2">
      <c r="A602" s="302" t="s">
        <v>731</v>
      </c>
      <c r="B602" s="303" t="s">
        <v>257</v>
      </c>
      <c r="C602" s="306" t="str">
        <f>IFERROR(IFERROR(IF(MATCH(B602,[1]SINAPI!$A$3:$A$7037,0),(PROPER(VLOOKUP(B602,[1]SINAPI!$A$3:$E$7037,5,0))),0),IFERROR(IF(MATCH(B602,'[1]CDHU-182'!$A$9:$A$4098,0),(UPPER(VLOOKUP(B602,'[1]CDHU-182'!$A$9:$H$4098,8,0))),0),IFERROR(IF(MATCH(B602,[1]FDE!$A$7:$A$3232,0),(VLOOKUP(B602,[1]FDE!$A$7:$E$3232,5,0)),0),IF(MATCH(B602,'[1]SIURB Edif'!$A$2:$A$2699,0),(PROPER(VLOOKUP(B602,'[1]SIURB Edif'!A$2:E$2699,5,0))),0))))," ")</f>
        <v>CDHU-182</v>
      </c>
      <c r="D602" s="169" t="s">
        <v>800</v>
      </c>
      <c r="E602" s="170" t="s">
        <v>22</v>
      </c>
      <c r="F602" s="174">
        <v>268</v>
      </c>
      <c r="G602" s="74"/>
      <c r="H602" s="177">
        <f t="shared" si="955"/>
        <v>0</v>
      </c>
      <c r="I602" s="178" t="e">
        <f t="shared" si="954"/>
        <v>#DIV/0!</v>
      </c>
      <c r="J602" s="19">
        <f t="shared" si="688"/>
        <v>1</v>
      </c>
      <c r="K602" s="68">
        <f t="shared" si="956"/>
        <v>0</v>
      </c>
      <c r="L602" s="69"/>
      <c r="M602" s="69"/>
      <c r="N602" s="69"/>
      <c r="O602" s="69"/>
      <c r="P602" s="69"/>
      <c r="Q602" s="73">
        <f t="shared" si="957"/>
        <v>0</v>
      </c>
      <c r="R602" s="68">
        <f t="shared" si="958"/>
        <v>0</v>
      </c>
      <c r="S602" s="69"/>
      <c r="T602" s="69"/>
      <c r="U602" s="69"/>
      <c r="V602" s="69"/>
      <c r="W602" s="69"/>
      <c r="X602" s="71">
        <f t="shared" si="959"/>
        <v>0</v>
      </c>
      <c r="Y602" s="68">
        <f t="shared" si="960"/>
        <v>0</v>
      </c>
      <c r="Z602" s="69"/>
      <c r="AA602" s="69"/>
      <c r="AB602" s="69"/>
      <c r="AC602" s="69"/>
      <c r="AD602" s="69"/>
      <c r="AE602" s="71">
        <f t="shared" si="961"/>
        <v>0</v>
      </c>
      <c r="AF602" s="68">
        <f t="shared" si="962"/>
        <v>0</v>
      </c>
      <c r="AG602" s="69"/>
      <c r="AH602" s="69"/>
      <c r="AI602" s="69"/>
      <c r="AJ602" s="69"/>
      <c r="AK602" s="69"/>
      <c r="AL602" s="71">
        <f t="shared" si="963"/>
        <v>0</v>
      </c>
      <c r="AM602" s="68">
        <f t="shared" si="964"/>
        <v>0</v>
      </c>
      <c r="AN602" s="69"/>
      <c r="AO602" s="69"/>
      <c r="AP602" s="69"/>
      <c r="AQ602" s="69"/>
      <c r="AR602" s="69"/>
      <c r="AS602" s="71">
        <f t="shared" si="965"/>
        <v>0</v>
      </c>
      <c r="AT602" s="68">
        <f t="shared" si="966"/>
        <v>0</v>
      </c>
      <c r="AU602" s="69"/>
      <c r="AV602" s="69"/>
      <c r="AW602" s="69"/>
      <c r="AX602" s="69"/>
      <c r="AY602" s="69"/>
      <c r="AZ602" s="71">
        <f t="shared" si="967"/>
        <v>0</v>
      </c>
      <c r="BA602" s="68">
        <f t="shared" si="968"/>
        <v>0</v>
      </c>
      <c r="BB602" s="69"/>
      <c r="BC602" s="69"/>
      <c r="BD602" s="69"/>
      <c r="BE602" s="69"/>
      <c r="BF602" s="69"/>
      <c r="BG602" s="71">
        <f t="shared" si="969"/>
        <v>0</v>
      </c>
      <c r="BH602" s="68">
        <f t="shared" si="970"/>
        <v>0</v>
      </c>
      <c r="BI602" s="69"/>
      <c r="BJ602" s="69"/>
      <c r="BK602" s="69"/>
      <c r="BL602" s="69"/>
      <c r="BM602" s="69"/>
      <c r="BN602" s="71">
        <f t="shared" si="971"/>
        <v>0</v>
      </c>
      <c r="BO602" s="68">
        <f t="shared" si="972"/>
        <v>0</v>
      </c>
      <c r="BP602" s="69"/>
      <c r="BQ602" s="69"/>
      <c r="BR602" s="69"/>
      <c r="BS602" s="69"/>
      <c r="BT602" s="69"/>
      <c r="BU602" s="71">
        <f t="shared" si="973"/>
        <v>0</v>
      </c>
      <c r="BV602" s="68">
        <f t="shared" si="974"/>
        <v>0</v>
      </c>
      <c r="BW602" s="69"/>
      <c r="BX602" s="69"/>
      <c r="BY602" s="69"/>
      <c r="BZ602" s="69"/>
      <c r="CA602" s="69"/>
      <c r="CB602" s="71">
        <f t="shared" si="975"/>
        <v>0</v>
      </c>
      <c r="CC602" s="68">
        <f t="shared" si="976"/>
        <v>0</v>
      </c>
      <c r="CD602" s="69"/>
      <c r="CE602" s="69"/>
      <c r="CF602" s="69"/>
      <c r="CG602" s="69"/>
      <c r="CH602" s="69"/>
      <c r="CI602" s="71">
        <f t="shared" si="977"/>
        <v>0</v>
      </c>
      <c r="CJ602" s="68">
        <f t="shared" si="978"/>
        <v>0</v>
      </c>
      <c r="CK602" s="69"/>
      <c r="CL602" s="69"/>
      <c r="CM602" s="69"/>
      <c r="CN602" s="69"/>
      <c r="CO602" s="69"/>
      <c r="CP602" s="71">
        <f t="shared" si="979"/>
        <v>0</v>
      </c>
      <c r="CQ602" s="68">
        <f t="shared" si="980"/>
        <v>0</v>
      </c>
      <c r="CR602" s="69"/>
      <c r="CS602" s="69"/>
      <c r="CT602" s="69"/>
      <c r="CU602" s="69"/>
      <c r="CV602" s="69"/>
      <c r="CW602" s="71">
        <f t="shared" si="981"/>
        <v>0</v>
      </c>
      <c r="CX602" s="68">
        <f t="shared" si="982"/>
        <v>0</v>
      </c>
      <c r="CY602" s="69"/>
      <c r="CZ602" s="69"/>
      <c r="DA602" s="69"/>
      <c r="DB602" s="69"/>
      <c r="DC602" s="69"/>
      <c r="DD602" s="71">
        <f t="shared" si="983"/>
        <v>0</v>
      </c>
      <c r="DE602" s="68">
        <f t="shared" si="984"/>
        <v>0</v>
      </c>
      <c r="DF602" s="69"/>
      <c r="DG602" s="69"/>
      <c r="DH602" s="69"/>
      <c r="DI602" s="69"/>
      <c r="DJ602" s="69"/>
      <c r="DK602" s="71">
        <f t="shared" si="985"/>
        <v>0</v>
      </c>
      <c r="DL602" s="68">
        <f t="shared" si="986"/>
        <v>0</v>
      </c>
      <c r="DM602" s="69"/>
      <c r="DN602" s="69"/>
      <c r="DO602" s="69"/>
      <c r="DP602" s="69"/>
      <c r="DQ602" s="69"/>
      <c r="DR602" s="71">
        <f t="shared" si="987"/>
        <v>0</v>
      </c>
      <c r="DS602" s="68">
        <f t="shared" si="988"/>
        <v>0</v>
      </c>
      <c r="DT602" s="69"/>
      <c r="DU602" s="69"/>
      <c r="DV602" s="69"/>
      <c r="DW602" s="69"/>
      <c r="DX602" s="69"/>
      <c r="DY602" s="71">
        <f t="shared" si="989"/>
        <v>0</v>
      </c>
      <c r="DZ602" s="68">
        <f t="shared" si="990"/>
        <v>0</v>
      </c>
      <c r="EA602" s="69"/>
      <c r="EB602" s="69"/>
      <c r="EC602" s="69"/>
      <c r="ED602" s="69"/>
      <c r="EE602" s="69"/>
      <c r="EF602" s="71">
        <f t="shared" si="991"/>
        <v>0</v>
      </c>
      <c r="EG602" s="70">
        <f t="shared" si="689"/>
        <v>1</v>
      </c>
      <c r="EH602" s="73">
        <f t="shared" si="690"/>
        <v>0</v>
      </c>
      <c r="EI602" s="70">
        <f t="shared" si="691"/>
        <v>0</v>
      </c>
      <c r="EJ602" s="66">
        <f t="shared" si="692"/>
        <v>0</v>
      </c>
      <c r="EM602" s="67"/>
    </row>
    <row r="603" spans="1:143" outlineLevel="1" x14ac:dyDescent="0.2">
      <c r="A603" s="302" t="s">
        <v>732</v>
      </c>
      <c r="B603" s="303" t="s">
        <v>267</v>
      </c>
      <c r="C603" s="306" t="str">
        <f>IFERROR(IFERROR(IF(MATCH(B603,[1]SINAPI!$A$3:$A$7037,0),(PROPER(VLOOKUP(B603,[1]SINAPI!$A$3:$E$7037,5,0))),0),IFERROR(IF(MATCH(B603,'[1]CDHU-182'!$A$9:$A$4098,0),(UPPER(VLOOKUP(B603,'[1]CDHU-182'!$A$9:$H$4098,8,0))),0),IFERROR(IF(MATCH(B603,[1]FDE!$A$7:$A$3232,0),(VLOOKUP(B603,[1]FDE!$A$7:$E$3232,5,0)),0),IF(MATCH(B603,'[1]SIURB Edif'!$A$2:$A$2699,0),(PROPER(VLOOKUP(B603,'[1]SIURB Edif'!A$2:E$2699,5,0))),0))))," ")</f>
        <v>CDHU-182</v>
      </c>
      <c r="D603" s="169" t="s">
        <v>861</v>
      </c>
      <c r="E603" s="170" t="s">
        <v>176</v>
      </c>
      <c r="F603" s="174">
        <v>54</v>
      </c>
      <c r="G603" s="74"/>
      <c r="H603" s="177">
        <f t="shared" si="955"/>
        <v>0</v>
      </c>
      <c r="I603" s="178" t="e">
        <f t="shared" si="954"/>
        <v>#DIV/0!</v>
      </c>
      <c r="J603" s="19">
        <f t="shared" si="688"/>
        <v>1</v>
      </c>
      <c r="K603" s="68">
        <f t="shared" si="956"/>
        <v>0</v>
      </c>
      <c r="L603" s="69"/>
      <c r="M603" s="69"/>
      <c r="N603" s="69"/>
      <c r="O603" s="69"/>
      <c r="P603" s="69"/>
      <c r="Q603" s="73">
        <f t="shared" si="957"/>
        <v>0</v>
      </c>
      <c r="R603" s="68">
        <f t="shared" si="958"/>
        <v>0</v>
      </c>
      <c r="S603" s="69"/>
      <c r="T603" s="69"/>
      <c r="U603" s="69"/>
      <c r="V603" s="69"/>
      <c r="W603" s="69"/>
      <c r="X603" s="71">
        <f t="shared" si="959"/>
        <v>0</v>
      </c>
      <c r="Y603" s="68">
        <f t="shared" si="960"/>
        <v>0</v>
      </c>
      <c r="Z603" s="69"/>
      <c r="AA603" s="69"/>
      <c r="AB603" s="69"/>
      <c r="AC603" s="69"/>
      <c r="AD603" s="69"/>
      <c r="AE603" s="71">
        <f t="shared" si="961"/>
        <v>0</v>
      </c>
      <c r="AF603" s="68">
        <f t="shared" si="962"/>
        <v>0</v>
      </c>
      <c r="AG603" s="69"/>
      <c r="AH603" s="69"/>
      <c r="AI603" s="69"/>
      <c r="AJ603" s="69"/>
      <c r="AK603" s="69"/>
      <c r="AL603" s="71">
        <f t="shared" si="963"/>
        <v>0</v>
      </c>
      <c r="AM603" s="68">
        <f t="shared" si="964"/>
        <v>0</v>
      </c>
      <c r="AN603" s="69"/>
      <c r="AO603" s="69"/>
      <c r="AP603" s="69"/>
      <c r="AQ603" s="69"/>
      <c r="AR603" s="69"/>
      <c r="AS603" s="71">
        <f t="shared" si="965"/>
        <v>0</v>
      </c>
      <c r="AT603" s="68">
        <f t="shared" si="966"/>
        <v>0</v>
      </c>
      <c r="AU603" s="69"/>
      <c r="AV603" s="69"/>
      <c r="AW603" s="69"/>
      <c r="AX603" s="69"/>
      <c r="AY603" s="69"/>
      <c r="AZ603" s="71">
        <f t="shared" si="967"/>
        <v>0</v>
      </c>
      <c r="BA603" s="68">
        <f t="shared" si="968"/>
        <v>0</v>
      </c>
      <c r="BB603" s="69"/>
      <c r="BC603" s="69"/>
      <c r="BD603" s="69"/>
      <c r="BE603" s="69"/>
      <c r="BF603" s="69"/>
      <c r="BG603" s="71">
        <f t="shared" si="969"/>
        <v>0</v>
      </c>
      <c r="BH603" s="68">
        <f t="shared" si="970"/>
        <v>0</v>
      </c>
      <c r="BI603" s="69"/>
      <c r="BJ603" s="69"/>
      <c r="BK603" s="69"/>
      <c r="BL603" s="69"/>
      <c r="BM603" s="69"/>
      <c r="BN603" s="71">
        <f t="shared" si="971"/>
        <v>0</v>
      </c>
      <c r="BO603" s="68">
        <f t="shared" si="972"/>
        <v>0</v>
      </c>
      <c r="BP603" s="69"/>
      <c r="BQ603" s="69"/>
      <c r="BR603" s="69"/>
      <c r="BS603" s="69"/>
      <c r="BT603" s="69"/>
      <c r="BU603" s="71">
        <f t="shared" si="973"/>
        <v>0</v>
      </c>
      <c r="BV603" s="68">
        <f t="shared" si="974"/>
        <v>0</v>
      </c>
      <c r="BW603" s="69"/>
      <c r="BX603" s="69"/>
      <c r="BY603" s="69"/>
      <c r="BZ603" s="69"/>
      <c r="CA603" s="69"/>
      <c r="CB603" s="71">
        <f t="shared" si="975"/>
        <v>0</v>
      </c>
      <c r="CC603" s="68">
        <f t="shared" si="976"/>
        <v>0</v>
      </c>
      <c r="CD603" s="69"/>
      <c r="CE603" s="69"/>
      <c r="CF603" s="69"/>
      <c r="CG603" s="69"/>
      <c r="CH603" s="69"/>
      <c r="CI603" s="71">
        <f t="shared" si="977"/>
        <v>0</v>
      </c>
      <c r="CJ603" s="68">
        <f t="shared" si="978"/>
        <v>0</v>
      </c>
      <c r="CK603" s="69"/>
      <c r="CL603" s="69"/>
      <c r="CM603" s="69"/>
      <c r="CN603" s="69"/>
      <c r="CO603" s="69"/>
      <c r="CP603" s="71">
        <f t="shared" si="979"/>
        <v>0</v>
      </c>
      <c r="CQ603" s="68">
        <f t="shared" si="980"/>
        <v>0</v>
      </c>
      <c r="CR603" s="69"/>
      <c r="CS603" s="69"/>
      <c r="CT603" s="69"/>
      <c r="CU603" s="69"/>
      <c r="CV603" s="69"/>
      <c r="CW603" s="71">
        <f t="shared" si="981"/>
        <v>0</v>
      </c>
      <c r="CX603" s="68">
        <f t="shared" si="982"/>
        <v>0</v>
      </c>
      <c r="CY603" s="69"/>
      <c r="CZ603" s="69"/>
      <c r="DA603" s="69"/>
      <c r="DB603" s="69"/>
      <c r="DC603" s="69"/>
      <c r="DD603" s="71">
        <f t="shared" si="983"/>
        <v>0</v>
      </c>
      <c r="DE603" s="68">
        <f t="shared" si="984"/>
        <v>0</v>
      </c>
      <c r="DF603" s="69"/>
      <c r="DG603" s="69"/>
      <c r="DH603" s="69"/>
      <c r="DI603" s="69"/>
      <c r="DJ603" s="69"/>
      <c r="DK603" s="71">
        <f t="shared" si="985"/>
        <v>0</v>
      </c>
      <c r="DL603" s="68">
        <f t="shared" si="986"/>
        <v>0</v>
      </c>
      <c r="DM603" s="69"/>
      <c r="DN603" s="69"/>
      <c r="DO603" s="69"/>
      <c r="DP603" s="69"/>
      <c r="DQ603" s="69"/>
      <c r="DR603" s="71">
        <f t="shared" si="987"/>
        <v>0</v>
      </c>
      <c r="DS603" s="68">
        <f t="shared" si="988"/>
        <v>0</v>
      </c>
      <c r="DT603" s="69"/>
      <c r="DU603" s="69"/>
      <c r="DV603" s="69"/>
      <c r="DW603" s="69"/>
      <c r="DX603" s="69"/>
      <c r="DY603" s="71">
        <f t="shared" si="989"/>
        <v>0</v>
      </c>
      <c r="DZ603" s="68">
        <f t="shared" si="990"/>
        <v>0</v>
      </c>
      <c r="EA603" s="69"/>
      <c r="EB603" s="69"/>
      <c r="EC603" s="69"/>
      <c r="ED603" s="69"/>
      <c r="EE603" s="69"/>
      <c r="EF603" s="71">
        <f t="shared" si="991"/>
        <v>0</v>
      </c>
      <c r="EG603" s="70">
        <f t="shared" si="689"/>
        <v>1</v>
      </c>
      <c r="EH603" s="73">
        <f t="shared" si="690"/>
        <v>0</v>
      </c>
      <c r="EI603" s="70">
        <f t="shared" si="691"/>
        <v>0</v>
      </c>
      <c r="EJ603" s="66">
        <f t="shared" si="692"/>
        <v>0</v>
      </c>
      <c r="EM603" s="67"/>
    </row>
    <row r="604" spans="1:143" outlineLevel="1" x14ac:dyDescent="0.2">
      <c r="A604" s="302" t="s">
        <v>733</v>
      </c>
      <c r="B604" s="303" t="s">
        <v>254</v>
      </c>
      <c r="C604" s="306" t="str">
        <f>IFERROR(IFERROR(IF(MATCH(B604,[1]SINAPI!$A$3:$A$7037,0),(PROPER(VLOOKUP(B604,[1]SINAPI!$A$3:$E$7037,5,0))),0),IFERROR(IF(MATCH(B604,'[1]CDHU-182'!$A$9:$A$4098,0),(UPPER(VLOOKUP(B604,'[1]CDHU-182'!$A$9:$H$4098,8,0))),0),IFERROR(IF(MATCH(B604,[1]FDE!$A$7:$A$3232,0),(VLOOKUP(B604,[1]FDE!$A$7:$E$3232,5,0)),0),IF(MATCH(B604,'[1]SIURB Edif'!$A$2:$A$2699,0),(PROPER(VLOOKUP(B604,'[1]SIURB Edif'!A$2:E$2699,5,0))),0))))," ")</f>
        <v>CDHU-182</v>
      </c>
      <c r="D604" s="169" t="s">
        <v>862</v>
      </c>
      <c r="E604" s="170" t="s">
        <v>75</v>
      </c>
      <c r="F604" s="174">
        <v>134</v>
      </c>
      <c r="G604" s="74"/>
      <c r="H604" s="177">
        <f t="shared" si="955"/>
        <v>0</v>
      </c>
      <c r="I604" s="178" t="e">
        <f t="shared" si="954"/>
        <v>#DIV/0!</v>
      </c>
      <c r="J604" s="19">
        <f t="shared" si="688"/>
        <v>1</v>
      </c>
      <c r="K604" s="68">
        <f t="shared" si="956"/>
        <v>0</v>
      </c>
      <c r="L604" s="69"/>
      <c r="M604" s="69"/>
      <c r="N604" s="69"/>
      <c r="O604" s="69"/>
      <c r="P604" s="69"/>
      <c r="Q604" s="73">
        <f t="shared" si="957"/>
        <v>0</v>
      </c>
      <c r="R604" s="68">
        <f t="shared" si="958"/>
        <v>0</v>
      </c>
      <c r="S604" s="69"/>
      <c r="T604" s="69"/>
      <c r="U604" s="69"/>
      <c r="V604" s="69"/>
      <c r="W604" s="69"/>
      <c r="X604" s="71">
        <f t="shared" si="959"/>
        <v>0</v>
      </c>
      <c r="Y604" s="68">
        <f t="shared" si="960"/>
        <v>0</v>
      </c>
      <c r="Z604" s="69"/>
      <c r="AA604" s="69"/>
      <c r="AB604" s="69"/>
      <c r="AC604" s="69"/>
      <c r="AD604" s="69"/>
      <c r="AE604" s="71">
        <f t="shared" si="961"/>
        <v>0</v>
      </c>
      <c r="AF604" s="68">
        <f t="shared" si="962"/>
        <v>0</v>
      </c>
      <c r="AG604" s="69"/>
      <c r="AH604" s="69"/>
      <c r="AI604" s="69"/>
      <c r="AJ604" s="69"/>
      <c r="AK604" s="69"/>
      <c r="AL604" s="71">
        <f t="shared" si="963"/>
        <v>0</v>
      </c>
      <c r="AM604" s="68">
        <f t="shared" si="964"/>
        <v>0</v>
      </c>
      <c r="AN604" s="69"/>
      <c r="AO604" s="69"/>
      <c r="AP604" s="69"/>
      <c r="AQ604" s="69"/>
      <c r="AR604" s="69"/>
      <c r="AS604" s="71">
        <f t="shared" si="965"/>
        <v>0</v>
      </c>
      <c r="AT604" s="68">
        <f t="shared" si="966"/>
        <v>0</v>
      </c>
      <c r="AU604" s="69"/>
      <c r="AV604" s="69"/>
      <c r="AW604" s="69"/>
      <c r="AX604" s="69"/>
      <c r="AY604" s="69"/>
      <c r="AZ604" s="71">
        <f t="shared" si="967"/>
        <v>0</v>
      </c>
      <c r="BA604" s="68">
        <f t="shared" si="968"/>
        <v>0</v>
      </c>
      <c r="BB604" s="69"/>
      <c r="BC604" s="69"/>
      <c r="BD604" s="69"/>
      <c r="BE604" s="69"/>
      <c r="BF604" s="69"/>
      <c r="BG604" s="71">
        <f t="shared" si="969"/>
        <v>0</v>
      </c>
      <c r="BH604" s="68">
        <f t="shared" si="970"/>
        <v>0</v>
      </c>
      <c r="BI604" s="69"/>
      <c r="BJ604" s="69"/>
      <c r="BK604" s="69"/>
      <c r="BL604" s="69"/>
      <c r="BM604" s="69"/>
      <c r="BN604" s="71">
        <f t="shared" si="971"/>
        <v>0</v>
      </c>
      <c r="BO604" s="68">
        <f t="shared" si="972"/>
        <v>0</v>
      </c>
      <c r="BP604" s="69"/>
      <c r="BQ604" s="69"/>
      <c r="BR604" s="69"/>
      <c r="BS604" s="69"/>
      <c r="BT604" s="69"/>
      <c r="BU604" s="71">
        <f t="shared" si="973"/>
        <v>0</v>
      </c>
      <c r="BV604" s="68">
        <f t="shared" si="974"/>
        <v>0</v>
      </c>
      <c r="BW604" s="69"/>
      <c r="BX604" s="69"/>
      <c r="BY604" s="69"/>
      <c r="BZ604" s="69"/>
      <c r="CA604" s="69"/>
      <c r="CB604" s="71">
        <f t="shared" si="975"/>
        <v>0</v>
      </c>
      <c r="CC604" s="68">
        <f t="shared" si="976"/>
        <v>0</v>
      </c>
      <c r="CD604" s="69"/>
      <c r="CE604" s="69"/>
      <c r="CF604" s="69"/>
      <c r="CG604" s="69"/>
      <c r="CH604" s="69"/>
      <c r="CI604" s="71">
        <f t="shared" si="977"/>
        <v>0</v>
      </c>
      <c r="CJ604" s="68">
        <f t="shared" si="978"/>
        <v>0</v>
      </c>
      <c r="CK604" s="69"/>
      <c r="CL604" s="69"/>
      <c r="CM604" s="69"/>
      <c r="CN604" s="69"/>
      <c r="CO604" s="69"/>
      <c r="CP604" s="71">
        <f t="shared" si="979"/>
        <v>0</v>
      </c>
      <c r="CQ604" s="68">
        <f t="shared" si="980"/>
        <v>0</v>
      </c>
      <c r="CR604" s="69"/>
      <c r="CS604" s="69"/>
      <c r="CT604" s="69"/>
      <c r="CU604" s="69"/>
      <c r="CV604" s="69"/>
      <c r="CW604" s="71">
        <f t="shared" si="981"/>
        <v>0</v>
      </c>
      <c r="CX604" s="68">
        <f t="shared" si="982"/>
        <v>0</v>
      </c>
      <c r="CY604" s="69"/>
      <c r="CZ604" s="69"/>
      <c r="DA604" s="69"/>
      <c r="DB604" s="69"/>
      <c r="DC604" s="69"/>
      <c r="DD604" s="71">
        <f t="shared" si="983"/>
        <v>0</v>
      </c>
      <c r="DE604" s="68">
        <f t="shared" si="984"/>
        <v>0</v>
      </c>
      <c r="DF604" s="69"/>
      <c r="DG604" s="69"/>
      <c r="DH604" s="69"/>
      <c r="DI604" s="69"/>
      <c r="DJ604" s="69"/>
      <c r="DK604" s="71">
        <f t="shared" si="985"/>
        <v>0</v>
      </c>
      <c r="DL604" s="68">
        <f t="shared" si="986"/>
        <v>0</v>
      </c>
      <c r="DM604" s="69"/>
      <c r="DN604" s="69"/>
      <c r="DO604" s="69"/>
      <c r="DP604" s="69"/>
      <c r="DQ604" s="69"/>
      <c r="DR604" s="71">
        <f t="shared" si="987"/>
        <v>0</v>
      </c>
      <c r="DS604" s="68">
        <f t="shared" si="988"/>
        <v>0</v>
      </c>
      <c r="DT604" s="69"/>
      <c r="DU604" s="69"/>
      <c r="DV604" s="69"/>
      <c r="DW604" s="69"/>
      <c r="DX604" s="69"/>
      <c r="DY604" s="71">
        <f t="shared" si="989"/>
        <v>0</v>
      </c>
      <c r="DZ604" s="68">
        <f t="shared" si="990"/>
        <v>0</v>
      </c>
      <c r="EA604" s="69"/>
      <c r="EB604" s="69"/>
      <c r="EC604" s="69"/>
      <c r="ED604" s="69"/>
      <c r="EE604" s="69"/>
      <c r="EF604" s="71">
        <f t="shared" si="991"/>
        <v>0</v>
      </c>
      <c r="EG604" s="70">
        <f t="shared" si="689"/>
        <v>1</v>
      </c>
      <c r="EH604" s="73">
        <f t="shared" si="690"/>
        <v>0</v>
      </c>
      <c r="EI604" s="70">
        <f t="shared" si="691"/>
        <v>0</v>
      </c>
      <c r="EJ604" s="66">
        <f t="shared" si="692"/>
        <v>0</v>
      </c>
      <c r="EM604" s="67"/>
    </row>
    <row r="605" spans="1:143" outlineLevel="1" x14ac:dyDescent="0.2">
      <c r="A605" s="302" t="s">
        <v>734</v>
      </c>
      <c r="B605" s="303" t="s">
        <v>266</v>
      </c>
      <c r="C605" s="306" t="str">
        <f>IFERROR(IFERROR(IF(MATCH(B605,[1]SINAPI!$A$3:$A$7037,0),(PROPER(VLOOKUP(B605,[1]SINAPI!$A$3:$E$7037,5,0))),0),IFERROR(IF(MATCH(B605,'[1]CDHU-182'!$A$9:$A$4098,0),(UPPER(VLOOKUP(B605,'[1]CDHU-182'!$A$9:$H$4098,8,0))),0),IFERROR(IF(MATCH(B605,[1]FDE!$A$7:$A$3232,0),(VLOOKUP(B605,[1]FDE!$A$7:$E$3232,5,0)),0),IF(MATCH(B605,'[1]SIURB Edif'!$A$2:$A$2699,0),(PROPER(VLOOKUP(B605,'[1]SIURB Edif'!A$2:E$2699,5,0))),0))))," ")</f>
        <v>CDHU-182</v>
      </c>
      <c r="D605" s="169" t="s">
        <v>863</v>
      </c>
      <c r="E605" s="170" t="s">
        <v>176</v>
      </c>
      <c r="F605" s="174">
        <v>19</v>
      </c>
      <c r="G605" s="74"/>
      <c r="H605" s="177">
        <f t="shared" si="955"/>
        <v>0</v>
      </c>
      <c r="I605" s="178" t="e">
        <f t="shared" si="954"/>
        <v>#DIV/0!</v>
      </c>
      <c r="J605" s="19">
        <f t="shared" si="688"/>
        <v>1</v>
      </c>
      <c r="K605" s="68">
        <f t="shared" si="956"/>
        <v>0</v>
      </c>
      <c r="L605" s="69"/>
      <c r="M605" s="69"/>
      <c r="N605" s="69"/>
      <c r="O605" s="69"/>
      <c r="P605" s="69"/>
      <c r="Q605" s="73">
        <f t="shared" si="957"/>
        <v>0</v>
      </c>
      <c r="R605" s="68">
        <f t="shared" si="958"/>
        <v>0</v>
      </c>
      <c r="S605" s="69"/>
      <c r="T605" s="69"/>
      <c r="U605" s="69"/>
      <c r="V605" s="69"/>
      <c r="W605" s="69"/>
      <c r="X605" s="71">
        <f t="shared" si="959"/>
        <v>0</v>
      </c>
      <c r="Y605" s="68">
        <f t="shared" si="960"/>
        <v>0</v>
      </c>
      <c r="Z605" s="69"/>
      <c r="AA605" s="69"/>
      <c r="AB605" s="69"/>
      <c r="AC605" s="69"/>
      <c r="AD605" s="69"/>
      <c r="AE605" s="71">
        <f t="shared" si="961"/>
        <v>0</v>
      </c>
      <c r="AF605" s="68">
        <f t="shared" si="962"/>
        <v>0</v>
      </c>
      <c r="AG605" s="69"/>
      <c r="AH605" s="69"/>
      <c r="AI605" s="69"/>
      <c r="AJ605" s="69"/>
      <c r="AK605" s="69"/>
      <c r="AL605" s="71">
        <f t="shared" si="963"/>
        <v>0</v>
      </c>
      <c r="AM605" s="68">
        <f t="shared" si="964"/>
        <v>0</v>
      </c>
      <c r="AN605" s="69"/>
      <c r="AO605" s="69"/>
      <c r="AP605" s="69"/>
      <c r="AQ605" s="69"/>
      <c r="AR605" s="69"/>
      <c r="AS605" s="71">
        <f t="shared" si="965"/>
        <v>0</v>
      </c>
      <c r="AT605" s="68">
        <f t="shared" si="966"/>
        <v>0</v>
      </c>
      <c r="AU605" s="69"/>
      <c r="AV605" s="69"/>
      <c r="AW605" s="69"/>
      <c r="AX605" s="69"/>
      <c r="AY605" s="69"/>
      <c r="AZ605" s="71">
        <f t="shared" si="967"/>
        <v>0</v>
      </c>
      <c r="BA605" s="68">
        <f t="shared" si="968"/>
        <v>0</v>
      </c>
      <c r="BB605" s="69"/>
      <c r="BC605" s="69"/>
      <c r="BD605" s="69"/>
      <c r="BE605" s="69"/>
      <c r="BF605" s="69"/>
      <c r="BG605" s="71">
        <f t="shared" si="969"/>
        <v>0</v>
      </c>
      <c r="BH605" s="68">
        <f t="shared" si="970"/>
        <v>0</v>
      </c>
      <c r="BI605" s="69"/>
      <c r="BJ605" s="69"/>
      <c r="BK605" s="69"/>
      <c r="BL605" s="69"/>
      <c r="BM605" s="69"/>
      <c r="BN605" s="71">
        <f t="shared" si="971"/>
        <v>0</v>
      </c>
      <c r="BO605" s="68">
        <f t="shared" si="972"/>
        <v>0</v>
      </c>
      <c r="BP605" s="69"/>
      <c r="BQ605" s="69"/>
      <c r="BR605" s="69"/>
      <c r="BS605" s="69"/>
      <c r="BT605" s="69"/>
      <c r="BU605" s="71">
        <f t="shared" si="973"/>
        <v>0</v>
      </c>
      <c r="BV605" s="68">
        <f t="shared" si="974"/>
        <v>0</v>
      </c>
      <c r="BW605" s="69"/>
      <c r="BX605" s="69"/>
      <c r="BY605" s="69"/>
      <c r="BZ605" s="69"/>
      <c r="CA605" s="69"/>
      <c r="CB605" s="71">
        <f t="shared" si="975"/>
        <v>0</v>
      </c>
      <c r="CC605" s="68">
        <f t="shared" si="976"/>
        <v>0</v>
      </c>
      <c r="CD605" s="69"/>
      <c r="CE605" s="69"/>
      <c r="CF605" s="69"/>
      <c r="CG605" s="69"/>
      <c r="CH605" s="69"/>
      <c r="CI605" s="71">
        <f t="shared" si="977"/>
        <v>0</v>
      </c>
      <c r="CJ605" s="68">
        <f t="shared" si="978"/>
        <v>0</v>
      </c>
      <c r="CK605" s="69"/>
      <c r="CL605" s="69"/>
      <c r="CM605" s="69"/>
      <c r="CN605" s="69"/>
      <c r="CO605" s="69"/>
      <c r="CP605" s="71">
        <f t="shared" si="979"/>
        <v>0</v>
      </c>
      <c r="CQ605" s="68">
        <f t="shared" si="980"/>
        <v>0</v>
      </c>
      <c r="CR605" s="69"/>
      <c r="CS605" s="69"/>
      <c r="CT605" s="69"/>
      <c r="CU605" s="69"/>
      <c r="CV605" s="69"/>
      <c r="CW605" s="71">
        <f t="shared" si="981"/>
        <v>0</v>
      </c>
      <c r="CX605" s="68">
        <f t="shared" si="982"/>
        <v>0</v>
      </c>
      <c r="CY605" s="69"/>
      <c r="CZ605" s="69"/>
      <c r="DA605" s="69"/>
      <c r="DB605" s="69"/>
      <c r="DC605" s="69"/>
      <c r="DD605" s="71">
        <f t="shared" si="983"/>
        <v>0</v>
      </c>
      <c r="DE605" s="68">
        <f t="shared" si="984"/>
        <v>0</v>
      </c>
      <c r="DF605" s="69"/>
      <c r="DG605" s="69"/>
      <c r="DH605" s="69"/>
      <c r="DI605" s="69"/>
      <c r="DJ605" s="69"/>
      <c r="DK605" s="71">
        <f t="shared" si="985"/>
        <v>0</v>
      </c>
      <c r="DL605" s="68">
        <f t="shared" si="986"/>
        <v>0</v>
      </c>
      <c r="DM605" s="69"/>
      <c r="DN605" s="69"/>
      <c r="DO605" s="69"/>
      <c r="DP605" s="69"/>
      <c r="DQ605" s="69"/>
      <c r="DR605" s="71">
        <f t="shared" si="987"/>
        <v>0</v>
      </c>
      <c r="DS605" s="68">
        <f t="shared" si="988"/>
        <v>0</v>
      </c>
      <c r="DT605" s="69"/>
      <c r="DU605" s="69"/>
      <c r="DV605" s="69"/>
      <c r="DW605" s="69"/>
      <c r="DX605" s="69"/>
      <c r="DY605" s="71">
        <f t="shared" si="989"/>
        <v>0</v>
      </c>
      <c r="DZ605" s="68">
        <f t="shared" si="990"/>
        <v>0</v>
      </c>
      <c r="EA605" s="69"/>
      <c r="EB605" s="69"/>
      <c r="EC605" s="69"/>
      <c r="ED605" s="69"/>
      <c r="EE605" s="69"/>
      <c r="EF605" s="71">
        <f t="shared" si="991"/>
        <v>0</v>
      </c>
      <c r="EG605" s="70">
        <f t="shared" si="689"/>
        <v>1</v>
      </c>
      <c r="EH605" s="73">
        <f t="shared" si="690"/>
        <v>0</v>
      </c>
      <c r="EI605" s="70">
        <f t="shared" si="691"/>
        <v>0</v>
      </c>
      <c r="EJ605" s="66">
        <f t="shared" si="692"/>
        <v>0</v>
      </c>
      <c r="EM605" s="67"/>
    </row>
    <row r="606" spans="1:143" outlineLevel="1" x14ac:dyDescent="0.2">
      <c r="A606" s="302" t="s">
        <v>735</v>
      </c>
      <c r="B606" s="303" t="s">
        <v>255</v>
      </c>
      <c r="C606" s="306" t="str">
        <f>IFERROR(IFERROR(IF(MATCH(B606,[1]SINAPI!$A$3:$A$7037,0),(PROPER(VLOOKUP(B606,[1]SINAPI!$A$3:$E$7037,5,0))),0),IFERROR(IF(MATCH(B606,'[1]CDHU-182'!$A$9:$A$4098,0),(UPPER(VLOOKUP(B606,'[1]CDHU-182'!$A$9:$H$4098,8,0))),0),IFERROR(IF(MATCH(B606,[1]FDE!$A$7:$A$3232,0),(VLOOKUP(B606,[1]FDE!$A$7:$E$3232,5,0)),0),IF(MATCH(B606,'[1]SIURB Edif'!$A$2:$A$2699,0),(PROPER(VLOOKUP(B606,'[1]SIURB Edif'!A$2:E$2699,5,0))),0))))," ")</f>
        <v>CDHU-182</v>
      </c>
      <c r="D606" s="169" t="s">
        <v>864</v>
      </c>
      <c r="E606" s="170" t="s">
        <v>75</v>
      </c>
      <c r="F606" s="174">
        <v>3</v>
      </c>
      <c r="G606" s="74"/>
      <c r="H606" s="177">
        <f t="shared" si="955"/>
        <v>0</v>
      </c>
      <c r="I606" s="178" t="e">
        <f t="shared" si="954"/>
        <v>#DIV/0!</v>
      </c>
      <c r="J606" s="19">
        <f t="shared" si="688"/>
        <v>1</v>
      </c>
      <c r="K606" s="68">
        <f t="shared" si="956"/>
        <v>0</v>
      </c>
      <c r="L606" s="69"/>
      <c r="M606" s="69"/>
      <c r="N606" s="69"/>
      <c r="O606" s="69"/>
      <c r="P606" s="69"/>
      <c r="Q606" s="73">
        <f t="shared" si="957"/>
        <v>0</v>
      </c>
      <c r="R606" s="68">
        <f t="shared" si="958"/>
        <v>0</v>
      </c>
      <c r="S606" s="69"/>
      <c r="T606" s="69"/>
      <c r="U606" s="69"/>
      <c r="V606" s="69"/>
      <c r="W606" s="69"/>
      <c r="X606" s="71">
        <f t="shared" si="959"/>
        <v>0</v>
      </c>
      <c r="Y606" s="68">
        <f t="shared" si="960"/>
        <v>0</v>
      </c>
      <c r="Z606" s="69"/>
      <c r="AA606" s="69"/>
      <c r="AB606" s="69"/>
      <c r="AC606" s="69"/>
      <c r="AD606" s="69"/>
      <c r="AE606" s="71">
        <f t="shared" si="961"/>
        <v>0</v>
      </c>
      <c r="AF606" s="68">
        <f t="shared" si="962"/>
        <v>0</v>
      </c>
      <c r="AG606" s="69"/>
      <c r="AH606" s="69"/>
      <c r="AI606" s="69"/>
      <c r="AJ606" s="69"/>
      <c r="AK606" s="69"/>
      <c r="AL606" s="71">
        <f t="shared" si="963"/>
        <v>0</v>
      </c>
      <c r="AM606" s="68">
        <f t="shared" si="964"/>
        <v>0</v>
      </c>
      <c r="AN606" s="69"/>
      <c r="AO606" s="69"/>
      <c r="AP606" s="69"/>
      <c r="AQ606" s="69"/>
      <c r="AR606" s="69"/>
      <c r="AS606" s="71">
        <f t="shared" si="965"/>
        <v>0</v>
      </c>
      <c r="AT606" s="68">
        <f t="shared" si="966"/>
        <v>0</v>
      </c>
      <c r="AU606" s="69"/>
      <c r="AV606" s="69"/>
      <c r="AW606" s="69"/>
      <c r="AX606" s="69"/>
      <c r="AY606" s="69"/>
      <c r="AZ606" s="71">
        <f t="shared" si="967"/>
        <v>0</v>
      </c>
      <c r="BA606" s="68">
        <f t="shared" si="968"/>
        <v>0</v>
      </c>
      <c r="BB606" s="69"/>
      <c r="BC606" s="69"/>
      <c r="BD606" s="69"/>
      <c r="BE606" s="69"/>
      <c r="BF606" s="69"/>
      <c r="BG606" s="71">
        <f t="shared" si="969"/>
        <v>0</v>
      </c>
      <c r="BH606" s="68">
        <f t="shared" si="970"/>
        <v>0</v>
      </c>
      <c r="BI606" s="69"/>
      <c r="BJ606" s="69"/>
      <c r="BK606" s="69"/>
      <c r="BL606" s="69"/>
      <c r="BM606" s="69"/>
      <c r="BN606" s="71">
        <f t="shared" si="971"/>
        <v>0</v>
      </c>
      <c r="BO606" s="68">
        <f t="shared" si="972"/>
        <v>0</v>
      </c>
      <c r="BP606" s="69"/>
      <c r="BQ606" s="69"/>
      <c r="BR606" s="69"/>
      <c r="BS606" s="69"/>
      <c r="BT606" s="69"/>
      <c r="BU606" s="71">
        <f t="shared" si="973"/>
        <v>0</v>
      </c>
      <c r="BV606" s="68">
        <f t="shared" si="974"/>
        <v>0</v>
      </c>
      <c r="BW606" s="69"/>
      <c r="BX606" s="69"/>
      <c r="BY606" s="69"/>
      <c r="BZ606" s="69"/>
      <c r="CA606" s="69"/>
      <c r="CB606" s="71">
        <f t="shared" si="975"/>
        <v>0</v>
      </c>
      <c r="CC606" s="68">
        <f t="shared" si="976"/>
        <v>0</v>
      </c>
      <c r="CD606" s="69"/>
      <c r="CE606" s="69"/>
      <c r="CF606" s="69"/>
      <c r="CG606" s="69"/>
      <c r="CH606" s="69"/>
      <c r="CI606" s="71">
        <f t="shared" si="977"/>
        <v>0</v>
      </c>
      <c r="CJ606" s="68">
        <f t="shared" si="978"/>
        <v>0</v>
      </c>
      <c r="CK606" s="69"/>
      <c r="CL606" s="69"/>
      <c r="CM606" s="69"/>
      <c r="CN606" s="69"/>
      <c r="CO606" s="69"/>
      <c r="CP606" s="71">
        <f t="shared" si="979"/>
        <v>0</v>
      </c>
      <c r="CQ606" s="68">
        <f t="shared" si="980"/>
        <v>0</v>
      </c>
      <c r="CR606" s="69"/>
      <c r="CS606" s="69"/>
      <c r="CT606" s="69"/>
      <c r="CU606" s="69"/>
      <c r="CV606" s="69"/>
      <c r="CW606" s="71">
        <f t="shared" si="981"/>
        <v>0</v>
      </c>
      <c r="CX606" s="68">
        <f t="shared" si="982"/>
        <v>0</v>
      </c>
      <c r="CY606" s="69"/>
      <c r="CZ606" s="69"/>
      <c r="DA606" s="69"/>
      <c r="DB606" s="69"/>
      <c r="DC606" s="69"/>
      <c r="DD606" s="71">
        <f t="shared" si="983"/>
        <v>0</v>
      </c>
      <c r="DE606" s="68">
        <f t="shared" si="984"/>
        <v>0</v>
      </c>
      <c r="DF606" s="69"/>
      <c r="DG606" s="69"/>
      <c r="DH606" s="69"/>
      <c r="DI606" s="69"/>
      <c r="DJ606" s="69"/>
      <c r="DK606" s="71">
        <f t="shared" si="985"/>
        <v>0</v>
      </c>
      <c r="DL606" s="68">
        <f t="shared" si="986"/>
        <v>0</v>
      </c>
      <c r="DM606" s="69"/>
      <c r="DN606" s="69"/>
      <c r="DO606" s="69"/>
      <c r="DP606" s="69"/>
      <c r="DQ606" s="69"/>
      <c r="DR606" s="71">
        <f t="shared" si="987"/>
        <v>0</v>
      </c>
      <c r="DS606" s="68">
        <f t="shared" si="988"/>
        <v>0</v>
      </c>
      <c r="DT606" s="69"/>
      <c r="DU606" s="69"/>
      <c r="DV606" s="69"/>
      <c r="DW606" s="69"/>
      <c r="DX606" s="69"/>
      <c r="DY606" s="71">
        <f t="shared" si="989"/>
        <v>0</v>
      </c>
      <c r="DZ606" s="68">
        <f t="shared" si="990"/>
        <v>0</v>
      </c>
      <c r="EA606" s="69"/>
      <c r="EB606" s="69"/>
      <c r="EC606" s="69"/>
      <c r="ED606" s="69"/>
      <c r="EE606" s="69"/>
      <c r="EF606" s="71">
        <f t="shared" si="991"/>
        <v>0</v>
      </c>
      <c r="EG606" s="70">
        <f t="shared" si="689"/>
        <v>1</v>
      </c>
      <c r="EH606" s="73">
        <f t="shared" si="690"/>
        <v>0</v>
      </c>
      <c r="EI606" s="70">
        <f t="shared" si="691"/>
        <v>0</v>
      </c>
      <c r="EJ606" s="66">
        <f t="shared" si="692"/>
        <v>0</v>
      </c>
      <c r="EM606" s="67"/>
    </row>
    <row r="607" spans="1:143" outlineLevel="1" x14ac:dyDescent="0.2">
      <c r="A607" s="313" t="s">
        <v>736</v>
      </c>
      <c r="B607" s="314"/>
      <c r="C607" s="307"/>
      <c r="D607" s="176" t="s">
        <v>602</v>
      </c>
      <c r="E607" s="28">
        <f>SUM(H608:H614)</f>
        <v>0</v>
      </c>
      <c r="F607" s="28"/>
      <c r="G607" s="28"/>
      <c r="H607" s="28"/>
      <c r="I607" s="27" t="e">
        <f>E607/$G$686</f>
        <v>#DIV/0!</v>
      </c>
      <c r="J607" s="19">
        <f t="shared" si="688"/>
        <v>1</v>
      </c>
      <c r="K607" s="68"/>
      <c r="L607" s="69"/>
      <c r="M607" s="69"/>
      <c r="N607" s="69"/>
      <c r="O607" s="69"/>
      <c r="P607" s="70"/>
      <c r="Q607" s="73"/>
      <c r="R607" s="68"/>
      <c r="S607" s="69"/>
      <c r="T607" s="69"/>
      <c r="U607" s="69"/>
      <c r="V607" s="69"/>
      <c r="W607" s="70"/>
      <c r="X607" s="71"/>
      <c r="Y607" s="68"/>
      <c r="Z607" s="69"/>
      <c r="AA607" s="69"/>
      <c r="AB607" s="69"/>
      <c r="AC607" s="69"/>
      <c r="AD607" s="70"/>
      <c r="AE607" s="71"/>
      <c r="AF607" s="68"/>
      <c r="AG607" s="69"/>
      <c r="AH607" s="69"/>
      <c r="AI607" s="69"/>
      <c r="AJ607" s="69"/>
      <c r="AK607" s="70"/>
      <c r="AL607" s="71"/>
      <c r="AM607" s="68"/>
      <c r="AN607" s="69"/>
      <c r="AO607" s="69"/>
      <c r="AP607" s="69"/>
      <c r="AQ607" s="69"/>
      <c r="AR607" s="70"/>
      <c r="AS607" s="71"/>
      <c r="AT607" s="68"/>
      <c r="AU607" s="69"/>
      <c r="AV607" s="69"/>
      <c r="AW607" s="69"/>
      <c r="AX607" s="69"/>
      <c r="AY607" s="70"/>
      <c r="AZ607" s="71"/>
      <c r="BA607" s="68"/>
      <c r="BB607" s="69"/>
      <c r="BC607" s="69"/>
      <c r="BD607" s="69"/>
      <c r="BE607" s="69"/>
      <c r="BF607" s="70"/>
      <c r="BG607" s="71"/>
      <c r="BH607" s="68"/>
      <c r="BI607" s="69"/>
      <c r="BJ607" s="69"/>
      <c r="BK607" s="69"/>
      <c r="BL607" s="69"/>
      <c r="BM607" s="70"/>
      <c r="BN607" s="71"/>
      <c r="BO607" s="68"/>
      <c r="BP607" s="69"/>
      <c r="BQ607" s="69"/>
      <c r="BR607" s="69"/>
      <c r="BS607" s="69"/>
      <c r="BT607" s="70"/>
      <c r="BU607" s="71"/>
      <c r="BV607" s="68"/>
      <c r="BW607" s="69"/>
      <c r="BX607" s="69"/>
      <c r="BY607" s="69"/>
      <c r="BZ607" s="69"/>
      <c r="CA607" s="70"/>
      <c r="CB607" s="71"/>
      <c r="CC607" s="68"/>
      <c r="CD607" s="69"/>
      <c r="CE607" s="69"/>
      <c r="CF607" s="69"/>
      <c r="CG607" s="69"/>
      <c r="CH607" s="70"/>
      <c r="CI607" s="71"/>
      <c r="CJ607" s="68"/>
      <c r="CK607" s="69"/>
      <c r="CL607" s="69"/>
      <c r="CM607" s="69"/>
      <c r="CN607" s="69"/>
      <c r="CO607" s="70"/>
      <c r="CP607" s="71"/>
      <c r="CQ607" s="68"/>
      <c r="CR607" s="69"/>
      <c r="CS607" s="69"/>
      <c r="CT607" s="69"/>
      <c r="CU607" s="69"/>
      <c r="CV607" s="70"/>
      <c r="CW607" s="71"/>
      <c r="CX607" s="68"/>
      <c r="CY607" s="69"/>
      <c r="CZ607" s="69"/>
      <c r="DA607" s="69"/>
      <c r="DB607" s="69"/>
      <c r="DC607" s="70"/>
      <c r="DD607" s="71"/>
      <c r="DE607" s="68"/>
      <c r="DF607" s="69"/>
      <c r="DG607" s="69"/>
      <c r="DH607" s="69"/>
      <c r="DI607" s="69"/>
      <c r="DJ607" s="70"/>
      <c r="DK607" s="71"/>
      <c r="DL607" s="68"/>
      <c r="DM607" s="69"/>
      <c r="DN607" s="69"/>
      <c r="DO607" s="69"/>
      <c r="DP607" s="69"/>
      <c r="DQ607" s="70"/>
      <c r="DR607" s="71"/>
      <c r="DS607" s="68"/>
      <c r="DT607" s="69"/>
      <c r="DU607" s="69"/>
      <c r="DV607" s="69"/>
      <c r="DW607" s="69"/>
      <c r="DX607" s="70"/>
      <c r="DY607" s="71"/>
      <c r="DZ607" s="68"/>
      <c r="EA607" s="69"/>
      <c r="EB607" s="69"/>
      <c r="EC607" s="69"/>
      <c r="ED607" s="69"/>
      <c r="EE607" s="70"/>
      <c r="EF607" s="71"/>
      <c r="EG607" s="70">
        <f t="shared" si="689"/>
        <v>1</v>
      </c>
      <c r="EH607" s="73">
        <f t="shared" si="690"/>
        <v>0</v>
      </c>
      <c r="EI607" s="70">
        <f t="shared" si="691"/>
        <v>0</v>
      </c>
      <c r="EJ607" s="66">
        <f t="shared" si="692"/>
        <v>0</v>
      </c>
      <c r="EM607" s="67"/>
    </row>
    <row r="608" spans="1:143" ht="25.5" outlineLevel="1" x14ac:dyDescent="0.2">
      <c r="A608" s="302" t="s">
        <v>737</v>
      </c>
      <c r="B608" s="303" t="s">
        <v>271</v>
      </c>
      <c r="C608" s="306" t="str">
        <f>IFERROR(IFERROR(IF(MATCH(B608,[1]SINAPI!$A$3:$A$7037,0),(PROPER(VLOOKUP(B608,[1]SINAPI!$A$3:$E$7037,5,0))),0),IFERROR(IF(MATCH(B608,'[1]CDHU-182'!$A$9:$A$4098,0),(UPPER(VLOOKUP(B608,'[1]CDHU-182'!$A$9:$H$4098,8,0))),0),IFERROR(IF(MATCH(B608,[1]FDE!$A$7:$A$3232,0),(VLOOKUP(B608,[1]FDE!$A$7:$E$3232,5,0)),0),IF(MATCH(B608,'[1]SIURB Edif'!$A$2:$A$2699,0),(PROPER(VLOOKUP(B608,'[1]SIURB Edif'!A$2:E$2699,5,0))),0))))," ")</f>
        <v>CDHU-182</v>
      </c>
      <c r="D608" s="169" t="s">
        <v>865</v>
      </c>
      <c r="E608" s="170" t="s">
        <v>75</v>
      </c>
      <c r="F608" s="174">
        <v>1</v>
      </c>
      <c r="G608" s="74"/>
      <c r="H608" s="177">
        <f>ROUND(IFERROR(F608*G608," - "),2)</f>
        <v>0</v>
      </c>
      <c r="I608" s="178" t="e">
        <f t="shared" ref="I608:I614" si="992">H608/$G$686</f>
        <v>#DIV/0!</v>
      </c>
      <c r="J608" s="19">
        <f t="shared" si="688"/>
        <v>1</v>
      </c>
      <c r="K608" s="68">
        <f>SUM(L608:P608)</f>
        <v>0</v>
      </c>
      <c r="L608" s="69"/>
      <c r="M608" s="69"/>
      <c r="N608" s="69"/>
      <c r="O608" s="69"/>
      <c r="P608" s="69"/>
      <c r="Q608" s="73">
        <f>K608*$H608</f>
        <v>0</v>
      </c>
      <c r="R608" s="68">
        <f>SUM(S608:W608)</f>
        <v>0</v>
      </c>
      <c r="S608" s="69"/>
      <c r="T608" s="69"/>
      <c r="U608" s="69"/>
      <c r="V608" s="69"/>
      <c r="W608" s="69"/>
      <c r="X608" s="71">
        <f>R608*$H608</f>
        <v>0</v>
      </c>
      <c r="Y608" s="68">
        <f>SUM(Z608:AD608)</f>
        <v>0</v>
      </c>
      <c r="Z608" s="69"/>
      <c r="AA608" s="69"/>
      <c r="AB608" s="69"/>
      <c r="AC608" s="69"/>
      <c r="AD608" s="69"/>
      <c r="AE608" s="71">
        <f>Y608*$H608</f>
        <v>0</v>
      </c>
      <c r="AF608" s="68">
        <f>SUM(AG608:AK608)</f>
        <v>0</v>
      </c>
      <c r="AG608" s="69"/>
      <c r="AH608" s="69"/>
      <c r="AI608" s="69"/>
      <c r="AJ608" s="69"/>
      <c r="AK608" s="69"/>
      <c r="AL608" s="71">
        <f>AF608*$H608</f>
        <v>0</v>
      </c>
      <c r="AM608" s="68">
        <f>SUM(AN608:AR608)</f>
        <v>0</v>
      </c>
      <c r="AN608" s="69"/>
      <c r="AO608" s="69"/>
      <c r="AP608" s="69"/>
      <c r="AQ608" s="69"/>
      <c r="AR608" s="69"/>
      <c r="AS608" s="71">
        <f>AM608*$H608</f>
        <v>0</v>
      </c>
      <c r="AT608" s="68">
        <f>SUM(AU608:AY608)</f>
        <v>0</v>
      </c>
      <c r="AU608" s="69"/>
      <c r="AV608" s="69"/>
      <c r="AW608" s="69"/>
      <c r="AX608" s="69"/>
      <c r="AY608" s="69"/>
      <c r="AZ608" s="71">
        <f>AT608*$H608</f>
        <v>0</v>
      </c>
      <c r="BA608" s="68">
        <f>SUM(BB608:BF608)</f>
        <v>0</v>
      </c>
      <c r="BB608" s="69"/>
      <c r="BC608" s="69"/>
      <c r="BD608" s="69"/>
      <c r="BE608" s="69"/>
      <c r="BF608" s="69"/>
      <c r="BG608" s="71">
        <f>BA608*$H608</f>
        <v>0</v>
      </c>
      <c r="BH608" s="68">
        <f>SUM(BI608:BM608)</f>
        <v>0</v>
      </c>
      <c r="BI608" s="69"/>
      <c r="BJ608" s="69"/>
      <c r="BK608" s="69"/>
      <c r="BL608" s="69"/>
      <c r="BM608" s="69"/>
      <c r="BN608" s="71">
        <f>BH608*$H608</f>
        <v>0</v>
      </c>
      <c r="BO608" s="68">
        <f>SUM(BP608:BT608)</f>
        <v>0</v>
      </c>
      <c r="BP608" s="69"/>
      <c r="BQ608" s="69"/>
      <c r="BR608" s="69"/>
      <c r="BS608" s="69"/>
      <c r="BT608" s="69"/>
      <c r="BU608" s="71">
        <f>BO608*$H608</f>
        <v>0</v>
      </c>
      <c r="BV608" s="68">
        <f>SUM(BW608:CA608)</f>
        <v>0</v>
      </c>
      <c r="BW608" s="69"/>
      <c r="BX608" s="69"/>
      <c r="BY608" s="69"/>
      <c r="BZ608" s="69"/>
      <c r="CA608" s="69"/>
      <c r="CB608" s="71">
        <f>BV608*$H608</f>
        <v>0</v>
      </c>
      <c r="CC608" s="68">
        <f>SUM(CD608:CH608)</f>
        <v>0</v>
      </c>
      <c r="CD608" s="69"/>
      <c r="CE608" s="69"/>
      <c r="CF608" s="69"/>
      <c r="CG608" s="69"/>
      <c r="CH608" s="69"/>
      <c r="CI608" s="71">
        <f>CC608*$H608</f>
        <v>0</v>
      </c>
      <c r="CJ608" s="68">
        <f>SUM(CK608:CO608)</f>
        <v>0</v>
      </c>
      <c r="CK608" s="69"/>
      <c r="CL608" s="69"/>
      <c r="CM608" s="69"/>
      <c r="CN608" s="69"/>
      <c r="CO608" s="69"/>
      <c r="CP608" s="71">
        <f>CJ608*$H608</f>
        <v>0</v>
      </c>
      <c r="CQ608" s="68">
        <f>SUM(CR608:CV608)</f>
        <v>0</v>
      </c>
      <c r="CR608" s="69"/>
      <c r="CS608" s="69"/>
      <c r="CT608" s="69"/>
      <c r="CU608" s="69"/>
      <c r="CV608" s="69"/>
      <c r="CW608" s="71">
        <f>CQ608*$H608</f>
        <v>0</v>
      </c>
      <c r="CX608" s="68">
        <f>SUM(CY608:DC608)</f>
        <v>0</v>
      </c>
      <c r="CY608" s="69"/>
      <c r="CZ608" s="69"/>
      <c r="DA608" s="69"/>
      <c r="DB608" s="69"/>
      <c r="DC608" s="69"/>
      <c r="DD608" s="71">
        <f>CX608*$H608</f>
        <v>0</v>
      </c>
      <c r="DE608" s="68">
        <f>SUM(DF608:DJ608)</f>
        <v>0</v>
      </c>
      <c r="DF608" s="69"/>
      <c r="DG608" s="69"/>
      <c r="DH608" s="69"/>
      <c r="DI608" s="69"/>
      <c r="DJ608" s="69"/>
      <c r="DK608" s="71">
        <f>DE608*$H608</f>
        <v>0</v>
      </c>
      <c r="DL608" s="68">
        <f>SUM(DM608:DQ608)</f>
        <v>0</v>
      </c>
      <c r="DM608" s="69"/>
      <c r="DN608" s="69"/>
      <c r="DO608" s="69"/>
      <c r="DP608" s="69"/>
      <c r="DQ608" s="69"/>
      <c r="DR608" s="71">
        <f>DL608*$H608</f>
        <v>0</v>
      </c>
      <c r="DS608" s="68">
        <f>SUM(DT608:DX608)</f>
        <v>0</v>
      </c>
      <c r="DT608" s="69"/>
      <c r="DU608" s="69"/>
      <c r="DV608" s="69"/>
      <c r="DW608" s="69"/>
      <c r="DX608" s="69"/>
      <c r="DY608" s="71">
        <f>DS608*$H608</f>
        <v>0</v>
      </c>
      <c r="DZ608" s="68">
        <f>SUM(EA608:EE608)</f>
        <v>0</v>
      </c>
      <c r="EA608" s="69"/>
      <c r="EB608" s="69"/>
      <c r="EC608" s="69"/>
      <c r="ED608" s="69"/>
      <c r="EE608" s="69"/>
      <c r="EF608" s="71">
        <f>DZ608*$H608</f>
        <v>0</v>
      </c>
      <c r="EG608" s="70">
        <f t="shared" si="689"/>
        <v>1</v>
      </c>
      <c r="EH608" s="73">
        <f t="shared" si="690"/>
        <v>0</v>
      </c>
      <c r="EI608" s="70">
        <f t="shared" si="691"/>
        <v>0</v>
      </c>
      <c r="EJ608" s="66">
        <f t="shared" si="692"/>
        <v>0</v>
      </c>
      <c r="EM608" s="67"/>
    </row>
    <row r="609" spans="1:143" outlineLevel="1" x14ac:dyDescent="0.2">
      <c r="A609" s="302" t="s">
        <v>738</v>
      </c>
      <c r="B609" s="303" t="s">
        <v>268</v>
      </c>
      <c r="C609" s="306" t="str">
        <f>IFERROR(IFERROR(IF(MATCH(B609,[1]SINAPI!$A$3:$A$7037,0),(PROPER(VLOOKUP(B609,[1]SINAPI!$A$3:$E$7037,5,0))),0),IFERROR(IF(MATCH(B609,'[1]CDHU-182'!$A$9:$A$4098,0),(UPPER(VLOOKUP(B609,'[1]CDHU-182'!$A$9:$H$4098,8,0))),0),IFERROR(IF(MATCH(B609,[1]FDE!$A$7:$A$3232,0),(VLOOKUP(B609,[1]FDE!$A$7:$E$3232,5,0)),0),IF(MATCH(B609,'[1]SIURB Edif'!$A$2:$A$2699,0),(PROPER(VLOOKUP(B609,'[1]SIURB Edif'!A$2:E$2699,5,0))),0))))," ")</f>
        <v>CDHU-182</v>
      </c>
      <c r="D609" s="169" t="s">
        <v>866</v>
      </c>
      <c r="E609" s="170" t="s">
        <v>75</v>
      </c>
      <c r="F609" s="174">
        <v>1</v>
      </c>
      <c r="G609" s="74"/>
      <c r="H609" s="177">
        <f t="shared" ref="H609:H614" si="993">ROUND(IFERROR(F609*G609," - "),2)</f>
        <v>0</v>
      </c>
      <c r="I609" s="178" t="e">
        <f t="shared" si="992"/>
        <v>#DIV/0!</v>
      </c>
      <c r="J609" s="19">
        <f t="shared" si="688"/>
        <v>1</v>
      </c>
      <c r="K609" s="68">
        <f t="shared" ref="K609:K614" si="994">SUM(L609:P609)</f>
        <v>0</v>
      </c>
      <c r="L609" s="69"/>
      <c r="M609" s="69"/>
      <c r="N609" s="69"/>
      <c r="O609" s="69"/>
      <c r="P609" s="69"/>
      <c r="Q609" s="73">
        <f t="shared" ref="Q609:Q614" si="995">K609*$H609</f>
        <v>0</v>
      </c>
      <c r="R609" s="68">
        <f t="shared" ref="R609:R614" si="996">SUM(S609:W609)</f>
        <v>0</v>
      </c>
      <c r="S609" s="69"/>
      <c r="T609" s="69"/>
      <c r="U609" s="69"/>
      <c r="V609" s="69"/>
      <c r="W609" s="69"/>
      <c r="X609" s="71">
        <f t="shared" ref="X609:X614" si="997">R609*$H609</f>
        <v>0</v>
      </c>
      <c r="Y609" s="68">
        <f t="shared" ref="Y609:Y614" si="998">SUM(Z609:AD609)</f>
        <v>0</v>
      </c>
      <c r="Z609" s="69"/>
      <c r="AA609" s="69"/>
      <c r="AB609" s="69"/>
      <c r="AC609" s="69"/>
      <c r="AD609" s="69"/>
      <c r="AE609" s="71">
        <f t="shared" ref="AE609:AE614" si="999">Y609*$H609</f>
        <v>0</v>
      </c>
      <c r="AF609" s="68">
        <f t="shared" ref="AF609:AF614" si="1000">SUM(AG609:AK609)</f>
        <v>0</v>
      </c>
      <c r="AG609" s="69"/>
      <c r="AH609" s="69"/>
      <c r="AI609" s="69"/>
      <c r="AJ609" s="69"/>
      <c r="AK609" s="69"/>
      <c r="AL609" s="71">
        <f t="shared" ref="AL609:AL614" si="1001">AF609*$H609</f>
        <v>0</v>
      </c>
      <c r="AM609" s="68">
        <f t="shared" ref="AM609:AM614" si="1002">SUM(AN609:AR609)</f>
        <v>0</v>
      </c>
      <c r="AN609" s="69"/>
      <c r="AO609" s="69"/>
      <c r="AP609" s="69"/>
      <c r="AQ609" s="69"/>
      <c r="AR609" s="69"/>
      <c r="AS609" s="71">
        <f t="shared" ref="AS609:AS614" si="1003">AM609*$H609</f>
        <v>0</v>
      </c>
      <c r="AT609" s="68">
        <f t="shared" ref="AT609:AT614" si="1004">SUM(AU609:AY609)</f>
        <v>0</v>
      </c>
      <c r="AU609" s="69"/>
      <c r="AV609" s="69"/>
      <c r="AW609" s="69"/>
      <c r="AX609" s="69"/>
      <c r="AY609" s="69"/>
      <c r="AZ609" s="71">
        <f t="shared" ref="AZ609:AZ614" si="1005">AT609*$H609</f>
        <v>0</v>
      </c>
      <c r="BA609" s="68">
        <f t="shared" ref="BA609:BA614" si="1006">SUM(BB609:BF609)</f>
        <v>0</v>
      </c>
      <c r="BB609" s="69"/>
      <c r="BC609" s="69"/>
      <c r="BD609" s="69"/>
      <c r="BE609" s="69"/>
      <c r="BF609" s="69"/>
      <c r="BG609" s="71">
        <f t="shared" ref="BG609:BG614" si="1007">BA609*$H609</f>
        <v>0</v>
      </c>
      <c r="BH609" s="68">
        <f t="shared" ref="BH609:BH614" si="1008">SUM(BI609:BM609)</f>
        <v>0</v>
      </c>
      <c r="BI609" s="69"/>
      <c r="BJ609" s="69"/>
      <c r="BK609" s="69"/>
      <c r="BL609" s="69"/>
      <c r="BM609" s="69"/>
      <c r="BN609" s="71">
        <f t="shared" ref="BN609:BN614" si="1009">BH609*$H609</f>
        <v>0</v>
      </c>
      <c r="BO609" s="68">
        <f t="shared" ref="BO609:BO614" si="1010">SUM(BP609:BT609)</f>
        <v>0</v>
      </c>
      <c r="BP609" s="69"/>
      <c r="BQ609" s="69"/>
      <c r="BR609" s="69"/>
      <c r="BS609" s="69"/>
      <c r="BT609" s="69"/>
      <c r="BU609" s="71">
        <f t="shared" ref="BU609:BU614" si="1011">BO609*$H609</f>
        <v>0</v>
      </c>
      <c r="BV609" s="68">
        <f t="shared" ref="BV609:BV614" si="1012">SUM(BW609:CA609)</f>
        <v>0</v>
      </c>
      <c r="BW609" s="69"/>
      <c r="BX609" s="69"/>
      <c r="BY609" s="69"/>
      <c r="BZ609" s="69"/>
      <c r="CA609" s="69"/>
      <c r="CB609" s="71">
        <f t="shared" ref="CB609:CB614" si="1013">BV609*$H609</f>
        <v>0</v>
      </c>
      <c r="CC609" s="68">
        <f t="shared" ref="CC609:CC614" si="1014">SUM(CD609:CH609)</f>
        <v>0</v>
      </c>
      <c r="CD609" s="69"/>
      <c r="CE609" s="69"/>
      <c r="CF609" s="69"/>
      <c r="CG609" s="69"/>
      <c r="CH609" s="69"/>
      <c r="CI609" s="71">
        <f t="shared" ref="CI609:CI614" si="1015">CC609*$H609</f>
        <v>0</v>
      </c>
      <c r="CJ609" s="68">
        <f t="shared" ref="CJ609:CJ614" si="1016">SUM(CK609:CO609)</f>
        <v>0</v>
      </c>
      <c r="CK609" s="69"/>
      <c r="CL609" s="69"/>
      <c r="CM609" s="69"/>
      <c r="CN609" s="69"/>
      <c r="CO609" s="69"/>
      <c r="CP609" s="71">
        <f t="shared" ref="CP609:CP614" si="1017">CJ609*$H609</f>
        <v>0</v>
      </c>
      <c r="CQ609" s="68">
        <f t="shared" ref="CQ609:CQ614" si="1018">SUM(CR609:CV609)</f>
        <v>0</v>
      </c>
      <c r="CR609" s="69"/>
      <c r="CS609" s="69"/>
      <c r="CT609" s="69"/>
      <c r="CU609" s="69"/>
      <c r="CV609" s="69"/>
      <c r="CW609" s="71">
        <f t="shared" ref="CW609:CW614" si="1019">CQ609*$H609</f>
        <v>0</v>
      </c>
      <c r="CX609" s="68">
        <f t="shared" ref="CX609:CX614" si="1020">SUM(CY609:DC609)</f>
        <v>0</v>
      </c>
      <c r="CY609" s="69"/>
      <c r="CZ609" s="69"/>
      <c r="DA609" s="69"/>
      <c r="DB609" s="69"/>
      <c r="DC609" s="69"/>
      <c r="DD609" s="71">
        <f t="shared" ref="DD609:DD614" si="1021">CX609*$H609</f>
        <v>0</v>
      </c>
      <c r="DE609" s="68">
        <f t="shared" ref="DE609:DE614" si="1022">SUM(DF609:DJ609)</f>
        <v>0</v>
      </c>
      <c r="DF609" s="69"/>
      <c r="DG609" s="69"/>
      <c r="DH609" s="69"/>
      <c r="DI609" s="69"/>
      <c r="DJ609" s="69"/>
      <c r="DK609" s="71">
        <f t="shared" ref="DK609:DK614" si="1023">DE609*$H609</f>
        <v>0</v>
      </c>
      <c r="DL609" s="68">
        <f t="shared" ref="DL609:DL614" si="1024">SUM(DM609:DQ609)</f>
        <v>0</v>
      </c>
      <c r="DM609" s="69"/>
      <c r="DN609" s="69"/>
      <c r="DO609" s="69"/>
      <c r="DP609" s="69"/>
      <c r="DQ609" s="69"/>
      <c r="DR609" s="71">
        <f t="shared" ref="DR609:DR614" si="1025">DL609*$H609</f>
        <v>0</v>
      </c>
      <c r="DS609" s="68">
        <f t="shared" ref="DS609:DS614" si="1026">SUM(DT609:DX609)</f>
        <v>0</v>
      </c>
      <c r="DT609" s="69"/>
      <c r="DU609" s="69"/>
      <c r="DV609" s="69"/>
      <c r="DW609" s="69"/>
      <c r="DX609" s="69"/>
      <c r="DY609" s="71">
        <f t="shared" ref="DY609:DY614" si="1027">DS609*$H609</f>
        <v>0</v>
      </c>
      <c r="DZ609" s="68">
        <f t="shared" ref="DZ609:DZ614" si="1028">SUM(EA609:EE609)</f>
        <v>0</v>
      </c>
      <c r="EA609" s="69"/>
      <c r="EB609" s="69"/>
      <c r="EC609" s="69"/>
      <c r="ED609" s="69"/>
      <c r="EE609" s="69"/>
      <c r="EF609" s="71">
        <f t="shared" ref="EF609:EF614" si="1029">DZ609*$H609</f>
        <v>0</v>
      </c>
      <c r="EG609" s="70">
        <f t="shared" si="689"/>
        <v>1</v>
      </c>
      <c r="EH609" s="73">
        <f t="shared" si="690"/>
        <v>0</v>
      </c>
      <c r="EI609" s="70">
        <f t="shared" si="691"/>
        <v>0</v>
      </c>
      <c r="EJ609" s="66">
        <f t="shared" si="692"/>
        <v>0</v>
      </c>
      <c r="EM609" s="67"/>
    </row>
    <row r="610" spans="1:143" outlineLevel="1" x14ac:dyDescent="0.2">
      <c r="A610" s="302" t="s">
        <v>739</v>
      </c>
      <c r="B610" s="303" t="s">
        <v>256</v>
      </c>
      <c r="C610" s="306" t="str">
        <f>IFERROR(IFERROR(IF(MATCH(B610,[1]SINAPI!$A$3:$A$7037,0),(PROPER(VLOOKUP(B610,[1]SINAPI!$A$3:$E$7037,5,0))),0),IFERROR(IF(MATCH(B610,'[1]CDHU-182'!$A$9:$A$4098,0),(UPPER(VLOOKUP(B610,'[1]CDHU-182'!$A$9:$H$4098,8,0))),0),IFERROR(IF(MATCH(B610,[1]FDE!$A$7:$A$3232,0),(VLOOKUP(B610,[1]FDE!$A$7:$E$3232,5,0)),0),IF(MATCH(B610,'[1]SIURB Edif'!$A$2:$A$2699,0),(PROPER(VLOOKUP(B610,'[1]SIURB Edif'!A$2:E$2699,5,0))),0))))," ")</f>
        <v>CDHU-182</v>
      </c>
      <c r="D610" s="169" t="s">
        <v>867</v>
      </c>
      <c r="E610" s="170" t="s">
        <v>75</v>
      </c>
      <c r="F610" s="174">
        <v>1</v>
      </c>
      <c r="G610" s="74"/>
      <c r="H610" s="177">
        <f t="shared" si="993"/>
        <v>0</v>
      </c>
      <c r="I610" s="178" t="e">
        <f t="shared" si="992"/>
        <v>#DIV/0!</v>
      </c>
      <c r="J610" s="19">
        <f t="shared" si="688"/>
        <v>1</v>
      </c>
      <c r="K610" s="68">
        <f t="shared" si="994"/>
        <v>0</v>
      </c>
      <c r="L610" s="69"/>
      <c r="M610" s="69"/>
      <c r="N610" s="69"/>
      <c r="O610" s="69"/>
      <c r="P610" s="69"/>
      <c r="Q610" s="73">
        <f t="shared" si="995"/>
        <v>0</v>
      </c>
      <c r="R610" s="68">
        <f t="shared" si="996"/>
        <v>0</v>
      </c>
      <c r="S610" s="69"/>
      <c r="T610" s="69"/>
      <c r="U610" s="69"/>
      <c r="V610" s="69"/>
      <c r="W610" s="69"/>
      <c r="X610" s="71">
        <f t="shared" si="997"/>
        <v>0</v>
      </c>
      <c r="Y610" s="68">
        <f t="shared" si="998"/>
        <v>0</v>
      </c>
      <c r="Z610" s="69"/>
      <c r="AA610" s="69"/>
      <c r="AB610" s="69"/>
      <c r="AC610" s="69"/>
      <c r="AD610" s="69"/>
      <c r="AE610" s="71">
        <f t="shared" si="999"/>
        <v>0</v>
      </c>
      <c r="AF610" s="68">
        <f t="shared" si="1000"/>
        <v>0</v>
      </c>
      <c r="AG610" s="69"/>
      <c r="AH610" s="69"/>
      <c r="AI610" s="69"/>
      <c r="AJ610" s="69"/>
      <c r="AK610" s="69"/>
      <c r="AL610" s="71">
        <f t="shared" si="1001"/>
        <v>0</v>
      </c>
      <c r="AM610" s="68">
        <f t="shared" si="1002"/>
        <v>0</v>
      </c>
      <c r="AN610" s="69"/>
      <c r="AO610" s="69"/>
      <c r="AP610" s="69"/>
      <c r="AQ610" s="69"/>
      <c r="AR610" s="69"/>
      <c r="AS610" s="71">
        <f t="shared" si="1003"/>
        <v>0</v>
      </c>
      <c r="AT610" s="68">
        <f t="shared" si="1004"/>
        <v>0</v>
      </c>
      <c r="AU610" s="69"/>
      <c r="AV610" s="69"/>
      <c r="AW610" s="69"/>
      <c r="AX610" s="69"/>
      <c r="AY610" s="69"/>
      <c r="AZ610" s="71">
        <f t="shared" si="1005"/>
        <v>0</v>
      </c>
      <c r="BA610" s="68">
        <f t="shared" si="1006"/>
        <v>0</v>
      </c>
      <c r="BB610" s="69"/>
      <c r="BC610" s="69"/>
      <c r="BD610" s="69"/>
      <c r="BE610" s="69"/>
      <c r="BF610" s="69"/>
      <c r="BG610" s="71">
        <f t="shared" si="1007"/>
        <v>0</v>
      </c>
      <c r="BH610" s="68">
        <f t="shared" si="1008"/>
        <v>0</v>
      </c>
      <c r="BI610" s="69"/>
      <c r="BJ610" s="69"/>
      <c r="BK610" s="69"/>
      <c r="BL610" s="69"/>
      <c r="BM610" s="69"/>
      <c r="BN610" s="71">
        <f t="shared" si="1009"/>
        <v>0</v>
      </c>
      <c r="BO610" s="68">
        <f t="shared" si="1010"/>
        <v>0</v>
      </c>
      <c r="BP610" s="69"/>
      <c r="BQ610" s="69"/>
      <c r="BR610" s="69"/>
      <c r="BS610" s="69"/>
      <c r="BT610" s="69"/>
      <c r="BU610" s="71">
        <f t="shared" si="1011"/>
        <v>0</v>
      </c>
      <c r="BV610" s="68">
        <f t="shared" si="1012"/>
        <v>0</v>
      </c>
      <c r="BW610" s="69"/>
      <c r="BX610" s="69"/>
      <c r="BY610" s="69"/>
      <c r="BZ610" s="69"/>
      <c r="CA610" s="69"/>
      <c r="CB610" s="71">
        <f t="shared" si="1013"/>
        <v>0</v>
      </c>
      <c r="CC610" s="68">
        <f t="shared" si="1014"/>
        <v>0</v>
      </c>
      <c r="CD610" s="69"/>
      <c r="CE610" s="69"/>
      <c r="CF610" s="69"/>
      <c r="CG610" s="69"/>
      <c r="CH610" s="69"/>
      <c r="CI610" s="71">
        <f t="shared" si="1015"/>
        <v>0</v>
      </c>
      <c r="CJ610" s="68">
        <f t="shared" si="1016"/>
        <v>0</v>
      </c>
      <c r="CK610" s="69"/>
      <c r="CL610" s="69"/>
      <c r="CM610" s="69"/>
      <c r="CN610" s="69"/>
      <c r="CO610" s="69"/>
      <c r="CP610" s="71">
        <f t="shared" si="1017"/>
        <v>0</v>
      </c>
      <c r="CQ610" s="68">
        <f t="shared" si="1018"/>
        <v>0</v>
      </c>
      <c r="CR610" s="69"/>
      <c r="CS610" s="69"/>
      <c r="CT610" s="69"/>
      <c r="CU610" s="69"/>
      <c r="CV610" s="69"/>
      <c r="CW610" s="71">
        <f t="shared" si="1019"/>
        <v>0</v>
      </c>
      <c r="CX610" s="68">
        <f t="shared" si="1020"/>
        <v>0</v>
      </c>
      <c r="CY610" s="69"/>
      <c r="CZ610" s="69"/>
      <c r="DA610" s="69"/>
      <c r="DB610" s="69"/>
      <c r="DC610" s="69"/>
      <c r="DD610" s="71">
        <f t="shared" si="1021"/>
        <v>0</v>
      </c>
      <c r="DE610" s="68">
        <f t="shared" si="1022"/>
        <v>0</v>
      </c>
      <c r="DF610" s="69"/>
      <c r="DG610" s="69"/>
      <c r="DH610" s="69"/>
      <c r="DI610" s="69"/>
      <c r="DJ610" s="69"/>
      <c r="DK610" s="71">
        <f t="shared" si="1023"/>
        <v>0</v>
      </c>
      <c r="DL610" s="68">
        <f t="shared" si="1024"/>
        <v>0</v>
      </c>
      <c r="DM610" s="69"/>
      <c r="DN610" s="69"/>
      <c r="DO610" s="69"/>
      <c r="DP610" s="69"/>
      <c r="DQ610" s="69"/>
      <c r="DR610" s="71">
        <f t="shared" si="1025"/>
        <v>0</v>
      </c>
      <c r="DS610" s="68">
        <f t="shared" si="1026"/>
        <v>0</v>
      </c>
      <c r="DT610" s="69"/>
      <c r="DU610" s="69"/>
      <c r="DV610" s="69"/>
      <c r="DW610" s="69"/>
      <c r="DX610" s="69"/>
      <c r="DY610" s="71">
        <f t="shared" si="1027"/>
        <v>0</v>
      </c>
      <c r="DZ610" s="68">
        <f t="shared" si="1028"/>
        <v>0</v>
      </c>
      <c r="EA610" s="69"/>
      <c r="EB610" s="69"/>
      <c r="EC610" s="69"/>
      <c r="ED610" s="69"/>
      <c r="EE610" s="69"/>
      <c r="EF610" s="71">
        <f t="shared" si="1029"/>
        <v>0</v>
      </c>
      <c r="EG610" s="70">
        <f t="shared" si="689"/>
        <v>1</v>
      </c>
      <c r="EH610" s="73">
        <f t="shared" si="690"/>
        <v>0</v>
      </c>
      <c r="EI610" s="70">
        <f t="shared" si="691"/>
        <v>0</v>
      </c>
      <c r="EJ610" s="66">
        <f t="shared" si="692"/>
        <v>0</v>
      </c>
      <c r="EM610" s="67"/>
    </row>
    <row r="611" spans="1:143" outlineLevel="1" x14ac:dyDescent="0.2">
      <c r="A611" s="302" t="s">
        <v>740</v>
      </c>
      <c r="B611" s="303" t="s">
        <v>255</v>
      </c>
      <c r="C611" s="306" t="str">
        <f>IFERROR(IFERROR(IF(MATCH(B611,[1]SINAPI!$A$3:$A$7037,0),(PROPER(VLOOKUP(B611,[1]SINAPI!$A$3:$E$7037,5,0))),0),IFERROR(IF(MATCH(B611,'[1]CDHU-182'!$A$9:$A$4098,0),(UPPER(VLOOKUP(B611,'[1]CDHU-182'!$A$9:$H$4098,8,0))),0),IFERROR(IF(MATCH(B611,[1]FDE!$A$7:$A$3232,0),(VLOOKUP(B611,[1]FDE!$A$7:$E$3232,5,0)),0),IF(MATCH(B611,'[1]SIURB Edif'!$A$2:$A$2699,0),(PROPER(VLOOKUP(B611,'[1]SIURB Edif'!A$2:E$2699,5,0))),0))))," ")</f>
        <v>CDHU-182</v>
      </c>
      <c r="D611" s="169" t="s">
        <v>864</v>
      </c>
      <c r="E611" s="170" t="s">
        <v>75</v>
      </c>
      <c r="F611" s="174">
        <v>1</v>
      </c>
      <c r="G611" s="74"/>
      <c r="H611" s="177">
        <f t="shared" si="993"/>
        <v>0</v>
      </c>
      <c r="I611" s="178" t="e">
        <f t="shared" si="992"/>
        <v>#DIV/0!</v>
      </c>
      <c r="J611" s="19">
        <f t="shared" si="688"/>
        <v>1</v>
      </c>
      <c r="K611" s="68">
        <f t="shared" si="994"/>
        <v>0</v>
      </c>
      <c r="L611" s="69"/>
      <c r="M611" s="69"/>
      <c r="N611" s="69"/>
      <c r="O611" s="69"/>
      <c r="P611" s="69"/>
      <c r="Q611" s="73">
        <f t="shared" si="995"/>
        <v>0</v>
      </c>
      <c r="R611" s="68">
        <f t="shared" si="996"/>
        <v>0</v>
      </c>
      <c r="S611" s="69"/>
      <c r="T611" s="69"/>
      <c r="U611" s="69"/>
      <c r="V611" s="69"/>
      <c r="W611" s="69"/>
      <c r="X611" s="71">
        <f t="shared" si="997"/>
        <v>0</v>
      </c>
      <c r="Y611" s="68">
        <f t="shared" si="998"/>
        <v>0</v>
      </c>
      <c r="Z611" s="69"/>
      <c r="AA611" s="69"/>
      <c r="AB611" s="69"/>
      <c r="AC611" s="69"/>
      <c r="AD611" s="69"/>
      <c r="AE611" s="71">
        <f t="shared" si="999"/>
        <v>0</v>
      </c>
      <c r="AF611" s="68">
        <f t="shared" si="1000"/>
        <v>0</v>
      </c>
      <c r="AG611" s="69"/>
      <c r="AH611" s="69"/>
      <c r="AI611" s="69"/>
      <c r="AJ611" s="69"/>
      <c r="AK611" s="69"/>
      <c r="AL611" s="71">
        <f t="shared" si="1001"/>
        <v>0</v>
      </c>
      <c r="AM611" s="68">
        <f t="shared" si="1002"/>
        <v>0</v>
      </c>
      <c r="AN611" s="69"/>
      <c r="AO611" s="69"/>
      <c r="AP611" s="69"/>
      <c r="AQ611" s="69"/>
      <c r="AR611" s="69"/>
      <c r="AS611" s="71">
        <f t="shared" si="1003"/>
        <v>0</v>
      </c>
      <c r="AT611" s="68">
        <f t="shared" si="1004"/>
        <v>0</v>
      </c>
      <c r="AU611" s="69"/>
      <c r="AV611" s="69"/>
      <c r="AW611" s="69"/>
      <c r="AX611" s="69"/>
      <c r="AY611" s="69"/>
      <c r="AZ611" s="71">
        <f t="shared" si="1005"/>
        <v>0</v>
      </c>
      <c r="BA611" s="68">
        <f t="shared" si="1006"/>
        <v>0</v>
      </c>
      <c r="BB611" s="69"/>
      <c r="BC611" s="69"/>
      <c r="BD611" s="69"/>
      <c r="BE611" s="69"/>
      <c r="BF611" s="69"/>
      <c r="BG611" s="71">
        <f t="shared" si="1007"/>
        <v>0</v>
      </c>
      <c r="BH611" s="68">
        <f t="shared" si="1008"/>
        <v>0</v>
      </c>
      <c r="BI611" s="69"/>
      <c r="BJ611" s="69"/>
      <c r="BK611" s="69"/>
      <c r="BL611" s="69"/>
      <c r="BM611" s="69"/>
      <c r="BN611" s="71">
        <f t="shared" si="1009"/>
        <v>0</v>
      </c>
      <c r="BO611" s="68">
        <f t="shared" si="1010"/>
        <v>0</v>
      </c>
      <c r="BP611" s="69"/>
      <c r="BQ611" s="69"/>
      <c r="BR611" s="69"/>
      <c r="BS611" s="69"/>
      <c r="BT611" s="69"/>
      <c r="BU611" s="71">
        <f t="shared" si="1011"/>
        <v>0</v>
      </c>
      <c r="BV611" s="68">
        <f t="shared" si="1012"/>
        <v>0</v>
      </c>
      <c r="BW611" s="69"/>
      <c r="BX611" s="69"/>
      <c r="BY611" s="69"/>
      <c r="BZ611" s="69"/>
      <c r="CA611" s="69"/>
      <c r="CB611" s="71">
        <f t="shared" si="1013"/>
        <v>0</v>
      </c>
      <c r="CC611" s="68">
        <f t="shared" si="1014"/>
        <v>0</v>
      </c>
      <c r="CD611" s="69"/>
      <c r="CE611" s="69"/>
      <c r="CF611" s="69"/>
      <c r="CG611" s="69"/>
      <c r="CH611" s="69"/>
      <c r="CI611" s="71">
        <f t="shared" si="1015"/>
        <v>0</v>
      </c>
      <c r="CJ611" s="68">
        <f t="shared" si="1016"/>
        <v>0</v>
      </c>
      <c r="CK611" s="69"/>
      <c r="CL611" s="69"/>
      <c r="CM611" s="69"/>
      <c r="CN611" s="69"/>
      <c r="CO611" s="69"/>
      <c r="CP611" s="71">
        <f t="shared" si="1017"/>
        <v>0</v>
      </c>
      <c r="CQ611" s="68">
        <f t="shared" si="1018"/>
        <v>0</v>
      </c>
      <c r="CR611" s="69"/>
      <c r="CS611" s="69"/>
      <c r="CT611" s="69"/>
      <c r="CU611" s="69"/>
      <c r="CV611" s="69"/>
      <c r="CW611" s="71">
        <f t="shared" si="1019"/>
        <v>0</v>
      </c>
      <c r="CX611" s="68">
        <f t="shared" si="1020"/>
        <v>0</v>
      </c>
      <c r="CY611" s="69"/>
      <c r="CZ611" s="69"/>
      <c r="DA611" s="69"/>
      <c r="DB611" s="69"/>
      <c r="DC611" s="69"/>
      <c r="DD611" s="71">
        <f t="shared" si="1021"/>
        <v>0</v>
      </c>
      <c r="DE611" s="68">
        <f t="shared" si="1022"/>
        <v>0</v>
      </c>
      <c r="DF611" s="69"/>
      <c r="DG611" s="69"/>
      <c r="DH611" s="69"/>
      <c r="DI611" s="69"/>
      <c r="DJ611" s="69"/>
      <c r="DK611" s="71">
        <f t="shared" si="1023"/>
        <v>0</v>
      </c>
      <c r="DL611" s="68">
        <f t="shared" si="1024"/>
        <v>0</v>
      </c>
      <c r="DM611" s="69"/>
      <c r="DN611" s="69"/>
      <c r="DO611" s="69"/>
      <c r="DP611" s="69"/>
      <c r="DQ611" s="69"/>
      <c r="DR611" s="71">
        <f t="shared" si="1025"/>
        <v>0</v>
      </c>
      <c r="DS611" s="68">
        <f t="shared" si="1026"/>
        <v>0</v>
      </c>
      <c r="DT611" s="69"/>
      <c r="DU611" s="69"/>
      <c r="DV611" s="69"/>
      <c r="DW611" s="69"/>
      <c r="DX611" s="69"/>
      <c r="DY611" s="71">
        <f t="shared" si="1027"/>
        <v>0</v>
      </c>
      <c r="DZ611" s="68">
        <f t="shared" si="1028"/>
        <v>0</v>
      </c>
      <c r="EA611" s="69"/>
      <c r="EB611" s="69"/>
      <c r="EC611" s="69"/>
      <c r="ED611" s="69"/>
      <c r="EE611" s="69"/>
      <c r="EF611" s="71">
        <f t="shared" si="1029"/>
        <v>0</v>
      </c>
      <c r="EG611" s="70">
        <f t="shared" si="689"/>
        <v>1</v>
      </c>
      <c r="EH611" s="73">
        <f t="shared" si="690"/>
        <v>0</v>
      </c>
      <c r="EI611" s="70">
        <f t="shared" si="691"/>
        <v>0</v>
      </c>
      <c r="EJ611" s="66">
        <f t="shared" si="692"/>
        <v>0</v>
      </c>
      <c r="EM611" s="67"/>
    </row>
    <row r="612" spans="1:143" outlineLevel="1" x14ac:dyDescent="0.2">
      <c r="A612" s="302" t="s">
        <v>741</v>
      </c>
      <c r="B612" s="303" t="s">
        <v>269</v>
      </c>
      <c r="C612" s="306" t="str">
        <f>IFERROR(IFERROR(IF(MATCH(B612,[1]SINAPI!$A$3:$A$7037,0),(PROPER(VLOOKUP(B612,[1]SINAPI!$A$3:$E$7037,5,0))),0),IFERROR(IF(MATCH(B612,'[1]CDHU-182'!$A$9:$A$4098,0),(UPPER(VLOOKUP(B612,'[1]CDHU-182'!$A$9:$H$4098,8,0))),0),IFERROR(IF(MATCH(B612,[1]FDE!$A$7:$A$3232,0),(VLOOKUP(B612,[1]FDE!$A$7:$E$3232,5,0)),0),IF(MATCH(B612,'[1]SIURB Edif'!$A$2:$A$2699,0),(PROPER(VLOOKUP(B612,'[1]SIURB Edif'!A$2:E$2699,5,0))),0))))," ")</f>
        <v>CDHU-182</v>
      </c>
      <c r="D612" s="169" t="s">
        <v>868</v>
      </c>
      <c r="E612" s="170" t="s">
        <v>75</v>
      </c>
      <c r="F612" s="174">
        <v>1</v>
      </c>
      <c r="G612" s="74"/>
      <c r="H612" s="177">
        <f t="shared" si="993"/>
        <v>0</v>
      </c>
      <c r="I612" s="178" t="e">
        <f t="shared" si="992"/>
        <v>#DIV/0!</v>
      </c>
      <c r="J612" s="19">
        <f t="shared" si="688"/>
        <v>1</v>
      </c>
      <c r="K612" s="68">
        <f t="shared" si="994"/>
        <v>0</v>
      </c>
      <c r="L612" s="69"/>
      <c r="M612" s="69"/>
      <c r="N612" s="69"/>
      <c r="O612" s="69"/>
      <c r="P612" s="69"/>
      <c r="Q612" s="73">
        <f t="shared" si="995"/>
        <v>0</v>
      </c>
      <c r="R612" s="68">
        <f t="shared" si="996"/>
        <v>0</v>
      </c>
      <c r="S612" s="69"/>
      <c r="T612" s="69"/>
      <c r="U612" s="69"/>
      <c r="V612" s="69"/>
      <c r="W612" s="69"/>
      <c r="X612" s="71">
        <f t="shared" si="997"/>
        <v>0</v>
      </c>
      <c r="Y612" s="68">
        <f t="shared" si="998"/>
        <v>0</v>
      </c>
      <c r="Z612" s="69"/>
      <c r="AA612" s="69"/>
      <c r="AB612" s="69"/>
      <c r="AC612" s="69"/>
      <c r="AD612" s="69"/>
      <c r="AE612" s="71">
        <f t="shared" si="999"/>
        <v>0</v>
      </c>
      <c r="AF612" s="68">
        <f t="shared" si="1000"/>
        <v>0</v>
      </c>
      <c r="AG612" s="69"/>
      <c r="AH612" s="69"/>
      <c r="AI612" s="69"/>
      <c r="AJ612" s="69"/>
      <c r="AK612" s="69"/>
      <c r="AL612" s="71">
        <f t="shared" si="1001"/>
        <v>0</v>
      </c>
      <c r="AM612" s="68">
        <f t="shared" si="1002"/>
        <v>0</v>
      </c>
      <c r="AN612" s="69"/>
      <c r="AO612" s="69"/>
      <c r="AP612" s="69"/>
      <c r="AQ612" s="69"/>
      <c r="AR612" s="69"/>
      <c r="AS612" s="71">
        <f t="shared" si="1003"/>
        <v>0</v>
      </c>
      <c r="AT612" s="68">
        <f t="shared" si="1004"/>
        <v>0</v>
      </c>
      <c r="AU612" s="69"/>
      <c r="AV612" s="69"/>
      <c r="AW612" s="69"/>
      <c r="AX612" s="69"/>
      <c r="AY612" s="69"/>
      <c r="AZ612" s="71">
        <f t="shared" si="1005"/>
        <v>0</v>
      </c>
      <c r="BA612" s="68">
        <f t="shared" si="1006"/>
        <v>0</v>
      </c>
      <c r="BB612" s="69"/>
      <c r="BC612" s="69"/>
      <c r="BD612" s="69"/>
      <c r="BE612" s="69"/>
      <c r="BF612" s="69"/>
      <c r="BG612" s="71">
        <f t="shared" si="1007"/>
        <v>0</v>
      </c>
      <c r="BH612" s="68">
        <f t="shared" si="1008"/>
        <v>0</v>
      </c>
      <c r="BI612" s="69"/>
      <c r="BJ612" s="69"/>
      <c r="BK612" s="69"/>
      <c r="BL612" s="69"/>
      <c r="BM612" s="69"/>
      <c r="BN612" s="71">
        <f t="shared" si="1009"/>
        <v>0</v>
      </c>
      <c r="BO612" s="68">
        <f t="shared" si="1010"/>
        <v>0</v>
      </c>
      <c r="BP612" s="69"/>
      <c r="BQ612" s="69"/>
      <c r="BR612" s="69"/>
      <c r="BS612" s="69"/>
      <c r="BT612" s="69"/>
      <c r="BU612" s="71">
        <f t="shared" si="1011"/>
        <v>0</v>
      </c>
      <c r="BV612" s="68">
        <f t="shared" si="1012"/>
        <v>0</v>
      </c>
      <c r="BW612" s="69"/>
      <c r="BX612" s="69"/>
      <c r="BY612" s="69"/>
      <c r="BZ612" s="69"/>
      <c r="CA612" s="69"/>
      <c r="CB612" s="71">
        <f t="shared" si="1013"/>
        <v>0</v>
      </c>
      <c r="CC612" s="68">
        <f t="shared" si="1014"/>
        <v>0</v>
      </c>
      <c r="CD612" s="69"/>
      <c r="CE612" s="69"/>
      <c r="CF612" s="69"/>
      <c r="CG612" s="69"/>
      <c r="CH612" s="69"/>
      <c r="CI612" s="71">
        <f t="shared" si="1015"/>
        <v>0</v>
      </c>
      <c r="CJ612" s="68">
        <f t="shared" si="1016"/>
        <v>0</v>
      </c>
      <c r="CK612" s="69"/>
      <c r="CL612" s="69"/>
      <c r="CM612" s="69"/>
      <c r="CN612" s="69"/>
      <c r="CO612" s="69"/>
      <c r="CP612" s="71">
        <f t="shared" si="1017"/>
        <v>0</v>
      </c>
      <c r="CQ612" s="68">
        <f t="shared" si="1018"/>
        <v>0</v>
      </c>
      <c r="CR612" s="69"/>
      <c r="CS612" s="69"/>
      <c r="CT612" s="69"/>
      <c r="CU612" s="69"/>
      <c r="CV612" s="69"/>
      <c r="CW612" s="71">
        <f t="shared" si="1019"/>
        <v>0</v>
      </c>
      <c r="CX612" s="68">
        <f t="shared" si="1020"/>
        <v>0</v>
      </c>
      <c r="CY612" s="69"/>
      <c r="CZ612" s="69"/>
      <c r="DA612" s="69"/>
      <c r="DB612" s="69"/>
      <c r="DC612" s="69"/>
      <c r="DD612" s="71">
        <f t="shared" si="1021"/>
        <v>0</v>
      </c>
      <c r="DE612" s="68">
        <f t="shared" si="1022"/>
        <v>0</v>
      </c>
      <c r="DF612" s="69"/>
      <c r="DG612" s="69"/>
      <c r="DH612" s="69"/>
      <c r="DI612" s="69"/>
      <c r="DJ612" s="69"/>
      <c r="DK612" s="71">
        <f t="shared" si="1023"/>
        <v>0</v>
      </c>
      <c r="DL612" s="68">
        <f t="shared" si="1024"/>
        <v>0</v>
      </c>
      <c r="DM612" s="69"/>
      <c r="DN612" s="69"/>
      <c r="DO612" s="69"/>
      <c r="DP612" s="69"/>
      <c r="DQ612" s="69"/>
      <c r="DR612" s="71">
        <f t="shared" si="1025"/>
        <v>0</v>
      </c>
      <c r="DS612" s="68">
        <f t="shared" si="1026"/>
        <v>0</v>
      </c>
      <c r="DT612" s="69"/>
      <c r="DU612" s="69"/>
      <c r="DV612" s="69"/>
      <c r="DW612" s="69"/>
      <c r="DX612" s="69"/>
      <c r="DY612" s="71">
        <f t="shared" si="1027"/>
        <v>0</v>
      </c>
      <c r="DZ612" s="68">
        <f t="shared" si="1028"/>
        <v>0</v>
      </c>
      <c r="EA612" s="69"/>
      <c r="EB612" s="69"/>
      <c r="EC612" s="69"/>
      <c r="ED612" s="69"/>
      <c r="EE612" s="69"/>
      <c r="EF612" s="71">
        <f t="shared" si="1029"/>
        <v>0</v>
      </c>
      <c r="EG612" s="70">
        <f t="shared" si="689"/>
        <v>1</v>
      </c>
      <c r="EH612" s="73">
        <f t="shared" si="690"/>
        <v>0</v>
      </c>
      <c r="EI612" s="70">
        <f t="shared" si="691"/>
        <v>0</v>
      </c>
      <c r="EJ612" s="66">
        <f t="shared" si="692"/>
        <v>0</v>
      </c>
      <c r="EM612" s="67"/>
    </row>
    <row r="613" spans="1:143" outlineLevel="1" x14ac:dyDescent="0.2">
      <c r="A613" s="302" t="s">
        <v>742</v>
      </c>
      <c r="B613" s="303" t="s">
        <v>270</v>
      </c>
      <c r="C613" s="306" t="str">
        <f>IFERROR(IFERROR(IF(MATCH(B613,[1]SINAPI!$A$3:$A$7037,0),(PROPER(VLOOKUP(B613,[1]SINAPI!$A$3:$E$7037,5,0))),0),IFERROR(IF(MATCH(B613,'[1]CDHU-182'!$A$9:$A$4098,0),(UPPER(VLOOKUP(B613,'[1]CDHU-182'!$A$9:$H$4098,8,0))),0),IFERROR(IF(MATCH(B613,[1]FDE!$A$7:$A$3232,0),(VLOOKUP(B613,[1]FDE!$A$7:$E$3232,5,0)),0),IF(MATCH(B613,'[1]SIURB Edif'!$A$2:$A$2699,0),(PROPER(VLOOKUP(B613,'[1]SIURB Edif'!A$2:E$2699,5,0))),0))))," ")</f>
        <v>CDHU-182</v>
      </c>
      <c r="D613" s="169" t="s">
        <v>869</v>
      </c>
      <c r="E613" s="170" t="s">
        <v>75</v>
      </c>
      <c r="F613" s="174">
        <v>1</v>
      </c>
      <c r="G613" s="74"/>
      <c r="H613" s="177">
        <f t="shared" si="993"/>
        <v>0</v>
      </c>
      <c r="I613" s="178" t="e">
        <f t="shared" si="992"/>
        <v>#DIV/0!</v>
      </c>
      <c r="J613" s="19">
        <f t="shared" si="688"/>
        <v>1</v>
      </c>
      <c r="K613" s="68">
        <f t="shared" si="994"/>
        <v>0</v>
      </c>
      <c r="L613" s="69"/>
      <c r="M613" s="69"/>
      <c r="N613" s="69"/>
      <c r="O613" s="69"/>
      <c r="P613" s="69"/>
      <c r="Q613" s="73">
        <f t="shared" si="995"/>
        <v>0</v>
      </c>
      <c r="R613" s="68">
        <f t="shared" si="996"/>
        <v>0</v>
      </c>
      <c r="S613" s="69"/>
      <c r="T613" s="69"/>
      <c r="U613" s="69"/>
      <c r="V613" s="69"/>
      <c r="W613" s="69"/>
      <c r="X613" s="71">
        <f t="shared" si="997"/>
        <v>0</v>
      </c>
      <c r="Y613" s="68">
        <f t="shared" si="998"/>
        <v>0</v>
      </c>
      <c r="Z613" s="69"/>
      <c r="AA613" s="69"/>
      <c r="AB613" s="69"/>
      <c r="AC613" s="69"/>
      <c r="AD613" s="69"/>
      <c r="AE613" s="71">
        <f t="shared" si="999"/>
        <v>0</v>
      </c>
      <c r="AF613" s="68">
        <f t="shared" si="1000"/>
        <v>0</v>
      </c>
      <c r="AG613" s="69"/>
      <c r="AH613" s="69"/>
      <c r="AI613" s="69"/>
      <c r="AJ613" s="69"/>
      <c r="AK613" s="69"/>
      <c r="AL613" s="71">
        <f t="shared" si="1001"/>
        <v>0</v>
      </c>
      <c r="AM613" s="68">
        <f t="shared" si="1002"/>
        <v>0</v>
      </c>
      <c r="AN613" s="69"/>
      <c r="AO613" s="69"/>
      <c r="AP613" s="69"/>
      <c r="AQ613" s="69"/>
      <c r="AR613" s="69"/>
      <c r="AS613" s="71">
        <f t="shared" si="1003"/>
        <v>0</v>
      </c>
      <c r="AT613" s="68">
        <f t="shared" si="1004"/>
        <v>0</v>
      </c>
      <c r="AU613" s="69"/>
      <c r="AV613" s="69"/>
      <c r="AW613" s="69"/>
      <c r="AX613" s="69"/>
      <c r="AY613" s="69"/>
      <c r="AZ613" s="71">
        <f t="shared" si="1005"/>
        <v>0</v>
      </c>
      <c r="BA613" s="68">
        <f t="shared" si="1006"/>
        <v>0</v>
      </c>
      <c r="BB613" s="69"/>
      <c r="BC613" s="69"/>
      <c r="BD613" s="69"/>
      <c r="BE613" s="69"/>
      <c r="BF613" s="69"/>
      <c r="BG613" s="71">
        <f t="shared" si="1007"/>
        <v>0</v>
      </c>
      <c r="BH613" s="68">
        <f t="shared" si="1008"/>
        <v>0</v>
      </c>
      <c r="BI613" s="69"/>
      <c r="BJ613" s="69"/>
      <c r="BK613" s="69"/>
      <c r="BL613" s="69"/>
      <c r="BM613" s="69"/>
      <c r="BN613" s="71">
        <f t="shared" si="1009"/>
        <v>0</v>
      </c>
      <c r="BO613" s="68">
        <f t="shared" si="1010"/>
        <v>0</v>
      </c>
      <c r="BP613" s="69"/>
      <c r="BQ613" s="69"/>
      <c r="BR613" s="69"/>
      <c r="BS613" s="69"/>
      <c r="BT613" s="69"/>
      <c r="BU613" s="71">
        <f t="shared" si="1011"/>
        <v>0</v>
      </c>
      <c r="BV613" s="68">
        <f t="shared" si="1012"/>
        <v>0</v>
      </c>
      <c r="BW613" s="69"/>
      <c r="BX613" s="69"/>
      <c r="BY613" s="69"/>
      <c r="BZ613" s="69"/>
      <c r="CA613" s="69"/>
      <c r="CB613" s="71">
        <f t="shared" si="1013"/>
        <v>0</v>
      </c>
      <c r="CC613" s="68">
        <f t="shared" si="1014"/>
        <v>0</v>
      </c>
      <c r="CD613" s="69"/>
      <c r="CE613" s="69"/>
      <c r="CF613" s="69"/>
      <c r="CG613" s="69"/>
      <c r="CH613" s="69"/>
      <c r="CI613" s="71">
        <f t="shared" si="1015"/>
        <v>0</v>
      </c>
      <c r="CJ613" s="68">
        <f t="shared" si="1016"/>
        <v>0</v>
      </c>
      <c r="CK613" s="69"/>
      <c r="CL613" s="69"/>
      <c r="CM613" s="69"/>
      <c r="CN613" s="69"/>
      <c r="CO613" s="69"/>
      <c r="CP613" s="71">
        <f t="shared" si="1017"/>
        <v>0</v>
      </c>
      <c r="CQ613" s="68">
        <f t="shared" si="1018"/>
        <v>0</v>
      </c>
      <c r="CR613" s="69"/>
      <c r="CS613" s="69"/>
      <c r="CT613" s="69"/>
      <c r="CU613" s="69"/>
      <c r="CV613" s="69"/>
      <c r="CW613" s="71">
        <f t="shared" si="1019"/>
        <v>0</v>
      </c>
      <c r="CX613" s="68">
        <f t="shared" si="1020"/>
        <v>0</v>
      </c>
      <c r="CY613" s="69"/>
      <c r="CZ613" s="69"/>
      <c r="DA613" s="69"/>
      <c r="DB613" s="69"/>
      <c r="DC613" s="69"/>
      <c r="DD613" s="71">
        <f t="shared" si="1021"/>
        <v>0</v>
      </c>
      <c r="DE613" s="68">
        <f t="shared" si="1022"/>
        <v>0</v>
      </c>
      <c r="DF613" s="69"/>
      <c r="DG613" s="69"/>
      <c r="DH613" s="69"/>
      <c r="DI613" s="69"/>
      <c r="DJ613" s="69"/>
      <c r="DK613" s="71">
        <f t="shared" si="1023"/>
        <v>0</v>
      </c>
      <c r="DL613" s="68">
        <f t="shared" si="1024"/>
        <v>0</v>
      </c>
      <c r="DM613" s="69"/>
      <c r="DN613" s="69"/>
      <c r="DO613" s="69"/>
      <c r="DP613" s="69"/>
      <c r="DQ613" s="69"/>
      <c r="DR613" s="71">
        <f t="shared" si="1025"/>
        <v>0</v>
      </c>
      <c r="DS613" s="68">
        <f t="shared" si="1026"/>
        <v>0</v>
      </c>
      <c r="DT613" s="69"/>
      <c r="DU613" s="69"/>
      <c r="DV613" s="69"/>
      <c r="DW613" s="69"/>
      <c r="DX613" s="69"/>
      <c r="DY613" s="71">
        <f t="shared" si="1027"/>
        <v>0</v>
      </c>
      <c r="DZ613" s="68">
        <f t="shared" si="1028"/>
        <v>0</v>
      </c>
      <c r="EA613" s="69"/>
      <c r="EB613" s="69"/>
      <c r="EC613" s="69"/>
      <c r="ED613" s="69"/>
      <c r="EE613" s="69"/>
      <c r="EF613" s="71">
        <f t="shared" si="1029"/>
        <v>0</v>
      </c>
      <c r="EG613" s="70">
        <f t="shared" si="689"/>
        <v>1</v>
      </c>
      <c r="EH613" s="73">
        <f t="shared" si="690"/>
        <v>0</v>
      </c>
      <c r="EI613" s="70">
        <f t="shared" si="691"/>
        <v>0</v>
      </c>
      <c r="EJ613" s="66">
        <f t="shared" si="692"/>
        <v>0</v>
      </c>
      <c r="EM613" s="67"/>
    </row>
    <row r="614" spans="1:143" ht="25.5" outlineLevel="1" x14ac:dyDescent="0.2">
      <c r="A614" s="302" t="s">
        <v>743</v>
      </c>
      <c r="B614" s="303" t="s">
        <v>344</v>
      </c>
      <c r="C614" s="306" t="str">
        <f>IFERROR(IFERROR(IF(MATCH(B614,[1]SINAPI!$A$3:$A$7037,0),(PROPER(VLOOKUP(B614,[1]SINAPI!$A$3:$E$7037,5,0))),0),IFERROR(IF(MATCH(B614,'[1]CDHU-182'!$A$9:$A$4098,0),(UPPER(VLOOKUP(B614,'[1]CDHU-182'!$A$9:$H$4098,8,0))),0),IFERROR(IF(MATCH(B614,[1]FDE!$A$7:$A$3232,0),(VLOOKUP(B614,[1]FDE!$A$7:$E$3232,5,0)),0),IF(MATCH(B614,'[1]SIURB Edif'!$A$2:$A$2699,0),(PROPER(VLOOKUP(B614,'[1]SIURB Edif'!A$2:E$2699,5,0))),0))))," ")</f>
        <v>CDHU-182</v>
      </c>
      <c r="D614" s="169" t="s">
        <v>877</v>
      </c>
      <c r="E614" s="170" t="s">
        <v>75</v>
      </c>
      <c r="F614" s="174">
        <v>0.48</v>
      </c>
      <c r="G614" s="74"/>
      <c r="H614" s="177">
        <f t="shared" si="993"/>
        <v>0</v>
      </c>
      <c r="I614" s="178" t="e">
        <f t="shared" si="992"/>
        <v>#DIV/0!</v>
      </c>
      <c r="J614" s="19">
        <f t="shared" si="688"/>
        <v>1</v>
      </c>
      <c r="K614" s="68">
        <f t="shared" si="994"/>
        <v>0</v>
      </c>
      <c r="L614" s="69"/>
      <c r="M614" s="69"/>
      <c r="N614" s="69"/>
      <c r="O614" s="69"/>
      <c r="P614" s="69"/>
      <c r="Q614" s="73">
        <f t="shared" si="995"/>
        <v>0</v>
      </c>
      <c r="R614" s="68">
        <f t="shared" si="996"/>
        <v>0</v>
      </c>
      <c r="S614" s="69"/>
      <c r="T614" s="69"/>
      <c r="U614" s="69"/>
      <c r="V614" s="69"/>
      <c r="W614" s="69"/>
      <c r="X614" s="71">
        <f t="shared" si="997"/>
        <v>0</v>
      </c>
      <c r="Y614" s="68">
        <f t="shared" si="998"/>
        <v>0</v>
      </c>
      <c r="Z614" s="69"/>
      <c r="AA614" s="69"/>
      <c r="AB614" s="69"/>
      <c r="AC614" s="69"/>
      <c r="AD614" s="69"/>
      <c r="AE614" s="71">
        <f t="shared" si="999"/>
        <v>0</v>
      </c>
      <c r="AF614" s="68">
        <f t="shared" si="1000"/>
        <v>0</v>
      </c>
      <c r="AG614" s="69"/>
      <c r="AH614" s="69"/>
      <c r="AI614" s="69"/>
      <c r="AJ614" s="69"/>
      <c r="AK614" s="69"/>
      <c r="AL614" s="71">
        <f t="shared" si="1001"/>
        <v>0</v>
      </c>
      <c r="AM614" s="68">
        <f t="shared" si="1002"/>
        <v>0</v>
      </c>
      <c r="AN614" s="69"/>
      <c r="AO614" s="69"/>
      <c r="AP614" s="69"/>
      <c r="AQ614" s="69"/>
      <c r="AR614" s="69"/>
      <c r="AS614" s="71">
        <f t="shared" si="1003"/>
        <v>0</v>
      </c>
      <c r="AT614" s="68">
        <f t="shared" si="1004"/>
        <v>0</v>
      </c>
      <c r="AU614" s="69"/>
      <c r="AV614" s="69"/>
      <c r="AW614" s="69"/>
      <c r="AX614" s="69"/>
      <c r="AY614" s="69"/>
      <c r="AZ614" s="71">
        <f t="shared" si="1005"/>
        <v>0</v>
      </c>
      <c r="BA614" s="68">
        <f t="shared" si="1006"/>
        <v>0</v>
      </c>
      <c r="BB614" s="69"/>
      <c r="BC614" s="69"/>
      <c r="BD614" s="69"/>
      <c r="BE614" s="69"/>
      <c r="BF614" s="69"/>
      <c r="BG614" s="71">
        <f t="shared" si="1007"/>
        <v>0</v>
      </c>
      <c r="BH614" s="68">
        <f t="shared" si="1008"/>
        <v>0</v>
      </c>
      <c r="BI614" s="69"/>
      <c r="BJ614" s="69"/>
      <c r="BK614" s="69"/>
      <c r="BL614" s="69"/>
      <c r="BM614" s="69"/>
      <c r="BN614" s="71">
        <f t="shared" si="1009"/>
        <v>0</v>
      </c>
      <c r="BO614" s="68">
        <f t="shared" si="1010"/>
        <v>0</v>
      </c>
      <c r="BP614" s="69"/>
      <c r="BQ614" s="69"/>
      <c r="BR614" s="69"/>
      <c r="BS614" s="69"/>
      <c r="BT614" s="69"/>
      <c r="BU614" s="71">
        <f t="shared" si="1011"/>
        <v>0</v>
      </c>
      <c r="BV614" s="68">
        <f t="shared" si="1012"/>
        <v>0</v>
      </c>
      <c r="BW614" s="69"/>
      <c r="BX614" s="69"/>
      <c r="BY614" s="69"/>
      <c r="BZ614" s="69"/>
      <c r="CA614" s="69"/>
      <c r="CB614" s="71">
        <f t="shared" si="1013"/>
        <v>0</v>
      </c>
      <c r="CC614" s="68">
        <f t="shared" si="1014"/>
        <v>0</v>
      </c>
      <c r="CD614" s="69"/>
      <c r="CE614" s="69"/>
      <c r="CF614" s="69"/>
      <c r="CG614" s="69"/>
      <c r="CH614" s="69"/>
      <c r="CI614" s="71">
        <f t="shared" si="1015"/>
        <v>0</v>
      </c>
      <c r="CJ614" s="68">
        <f t="shared" si="1016"/>
        <v>0</v>
      </c>
      <c r="CK614" s="69"/>
      <c r="CL614" s="69"/>
      <c r="CM614" s="69"/>
      <c r="CN614" s="69"/>
      <c r="CO614" s="69"/>
      <c r="CP614" s="71">
        <f t="shared" si="1017"/>
        <v>0</v>
      </c>
      <c r="CQ614" s="68">
        <f t="shared" si="1018"/>
        <v>0</v>
      </c>
      <c r="CR614" s="69"/>
      <c r="CS614" s="69"/>
      <c r="CT614" s="69"/>
      <c r="CU614" s="69"/>
      <c r="CV614" s="69"/>
      <c r="CW614" s="71">
        <f t="shared" si="1019"/>
        <v>0</v>
      </c>
      <c r="CX614" s="68">
        <f t="shared" si="1020"/>
        <v>0</v>
      </c>
      <c r="CY614" s="69"/>
      <c r="CZ614" s="69"/>
      <c r="DA614" s="69"/>
      <c r="DB614" s="69"/>
      <c r="DC614" s="69"/>
      <c r="DD614" s="71">
        <f t="shared" si="1021"/>
        <v>0</v>
      </c>
      <c r="DE614" s="68">
        <f t="shared" si="1022"/>
        <v>0</v>
      </c>
      <c r="DF614" s="69"/>
      <c r="DG614" s="69"/>
      <c r="DH614" s="69"/>
      <c r="DI614" s="69"/>
      <c r="DJ614" s="69"/>
      <c r="DK614" s="71">
        <f t="shared" si="1023"/>
        <v>0</v>
      </c>
      <c r="DL614" s="68">
        <f t="shared" si="1024"/>
        <v>0</v>
      </c>
      <c r="DM614" s="69"/>
      <c r="DN614" s="69"/>
      <c r="DO614" s="69"/>
      <c r="DP614" s="69"/>
      <c r="DQ614" s="69"/>
      <c r="DR614" s="71">
        <f t="shared" si="1025"/>
        <v>0</v>
      </c>
      <c r="DS614" s="68">
        <f t="shared" si="1026"/>
        <v>0</v>
      </c>
      <c r="DT614" s="69"/>
      <c r="DU614" s="69"/>
      <c r="DV614" s="69"/>
      <c r="DW614" s="69"/>
      <c r="DX614" s="69"/>
      <c r="DY614" s="71">
        <f t="shared" si="1027"/>
        <v>0</v>
      </c>
      <c r="DZ614" s="68">
        <f t="shared" si="1028"/>
        <v>0</v>
      </c>
      <c r="EA614" s="69"/>
      <c r="EB614" s="69"/>
      <c r="EC614" s="69"/>
      <c r="ED614" s="69"/>
      <c r="EE614" s="69"/>
      <c r="EF614" s="71">
        <f t="shared" si="1029"/>
        <v>0</v>
      </c>
      <c r="EG614" s="70">
        <f t="shared" si="689"/>
        <v>1</v>
      </c>
      <c r="EH614" s="73">
        <f t="shared" si="690"/>
        <v>0</v>
      </c>
      <c r="EI614" s="70">
        <f t="shared" si="691"/>
        <v>0</v>
      </c>
      <c r="EJ614" s="66">
        <f t="shared" si="692"/>
        <v>0</v>
      </c>
      <c r="EM614" s="67"/>
    </row>
    <row r="615" spans="1:143" outlineLevel="1" x14ac:dyDescent="0.2">
      <c r="A615" s="313" t="s">
        <v>744</v>
      </c>
      <c r="B615" s="314"/>
      <c r="C615" s="307"/>
      <c r="D615" s="176" t="s">
        <v>308</v>
      </c>
      <c r="E615" s="28">
        <f>SUM(H616:H616)</f>
        <v>0</v>
      </c>
      <c r="F615" s="28"/>
      <c r="G615" s="28"/>
      <c r="H615" s="28"/>
      <c r="I615" s="27" t="e">
        <f>E615/$G$686</f>
        <v>#DIV/0!</v>
      </c>
      <c r="J615" s="19">
        <f t="shared" si="688"/>
        <v>1</v>
      </c>
      <c r="K615" s="68"/>
      <c r="L615" s="69"/>
      <c r="M615" s="69"/>
      <c r="N615" s="69"/>
      <c r="O615" s="69"/>
      <c r="P615" s="70"/>
      <c r="Q615" s="73"/>
      <c r="R615" s="68"/>
      <c r="S615" s="69"/>
      <c r="T615" s="69"/>
      <c r="U615" s="69"/>
      <c r="V615" s="69"/>
      <c r="W615" s="70"/>
      <c r="X615" s="71"/>
      <c r="Y615" s="68"/>
      <c r="Z615" s="69"/>
      <c r="AA615" s="69"/>
      <c r="AB615" s="69"/>
      <c r="AC615" s="69"/>
      <c r="AD615" s="70"/>
      <c r="AE615" s="71"/>
      <c r="AF615" s="68"/>
      <c r="AG615" s="69"/>
      <c r="AH615" s="69"/>
      <c r="AI615" s="69"/>
      <c r="AJ615" s="69"/>
      <c r="AK615" s="70"/>
      <c r="AL615" s="71"/>
      <c r="AM615" s="68"/>
      <c r="AN615" s="69"/>
      <c r="AO615" s="69"/>
      <c r="AP615" s="69"/>
      <c r="AQ615" s="69"/>
      <c r="AR615" s="70"/>
      <c r="AS615" s="71"/>
      <c r="AT615" s="68"/>
      <c r="AU615" s="69"/>
      <c r="AV615" s="69"/>
      <c r="AW615" s="69"/>
      <c r="AX615" s="69"/>
      <c r="AY615" s="70"/>
      <c r="AZ615" s="71"/>
      <c r="BA615" s="68"/>
      <c r="BB615" s="69"/>
      <c r="BC615" s="69"/>
      <c r="BD615" s="69"/>
      <c r="BE615" s="69"/>
      <c r="BF615" s="70"/>
      <c r="BG615" s="71"/>
      <c r="BH615" s="68"/>
      <c r="BI615" s="69"/>
      <c r="BJ615" s="69"/>
      <c r="BK615" s="69"/>
      <c r="BL615" s="69"/>
      <c r="BM615" s="70"/>
      <c r="BN615" s="71"/>
      <c r="BO615" s="68"/>
      <c r="BP615" s="69"/>
      <c r="BQ615" s="69"/>
      <c r="BR615" s="69"/>
      <c r="BS615" s="69"/>
      <c r="BT615" s="70"/>
      <c r="BU615" s="71"/>
      <c r="BV615" s="68"/>
      <c r="BW615" s="69"/>
      <c r="BX615" s="69"/>
      <c r="BY615" s="69"/>
      <c r="BZ615" s="69"/>
      <c r="CA615" s="70"/>
      <c r="CB615" s="71"/>
      <c r="CC615" s="68"/>
      <c r="CD615" s="69"/>
      <c r="CE615" s="69"/>
      <c r="CF615" s="69"/>
      <c r="CG615" s="69"/>
      <c r="CH615" s="70"/>
      <c r="CI615" s="71"/>
      <c r="CJ615" s="68"/>
      <c r="CK615" s="69"/>
      <c r="CL615" s="69"/>
      <c r="CM615" s="69"/>
      <c r="CN615" s="69"/>
      <c r="CO615" s="70"/>
      <c r="CP615" s="71"/>
      <c r="CQ615" s="68"/>
      <c r="CR615" s="69"/>
      <c r="CS615" s="69"/>
      <c r="CT615" s="69"/>
      <c r="CU615" s="69"/>
      <c r="CV615" s="70"/>
      <c r="CW615" s="71"/>
      <c r="CX615" s="68"/>
      <c r="CY615" s="69"/>
      <c r="CZ615" s="69"/>
      <c r="DA615" s="69"/>
      <c r="DB615" s="69"/>
      <c r="DC615" s="70"/>
      <c r="DD615" s="71"/>
      <c r="DE615" s="68"/>
      <c r="DF615" s="69"/>
      <c r="DG615" s="69"/>
      <c r="DH615" s="69"/>
      <c r="DI615" s="69"/>
      <c r="DJ615" s="70"/>
      <c r="DK615" s="71"/>
      <c r="DL615" s="68"/>
      <c r="DM615" s="69"/>
      <c r="DN615" s="69"/>
      <c r="DO615" s="69"/>
      <c r="DP615" s="69"/>
      <c r="DQ615" s="70"/>
      <c r="DR615" s="71"/>
      <c r="DS615" s="68"/>
      <c r="DT615" s="69"/>
      <c r="DU615" s="69"/>
      <c r="DV615" s="69"/>
      <c r="DW615" s="69"/>
      <c r="DX615" s="70"/>
      <c r="DY615" s="71"/>
      <c r="DZ615" s="68"/>
      <c r="EA615" s="69"/>
      <c r="EB615" s="69"/>
      <c r="EC615" s="69"/>
      <c r="ED615" s="69"/>
      <c r="EE615" s="70"/>
      <c r="EF615" s="71"/>
      <c r="EG615" s="70">
        <f t="shared" si="689"/>
        <v>1</v>
      </c>
      <c r="EH615" s="73">
        <f t="shared" si="690"/>
        <v>0</v>
      </c>
      <c r="EI615" s="70">
        <f t="shared" si="691"/>
        <v>0</v>
      </c>
      <c r="EJ615" s="66">
        <f t="shared" si="692"/>
        <v>0</v>
      </c>
      <c r="EM615" s="67"/>
    </row>
    <row r="616" spans="1:143" outlineLevel="1" x14ac:dyDescent="0.2">
      <c r="A616" s="302" t="s">
        <v>745</v>
      </c>
      <c r="B616" s="303" t="s">
        <v>294</v>
      </c>
      <c r="C616" s="306" t="str">
        <f>IFERROR(IFERROR(IF(MATCH(B616,[1]SINAPI!$A$3:$A$7037,0),(PROPER(VLOOKUP(B616,[1]SINAPI!$A$3:$E$7037,5,0))),0),IFERROR(IF(MATCH(B616,'[1]CDHU-182'!$A$9:$A$4098,0),(UPPER(VLOOKUP(B616,'[1]CDHU-182'!$A$9:$H$4098,8,0))),0),IFERROR(IF(MATCH(B616,[1]FDE!$A$7:$A$3232,0),(VLOOKUP(B616,[1]FDE!$A$7:$E$3232,5,0)),0),IF(MATCH(B616,'[1]SIURB Edif'!$A$2:$A$2699,0),(PROPER(VLOOKUP(B616,'[1]SIURB Edif'!A$2:E$2699,5,0))),0))))," ")</f>
        <v>CDHU-182</v>
      </c>
      <c r="D616" s="169" t="s">
        <v>870</v>
      </c>
      <c r="E616" s="170" t="s">
        <v>322</v>
      </c>
      <c r="F616" s="174">
        <v>50</v>
      </c>
      <c r="G616" s="74"/>
      <c r="H616" s="177">
        <f>ROUND(IFERROR(F616*G616," - "),2)</f>
        <v>0</v>
      </c>
      <c r="I616" s="178" t="e">
        <f>H616/$G$686</f>
        <v>#DIV/0!</v>
      </c>
      <c r="J616" s="19">
        <f t="shared" si="688"/>
        <v>1</v>
      </c>
      <c r="K616" s="68">
        <f>SUM(L616:P616)</f>
        <v>0</v>
      </c>
      <c r="L616" s="69"/>
      <c r="M616" s="69"/>
      <c r="N616" s="69"/>
      <c r="O616" s="69"/>
      <c r="P616" s="69"/>
      <c r="Q616" s="73">
        <f>K616*$H616</f>
        <v>0</v>
      </c>
      <c r="R616" s="68">
        <f>SUM(S616:W616)</f>
        <v>0</v>
      </c>
      <c r="S616" s="69"/>
      <c r="T616" s="69"/>
      <c r="U616" s="69"/>
      <c r="V616" s="69"/>
      <c r="W616" s="69"/>
      <c r="X616" s="71">
        <f>R616*$H616</f>
        <v>0</v>
      </c>
      <c r="Y616" s="68">
        <f>SUM(Z616:AD616)</f>
        <v>0</v>
      </c>
      <c r="Z616" s="69"/>
      <c r="AA616" s="69"/>
      <c r="AB616" s="69"/>
      <c r="AC616" s="69"/>
      <c r="AD616" s="69"/>
      <c r="AE616" s="71">
        <f>Y616*$H616</f>
        <v>0</v>
      </c>
      <c r="AF616" s="68">
        <f>SUM(AG616:AK616)</f>
        <v>0</v>
      </c>
      <c r="AG616" s="69"/>
      <c r="AH616" s="69"/>
      <c r="AI616" s="69"/>
      <c r="AJ616" s="69"/>
      <c r="AK616" s="69"/>
      <c r="AL616" s="71">
        <f>AF616*$H616</f>
        <v>0</v>
      </c>
      <c r="AM616" s="68">
        <f>SUM(AN616:AR616)</f>
        <v>0</v>
      </c>
      <c r="AN616" s="69"/>
      <c r="AO616" s="69"/>
      <c r="AP616" s="69"/>
      <c r="AQ616" s="69"/>
      <c r="AR616" s="69"/>
      <c r="AS616" s="71">
        <f>AM616*$H616</f>
        <v>0</v>
      </c>
      <c r="AT616" s="68">
        <f>SUM(AU616:AY616)</f>
        <v>0</v>
      </c>
      <c r="AU616" s="69"/>
      <c r="AV616" s="69"/>
      <c r="AW616" s="69"/>
      <c r="AX616" s="69"/>
      <c r="AY616" s="69"/>
      <c r="AZ616" s="71">
        <f>AT616*$H616</f>
        <v>0</v>
      </c>
      <c r="BA616" s="68">
        <f>SUM(BB616:BF616)</f>
        <v>0</v>
      </c>
      <c r="BB616" s="69"/>
      <c r="BC616" s="69"/>
      <c r="BD616" s="69"/>
      <c r="BE616" s="69"/>
      <c r="BF616" s="69"/>
      <c r="BG616" s="71">
        <f>BA616*$H616</f>
        <v>0</v>
      </c>
      <c r="BH616" s="68">
        <f>SUM(BI616:BM616)</f>
        <v>0</v>
      </c>
      <c r="BI616" s="69"/>
      <c r="BJ616" s="69"/>
      <c r="BK616" s="69"/>
      <c r="BL616" s="69"/>
      <c r="BM616" s="69"/>
      <c r="BN616" s="71">
        <f>BH616*$H616</f>
        <v>0</v>
      </c>
      <c r="BO616" s="68">
        <f>SUM(BP616:BT616)</f>
        <v>0</v>
      </c>
      <c r="BP616" s="69"/>
      <c r="BQ616" s="69"/>
      <c r="BR616" s="69"/>
      <c r="BS616" s="69"/>
      <c r="BT616" s="69"/>
      <c r="BU616" s="71">
        <f>BO616*$H616</f>
        <v>0</v>
      </c>
      <c r="BV616" s="68">
        <f>SUM(BW616:CA616)</f>
        <v>0</v>
      </c>
      <c r="BW616" s="69"/>
      <c r="BX616" s="69"/>
      <c r="BY616" s="69"/>
      <c r="BZ616" s="69"/>
      <c r="CA616" s="69"/>
      <c r="CB616" s="71">
        <f>BV616*$H616</f>
        <v>0</v>
      </c>
      <c r="CC616" s="68">
        <f>SUM(CD616:CH616)</f>
        <v>0</v>
      </c>
      <c r="CD616" s="69"/>
      <c r="CE616" s="69"/>
      <c r="CF616" s="69"/>
      <c r="CG616" s="69"/>
      <c r="CH616" s="69"/>
      <c r="CI616" s="71">
        <f>CC616*$H616</f>
        <v>0</v>
      </c>
      <c r="CJ616" s="68">
        <f>SUM(CK616:CO616)</f>
        <v>0</v>
      </c>
      <c r="CK616" s="69"/>
      <c r="CL616" s="69"/>
      <c r="CM616" s="69"/>
      <c r="CN616" s="69"/>
      <c r="CO616" s="69"/>
      <c r="CP616" s="71">
        <f>CJ616*$H616</f>
        <v>0</v>
      </c>
      <c r="CQ616" s="68">
        <f>SUM(CR616:CV616)</f>
        <v>0</v>
      </c>
      <c r="CR616" s="69"/>
      <c r="CS616" s="69"/>
      <c r="CT616" s="69"/>
      <c r="CU616" s="69"/>
      <c r="CV616" s="69"/>
      <c r="CW616" s="71">
        <f>CQ616*$H616</f>
        <v>0</v>
      </c>
      <c r="CX616" s="68">
        <f>SUM(CY616:DC616)</f>
        <v>0</v>
      </c>
      <c r="CY616" s="69"/>
      <c r="CZ616" s="69"/>
      <c r="DA616" s="69"/>
      <c r="DB616" s="69"/>
      <c r="DC616" s="69"/>
      <c r="DD616" s="71">
        <f>CX616*$H616</f>
        <v>0</v>
      </c>
      <c r="DE616" s="68">
        <f>SUM(DF616:DJ616)</f>
        <v>0</v>
      </c>
      <c r="DF616" s="69"/>
      <c r="DG616" s="69"/>
      <c r="DH616" s="69"/>
      <c r="DI616" s="69"/>
      <c r="DJ616" s="69"/>
      <c r="DK616" s="71">
        <f>DE616*$H616</f>
        <v>0</v>
      </c>
      <c r="DL616" s="68">
        <f>SUM(DM616:DQ616)</f>
        <v>0</v>
      </c>
      <c r="DM616" s="69"/>
      <c r="DN616" s="69"/>
      <c r="DO616" s="69"/>
      <c r="DP616" s="69"/>
      <c r="DQ616" s="69"/>
      <c r="DR616" s="71">
        <f>DL616*$H616</f>
        <v>0</v>
      </c>
      <c r="DS616" s="68">
        <f>SUM(DT616:DX616)</f>
        <v>0</v>
      </c>
      <c r="DT616" s="69"/>
      <c r="DU616" s="69"/>
      <c r="DV616" s="69"/>
      <c r="DW616" s="69"/>
      <c r="DX616" s="69"/>
      <c r="DY616" s="71">
        <f>DS616*$H616</f>
        <v>0</v>
      </c>
      <c r="DZ616" s="68">
        <f>SUM(EA616:EE616)</f>
        <v>0</v>
      </c>
      <c r="EA616" s="69"/>
      <c r="EB616" s="69"/>
      <c r="EC616" s="69"/>
      <c r="ED616" s="69"/>
      <c r="EE616" s="69"/>
      <c r="EF616" s="71">
        <f>DZ616*$H616</f>
        <v>0</v>
      </c>
      <c r="EG616" s="70">
        <f t="shared" si="689"/>
        <v>1</v>
      </c>
      <c r="EH616" s="73">
        <f t="shared" si="690"/>
        <v>0</v>
      </c>
      <c r="EI616" s="70">
        <f t="shared" si="691"/>
        <v>0</v>
      </c>
      <c r="EJ616" s="66">
        <f t="shared" si="692"/>
        <v>0</v>
      </c>
      <c r="EM616" s="67"/>
    </row>
    <row r="617" spans="1:143" outlineLevel="1" x14ac:dyDescent="0.2">
      <c r="A617" s="313" t="s">
        <v>746</v>
      </c>
      <c r="B617" s="314"/>
      <c r="C617" s="307"/>
      <c r="D617" s="176" t="s">
        <v>603</v>
      </c>
      <c r="E617" s="28">
        <f>SUM(H618:H618)</f>
        <v>0</v>
      </c>
      <c r="F617" s="28"/>
      <c r="G617" s="28"/>
      <c r="H617" s="28"/>
      <c r="I617" s="27" t="e">
        <f>E617/$G$686</f>
        <v>#DIV/0!</v>
      </c>
      <c r="J617" s="19">
        <f t="shared" si="688"/>
        <v>1</v>
      </c>
      <c r="K617" s="68"/>
      <c r="L617" s="69"/>
      <c r="M617" s="69"/>
      <c r="N617" s="69"/>
      <c r="O617" s="69"/>
      <c r="P617" s="70"/>
      <c r="Q617" s="73"/>
      <c r="R617" s="68"/>
      <c r="S617" s="69"/>
      <c r="T617" s="69"/>
      <c r="U617" s="69"/>
      <c r="V617" s="69"/>
      <c r="W617" s="70"/>
      <c r="X617" s="71"/>
      <c r="Y617" s="68"/>
      <c r="Z617" s="69"/>
      <c r="AA617" s="69"/>
      <c r="AB617" s="69"/>
      <c r="AC617" s="69"/>
      <c r="AD617" s="70"/>
      <c r="AE617" s="71"/>
      <c r="AF617" s="68"/>
      <c r="AG617" s="69"/>
      <c r="AH617" s="69"/>
      <c r="AI617" s="69"/>
      <c r="AJ617" s="69"/>
      <c r="AK617" s="70"/>
      <c r="AL617" s="71"/>
      <c r="AM617" s="68"/>
      <c r="AN617" s="69"/>
      <c r="AO617" s="69"/>
      <c r="AP617" s="69"/>
      <c r="AQ617" s="69"/>
      <c r="AR617" s="70"/>
      <c r="AS617" s="71"/>
      <c r="AT617" s="68"/>
      <c r="AU617" s="69"/>
      <c r="AV617" s="69"/>
      <c r="AW617" s="69"/>
      <c r="AX617" s="69"/>
      <c r="AY617" s="70"/>
      <c r="AZ617" s="71"/>
      <c r="BA617" s="68"/>
      <c r="BB617" s="69"/>
      <c r="BC617" s="69"/>
      <c r="BD617" s="69"/>
      <c r="BE617" s="69"/>
      <c r="BF617" s="70"/>
      <c r="BG617" s="71"/>
      <c r="BH617" s="68"/>
      <c r="BI617" s="69"/>
      <c r="BJ617" s="69"/>
      <c r="BK617" s="69"/>
      <c r="BL617" s="69"/>
      <c r="BM617" s="70"/>
      <c r="BN617" s="71"/>
      <c r="BO617" s="68"/>
      <c r="BP617" s="69"/>
      <c r="BQ617" s="69"/>
      <c r="BR617" s="69"/>
      <c r="BS617" s="69"/>
      <c r="BT617" s="70"/>
      <c r="BU617" s="71"/>
      <c r="BV617" s="68"/>
      <c r="BW617" s="69"/>
      <c r="BX617" s="69"/>
      <c r="BY617" s="69"/>
      <c r="BZ617" s="69"/>
      <c r="CA617" s="70"/>
      <c r="CB617" s="71"/>
      <c r="CC617" s="68"/>
      <c r="CD617" s="69"/>
      <c r="CE617" s="69"/>
      <c r="CF617" s="69"/>
      <c r="CG617" s="69"/>
      <c r="CH617" s="70"/>
      <c r="CI617" s="71"/>
      <c r="CJ617" s="68"/>
      <c r="CK617" s="69"/>
      <c r="CL617" s="69"/>
      <c r="CM617" s="69"/>
      <c r="CN617" s="69"/>
      <c r="CO617" s="70"/>
      <c r="CP617" s="71"/>
      <c r="CQ617" s="68"/>
      <c r="CR617" s="69"/>
      <c r="CS617" s="69"/>
      <c r="CT617" s="69"/>
      <c r="CU617" s="69"/>
      <c r="CV617" s="70"/>
      <c r="CW617" s="71"/>
      <c r="CX617" s="68"/>
      <c r="CY617" s="69"/>
      <c r="CZ617" s="69"/>
      <c r="DA617" s="69"/>
      <c r="DB617" s="69"/>
      <c r="DC617" s="70"/>
      <c r="DD617" s="71"/>
      <c r="DE617" s="68"/>
      <c r="DF617" s="69"/>
      <c r="DG617" s="69"/>
      <c r="DH617" s="69"/>
      <c r="DI617" s="69"/>
      <c r="DJ617" s="70"/>
      <c r="DK617" s="71"/>
      <c r="DL617" s="68"/>
      <c r="DM617" s="69"/>
      <c r="DN617" s="69"/>
      <c r="DO617" s="69"/>
      <c r="DP617" s="69"/>
      <c r="DQ617" s="70"/>
      <c r="DR617" s="71"/>
      <c r="DS617" s="68"/>
      <c r="DT617" s="69"/>
      <c r="DU617" s="69"/>
      <c r="DV617" s="69"/>
      <c r="DW617" s="69"/>
      <c r="DX617" s="70"/>
      <c r="DY617" s="71"/>
      <c r="DZ617" s="68"/>
      <c r="EA617" s="69"/>
      <c r="EB617" s="69"/>
      <c r="EC617" s="69"/>
      <c r="ED617" s="69"/>
      <c r="EE617" s="70"/>
      <c r="EF617" s="71"/>
      <c r="EG617" s="70">
        <f t="shared" si="689"/>
        <v>1</v>
      </c>
      <c r="EH617" s="73">
        <f t="shared" si="690"/>
        <v>0</v>
      </c>
      <c r="EI617" s="70">
        <f t="shared" si="691"/>
        <v>0</v>
      </c>
      <c r="EJ617" s="66">
        <f t="shared" si="692"/>
        <v>0</v>
      </c>
      <c r="EM617" s="67"/>
    </row>
    <row r="618" spans="1:143" outlineLevel="1" x14ac:dyDescent="0.2">
      <c r="A618" s="302" t="s">
        <v>747</v>
      </c>
      <c r="B618" s="303" t="s">
        <v>297</v>
      </c>
      <c r="C618" s="306" t="str">
        <f>IFERROR(IFERROR(IF(MATCH(B618,[1]SINAPI!$A$3:$A$7037,0),(PROPER(VLOOKUP(B618,[1]SINAPI!$A$3:$E$7037,5,0))),0),IFERROR(IF(MATCH(B618,'[1]CDHU-182'!$A$9:$A$4098,0),(UPPER(VLOOKUP(B618,'[1]CDHU-182'!$A$9:$H$4098,8,0))),0),IFERROR(IF(MATCH(B618,[1]FDE!$A$7:$A$3232,0),(VLOOKUP(B618,[1]FDE!$A$7:$E$3232,5,0)),0),IF(MATCH(B618,'[1]SIURB Edif'!$A$2:$A$2699,0),(PROPER(VLOOKUP(B618,'[1]SIURB Edif'!A$2:E$2699,5,0))),0))))," ")</f>
        <v>CDHU-182</v>
      </c>
      <c r="D618" s="169" t="s">
        <v>604</v>
      </c>
      <c r="E618" s="170" t="s">
        <v>75</v>
      </c>
      <c r="F618" s="174">
        <v>1</v>
      </c>
      <c r="G618" s="74"/>
      <c r="H618" s="177">
        <f>ROUND(IFERROR(F618*G618," - "),2)</f>
        <v>0</v>
      </c>
      <c r="I618" s="178" t="e">
        <f>H618/$G$686</f>
        <v>#DIV/0!</v>
      </c>
      <c r="J618" s="19">
        <f t="shared" si="688"/>
        <v>1</v>
      </c>
      <c r="K618" s="68">
        <f>SUM(L618:P618)</f>
        <v>0</v>
      </c>
      <c r="L618" s="69"/>
      <c r="M618" s="69"/>
      <c r="N618" s="69"/>
      <c r="O618" s="69"/>
      <c r="P618" s="69"/>
      <c r="Q618" s="73">
        <f>K618*$H618</f>
        <v>0</v>
      </c>
      <c r="R618" s="68">
        <f>SUM(S618:W618)</f>
        <v>0</v>
      </c>
      <c r="S618" s="69"/>
      <c r="T618" s="69"/>
      <c r="U618" s="69"/>
      <c r="V618" s="69"/>
      <c r="W618" s="69"/>
      <c r="X618" s="71">
        <f>R618*$H618</f>
        <v>0</v>
      </c>
      <c r="Y618" s="68">
        <f>SUM(Z618:AD618)</f>
        <v>0</v>
      </c>
      <c r="Z618" s="69"/>
      <c r="AA618" s="69"/>
      <c r="AB618" s="69"/>
      <c r="AC618" s="69"/>
      <c r="AD618" s="69"/>
      <c r="AE618" s="71">
        <f>Y618*$H618</f>
        <v>0</v>
      </c>
      <c r="AF618" s="68">
        <f>SUM(AG618:AK618)</f>
        <v>0</v>
      </c>
      <c r="AG618" s="69"/>
      <c r="AH618" s="69"/>
      <c r="AI618" s="69"/>
      <c r="AJ618" s="69"/>
      <c r="AK618" s="69"/>
      <c r="AL618" s="71">
        <f>AF618*$H618</f>
        <v>0</v>
      </c>
      <c r="AM618" s="68">
        <f>SUM(AN618:AR618)</f>
        <v>0</v>
      </c>
      <c r="AN618" s="69"/>
      <c r="AO618" s="69"/>
      <c r="AP618" s="69"/>
      <c r="AQ618" s="69"/>
      <c r="AR618" s="69"/>
      <c r="AS618" s="71">
        <f>AM618*$H618</f>
        <v>0</v>
      </c>
      <c r="AT618" s="68">
        <f>SUM(AU618:AY618)</f>
        <v>0</v>
      </c>
      <c r="AU618" s="69"/>
      <c r="AV618" s="69"/>
      <c r="AW618" s="69"/>
      <c r="AX618" s="69"/>
      <c r="AY618" s="69"/>
      <c r="AZ618" s="71">
        <f>AT618*$H618</f>
        <v>0</v>
      </c>
      <c r="BA618" s="68">
        <f>SUM(BB618:BF618)</f>
        <v>0</v>
      </c>
      <c r="BB618" s="69"/>
      <c r="BC618" s="69"/>
      <c r="BD618" s="69"/>
      <c r="BE618" s="69"/>
      <c r="BF618" s="69"/>
      <c r="BG618" s="71">
        <f>BA618*$H618</f>
        <v>0</v>
      </c>
      <c r="BH618" s="68">
        <f>SUM(BI618:BM618)</f>
        <v>0</v>
      </c>
      <c r="BI618" s="69"/>
      <c r="BJ618" s="69"/>
      <c r="BK618" s="69"/>
      <c r="BL618" s="69"/>
      <c r="BM618" s="69"/>
      <c r="BN618" s="71">
        <f>BH618*$H618</f>
        <v>0</v>
      </c>
      <c r="BO618" s="68">
        <f>SUM(BP618:BT618)</f>
        <v>0</v>
      </c>
      <c r="BP618" s="69"/>
      <c r="BQ618" s="69"/>
      <c r="BR618" s="69"/>
      <c r="BS618" s="69"/>
      <c r="BT618" s="69"/>
      <c r="BU618" s="71">
        <f>BO618*$H618</f>
        <v>0</v>
      </c>
      <c r="BV618" s="68">
        <f>SUM(BW618:CA618)</f>
        <v>0</v>
      </c>
      <c r="BW618" s="69"/>
      <c r="BX618" s="69"/>
      <c r="BY618" s="69"/>
      <c r="BZ618" s="69"/>
      <c r="CA618" s="69"/>
      <c r="CB618" s="71">
        <f>BV618*$H618</f>
        <v>0</v>
      </c>
      <c r="CC618" s="68">
        <f>SUM(CD618:CH618)</f>
        <v>0</v>
      </c>
      <c r="CD618" s="69"/>
      <c r="CE618" s="69"/>
      <c r="CF618" s="69"/>
      <c r="CG618" s="69"/>
      <c r="CH618" s="69"/>
      <c r="CI618" s="71">
        <f>CC618*$H618</f>
        <v>0</v>
      </c>
      <c r="CJ618" s="68">
        <f>SUM(CK618:CO618)</f>
        <v>0</v>
      </c>
      <c r="CK618" s="69"/>
      <c r="CL618" s="69"/>
      <c r="CM618" s="69"/>
      <c r="CN618" s="69"/>
      <c r="CO618" s="69"/>
      <c r="CP618" s="71">
        <f>CJ618*$H618</f>
        <v>0</v>
      </c>
      <c r="CQ618" s="68">
        <f>SUM(CR618:CV618)</f>
        <v>0</v>
      </c>
      <c r="CR618" s="69"/>
      <c r="CS618" s="69"/>
      <c r="CT618" s="69"/>
      <c r="CU618" s="69"/>
      <c r="CV618" s="69"/>
      <c r="CW618" s="71">
        <f>CQ618*$H618</f>
        <v>0</v>
      </c>
      <c r="CX618" s="68">
        <f>SUM(CY618:DC618)</f>
        <v>0</v>
      </c>
      <c r="CY618" s="69"/>
      <c r="CZ618" s="69"/>
      <c r="DA618" s="69"/>
      <c r="DB618" s="69"/>
      <c r="DC618" s="69"/>
      <c r="DD618" s="71">
        <f>CX618*$H618</f>
        <v>0</v>
      </c>
      <c r="DE618" s="68">
        <f>SUM(DF618:DJ618)</f>
        <v>0</v>
      </c>
      <c r="DF618" s="69"/>
      <c r="DG618" s="69"/>
      <c r="DH618" s="69"/>
      <c r="DI618" s="69"/>
      <c r="DJ618" s="69"/>
      <c r="DK618" s="71">
        <f>DE618*$H618</f>
        <v>0</v>
      </c>
      <c r="DL618" s="68">
        <f>SUM(DM618:DQ618)</f>
        <v>0</v>
      </c>
      <c r="DM618" s="69"/>
      <c r="DN618" s="69"/>
      <c r="DO618" s="69"/>
      <c r="DP618" s="69"/>
      <c r="DQ618" s="69"/>
      <c r="DR618" s="71">
        <f>DL618*$H618</f>
        <v>0</v>
      </c>
      <c r="DS618" s="68">
        <f>SUM(DT618:DX618)</f>
        <v>0</v>
      </c>
      <c r="DT618" s="69"/>
      <c r="DU618" s="69"/>
      <c r="DV618" s="69"/>
      <c r="DW618" s="69"/>
      <c r="DX618" s="69"/>
      <c r="DY618" s="71">
        <f>DS618*$H618</f>
        <v>0</v>
      </c>
      <c r="DZ618" s="68">
        <f>SUM(EA618:EE618)</f>
        <v>0</v>
      </c>
      <c r="EA618" s="69"/>
      <c r="EB618" s="69"/>
      <c r="EC618" s="69"/>
      <c r="ED618" s="69"/>
      <c r="EE618" s="69"/>
      <c r="EF618" s="71">
        <f>DZ618*$H618</f>
        <v>0</v>
      </c>
      <c r="EG618" s="70">
        <f t="shared" si="689"/>
        <v>1</v>
      </c>
      <c r="EH618" s="73">
        <f t="shared" si="690"/>
        <v>0</v>
      </c>
      <c r="EI618" s="70">
        <f t="shared" si="691"/>
        <v>0</v>
      </c>
      <c r="EJ618" s="66">
        <f t="shared" si="692"/>
        <v>0</v>
      </c>
      <c r="EM618" s="67"/>
    </row>
    <row r="619" spans="1:143" ht="25.5" outlineLevel="1" x14ac:dyDescent="0.2">
      <c r="A619" s="313" t="s">
        <v>748</v>
      </c>
      <c r="B619" s="314"/>
      <c r="C619" s="307"/>
      <c r="D619" s="176" t="s">
        <v>355</v>
      </c>
      <c r="E619" s="28">
        <f>SUM(H620:H622)</f>
        <v>0</v>
      </c>
      <c r="F619" s="28"/>
      <c r="G619" s="28"/>
      <c r="H619" s="28"/>
      <c r="I619" s="27" t="e">
        <f>E619/$G$686</f>
        <v>#DIV/0!</v>
      </c>
      <c r="J619" s="19">
        <f t="shared" si="688"/>
        <v>1</v>
      </c>
      <c r="K619" s="68"/>
      <c r="L619" s="69"/>
      <c r="M619" s="69"/>
      <c r="N619" s="69"/>
      <c r="O619" s="69"/>
      <c r="P619" s="70"/>
      <c r="Q619" s="73"/>
      <c r="R619" s="68"/>
      <c r="S619" s="69"/>
      <c r="T619" s="69"/>
      <c r="U619" s="69"/>
      <c r="V619" s="69"/>
      <c r="W619" s="70"/>
      <c r="X619" s="71"/>
      <c r="Y619" s="68"/>
      <c r="Z619" s="69"/>
      <c r="AA619" s="69"/>
      <c r="AB619" s="69"/>
      <c r="AC619" s="69"/>
      <c r="AD619" s="70"/>
      <c r="AE619" s="71"/>
      <c r="AF619" s="68"/>
      <c r="AG619" s="69"/>
      <c r="AH619" s="69"/>
      <c r="AI619" s="69"/>
      <c r="AJ619" s="69"/>
      <c r="AK619" s="70"/>
      <c r="AL619" s="71"/>
      <c r="AM619" s="68"/>
      <c r="AN619" s="69"/>
      <c r="AO619" s="69"/>
      <c r="AP619" s="69"/>
      <c r="AQ619" s="69"/>
      <c r="AR619" s="70"/>
      <c r="AS619" s="71"/>
      <c r="AT619" s="68"/>
      <c r="AU619" s="69"/>
      <c r="AV619" s="69"/>
      <c r="AW619" s="69"/>
      <c r="AX619" s="69"/>
      <c r="AY619" s="70"/>
      <c r="AZ619" s="71"/>
      <c r="BA619" s="68"/>
      <c r="BB619" s="69"/>
      <c r="BC619" s="69"/>
      <c r="BD619" s="69"/>
      <c r="BE619" s="69"/>
      <c r="BF619" s="70"/>
      <c r="BG619" s="71"/>
      <c r="BH619" s="68"/>
      <c r="BI619" s="69"/>
      <c r="BJ619" s="69"/>
      <c r="BK619" s="69"/>
      <c r="BL619" s="69"/>
      <c r="BM619" s="70"/>
      <c r="BN619" s="71"/>
      <c r="BO619" s="68"/>
      <c r="BP619" s="69"/>
      <c r="BQ619" s="69"/>
      <c r="BR619" s="69"/>
      <c r="BS619" s="69"/>
      <c r="BT619" s="70"/>
      <c r="BU619" s="71"/>
      <c r="BV619" s="68"/>
      <c r="BW619" s="69"/>
      <c r="BX619" s="69"/>
      <c r="BY619" s="69"/>
      <c r="BZ619" s="69"/>
      <c r="CA619" s="70"/>
      <c r="CB619" s="71"/>
      <c r="CC619" s="68"/>
      <c r="CD619" s="69"/>
      <c r="CE619" s="69"/>
      <c r="CF619" s="69"/>
      <c r="CG619" s="69"/>
      <c r="CH619" s="70"/>
      <c r="CI619" s="71"/>
      <c r="CJ619" s="68"/>
      <c r="CK619" s="69"/>
      <c r="CL619" s="69"/>
      <c r="CM619" s="69"/>
      <c r="CN619" s="69"/>
      <c r="CO619" s="70"/>
      <c r="CP619" s="71"/>
      <c r="CQ619" s="68"/>
      <c r="CR619" s="69"/>
      <c r="CS619" s="69"/>
      <c r="CT619" s="69"/>
      <c r="CU619" s="69"/>
      <c r="CV619" s="70"/>
      <c r="CW619" s="71"/>
      <c r="CX619" s="68"/>
      <c r="CY619" s="69"/>
      <c r="CZ619" s="69"/>
      <c r="DA619" s="69"/>
      <c r="DB619" s="69"/>
      <c r="DC619" s="70"/>
      <c r="DD619" s="71"/>
      <c r="DE619" s="68"/>
      <c r="DF619" s="69"/>
      <c r="DG619" s="69"/>
      <c r="DH619" s="69"/>
      <c r="DI619" s="69"/>
      <c r="DJ619" s="70"/>
      <c r="DK619" s="71"/>
      <c r="DL619" s="68"/>
      <c r="DM619" s="69"/>
      <c r="DN619" s="69"/>
      <c r="DO619" s="69"/>
      <c r="DP619" s="69"/>
      <c r="DQ619" s="70"/>
      <c r="DR619" s="71"/>
      <c r="DS619" s="68"/>
      <c r="DT619" s="69"/>
      <c r="DU619" s="69"/>
      <c r="DV619" s="69"/>
      <c r="DW619" s="69"/>
      <c r="DX619" s="70"/>
      <c r="DY619" s="71"/>
      <c r="DZ619" s="68"/>
      <c r="EA619" s="69"/>
      <c r="EB619" s="69"/>
      <c r="EC619" s="69"/>
      <c r="ED619" s="69"/>
      <c r="EE619" s="70"/>
      <c r="EF619" s="71"/>
      <c r="EG619" s="70">
        <f t="shared" si="689"/>
        <v>1</v>
      </c>
      <c r="EH619" s="73">
        <f t="shared" si="690"/>
        <v>0</v>
      </c>
      <c r="EI619" s="70">
        <f t="shared" si="691"/>
        <v>0</v>
      </c>
      <c r="EJ619" s="66">
        <f t="shared" si="692"/>
        <v>0</v>
      </c>
      <c r="EM619" s="67"/>
    </row>
    <row r="620" spans="1:143" ht="25.5" outlineLevel="1" x14ac:dyDescent="0.2">
      <c r="A620" s="302" t="s">
        <v>749</v>
      </c>
      <c r="B620" s="303">
        <v>200536</v>
      </c>
      <c r="C620" s="306" t="str">
        <f>IFERROR(IFERROR(IF(MATCH(B620,[1]SINAPI!$A$3:$A$7037,0),(PROPER(VLOOKUP(B620,[1]SINAPI!$A$3:$E$7037,5,0))),0),IFERROR(IF(MATCH(B620,'[1]CDHU-182'!$A$9:$A$4098,0),(UPPER(VLOOKUP(B620,'[1]CDHU-182'!$A$9:$H$4098,8,0))),0),IFERROR(IF(MATCH(B620,[1]FDE!$A$7:$A$3232,0),(VLOOKUP(B620,[1]FDE!$A$7:$E$3232,5,0)),0),IF(MATCH(B620,'[1]SIURB Edif'!$A$2:$A$2699,0),(PROPER(VLOOKUP(B620,'[1]SIURB Edif'!A$2:E$2699,5,0))),0))))," ")</f>
        <v>Siurb (Edif)-Jan/21</v>
      </c>
      <c r="D620" s="169" t="s">
        <v>811</v>
      </c>
      <c r="E620" s="170" t="s">
        <v>338</v>
      </c>
      <c r="F620" s="174">
        <v>1</v>
      </c>
      <c r="G620" s="74"/>
      <c r="H620" s="177">
        <f>ROUND(IFERROR(F620*G620," - "),2)</f>
        <v>0</v>
      </c>
      <c r="I620" s="178" t="e">
        <f>H620/$G$686</f>
        <v>#DIV/0!</v>
      </c>
      <c r="J620" s="19">
        <f t="shared" si="688"/>
        <v>1</v>
      </c>
      <c r="K620" s="68">
        <f>SUM(L620:P620)</f>
        <v>0</v>
      </c>
      <c r="L620" s="69"/>
      <c r="M620" s="69"/>
      <c r="N620" s="69"/>
      <c r="O620" s="69"/>
      <c r="P620" s="69"/>
      <c r="Q620" s="73">
        <f>K620*$H620</f>
        <v>0</v>
      </c>
      <c r="R620" s="68">
        <f>SUM(S620:W620)</f>
        <v>0</v>
      </c>
      <c r="S620" s="69"/>
      <c r="T620" s="69"/>
      <c r="U620" s="69"/>
      <c r="V620" s="69"/>
      <c r="W620" s="69"/>
      <c r="X620" s="71">
        <f>R620*$H620</f>
        <v>0</v>
      </c>
      <c r="Y620" s="68">
        <f>SUM(Z620:AD620)</f>
        <v>0</v>
      </c>
      <c r="Z620" s="69"/>
      <c r="AA620" s="69"/>
      <c r="AB620" s="69"/>
      <c r="AC620" s="69"/>
      <c r="AD620" s="69"/>
      <c r="AE620" s="71">
        <f>Y620*$H620</f>
        <v>0</v>
      </c>
      <c r="AF620" s="68">
        <f>SUM(AG620:AK620)</f>
        <v>0</v>
      </c>
      <c r="AG620" s="69"/>
      <c r="AH620" s="69"/>
      <c r="AI620" s="69"/>
      <c r="AJ620" s="69"/>
      <c r="AK620" s="69"/>
      <c r="AL620" s="71">
        <f>AF620*$H620</f>
        <v>0</v>
      </c>
      <c r="AM620" s="68">
        <f>SUM(AN620:AR620)</f>
        <v>0</v>
      </c>
      <c r="AN620" s="69"/>
      <c r="AO620" s="69"/>
      <c r="AP620" s="69"/>
      <c r="AQ620" s="69"/>
      <c r="AR620" s="69"/>
      <c r="AS620" s="71">
        <f>AM620*$H620</f>
        <v>0</v>
      </c>
      <c r="AT620" s="68">
        <f>SUM(AU620:AY620)</f>
        <v>0</v>
      </c>
      <c r="AU620" s="69"/>
      <c r="AV620" s="69"/>
      <c r="AW620" s="69"/>
      <c r="AX620" s="69"/>
      <c r="AY620" s="69"/>
      <c r="AZ620" s="71">
        <f>AT620*$H620</f>
        <v>0</v>
      </c>
      <c r="BA620" s="68">
        <f>SUM(BB620:BF620)</f>
        <v>0</v>
      </c>
      <c r="BB620" s="69"/>
      <c r="BC620" s="69"/>
      <c r="BD620" s="69"/>
      <c r="BE620" s="69"/>
      <c r="BF620" s="69"/>
      <c r="BG620" s="71">
        <f>BA620*$H620</f>
        <v>0</v>
      </c>
      <c r="BH620" s="68">
        <f>SUM(BI620:BM620)</f>
        <v>0</v>
      </c>
      <c r="BI620" s="69"/>
      <c r="BJ620" s="69"/>
      <c r="BK620" s="69"/>
      <c r="BL620" s="69"/>
      <c r="BM620" s="69"/>
      <c r="BN620" s="71">
        <f>BH620*$H620</f>
        <v>0</v>
      </c>
      <c r="BO620" s="68">
        <f>SUM(BP620:BT620)</f>
        <v>0</v>
      </c>
      <c r="BP620" s="69"/>
      <c r="BQ620" s="69"/>
      <c r="BR620" s="69"/>
      <c r="BS620" s="69"/>
      <c r="BT620" s="69"/>
      <c r="BU620" s="71">
        <f>BO620*$H620</f>
        <v>0</v>
      </c>
      <c r="BV620" s="68">
        <f>SUM(BW620:CA620)</f>
        <v>0</v>
      </c>
      <c r="BW620" s="69"/>
      <c r="BX620" s="69"/>
      <c r="BY620" s="69"/>
      <c r="BZ620" s="69"/>
      <c r="CA620" s="69"/>
      <c r="CB620" s="71">
        <f>BV620*$H620</f>
        <v>0</v>
      </c>
      <c r="CC620" s="68">
        <f>SUM(CD620:CH620)</f>
        <v>0</v>
      </c>
      <c r="CD620" s="69"/>
      <c r="CE620" s="69"/>
      <c r="CF620" s="69"/>
      <c r="CG620" s="69"/>
      <c r="CH620" s="69"/>
      <c r="CI620" s="71">
        <f>CC620*$H620</f>
        <v>0</v>
      </c>
      <c r="CJ620" s="68">
        <f>SUM(CK620:CO620)</f>
        <v>0</v>
      </c>
      <c r="CK620" s="69"/>
      <c r="CL620" s="69"/>
      <c r="CM620" s="69"/>
      <c r="CN620" s="69"/>
      <c r="CO620" s="69"/>
      <c r="CP620" s="71">
        <f>CJ620*$H620</f>
        <v>0</v>
      </c>
      <c r="CQ620" s="68">
        <f>SUM(CR620:CV620)</f>
        <v>0</v>
      </c>
      <c r="CR620" s="69"/>
      <c r="CS620" s="69"/>
      <c r="CT620" s="69"/>
      <c r="CU620" s="69"/>
      <c r="CV620" s="69"/>
      <c r="CW620" s="71">
        <f>CQ620*$H620</f>
        <v>0</v>
      </c>
      <c r="CX620" s="68">
        <f>SUM(CY620:DC620)</f>
        <v>0</v>
      </c>
      <c r="CY620" s="69"/>
      <c r="CZ620" s="69"/>
      <c r="DA620" s="69"/>
      <c r="DB620" s="69"/>
      <c r="DC620" s="69"/>
      <c r="DD620" s="71">
        <f>CX620*$H620</f>
        <v>0</v>
      </c>
      <c r="DE620" s="68">
        <f>SUM(DF620:DJ620)</f>
        <v>0</v>
      </c>
      <c r="DF620" s="69"/>
      <c r="DG620" s="69"/>
      <c r="DH620" s="69"/>
      <c r="DI620" s="69"/>
      <c r="DJ620" s="69"/>
      <c r="DK620" s="71">
        <f>DE620*$H620</f>
        <v>0</v>
      </c>
      <c r="DL620" s="68">
        <f>SUM(DM620:DQ620)</f>
        <v>0</v>
      </c>
      <c r="DM620" s="69"/>
      <c r="DN620" s="69"/>
      <c r="DO620" s="69"/>
      <c r="DP620" s="69"/>
      <c r="DQ620" s="69"/>
      <c r="DR620" s="71">
        <f>DL620*$H620</f>
        <v>0</v>
      </c>
      <c r="DS620" s="68">
        <f>SUM(DT620:DX620)</f>
        <v>0</v>
      </c>
      <c r="DT620" s="69"/>
      <c r="DU620" s="69"/>
      <c r="DV620" s="69"/>
      <c r="DW620" s="69"/>
      <c r="DX620" s="69"/>
      <c r="DY620" s="71">
        <f>DS620*$H620</f>
        <v>0</v>
      </c>
      <c r="DZ620" s="68">
        <f>SUM(EA620:EE620)</f>
        <v>0</v>
      </c>
      <c r="EA620" s="69"/>
      <c r="EB620" s="69"/>
      <c r="EC620" s="69"/>
      <c r="ED620" s="69"/>
      <c r="EE620" s="69"/>
      <c r="EF620" s="71">
        <f>DZ620*$H620</f>
        <v>0</v>
      </c>
      <c r="EG620" s="70">
        <f t="shared" si="689"/>
        <v>1</v>
      </c>
      <c r="EH620" s="73">
        <f t="shared" si="690"/>
        <v>0</v>
      </c>
      <c r="EI620" s="70">
        <f t="shared" si="691"/>
        <v>0</v>
      </c>
      <c r="EJ620" s="66">
        <f t="shared" si="692"/>
        <v>0</v>
      </c>
      <c r="EM620" s="67"/>
    </row>
    <row r="621" spans="1:143" ht="25.5" outlineLevel="1" x14ac:dyDescent="0.2">
      <c r="A621" s="302" t="s">
        <v>750</v>
      </c>
      <c r="B621" s="303" t="s">
        <v>93</v>
      </c>
      <c r="C621" s="306" t="str">
        <f>IFERROR(IFERROR(IF(MATCH(B621,[1]SINAPI!$A$3:$A$7037,0),(PROPER(VLOOKUP(B621,[1]SINAPI!$A$3:$E$7037,5,0))),0),IFERROR(IF(MATCH(B621,'[1]CDHU-182'!$A$9:$A$4098,0),(UPPER(VLOOKUP(B621,'[1]CDHU-182'!$A$9:$H$4098,8,0))),0),IFERROR(IF(MATCH(B621,[1]FDE!$A$7:$A$3232,0),(VLOOKUP(B621,[1]FDE!$A$7:$E$3232,5,0)),0),IF(MATCH(B621,'[1]SIURB Edif'!$A$2:$A$2699,0),(PROPER(VLOOKUP(B621,'[1]SIURB Edif'!A$2:E$2699,5,0))),0))))," ")</f>
        <v>FDE-Julho/21</v>
      </c>
      <c r="D621" s="169" t="s">
        <v>812</v>
      </c>
      <c r="E621" s="170" t="s">
        <v>75</v>
      </c>
      <c r="F621" s="174">
        <v>1</v>
      </c>
      <c r="G621" s="74"/>
      <c r="H621" s="177">
        <f t="shared" ref="H621:H622" si="1030">ROUND(IFERROR(F621*G621," - "),2)</f>
        <v>0</v>
      </c>
      <c r="I621" s="178" t="e">
        <f>H621/$G$686</f>
        <v>#DIV/0!</v>
      </c>
      <c r="J621" s="19">
        <f t="shared" si="688"/>
        <v>1</v>
      </c>
      <c r="K621" s="68">
        <f t="shared" ref="K621:K622" si="1031">SUM(L621:P621)</f>
        <v>0</v>
      </c>
      <c r="L621" s="69"/>
      <c r="M621" s="69"/>
      <c r="N621" s="69"/>
      <c r="O621" s="69"/>
      <c r="P621" s="69"/>
      <c r="Q621" s="73">
        <f t="shared" ref="Q621:Q622" si="1032">K621*$H621</f>
        <v>0</v>
      </c>
      <c r="R621" s="68">
        <f t="shared" ref="R621:R622" si="1033">SUM(S621:W621)</f>
        <v>0</v>
      </c>
      <c r="S621" s="69"/>
      <c r="T621" s="69"/>
      <c r="U621" s="69"/>
      <c r="V621" s="69"/>
      <c r="W621" s="69"/>
      <c r="X621" s="71">
        <f t="shared" ref="X621:X622" si="1034">R621*$H621</f>
        <v>0</v>
      </c>
      <c r="Y621" s="68">
        <f t="shared" ref="Y621:Y622" si="1035">SUM(Z621:AD621)</f>
        <v>0</v>
      </c>
      <c r="Z621" s="69"/>
      <c r="AA621" s="69"/>
      <c r="AB621" s="69"/>
      <c r="AC621" s="69"/>
      <c r="AD621" s="69"/>
      <c r="AE621" s="71">
        <f t="shared" ref="AE621:AE622" si="1036">Y621*$H621</f>
        <v>0</v>
      </c>
      <c r="AF621" s="68">
        <f t="shared" ref="AF621:AF622" si="1037">SUM(AG621:AK621)</f>
        <v>0</v>
      </c>
      <c r="AG621" s="69"/>
      <c r="AH621" s="69"/>
      <c r="AI621" s="69"/>
      <c r="AJ621" s="69"/>
      <c r="AK621" s="69"/>
      <c r="AL621" s="71">
        <f t="shared" ref="AL621:AL622" si="1038">AF621*$H621</f>
        <v>0</v>
      </c>
      <c r="AM621" s="68">
        <f t="shared" ref="AM621:AM622" si="1039">SUM(AN621:AR621)</f>
        <v>0</v>
      </c>
      <c r="AN621" s="69"/>
      <c r="AO621" s="69"/>
      <c r="AP621" s="69"/>
      <c r="AQ621" s="69"/>
      <c r="AR621" s="69"/>
      <c r="AS621" s="71">
        <f t="shared" ref="AS621:AS622" si="1040">AM621*$H621</f>
        <v>0</v>
      </c>
      <c r="AT621" s="68">
        <f t="shared" ref="AT621:AT622" si="1041">SUM(AU621:AY621)</f>
        <v>0</v>
      </c>
      <c r="AU621" s="69"/>
      <c r="AV621" s="69"/>
      <c r="AW621" s="69"/>
      <c r="AX621" s="69"/>
      <c r="AY621" s="69"/>
      <c r="AZ621" s="71">
        <f t="shared" ref="AZ621:AZ622" si="1042">AT621*$H621</f>
        <v>0</v>
      </c>
      <c r="BA621" s="68">
        <f t="shared" ref="BA621:BA622" si="1043">SUM(BB621:BF621)</f>
        <v>0</v>
      </c>
      <c r="BB621" s="69"/>
      <c r="BC621" s="69"/>
      <c r="BD621" s="69"/>
      <c r="BE621" s="69"/>
      <c r="BF621" s="69"/>
      <c r="BG621" s="71">
        <f t="shared" ref="BG621:BG622" si="1044">BA621*$H621</f>
        <v>0</v>
      </c>
      <c r="BH621" s="68">
        <f t="shared" ref="BH621:BH622" si="1045">SUM(BI621:BM621)</f>
        <v>0</v>
      </c>
      <c r="BI621" s="69"/>
      <c r="BJ621" s="69"/>
      <c r="BK621" s="69"/>
      <c r="BL621" s="69"/>
      <c r="BM621" s="69"/>
      <c r="BN621" s="71">
        <f t="shared" ref="BN621:BN622" si="1046">BH621*$H621</f>
        <v>0</v>
      </c>
      <c r="BO621" s="68">
        <f t="shared" ref="BO621:BO622" si="1047">SUM(BP621:BT621)</f>
        <v>0</v>
      </c>
      <c r="BP621" s="69"/>
      <c r="BQ621" s="69"/>
      <c r="BR621" s="69"/>
      <c r="BS621" s="69"/>
      <c r="BT621" s="69"/>
      <c r="BU621" s="71">
        <f t="shared" ref="BU621:BU622" si="1048">BO621*$H621</f>
        <v>0</v>
      </c>
      <c r="BV621" s="68">
        <f t="shared" ref="BV621:BV622" si="1049">SUM(BW621:CA621)</f>
        <v>0</v>
      </c>
      <c r="BW621" s="69"/>
      <c r="BX621" s="69"/>
      <c r="BY621" s="69"/>
      <c r="BZ621" s="69"/>
      <c r="CA621" s="69"/>
      <c r="CB621" s="71">
        <f t="shared" ref="CB621:CB622" si="1050">BV621*$H621</f>
        <v>0</v>
      </c>
      <c r="CC621" s="68">
        <f t="shared" ref="CC621:CC622" si="1051">SUM(CD621:CH621)</f>
        <v>0</v>
      </c>
      <c r="CD621" s="69"/>
      <c r="CE621" s="69"/>
      <c r="CF621" s="69"/>
      <c r="CG621" s="69"/>
      <c r="CH621" s="69"/>
      <c r="CI621" s="71">
        <f t="shared" ref="CI621:CI622" si="1052">CC621*$H621</f>
        <v>0</v>
      </c>
      <c r="CJ621" s="68">
        <f t="shared" ref="CJ621:CJ622" si="1053">SUM(CK621:CO621)</f>
        <v>0</v>
      </c>
      <c r="CK621" s="69"/>
      <c r="CL621" s="69"/>
      <c r="CM621" s="69"/>
      <c r="CN621" s="69"/>
      <c r="CO621" s="69"/>
      <c r="CP621" s="71">
        <f t="shared" ref="CP621:CP622" si="1054">CJ621*$H621</f>
        <v>0</v>
      </c>
      <c r="CQ621" s="68">
        <f t="shared" ref="CQ621:CQ622" si="1055">SUM(CR621:CV621)</f>
        <v>0</v>
      </c>
      <c r="CR621" s="69"/>
      <c r="CS621" s="69"/>
      <c r="CT621" s="69"/>
      <c r="CU621" s="69"/>
      <c r="CV621" s="69"/>
      <c r="CW621" s="71">
        <f t="shared" ref="CW621:CW622" si="1056">CQ621*$H621</f>
        <v>0</v>
      </c>
      <c r="CX621" s="68">
        <f t="shared" ref="CX621:CX622" si="1057">SUM(CY621:DC621)</f>
        <v>0</v>
      </c>
      <c r="CY621" s="69"/>
      <c r="CZ621" s="69"/>
      <c r="DA621" s="69"/>
      <c r="DB621" s="69"/>
      <c r="DC621" s="69"/>
      <c r="DD621" s="71">
        <f t="shared" ref="DD621:DD622" si="1058">CX621*$H621</f>
        <v>0</v>
      </c>
      <c r="DE621" s="68">
        <f t="shared" ref="DE621:DE622" si="1059">SUM(DF621:DJ621)</f>
        <v>0</v>
      </c>
      <c r="DF621" s="69"/>
      <c r="DG621" s="69"/>
      <c r="DH621" s="69"/>
      <c r="DI621" s="69"/>
      <c r="DJ621" s="69"/>
      <c r="DK621" s="71">
        <f t="shared" ref="DK621:DK622" si="1060">DE621*$H621</f>
        <v>0</v>
      </c>
      <c r="DL621" s="68">
        <f t="shared" ref="DL621:DL622" si="1061">SUM(DM621:DQ621)</f>
        <v>0</v>
      </c>
      <c r="DM621" s="69"/>
      <c r="DN621" s="69"/>
      <c r="DO621" s="69"/>
      <c r="DP621" s="69"/>
      <c r="DQ621" s="69"/>
      <c r="DR621" s="71">
        <f t="shared" ref="DR621:DR622" si="1062">DL621*$H621</f>
        <v>0</v>
      </c>
      <c r="DS621" s="68">
        <f t="shared" ref="DS621:DS622" si="1063">SUM(DT621:DX621)</f>
        <v>0</v>
      </c>
      <c r="DT621" s="69"/>
      <c r="DU621" s="69"/>
      <c r="DV621" s="69"/>
      <c r="DW621" s="69"/>
      <c r="DX621" s="69"/>
      <c r="DY621" s="71">
        <f t="shared" ref="DY621:DY622" si="1064">DS621*$H621</f>
        <v>0</v>
      </c>
      <c r="DZ621" s="68">
        <f t="shared" ref="DZ621:DZ622" si="1065">SUM(EA621:EE621)</f>
        <v>0</v>
      </c>
      <c r="EA621" s="69"/>
      <c r="EB621" s="69"/>
      <c r="EC621" s="69"/>
      <c r="ED621" s="69"/>
      <c r="EE621" s="69"/>
      <c r="EF621" s="71">
        <f t="shared" ref="EF621:EF622" si="1066">DZ621*$H621</f>
        <v>0</v>
      </c>
      <c r="EG621" s="70">
        <f t="shared" si="689"/>
        <v>1</v>
      </c>
      <c r="EH621" s="73">
        <f t="shared" si="690"/>
        <v>0</v>
      </c>
      <c r="EI621" s="70">
        <f t="shared" si="691"/>
        <v>0</v>
      </c>
      <c r="EJ621" s="66">
        <f t="shared" si="692"/>
        <v>0</v>
      </c>
      <c r="EM621" s="67"/>
    </row>
    <row r="622" spans="1:143" ht="26.25" outlineLevel="1" thickBot="1" x14ac:dyDescent="0.25">
      <c r="A622" s="302" t="s">
        <v>751</v>
      </c>
      <c r="B622" s="303" t="s">
        <v>74</v>
      </c>
      <c r="C622" s="306" t="str">
        <f>IFERROR(IFERROR(IF(MATCH(B622,[1]SINAPI!$A$3:$A$7037,0),(PROPER(VLOOKUP(B622,[1]SINAPI!$A$3:$E$7037,5,0))),0),IFERROR(IF(MATCH(B622,'[1]CDHU-182'!$A$9:$A$4098,0),(UPPER(VLOOKUP(B622,'[1]CDHU-182'!$A$9:$H$4098,8,0))),0),IFERROR(IF(MATCH(B622,[1]FDE!$A$7:$A$3232,0),(VLOOKUP(B622,[1]FDE!$A$7:$E$3232,5,0)),0),IF(MATCH(B622,'[1]SIURB Edif'!$A$2:$A$2699,0),(PROPER(VLOOKUP(B622,'[1]SIURB Edif'!A$2:E$2699,5,0))),0))))," ")</f>
        <v>FDE-Julho/21</v>
      </c>
      <c r="D622" s="169" t="s">
        <v>813</v>
      </c>
      <c r="E622" s="170" t="s">
        <v>75</v>
      </c>
      <c r="F622" s="174">
        <v>1</v>
      </c>
      <c r="G622" s="74"/>
      <c r="H622" s="177">
        <f t="shared" si="1030"/>
        <v>0</v>
      </c>
      <c r="I622" s="178" t="e">
        <f>H622/$G$686</f>
        <v>#DIV/0!</v>
      </c>
      <c r="J622" s="19">
        <f t="shared" ref="J622" si="1067">EG622</f>
        <v>1</v>
      </c>
      <c r="K622" s="68">
        <f t="shared" si="1031"/>
        <v>0</v>
      </c>
      <c r="L622" s="69"/>
      <c r="M622" s="69"/>
      <c r="N622" s="69"/>
      <c r="O622" s="69"/>
      <c r="P622" s="69"/>
      <c r="Q622" s="73">
        <f t="shared" si="1032"/>
        <v>0</v>
      </c>
      <c r="R622" s="68">
        <f t="shared" si="1033"/>
        <v>0</v>
      </c>
      <c r="S622" s="69"/>
      <c r="T622" s="69"/>
      <c r="U622" s="69"/>
      <c r="V622" s="69"/>
      <c r="W622" s="69"/>
      <c r="X622" s="71">
        <f t="shared" si="1034"/>
        <v>0</v>
      </c>
      <c r="Y622" s="68">
        <f t="shared" si="1035"/>
        <v>0</v>
      </c>
      <c r="Z622" s="69"/>
      <c r="AA622" s="69"/>
      <c r="AB622" s="69"/>
      <c r="AC622" s="69"/>
      <c r="AD622" s="69"/>
      <c r="AE622" s="71">
        <f t="shared" si="1036"/>
        <v>0</v>
      </c>
      <c r="AF622" s="68">
        <f t="shared" si="1037"/>
        <v>0</v>
      </c>
      <c r="AG622" s="69"/>
      <c r="AH622" s="69"/>
      <c r="AI622" s="69"/>
      <c r="AJ622" s="69"/>
      <c r="AK622" s="69"/>
      <c r="AL622" s="71">
        <f t="shared" si="1038"/>
        <v>0</v>
      </c>
      <c r="AM622" s="68">
        <f t="shared" si="1039"/>
        <v>0</v>
      </c>
      <c r="AN622" s="69"/>
      <c r="AO622" s="69"/>
      <c r="AP622" s="69"/>
      <c r="AQ622" s="69"/>
      <c r="AR622" s="69"/>
      <c r="AS622" s="71">
        <f t="shared" si="1040"/>
        <v>0</v>
      </c>
      <c r="AT622" s="68">
        <f t="shared" si="1041"/>
        <v>0</v>
      </c>
      <c r="AU622" s="69"/>
      <c r="AV622" s="69"/>
      <c r="AW622" s="69"/>
      <c r="AX622" s="69"/>
      <c r="AY622" s="69"/>
      <c r="AZ622" s="71">
        <f t="shared" si="1042"/>
        <v>0</v>
      </c>
      <c r="BA622" s="68">
        <f t="shared" si="1043"/>
        <v>0</v>
      </c>
      <c r="BB622" s="69"/>
      <c r="BC622" s="69"/>
      <c r="BD622" s="69"/>
      <c r="BE622" s="69"/>
      <c r="BF622" s="69"/>
      <c r="BG622" s="71">
        <f t="shared" si="1044"/>
        <v>0</v>
      </c>
      <c r="BH622" s="68">
        <f t="shared" si="1045"/>
        <v>0</v>
      </c>
      <c r="BI622" s="69"/>
      <c r="BJ622" s="69"/>
      <c r="BK622" s="69"/>
      <c r="BL622" s="69"/>
      <c r="BM622" s="69"/>
      <c r="BN622" s="71">
        <f t="shared" si="1046"/>
        <v>0</v>
      </c>
      <c r="BO622" s="68">
        <f t="shared" si="1047"/>
        <v>0</v>
      </c>
      <c r="BP622" s="69"/>
      <c r="BQ622" s="69"/>
      <c r="BR622" s="69"/>
      <c r="BS622" s="69"/>
      <c r="BT622" s="69"/>
      <c r="BU622" s="71">
        <f t="shared" si="1048"/>
        <v>0</v>
      </c>
      <c r="BV622" s="68">
        <f t="shared" si="1049"/>
        <v>0</v>
      </c>
      <c r="BW622" s="69"/>
      <c r="BX622" s="69"/>
      <c r="BY622" s="69"/>
      <c r="BZ622" s="69"/>
      <c r="CA622" s="69"/>
      <c r="CB622" s="71">
        <f t="shared" si="1050"/>
        <v>0</v>
      </c>
      <c r="CC622" s="68">
        <f t="shared" si="1051"/>
        <v>0</v>
      </c>
      <c r="CD622" s="69"/>
      <c r="CE622" s="69"/>
      <c r="CF622" s="69"/>
      <c r="CG622" s="69"/>
      <c r="CH622" s="69"/>
      <c r="CI622" s="71">
        <f t="shared" si="1052"/>
        <v>0</v>
      </c>
      <c r="CJ622" s="68">
        <f t="shared" si="1053"/>
        <v>0</v>
      </c>
      <c r="CK622" s="69"/>
      <c r="CL622" s="69"/>
      <c r="CM622" s="69"/>
      <c r="CN622" s="69"/>
      <c r="CO622" s="69"/>
      <c r="CP622" s="71">
        <f t="shared" si="1054"/>
        <v>0</v>
      </c>
      <c r="CQ622" s="68">
        <f t="shared" si="1055"/>
        <v>0</v>
      </c>
      <c r="CR622" s="69"/>
      <c r="CS622" s="69"/>
      <c r="CT622" s="69"/>
      <c r="CU622" s="69"/>
      <c r="CV622" s="69"/>
      <c r="CW622" s="71">
        <f t="shared" si="1056"/>
        <v>0</v>
      </c>
      <c r="CX622" s="68">
        <f t="shared" si="1057"/>
        <v>0</v>
      </c>
      <c r="CY622" s="69"/>
      <c r="CZ622" s="69"/>
      <c r="DA622" s="69"/>
      <c r="DB622" s="69"/>
      <c r="DC622" s="69"/>
      <c r="DD622" s="71">
        <f t="shared" si="1058"/>
        <v>0</v>
      </c>
      <c r="DE622" s="68">
        <f t="shared" si="1059"/>
        <v>0</v>
      </c>
      <c r="DF622" s="69"/>
      <c r="DG622" s="69"/>
      <c r="DH622" s="69"/>
      <c r="DI622" s="69"/>
      <c r="DJ622" s="69"/>
      <c r="DK622" s="71">
        <f t="shared" si="1060"/>
        <v>0</v>
      </c>
      <c r="DL622" s="68">
        <f t="shared" si="1061"/>
        <v>0</v>
      </c>
      <c r="DM622" s="69"/>
      <c r="DN622" s="69"/>
      <c r="DO622" s="69"/>
      <c r="DP622" s="69"/>
      <c r="DQ622" s="69"/>
      <c r="DR622" s="71">
        <f t="shared" si="1062"/>
        <v>0</v>
      </c>
      <c r="DS622" s="68">
        <f t="shared" si="1063"/>
        <v>0</v>
      </c>
      <c r="DT622" s="69"/>
      <c r="DU622" s="69"/>
      <c r="DV622" s="69"/>
      <c r="DW622" s="69"/>
      <c r="DX622" s="69"/>
      <c r="DY622" s="71">
        <f t="shared" si="1064"/>
        <v>0</v>
      </c>
      <c r="DZ622" s="68">
        <f t="shared" si="1065"/>
        <v>0</v>
      </c>
      <c r="EA622" s="69"/>
      <c r="EB622" s="69"/>
      <c r="EC622" s="69"/>
      <c r="ED622" s="69"/>
      <c r="EE622" s="69"/>
      <c r="EF622" s="71">
        <f t="shared" si="1066"/>
        <v>0</v>
      </c>
      <c r="EG622" s="70">
        <f t="shared" ref="EG622" si="1068">1-EI622</f>
        <v>1</v>
      </c>
      <c r="EH622" s="73">
        <f t="shared" ref="EH622" si="1069">H622-EJ622</f>
        <v>0</v>
      </c>
      <c r="EI622" s="70">
        <f t="shared" ref="EI622" si="1070">SUM(CJ622,CC622,BV622,BO622,BH622,BA622,AT622,AM622,AF622,Y622,R622,K622,CQ622,CX622,DE622,DL622,DS622,DZ622)</f>
        <v>0</v>
      </c>
      <c r="EJ622" s="66">
        <f t="shared" ref="EJ622" si="1071">SUM(CP622,CI622,CB622,BU622,BN622,BG622,AZ622,AS622,AL622,AE622,X622,Q622,CW622,DD622,DK622,DR622,DY622,EF622)</f>
        <v>0</v>
      </c>
      <c r="EM622" s="67"/>
    </row>
    <row r="623" spans="1:143" ht="15.75" thickBot="1" x14ac:dyDescent="0.25">
      <c r="A623" s="309">
        <v>27</v>
      </c>
      <c r="B623" s="310"/>
      <c r="C623" s="308"/>
      <c r="D623" s="179" t="s">
        <v>607</v>
      </c>
      <c r="E623" s="167">
        <f>ROUND(SUM(E624,E627,E630,E634,E639,E646,E649,E651,E655,E666,E674,E677,E679,E681),2)</f>
        <v>0</v>
      </c>
      <c r="F623" s="167"/>
      <c r="G623" s="167"/>
      <c r="H623" s="29"/>
      <c r="I623" s="12" t="e">
        <f>E623/$G$686</f>
        <v>#DIV/0!</v>
      </c>
      <c r="J623" s="26" t="e">
        <f t="shared" ref="J623:J626" si="1072">EG623</f>
        <v>#DIV/0!</v>
      </c>
      <c r="K623" s="75" t="e">
        <f>ROUND(Q623/$E623,4)</f>
        <v>#DIV/0!</v>
      </c>
      <c r="L623" s="76" t="e">
        <f>SUMPRODUCT(L624:L685,$H624:$H685)/$E623</f>
        <v>#DIV/0!</v>
      </c>
      <c r="M623" s="76" t="e">
        <f>SUMPRODUCT(M624:M685,$H624:$H685)/$E623</f>
        <v>#DIV/0!</v>
      </c>
      <c r="N623" s="76" t="e">
        <f>SUMPRODUCT(N624:N685,$H624:$H685)/$E623</f>
        <v>#DIV/0!</v>
      </c>
      <c r="O623" s="76" t="e">
        <f>SUMPRODUCT(O624:O685,$H624:$H685)/$E623</f>
        <v>#DIV/0!</v>
      </c>
      <c r="P623" s="76" t="e">
        <f>SUMPRODUCT(P624:P685,$H624:$H685)/$E623</f>
        <v>#DIV/0!</v>
      </c>
      <c r="Q623" s="77">
        <f>SUM(Q624:Q685)</f>
        <v>0</v>
      </c>
      <c r="R623" s="78" t="e">
        <f>ROUND(X623/$E623,4)</f>
        <v>#DIV/0!</v>
      </c>
      <c r="S623" s="76" t="e">
        <f>SUMPRODUCT(S624:S685,$H624:$H685)/$E623</f>
        <v>#DIV/0!</v>
      </c>
      <c r="T623" s="76" t="e">
        <f>SUMPRODUCT(T624:T685,$H624:$H685)/$E623</f>
        <v>#DIV/0!</v>
      </c>
      <c r="U623" s="76" t="e">
        <f>SUMPRODUCT(U624:U685,$H624:$H685)/$E623</f>
        <v>#DIV/0!</v>
      </c>
      <c r="V623" s="76" t="e">
        <f>SUMPRODUCT(V624:V685,$H624:$H685)/$E623</f>
        <v>#DIV/0!</v>
      </c>
      <c r="W623" s="76" t="e">
        <f>SUMPRODUCT(W624:W685,$H624:$H685)/$E623</f>
        <v>#DIV/0!</v>
      </c>
      <c r="X623" s="77">
        <f>SUM(X624:X685)</f>
        <v>0</v>
      </c>
      <c r="Y623" s="78" t="e">
        <f>ROUND(AE623/$E623,4)</f>
        <v>#DIV/0!</v>
      </c>
      <c r="Z623" s="76" t="e">
        <f>SUMPRODUCT(Z624:Z685,$H624:$H685)/$E623</f>
        <v>#DIV/0!</v>
      </c>
      <c r="AA623" s="76" t="e">
        <f>SUMPRODUCT(AA624:AA685,$H624:$H685)/$E623</f>
        <v>#DIV/0!</v>
      </c>
      <c r="AB623" s="76" t="e">
        <f>SUMPRODUCT(AB624:AB685,$H624:$H685)/$E623</f>
        <v>#DIV/0!</v>
      </c>
      <c r="AC623" s="76" t="e">
        <f>SUMPRODUCT(AC624:AC685,$H624:$H685)/$E623</f>
        <v>#DIV/0!</v>
      </c>
      <c r="AD623" s="76" t="e">
        <f>SUMPRODUCT(AD624:AD685,$H624:$H685)/$E623</f>
        <v>#DIV/0!</v>
      </c>
      <c r="AE623" s="77">
        <f>SUM(AE624:AE685)</f>
        <v>0</v>
      </c>
      <c r="AF623" s="81" t="e">
        <f>ROUND(AL623/$E623,4)</f>
        <v>#DIV/0!</v>
      </c>
      <c r="AG623" s="76" t="e">
        <f>SUMPRODUCT(AG624:AG685,$H624:$H685)/$E623</f>
        <v>#DIV/0!</v>
      </c>
      <c r="AH623" s="76" t="e">
        <f>SUMPRODUCT(AH624:AH685,$H624:$H685)/$E623</f>
        <v>#DIV/0!</v>
      </c>
      <c r="AI623" s="76" t="e">
        <f>SUMPRODUCT(AI624:AI685,$H624:$H685)/$E623</f>
        <v>#DIV/0!</v>
      </c>
      <c r="AJ623" s="76" t="e">
        <f>SUMPRODUCT(AJ624:AJ685,$H624:$H685)/$E623</f>
        <v>#DIV/0!</v>
      </c>
      <c r="AK623" s="76" t="e">
        <f>SUMPRODUCT(AK624:AK685,$H624:$H685)/$E623</f>
        <v>#DIV/0!</v>
      </c>
      <c r="AL623" s="77">
        <f>SUM(AL624:AL685)</f>
        <v>0</v>
      </c>
      <c r="AM623" s="81" t="e">
        <f>ROUND(AS623/$E623,4)</f>
        <v>#DIV/0!</v>
      </c>
      <c r="AN623" s="76" t="e">
        <f>SUMPRODUCT(AN624:AN685,$H624:$H685)/$E623</f>
        <v>#DIV/0!</v>
      </c>
      <c r="AO623" s="76" t="e">
        <f>SUMPRODUCT(AO624:AO685,$H624:$H685)/$E623</f>
        <v>#DIV/0!</v>
      </c>
      <c r="AP623" s="76" t="e">
        <f>SUMPRODUCT(AP624:AP685,$H624:$H685)/$E623</f>
        <v>#DIV/0!</v>
      </c>
      <c r="AQ623" s="76" t="e">
        <f>SUMPRODUCT(AQ624:AQ685,$H624:$H685)/$E623</f>
        <v>#DIV/0!</v>
      </c>
      <c r="AR623" s="76" t="e">
        <f>SUMPRODUCT(AR624:AR685,$H624:$H685)/$E623</f>
        <v>#DIV/0!</v>
      </c>
      <c r="AS623" s="77">
        <f>SUM(AS624:AS685)</f>
        <v>0</v>
      </c>
      <c r="AT623" s="81" t="e">
        <f>ROUND(AZ623/$E623,4)</f>
        <v>#DIV/0!</v>
      </c>
      <c r="AU623" s="76" t="e">
        <f>SUMPRODUCT(AU624:AU685,$H624:$H685)/$E623</f>
        <v>#DIV/0!</v>
      </c>
      <c r="AV623" s="76" t="e">
        <f>SUMPRODUCT(AV624:AV685,$H624:$H685)/$E623</f>
        <v>#DIV/0!</v>
      </c>
      <c r="AW623" s="76" t="e">
        <f>SUMPRODUCT(AW624:AW685,$H624:$H685)/$E623</f>
        <v>#DIV/0!</v>
      </c>
      <c r="AX623" s="76" t="e">
        <f>SUMPRODUCT(AX624:AX685,$H624:$H685)/$E623</f>
        <v>#DIV/0!</v>
      </c>
      <c r="AY623" s="76" t="e">
        <f>SUMPRODUCT(AY624:AY685,$H624:$H685)/$E623</f>
        <v>#DIV/0!</v>
      </c>
      <c r="AZ623" s="77">
        <f>SUM(AZ624:AZ685)</f>
        <v>0</v>
      </c>
      <c r="BA623" s="81" t="e">
        <f>ROUND(BG623/$E623,4)</f>
        <v>#DIV/0!</v>
      </c>
      <c r="BB623" s="76" t="e">
        <f>SUMPRODUCT(BB624:BB685,$H624:$H685)/$E623</f>
        <v>#DIV/0!</v>
      </c>
      <c r="BC623" s="76" t="e">
        <f>SUMPRODUCT(BC624:BC685,$H624:$H685)/$E623</f>
        <v>#DIV/0!</v>
      </c>
      <c r="BD623" s="76" t="e">
        <f>SUMPRODUCT(BD624:BD685,$H624:$H685)/$E623</f>
        <v>#DIV/0!</v>
      </c>
      <c r="BE623" s="76" t="e">
        <f>SUMPRODUCT(BE624:BE685,$H624:$H685)/$E623</f>
        <v>#DIV/0!</v>
      </c>
      <c r="BF623" s="76" t="e">
        <f>SUMPRODUCT(BF624:BF685,$H624:$H685)/$E623</f>
        <v>#DIV/0!</v>
      </c>
      <c r="BG623" s="77">
        <f>SUM(BG624:BG685)</f>
        <v>0</v>
      </c>
      <c r="BH623" s="81" t="e">
        <f>ROUND(BN623/$E623,4)</f>
        <v>#DIV/0!</v>
      </c>
      <c r="BI623" s="76" t="e">
        <f>SUMPRODUCT(BI624:BI685,$H624:$H685)/$E623</f>
        <v>#DIV/0!</v>
      </c>
      <c r="BJ623" s="76" t="e">
        <f>SUMPRODUCT(BJ624:BJ685,$H624:$H685)/$E623</f>
        <v>#DIV/0!</v>
      </c>
      <c r="BK623" s="76" t="e">
        <f>SUMPRODUCT(BK624:BK685,$H624:$H685)/$E623</f>
        <v>#DIV/0!</v>
      </c>
      <c r="BL623" s="76" t="e">
        <f>SUMPRODUCT(BL624:BL685,$H624:$H685)/$E623</f>
        <v>#DIV/0!</v>
      </c>
      <c r="BM623" s="76" t="e">
        <f>SUMPRODUCT(BM624:BM685,$H624:$H685)/$E623</f>
        <v>#DIV/0!</v>
      </c>
      <c r="BN623" s="77">
        <f>SUM(BN624:BN685)</f>
        <v>0</v>
      </c>
      <c r="BO623" s="81" t="e">
        <f>ROUND(BU623/$E623,4)</f>
        <v>#DIV/0!</v>
      </c>
      <c r="BP623" s="76" t="e">
        <f>SUMPRODUCT(BP624:BP685,$H624:$H685)/$E623</f>
        <v>#DIV/0!</v>
      </c>
      <c r="BQ623" s="76" t="e">
        <f>SUMPRODUCT(BQ624:BQ685,$H624:$H685)/$E623</f>
        <v>#DIV/0!</v>
      </c>
      <c r="BR623" s="76" t="e">
        <f>SUMPRODUCT(BR624:BR685,$H624:$H685)/$E623</f>
        <v>#DIV/0!</v>
      </c>
      <c r="BS623" s="76" t="e">
        <f>SUMPRODUCT(BS624:BS685,$H624:$H685)/$E623</f>
        <v>#DIV/0!</v>
      </c>
      <c r="BT623" s="76" t="e">
        <f>SUMPRODUCT(BT624:BT685,$H624:$H685)/$E623</f>
        <v>#DIV/0!</v>
      </c>
      <c r="BU623" s="77">
        <f>SUM(BU624:BU685)</f>
        <v>0</v>
      </c>
      <c r="BV623" s="81" t="e">
        <f>ROUND(CB623/$E623,4)</f>
        <v>#DIV/0!</v>
      </c>
      <c r="BW623" s="76" t="e">
        <f>SUMPRODUCT(BW624:BW685,$H624:$H685)/$E623</f>
        <v>#DIV/0!</v>
      </c>
      <c r="BX623" s="76" t="e">
        <f>SUMPRODUCT(BX624:BX685,$H624:$H685)/$E623</f>
        <v>#DIV/0!</v>
      </c>
      <c r="BY623" s="76" t="e">
        <f>SUMPRODUCT(BY624:BY685,$H624:$H685)/$E623</f>
        <v>#DIV/0!</v>
      </c>
      <c r="BZ623" s="76" t="e">
        <f>SUMPRODUCT(BZ624:BZ685,$H624:$H685)/$E623</f>
        <v>#DIV/0!</v>
      </c>
      <c r="CA623" s="76" t="e">
        <f>SUMPRODUCT(CA624:CA685,$H624:$H685)/$E623</f>
        <v>#DIV/0!</v>
      </c>
      <c r="CB623" s="77">
        <f>SUM(CB624:CB685)</f>
        <v>0</v>
      </c>
      <c r="CC623" s="81" t="e">
        <f>ROUND(CI623/$E623,4)</f>
        <v>#DIV/0!</v>
      </c>
      <c r="CD623" s="76" t="e">
        <f>SUMPRODUCT(CD624:CD685,$H624:$H685)/$E623</f>
        <v>#DIV/0!</v>
      </c>
      <c r="CE623" s="76" t="e">
        <f>SUMPRODUCT(CE624:CE685,$H624:$H685)/$E623</f>
        <v>#DIV/0!</v>
      </c>
      <c r="CF623" s="76" t="e">
        <f>SUMPRODUCT(CF624:CF685,$H624:$H685)/$E623</f>
        <v>#DIV/0!</v>
      </c>
      <c r="CG623" s="76" t="e">
        <f>SUMPRODUCT(CG624:CG685,$H624:$H685)/$E623</f>
        <v>#DIV/0!</v>
      </c>
      <c r="CH623" s="76" t="e">
        <f>SUMPRODUCT(CH624:CH685,$H624:$H685)/$E623</f>
        <v>#DIV/0!</v>
      </c>
      <c r="CI623" s="77">
        <f>SUM(CI624:CI685)</f>
        <v>0</v>
      </c>
      <c r="CJ623" s="81" t="e">
        <f>ROUND(CP623/$E623,4)</f>
        <v>#DIV/0!</v>
      </c>
      <c r="CK623" s="76" t="e">
        <f>SUMPRODUCT(CK624:CK685,$H624:$H685)/$E623</f>
        <v>#DIV/0!</v>
      </c>
      <c r="CL623" s="76" t="e">
        <f>SUMPRODUCT(CL624:CL685,$H624:$H685)/$E623</f>
        <v>#DIV/0!</v>
      </c>
      <c r="CM623" s="76" t="e">
        <f>SUMPRODUCT(CM624:CM685,$H624:$H685)/$E623</f>
        <v>#DIV/0!</v>
      </c>
      <c r="CN623" s="76" t="e">
        <f>SUMPRODUCT(CN624:CN685,$H624:$H685)/$E623</f>
        <v>#DIV/0!</v>
      </c>
      <c r="CO623" s="76" t="e">
        <f>SUMPRODUCT(CO624:CO685,$H624:$H685)/$E623</f>
        <v>#DIV/0!</v>
      </c>
      <c r="CP623" s="77">
        <f>SUM(CP624:CP685)</f>
        <v>0</v>
      </c>
      <c r="CQ623" s="81" t="e">
        <f>ROUND(CW623/$E623,4)</f>
        <v>#DIV/0!</v>
      </c>
      <c r="CR623" s="76" t="e">
        <f>SUMPRODUCT(CR624:CR685,$H624:$H685)/$E623</f>
        <v>#DIV/0!</v>
      </c>
      <c r="CS623" s="76" t="e">
        <f>SUMPRODUCT(CS624:CS685,$H624:$H685)/$E623</f>
        <v>#DIV/0!</v>
      </c>
      <c r="CT623" s="76" t="e">
        <f>SUMPRODUCT(CT624:CT685,$H624:$H685)/$E623</f>
        <v>#DIV/0!</v>
      </c>
      <c r="CU623" s="76" t="e">
        <f>SUMPRODUCT(CU624:CU685,$H624:$H685)/$E623</f>
        <v>#DIV/0!</v>
      </c>
      <c r="CV623" s="76" t="e">
        <f>SUMPRODUCT(CV624:CV685,$H624:$H685)/$E623</f>
        <v>#DIV/0!</v>
      </c>
      <c r="CW623" s="77">
        <f>SUM(CW624:CW685)</f>
        <v>0</v>
      </c>
      <c r="CX623" s="81" t="e">
        <f>ROUND(DD623/$E623,4)</f>
        <v>#DIV/0!</v>
      </c>
      <c r="CY623" s="76" t="e">
        <f>SUMPRODUCT(CY624:CY685,$H624:$H685)/$E623</f>
        <v>#DIV/0!</v>
      </c>
      <c r="CZ623" s="76" t="e">
        <f>SUMPRODUCT(CZ624:CZ685,$H624:$H685)/$E623</f>
        <v>#DIV/0!</v>
      </c>
      <c r="DA623" s="76" t="e">
        <f>SUMPRODUCT(DA624:DA685,$H624:$H685)/$E623</f>
        <v>#DIV/0!</v>
      </c>
      <c r="DB623" s="76" t="e">
        <f>SUMPRODUCT(DB624:DB685,$H624:$H685)/$E623</f>
        <v>#DIV/0!</v>
      </c>
      <c r="DC623" s="76" t="e">
        <f>SUMPRODUCT(DC624:DC685,$H624:$H685)/$E623</f>
        <v>#DIV/0!</v>
      </c>
      <c r="DD623" s="77">
        <f>SUM(DD624:DD685)</f>
        <v>0</v>
      </c>
      <c r="DE623" s="81" t="e">
        <f>ROUND(DK623/$E623,4)</f>
        <v>#DIV/0!</v>
      </c>
      <c r="DF623" s="76" t="e">
        <f>SUMPRODUCT(DF624:DF685,$H624:$H685)/$E623</f>
        <v>#DIV/0!</v>
      </c>
      <c r="DG623" s="76" t="e">
        <f>SUMPRODUCT(DG624:DG685,$H624:$H685)/$E623</f>
        <v>#DIV/0!</v>
      </c>
      <c r="DH623" s="76" t="e">
        <f>SUMPRODUCT(DH624:DH685,$H624:$H685)/$E623</f>
        <v>#DIV/0!</v>
      </c>
      <c r="DI623" s="76" t="e">
        <f>SUMPRODUCT(DI624:DI685,$H624:$H685)/$E623</f>
        <v>#DIV/0!</v>
      </c>
      <c r="DJ623" s="76" t="e">
        <f>SUMPRODUCT(DJ624:DJ685,$H624:$H685)/$E623</f>
        <v>#DIV/0!</v>
      </c>
      <c r="DK623" s="77">
        <f>SUM(DK624:DK685)</f>
        <v>0</v>
      </c>
      <c r="DL623" s="81" t="e">
        <f>ROUND(DR623/$E623,4)</f>
        <v>#DIV/0!</v>
      </c>
      <c r="DM623" s="76" t="e">
        <f>SUMPRODUCT(DM624:DM685,$H624:$H685)/$E623</f>
        <v>#DIV/0!</v>
      </c>
      <c r="DN623" s="76" t="e">
        <f>SUMPRODUCT(DN624:DN685,$H624:$H685)/$E623</f>
        <v>#DIV/0!</v>
      </c>
      <c r="DO623" s="76" t="e">
        <f>SUMPRODUCT(DO624:DO685,$H624:$H685)/$E623</f>
        <v>#DIV/0!</v>
      </c>
      <c r="DP623" s="76" t="e">
        <f>SUMPRODUCT(DP624:DP685,$H624:$H685)/$E623</f>
        <v>#DIV/0!</v>
      </c>
      <c r="DQ623" s="76" t="e">
        <f>SUMPRODUCT(DQ624:DQ685,$H624:$H685)/$E623</f>
        <v>#DIV/0!</v>
      </c>
      <c r="DR623" s="77">
        <f>SUM(DR624:DR685)</f>
        <v>0</v>
      </c>
      <c r="DS623" s="81" t="e">
        <f>ROUND(DY623/$E623,4)</f>
        <v>#DIV/0!</v>
      </c>
      <c r="DT623" s="76" t="e">
        <f>SUMPRODUCT(DT624:DT685,$H624:$H685)/$E623</f>
        <v>#DIV/0!</v>
      </c>
      <c r="DU623" s="76" t="e">
        <f>SUMPRODUCT(DU624:DU685,$H624:$H685)/$E623</f>
        <v>#DIV/0!</v>
      </c>
      <c r="DV623" s="76" t="e">
        <f>SUMPRODUCT(DV624:DV685,$H624:$H685)/$E623</f>
        <v>#DIV/0!</v>
      </c>
      <c r="DW623" s="76" t="e">
        <f>SUMPRODUCT(DW624:DW685,$H624:$H685)/$E623</f>
        <v>#DIV/0!</v>
      </c>
      <c r="DX623" s="76" t="e">
        <f>SUMPRODUCT(DX624:DX685,$H624:$H685)/$E623</f>
        <v>#DIV/0!</v>
      </c>
      <c r="DY623" s="77">
        <f>SUM(DY624:DY685)</f>
        <v>0</v>
      </c>
      <c r="DZ623" s="81" t="e">
        <f>ROUND(EF623/$E623,4)</f>
        <v>#DIV/0!</v>
      </c>
      <c r="EA623" s="76" t="e">
        <f>SUMPRODUCT(EA624:EA685,$H624:$H685)/$E623</f>
        <v>#DIV/0!</v>
      </c>
      <c r="EB623" s="76" t="e">
        <f>SUMPRODUCT(EB624:EB685,$H624:$H685)/$E623</f>
        <v>#DIV/0!</v>
      </c>
      <c r="EC623" s="76" t="e">
        <f>SUMPRODUCT(EC624:EC685,$H624:$H685)/$E623</f>
        <v>#DIV/0!</v>
      </c>
      <c r="ED623" s="76" t="e">
        <f>SUMPRODUCT(ED624:ED685,$H624:$H685)/$E623</f>
        <v>#DIV/0!</v>
      </c>
      <c r="EE623" s="76" t="e">
        <f>SUMPRODUCT(EE624:EE685,$H624:$H685)/$E623</f>
        <v>#DIV/0!</v>
      </c>
      <c r="EF623" s="77">
        <f>SUM(EF624:EF685)</f>
        <v>0</v>
      </c>
      <c r="EG623" s="63" t="e">
        <f>ROUND(EH623/E623,4)</f>
        <v>#DIV/0!</v>
      </c>
      <c r="EH623" s="80">
        <f>E623-EJ623</f>
        <v>0</v>
      </c>
      <c r="EI623" s="63" t="e">
        <f>ROUND(EJ623/E623,4)</f>
        <v>#DIV/0!</v>
      </c>
      <c r="EJ623" s="66">
        <f t="shared" ref="EJ623:EJ626" si="1073">SUM(CP623,CI623,CB623,BU623,BN623,BG623,AZ623,AS623,AL623,AE623,X623,Q623,CW623,DD623,DK623,DR623,DY623,EF623)</f>
        <v>0</v>
      </c>
      <c r="EM623" s="67"/>
    </row>
    <row r="624" spans="1:143" outlineLevel="1" x14ac:dyDescent="0.2">
      <c r="A624" s="311" t="s">
        <v>575</v>
      </c>
      <c r="B624" s="312"/>
      <c r="C624" s="307"/>
      <c r="D624" s="33" t="s">
        <v>590</v>
      </c>
      <c r="E624" s="28">
        <f>SUM(H625:H626)</f>
        <v>0</v>
      </c>
      <c r="F624" s="28"/>
      <c r="G624" s="28"/>
      <c r="H624" s="28"/>
      <c r="I624" s="27" t="e">
        <f>E624/$G$686</f>
        <v>#DIV/0!</v>
      </c>
      <c r="J624" s="19">
        <f t="shared" si="1072"/>
        <v>0</v>
      </c>
      <c r="K624" s="68"/>
      <c r="L624" s="69"/>
      <c r="M624" s="69"/>
      <c r="N624" s="69"/>
      <c r="O624" s="69"/>
      <c r="P624" s="70"/>
      <c r="Q624" s="73"/>
      <c r="R624" s="68"/>
      <c r="S624" s="69"/>
      <c r="T624" s="69"/>
      <c r="U624" s="69"/>
      <c r="V624" s="69"/>
      <c r="W624" s="70"/>
      <c r="X624" s="71"/>
      <c r="Y624" s="68"/>
      <c r="Z624" s="69"/>
      <c r="AA624" s="69"/>
      <c r="AB624" s="69"/>
      <c r="AC624" s="69"/>
      <c r="AD624" s="70"/>
      <c r="AE624" s="71"/>
      <c r="AF624" s="68"/>
      <c r="AG624" s="69"/>
      <c r="AH624" s="69"/>
      <c r="AI624" s="69"/>
      <c r="AJ624" s="69"/>
      <c r="AK624" s="70"/>
      <c r="AL624" s="71"/>
      <c r="AM624" s="68"/>
      <c r="AN624" s="69"/>
      <c r="AO624" s="69"/>
      <c r="AP624" s="69"/>
      <c r="AQ624" s="69"/>
      <c r="AR624" s="70"/>
      <c r="AS624" s="71"/>
      <c r="AT624" s="68"/>
      <c r="AU624" s="69"/>
      <c r="AV624" s="69"/>
      <c r="AW624" s="69"/>
      <c r="AX624" s="69"/>
      <c r="AY624" s="70"/>
      <c r="AZ624" s="71"/>
      <c r="BA624" s="68"/>
      <c r="BB624" s="69"/>
      <c r="BC624" s="69"/>
      <c r="BD624" s="69"/>
      <c r="BE624" s="69"/>
      <c r="BF624" s="70"/>
      <c r="BG624" s="71"/>
      <c r="BH624" s="68"/>
      <c r="BI624" s="69"/>
      <c r="BJ624" s="69"/>
      <c r="BK624" s="69"/>
      <c r="BL624" s="69"/>
      <c r="BM624" s="70"/>
      <c r="BN624" s="71"/>
      <c r="BO624" s="68"/>
      <c r="BP624" s="69"/>
      <c r="BQ624" s="69"/>
      <c r="BR624" s="69"/>
      <c r="BS624" s="69"/>
      <c r="BT624" s="70"/>
      <c r="BU624" s="71"/>
      <c r="BV624" s="68"/>
      <c r="BW624" s="69"/>
      <c r="BX624" s="69"/>
      <c r="BY624" s="69"/>
      <c r="BZ624" s="69"/>
      <c r="CA624" s="70"/>
      <c r="CB624" s="71"/>
      <c r="CC624" s="68"/>
      <c r="CD624" s="69"/>
      <c r="CE624" s="69"/>
      <c r="CF624" s="69"/>
      <c r="CG624" s="69"/>
      <c r="CH624" s="70"/>
      <c r="CI624" s="71"/>
      <c r="CJ624" s="68"/>
      <c r="CK624" s="69"/>
      <c r="CL624" s="69"/>
      <c r="CM624" s="69"/>
      <c r="CN624" s="69"/>
      <c r="CO624" s="70"/>
      <c r="CP624" s="71"/>
      <c r="CQ624" s="68"/>
      <c r="CR624" s="69"/>
      <c r="CS624" s="69"/>
      <c r="CT624" s="69"/>
      <c r="CU624" s="69"/>
      <c r="CV624" s="70"/>
      <c r="CW624" s="71"/>
      <c r="CX624" s="68"/>
      <c r="CY624" s="69"/>
      <c r="CZ624" s="69"/>
      <c r="DA624" s="69"/>
      <c r="DB624" s="69"/>
      <c r="DC624" s="70"/>
      <c r="DD624" s="71"/>
      <c r="DE624" s="68"/>
      <c r="DF624" s="69"/>
      <c r="DG624" s="69"/>
      <c r="DH624" s="69"/>
      <c r="DI624" s="69"/>
      <c r="DJ624" s="70"/>
      <c r="DK624" s="71"/>
      <c r="DL624" s="68"/>
      <c r="DM624" s="69"/>
      <c r="DN624" s="69"/>
      <c r="DO624" s="69"/>
      <c r="DP624" s="69"/>
      <c r="DQ624" s="70"/>
      <c r="DR624" s="71"/>
      <c r="DS624" s="68"/>
      <c r="DT624" s="69"/>
      <c r="DU624" s="69"/>
      <c r="DV624" s="69"/>
      <c r="DW624" s="69"/>
      <c r="DX624" s="70"/>
      <c r="DY624" s="71"/>
      <c r="DZ624" s="68"/>
      <c r="EA624" s="69"/>
      <c r="EB624" s="69"/>
      <c r="EC624" s="69"/>
      <c r="ED624" s="69"/>
      <c r="EE624" s="70"/>
      <c r="EF624" s="71"/>
      <c r="EG624" s="70"/>
      <c r="EH624" s="73"/>
      <c r="EI624" s="70">
        <f t="shared" ref="EI624:EI626" si="1074">SUM(CJ624,CC624,BV624,BO624,BH624,BA624,AT624,AM624,AF624,Y624,R624,K624,CQ624,CX624,DE624,DL624,DS624,DZ624)</f>
        <v>0</v>
      </c>
      <c r="EJ624" s="66">
        <f t="shared" si="1073"/>
        <v>0</v>
      </c>
      <c r="EM624" s="67"/>
    </row>
    <row r="625" spans="1:143" outlineLevel="1" x14ac:dyDescent="0.2">
      <c r="A625" s="302" t="s">
        <v>576</v>
      </c>
      <c r="B625" s="303" t="s">
        <v>177</v>
      </c>
      <c r="C625" s="306" t="str">
        <f>IFERROR(IFERROR(IF(MATCH(B625,[1]SINAPI!$A$3:$A$7037,0),(PROPER(VLOOKUP(B625,[1]SINAPI!$A$3:$E$7037,5,0))),0),IFERROR(IF(MATCH(B625,'[1]CDHU-182'!$A$9:$A$4098,0),(UPPER(VLOOKUP(B625,'[1]CDHU-182'!$A$9:$H$4098,8,0))),0),IFERROR(IF(MATCH(B625,[1]FDE!$A$7:$A$3232,0),(VLOOKUP(B625,[1]FDE!$A$7:$E$3232,5,0)),0),IF(MATCH(B625,'[1]SIURB Edif'!$A$2:$A$2699,0),(PROPER(VLOOKUP(B625,'[1]SIURB Edif'!A$2:E$2699,5,0))),0))))," ")</f>
        <v>CDHU-182</v>
      </c>
      <c r="D625" s="169" t="s">
        <v>826</v>
      </c>
      <c r="E625" s="170" t="s">
        <v>880</v>
      </c>
      <c r="F625" s="171">
        <v>3</v>
      </c>
      <c r="G625" s="74"/>
      <c r="H625" s="172">
        <f>ROUND(IFERROR(F625*G625," - "),2)</f>
        <v>0</v>
      </c>
      <c r="I625" s="175" t="e">
        <f>H625/$G$686</f>
        <v>#DIV/0!</v>
      </c>
      <c r="J625" s="19">
        <f t="shared" si="1072"/>
        <v>1</v>
      </c>
      <c r="K625" s="68">
        <f>SUM(L625:P625)</f>
        <v>0</v>
      </c>
      <c r="L625" s="69"/>
      <c r="M625" s="69"/>
      <c r="N625" s="69"/>
      <c r="O625" s="69"/>
      <c r="P625" s="69"/>
      <c r="Q625" s="73">
        <f>K625*$H625</f>
        <v>0</v>
      </c>
      <c r="R625" s="68">
        <f>SUM(S625:W625)</f>
        <v>0</v>
      </c>
      <c r="S625" s="69"/>
      <c r="T625" s="69"/>
      <c r="U625" s="69"/>
      <c r="V625" s="69"/>
      <c r="W625" s="69"/>
      <c r="X625" s="71">
        <f>R625*$H625</f>
        <v>0</v>
      </c>
      <c r="Y625" s="68">
        <f>SUM(Z625:AD625)</f>
        <v>0</v>
      </c>
      <c r="Z625" s="69"/>
      <c r="AA625" s="69"/>
      <c r="AB625" s="69"/>
      <c r="AC625" s="69"/>
      <c r="AD625" s="69"/>
      <c r="AE625" s="71">
        <f>Y625*$H625</f>
        <v>0</v>
      </c>
      <c r="AF625" s="68">
        <f>SUM(AG625:AK625)</f>
        <v>0</v>
      </c>
      <c r="AG625" s="69"/>
      <c r="AH625" s="69"/>
      <c r="AI625" s="69"/>
      <c r="AJ625" s="69"/>
      <c r="AK625" s="69"/>
      <c r="AL625" s="71">
        <f>AF625*$H625</f>
        <v>0</v>
      </c>
      <c r="AM625" s="68">
        <f>SUM(AN625:AR625)</f>
        <v>0</v>
      </c>
      <c r="AN625" s="69"/>
      <c r="AO625" s="69"/>
      <c r="AP625" s="69"/>
      <c r="AQ625" s="69"/>
      <c r="AR625" s="69"/>
      <c r="AS625" s="71">
        <f>AM625*$H625</f>
        <v>0</v>
      </c>
      <c r="AT625" s="68">
        <f>SUM(AU625:AY625)</f>
        <v>0</v>
      </c>
      <c r="AU625" s="69"/>
      <c r="AV625" s="69"/>
      <c r="AW625" s="69"/>
      <c r="AX625" s="69"/>
      <c r="AY625" s="69"/>
      <c r="AZ625" s="71">
        <f>AT625*$H625</f>
        <v>0</v>
      </c>
      <c r="BA625" s="68">
        <f>SUM(BB625:BF625)</f>
        <v>0</v>
      </c>
      <c r="BB625" s="69"/>
      <c r="BC625" s="69"/>
      <c r="BD625" s="69"/>
      <c r="BE625" s="69"/>
      <c r="BF625" s="69"/>
      <c r="BG625" s="71">
        <f>BA625*$H625</f>
        <v>0</v>
      </c>
      <c r="BH625" s="68">
        <f>SUM(BI625:BM625)</f>
        <v>0</v>
      </c>
      <c r="BI625" s="69"/>
      <c r="BJ625" s="69"/>
      <c r="BK625" s="69"/>
      <c r="BL625" s="69"/>
      <c r="BM625" s="69"/>
      <c r="BN625" s="71">
        <f>BH625*$H625</f>
        <v>0</v>
      </c>
      <c r="BO625" s="68">
        <f>SUM(BP625:BT625)</f>
        <v>0</v>
      </c>
      <c r="BP625" s="69"/>
      <c r="BQ625" s="69"/>
      <c r="BR625" s="69"/>
      <c r="BS625" s="69"/>
      <c r="BT625" s="69"/>
      <c r="BU625" s="71">
        <f>BO625*$H625</f>
        <v>0</v>
      </c>
      <c r="BV625" s="68">
        <f>SUM(BW625:CA625)</f>
        <v>0</v>
      </c>
      <c r="BW625" s="69"/>
      <c r="BX625" s="69"/>
      <c r="BY625" s="69"/>
      <c r="BZ625" s="69"/>
      <c r="CA625" s="69"/>
      <c r="CB625" s="71">
        <f>BV625*$H625</f>
        <v>0</v>
      </c>
      <c r="CC625" s="68">
        <f>SUM(CD625:CH625)</f>
        <v>0</v>
      </c>
      <c r="CD625" s="69"/>
      <c r="CE625" s="69"/>
      <c r="CF625" s="69"/>
      <c r="CG625" s="69"/>
      <c r="CH625" s="69"/>
      <c r="CI625" s="71">
        <f>CC625*$H625</f>
        <v>0</v>
      </c>
      <c r="CJ625" s="68">
        <f>SUM(CK625:CO625)</f>
        <v>0</v>
      </c>
      <c r="CK625" s="69"/>
      <c r="CL625" s="69"/>
      <c r="CM625" s="69"/>
      <c r="CN625" s="69"/>
      <c r="CO625" s="69"/>
      <c r="CP625" s="71">
        <f>CJ625*$H625</f>
        <v>0</v>
      </c>
      <c r="CQ625" s="68">
        <f>SUM(CR625:CV625)</f>
        <v>0</v>
      </c>
      <c r="CR625" s="69"/>
      <c r="CS625" s="69"/>
      <c r="CT625" s="69"/>
      <c r="CU625" s="69"/>
      <c r="CV625" s="69"/>
      <c r="CW625" s="71">
        <f>CQ625*$H625</f>
        <v>0</v>
      </c>
      <c r="CX625" s="68">
        <f>SUM(CY625:DC625)</f>
        <v>0</v>
      </c>
      <c r="CY625" s="69"/>
      <c r="CZ625" s="69"/>
      <c r="DA625" s="69"/>
      <c r="DB625" s="69"/>
      <c r="DC625" s="69"/>
      <c r="DD625" s="71">
        <f>CX625*$H625</f>
        <v>0</v>
      </c>
      <c r="DE625" s="68">
        <f>SUM(DF625:DJ625)</f>
        <v>0</v>
      </c>
      <c r="DF625" s="69"/>
      <c r="DG625" s="69"/>
      <c r="DH625" s="69"/>
      <c r="DI625" s="69"/>
      <c r="DJ625" s="69"/>
      <c r="DK625" s="71">
        <f>DE625*$H625</f>
        <v>0</v>
      </c>
      <c r="DL625" s="68">
        <f>SUM(DM625:DQ625)</f>
        <v>0</v>
      </c>
      <c r="DM625" s="69"/>
      <c r="DN625" s="69"/>
      <c r="DO625" s="69"/>
      <c r="DP625" s="69"/>
      <c r="DQ625" s="69"/>
      <c r="DR625" s="71">
        <f>DL625*$H625</f>
        <v>0</v>
      </c>
      <c r="DS625" s="68">
        <f>SUM(DT625:DX625)</f>
        <v>0</v>
      </c>
      <c r="DT625" s="69"/>
      <c r="DU625" s="69"/>
      <c r="DV625" s="69"/>
      <c r="DW625" s="69"/>
      <c r="DX625" s="69"/>
      <c r="DY625" s="71">
        <f>DS625*$H625</f>
        <v>0</v>
      </c>
      <c r="DZ625" s="68">
        <f>SUM(EA625:EE625)</f>
        <v>0</v>
      </c>
      <c r="EA625" s="69"/>
      <c r="EB625" s="69"/>
      <c r="EC625" s="69"/>
      <c r="ED625" s="69"/>
      <c r="EE625" s="69"/>
      <c r="EF625" s="71">
        <f>DZ625*$H625</f>
        <v>0</v>
      </c>
      <c r="EG625" s="70">
        <f>1-EI625</f>
        <v>1</v>
      </c>
      <c r="EH625" s="73">
        <f>H625-EJ625</f>
        <v>0</v>
      </c>
      <c r="EI625" s="70">
        <f t="shared" si="1074"/>
        <v>0</v>
      </c>
      <c r="EJ625" s="66">
        <f t="shared" si="1073"/>
        <v>0</v>
      </c>
      <c r="EM625" s="67"/>
    </row>
    <row r="626" spans="1:143" outlineLevel="1" x14ac:dyDescent="0.2">
      <c r="A626" s="302" t="s">
        <v>752</v>
      </c>
      <c r="B626" s="303" t="s">
        <v>179</v>
      </c>
      <c r="C626" s="306" t="str">
        <f>IFERROR(IFERROR(IF(MATCH(B626,[1]SINAPI!$A$3:$A$7037,0),(PROPER(VLOOKUP(B626,[1]SINAPI!$A$3:$E$7037,5,0))),0),IFERROR(IF(MATCH(B626,'[1]CDHU-182'!$A$9:$A$4098,0),(UPPER(VLOOKUP(B626,'[1]CDHU-182'!$A$9:$H$4098,8,0))),0),IFERROR(IF(MATCH(B626,[1]FDE!$A$7:$A$3232,0),(VLOOKUP(B626,[1]FDE!$A$7:$E$3232,5,0)),0),IF(MATCH(B626,'[1]SIURB Edif'!$A$2:$A$2699,0),(PROPER(VLOOKUP(B626,'[1]SIURB Edif'!A$2:E$2699,5,0))),0))))," ")</f>
        <v>CDHU-182</v>
      </c>
      <c r="D626" s="169" t="s">
        <v>827</v>
      </c>
      <c r="E626" s="170" t="s">
        <v>322</v>
      </c>
      <c r="F626" s="171">
        <v>6</v>
      </c>
      <c r="G626" s="74"/>
      <c r="H626" s="172">
        <f>ROUND(IFERROR(F626*G626," - "),2)</f>
        <v>0</v>
      </c>
      <c r="I626" s="175" t="e">
        <f>H626/$G$686</f>
        <v>#DIV/0!</v>
      </c>
      <c r="J626" s="19">
        <f t="shared" si="1072"/>
        <v>1</v>
      </c>
      <c r="K626" s="68">
        <f>SUM(L626:P626)</f>
        <v>0</v>
      </c>
      <c r="L626" s="69"/>
      <c r="M626" s="69"/>
      <c r="N626" s="69"/>
      <c r="O626" s="69"/>
      <c r="P626" s="69"/>
      <c r="Q626" s="73">
        <f>K626*$H626</f>
        <v>0</v>
      </c>
      <c r="R626" s="68">
        <f>SUM(S626:W626)</f>
        <v>0</v>
      </c>
      <c r="S626" s="69"/>
      <c r="T626" s="69"/>
      <c r="U626" s="69"/>
      <c r="V626" s="69"/>
      <c r="W626" s="69"/>
      <c r="X626" s="71">
        <f>R626*$H626</f>
        <v>0</v>
      </c>
      <c r="Y626" s="68">
        <f>SUM(Z626:AD626)</f>
        <v>0</v>
      </c>
      <c r="Z626" s="69"/>
      <c r="AA626" s="69"/>
      <c r="AB626" s="69"/>
      <c r="AC626" s="69"/>
      <c r="AD626" s="69"/>
      <c r="AE626" s="71">
        <f>Y626*$H626</f>
        <v>0</v>
      </c>
      <c r="AF626" s="68">
        <f>SUM(AG626:AK626)</f>
        <v>0</v>
      </c>
      <c r="AG626" s="69"/>
      <c r="AH626" s="69"/>
      <c r="AI626" s="69"/>
      <c r="AJ626" s="69"/>
      <c r="AK626" s="69"/>
      <c r="AL626" s="71">
        <f>AF626*$H626</f>
        <v>0</v>
      </c>
      <c r="AM626" s="68">
        <f>SUM(AN626:AR626)</f>
        <v>0</v>
      </c>
      <c r="AN626" s="69"/>
      <c r="AO626" s="69"/>
      <c r="AP626" s="69"/>
      <c r="AQ626" s="69"/>
      <c r="AR626" s="69"/>
      <c r="AS626" s="71">
        <f>AM626*$H626</f>
        <v>0</v>
      </c>
      <c r="AT626" s="68">
        <f>SUM(AU626:AY626)</f>
        <v>0</v>
      </c>
      <c r="AU626" s="69"/>
      <c r="AV626" s="69"/>
      <c r="AW626" s="69"/>
      <c r="AX626" s="69"/>
      <c r="AY626" s="69"/>
      <c r="AZ626" s="71">
        <f>AT626*$H626</f>
        <v>0</v>
      </c>
      <c r="BA626" s="68">
        <f>SUM(BB626:BF626)</f>
        <v>0</v>
      </c>
      <c r="BB626" s="69"/>
      <c r="BC626" s="69"/>
      <c r="BD626" s="69"/>
      <c r="BE626" s="69"/>
      <c r="BF626" s="69"/>
      <c r="BG626" s="71">
        <f>BA626*$H626</f>
        <v>0</v>
      </c>
      <c r="BH626" s="68">
        <f>SUM(BI626:BM626)</f>
        <v>0</v>
      </c>
      <c r="BI626" s="69"/>
      <c r="BJ626" s="69"/>
      <c r="BK626" s="69"/>
      <c r="BL626" s="69"/>
      <c r="BM626" s="69"/>
      <c r="BN626" s="71">
        <f>BH626*$H626</f>
        <v>0</v>
      </c>
      <c r="BO626" s="68">
        <f>SUM(BP626:BT626)</f>
        <v>0</v>
      </c>
      <c r="BP626" s="69"/>
      <c r="BQ626" s="69"/>
      <c r="BR626" s="69"/>
      <c r="BS626" s="69"/>
      <c r="BT626" s="69"/>
      <c r="BU626" s="71">
        <f>BO626*$H626</f>
        <v>0</v>
      </c>
      <c r="BV626" s="68">
        <f>SUM(BW626:CA626)</f>
        <v>0</v>
      </c>
      <c r="BW626" s="69"/>
      <c r="BX626" s="69"/>
      <c r="BY626" s="69"/>
      <c r="BZ626" s="69"/>
      <c r="CA626" s="69"/>
      <c r="CB626" s="71">
        <f>BV626*$H626</f>
        <v>0</v>
      </c>
      <c r="CC626" s="68">
        <f>SUM(CD626:CH626)</f>
        <v>0</v>
      </c>
      <c r="CD626" s="69"/>
      <c r="CE626" s="69"/>
      <c r="CF626" s="69"/>
      <c r="CG626" s="69"/>
      <c r="CH626" s="69"/>
      <c r="CI626" s="71">
        <f>CC626*$H626</f>
        <v>0</v>
      </c>
      <c r="CJ626" s="68">
        <f>SUM(CK626:CO626)</f>
        <v>0</v>
      </c>
      <c r="CK626" s="69"/>
      <c r="CL626" s="69"/>
      <c r="CM626" s="69"/>
      <c r="CN626" s="69"/>
      <c r="CO626" s="69"/>
      <c r="CP626" s="71">
        <f>CJ626*$H626</f>
        <v>0</v>
      </c>
      <c r="CQ626" s="68">
        <f>SUM(CR626:CV626)</f>
        <v>0</v>
      </c>
      <c r="CR626" s="69"/>
      <c r="CS626" s="69"/>
      <c r="CT626" s="69"/>
      <c r="CU626" s="69"/>
      <c r="CV626" s="69"/>
      <c r="CW626" s="71">
        <f>CQ626*$H626</f>
        <v>0</v>
      </c>
      <c r="CX626" s="68">
        <f>SUM(CY626:DC626)</f>
        <v>0</v>
      </c>
      <c r="CY626" s="69"/>
      <c r="CZ626" s="69"/>
      <c r="DA626" s="69"/>
      <c r="DB626" s="69"/>
      <c r="DC626" s="69"/>
      <c r="DD626" s="71">
        <f>CX626*$H626</f>
        <v>0</v>
      </c>
      <c r="DE626" s="68">
        <f>SUM(DF626:DJ626)</f>
        <v>0</v>
      </c>
      <c r="DF626" s="69"/>
      <c r="DG626" s="69"/>
      <c r="DH626" s="69"/>
      <c r="DI626" s="69"/>
      <c r="DJ626" s="69"/>
      <c r="DK626" s="71">
        <f>DE626*$H626</f>
        <v>0</v>
      </c>
      <c r="DL626" s="68">
        <f>SUM(DM626:DQ626)</f>
        <v>0</v>
      </c>
      <c r="DM626" s="69"/>
      <c r="DN626" s="69"/>
      <c r="DO626" s="69"/>
      <c r="DP626" s="69"/>
      <c r="DQ626" s="69"/>
      <c r="DR626" s="71">
        <f>DL626*$H626</f>
        <v>0</v>
      </c>
      <c r="DS626" s="68">
        <f>SUM(DT626:DX626)</f>
        <v>0</v>
      </c>
      <c r="DT626" s="69"/>
      <c r="DU626" s="69"/>
      <c r="DV626" s="69"/>
      <c r="DW626" s="69"/>
      <c r="DX626" s="69"/>
      <c r="DY626" s="71">
        <f>DS626*$H626</f>
        <v>0</v>
      </c>
      <c r="DZ626" s="68">
        <f>SUM(EA626:EE626)</f>
        <v>0</v>
      </c>
      <c r="EA626" s="69"/>
      <c r="EB626" s="69"/>
      <c r="EC626" s="69"/>
      <c r="ED626" s="69"/>
      <c r="EE626" s="69"/>
      <c r="EF626" s="71">
        <f>DZ626*$H626</f>
        <v>0</v>
      </c>
      <c r="EG626" s="70">
        <f>1-EI626</f>
        <v>1</v>
      </c>
      <c r="EH626" s="73">
        <f>H626-EJ626</f>
        <v>0</v>
      </c>
      <c r="EI626" s="70">
        <f t="shared" si="1074"/>
        <v>0</v>
      </c>
      <c r="EJ626" s="66">
        <f t="shared" si="1073"/>
        <v>0</v>
      </c>
      <c r="EM626" s="67"/>
    </row>
    <row r="627" spans="1:143" outlineLevel="1" x14ac:dyDescent="0.2">
      <c r="A627" s="313" t="s">
        <v>246</v>
      </c>
      <c r="B627" s="314"/>
      <c r="C627" s="307"/>
      <c r="D627" s="176" t="s">
        <v>354</v>
      </c>
      <c r="E627" s="28">
        <f>SUM(H628:H629)</f>
        <v>0</v>
      </c>
      <c r="F627" s="28"/>
      <c r="G627" s="28"/>
      <c r="H627" s="28"/>
      <c r="I627" s="27" t="e">
        <f>E627/$G$686</f>
        <v>#DIV/0!</v>
      </c>
      <c r="J627" s="19">
        <f t="shared" ref="J627:J674" si="1075">EG627</f>
        <v>1</v>
      </c>
      <c r="K627" s="68"/>
      <c r="L627" s="69"/>
      <c r="M627" s="69"/>
      <c r="N627" s="69"/>
      <c r="O627" s="69"/>
      <c r="P627" s="70"/>
      <c r="Q627" s="73"/>
      <c r="R627" s="68"/>
      <c r="S627" s="69"/>
      <c r="T627" s="69"/>
      <c r="U627" s="69"/>
      <c r="V627" s="69"/>
      <c r="W627" s="70"/>
      <c r="X627" s="71"/>
      <c r="Y627" s="68"/>
      <c r="Z627" s="69"/>
      <c r="AA627" s="69"/>
      <c r="AB627" s="69"/>
      <c r="AC627" s="69"/>
      <c r="AD627" s="70"/>
      <c r="AE627" s="71"/>
      <c r="AF627" s="68"/>
      <c r="AG627" s="69"/>
      <c r="AH627" s="69"/>
      <c r="AI627" s="69"/>
      <c r="AJ627" s="69"/>
      <c r="AK627" s="70"/>
      <c r="AL627" s="71"/>
      <c r="AM627" s="68"/>
      <c r="AN627" s="69"/>
      <c r="AO627" s="69"/>
      <c r="AP627" s="69"/>
      <c r="AQ627" s="69"/>
      <c r="AR627" s="70"/>
      <c r="AS627" s="71"/>
      <c r="AT627" s="68"/>
      <c r="AU627" s="69"/>
      <c r="AV627" s="69"/>
      <c r="AW627" s="69"/>
      <c r="AX627" s="69"/>
      <c r="AY627" s="70"/>
      <c r="AZ627" s="71"/>
      <c r="BA627" s="68"/>
      <c r="BB627" s="69"/>
      <c r="BC627" s="69"/>
      <c r="BD627" s="69"/>
      <c r="BE627" s="69"/>
      <c r="BF627" s="70"/>
      <c r="BG627" s="71"/>
      <c r="BH627" s="68"/>
      <c r="BI627" s="69"/>
      <c r="BJ627" s="69"/>
      <c r="BK627" s="69"/>
      <c r="BL627" s="69"/>
      <c r="BM627" s="70"/>
      <c r="BN627" s="71"/>
      <c r="BO627" s="68"/>
      <c r="BP627" s="69"/>
      <c r="BQ627" s="69"/>
      <c r="BR627" s="69"/>
      <c r="BS627" s="69"/>
      <c r="BT627" s="70"/>
      <c r="BU627" s="71"/>
      <c r="BV627" s="68"/>
      <c r="BW627" s="69"/>
      <c r="BX627" s="69"/>
      <c r="BY627" s="69"/>
      <c r="BZ627" s="69"/>
      <c r="CA627" s="70"/>
      <c r="CB627" s="71"/>
      <c r="CC627" s="68"/>
      <c r="CD627" s="69"/>
      <c r="CE627" s="69"/>
      <c r="CF627" s="69"/>
      <c r="CG627" s="69"/>
      <c r="CH627" s="70"/>
      <c r="CI627" s="71"/>
      <c r="CJ627" s="68"/>
      <c r="CK627" s="69"/>
      <c r="CL627" s="69"/>
      <c r="CM627" s="69"/>
      <c r="CN627" s="69"/>
      <c r="CO627" s="70"/>
      <c r="CP627" s="71"/>
      <c r="CQ627" s="68"/>
      <c r="CR627" s="69"/>
      <c r="CS627" s="69"/>
      <c r="CT627" s="69"/>
      <c r="CU627" s="69"/>
      <c r="CV627" s="70"/>
      <c r="CW627" s="71"/>
      <c r="CX627" s="68"/>
      <c r="CY627" s="69"/>
      <c r="CZ627" s="69"/>
      <c r="DA627" s="69"/>
      <c r="DB627" s="69"/>
      <c r="DC627" s="70"/>
      <c r="DD627" s="71"/>
      <c r="DE627" s="68"/>
      <c r="DF627" s="69"/>
      <c r="DG627" s="69"/>
      <c r="DH627" s="69"/>
      <c r="DI627" s="69"/>
      <c r="DJ627" s="70"/>
      <c r="DK627" s="71"/>
      <c r="DL627" s="68"/>
      <c r="DM627" s="69"/>
      <c r="DN627" s="69"/>
      <c r="DO627" s="69"/>
      <c r="DP627" s="69"/>
      <c r="DQ627" s="70"/>
      <c r="DR627" s="71"/>
      <c r="DS627" s="68"/>
      <c r="DT627" s="69"/>
      <c r="DU627" s="69"/>
      <c r="DV627" s="69"/>
      <c r="DW627" s="69"/>
      <c r="DX627" s="70"/>
      <c r="DY627" s="71"/>
      <c r="DZ627" s="68"/>
      <c r="EA627" s="69"/>
      <c r="EB627" s="69"/>
      <c r="EC627" s="69"/>
      <c r="ED627" s="69"/>
      <c r="EE627" s="70"/>
      <c r="EF627" s="71"/>
      <c r="EG627" s="70">
        <f t="shared" ref="EG627:EG674" si="1076">1-EI627</f>
        <v>1</v>
      </c>
      <c r="EH627" s="73">
        <f t="shared" ref="EH627:EH674" si="1077">H627-EJ627</f>
        <v>0</v>
      </c>
      <c r="EI627" s="70">
        <f t="shared" ref="EI627:EI674" si="1078">SUM(CJ627,CC627,BV627,BO627,BH627,BA627,AT627,AM627,AF627,Y627,R627,K627,CQ627,CX627,DE627,DL627,DS627,DZ627)</f>
        <v>0</v>
      </c>
      <c r="EJ627" s="66">
        <f t="shared" ref="EJ627:EJ674" si="1079">SUM(CP627,CI627,CB627,BU627,BN627,BG627,AZ627,AS627,AL627,AE627,X627,Q627,CW627,DD627,DK627,DR627,DY627,EF627)</f>
        <v>0</v>
      </c>
      <c r="EM627" s="67"/>
    </row>
    <row r="628" spans="1:143" outlineLevel="1" x14ac:dyDescent="0.2">
      <c r="A628" s="302" t="s">
        <v>577</v>
      </c>
      <c r="B628" s="303" t="s">
        <v>289</v>
      </c>
      <c r="C628" s="306" t="str">
        <f>IFERROR(IFERROR(IF(MATCH(B628,[1]SINAPI!$A$3:$A$7037,0),(PROPER(VLOOKUP(B628,[1]SINAPI!$A$3:$E$7037,5,0))),0),IFERROR(IF(MATCH(B628,'[1]CDHU-182'!$A$9:$A$4098,0),(UPPER(VLOOKUP(B628,'[1]CDHU-182'!$A$9:$H$4098,8,0))),0),IFERROR(IF(MATCH(B628,[1]FDE!$A$7:$A$3232,0),(VLOOKUP(B628,[1]FDE!$A$7:$E$3232,5,0)),0),IF(MATCH(B628,'[1]SIURB Edif'!$A$2:$A$2699,0),(PROPER(VLOOKUP(B628,'[1]SIURB Edif'!A$2:E$2699,5,0))),0))))," ")</f>
        <v>CDHU-182</v>
      </c>
      <c r="D628" s="169" t="s">
        <v>847</v>
      </c>
      <c r="E628" s="170" t="s">
        <v>75</v>
      </c>
      <c r="F628" s="174">
        <v>4</v>
      </c>
      <c r="G628" s="74"/>
      <c r="H628" s="177">
        <f>ROUND(IFERROR(F628*G628," - "),2)</f>
        <v>0</v>
      </c>
      <c r="I628" s="178" t="e">
        <f>H628/$G$686</f>
        <v>#DIV/0!</v>
      </c>
      <c r="J628" s="19">
        <f t="shared" si="1075"/>
        <v>1</v>
      </c>
      <c r="K628" s="68">
        <f>SUM(L628:P628)</f>
        <v>0</v>
      </c>
      <c r="L628" s="69"/>
      <c r="M628" s="69"/>
      <c r="N628" s="69"/>
      <c r="O628" s="69"/>
      <c r="P628" s="69"/>
      <c r="Q628" s="73">
        <f>K628*$H628</f>
        <v>0</v>
      </c>
      <c r="R628" s="68">
        <f>SUM(S628:W628)</f>
        <v>0</v>
      </c>
      <c r="S628" s="69"/>
      <c r="T628" s="69"/>
      <c r="U628" s="69"/>
      <c r="V628" s="69"/>
      <c r="W628" s="69"/>
      <c r="X628" s="71">
        <f>R628*$H628</f>
        <v>0</v>
      </c>
      <c r="Y628" s="68">
        <f>SUM(Z628:AD628)</f>
        <v>0</v>
      </c>
      <c r="Z628" s="69"/>
      <c r="AA628" s="69"/>
      <c r="AB628" s="69"/>
      <c r="AC628" s="69"/>
      <c r="AD628" s="69"/>
      <c r="AE628" s="71">
        <f>Y628*$H628</f>
        <v>0</v>
      </c>
      <c r="AF628" s="68">
        <f>SUM(AG628:AK628)</f>
        <v>0</v>
      </c>
      <c r="AG628" s="69"/>
      <c r="AH628" s="69"/>
      <c r="AI628" s="69"/>
      <c r="AJ628" s="69"/>
      <c r="AK628" s="69"/>
      <c r="AL628" s="71">
        <f>AF628*$H628</f>
        <v>0</v>
      </c>
      <c r="AM628" s="68">
        <f>SUM(AN628:AR628)</f>
        <v>0</v>
      </c>
      <c r="AN628" s="69"/>
      <c r="AO628" s="69"/>
      <c r="AP628" s="69"/>
      <c r="AQ628" s="69"/>
      <c r="AR628" s="69"/>
      <c r="AS628" s="71">
        <f>AM628*$H628</f>
        <v>0</v>
      </c>
      <c r="AT628" s="68">
        <f>SUM(AU628:AY628)</f>
        <v>0</v>
      </c>
      <c r="AU628" s="69"/>
      <c r="AV628" s="69"/>
      <c r="AW628" s="69"/>
      <c r="AX628" s="69"/>
      <c r="AY628" s="69"/>
      <c r="AZ628" s="71">
        <f>AT628*$H628</f>
        <v>0</v>
      </c>
      <c r="BA628" s="68">
        <f>SUM(BB628:BF628)</f>
        <v>0</v>
      </c>
      <c r="BB628" s="69"/>
      <c r="BC628" s="69"/>
      <c r="BD628" s="69"/>
      <c r="BE628" s="69"/>
      <c r="BF628" s="69"/>
      <c r="BG628" s="71">
        <f>BA628*$H628</f>
        <v>0</v>
      </c>
      <c r="BH628" s="68">
        <f>SUM(BI628:BM628)</f>
        <v>0</v>
      </c>
      <c r="BI628" s="69"/>
      <c r="BJ628" s="69"/>
      <c r="BK628" s="69"/>
      <c r="BL628" s="69"/>
      <c r="BM628" s="69"/>
      <c r="BN628" s="71">
        <f>BH628*$H628</f>
        <v>0</v>
      </c>
      <c r="BO628" s="68">
        <f>SUM(BP628:BT628)</f>
        <v>0</v>
      </c>
      <c r="BP628" s="69"/>
      <c r="BQ628" s="69"/>
      <c r="BR628" s="69"/>
      <c r="BS628" s="69"/>
      <c r="BT628" s="69"/>
      <c r="BU628" s="71">
        <f>BO628*$H628</f>
        <v>0</v>
      </c>
      <c r="BV628" s="68">
        <f>SUM(BW628:CA628)</f>
        <v>0</v>
      </c>
      <c r="BW628" s="69"/>
      <c r="BX628" s="69"/>
      <c r="BY628" s="69"/>
      <c r="BZ628" s="69"/>
      <c r="CA628" s="69"/>
      <c r="CB628" s="71">
        <f>BV628*$H628</f>
        <v>0</v>
      </c>
      <c r="CC628" s="68">
        <f>SUM(CD628:CH628)</f>
        <v>0</v>
      </c>
      <c r="CD628" s="69"/>
      <c r="CE628" s="69"/>
      <c r="CF628" s="69"/>
      <c r="CG628" s="69"/>
      <c r="CH628" s="69"/>
      <c r="CI628" s="71">
        <f>CC628*$H628</f>
        <v>0</v>
      </c>
      <c r="CJ628" s="68">
        <f>SUM(CK628:CO628)</f>
        <v>0</v>
      </c>
      <c r="CK628" s="69"/>
      <c r="CL628" s="69"/>
      <c r="CM628" s="69"/>
      <c r="CN628" s="69"/>
      <c r="CO628" s="69"/>
      <c r="CP628" s="71">
        <f>CJ628*$H628</f>
        <v>0</v>
      </c>
      <c r="CQ628" s="68">
        <f>SUM(CR628:CV628)</f>
        <v>0</v>
      </c>
      <c r="CR628" s="69"/>
      <c r="CS628" s="69"/>
      <c r="CT628" s="69"/>
      <c r="CU628" s="69"/>
      <c r="CV628" s="69"/>
      <c r="CW628" s="71">
        <f>CQ628*$H628</f>
        <v>0</v>
      </c>
      <c r="CX628" s="68">
        <f>SUM(CY628:DC628)</f>
        <v>0</v>
      </c>
      <c r="CY628" s="69"/>
      <c r="CZ628" s="69"/>
      <c r="DA628" s="69"/>
      <c r="DB628" s="69"/>
      <c r="DC628" s="69"/>
      <c r="DD628" s="71">
        <f>CX628*$H628</f>
        <v>0</v>
      </c>
      <c r="DE628" s="68">
        <f>SUM(DF628:DJ628)</f>
        <v>0</v>
      </c>
      <c r="DF628" s="69"/>
      <c r="DG628" s="69"/>
      <c r="DH628" s="69"/>
      <c r="DI628" s="69"/>
      <c r="DJ628" s="69"/>
      <c r="DK628" s="71">
        <f>DE628*$H628</f>
        <v>0</v>
      </c>
      <c r="DL628" s="68">
        <f>SUM(DM628:DQ628)</f>
        <v>0</v>
      </c>
      <c r="DM628" s="69"/>
      <c r="DN628" s="69"/>
      <c r="DO628" s="69"/>
      <c r="DP628" s="69"/>
      <c r="DQ628" s="69"/>
      <c r="DR628" s="71">
        <f>DL628*$H628</f>
        <v>0</v>
      </c>
      <c r="DS628" s="68">
        <f>SUM(DT628:DX628)</f>
        <v>0</v>
      </c>
      <c r="DT628" s="69"/>
      <c r="DU628" s="69"/>
      <c r="DV628" s="69"/>
      <c r="DW628" s="69"/>
      <c r="DX628" s="69"/>
      <c r="DY628" s="71">
        <f>DS628*$H628</f>
        <v>0</v>
      </c>
      <c r="DZ628" s="68">
        <f>SUM(EA628:EE628)</f>
        <v>0</v>
      </c>
      <c r="EA628" s="69"/>
      <c r="EB628" s="69"/>
      <c r="EC628" s="69"/>
      <c r="ED628" s="69"/>
      <c r="EE628" s="69"/>
      <c r="EF628" s="71">
        <f>DZ628*$H628</f>
        <v>0</v>
      </c>
      <c r="EG628" s="70">
        <f t="shared" si="1076"/>
        <v>1</v>
      </c>
      <c r="EH628" s="73">
        <f t="shared" si="1077"/>
        <v>0</v>
      </c>
      <c r="EI628" s="70">
        <f t="shared" si="1078"/>
        <v>0</v>
      </c>
      <c r="EJ628" s="66">
        <f t="shared" si="1079"/>
        <v>0</v>
      </c>
      <c r="EM628" s="67"/>
    </row>
    <row r="629" spans="1:143" outlineLevel="1" x14ac:dyDescent="0.2">
      <c r="A629" s="302" t="s">
        <v>578</v>
      </c>
      <c r="B629" s="303" t="s">
        <v>288</v>
      </c>
      <c r="C629" s="306" t="str">
        <f>IFERROR(IFERROR(IF(MATCH(B629,[1]SINAPI!$A$3:$A$7037,0),(PROPER(VLOOKUP(B629,[1]SINAPI!$A$3:$E$7037,5,0))),0),IFERROR(IF(MATCH(B629,'[1]CDHU-182'!$A$9:$A$4098,0),(UPPER(VLOOKUP(B629,'[1]CDHU-182'!$A$9:$H$4098,8,0))),0),IFERROR(IF(MATCH(B629,[1]FDE!$A$7:$A$3232,0),(VLOOKUP(B629,[1]FDE!$A$7:$E$3232,5,0)),0),IF(MATCH(B629,'[1]SIURB Edif'!$A$2:$A$2699,0),(PROPER(VLOOKUP(B629,'[1]SIURB Edif'!A$2:E$2699,5,0))),0))))," ")</f>
        <v>CDHU-182</v>
      </c>
      <c r="D629" s="169" t="s">
        <v>848</v>
      </c>
      <c r="E629" s="170" t="s">
        <v>75</v>
      </c>
      <c r="F629" s="174">
        <v>10</v>
      </c>
      <c r="G629" s="74"/>
      <c r="H629" s="177">
        <f t="shared" ref="H629" si="1080">ROUND(IFERROR(F629*G629," - "),2)</f>
        <v>0</v>
      </c>
      <c r="I629" s="178" t="e">
        <f>H629/$G$686</f>
        <v>#DIV/0!</v>
      </c>
      <c r="J629" s="19">
        <f t="shared" si="1075"/>
        <v>1</v>
      </c>
      <c r="K629" s="68">
        <f t="shared" ref="K629" si="1081">SUM(L629:P629)</f>
        <v>0</v>
      </c>
      <c r="L629" s="69"/>
      <c r="M629" s="69"/>
      <c r="N629" s="69"/>
      <c r="O629" s="69"/>
      <c r="P629" s="69"/>
      <c r="Q629" s="73">
        <f t="shared" ref="Q629" si="1082">K629*$H629</f>
        <v>0</v>
      </c>
      <c r="R629" s="68">
        <f t="shared" ref="R629" si="1083">SUM(S629:W629)</f>
        <v>0</v>
      </c>
      <c r="S629" s="69"/>
      <c r="T629" s="69"/>
      <c r="U629" s="69"/>
      <c r="V629" s="69"/>
      <c r="W629" s="69"/>
      <c r="X629" s="71">
        <f t="shared" ref="X629" si="1084">R629*$H629</f>
        <v>0</v>
      </c>
      <c r="Y629" s="68">
        <f t="shared" ref="Y629" si="1085">SUM(Z629:AD629)</f>
        <v>0</v>
      </c>
      <c r="Z629" s="69"/>
      <c r="AA629" s="69"/>
      <c r="AB629" s="69"/>
      <c r="AC629" s="69"/>
      <c r="AD629" s="69"/>
      <c r="AE629" s="71">
        <f t="shared" ref="AE629" si="1086">Y629*$H629</f>
        <v>0</v>
      </c>
      <c r="AF629" s="68">
        <f t="shared" ref="AF629" si="1087">SUM(AG629:AK629)</f>
        <v>0</v>
      </c>
      <c r="AG629" s="69"/>
      <c r="AH629" s="69"/>
      <c r="AI629" s="69"/>
      <c r="AJ629" s="69"/>
      <c r="AK629" s="69"/>
      <c r="AL629" s="71">
        <f t="shared" ref="AL629" si="1088">AF629*$H629</f>
        <v>0</v>
      </c>
      <c r="AM629" s="68">
        <f t="shared" ref="AM629" si="1089">SUM(AN629:AR629)</f>
        <v>0</v>
      </c>
      <c r="AN629" s="69"/>
      <c r="AO629" s="69"/>
      <c r="AP629" s="69"/>
      <c r="AQ629" s="69"/>
      <c r="AR629" s="69"/>
      <c r="AS629" s="71">
        <f t="shared" ref="AS629" si="1090">AM629*$H629</f>
        <v>0</v>
      </c>
      <c r="AT629" s="68">
        <f t="shared" ref="AT629" si="1091">SUM(AU629:AY629)</f>
        <v>0</v>
      </c>
      <c r="AU629" s="69"/>
      <c r="AV629" s="69"/>
      <c r="AW629" s="69"/>
      <c r="AX629" s="69"/>
      <c r="AY629" s="69"/>
      <c r="AZ629" s="71">
        <f t="shared" ref="AZ629" si="1092">AT629*$H629</f>
        <v>0</v>
      </c>
      <c r="BA629" s="68">
        <f t="shared" ref="BA629" si="1093">SUM(BB629:BF629)</f>
        <v>0</v>
      </c>
      <c r="BB629" s="69"/>
      <c r="BC629" s="69"/>
      <c r="BD629" s="69"/>
      <c r="BE629" s="69"/>
      <c r="BF629" s="69"/>
      <c r="BG629" s="71">
        <f t="shared" ref="BG629" si="1094">BA629*$H629</f>
        <v>0</v>
      </c>
      <c r="BH629" s="68">
        <f t="shared" ref="BH629" si="1095">SUM(BI629:BM629)</f>
        <v>0</v>
      </c>
      <c r="BI629" s="69"/>
      <c r="BJ629" s="69"/>
      <c r="BK629" s="69"/>
      <c r="BL629" s="69"/>
      <c r="BM629" s="69"/>
      <c r="BN629" s="71">
        <f t="shared" ref="BN629" si="1096">BH629*$H629</f>
        <v>0</v>
      </c>
      <c r="BO629" s="68">
        <f t="shared" ref="BO629" si="1097">SUM(BP629:BT629)</f>
        <v>0</v>
      </c>
      <c r="BP629" s="69"/>
      <c r="BQ629" s="69"/>
      <c r="BR629" s="69"/>
      <c r="BS629" s="69"/>
      <c r="BT629" s="69"/>
      <c r="BU629" s="71">
        <f t="shared" ref="BU629" si="1098">BO629*$H629</f>
        <v>0</v>
      </c>
      <c r="BV629" s="68">
        <f t="shared" ref="BV629" si="1099">SUM(BW629:CA629)</f>
        <v>0</v>
      </c>
      <c r="BW629" s="69"/>
      <c r="BX629" s="69"/>
      <c r="BY629" s="69"/>
      <c r="BZ629" s="69"/>
      <c r="CA629" s="69"/>
      <c r="CB629" s="71">
        <f t="shared" ref="CB629" si="1100">BV629*$H629</f>
        <v>0</v>
      </c>
      <c r="CC629" s="68">
        <f t="shared" ref="CC629" si="1101">SUM(CD629:CH629)</f>
        <v>0</v>
      </c>
      <c r="CD629" s="69"/>
      <c r="CE629" s="69"/>
      <c r="CF629" s="69"/>
      <c r="CG629" s="69"/>
      <c r="CH629" s="69"/>
      <c r="CI629" s="71">
        <f t="shared" ref="CI629" si="1102">CC629*$H629</f>
        <v>0</v>
      </c>
      <c r="CJ629" s="68">
        <f t="shared" ref="CJ629" si="1103">SUM(CK629:CO629)</f>
        <v>0</v>
      </c>
      <c r="CK629" s="69"/>
      <c r="CL629" s="69"/>
      <c r="CM629" s="69"/>
      <c r="CN629" s="69"/>
      <c r="CO629" s="69"/>
      <c r="CP629" s="71">
        <f t="shared" ref="CP629" si="1104">CJ629*$H629</f>
        <v>0</v>
      </c>
      <c r="CQ629" s="68">
        <f t="shared" ref="CQ629" si="1105">SUM(CR629:CV629)</f>
        <v>0</v>
      </c>
      <c r="CR629" s="69"/>
      <c r="CS629" s="69"/>
      <c r="CT629" s="69"/>
      <c r="CU629" s="69"/>
      <c r="CV629" s="69"/>
      <c r="CW629" s="71">
        <f t="shared" ref="CW629" si="1106">CQ629*$H629</f>
        <v>0</v>
      </c>
      <c r="CX629" s="68">
        <f t="shared" ref="CX629" si="1107">SUM(CY629:DC629)</f>
        <v>0</v>
      </c>
      <c r="CY629" s="69"/>
      <c r="CZ629" s="69"/>
      <c r="DA629" s="69"/>
      <c r="DB629" s="69"/>
      <c r="DC629" s="69"/>
      <c r="DD629" s="71">
        <f t="shared" ref="DD629" si="1108">CX629*$H629</f>
        <v>0</v>
      </c>
      <c r="DE629" s="68">
        <f t="shared" ref="DE629" si="1109">SUM(DF629:DJ629)</f>
        <v>0</v>
      </c>
      <c r="DF629" s="69"/>
      <c r="DG629" s="69"/>
      <c r="DH629" s="69"/>
      <c r="DI629" s="69"/>
      <c r="DJ629" s="69"/>
      <c r="DK629" s="71">
        <f t="shared" ref="DK629" si="1110">DE629*$H629</f>
        <v>0</v>
      </c>
      <c r="DL629" s="68">
        <f t="shared" ref="DL629" si="1111">SUM(DM629:DQ629)</f>
        <v>0</v>
      </c>
      <c r="DM629" s="69"/>
      <c r="DN629" s="69"/>
      <c r="DO629" s="69"/>
      <c r="DP629" s="69"/>
      <c r="DQ629" s="69"/>
      <c r="DR629" s="71">
        <f t="shared" ref="DR629" si="1112">DL629*$H629</f>
        <v>0</v>
      </c>
      <c r="DS629" s="68">
        <f t="shared" ref="DS629" si="1113">SUM(DT629:DX629)</f>
        <v>0</v>
      </c>
      <c r="DT629" s="69"/>
      <c r="DU629" s="69"/>
      <c r="DV629" s="69"/>
      <c r="DW629" s="69"/>
      <c r="DX629" s="69"/>
      <c r="DY629" s="71">
        <f t="shared" ref="DY629" si="1114">DS629*$H629</f>
        <v>0</v>
      </c>
      <c r="DZ629" s="68">
        <f t="shared" ref="DZ629" si="1115">SUM(EA629:EE629)</f>
        <v>0</v>
      </c>
      <c r="EA629" s="69"/>
      <c r="EB629" s="69"/>
      <c r="EC629" s="69"/>
      <c r="ED629" s="69"/>
      <c r="EE629" s="69"/>
      <c r="EF629" s="71">
        <f t="shared" ref="EF629" si="1116">DZ629*$H629</f>
        <v>0</v>
      </c>
      <c r="EG629" s="70">
        <f t="shared" si="1076"/>
        <v>1</v>
      </c>
      <c r="EH629" s="73">
        <f t="shared" si="1077"/>
        <v>0</v>
      </c>
      <c r="EI629" s="70">
        <f t="shared" si="1078"/>
        <v>0</v>
      </c>
      <c r="EJ629" s="66">
        <f t="shared" si="1079"/>
        <v>0</v>
      </c>
      <c r="EM629" s="67"/>
    </row>
    <row r="630" spans="1:143" outlineLevel="1" x14ac:dyDescent="0.2">
      <c r="A630" s="313" t="s">
        <v>247</v>
      </c>
      <c r="B630" s="314"/>
      <c r="C630" s="307"/>
      <c r="D630" s="176" t="s">
        <v>596</v>
      </c>
      <c r="E630" s="28">
        <f>SUM(H631:H633)</f>
        <v>0</v>
      </c>
      <c r="F630" s="28"/>
      <c r="G630" s="28"/>
      <c r="H630" s="28"/>
      <c r="I630" s="27" t="e">
        <f>E630/$G$686</f>
        <v>#DIV/0!</v>
      </c>
      <c r="J630" s="19">
        <f t="shared" si="1075"/>
        <v>1</v>
      </c>
      <c r="K630" s="68"/>
      <c r="L630" s="69"/>
      <c r="M630" s="69"/>
      <c r="N630" s="69"/>
      <c r="O630" s="69"/>
      <c r="P630" s="70"/>
      <c r="Q630" s="73"/>
      <c r="R630" s="68"/>
      <c r="S630" s="69"/>
      <c r="T630" s="69"/>
      <c r="U630" s="69"/>
      <c r="V630" s="69"/>
      <c r="W630" s="70"/>
      <c r="X630" s="71"/>
      <c r="Y630" s="68"/>
      <c r="Z630" s="69"/>
      <c r="AA630" s="69"/>
      <c r="AB630" s="69"/>
      <c r="AC630" s="69"/>
      <c r="AD630" s="70"/>
      <c r="AE630" s="71"/>
      <c r="AF630" s="68"/>
      <c r="AG630" s="69"/>
      <c r="AH630" s="69"/>
      <c r="AI630" s="69"/>
      <c r="AJ630" s="69"/>
      <c r="AK630" s="70"/>
      <c r="AL630" s="71"/>
      <c r="AM630" s="68"/>
      <c r="AN630" s="69"/>
      <c r="AO630" s="69"/>
      <c r="AP630" s="69"/>
      <c r="AQ630" s="69"/>
      <c r="AR630" s="70"/>
      <c r="AS630" s="71"/>
      <c r="AT630" s="68"/>
      <c r="AU630" s="69"/>
      <c r="AV630" s="69"/>
      <c r="AW630" s="69"/>
      <c r="AX630" s="69"/>
      <c r="AY630" s="70"/>
      <c r="AZ630" s="71"/>
      <c r="BA630" s="68"/>
      <c r="BB630" s="69"/>
      <c r="BC630" s="69"/>
      <c r="BD630" s="69"/>
      <c r="BE630" s="69"/>
      <c r="BF630" s="70"/>
      <c r="BG630" s="71"/>
      <c r="BH630" s="68"/>
      <c r="BI630" s="69"/>
      <c r="BJ630" s="69"/>
      <c r="BK630" s="69"/>
      <c r="BL630" s="69"/>
      <c r="BM630" s="70"/>
      <c r="BN630" s="71"/>
      <c r="BO630" s="68"/>
      <c r="BP630" s="69"/>
      <c r="BQ630" s="69"/>
      <c r="BR630" s="69"/>
      <c r="BS630" s="69"/>
      <c r="BT630" s="70"/>
      <c r="BU630" s="71"/>
      <c r="BV630" s="68"/>
      <c r="BW630" s="69"/>
      <c r="BX630" s="69"/>
      <c r="BY630" s="69"/>
      <c r="BZ630" s="69"/>
      <c r="CA630" s="70"/>
      <c r="CB630" s="71"/>
      <c r="CC630" s="68"/>
      <c r="CD630" s="69"/>
      <c r="CE630" s="69"/>
      <c r="CF630" s="69"/>
      <c r="CG630" s="69"/>
      <c r="CH630" s="70"/>
      <c r="CI630" s="71"/>
      <c r="CJ630" s="68"/>
      <c r="CK630" s="69"/>
      <c r="CL630" s="69"/>
      <c r="CM630" s="69"/>
      <c r="CN630" s="69"/>
      <c r="CO630" s="70"/>
      <c r="CP630" s="71"/>
      <c r="CQ630" s="68"/>
      <c r="CR630" s="69"/>
      <c r="CS630" s="69"/>
      <c r="CT630" s="69"/>
      <c r="CU630" s="69"/>
      <c r="CV630" s="70"/>
      <c r="CW630" s="71"/>
      <c r="CX630" s="68"/>
      <c r="CY630" s="69"/>
      <c r="CZ630" s="69"/>
      <c r="DA630" s="69"/>
      <c r="DB630" s="69"/>
      <c r="DC630" s="70"/>
      <c r="DD630" s="71"/>
      <c r="DE630" s="68"/>
      <c r="DF630" s="69"/>
      <c r="DG630" s="69"/>
      <c r="DH630" s="69"/>
      <c r="DI630" s="69"/>
      <c r="DJ630" s="70"/>
      <c r="DK630" s="71"/>
      <c r="DL630" s="68"/>
      <c r="DM630" s="69"/>
      <c r="DN630" s="69"/>
      <c r="DO630" s="69"/>
      <c r="DP630" s="69"/>
      <c r="DQ630" s="70"/>
      <c r="DR630" s="71"/>
      <c r="DS630" s="68"/>
      <c r="DT630" s="69"/>
      <c r="DU630" s="69"/>
      <c r="DV630" s="69"/>
      <c r="DW630" s="69"/>
      <c r="DX630" s="70"/>
      <c r="DY630" s="71"/>
      <c r="DZ630" s="68"/>
      <c r="EA630" s="69"/>
      <c r="EB630" s="69"/>
      <c r="EC630" s="69"/>
      <c r="ED630" s="69"/>
      <c r="EE630" s="70"/>
      <c r="EF630" s="71"/>
      <c r="EG630" s="70">
        <f t="shared" si="1076"/>
        <v>1</v>
      </c>
      <c r="EH630" s="73">
        <f t="shared" si="1077"/>
        <v>0</v>
      </c>
      <c r="EI630" s="70">
        <f t="shared" si="1078"/>
        <v>0</v>
      </c>
      <c r="EJ630" s="66">
        <f t="shared" si="1079"/>
        <v>0</v>
      </c>
      <c r="EM630" s="67"/>
    </row>
    <row r="631" spans="1:143" outlineLevel="1" x14ac:dyDescent="0.2">
      <c r="A631" s="302" t="s">
        <v>579</v>
      </c>
      <c r="B631" s="303" t="s">
        <v>293</v>
      </c>
      <c r="C631" s="306" t="str">
        <f>IFERROR(IFERROR(IF(MATCH(B631,[1]SINAPI!$A$3:$A$7037,0),(PROPER(VLOOKUP(B631,[1]SINAPI!$A$3:$E$7037,5,0))),0),IFERROR(IF(MATCH(B631,'[1]CDHU-182'!$A$9:$A$4098,0),(UPPER(VLOOKUP(B631,'[1]CDHU-182'!$A$9:$H$4098,8,0))),0),IFERROR(IF(MATCH(B631,[1]FDE!$A$7:$A$3232,0),(VLOOKUP(B631,[1]FDE!$A$7:$E$3232,5,0)),0),IF(MATCH(B631,'[1]SIURB Edif'!$A$2:$A$2699,0),(PROPER(VLOOKUP(B631,'[1]SIURB Edif'!A$2:E$2699,5,0))),0))))," ")</f>
        <v>CDHU-182</v>
      </c>
      <c r="D631" s="169" t="s">
        <v>806</v>
      </c>
      <c r="E631" s="170" t="s">
        <v>184</v>
      </c>
      <c r="F631" s="174">
        <v>60</v>
      </c>
      <c r="G631" s="74"/>
      <c r="H631" s="177">
        <f>ROUND(IFERROR(F631*G631," - "),2)</f>
        <v>0</v>
      </c>
      <c r="I631" s="178" t="e">
        <f>H631/$G$686</f>
        <v>#DIV/0!</v>
      </c>
      <c r="J631" s="19">
        <f t="shared" si="1075"/>
        <v>1</v>
      </c>
      <c r="K631" s="68">
        <f>SUM(L631:P631)</f>
        <v>0</v>
      </c>
      <c r="L631" s="69"/>
      <c r="M631" s="69"/>
      <c r="N631" s="69"/>
      <c r="O631" s="69"/>
      <c r="P631" s="69"/>
      <c r="Q631" s="73">
        <f>K631*$H631</f>
        <v>0</v>
      </c>
      <c r="R631" s="68">
        <f>SUM(S631:W631)</f>
        <v>0</v>
      </c>
      <c r="S631" s="69"/>
      <c r="T631" s="69"/>
      <c r="U631" s="69"/>
      <c r="V631" s="69"/>
      <c r="W631" s="69"/>
      <c r="X631" s="71">
        <f>R631*$H631</f>
        <v>0</v>
      </c>
      <c r="Y631" s="68">
        <f>SUM(Z631:AD631)</f>
        <v>0</v>
      </c>
      <c r="Z631" s="69"/>
      <c r="AA631" s="69"/>
      <c r="AB631" s="69"/>
      <c r="AC631" s="69"/>
      <c r="AD631" s="69"/>
      <c r="AE631" s="71">
        <f>Y631*$H631</f>
        <v>0</v>
      </c>
      <c r="AF631" s="68">
        <f>SUM(AG631:AK631)</f>
        <v>0</v>
      </c>
      <c r="AG631" s="69"/>
      <c r="AH631" s="69"/>
      <c r="AI631" s="69"/>
      <c r="AJ631" s="69"/>
      <c r="AK631" s="69"/>
      <c r="AL631" s="71">
        <f>AF631*$H631</f>
        <v>0</v>
      </c>
      <c r="AM631" s="68">
        <f>SUM(AN631:AR631)</f>
        <v>0</v>
      </c>
      <c r="AN631" s="69"/>
      <c r="AO631" s="69"/>
      <c r="AP631" s="69"/>
      <c r="AQ631" s="69"/>
      <c r="AR631" s="69"/>
      <c r="AS631" s="71">
        <f>AM631*$H631</f>
        <v>0</v>
      </c>
      <c r="AT631" s="68">
        <f>SUM(AU631:AY631)</f>
        <v>0</v>
      </c>
      <c r="AU631" s="69"/>
      <c r="AV631" s="69"/>
      <c r="AW631" s="69"/>
      <c r="AX631" s="69"/>
      <c r="AY631" s="69"/>
      <c r="AZ631" s="71">
        <f>AT631*$H631</f>
        <v>0</v>
      </c>
      <c r="BA631" s="68">
        <f>SUM(BB631:BF631)</f>
        <v>0</v>
      </c>
      <c r="BB631" s="69"/>
      <c r="BC631" s="69"/>
      <c r="BD631" s="69"/>
      <c r="BE631" s="69"/>
      <c r="BF631" s="69"/>
      <c r="BG631" s="71">
        <f>BA631*$H631</f>
        <v>0</v>
      </c>
      <c r="BH631" s="68">
        <f>SUM(BI631:BM631)</f>
        <v>0</v>
      </c>
      <c r="BI631" s="69"/>
      <c r="BJ631" s="69"/>
      <c r="BK631" s="69"/>
      <c r="BL631" s="69"/>
      <c r="BM631" s="69"/>
      <c r="BN631" s="71">
        <f>BH631*$H631</f>
        <v>0</v>
      </c>
      <c r="BO631" s="68">
        <f>SUM(BP631:BT631)</f>
        <v>0</v>
      </c>
      <c r="BP631" s="69"/>
      <c r="BQ631" s="69"/>
      <c r="BR631" s="69"/>
      <c r="BS631" s="69"/>
      <c r="BT631" s="69"/>
      <c r="BU631" s="71">
        <f>BO631*$H631</f>
        <v>0</v>
      </c>
      <c r="BV631" s="68">
        <f>SUM(BW631:CA631)</f>
        <v>0</v>
      </c>
      <c r="BW631" s="69"/>
      <c r="BX631" s="69"/>
      <c r="BY631" s="69"/>
      <c r="BZ631" s="69"/>
      <c r="CA631" s="69"/>
      <c r="CB631" s="71">
        <f>BV631*$H631</f>
        <v>0</v>
      </c>
      <c r="CC631" s="68">
        <f>SUM(CD631:CH631)</f>
        <v>0</v>
      </c>
      <c r="CD631" s="69"/>
      <c r="CE631" s="69"/>
      <c r="CF631" s="69"/>
      <c r="CG631" s="69"/>
      <c r="CH631" s="69"/>
      <c r="CI631" s="71">
        <f>CC631*$H631</f>
        <v>0</v>
      </c>
      <c r="CJ631" s="68">
        <f>SUM(CK631:CO631)</f>
        <v>0</v>
      </c>
      <c r="CK631" s="69"/>
      <c r="CL631" s="69"/>
      <c r="CM631" s="69"/>
      <c r="CN631" s="69"/>
      <c r="CO631" s="69"/>
      <c r="CP631" s="71">
        <f>CJ631*$H631</f>
        <v>0</v>
      </c>
      <c r="CQ631" s="68">
        <f>SUM(CR631:CV631)</f>
        <v>0</v>
      </c>
      <c r="CR631" s="69"/>
      <c r="CS631" s="69"/>
      <c r="CT631" s="69"/>
      <c r="CU631" s="69"/>
      <c r="CV631" s="69"/>
      <c r="CW631" s="71">
        <f>CQ631*$H631</f>
        <v>0</v>
      </c>
      <c r="CX631" s="68">
        <f>SUM(CY631:DC631)</f>
        <v>0</v>
      </c>
      <c r="CY631" s="69"/>
      <c r="CZ631" s="69"/>
      <c r="DA631" s="69"/>
      <c r="DB631" s="69"/>
      <c r="DC631" s="69"/>
      <c r="DD631" s="71">
        <f>CX631*$H631</f>
        <v>0</v>
      </c>
      <c r="DE631" s="68">
        <f>SUM(DF631:DJ631)</f>
        <v>0</v>
      </c>
      <c r="DF631" s="69"/>
      <c r="DG631" s="69"/>
      <c r="DH631" s="69"/>
      <c r="DI631" s="69"/>
      <c r="DJ631" s="69"/>
      <c r="DK631" s="71">
        <f>DE631*$H631</f>
        <v>0</v>
      </c>
      <c r="DL631" s="68">
        <f>SUM(DM631:DQ631)</f>
        <v>0</v>
      </c>
      <c r="DM631" s="69"/>
      <c r="DN631" s="69"/>
      <c r="DO631" s="69"/>
      <c r="DP631" s="69"/>
      <c r="DQ631" s="69"/>
      <c r="DR631" s="71">
        <f>DL631*$H631</f>
        <v>0</v>
      </c>
      <c r="DS631" s="68">
        <f>SUM(DT631:DX631)</f>
        <v>0</v>
      </c>
      <c r="DT631" s="69"/>
      <c r="DU631" s="69"/>
      <c r="DV631" s="69"/>
      <c r="DW631" s="69"/>
      <c r="DX631" s="69"/>
      <c r="DY631" s="71">
        <f>DS631*$H631</f>
        <v>0</v>
      </c>
      <c r="DZ631" s="68">
        <f>SUM(EA631:EE631)</f>
        <v>0</v>
      </c>
      <c r="EA631" s="69"/>
      <c r="EB631" s="69"/>
      <c r="EC631" s="69"/>
      <c r="ED631" s="69"/>
      <c r="EE631" s="69"/>
      <c r="EF631" s="71">
        <f>DZ631*$H631</f>
        <v>0</v>
      </c>
      <c r="EG631" s="70">
        <f t="shared" si="1076"/>
        <v>1</v>
      </c>
      <c r="EH631" s="73">
        <f t="shared" si="1077"/>
        <v>0</v>
      </c>
      <c r="EI631" s="70">
        <f t="shared" si="1078"/>
        <v>0</v>
      </c>
      <c r="EJ631" s="66">
        <f t="shared" si="1079"/>
        <v>0</v>
      </c>
      <c r="EM631" s="67"/>
    </row>
    <row r="632" spans="1:143" outlineLevel="1" x14ac:dyDescent="0.2">
      <c r="A632" s="302" t="s">
        <v>580</v>
      </c>
      <c r="B632" s="303" t="s">
        <v>291</v>
      </c>
      <c r="C632" s="306" t="str">
        <f>IFERROR(IFERROR(IF(MATCH(B632,[1]SINAPI!$A$3:$A$7037,0),(PROPER(VLOOKUP(B632,[1]SINAPI!$A$3:$E$7037,5,0))),0),IFERROR(IF(MATCH(B632,'[1]CDHU-182'!$A$9:$A$4098,0),(UPPER(VLOOKUP(B632,'[1]CDHU-182'!$A$9:$H$4098,8,0))),0),IFERROR(IF(MATCH(B632,[1]FDE!$A$7:$A$3232,0),(VLOOKUP(B632,[1]FDE!$A$7:$E$3232,5,0)),0),IF(MATCH(B632,'[1]SIURB Edif'!$A$2:$A$2699,0),(PROPER(VLOOKUP(B632,'[1]SIURB Edif'!A$2:E$2699,5,0))),0))))," ")</f>
        <v>CDHU-182</v>
      </c>
      <c r="D632" s="169" t="s">
        <v>805</v>
      </c>
      <c r="E632" s="170" t="s">
        <v>879</v>
      </c>
      <c r="F632" s="174">
        <v>60</v>
      </c>
      <c r="G632" s="74"/>
      <c r="H632" s="177">
        <f>ROUND(IFERROR(F632*G632," - "),2)</f>
        <v>0</v>
      </c>
      <c r="I632" s="178" t="e">
        <f>H632/$G$686</f>
        <v>#DIV/0!</v>
      </c>
      <c r="J632" s="19">
        <f t="shared" ref="J632" si="1117">EG632</f>
        <v>1</v>
      </c>
      <c r="K632" s="68">
        <f>SUM(L632:P632)</f>
        <v>0</v>
      </c>
      <c r="L632" s="69"/>
      <c r="M632" s="69"/>
      <c r="N632" s="69"/>
      <c r="O632" s="69"/>
      <c r="P632" s="69"/>
      <c r="Q632" s="73">
        <f>K632*$H632</f>
        <v>0</v>
      </c>
      <c r="R632" s="68">
        <f>SUM(S632:W632)</f>
        <v>0</v>
      </c>
      <c r="S632" s="69"/>
      <c r="T632" s="69"/>
      <c r="U632" s="69"/>
      <c r="V632" s="69"/>
      <c r="W632" s="69"/>
      <c r="X632" s="71">
        <f>R632*$H632</f>
        <v>0</v>
      </c>
      <c r="Y632" s="68">
        <f>SUM(Z632:AD632)</f>
        <v>0</v>
      </c>
      <c r="Z632" s="69"/>
      <c r="AA632" s="69"/>
      <c r="AB632" s="69"/>
      <c r="AC632" s="69"/>
      <c r="AD632" s="69"/>
      <c r="AE632" s="71">
        <f>Y632*$H632</f>
        <v>0</v>
      </c>
      <c r="AF632" s="68">
        <f>SUM(AG632:AK632)</f>
        <v>0</v>
      </c>
      <c r="AG632" s="69"/>
      <c r="AH632" s="69"/>
      <c r="AI632" s="69"/>
      <c r="AJ632" s="69"/>
      <c r="AK632" s="69"/>
      <c r="AL632" s="71">
        <f>AF632*$H632</f>
        <v>0</v>
      </c>
      <c r="AM632" s="68">
        <f>SUM(AN632:AR632)</f>
        <v>0</v>
      </c>
      <c r="AN632" s="69"/>
      <c r="AO632" s="69"/>
      <c r="AP632" s="69"/>
      <c r="AQ632" s="69"/>
      <c r="AR632" s="69"/>
      <c r="AS632" s="71">
        <f>AM632*$H632</f>
        <v>0</v>
      </c>
      <c r="AT632" s="68">
        <f>SUM(AU632:AY632)</f>
        <v>0</v>
      </c>
      <c r="AU632" s="69"/>
      <c r="AV632" s="69"/>
      <c r="AW632" s="69"/>
      <c r="AX632" s="69"/>
      <c r="AY632" s="69"/>
      <c r="AZ632" s="71">
        <f>AT632*$H632</f>
        <v>0</v>
      </c>
      <c r="BA632" s="68">
        <f>SUM(BB632:BF632)</f>
        <v>0</v>
      </c>
      <c r="BB632" s="69"/>
      <c r="BC632" s="69"/>
      <c r="BD632" s="69"/>
      <c r="BE632" s="69"/>
      <c r="BF632" s="69"/>
      <c r="BG632" s="71">
        <f>BA632*$H632</f>
        <v>0</v>
      </c>
      <c r="BH632" s="68">
        <f>SUM(BI632:BM632)</f>
        <v>0</v>
      </c>
      <c r="BI632" s="69"/>
      <c r="BJ632" s="69"/>
      <c r="BK632" s="69"/>
      <c r="BL632" s="69"/>
      <c r="BM632" s="69"/>
      <c r="BN632" s="71">
        <f>BH632*$H632</f>
        <v>0</v>
      </c>
      <c r="BO632" s="68">
        <f>SUM(BP632:BT632)</f>
        <v>0</v>
      </c>
      <c r="BP632" s="69"/>
      <c r="BQ632" s="69"/>
      <c r="BR632" s="69"/>
      <c r="BS632" s="69"/>
      <c r="BT632" s="69"/>
      <c r="BU632" s="71">
        <f>BO632*$H632</f>
        <v>0</v>
      </c>
      <c r="BV632" s="68">
        <f>SUM(BW632:CA632)</f>
        <v>0</v>
      </c>
      <c r="BW632" s="69"/>
      <c r="BX632" s="69"/>
      <c r="BY632" s="69"/>
      <c r="BZ632" s="69"/>
      <c r="CA632" s="69"/>
      <c r="CB632" s="71">
        <f>BV632*$H632</f>
        <v>0</v>
      </c>
      <c r="CC632" s="68">
        <f>SUM(CD632:CH632)</f>
        <v>0</v>
      </c>
      <c r="CD632" s="69"/>
      <c r="CE632" s="69"/>
      <c r="CF632" s="69"/>
      <c r="CG632" s="69"/>
      <c r="CH632" s="69"/>
      <c r="CI632" s="71">
        <f>CC632*$H632</f>
        <v>0</v>
      </c>
      <c r="CJ632" s="68">
        <f>SUM(CK632:CO632)</f>
        <v>0</v>
      </c>
      <c r="CK632" s="69"/>
      <c r="CL632" s="69"/>
      <c r="CM632" s="69"/>
      <c r="CN632" s="69"/>
      <c r="CO632" s="69"/>
      <c r="CP632" s="71">
        <f>CJ632*$H632</f>
        <v>0</v>
      </c>
      <c r="CQ632" s="68">
        <f>SUM(CR632:CV632)</f>
        <v>0</v>
      </c>
      <c r="CR632" s="69"/>
      <c r="CS632" s="69"/>
      <c r="CT632" s="69"/>
      <c r="CU632" s="69"/>
      <c r="CV632" s="69"/>
      <c r="CW632" s="71">
        <f>CQ632*$H632</f>
        <v>0</v>
      </c>
      <c r="CX632" s="68">
        <f>SUM(CY632:DC632)</f>
        <v>0</v>
      </c>
      <c r="CY632" s="69"/>
      <c r="CZ632" s="69"/>
      <c r="DA632" s="69"/>
      <c r="DB632" s="69"/>
      <c r="DC632" s="69"/>
      <c r="DD632" s="71">
        <f>CX632*$H632</f>
        <v>0</v>
      </c>
      <c r="DE632" s="68">
        <f>SUM(DF632:DJ632)</f>
        <v>0</v>
      </c>
      <c r="DF632" s="69"/>
      <c r="DG632" s="69"/>
      <c r="DH632" s="69"/>
      <c r="DI632" s="69"/>
      <c r="DJ632" s="69"/>
      <c r="DK632" s="71">
        <f>DE632*$H632</f>
        <v>0</v>
      </c>
      <c r="DL632" s="68">
        <f>SUM(DM632:DQ632)</f>
        <v>0</v>
      </c>
      <c r="DM632" s="69"/>
      <c r="DN632" s="69"/>
      <c r="DO632" s="69"/>
      <c r="DP632" s="69"/>
      <c r="DQ632" s="69"/>
      <c r="DR632" s="71">
        <f>DL632*$H632</f>
        <v>0</v>
      </c>
      <c r="DS632" s="68">
        <f>SUM(DT632:DX632)</f>
        <v>0</v>
      </c>
      <c r="DT632" s="69"/>
      <c r="DU632" s="69"/>
      <c r="DV632" s="69"/>
      <c r="DW632" s="69"/>
      <c r="DX632" s="69"/>
      <c r="DY632" s="71">
        <f>DS632*$H632</f>
        <v>0</v>
      </c>
      <c r="DZ632" s="68">
        <f>SUM(EA632:EE632)</f>
        <v>0</v>
      </c>
      <c r="EA632" s="69"/>
      <c r="EB632" s="69"/>
      <c r="EC632" s="69"/>
      <c r="ED632" s="69"/>
      <c r="EE632" s="69"/>
      <c r="EF632" s="71">
        <f>DZ632*$H632</f>
        <v>0</v>
      </c>
      <c r="EG632" s="70">
        <f t="shared" ref="EG632" si="1118">1-EI632</f>
        <v>1</v>
      </c>
      <c r="EH632" s="73">
        <f t="shared" ref="EH632" si="1119">H632-EJ632</f>
        <v>0</v>
      </c>
      <c r="EI632" s="70">
        <f t="shared" ref="EI632" si="1120">SUM(CJ632,CC632,BV632,BO632,BH632,BA632,AT632,AM632,AF632,Y632,R632,K632,CQ632,CX632,DE632,DL632,DS632,DZ632)</f>
        <v>0</v>
      </c>
      <c r="EJ632" s="66">
        <f t="shared" ref="EJ632" si="1121">SUM(CP632,CI632,CB632,BU632,BN632,BG632,AZ632,AS632,AL632,AE632,X632,Q632,CW632,DD632,DK632,DR632,DY632,EF632)</f>
        <v>0</v>
      </c>
      <c r="EM632" s="67"/>
    </row>
    <row r="633" spans="1:143" outlineLevel="1" x14ac:dyDescent="0.2">
      <c r="A633" s="302" t="s">
        <v>581</v>
      </c>
      <c r="B633" s="303" t="s">
        <v>292</v>
      </c>
      <c r="C633" s="306" t="str">
        <f>IFERROR(IFERROR(IF(MATCH(B633,[1]SINAPI!$A$3:$A$7037,0),(PROPER(VLOOKUP(B633,[1]SINAPI!$A$3:$E$7037,5,0))),0),IFERROR(IF(MATCH(B633,'[1]CDHU-182'!$A$9:$A$4098,0),(UPPER(VLOOKUP(B633,'[1]CDHU-182'!$A$9:$H$4098,8,0))),0),IFERROR(IF(MATCH(B633,[1]FDE!$A$7:$A$3232,0),(VLOOKUP(B633,[1]FDE!$A$7:$E$3232,5,0)),0),IF(MATCH(B633,'[1]SIURB Edif'!$A$2:$A$2699,0),(PROPER(VLOOKUP(B633,'[1]SIURB Edif'!A$2:E$2699,5,0))),0))))," ")</f>
        <v>CDHU-182</v>
      </c>
      <c r="D633" s="169" t="s">
        <v>822</v>
      </c>
      <c r="E633" s="170" t="s">
        <v>184</v>
      </c>
      <c r="F633" s="174">
        <v>6</v>
      </c>
      <c r="G633" s="74"/>
      <c r="H633" s="177">
        <f t="shared" ref="H633" si="1122">ROUND(IFERROR(F633*G633," - "),2)</f>
        <v>0</v>
      </c>
      <c r="I633" s="178" t="e">
        <f>H633/$G$686</f>
        <v>#DIV/0!</v>
      </c>
      <c r="J633" s="19">
        <f t="shared" si="1075"/>
        <v>1</v>
      </c>
      <c r="K633" s="68">
        <f t="shared" ref="K633" si="1123">SUM(L633:P633)</f>
        <v>0</v>
      </c>
      <c r="L633" s="69"/>
      <c r="M633" s="69"/>
      <c r="N633" s="69"/>
      <c r="O633" s="69"/>
      <c r="P633" s="69"/>
      <c r="Q633" s="73">
        <f t="shared" ref="Q633" si="1124">K633*$H633</f>
        <v>0</v>
      </c>
      <c r="R633" s="68">
        <f t="shared" ref="R633" si="1125">SUM(S633:W633)</f>
        <v>0</v>
      </c>
      <c r="S633" s="69"/>
      <c r="T633" s="69"/>
      <c r="U633" s="69"/>
      <c r="V633" s="69"/>
      <c r="W633" s="69"/>
      <c r="X633" s="71">
        <f t="shared" ref="X633" si="1126">R633*$H633</f>
        <v>0</v>
      </c>
      <c r="Y633" s="68">
        <f t="shared" ref="Y633" si="1127">SUM(Z633:AD633)</f>
        <v>0</v>
      </c>
      <c r="Z633" s="69"/>
      <c r="AA633" s="69"/>
      <c r="AB633" s="69"/>
      <c r="AC633" s="69"/>
      <c r="AD633" s="69"/>
      <c r="AE633" s="71">
        <f t="shared" ref="AE633" si="1128">Y633*$H633</f>
        <v>0</v>
      </c>
      <c r="AF633" s="68">
        <f t="shared" ref="AF633" si="1129">SUM(AG633:AK633)</f>
        <v>0</v>
      </c>
      <c r="AG633" s="69"/>
      <c r="AH633" s="69"/>
      <c r="AI633" s="69"/>
      <c r="AJ633" s="69"/>
      <c r="AK633" s="69"/>
      <c r="AL633" s="71">
        <f t="shared" ref="AL633" si="1130">AF633*$H633</f>
        <v>0</v>
      </c>
      <c r="AM633" s="68">
        <f t="shared" ref="AM633" si="1131">SUM(AN633:AR633)</f>
        <v>0</v>
      </c>
      <c r="AN633" s="69"/>
      <c r="AO633" s="69"/>
      <c r="AP633" s="69"/>
      <c r="AQ633" s="69"/>
      <c r="AR633" s="69"/>
      <c r="AS633" s="71">
        <f t="shared" ref="AS633" si="1132">AM633*$H633</f>
        <v>0</v>
      </c>
      <c r="AT633" s="68">
        <f t="shared" ref="AT633" si="1133">SUM(AU633:AY633)</f>
        <v>0</v>
      </c>
      <c r="AU633" s="69"/>
      <c r="AV633" s="69"/>
      <c r="AW633" s="69"/>
      <c r="AX633" s="69"/>
      <c r="AY633" s="69"/>
      <c r="AZ633" s="71">
        <f t="shared" ref="AZ633" si="1134">AT633*$H633</f>
        <v>0</v>
      </c>
      <c r="BA633" s="68">
        <f t="shared" ref="BA633" si="1135">SUM(BB633:BF633)</f>
        <v>0</v>
      </c>
      <c r="BB633" s="69"/>
      <c r="BC633" s="69"/>
      <c r="BD633" s="69"/>
      <c r="BE633" s="69"/>
      <c r="BF633" s="69"/>
      <c r="BG633" s="71">
        <f t="shared" ref="BG633" si="1136">BA633*$H633</f>
        <v>0</v>
      </c>
      <c r="BH633" s="68">
        <f t="shared" ref="BH633" si="1137">SUM(BI633:BM633)</f>
        <v>0</v>
      </c>
      <c r="BI633" s="69"/>
      <c r="BJ633" s="69"/>
      <c r="BK633" s="69"/>
      <c r="BL633" s="69"/>
      <c r="BM633" s="69"/>
      <c r="BN633" s="71">
        <f t="shared" ref="BN633" si="1138">BH633*$H633</f>
        <v>0</v>
      </c>
      <c r="BO633" s="68">
        <f t="shared" ref="BO633" si="1139">SUM(BP633:BT633)</f>
        <v>0</v>
      </c>
      <c r="BP633" s="69"/>
      <c r="BQ633" s="69"/>
      <c r="BR633" s="69"/>
      <c r="BS633" s="69"/>
      <c r="BT633" s="69"/>
      <c r="BU633" s="71">
        <f t="shared" ref="BU633" si="1140">BO633*$H633</f>
        <v>0</v>
      </c>
      <c r="BV633" s="68">
        <f t="shared" ref="BV633" si="1141">SUM(BW633:CA633)</f>
        <v>0</v>
      </c>
      <c r="BW633" s="69"/>
      <c r="BX633" s="69"/>
      <c r="BY633" s="69"/>
      <c r="BZ633" s="69"/>
      <c r="CA633" s="69"/>
      <c r="CB633" s="71">
        <f t="shared" ref="CB633" si="1142">BV633*$H633</f>
        <v>0</v>
      </c>
      <c r="CC633" s="68">
        <f t="shared" ref="CC633" si="1143">SUM(CD633:CH633)</f>
        <v>0</v>
      </c>
      <c r="CD633" s="69"/>
      <c r="CE633" s="69"/>
      <c r="CF633" s="69"/>
      <c r="CG633" s="69"/>
      <c r="CH633" s="69"/>
      <c r="CI633" s="71">
        <f t="shared" ref="CI633" si="1144">CC633*$H633</f>
        <v>0</v>
      </c>
      <c r="CJ633" s="68">
        <f t="shared" ref="CJ633" si="1145">SUM(CK633:CO633)</f>
        <v>0</v>
      </c>
      <c r="CK633" s="69"/>
      <c r="CL633" s="69"/>
      <c r="CM633" s="69"/>
      <c r="CN633" s="69"/>
      <c r="CO633" s="69"/>
      <c r="CP633" s="71">
        <f t="shared" ref="CP633" si="1146">CJ633*$H633</f>
        <v>0</v>
      </c>
      <c r="CQ633" s="68">
        <f t="shared" ref="CQ633" si="1147">SUM(CR633:CV633)</f>
        <v>0</v>
      </c>
      <c r="CR633" s="69"/>
      <c r="CS633" s="69"/>
      <c r="CT633" s="69"/>
      <c r="CU633" s="69"/>
      <c r="CV633" s="69"/>
      <c r="CW633" s="71">
        <f t="shared" ref="CW633" si="1148">CQ633*$H633</f>
        <v>0</v>
      </c>
      <c r="CX633" s="68">
        <f t="shared" ref="CX633" si="1149">SUM(CY633:DC633)</f>
        <v>0</v>
      </c>
      <c r="CY633" s="69"/>
      <c r="CZ633" s="69"/>
      <c r="DA633" s="69"/>
      <c r="DB633" s="69"/>
      <c r="DC633" s="69"/>
      <c r="DD633" s="71">
        <f t="shared" ref="DD633" si="1150">CX633*$H633</f>
        <v>0</v>
      </c>
      <c r="DE633" s="68">
        <f t="shared" ref="DE633" si="1151">SUM(DF633:DJ633)</f>
        <v>0</v>
      </c>
      <c r="DF633" s="69"/>
      <c r="DG633" s="69"/>
      <c r="DH633" s="69"/>
      <c r="DI633" s="69"/>
      <c r="DJ633" s="69"/>
      <c r="DK633" s="71">
        <f t="shared" ref="DK633" si="1152">DE633*$H633</f>
        <v>0</v>
      </c>
      <c r="DL633" s="68">
        <f t="shared" ref="DL633" si="1153">SUM(DM633:DQ633)</f>
        <v>0</v>
      </c>
      <c r="DM633" s="69"/>
      <c r="DN633" s="69"/>
      <c r="DO633" s="69"/>
      <c r="DP633" s="69"/>
      <c r="DQ633" s="69"/>
      <c r="DR633" s="71">
        <f t="shared" ref="DR633" si="1154">DL633*$H633</f>
        <v>0</v>
      </c>
      <c r="DS633" s="68">
        <f t="shared" ref="DS633" si="1155">SUM(DT633:DX633)</f>
        <v>0</v>
      </c>
      <c r="DT633" s="69"/>
      <c r="DU633" s="69"/>
      <c r="DV633" s="69"/>
      <c r="DW633" s="69"/>
      <c r="DX633" s="69"/>
      <c r="DY633" s="71">
        <f t="shared" ref="DY633" si="1156">DS633*$H633</f>
        <v>0</v>
      </c>
      <c r="DZ633" s="68">
        <f t="shared" ref="DZ633" si="1157">SUM(EA633:EE633)</f>
        <v>0</v>
      </c>
      <c r="EA633" s="69"/>
      <c r="EB633" s="69"/>
      <c r="EC633" s="69"/>
      <c r="ED633" s="69"/>
      <c r="EE633" s="69"/>
      <c r="EF633" s="71">
        <f t="shared" ref="EF633" si="1158">DZ633*$H633</f>
        <v>0</v>
      </c>
      <c r="EG633" s="70">
        <f t="shared" si="1076"/>
        <v>1</v>
      </c>
      <c r="EH633" s="73">
        <f t="shared" si="1077"/>
        <v>0</v>
      </c>
      <c r="EI633" s="70">
        <f t="shared" si="1078"/>
        <v>0</v>
      </c>
      <c r="EJ633" s="66">
        <f t="shared" si="1079"/>
        <v>0</v>
      </c>
      <c r="EM633" s="67"/>
    </row>
    <row r="634" spans="1:143" outlineLevel="1" x14ac:dyDescent="0.2">
      <c r="A634" s="313" t="s">
        <v>248</v>
      </c>
      <c r="B634" s="314"/>
      <c r="C634" s="307"/>
      <c r="D634" s="176" t="s">
        <v>597</v>
      </c>
      <c r="E634" s="28">
        <f>SUM(H635:H638)</f>
        <v>0</v>
      </c>
      <c r="F634" s="28"/>
      <c r="G634" s="28"/>
      <c r="H634" s="28"/>
      <c r="I634" s="27" t="e">
        <f>E634/$G$686</f>
        <v>#DIV/0!</v>
      </c>
      <c r="J634" s="19">
        <f t="shared" si="1075"/>
        <v>1</v>
      </c>
      <c r="K634" s="68"/>
      <c r="L634" s="69"/>
      <c r="M634" s="69"/>
      <c r="N634" s="69"/>
      <c r="O634" s="69"/>
      <c r="P634" s="70"/>
      <c r="Q634" s="73"/>
      <c r="R634" s="68"/>
      <c r="S634" s="69"/>
      <c r="T634" s="69"/>
      <c r="U634" s="69"/>
      <c r="V634" s="69"/>
      <c r="W634" s="70"/>
      <c r="X634" s="71"/>
      <c r="Y634" s="68"/>
      <c r="Z634" s="69"/>
      <c r="AA634" s="69"/>
      <c r="AB634" s="69"/>
      <c r="AC634" s="69"/>
      <c r="AD634" s="70"/>
      <c r="AE634" s="71"/>
      <c r="AF634" s="68"/>
      <c r="AG634" s="69"/>
      <c r="AH634" s="69"/>
      <c r="AI634" s="69"/>
      <c r="AJ634" s="69"/>
      <c r="AK634" s="70"/>
      <c r="AL634" s="71"/>
      <c r="AM634" s="68"/>
      <c r="AN634" s="69"/>
      <c r="AO634" s="69"/>
      <c r="AP634" s="69"/>
      <c r="AQ634" s="69"/>
      <c r="AR634" s="70"/>
      <c r="AS634" s="71"/>
      <c r="AT634" s="68"/>
      <c r="AU634" s="69"/>
      <c r="AV634" s="69"/>
      <c r="AW634" s="69"/>
      <c r="AX634" s="69"/>
      <c r="AY634" s="70"/>
      <c r="AZ634" s="71"/>
      <c r="BA634" s="68"/>
      <c r="BB634" s="69"/>
      <c r="BC634" s="69"/>
      <c r="BD634" s="69"/>
      <c r="BE634" s="69"/>
      <c r="BF634" s="70"/>
      <c r="BG634" s="71"/>
      <c r="BH634" s="68"/>
      <c r="BI634" s="69"/>
      <c r="BJ634" s="69"/>
      <c r="BK634" s="69"/>
      <c r="BL634" s="69"/>
      <c r="BM634" s="70"/>
      <c r="BN634" s="71"/>
      <c r="BO634" s="68"/>
      <c r="BP634" s="69"/>
      <c r="BQ634" s="69"/>
      <c r="BR634" s="69"/>
      <c r="BS634" s="69"/>
      <c r="BT634" s="70"/>
      <c r="BU634" s="71"/>
      <c r="BV634" s="68"/>
      <c r="BW634" s="69"/>
      <c r="BX634" s="69"/>
      <c r="BY634" s="69"/>
      <c r="BZ634" s="69"/>
      <c r="CA634" s="70"/>
      <c r="CB634" s="71"/>
      <c r="CC634" s="68"/>
      <c r="CD634" s="69"/>
      <c r="CE634" s="69"/>
      <c r="CF634" s="69"/>
      <c r="CG634" s="69"/>
      <c r="CH634" s="70"/>
      <c r="CI634" s="71"/>
      <c r="CJ634" s="68"/>
      <c r="CK634" s="69"/>
      <c r="CL634" s="69"/>
      <c r="CM634" s="69"/>
      <c r="CN634" s="69"/>
      <c r="CO634" s="70"/>
      <c r="CP634" s="71"/>
      <c r="CQ634" s="68"/>
      <c r="CR634" s="69"/>
      <c r="CS634" s="69"/>
      <c r="CT634" s="69"/>
      <c r="CU634" s="69"/>
      <c r="CV634" s="70"/>
      <c r="CW634" s="71"/>
      <c r="CX634" s="68"/>
      <c r="CY634" s="69"/>
      <c r="CZ634" s="69"/>
      <c r="DA634" s="69"/>
      <c r="DB634" s="69"/>
      <c r="DC634" s="70"/>
      <c r="DD634" s="71"/>
      <c r="DE634" s="68"/>
      <c r="DF634" s="69"/>
      <c r="DG634" s="69"/>
      <c r="DH634" s="69"/>
      <c r="DI634" s="69"/>
      <c r="DJ634" s="70"/>
      <c r="DK634" s="71"/>
      <c r="DL634" s="68"/>
      <c r="DM634" s="69"/>
      <c r="DN634" s="69"/>
      <c r="DO634" s="69"/>
      <c r="DP634" s="69"/>
      <c r="DQ634" s="70"/>
      <c r="DR634" s="71"/>
      <c r="DS634" s="68"/>
      <c r="DT634" s="69"/>
      <c r="DU634" s="69"/>
      <c r="DV634" s="69"/>
      <c r="DW634" s="69"/>
      <c r="DX634" s="70"/>
      <c r="DY634" s="71"/>
      <c r="DZ634" s="68"/>
      <c r="EA634" s="69"/>
      <c r="EB634" s="69"/>
      <c r="EC634" s="69"/>
      <c r="ED634" s="69"/>
      <c r="EE634" s="70"/>
      <c r="EF634" s="71"/>
      <c r="EG634" s="70">
        <f t="shared" si="1076"/>
        <v>1</v>
      </c>
      <c r="EH634" s="73">
        <f t="shared" si="1077"/>
        <v>0</v>
      </c>
      <c r="EI634" s="70">
        <f t="shared" si="1078"/>
        <v>0</v>
      </c>
      <c r="EJ634" s="66">
        <f t="shared" si="1079"/>
        <v>0</v>
      </c>
      <c r="EM634" s="67"/>
    </row>
    <row r="635" spans="1:143" outlineLevel="1" x14ac:dyDescent="0.2">
      <c r="A635" s="302" t="s">
        <v>582</v>
      </c>
      <c r="B635" s="303" t="s">
        <v>280</v>
      </c>
      <c r="C635" s="306" t="str">
        <f>IFERROR(IFERROR(IF(MATCH(B635,[1]SINAPI!$A$3:$A$7037,0),(PROPER(VLOOKUP(B635,[1]SINAPI!$A$3:$E$7037,5,0))),0),IFERROR(IF(MATCH(B635,'[1]CDHU-182'!$A$9:$A$4098,0),(UPPER(VLOOKUP(B635,'[1]CDHU-182'!$A$9:$H$4098,8,0))),0),IFERROR(IF(MATCH(B635,[1]FDE!$A$7:$A$3232,0),(VLOOKUP(B635,[1]FDE!$A$7:$E$3232,5,0)),0),IF(MATCH(B635,'[1]SIURB Edif'!$A$2:$A$2699,0),(PROPER(VLOOKUP(B635,'[1]SIURB Edif'!A$2:E$2699,5,0))),0))))," ")</f>
        <v>CDHU-182</v>
      </c>
      <c r="D635" s="169" t="s">
        <v>802</v>
      </c>
      <c r="E635" s="170" t="s">
        <v>75</v>
      </c>
      <c r="F635" s="174">
        <v>1</v>
      </c>
      <c r="G635" s="74"/>
      <c r="H635" s="177">
        <f>ROUND(IFERROR(F635*G635," - "),2)</f>
        <v>0</v>
      </c>
      <c r="I635" s="178" t="e">
        <f>H635/$G$686</f>
        <v>#DIV/0!</v>
      </c>
      <c r="J635" s="19">
        <f t="shared" si="1075"/>
        <v>1</v>
      </c>
      <c r="K635" s="68">
        <f>SUM(L635:P635)</f>
        <v>0</v>
      </c>
      <c r="L635" s="69"/>
      <c r="M635" s="69"/>
      <c r="N635" s="69"/>
      <c r="O635" s="69"/>
      <c r="P635" s="69"/>
      <c r="Q635" s="73">
        <f>K635*$H635</f>
        <v>0</v>
      </c>
      <c r="R635" s="68">
        <f>SUM(S635:W635)</f>
        <v>0</v>
      </c>
      <c r="S635" s="69"/>
      <c r="T635" s="69"/>
      <c r="U635" s="69"/>
      <c r="V635" s="69"/>
      <c r="W635" s="69"/>
      <c r="X635" s="71">
        <f>R635*$H635</f>
        <v>0</v>
      </c>
      <c r="Y635" s="68">
        <f>SUM(Z635:AD635)</f>
        <v>0</v>
      </c>
      <c r="Z635" s="69"/>
      <c r="AA635" s="69"/>
      <c r="AB635" s="69"/>
      <c r="AC635" s="69"/>
      <c r="AD635" s="69"/>
      <c r="AE635" s="71">
        <f>Y635*$H635</f>
        <v>0</v>
      </c>
      <c r="AF635" s="68">
        <f>SUM(AG635:AK635)</f>
        <v>0</v>
      </c>
      <c r="AG635" s="69"/>
      <c r="AH635" s="69"/>
      <c r="AI635" s="69"/>
      <c r="AJ635" s="69"/>
      <c r="AK635" s="69"/>
      <c r="AL635" s="71">
        <f>AF635*$H635</f>
        <v>0</v>
      </c>
      <c r="AM635" s="68">
        <f>SUM(AN635:AR635)</f>
        <v>0</v>
      </c>
      <c r="AN635" s="69"/>
      <c r="AO635" s="69"/>
      <c r="AP635" s="69"/>
      <c r="AQ635" s="69"/>
      <c r="AR635" s="69"/>
      <c r="AS635" s="71">
        <f>AM635*$H635</f>
        <v>0</v>
      </c>
      <c r="AT635" s="68">
        <f>SUM(AU635:AY635)</f>
        <v>0</v>
      </c>
      <c r="AU635" s="69"/>
      <c r="AV635" s="69"/>
      <c r="AW635" s="69"/>
      <c r="AX635" s="69"/>
      <c r="AY635" s="69"/>
      <c r="AZ635" s="71">
        <f>AT635*$H635</f>
        <v>0</v>
      </c>
      <c r="BA635" s="68">
        <f>SUM(BB635:BF635)</f>
        <v>0</v>
      </c>
      <c r="BB635" s="69"/>
      <c r="BC635" s="69"/>
      <c r="BD635" s="69"/>
      <c r="BE635" s="69"/>
      <c r="BF635" s="69"/>
      <c r="BG635" s="71">
        <f>BA635*$H635</f>
        <v>0</v>
      </c>
      <c r="BH635" s="68">
        <f>SUM(BI635:BM635)</f>
        <v>0</v>
      </c>
      <c r="BI635" s="69"/>
      <c r="BJ635" s="69"/>
      <c r="BK635" s="69"/>
      <c r="BL635" s="69"/>
      <c r="BM635" s="69"/>
      <c r="BN635" s="71">
        <f>BH635*$H635</f>
        <v>0</v>
      </c>
      <c r="BO635" s="68">
        <f>SUM(BP635:BT635)</f>
        <v>0</v>
      </c>
      <c r="BP635" s="69"/>
      <c r="BQ635" s="69"/>
      <c r="BR635" s="69"/>
      <c r="BS635" s="69"/>
      <c r="BT635" s="69"/>
      <c r="BU635" s="71">
        <f>BO635*$H635</f>
        <v>0</v>
      </c>
      <c r="BV635" s="68">
        <f>SUM(BW635:CA635)</f>
        <v>0</v>
      </c>
      <c r="BW635" s="69"/>
      <c r="BX635" s="69"/>
      <c r="BY635" s="69"/>
      <c r="BZ635" s="69"/>
      <c r="CA635" s="69"/>
      <c r="CB635" s="71">
        <f>BV635*$H635</f>
        <v>0</v>
      </c>
      <c r="CC635" s="68">
        <f>SUM(CD635:CH635)</f>
        <v>0</v>
      </c>
      <c r="CD635" s="69"/>
      <c r="CE635" s="69"/>
      <c r="CF635" s="69"/>
      <c r="CG635" s="69"/>
      <c r="CH635" s="69"/>
      <c r="CI635" s="71">
        <f>CC635*$H635</f>
        <v>0</v>
      </c>
      <c r="CJ635" s="68">
        <f>SUM(CK635:CO635)</f>
        <v>0</v>
      </c>
      <c r="CK635" s="69"/>
      <c r="CL635" s="69"/>
      <c r="CM635" s="69"/>
      <c r="CN635" s="69"/>
      <c r="CO635" s="69"/>
      <c r="CP635" s="71">
        <f>CJ635*$H635</f>
        <v>0</v>
      </c>
      <c r="CQ635" s="68">
        <f>SUM(CR635:CV635)</f>
        <v>0</v>
      </c>
      <c r="CR635" s="69"/>
      <c r="CS635" s="69"/>
      <c r="CT635" s="69"/>
      <c r="CU635" s="69"/>
      <c r="CV635" s="69"/>
      <c r="CW635" s="71">
        <f>CQ635*$H635</f>
        <v>0</v>
      </c>
      <c r="CX635" s="68">
        <f>SUM(CY635:DC635)</f>
        <v>0</v>
      </c>
      <c r="CY635" s="69"/>
      <c r="CZ635" s="69"/>
      <c r="DA635" s="69"/>
      <c r="DB635" s="69"/>
      <c r="DC635" s="69"/>
      <c r="DD635" s="71">
        <f>CX635*$H635</f>
        <v>0</v>
      </c>
      <c r="DE635" s="68">
        <f>SUM(DF635:DJ635)</f>
        <v>0</v>
      </c>
      <c r="DF635" s="69"/>
      <c r="DG635" s="69"/>
      <c r="DH635" s="69"/>
      <c r="DI635" s="69"/>
      <c r="DJ635" s="69"/>
      <c r="DK635" s="71">
        <f>DE635*$H635</f>
        <v>0</v>
      </c>
      <c r="DL635" s="68">
        <f>SUM(DM635:DQ635)</f>
        <v>0</v>
      </c>
      <c r="DM635" s="69"/>
      <c r="DN635" s="69"/>
      <c r="DO635" s="69"/>
      <c r="DP635" s="69"/>
      <c r="DQ635" s="69"/>
      <c r="DR635" s="71">
        <f>DL635*$H635</f>
        <v>0</v>
      </c>
      <c r="DS635" s="68">
        <f>SUM(DT635:DX635)</f>
        <v>0</v>
      </c>
      <c r="DT635" s="69"/>
      <c r="DU635" s="69"/>
      <c r="DV635" s="69"/>
      <c r="DW635" s="69"/>
      <c r="DX635" s="69"/>
      <c r="DY635" s="71">
        <f>DS635*$H635</f>
        <v>0</v>
      </c>
      <c r="DZ635" s="68">
        <f>SUM(EA635:EE635)</f>
        <v>0</v>
      </c>
      <c r="EA635" s="69"/>
      <c r="EB635" s="69"/>
      <c r="EC635" s="69"/>
      <c r="ED635" s="69"/>
      <c r="EE635" s="69"/>
      <c r="EF635" s="71">
        <f>DZ635*$H635</f>
        <v>0</v>
      </c>
      <c r="EG635" s="70">
        <f t="shared" si="1076"/>
        <v>1</v>
      </c>
      <c r="EH635" s="73">
        <f t="shared" si="1077"/>
        <v>0</v>
      </c>
      <c r="EI635" s="70">
        <f t="shared" si="1078"/>
        <v>0</v>
      </c>
      <c r="EJ635" s="66">
        <f t="shared" si="1079"/>
        <v>0</v>
      </c>
      <c r="EM635" s="67"/>
    </row>
    <row r="636" spans="1:143" outlineLevel="1" x14ac:dyDescent="0.2">
      <c r="A636" s="302" t="s">
        <v>583</v>
      </c>
      <c r="B636" s="303" t="s">
        <v>275</v>
      </c>
      <c r="C636" s="306" t="str">
        <f>IFERROR(IFERROR(IF(MATCH(B636,[1]SINAPI!$A$3:$A$7037,0),(PROPER(VLOOKUP(B636,[1]SINAPI!$A$3:$E$7037,5,0))),0),IFERROR(IF(MATCH(B636,'[1]CDHU-182'!$A$9:$A$4098,0),(UPPER(VLOOKUP(B636,'[1]CDHU-182'!$A$9:$H$4098,8,0))),0),IFERROR(IF(MATCH(B636,[1]FDE!$A$7:$A$3232,0),(VLOOKUP(B636,[1]FDE!$A$7:$E$3232,5,0)),0),IF(MATCH(B636,'[1]SIURB Edif'!$A$2:$A$2699,0),(PROPER(VLOOKUP(B636,'[1]SIURB Edif'!A$2:E$2699,5,0))),0))))," ")</f>
        <v>CDHU-182</v>
      </c>
      <c r="D636" s="169" t="s">
        <v>799</v>
      </c>
      <c r="E636" s="170" t="s">
        <v>22</v>
      </c>
      <c r="F636" s="174">
        <v>24.7</v>
      </c>
      <c r="G636" s="74"/>
      <c r="H636" s="177">
        <f t="shared" ref="H636:H638" si="1159">ROUND(IFERROR(F636*G636," - "),2)</f>
        <v>0</v>
      </c>
      <c r="I636" s="178" t="e">
        <f>H636/$G$686</f>
        <v>#DIV/0!</v>
      </c>
      <c r="J636" s="19">
        <f t="shared" si="1075"/>
        <v>1</v>
      </c>
      <c r="K636" s="68">
        <f t="shared" ref="K636:K638" si="1160">SUM(L636:P636)</f>
        <v>0</v>
      </c>
      <c r="L636" s="69"/>
      <c r="M636" s="69"/>
      <c r="N636" s="69"/>
      <c r="O636" s="69"/>
      <c r="P636" s="69"/>
      <c r="Q636" s="73">
        <f t="shared" ref="Q636:Q638" si="1161">K636*$H636</f>
        <v>0</v>
      </c>
      <c r="R636" s="68">
        <f t="shared" ref="R636:R638" si="1162">SUM(S636:W636)</f>
        <v>0</v>
      </c>
      <c r="S636" s="69"/>
      <c r="T636" s="69"/>
      <c r="U636" s="69"/>
      <c r="V636" s="69"/>
      <c r="W636" s="69"/>
      <c r="X636" s="71">
        <f t="shared" ref="X636:X638" si="1163">R636*$H636</f>
        <v>0</v>
      </c>
      <c r="Y636" s="68">
        <f t="shared" ref="Y636:Y638" si="1164">SUM(Z636:AD636)</f>
        <v>0</v>
      </c>
      <c r="Z636" s="69"/>
      <c r="AA636" s="69"/>
      <c r="AB636" s="69"/>
      <c r="AC636" s="69"/>
      <c r="AD636" s="69"/>
      <c r="AE636" s="71">
        <f t="shared" ref="AE636:AE638" si="1165">Y636*$H636</f>
        <v>0</v>
      </c>
      <c r="AF636" s="68">
        <f t="shared" ref="AF636:AF638" si="1166">SUM(AG636:AK636)</f>
        <v>0</v>
      </c>
      <c r="AG636" s="69"/>
      <c r="AH636" s="69"/>
      <c r="AI636" s="69"/>
      <c r="AJ636" s="69"/>
      <c r="AK636" s="69"/>
      <c r="AL636" s="71">
        <f t="shared" ref="AL636:AL638" si="1167">AF636*$H636</f>
        <v>0</v>
      </c>
      <c r="AM636" s="68">
        <f t="shared" ref="AM636:AM638" si="1168">SUM(AN636:AR636)</f>
        <v>0</v>
      </c>
      <c r="AN636" s="69"/>
      <c r="AO636" s="69"/>
      <c r="AP636" s="69"/>
      <c r="AQ636" s="69"/>
      <c r="AR636" s="69"/>
      <c r="AS636" s="71">
        <f t="shared" ref="AS636:AS638" si="1169">AM636*$H636</f>
        <v>0</v>
      </c>
      <c r="AT636" s="68">
        <f t="shared" ref="AT636:AT638" si="1170">SUM(AU636:AY636)</f>
        <v>0</v>
      </c>
      <c r="AU636" s="69"/>
      <c r="AV636" s="69"/>
      <c r="AW636" s="69"/>
      <c r="AX636" s="69"/>
      <c r="AY636" s="69"/>
      <c r="AZ636" s="71">
        <f t="shared" ref="AZ636:AZ638" si="1171">AT636*$H636</f>
        <v>0</v>
      </c>
      <c r="BA636" s="68">
        <f t="shared" ref="BA636:BA638" si="1172">SUM(BB636:BF636)</f>
        <v>0</v>
      </c>
      <c r="BB636" s="69"/>
      <c r="BC636" s="69"/>
      <c r="BD636" s="69"/>
      <c r="BE636" s="69"/>
      <c r="BF636" s="69"/>
      <c r="BG636" s="71">
        <f t="shared" ref="BG636:BG638" si="1173">BA636*$H636</f>
        <v>0</v>
      </c>
      <c r="BH636" s="68">
        <f t="shared" ref="BH636:BH638" si="1174">SUM(BI636:BM636)</f>
        <v>0</v>
      </c>
      <c r="BI636" s="69"/>
      <c r="BJ636" s="69"/>
      <c r="BK636" s="69"/>
      <c r="BL636" s="69"/>
      <c r="BM636" s="69"/>
      <c r="BN636" s="71">
        <f t="shared" ref="BN636:BN638" si="1175">BH636*$H636</f>
        <v>0</v>
      </c>
      <c r="BO636" s="68">
        <f t="shared" ref="BO636:BO638" si="1176">SUM(BP636:BT636)</f>
        <v>0</v>
      </c>
      <c r="BP636" s="69"/>
      <c r="BQ636" s="69"/>
      <c r="BR636" s="69"/>
      <c r="BS636" s="69"/>
      <c r="BT636" s="69"/>
      <c r="BU636" s="71">
        <f t="shared" ref="BU636:BU638" si="1177">BO636*$H636</f>
        <v>0</v>
      </c>
      <c r="BV636" s="68">
        <f t="shared" ref="BV636:BV638" si="1178">SUM(BW636:CA636)</f>
        <v>0</v>
      </c>
      <c r="BW636" s="69"/>
      <c r="BX636" s="69"/>
      <c r="BY636" s="69"/>
      <c r="BZ636" s="69"/>
      <c r="CA636" s="69"/>
      <c r="CB636" s="71">
        <f t="shared" ref="CB636:CB638" si="1179">BV636*$H636</f>
        <v>0</v>
      </c>
      <c r="CC636" s="68">
        <f t="shared" ref="CC636:CC638" si="1180">SUM(CD636:CH636)</f>
        <v>0</v>
      </c>
      <c r="CD636" s="69"/>
      <c r="CE636" s="69"/>
      <c r="CF636" s="69"/>
      <c r="CG636" s="69"/>
      <c r="CH636" s="69"/>
      <c r="CI636" s="71">
        <f t="shared" ref="CI636:CI638" si="1181">CC636*$H636</f>
        <v>0</v>
      </c>
      <c r="CJ636" s="68">
        <f t="shared" ref="CJ636:CJ638" si="1182">SUM(CK636:CO636)</f>
        <v>0</v>
      </c>
      <c r="CK636" s="69"/>
      <c r="CL636" s="69"/>
      <c r="CM636" s="69"/>
      <c r="CN636" s="69"/>
      <c r="CO636" s="69"/>
      <c r="CP636" s="71">
        <f t="shared" ref="CP636:CP638" si="1183">CJ636*$H636</f>
        <v>0</v>
      </c>
      <c r="CQ636" s="68">
        <f t="shared" ref="CQ636:CQ638" si="1184">SUM(CR636:CV636)</f>
        <v>0</v>
      </c>
      <c r="CR636" s="69"/>
      <c r="CS636" s="69"/>
      <c r="CT636" s="69"/>
      <c r="CU636" s="69"/>
      <c r="CV636" s="69"/>
      <c r="CW636" s="71">
        <f t="shared" ref="CW636:CW638" si="1185">CQ636*$H636</f>
        <v>0</v>
      </c>
      <c r="CX636" s="68">
        <f t="shared" ref="CX636:CX638" si="1186">SUM(CY636:DC636)</f>
        <v>0</v>
      </c>
      <c r="CY636" s="69"/>
      <c r="CZ636" s="69"/>
      <c r="DA636" s="69"/>
      <c r="DB636" s="69"/>
      <c r="DC636" s="69"/>
      <c r="DD636" s="71">
        <f t="shared" ref="DD636:DD638" si="1187">CX636*$H636</f>
        <v>0</v>
      </c>
      <c r="DE636" s="68">
        <f t="shared" ref="DE636:DE638" si="1188">SUM(DF636:DJ636)</f>
        <v>0</v>
      </c>
      <c r="DF636" s="69"/>
      <c r="DG636" s="69"/>
      <c r="DH636" s="69"/>
      <c r="DI636" s="69"/>
      <c r="DJ636" s="69"/>
      <c r="DK636" s="71">
        <f t="shared" ref="DK636:DK638" si="1189">DE636*$H636</f>
        <v>0</v>
      </c>
      <c r="DL636" s="68">
        <f t="shared" ref="DL636:DL638" si="1190">SUM(DM636:DQ636)</f>
        <v>0</v>
      </c>
      <c r="DM636" s="69"/>
      <c r="DN636" s="69"/>
      <c r="DO636" s="69"/>
      <c r="DP636" s="69"/>
      <c r="DQ636" s="69"/>
      <c r="DR636" s="71">
        <f t="shared" ref="DR636:DR638" si="1191">DL636*$H636</f>
        <v>0</v>
      </c>
      <c r="DS636" s="68">
        <f t="shared" ref="DS636:DS638" si="1192">SUM(DT636:DX636)</f>
        <v>0</v>
      </c>
      <c r="DT636" s="69"/>
      <c r="DU636" s="69"/>
      <c r="DV636" s="69"/>
      <c r="DW636" s="69"/>
      <c r="DX636" s="69"/>
      <c r="DY636" s="71">
        <f t="shared" ref="DY636:DY638" si="1193">DS636*$H636</f>
        <v>0</v>
      </c>
      <c r="DZ636" s="68">
        <f t="shared" ref="DZ636:DZ638" si="1194">SUM(EA636:EE636)</f>
        <v>0</v>
      </c>
      <c r="EA636" s="69"/>
      <c r="EB636" s="69"/>
      <c r="EC636" s="69"/>
      <c r="ED636" s="69"/>
      <c r="EE636" s="69"/>
      <c r="EF636" s="71">
        <f t="shared" ref="EF636:EF638" si="1195">DZ636*$H636</f>
        <v>0</v>
      </c>
      <c r="EG636" s="70">
        <f t="shared" si="1076"/>
        <v>1</v>
      </c>
      <c r="EH636" s="73">
        <f t="shared" si="1077"/>
        <v>0</v>
      </c>
      <c r="EI636" s="70">
        <f t="shared" si="1078"/>
        <v>0</v>
      </c>
      <c r="EJ636" s="66">
        <f t="shared" si="1079"/>
        <v>0</v>
      </c>
      <c r="EM636" s="67"/>
    </row>
    <row r="637" spans="1:143" outlineLevel="1" x14ac:dyDescent="0.2">
      <c r="A637" s="302" t="s">
        <v>584</v>
      </c>
      <c r="B637" s="303" t="s">
        <v>259</v>
      </c>
      <c r="C637" s="306" t="str">
        <f>IFERROR(IFERROR(IF(MATCH(B637,[1]SINAPI!$A$3:$A$7037,0),(PROPER(VLOOKUP(B637,[1]SINAPI!$A$3:$E$7037,5,0))),0),IFERROR(IF(MATCH(B637,'[1]CDHU-182'!$A$9:$A$4098,0),(UPPER(VLOOKUP(B637,'[1]CDHU-182'!$A$9:$H$4098,8,0))),0),IFERROR(IF(MATCH(B637,[1]FDE!$A$7:$A$3232,0),(VLOOKUP(B637,[1]FDE!$A$7:$E$3232,5,0)),0),IF(MATCH(B637,'[1]SIURB Edif'!$A$2:$A$2699,0),(PROPER(VLOOKUP(B637,'[1]SIURB Edif'!A$2:E$2699,5,0))),0))))," ")</f>
        <v>CDHU-182</v>
      </c>
      <c r="D637" s="169" t="s">
        <v>851</v>
      </c>
      <c r="E637" s="170" t="s">
        <v>75</v>
      </c>
      <c r="F637" s="174">
        <v>5</v>
      </c>
      <c r="G637" s="74"/>
      <c r="H637" s="177">
        <f t="shared" ref="H637" si="1196">ROUND(IFERROR(F637*G637," - "),2)</f>
        <v>0</v>
      </c>
      <c r="I637" s="178" t="e">
        <f>H637/$G$686</f>
        <v>#DIV/0!</v>
      </c>
      <c r="J637" s="19">
        <f t="shared" ref="J637" si="1197">EG637</f>
        <v>1</v>
      </c>
      <c r="K637" s="68">
        <f t="shared" ref="K637" si="1198">SUM(L637:P637)</f>
        <v>0</v>
      </c>
      <c r="L637" s="69"/>
      <c r="M637" s="69"/>
      <c r="N637" s="69"/>
      <c r="O637" s="69"/>
      <c r="P637" s="69"/>
      <c r="Q637" s="73">
        <f t="shared" ref="Q637" si="1199">K637*$H637</f>
        <v>0</v>
      </c>
      <c r="R637" s="68">
        <f t="shared" ref="R637" si="1200">SUM(S637:W637)</f>
        <v>0</v>
      </c>
      <c r="S637" s="69"/>
      <c r="T637" s="69"/>
      <c r="U637" s="69"/>
      <c r="V637" s="69"/>
      <c r="W637" s="69"/>
      <c r="X637" s="71">
        <f t="shared" ref="X637" si="1201">R637*$H637</f>
        <v>0</v>
      </c>
      <c r="Y637" s="68">
        <f t="shared" ref="Y637" si="1202">SUM(Z637:AD637)</f>
        <v>0</v>
      </c>
      <c r="Z637" s="69"/>
      <c r="AA637" s="69"/>
      <c r="AB637" s="69"/>
      <c r="AC637" s="69"/>
      <c r="AD637" s="69"/>
      <c r="AE637" s="71">
        <f t="shared" ref="AE637" si="1203">Y637*$H637</f>
        <v>0</v>
      </c>
      <c r="AF637" s="68">
        <f t="shared" ref="AF637" si="1204">SUM(AG637:AK637)</f>
        <v>0</v>
      </c>
      <c r="AG637" s="69"/>
      <c r="AH637" s="69"/>
      <c r="AI637" s="69"/>
      <c r="AJ637" s="69"/>
      <c r="AK637" s="69"/>
      <c r="AL637" s="71">
        <f t="shared" ref="AL637" si="1205">AF637*$H637</f>
        <v>0</v>
      </c>
      <c r="AM637" s="68">
        <f t="shared" ref="AM637" si="1206">SUM(AN637:AR637)</f>
        <v>0</v>
      </c>
      <c r="AN637" s="69"/>
      <c r="AO637" s="69"/>
      <c r="AP637" s="69"/>
      <c r="AQ637" s="69"/>
      <c r="AR637" s="69"/>
      <c r="AS637" s="71">
        <f t="shared" ref="AS637" si="1207">AM637*$H637</f>
        <v>0</v>
      </c>
      <c r="AT637" s="68">
        <f t="shared" ref="AT637" si="1208">SUM(AU637:AY637)</f>
        <v>0</v>
      </c>
      <c r="AU637" s="69"/>
      <c r="AV637" s="69"/>
      <c r="AW637" s="69"/>
      <c r="AX637" s="69"/>
      <c r="AY637" s="69"/>
      <c r="AZ637" s="71">
        <f t="shared" ref="AZ637" si="1209">AT637*$H637</f>
        <v>0</v>
      </c>
      <c r="BA637" s="68">
        <f t="shared" ref="BA637" si="1210">SUM(BB637:BF637)</f>
        <v>0</v>
      </c>
      <c r="BB637" s="69"/>
      <c r="BC637" s="69"/>
      <c r="BD637" s="69"/>
      <c r="BE637" s="69"/>
      <c r="BF637" s="69"/>
      <c r="BG637" s="71">
        <f t="shared" ref="BG637" si="1211">BA637*$H637</f>
        <v>0</v>
      </c>
      <c r="BH637" s="68">
        <f t="shared" ref="BH637" si="1212">SUM(BI637:BM637)</f>
        <v>0</v>
      </c>
      <c r="BI637" s="69"/>
      <c r="BJ637" s="69"/>
      <c r="BK637" s="69"/>
      <c r="BL637" s="69"/>
      <c r="BM637" s="69"/>
      <c r="BN637" s="71">
        <f t="shared" ref="BN637" si="1213">BH637*$H637</f>
        <v>0</v>
      </c>
      <c r="BO637" s="68">
        <f t="shared" ref="BO637" si="1214">SUM(BP637:BT637)</f>
        <v>0</v>
      </c>
      <c r="BP637" s="69"/>
      <c r="BQ637" s="69"/>
      <c r="BR637" s="69"/>
      <c r="BS637" s="69"/>
      <c r="BT637" s="69"/>
      <c r="BU637" s="71">
        <f t="shared" ref="BU637" si="1215">BO637*$H637</f>
        <v>0</v>
      </c>
      <c r="BV637" s="68">
        <f t="shared" ref="BV637" si="1216">SUM(BW637:CA637)</f>
        <v>0</v>
      </c>
      <c r="BW637" s="69"/>
      <c r="BX637" s="69"/>
      <c r="BY637" s="69"/>
      <c r="BZ637" s="69"/>
      <c r="CA637" s="69"/>
      <c r="CB637" s="71">
        <f t="shared" ref="CB637" si="1217">BV637*$H637</f>
        <v>0</v>
      </c>
      <c r="CC637" s="68">
        <f t="shared" ref="CC637" si="1218">SUM(CD637:CH637)</f>
        <v>0</v>
      </c>
      <c r="CD637" s="69"/>
      <c r="CE637" s="69"/>
      <c r="CF637" s="69"/>
      <c r="CG637" s="69"/>
      <c r="CH637" s="69"/>
      <c r="CI637" s="71">
        <f t="shared" ref="CI637" si="1219">CC637*$H637</f>
        <v>0</v>
      </c>
      <c r="CJ637" s="68">
        <f t="shared" ref="CJ637" si="1220">SUM(CK637:CO637)</f>
        <v>0</v>
      </c>
      <c r="CK637" s="69"/>
      <c r="CL637" s="69"/>
      <c r="CM637" s="69"/>
      <c r="CN637" s="69"/>
      <c r="CO637" s="69"/>
      <c r="CP637" s="71">
        <f t="shared" ref="CP637" si="1221">CJ637*$H637</f>
        <v>0</v>
      </c>
      <c r="CQ637" s="68">
        <f t="shared" ref="CQ637" si="1222">SUM(CR637:CV637)</f>
        <v>0</v>
      </c>
      <c r="CR637" s="69"/>
      <c r="CS637" s="69"/>
      <c r="CT637" s="69"/>
      <c r="CU637" s="69"/>
      <c r="CV637" s="69"/>
      <c r="CW637" s="71">
        <f t="shared" ref="CW637" si="1223">CQ637*$H637</f>
        <v>0</v>
      </c>
      <c r="CX637" s="68">
        <f t="shared" ref="CX637" si="1224">SUM(CY637:DC637)</f>
        <v>0</v>
      </c>
      <c r="CY637" s="69"/>
      <c r="CZ637" s="69"/>
      <c r="DA637" s="69"/>
      <c r="DB637" s="69"/>
      <c r="DC637" s="69"/>
      <c r="DD637" s="71">
        <f t="shared" ref="DD637" si="1225">CX637*$H637</f>
        <v>0</v>
      </c>
      <c r="DE637" s="68">
        <f t="shared" ref="DE637" si="1226">SUM(DF637:DJ637)</f>
        <v>0</v>
      </c>
      <c r="DF637" s="69"/>
      <c r="DG637" s="69"/>
      <c r="DH637" s="69"/>
      <c r="DI637" s="69"/>
      <c r="DJ637" s="69"/>
      <c r="DK637" s="71">
        <f t="shared" ref="DK637" si="1227">DE637*$H637</f>
        <v>0</v>
      </c>
      <c r="DL637" s="68">
        <f t="shared" ref="DL637" si="1228">SUM(DM637:DQ637)</f>
        <v>0</v>
      </c>
      <c r="DM637" s="69"/>
      <c r="DN637" s="69"/>
      <c r="DO637" s="69"/>
      <c r="DP637" s="69"/>
      <c r="DQ637" s="69"/>
      <c r="DR637" s="71">
        <f t="shared" ref="DR637" si="1229">DL637*$H637</f>
        <v>0</v>
      </c>
      <c r="DS637" s="68">
        <f t="shared" ref="DS637" si="1230">SUM(DT637:DX637)</f>
        <v>0</v>
      </c>
      <c r="DT637" s="69"/>
      <c r="DU637" s="69"/>
      <c r="DV637" s="69"/>
      <c r="DW637" s="69"/>
      <c r="DX637" s="69"/>
      <c r="DY637" s="71">
        <f t="shared" ref="DY637" si="1231">DS637*$H637</f>
        <v>0</v>
      </c>
      <c r="DZ637" s="68">
        <f t="shared" ref="DZ637" si="1232">SUM(EA637:EE637)</f>
        <v>0</v>
      </c>
      <c r="EA637" s="69"/>
      <c r="EB637" s="69"/>
      <c r="EC637" s="69"/>
      <c r="ED637" s="69"/>
      <c r="EE637" s="69"/>
      <c r="EF637" s="71">
        <f t="shared" ref="EF637" si="1233">DZ637*$H637</f>
        <v>0</v>
      </c>
      <c r="EG637" s="70">
        <f t="shared" ref="EG637" si="1234">1-EI637</f>
        <v>1</v>
      </c>
      <c r="EH637" s="73">
        <f t="shared" ref="EH637" si="1235">H637-EJ637</f>
        <v>0</v>
      </c>
      <c r="EI637" s="70">
        <f t="shared" ref="EI637" si="1236">SUM(CJ637,CC637,BV637,BO637,BH637,BA637,AT637,AM637,AF637,Y637,R637,K637,CQ637,CX637,DE637,DL637,DS637,DZ637)</f>
        <v>0</v>
      </c>
      <c r="EJ637" s="66">
        <f t="shared" ref="EJ637" si="1237">SUM(CP637,CI637,CB637,BU637,BN637,BG637,AZ637,AS637,AL637,AE637,X637,Q637,CW637,DD637,DK637,DR637,DY637,EF637)</f>
        <v>0</v>
      </c>
      <c r="EM637" s="67"/>
    </row>
    <row r="638" spans="1:143" ht="25.5" outlineLevel="1" x14ac:dyDescent="0.2">
      <c r="A638" s="302" t="s">
        <v>753</v>
      </c>
      <c r="B638" s="303" t="s">
        <v>277</v>
      </c>
      <c r="C638" s="306" t="str">
        <f>IFERROR(IFERROR(IF(MATCH(B638,[1]SINAPI!$A$3:$A$7037,0),(PROPER(VLOOKUP(B638,[1]SINAPI!$A$3:$E$7037,5,0))),0),IFERROR(IF(MATCH(B638,'[1]CDHU-182'!$A$9:$A$4098,0),(UPPER(VLOOKUP(B638,'[1]CDHU-182'!$A$9:$H$4098,8,0))),0),IFERROR(IF(MATCH(B638,[1]FDE!$A$7:$A$3232,0),(VLOOKUP(B638,[1]FDE!$A$7:$E$3232,5,0)),0),IF(MATCH(B638,'[1]SIURB Edif'!$A$2:$A$2699,0),(PROPER(VLOOKUP(B638,'[1]SIURB Edif'!A$2:E$2699,5,0))),0))))," ")</f>
        <v>CDHU-182</v>
      </c>
      <c r="D638" s="169" t="s">
        <v>872</v>
      </c>
      <c r="E638" s="170" t="s">
        <v>75</v>
      </c>
      <c r="F638" s="174">
        <v>5</v>
      </c>
      <c r="G638" s="74"/>
      <c r="H638" s="177">
        <f t="shared" si="1159"/>
        <v>0</v>
      </c>
      <c r="I638" s="178" t="e">
        <f>H638/$G$686</f>
        <v>#DIV/0!</v>
      </c>
      <c r="J638" s="19">
        <f t="shared" si="1075"/>
        <v>1</v>
      </c>
      <c r="K638" s="68">
        <f t="shared" si="1160"/>
        <v>0</v>
      </c>
      <c r="L638" s="69"/>
      <c r="M638" s="69"/>
      <c r="N638" s="69"/>
      <c r="O638" s="69"/>
      <c r="P638" s="69"/>
      <c r="Q638" s="73">
        <f t="shared" si="1161"/>
        <v>0</v>
      </c>
      <c r="R638" s="68">
        <f t="shared" si="1162"/>
        <v>0</v>
      </c>
      <c r="S638" s="69"/>
      <c r="T638" s="69"/>
      <c r="U638" s="69"/>
      <c r="V638" s="69"/>
      <c r="W638" s="69"/>
      <c r="X638" s="71">
        <f t="shared" si="1163"/>
        <v>0</v>
      </c>
      <c r="Y638" s="68">
        <f t="shared" si="1164"/>
        <v>0</v>
      </c>
      <c r="Z638" s="69"/>
      <c r="AA638" s="69"/>
      <c r="AB638" s="69"/>
      <c r="AC638" s="69"/>
      <c r="AD638" s="69"/>
      <c r="AE638" s="71">
        <f t="shared" si="1165"/>
        <v>0</v>
      </c>
      <c r="AF638" s="68">
        <f t="shared" si="1166"/>
        <v>0</v>
      </c>
      <c r="AG638" s="69"/>
      <c r="AH638" s="69"/>
      <c r="AI638" s="69"/>
      <c r="AJ638" s="69"/>
      <c r="AK638" s="69"/>
      <c r="AL638" s="71">
        <f t="shared" si="1167"/>
        <v>0</v>
      </c>
      <c r="AM638" s="68">
        <f t="shared" si="1168"/>
        <v>0</v>
      </c>
      <c r="AN638" s="69"/>
      <c r="AO638" s="69"/>
      <c r="AP638" s="69"/>
      <c r="AQ638" s="69"/>
      <c r="AR638" s="69"/>
      <c r="AS638" s="71">
        <f t="shared" si="1169"/>
        <v>0</v>
      </c>
      <c r="AT638" s="68">
        <f t="shared" si="1170"/>
        <v>0</v>
      </c>
      <c r="AU638" s="69"/>
      <c r="AV638" s="69"/>
      <c r="AW638" s="69"/>
      <c r="AX638" s="69"/>
      <c r="AY638" s="69"/>
      <c r="AZ638" s="71">
        <f t="shared" si="1171"/>
        <v>0</v>
      </c>
      <c r="BA638" s="68">
        <f t="shared" si="1172"/>
        <v>0</v>
      </c>
      <c r="BB638" s="69"/>
      <c r="BC638" s="69"/>
      <c r="BD638" s="69"/>
      <c r="BE638" s="69"/>
      <c r="BF638" s="69"/>
      <c r="BG638" s="71">
        <f t="shared" si="1173"/>
        <v>0</v>
      </c>
      <c r="BH638" s="68">
        <f t="shared" si="1174"/>
        <v>0</v>
      </c>
      <c r="BI638" s="69"/>
      <c r="BJ638" s="69"/>
      <c r="BK638" s="69"/>
      <c r="BL638" s="69"/>
      <c r="BM638" s="69"/>
      <c r="BN638" s="71">
        <f t="shared" si="1175"/>
        <v>0</v>
      </c>
      <c r="BO638" s="68">
        <f t="shared" si="1176"/>
        <v>0</v>
      </c>
      <c r="BP638" s="69"/>
      <c r="BQ638" s="69"/>
      <c r="BR638" s="69"/>
      <c r="BS638" s="69"/>
      <c r="BT638" s="69"/>
      <c r="BU638" s="71">
        <f t="shared" si="1177"/>
        <v>0</v>
      </c>
      <c r="BV638" s="68">
        <f t="shared" si="1178"/>
        <v>0</v>
      </c>
      <c r="BW638" s="69"/>
      <c r="BX638" s="69"/>
      <c r="BY638" s="69"/>
      <c r="BZ638" s="69"/>
      <c r="CA638" s="69"/>
      <c r="CB638" s="71">
        <f t="shared" si="1179"/>
        <v>0</v>
      </c>
      <c r="CC638" s="68">
        <f t="shared" si="1180"/>
        <v>0</v>
      </c>
      <c r="CD638" s="69"/>
      <c r="CE638" s="69"/>
      <c r="CF638" s="69"/>
      <c r="CG638" s="69"/>
      <c r="CH638" s="69"/>
      <c r="CI638" s="71">
        <f t="shared" si="1181"/>
        <v>0</v>
      </c>
      <c r="CJ638" s="68">
        <f t="shared" si="1182"/>
        <v>0</v>
      </c>
      <c r="CK638" s="69"/>
      <c r="CL638" s="69"/>
      <c r="CM638" s="69"/>
      <c r="CN638" s="69"/>
      <c r="CO638" s="69"/>
      <c r="CP638" s="71">
        <f t="shared" si="1183"/>
        <v>0</v>
      </c>
      <c r="CQ638" s="68">
        <f t="shared" si="1184"/>
        <v>0</v>
      </c>
      <c r="CR638" s="69"/>
      <c r="CS638" s="69"/>
      <c r="CT638" s="69"/>
      <c r="CU638" s="69"/>
      <c r="CV638" s="69"/>
      <c r="CW638" s="71">
        <f t="shared" si="1185"/>
        <v>0</v>
      </c>
      <c r="CX638" s="68">
        <f t="shared" si="1186"/>
        <v>0</v>
      </c>
      <c r="CY638" s="69"/>
      <c r="CZ638" s="69"/>
      <c r="DA638" s="69"/>
      <c r="DB638" s="69"/>
      <c r="DC638" s="69"/>
      <c r="DD638" s="71">
        <f t="shared" si="1187"/>
        <v>0</v>
      </c>
      <c r="DE638" s="68">
        <f t="shared" si="1188"/>
        <v>0</v>
      </c>
      <c r="DF638" s="69"/>
      <c r="DG638" s="69"/>
      <c r="DH638" s="69"/>
      <c r="DI638" s="69"/>
      <c r="DJ638" s="69"/>
      <c r="DK638" s="71">
        <f t="shared" si="1189"/>
        <v>0</v>
      </c>
      <c r="DL638" s="68">
        <f t="shared" si="1190"/>
        <v>0</v>
      </c>
      <c r="DM638" s="69"/>
      <c r="DN638" s="69"/>
      <c r="DO638" s="69"/>
      <c r="DP638" s="69"/>
      <c r="DQ638" s="69"/>
      <c r="DR638" s="71">
        <f t="shared" si="1191"/>
        <v>0</v>
      </c>
      <c r="DS638" s="68">
        <f t="shared" si="1192"/>
        <v>0</v>
      </c>
      <c r="DT638" s="69"/>
      <c r="DU638" s="69"/>
      <c r="DV638" s="69"/>
      <c r="DW638" s="69"/>
      <c r="DX638" s="69"/>
      <c r="DY638" s="71">
        <f t="shared" si="1193"/>
        <v>0</v>
      </c>
      <c r="DZ638" s="68">
        <f t="shared" si="1194"/>
        <v>0</v>
      </c>
      <c r="EA638" s="69"/>
      <c r="EB638" s="69"/>
      <c r="EC638" s="69"/>
      <c r="ED638" s="69"/>
      <c r="EE638" s="69"/>
      <c r="EF638" s="71">
        <f t="shared" si="1195"/>
        <v>0</v>
      </c>
      <c r="EG638" s="70">
        <f t="shared" si="1076"/>
        <v>1</v>
      </c>
      <c r="EH638" s="73">
        <f t="shared" si="1077"/>
        <v>0</v>
      </c>
      <c r="EI638" s="70">
        <f t="shared" si="1078"/>
        <v>0</v>
      </c>
      <c r="EJ638" s="66">
        <f t="shared" si="1079"/>
        <v>0</v>
      </c>
      <c r="EM638" s="67"/>
    </row>
    <row r="639" spans="1:143" outlineLevel="1" x14ac:dyDescent="0.2">
      <c r="A639" s="313" t="s">
        <v>585</v>
      </c>
      <c r="B639" s="314"/>
      <c r="C639" s="307"/>
      <c r="D639" s="176" t="s">
        <v>598</v>
      </c>
      <c r="E639" s="28">
        <f>SUM(H640:H645)</f>
        <v>0</v>
      </c>
      <c r="F639" s="28"/>
      <c r="G639" s="28"/>
      <c r="H639" s="28"/>
      <c r="I639" s="27" t="e">
        <f>E639/$G$686</f>
        <v>#DIV/0!</v>
      </c>
      <c r="J639" s="19">
        <f t="shared" si="1075"/>
        <v>1</v>
      </c>
      <c r="K639" s="68"/>
      <c r="L639" s="69"/>
      <c r="M639" s="69"/>
      <c r="N639" s="69"/>
      <c r="O639" s="69"/>
      <c r="P639" s="70"/>
      <c r="Q639" s="73"/>
      <c r="R639" s="68"/>
      <c r="S639" s="69"/>
      <c r="T639" s="69"/>
      <c r="U639" s="69"/>
      <c r="V639" s="69"/>
      <c r="W639" s="70"/>
      <c r="X639" s="71"/>
      <c r="Y639" s="68"/>
      <c r="Z639" s="69"/>
      <c r="AA639" s="69"/>
      <c r="AB639" s="69"/>
      <c r="AC639" s="69"/>
      <c r="AD639" s="70"/>
      <c r="AE639" s="71"/>
      <c r="AF639" s="68"/>
      <c r="AG639" s="69"/>
      <c r="AH639" s="69"/>
      <c r="AI639" s="69"/>
      <c r="AJ639" s="69"/>
      <c r="AK639" s="70"/>
      <c r="AL639" s="71"/>
      <c r="AM639" s="68"/>
      <c r="AN639" s="69"/>
      <c r="AO639" s="69"/>
      <c r="AP639" s="69"/>
      <c r="AQ639" s="69"/>
      <c r="AR639" s="70"/>
      <c r="AS639" s="71"/>
      <c r="AT639" s="68"/>
      <c r="AU639" s="69"/>
      <c r="AV639" s="69"/>
      <c r="AW639" s="69"/>
      <c r="AX639" s="69"/>
      <c r="AY639" s="70"/>
      <c r="AZ639" s="71"/>
      <c r="BA639" s="68"/>
      <c r="BB639" s="69"/>
      <c r="BC639" s="69"/>
      <c r="BD639" s="69"/>
      <c r="BE639" s="69"/>
      <c r="BF639" s="70"/>
      <c r="BG639" s="71"/>
      <c r="BH639" s="68"/>
      <c r="BI639" s="69"/>
      <c r="BJ639" s="69"/>
      <c r="BK639" s="69"/>
      <c r="BL639" s="69"/>
      <c r="BM639" s="70"/>
      <c r="BN639" s="71"/>
      <c r="BO639" s="68"/>
      <c r="BP639" s="69"/>
      <c r="BQ639" s="69"/>
      <c r="BR639" s="69"/>
      <c r="BS639" s="69"/>
      <c r="BT639" s="70"/>
      <c r="BU639" s="71"/>
      <c r="BV639" s="68"/>
      <c r="BW639" s="69"/>
      <c r="BX639" s="69"/>
      <c r="BY639" s="69"/>
      <c r="BZ639" s="69"/>
      <c r="CA639" s="70"/>
      <c r="CB639" s="71"/>
      <c r="CC639" s="68"/>
      <c r="CD639" s="69"/>
      <c r="CE639" s="69"/>
      <c r="CF639" s="69"/>
      <c r="CG639" s="69"/>
      <c r="CH639" s="70"/>
      <c r="CI639" s="71"/>
      <c r="CJ639" s="68"/>
      <c r="CK639" s="69"/>
      <c r="CL639" s="69"/>
      <c r="CM639" s="69"/>
      <c r="CN639" s="69"/>
      <c r="CO639" s="70"/>
      <c r="CP639" s="71"/>
      <c r="CQ639" s="68"/>
      <c r="CR639" s="69"/>
      <c r="CS639" s="69"/>
      <c r="CT639" s="69"/>
      <c r="CU639" s="69"/>
      <c r="CV639" s="70"/>
      <c r="CW639" s="71"/>
      <c r="CX639" s="68"/>
      <c r="CY639" s="69"/>
      <c r="CZ639" s="69"/>
      <c r="DA639" s="69"/>
      <c r="DB639" s="69"/>
      <c r="DC639" s="70"/>
      <c r="DD639" s="71"/>
      <c r="DE639" s="68"/>
      <c r="DF639" s="69"/>
      <c r="DG639" s="69"/>
      <c r="DH639" s="69"/>
      <c r="DI639" s="69"/>
      <c r="DJ639" s="70"/>
      <c r="DK639" s="71"/>
      <c r="DL639" s="68"/>
      <c r="DM639" s="69"/>
      <c r="DN639" s="69"/>
      <c r="DO639" s="69"/>
      <c r="DP639" s="69"/>
      <c r="DQ639" s="70"/>
      <c r="DR639" s="71"/>
      <c r="DS639" s="68"/>
      <c r="DT639" s="69"/>
      <c r="DU639" s="69"/>
      <c r="DV639" s="69"/>
      <c r="DW639" s="69"/>
      <c r="DX639" s="70"/>
      <c r="DY639" s="71"/>
      <c r="DZ639" s="68"/>
      <c r="EA639" s="69"/>
      <c r="EB639" s="69"/>
      <c r="EC639" s="69"/>
      <c r="ED639" s="69"/>
      <c r="EE639" s="70"/>
      <c r="EF639" s="71"/>
      <c r="EG639" s="70">
        <f t="shared" si="1076"/>
        <v>1</v>
      </c>
      <c r="EH639" s="73">
        <f t="shared" si="1077"/>
        <v>0</v>
      </c>
      <c r="EI639" s="70">
        <f t="shared" si="1078"/>
        <v>0</v>
      </c>
      <c r="EJ639" s="66">
        <f t="shared" si="1079"/>
        <v>0</v>
      </c>
      <c r="EM639" s="67"/>
    </row>
    <row r="640" spans="1:143" ht="25.5" outlineLevel="1" x14ac:dyDescent="0.2">
      <c r="A640" s="302" t="s">
        <v>586</v>
      </c>
      <c r="B640" s="303" t="s">
        <v>283</v>
      </c>
      <c r="C640" s="306" t="str">
        <f>IFERROR(IFERROR(IF(MATCH(B640,[1]SINAPI!$A$3:$A$7037,0),(PROPER(VLOOKUP(B640,[1]SINAPI!$A$3:$E$7037,5,0))),0),IFERROR(IF(MATCH(B640,'[1]CDHU-182'!$A$9:$A$4098,0),(UPPER(VLOOKUP(B640,'[1]CDHU-182'!$A$9:$H$4098,8,0))),0),IFERROR(IF(MATCH(B640,[1]FDE!$A$7:$A$3232,0),(VLOOKUP(B640,[1]FDE!$A$7:$E$3232,5,0)),0),IF(MATCH(B640,'[1]SIURB Edif'!$A$2:$A$2699,0),(PROPER(VLOOKUP(B640,'[1]SIURB Edif'!A$2:E$2699,5,0))),0))))," ")</f>
        <v>CDHU-182</v>
      </c>
      <c r="D640" s="169" t="s">
        <v>824</v>
      </c>
      <c r="E640" s="170" t="s">
        <v>75</v>
      </c>
      <c r="F640" s="174">
        <v>38</v>
      </c>
      <c r="G640" s="74"/>
      <c r="H640" s="177">
        <f>ROUND(IFERROR(F640*G640," - "),2)</f>
        <v>0</v>
      </c>
      <c r="I640" s="178" t="e">
        <f t="shared" ref="I640:I645" si="1238">H640/$G$686</f>
        <v>#DIV/0!</v>
      </c>
      <c r="J640" s="19">
        <f t="shared" si="1075"/>
        <v>1</v>
      </c>
      <c r="K640" s="68">
        <f>SUM(L640:P640)</f>
        <v>0</v>
      </c>
      <c r="L640" s="69"/>
      <c r="M640" s="69"/>
      <c r="N640" s="69"/>
      <c r="O640" s="69"/>
      <c r="P640" s="69"/>
      <c r="Q640" s="73">
        <f>K640*$H640</f>
        <v>0</v>
      </c>
      <c r="R640" s="68">
        <f>SUM(S640:W640)</f>
        <v>0</v>
      </c>
      <c r="S640" s="69"/>
      <c r="T640" s="69"/>
      <c r="U640" s="69"/>
      <c r="V640" s="69"/>
      <c r="W640" s="69"/>
      <c r="X640" s="71">
        <f>R640*$H640</f>
        <v>0</v>
      </c>
      <c r="Y640" s="68">
        <f>SUM(Z640:AD640)</f>
        <v>0</v>
      </c>
      <c r="Z640" s="69"/>
      <c r="AA640" s="69"/>
      <c r="AB640" s="69"/>
      <c r="AC640" s="69"/>
      <c r="AD640" s="69"/>
      <c r="AE640" s="71">
        <f>Y640*$H640</f>
        <v>0</v>
      </c>
      <c r="AF640" s="68">
        <f>SUM(AG640:AK640)</f>
        <v>0</v>
      </c>
      <c r="AG640" s="69"/>
      <c r="AH640" s="69"/>
      <c r="AI640" s="69"/>
      <c r="AJ640" s="69"/>
      <c r="AK640" s="69"/>
      <c r="AL640" s="71">
        <f>AF640*$H640</f>
        <v>0</v>
      </c>
      <c r="AM640" s="68">
        <f>SUM(AN640:AR640)</f>
        <v>0</v>
      </c>
      <c r="AN640" s="69"/>
      <c r="AO640" s="69"/>
      <c r="AP640" s="69"/>
      <c r="AQ640" s="69"/>
      <c r="AR640" s="69"/>
      <c r="AS640" s="71">
        <f>AM640*$H640</f>
        <v>0</v>
      </c>
      <c r="AT640" s="68">
        <f>SUM(AU640:AY640)</f>
        <v>0</v>
      </c>
      <c r="AU640" s="69"/>
      <c r="AV640" s="69"/>
      <c r="AW640" s="69"/>
      <c r="AX640" s="69"/>
      <c r="AY640" s="69"/>
      <c r="AZ640" s="71">
        <f>AT640*$H640</f>
        <v>0</v>
      </c>
      <c r="BA640" s="68">
        <f>SUM(BB640:BF640)</f>
        <v>0</v>
      </c>
      <c r="BB640" s="69"/>
      <c r="BC640" s="69"/>
      <c r="BD640" s="69"/>
      <c r="BE640" s="69"/>
      <c r="BF640" s="69"/>
      <c r="BG640" s="71">
        <f>BA640*$H640</f>
        <v>0</v>
      </c>
      <c r="BH640" s="68">
        <f>SUM(BI640:BM640)</f>
        <v>0</v>
      </c>
      <c r="BI640" s="69"/>
      <c r="BJ640" s="69"/>
      <c r="BK640" s="69"/>
      <c r="BL640" s="69"/>
      <c r="BM640" s="69"/>
      <c r="BN640" s="71">
        <f>BH640*$H640</f>
        <v>0</v>
      </c>
      <c r="BO640" s="68">
        <f>SUM(BP640:BT640)</f>
        <v>0</v>
      </c>
      <c r="BP640" s="69"/>
      <c r="BQ640" s="69"/>
      <c r="BR640" s="69"/>
      <c r="BS640" s="69"/>
      <c r="BT640" s="69"/>
      <c r="BU640" s="71">
        <f>BO640*$H640</f>
        <v>0</v>
      </c>
      <c r="BV640" s="68">
        <f>SUM(BW640:CA640)</f>
        <v>0</v>
      </c>
      <c r="BW640" s="69"/>
      <c r="BX640" s="69"/>
      <c r="BY640" s="69"/>
      <c r="BZ640" s="69"/>
      <c r="CA640" s="69"/>
      <c r="CB640" s="71">
        <f>BV640*$H640</f>
        <v>0</v>
      </c>
      <c r="CC640" s="68">
        <f>SUM(CD640:CH640)</f>
        <v>0</v>
      </c>
      <c r="CD640" s="69"/>
      <c r="CE640" s="69"/>
      <c r="CF640" s="69"/>
      <c r="CG640" s="69"/>
      <c r="CH640" s="69"/>
      <c r="CI640" s="71">
        <f>CC640*$H640</f>
        <v>0</v>
      </c>
      <c r="CJ640" s="68">
        <f>SUM(CK640:CO640)</f>
        <v>0</v>
      </c>
      <c r="CK640" s="69"/>
      <c r="CL640" s="69"/>
      <c r="CM640" s="69"/>
      <c r="CN640" s="69"/>
      <c r="CO640" s="69"/>
      <c r="CP640" s="71">
        <f>CJ640*$H640</f>
        <v>0</v>
      </c>
      <c r="CQ640" s="68">
        <f>SUM(CR640:CV640)</f>
        <v>0</v>
      </c>
      <c r="CR640" s="69"/>
      <c r="CS640" s="69"/>
      <c r="CT640" s="69"/>
      <c r="CU640" s="69"/>
      <c r="CV640" s="69"/>
      <c r="CW640" s="71">
        <f>CQ640*$H640</f>
        <v>0</v>
      </c>
      <c r="CX640" s="68">
        <f>SUM(CY640:DC640)</f>
        <v>0</v>
      </c>
      <c r="CY640" s="69"/>
      <c r="CZ640" s="69"/>
      <c r="DA640" s="69"/>
      <c r="DB640" s="69"/>
      <c r="DC640" s="69"/>
      <c r="DD640" s="71">
        <f>CX640*$H640</f>
        <v>0</v>
      </c>
      <c r="DE640" s="68">
        <f>SUM(DF640:DJ640)</f>
        <v>0</v>
      </c>
      <c r="DF640" s="69"/>
      <c r="DG640" s="69"/>
      <c r="DH640" s="69"/>
      <c r="DI640" s="69"/>
      <c r="DJ640" s="69"/>
      <c r="DK640" s="71">
        <f>DE640*$H640</f>
        <v>0</v>
      </c>
      <c r="DL640" s="68">
        <f>SUM(DM640:DQ640)</f>
        <v>0</v>
      </c>
      <c r="DM640" s="69"/>
      <c r="DN640" s="69"/>
      <c r="DO640" s="69"/>
      <c r="DP640" s="69"/>
      <c r="DQ640" s="69"/>
      <c r="DR640" s="71">
        <f>DL640*$H640</f>
        <v>0</v>
      </c>
      <c r="DS640" s="68">
        <f>SUM(DT640:DX640)</f>
        <v>0</v>
      </c>
      <c r="DT640" s="69"/>
      <c r="DU640" s="69"/>
      <c r="DV640" s="69"/>
      <c r="DW640" s="69"/>
      <c r="DX640" s="69"/>
      <c r="DY640" s="71">
        <f>DS640*$H640</f>
        <v>0</v>
      </c>
      <c r="DZ640" s="68">
        <f>SUM(EA640:EE640)</f>
        <v>0</v>
      </c>
      <c r="EA640" s="69"/>
      <c r="EB640" s="69"/>
      <c r="EC640" s="69"/>
      <c r="ED640" s="69"/>
      <c r="EE640" s="69"/>
      <c r="EF640" s="71">
        <f>DZ640*$H640</f>
        <v>0</v>
      </c>
      <c r="EG640" s="70">
        <f t="shared" si="1076"/>
        <v>1</v>
      </c>
      <c r="EH640" s="73">
        <f t="shared" si="1077"/>
        <v>0</v>
      </c>
      <c r="EI640" s="70">
        <f t="shared" si="1078"/>
        <v>0</v>
      </c>
      <c r="EJ640" s="66">
        <f t="shared" si="1079"/>
        <v>0</v>
      </c>
      <c r="EM640" s="67"/>
    </row>
    <row r="641" spans="1:143" ht="25.5" outlineLevel="1" x14ac:dyDescent="0.2">
      <c r="A641" s="302" t="s">
        <v>587</v>
      </c>
      <c r="B641" s="303" t="s">
        <v>284</v>
      </c>
      <c r="C641" s="306" t="str">
        <f>IFERROR(IFERROR(IF(MATCH(B641,[1]SINAPI!$A$3:$A$7037,0),(PROPER(VLOOKUP(B641,[1]SINAPI!$A$3:$E$7037,5,0))),0),IFERROR(IF(MATCH(B641,'[1]CDHU-182'!$A$9:$A$4098,0),(UPPER(VLOOKUP(B641,'[1]CDHU-182'!$A$9:$H$4098,8,0))),0),IFERROR(IF(MATCH(B641,[1]FDE!$A$7:$A$3232,0),(VLOOKUP(B641,[1]FDE!$A$7:$E$3232,5,0)),0),IF(MATCH(B641,'[1]SIURB Edif'!$A$2:$A$2699,0),(PROPER(VLOOKUP(B641,'[1]SIURB Edif'!A$2:E$2699,5,0))),0))))," ")</f>
        <v>CDHU-182</v>
      </c>
      <c r="D641" s="169" t="s">
        <v>852</v>
      </c>
      <c r="E641" s="170" t="s">
        <v>75</v>
      </c>
      <c r="F641" s="174">
        <v>1</v>
      </c>
      <c r="G641" s="74"/>
      <c r="H641" s="177">
        <f t="shared" ref="H641:H645" si="1239">ROUND(IFERROR(F641*G641," - "),2)</f>
        <v>0</v>
      </c>
      <c r="I641" s="178" t="e">
        <f t="shared" si="1238"/>
        <v>#DIV/0!</v>
      </c>
      <c r="J641" s="19">
        <f t="shared" si="1075"/>
        <v>1</v>
      </c>
      <c r="K641" s="68">
        <f t="shared" ref="K641:K645" si="1240">SUM(L641:P641)</f>
        <v>0</v>
      </c>
      <c r="L641" s="69"/>
      <c r="M641" s="69"/>
      <c r="N641" s="69"/>
      <c r="O641" s="69"/>
      <c r="P641" s="69"/>
      <c r="Q641" s="73">
        <f t="shared" ref="Q641:Q645" si="1241">K641*$H641</f>
        <v>0</v>
      </c>
      <c r="R641" s="68">
        <f t="shared" ref="R641:R645" si="1242">SUM(S641:W641)</f>
        <v>0</v>
      </c>
      <c r="S641" s="69"/>
      <c r="T641" s="69"/>
      <c r="U641" s="69"/>
      <c r="V641" s="69"/>
      <c r="W641" s="69"/>
      <c r="X641" s="71">
        <f t="shared" ref="X641:X645" si="1243">R641*$H641</f>
        <v>0</v>
      </c>
      <c r="Y641" s="68">
        <f t="shared" ref="Y641:Y645" si="1244">SUM(Z641:AD641)</f>
        <v>0</v>
      </c>
      <c r="Z641" s="69"/>
      <c r="AA641" s="69"/>
      <c r="AB641" s="69"/>
      <c r="AC641" s="69"/>
      <c r="AD641" s="69"/>
      <c r="AE641" s="71">
        <f t="shared" ref="AE641:AE645" si="1245">Y641*$H641</f>
        <v>0</v>
      </c>
      <c r="AF641" s="68">
        <f t="shared" ref="AF641:AF645" si="1246">SUM(AG641:AK641)</f>
        <v>0</v>
      </c>
      <c r="AG641" s="69"/>
      <c r="AH641" s="69"/>
      <c r="AI641" s="69"/>
      <c r="AJ641" s="69"/>
      <c r="AK641" s="69"/>
      <c r="AL641" s="71">
        <f t="shared" ref="AL641:AL645" si="1247">AF641*$H641</f>
        <v>0</v>
      </c>
      <c r="AM641" s="68">
        <f t="shared" ref="AM641:AM645" si="1248">SUM(AN641:AR641)</f>
        <v>0</v>
      </c>
      <c r="AN641" s="69"/>
      <c r="AO641" s="69"/>
      <c r="AP641" s="69"/>
      <c r="AQ641" s="69"/>
      <c r="AR641" s="69"/>
      <c r="AS641" s="71">
        <f t="shared" ref="AS641:AS645" si="1249">AM641*$H641</f>
        <v>0</v>
      </c>
      <c r="AT641" s="68">
        <f t="shared" ref="AT641:AT645" si="1250">SUM(AU641:AY641)</f>
        <v>0</v>
      </c>
      <c r="AU641" s="69"/>
      <c r="AV641" s="69"/>
      <c r="AW641" s="69"/>
      <c r="AX641" s="69"/>
      <c r="AY641" s="69"/>
      <c r="AZ641" s="71">
        <f t="shared" ref="AZ641:AZ645" si="1251">AT641*$H641</f>
        <v>0</v>
      </c>
      <c r="BA641" s="68">
        <f t="shared" ref="BA641:BA645" si="1252">SUM(BB641:BF641)</f>
        <v>0</v>
      </c>
      <c r="BB641" s="69"/>
      <c r="BC641" s="69"/>
      <c r="BD641" s="69"/>
      <c r="BE641" s="69"/>
      <c r="BF641" s="69"/>
      <c r="BG641" s="71">
        <f t="shared" ref="BG641:BG645" si="1253">BA641*$H641</f>
        <v>0</v>
      </c>
      <c r="BH641" s="68">
        <f t="shared" ref="BH641:BH645" si="1254">SUM(BI641:BM641)</f>
        <v>0</v>
      </c>
      <c r="BI641" s="69"/>
      <c r="BJ641" s="69"/>
      <c r="BK641" s="69"/>
      <c r="BL641" s="69"/>
      <c r="BM641" s="69"/>
      <c r="BN641" s="71">
        <f t="shared" ref="BN641:BN645" si="1255">BH641*$H641</f>
        <v>0</v>
      </c>
      <c r="BO641" s="68">
        <f t="shared" ref="BO641:BO645" si="1256">SUM(BP641:BT641)</f>
        <v>0</v>
      </c>
      <c r="BP641" s="69"/>
      <c r="BQ641" s="69"/>
      <c r="BR641" s="69"/>
      <c r="BS641" s="69"/>
      <c r="BT641" s="69"/>
      <c r="BU641" s="71">
        <f t="shared" ref="BU641:BU645" si="1257">BO641*$H641</f>
        <v>0</v>
      </c>
      <c r="BV641" s="68">
        <f t="shared" ref="BV641:BV645" si="1258">SUM(BW641:CA641)</f>
        <v>0</v>
      </c>
      <c r="BW641" s="69"/>
      <c r="BX641" s="69"/>
      <c r="BY641" s="69"/>
      <c r="BZ641" s="69"/>
      <c r="CA641" s="69"/>
      <c r="CB641" s="71">
        <f t="shared" ref="CB641:CB645" si="1259">BV641*$H641</f>
        <v>0</v>
      </c>
      <c r="CC641" s="68">
        <f t="shared" ref="CC641:CC645" si="1260">SUM(CD641:CH641)</f>
        <v>0</v>
      </c>
      <c r="CD641" s="69"/>
      <c r="CE641" s="69"/>
      <c r="CF641" s="69"/>
      <c r="CG641" s="69"/>
      <c r="CH641" s="69"/>
      <c r="CI641" s="71">
        <f t="shared" ref="CI641:CI645" si="1261">CC641*$H641</f>
        <v>0</v>
      </c>
      <c r="CJ641" s="68">
        <f t="shared" ref="CJ641:CJ645" si="1262">SUM(CK641:CO641)</f>
        <v>0</v>
      </c>
      <c r="CK641" s="69"/>
      <c r="CL641" s="69"/>
      <c r="CM641" s="69"/>
      <c r="CN641" s="69"/>
      <c r="CO641" s="69"/>
      <c r="CP641" s="71">
        <f t="shared" ref="CP641:CP645" si="1263">CJ641*$H641</f>
        <v>0</v>
      </c>
      <c r="CQ641" s="68">
        <f t="shared" ref="CQ641:CQ645" si="1264">SUM(CR641:CV641)</f>
        <v>0</v>
      </c>
      <c r="CR641" s="69"/>
      <c r="CS641" s="69"/>
      <c r="CT641" s="69"/>
      <c r="CU641" s="69"/>
      <c r="CV641" s="69"/>
      <c r="CW641" s="71">
        <f t="shared" ref="CW641:CW645" si="1265">CQ641*$H641</f>
        <v>0</v>
      </c>
      <c r="CX641" s="68">
        <f t="shared" ref="CX641:CX645" si="1266">SUM(CY641:DC641)</f>
        <v>0</v>
      </c>
      <c r="CY641" s="69"/>
      <c r="CZ641" s="69"/>
      <c r="DA641" s="69"/>
      <c r="DB641" s="69"/>
      <c r="DC641" s="69"/>
      <c r="DD641" s="71">
        <f t="shared" ref="DD641:DD645" si="1267">CX641*$H641</f>
        <v>0</v>
      </c>
      <c r="DE641" s="68">
        <f t="shared" ref="DE641:DE645" si="1268">SUM(DF641:DJ641)</f>
        <v>0</v>
      </c>
      <c r="DF641" s="69"/>
      <c r="DG641" s="69"/>
      <c r="DH641" s="69"/>
      <c r="DI641" s="69"/>
      <c r="DJ641" s="69"/>
      <c r="DK641" s="71">
        <f t="shared" ref="DK641:DK645" si="1269">DE641*$H641</f>
        <v>0</v>
      </c>
      <c r="DL641" s="68">
        <f t="shared" ref="DL641:DL645" si="1270">SUM(DM641:DQ641)</f>
        <v>0</v>
      </c>
      <c r="DM641" s="69"/>
      <c r="DN641" s="69"/>
      <c r="DO641" s="69"/>
      <c r="DP641" s="69"/>
      <c r="DQ641" s="69"/>
      <c r="DR641" s="71">
        <f t="shared" ref="DR641:DR645" si="1271">DL641*$H641</f>
        <v>0</v>
      </c>
      <c r="DS641" s="68">
        <f t="shared" ref="DS641:DS645" si="1272">SUM(DT641:DX641)</f>
        <v>0</v>
      </c>
      <c r="DT641" s="69"/>
      <c r="DU641" s="69"/>
      <c r="DV641" s="69"/>
      <c r="DW641" s="69"/>
      <c r="DX641" s="69"/>
      <c r="DY641" s="71">
        <f t="shared" ref="DY641:DY645" si="1273">DS641*$H641</f>
        <v>0</v>
      </c>
      <c r="DZ641" s="68">
        <f t="shared" ref="DZ641:DZ645" si="1274">SUM(EA641:EE641)</f>
        <v>0</v>
      </c>
      <c r="EA641" s="69"/>
      <c r="EB641" s="69"/>
      <c r="EC641" s="69"/>
      <c r="ED641" s="69"/>
      <c r="EE641" s="69"/>
      <c r="EF641" s="71">
        <f t="shared" ref="EF641:EF645" si="1275">DZ641*$H641</f>
        <v>0</v>
      </c>
      <c r="EG641" s="70">
        <f t="shared" si="1076"/>
        <v>1</v>
      </c>
      <c r="EH641" s="73">
        <f t="shared" si="1077"/>
        <v>0</v>
      </c>
      <c r="EI641" s="70">
        <f t="shared" si="1078"/>
        <v>0</v>
      </c>
      <c r="EJ641" s="66">
        <f t="shared" si="1079"/>
        <v>0</v>
      </c>
      <c r="EM641" s="67"/>
    </row>
    <row r="642" spans="1:143" outlineLevel="1" x14ac:dyDescent="0.2">
      <c r="A642" s="302" t="s">
        <v>588</v>
      </c>
      <c r="B642" s="303" t="s">
        <v>285</v>
      </c>
      <c r="C642" s="306" t="str">
        <f>IFERROR(IFERROR(IF(MATCH(B642,[1]SINAPI!$A$3:$A$7037,0),(PROPER(VLOOKUP(B642,[1]SINAPI!$A$3:$E$7037,5,0))),0),IFERROR(IF(MATCH(B642,'[1]CDHU-182'!$A$9:$A$4098,0),(UPPER(VLOOKUP(B642,'[1]CDHU-182'!$A$9:$H$4098,8,0))),0),IFERROR(IF(MATCH(B642,[1]FDE!$A$7:$A$3232,0),(VLOOKUP(B642,[1]FDE!$A$7:$E$3232,5,0)),0),IF(MATCH(B642,'[1]SIURB Edif'!$A$2:$A$2699,0),(PROPER(VLOOKUP(B642,'[1]SIURB Edif'!A$2:E$2699,5,0))),0))))," ")</f>
        <v>CDHU-182</v>
      </c>
      <c r="D642" s="169" t="s">
        <v>853</v>
      </c>
      <c r="E642" s="170" t="s">
        <v>75</v>
      </c>
      <c r="F642" s="174">
        <v>7</v>
      </c>
      <c r="G642" s="74"/>
      <c r="H642" s="177">
        <f t="shared" si="1239"/>
        <v>0</v>
      </c>
      <c r="I642" s="178" t="e">
        <f t="shared" si="1238"/>
        <v>#DIV/0!</v>
      </c>
      <c r="J642" s="19">
        <f t="shared" si="1075"/>
        <v>1</v>
      </c>
      <c r="K642" s="68">
        <f t="shared" si="1240"/>
        <v>0</v>
      </c>
      <c r="L642" s="69"/>
      <c r="M642" s="69"/>
      <c r="N642" s="69"/>
      <c r="O642" s="69"/>
      <c r="P642" s="69"/>
      <c r="Q642" s="73">
        <f t="shared" si="1241"/>
        <v>0</v>
      </c>
      <c r="R642" s="68">
        <f t="shared" si="1242"/>
        <v>0</v>
      </c>
      <c r="S642" s="69"/>
      <c r="T642" s="69"/>
      <c r="U642" s="69"/>
      <c r="V642" s="69"/>
      <c r="W642" s="69"/>
      <c r="X642" s="71">
        <f t="shared" si="1243"/>
        <v>0</v>
      </c>
      <c r="Y642" s="68">
        <f t="shared" si="1244"/>
        <v>0</v>
      </c>
      <c r="Z642" s="69"/>
      <c r="AA642" s="69"/>
      <c r="AB642" s="69"/>
      <c r="AC642" s="69"/>
      <c r="AD642" s="69"/>
      <c r="AE642" s="71">
        <f t="shared" si="1245"/>
        <v>0</v>
      </c>
      <c r="AF642" s="68">
        <f t="shared" si="1246"/>
        <v>0</v>
      </c>
      <c r="AG642" s="69"/>
      <c r="AH642" s="69"/>
      <c r="AI642" s="69"/>
      <c r="AJ642" s="69"/>
      <c r="AK642" s="69"/>
      <c r="AL642" s="71">
        <f t="shared" si="1247"/>
        <v>0</v>
      </c>
      <c r="AM642" s="68">
        <f t="shared" si="1248"/>
        <v>0</v>
      </c>
      <c r="AN642" s="69"/>
      <c r="AO642" s="69"/>
      <c r="AP642" s="69"/>
      <c r="AQ642" s="69"/>
      <c r="AR642" s="69"/>
      <c r="AS642" s="71">
        <f t="shared" si="1249"/>
        <v>0</v>
      </c>
      <c r="AT642" s="68">
        <f t="shared" si="1250"/>
        <v>0</v>
      </c>
      <c r="AU642" s="69"/>
      <c r="AV642" s="69"/>
      <c r="AW642" s="69"/>
      <c r="AX642" s="69"/>
      <c r="AY642" s="69"/>
      <c r="AZ642" s="71">
        <f t="shared" si="1251"/>
        <v>0</v>
      </c>
      <c r="BA642" s="68">
        <f t="shared" si="1252"/>
        <v>0</v>
      </c>
      <c r="BB642" s="69"/>
      <c r="BC642" s="69"/>
      <c r="BD642" s="69"/>
      <c r="BE642" s="69"/>
      <c r="BF642" s="69"/>
      <c r="BG642" s="71">
        <f t="shared" si="1253"/>
        <v>0</v>
      </c>
      <c r="BH642" s="68">
        <f t="shared" si="1254"/>
        <v>0</v>
      </c>
      <c r="BI642" s="69"/>
      <c r="BJ642" s="69"/>
      <c r="BK642" s="69"/>
      <c r="BL642" s="69"/>
      <c r="BM642" s="69"/>
      <c r="BN642" s="71">
        <f t="shared" si="1255"/>
        <v>0</v>
      </c>
      <c r="BO642" s="68">
        <f t="shared" si="1256"/>
        <v>0</v>
      </c>
      <c r="BP642" s="69"/>
      <c r="BQ642" s="69"/>
      <c r="BR642" s="69"/>
      <c r="BS642" s="69"/>
      <c r="BT642" s="69"/>
      <c r="BU642" s="71">
        <f t="shared" si="1257"/>
        <v>0</v>
      </c>
      <c r="BV642" s="68">
        <f t="shared" si="1258"/>
        <v>0</v>
      </c>
      <c r="BW642" s="69"/>
      <c r="BX642" s="69"/>
      <c r="BY642" s="69"/>
      <c r="BZ642" s="69"/>
      <c r="CA642" s="69"/>
      <c r="CB642" s="71">
        <f t="shared" si="1259"/>
        <v>0</v>
      </c>
      <c r="CC642" s="68">
        <f t="shared" si="1260"/>
        <v>0</v>
      </c>
      <c r="CD642" s="69"/>
      <c r="CE642" s="69"/>
      <c r="CF642" s="69"/>
      <c r="CG642" s="69"/>
      <c r="CH642" s="69"/>
      <c r="CI642" s="71">
        <f t="shared" si="1261"/>
        <v>0</v>
      </c>
      <c r="CJ642" s="68">
        <f t="shared" si="1262"/>
        <v>0</v>
      </c>
      <c r="CK642" s="69"/>
      <c r="CL642" s="69"/>
      <c r="CM642" s="69"/>
      <c r="CN642" s="69"/>
      <c r="CO642" s="69"/>
      <c r="CP642" s="71">
        <f t="shared" si="1263"/>
        <v>0</v>
      </c>
      <c r="CQ642" s="68">
        <f t="shared" si="1264"/>
        <v>0</v>
      </c>
      <c r="CR642" s="69"/>
      <c r="CS642" s="69"/>
      <c r="CT642" s="69"/>
      <c r="CU642" s="69"/>
      <c r="CV642" s="69"/>
      <c r="CW642" s="71">
        <f t="shared" si="1265"/>
        <v>0</v>
      </c>
      <c r="CX642" s="68">
        <f t="shared" si="1266"/>
        <v>0</v>
      </c>
      <c r="CY642" s="69"/>
      <c r="CZ642" s="69"/>
      <c r="DA642" s="69"/>
      <c r="DB642" s="69"/>
      <c r="DC642" s="69"/>
      <c r="DD642" s="71">
        <f t="shared" si="1267"/>
        <v>0</v>
      </c>
      <c r="DE642" s="68">
        <f t="shared" si="1268"/>
        <v>0</v>
      </c>
      <c r="DF642" s="69"/>
      <c r="DG642" s="69"/>
      <c r="DH642" s="69"/>
      <c r="DI642" s="69"/>
      <c r="DJ642" s="69"/>
      <c r="DK642" s="71">
        <f t="shared" si="1269"/>
        <v>0</v>
      </c>
      <c r="DL642" s="68">
        <f t="shared" si="1270"/>
        <v>0</v>
      </c>
      <c r="DM642" s="69"/>
      <c r="DN642" s="69"/>
      <c r="DO642" s="69"/>
      <c r="DP642" s="69"/>
      <c r="DQ642" s="69"/>
      <c r="DR642" s="71">
        <f t="shared" si="1271"/>
        <v>0</v>
      </c>
      <c r="DS642" s="68">
        <f t="shared" si="1272"/>
        <v>0</v>
      </c>
      <c r="DT642" s="69"/>
      <c r="DU642" s="69"/>
      <c r="DV642" s="69"/>
      <c r="DW642" s="69"/>
      <c r="DX642" s="69"/>
      <c r="DY642" s="71">
        <f t="shared" si="1273"/>
        <v>0</v>
      </c>
      <c r="DZ642" s="68">
        <f t="shared" si="1274"/>
        <v>0</v>
      </c>
      <c r="EA642" s="69"/>
      <c r="EB642" s="69"/>
      <c r="EC642" s="69"/>
      <c r="ED642" s="69"/>
      <c r="EE642" s="69"/>
      <c r="EF642" s="71">
        <f t="shared" si="1275"/>
        <v>0</v>
      </c>
      <c r="EG642" s="70">
        <f t="shared" si="1076"/>
        <v>1</v>
      </c>
      <c r="EH642" s="73">
        <f t="shared" si="1077"/>
        <v>0</v>
      </c>
      <c r="EI642" s="70">
        <f t="shared" si="1078"/>
        <v>0</v>
      </c>
      <c r="EJ642" s="66">
        <f t="shared" si="1079"/>
        <v>0</v>
      </c>
      <c r="EM642" s="67"/>
    </row>
    <row r="643" spans="1:143" outlineLevel="1" x14ac:dyDescent="0.2">
      <c r="A643" s="302" t="s">
        <v>754</v>
      </c>
      <c r="B643" s="303" t="s">
        <v>287</v>
      </c>
      <c r="C643" s="306" t="str">
        <f>IFERROR(IFERROR(IF(MATCH(B643,[1]SINAPI!$A$3:$A$7037,0),(PROPER(VLOOKUP(B643,[1]SINAPI!$A$3:$E$7037,5,0))),0),IFERROR(IF(MATCH(B643,'[1]CDHU-182'!$A$9:$A$4098,0),(UPPER(VLOOKUP(B643,'[1]CDHU-182'!$A$9:$H$4098,8,0))),0),IFERROR(IF(MATCH(B643,[1]FDE!$A$7:$A$3232,0),(VLOOKUP(B643,[1]FDE!$A$7:$E$3232,5,0)),0),IF(MATCH(B643,'[1]SIURB Edif'!$A$2:$A$2699,0),(PROPER(VLOOKUP(B643,'[1]SIURB Edif'!A$2:E$2699,5,0))),0))))," ")</f>
        <v>CDHU-182</v>
      </c>
      <c r="D643" s="169" t="s">
        <v>854</v>
      </c>
      <c r="E643" s="170" t="s">
        <v>75</v>
      </c>
      <c r="F643" s="174">
        <v>7</v>
      </c>
      <c r="G643" s="74"/>
      <c r="H643" s="177">
        <f t="shared" si="1239"/>
        <v>0</v>
      </c>
      <c r="I643" s="178" t="e">
        <f t="shared" si="1238"/>
        <v>#DIV/0!</v>
      </c>
      <c r="J643" s="19">
        <f t="shared" si="1075"/>
        <v>1</v>
      </c>
      <c r="K643" s="68">
        <f t="shared" si="1240"/>
        <v>0</v>
      </c>
      <c r="L643" s="69"/>
      <c r="M643" s="69"/>
      <c r="N643" s="69"/>
      <c r="O643" s="69"/>
      <c r="P643" s="69"/>
      <c r="Q643" s="73">
        <f t="shared" si="1241"/>
        <v>0</v>
      </c>
      <c r="R643" s="68">
        <f t="shared" si="1242"/>
        <v>0</v>
      </c>
      <c r="S643" s="69"/>
      <c r="T643" s="69"/>
      <c r="U643" s="69"/>
      <c r="V643" s="69"/>
      <c r="W643" s="69"/>
      <c r="X643" s="71">
        <f t="shared" si="1243"/>
        <v>0</v>
      </c>
      <c r="Y643" s="68">
        <f t="shared" si="1244"/>
        <v>0</v>
      </c>
      <c r="Z643" s="69"/>
      <c r="AA643" s="69"/>
      <c r="AB643" s="69"/>
      <c r="AC643" s="69"/>
      <c r="AD643" s="69"/>
      <c r="AE643" s="71">
        <f t="shared" si="1245"/>
        <v>0</v>
      </c>
      <c r="AF643" s="68">
        <f t="shared" si="1246"/>
        <v>0</v>
      </c>
      <c r="AG643" s="69"/>
      <c r="AH643" s="69"/>
      <c r="AI643" s="69"/>
      <c r="AJ643" s="69"/>
      <c r="AK643" s="69"/>
      <c r="AL643" s="71">
        <f t="shared" si="1247"/>
        <v>0</v>
      </c>
      <c r="AM643" s="68">
        <f t="shared" si="1248"/>
        <v>0</v>
      </c>
      <c r="AN643" s="69"/>
      <c r="AO643" s="69"/>
      <c r="AP643" s="69"/>
      <c r="AQ643" s="69"/>
      <c r="AR643" s="69"/>
      <c r="AS643" s="71">
        <f t="shared" si="1249"/>
        <v>0</v>
      </c>
      <c r="AT643" s="68">
        <f t="shared" si="1250"/>
        <v>0</v>
      </c>
      <c r="AU643" s="69"/>
      <c r="AV643" s="69"/>
      <c r="AW643" s="69"/>
      <c r="AX643" s="69"/>
      <c r="AY643" s="69"/>
      <c r="AZ643" s="71">
        <f t="shared" si="1251"/>
        <v>0</v>
      </c>
      <c r="BA643" s="68">
        <f t="shared" si="1252"/>
        <v>0</v>
      </c>
      <c r="BB643" s="69"/>
      <c r="BC643" s="69"/>
      <c r="BD643" s="69"/>
      <c r="BE643" s="69"/>
      <c r="BF643" s="69"/>
      <c r="BG643" s="71">
        <f t="shared" si="1253"/>
        <v>0</v>
      </c>
      <c r="BH643" s="68">
        <f t="shared" si="1254"/>
        <v>0</v>
      </c>
      <c r="BI643" s="69"/>
      <c r="BJ643" s="69"/>
      <c r="BK643" s="69"/>
      <c r="BL643" s="69"/>
      <c r="BM643" s="69"/>
      <c r="BN643" s="71">
        <f t="shared" si="1255"/>
        <v>0</v>
      </c>
      <c r="BO643" s="68">
        <f t="shared" si="1256"/>
        <v>0</v>
      </c>
      <c r="BP643" s="69"/>
      <c r="BQ643" s="69"/>
      <c r="BR643" s="69"/>
      <c r="BS643" s="69"/>
      <c r="BT643" s="69"/>
      <c r="BU643" s="71">
        <f t="shared" si="1257"/>
        <v>0</v>
      </c>
      <c r="BV643" s="68">
        <f t="shared" si="1258"/>
        <v>0</v>
      </c>
      <c r="BW643" s="69"/>
      <c r="BX643" s="69"/>
      <c r="BY643" s="69"/>
      <c r="BZ643" s="69"/>
      <c r="CA643" s="69"/>
      <c r="CB643" s="71">
        <f t="shared" si="1259"/>
        <v>0</v>
      </c>
      <c r="CC643" s="68">
        <f t="shared" si="1260"/>
        <v>0</v>
      </c>
      <c r="CD643" s="69"/>
      <c r="CE643" s="69"/>
      <c r="CF643" s="69"/>
      <c r="CG643" s="69"/>
      <c r="CH643" s="69"/>
      <c r="CI643" s="71">
        <f t="shared" si="1261"/>
        <v>0</v>
      </c>
      <c r="CJ643" s="68">
        <f t="shared" si="1262"/>
        <v>0</v>
      </c>
      <c r="CK643" s="69"/>
      <c r="CL643" s="69"/>
      <c r="CM643" s="69"/>
      <c r="CN643" s="69"/>
      <c r="CO643" s="69"/>
      <c r="CP643" s="71">
        <f t="shared" si="1263"/>
        <v>0</v>
      </c>
      <c r="CQ643" s="68">
        <f t="shared" si="1264"/>
        <v>0</v>
      </c>
      <c r="CR643" s="69"/>
      <c r="CS643" s="69"/>
      <c r="CT643" s="69"/>
      <c r="CU643" s="69"/>
      <c r="CV643" s="69"/>
      <c r="CW643" s="71">
        <f t="shared" si="1265"/>
        <v>0</v>
      </c>
      <c r="CX643" s="68">
        <f t="shared" si="1266"/>
        <v>0</v>
      </c>
      <c r="CY643" s="69"/>
      <c r="CZ643" s="69"/>
      <c r="DA643" s="69"/>
      <c r="DB643" s="69"/>
      <c r="DC643" s="69"/>
      <c r="DD643" s="71">
        <f t="shared" si="1267"/>
        <v>0</v>
      </c>
      <c r="DE643" s="68">
        <f t="shared" si="1268"/>
        <v>0</v>
      </c>
      <c r="DF643" s="69"/>
      <c r="DG643" s="69"/>
      <c r="DH643" s="69"/>
      <c r="DI643" s="69"/>
      <c r="DJ643" s="69"/>
      <c r="DK643" s="71">
        <f t="shared" si="1269"/>
        <v>0</v>
      </c>
      <c r="DL643" s="68">
        <f t="shared" si="1270"/>
        <v>0</v>
      </c>
      <c r="DM643" s="69"/>
      <c r="DN643" s="69"/>
      <c r="DO643" s="69"/>
      <c r="DP643" s="69"/>
      <c r="DQ643" s="69"/>
      <c r="DR643" s="71">
        <f t="shared" si="1271"/>
        <v>0</v>
      </c>
      <c r="DS643" s="68">
        <f t="shared" si="1272"/>
        <v>0</v>
      </c>
      <c r="DT643" s="69"/>
      <c r="DU643" s="69"/>
      <c r="DV643" s="69"/>
      <c r="DW643" s="69"/>
      <c r="DX643" s="69"/>
      <c r="DY643" s="71">
        <f t="shared" si="1273"/>
        <v>0</v>
      </c>
      <c r="DZ643" s="68">
        <f t="shared" si="1274"/>
        <v>0</v>
      </c>
      <c r="EA643" s="69"/>
      <c r="EB643" s="69"/>
      <c r="EC643" s="69"/>
      <c r="ED643" s="69"/>
      <c r="EE643" s="69"/>
      <c r="EF643" s="71">
        <f t="shared" si="1275"/>
        <v>0</v>
      </c>
      <c r="EG643" s="70">
        <f t="shared" si="1076"/>
        <v>1</v>
      </c>
      <c r="EH643" s="73">
        <f t="shared" si="1077"/>
        <v>0</v>
      </c>
      <c r="EI643" s="70">
        <f t="shared" si="1078"/>
        <v>0</v>
      </c>
      <c r="EJ643" s="66">
        <f t="shared" si="1079"/>
        <v>0</v>
      </c>
      <c r="EM643" s="67"/>
    </row>
    <row r="644" spans="1:143" outlineLevel="1" x14ac:dyDescent="0.2">
      <c r="A644" s="302" t="s">
        <v>755</v>
      </c>
      <c r="B644" s="303" t="s">
        <v>282</v>
      </c>
      <c r="C644" s="306" t="str">
        <f>IFERROR(IFERROR(IF(MATCH(B644,[1]SINAPI!$A$3:$A$7037,0),(PROPER(VLOOKUP(B644,[1]SINAPI!$A$3:$E$7037,5,0))),0),IFERROR(IF(MATCH(B644,'[1]CDHU-182'!$A$9:$A$4098,0),(UPPER(VLOOKUP(B644,'[1]CDHU-182'!$A$9:$H$4098,8,0))),0),IFERROR(IF(MATCH(B644,[1]FDE!$A$7:$A$3232,0),(VLOOKUP(B644,[1]FDE!$A$7:$E$3232,5,0)),0),IF(MATCH(B644,'[1]SIURB Edif'!$A$2:$A$2699,0),(PROPER(VLOOKUP(B644,'[1]SIURB Edif'!A$2:E$2699,5,0))),0))))," ")</f>
        <v>CDHU-182</v>
      </c>
      <c r="D644" s="169" t="s">
        <v>855</v>
      </c>
      <c r="E644" s="170" t="s">
        <v>75</v>
      </c>
      <c r="F644" s="174">
        <v>7</v>
      </c>
      <c r="G644" s="74"/>
      <c r="H644" s="177">
        <f t="shared" si="1239"/>
        <v>0</v>
      </c>
      <c r="I644" s="178" t="e">
        <f t="shared" si="1238"/>
        <v>#DIV/0!</v>
      </c>
      <c r="J644" s="19">
        <f t="shared" si="1075"/>
        <v>1</v>
      </c>
      <c r="K644" s="68">
        <f t="shared" si="1240"/>
        <v>0</v>
      </c>
      <c r="L644" s="69"/>
      <c r="M644" s="69"/>
      <c r="N644" s="69"/>
      <c r="O644" s="69"/>
      <c r="P644" s="69"/>
      <c r="Q644" s="73">
        <f t="shared" si="1241"/>
        <v>0</v>
      </c>
      <c r="R644" s="68">
        <f t="shared" si="1242"/>
        <v>0</v>
      </c>
      <c r="S644" s="69"/>
      <c r="T644" s="69"/>
      <c r="U644" s="69"/>
      <c r="V644" s="69"/>
      <c r="W644" s="69"/>
      <c r="X644" s="71">
        <f t="shared" si="1243"/>
        <v>0</v>
      </c>
      <c r="Y644" s="68">
        <f t="shared" si="1244"/>
        <v>0</v>
      </c>
      <c r="Z644" s="69"/>
      <c r="AA644" s="69"/>
      <c r="AB644" s="69"/>
      <c r="AC644" s="69"/>
      <c r="AD644" s="69"/>
      <c r="AE644" s="71">
        <f t="shared" si="1245"/>
        <v>0</v>
      </c>
      <c r="AF644" s="68">
        <f t="shared" si="1246"/>
        <v>0</v>
      </c>
      <c r="AG644" s="69"/>
      <c r="AH644" s="69"/>
      <c r="AI644" s="69"/>
      <c r="AJ644" s="69"/>
      <c r="AK644" s="69"/>
      <c r="AL644" s="71">
        <f t="shared" si="1247"/>
        <v>0</v>
      </c>
      <c r="AM644" s="68">
        <f t="shared" si="1248"/>
        <v>0</v>
      </c>
      <c r="AN644" s="69"/>
      <c r="AO644" s="69"/>
      <c r="AP644" s="69"/>
      <c r="AQ644" s="69"/>
      <c r="AR644" s="69"/>
      <c r="AS644" s="71">
        <f t="shared" si="1249"/>
        <v>0</v>
      </c>
      <c r="AT644" s="68">
        <f t="shared" si="1250"/>
        <v>0</v>
      </c>
      <c r="AU644" s="69"/>
      <c r="AV644" s="69"/>
      <c r="AW644" s="69"/>
      <c r="AX644" s="69"/>
      <c r="AY644" s="69"/>
      <c r="AZ644" s="71">
        <f t="shared" si="1251"/>
        <v>0</v>
      </c>
      <c r="BA644" s="68">
        <f t="shared" si="1252"/>
        <v>0</v>
      </c>
      <c r="BB644" s="69"/>
      <c r="BC644" s="69"/>
      <c r="BD644" s="69"/>
      <c r="BE644" s="69"/>
      <c r="BF644" s="69"/>
      <c r="BG644" s="71">
        <f t="shared" si="1253"/>
        <v>0</v>
      </c>
      <c r="BH644" s="68">
        <f t="shared" si="1254"/>
        <v>0</v>
      </c>
      <c r="BI644" s="69"/>
      <c r="BJ644" s="69"/>
      <c r="BK644" s="69"/>
      <c r="BL644" s="69"/>
      <c r="BM644" s="69"/>
      <c r="BN644" s="71">
        <f t="shared" si="1255"/>
        <v>0</v>
      </c>
      <c r="BO644" s="68">
        <f t="shared" si="1256"/>
        <v>0</v>
      </c>
      <c r="BP644" s="69"/>
      <c r="BQ644" s="69"/>
      <c r="BR644" s="69"/>
      <c r="BS644" s="69"/>
      <c r="BT644" s="69"/>
      <c r="BU644" s="71">
        <f t="shared" si="1257"/>
        <v>0</v>
      </c>
      <c r="BV644" s="68">
        <f t="shared" si="1258"/>
        <v>0</v>
      </c>
      <c r="BW644" s="69"/>
      <c r="BX644" s="69"/>
      <c r="BY644" s="69"/>
      <c r="BZ644" s="69"/>
      <c r="CA644" s="69"/>
      <c r="CB644" s="71">
        <f t="shared" si="1259"/>
        <v>0</v>
      </c>
      <c r="CC644" s="68">
        <f t="shared" si="1260"/>
        <v>0</v>
      </c>
      <c r="CD644" s="69"/>
      <c r="CE644" s="69"/>
      <c r="CF644" s="69"/>
      <c r="CG644" s="69"/>
      <c r="CH644" s="69"/>
      <c r="CI644" s="71">
        <f t="shared" si="1261"/>
        <v>0</v>
      </c>
      <c r="CJ644" s="68">
        <f t="shared" si="1262"/>
        <v>0</v>
      </c>
      <c r="CK644" s="69"/>
      <c r="CL644" s="69"/>
      <c r="CM644" s="69"/>
      <c r="CN644" s="69"/>
      <c r="CO644" s="69"/>
      <c r="CP644" s="71">
        <f t="shared" si="1263"/>
        <v>0</v>
      </c>
      <c r="CQ644" s="68">
        <f t="shared" si="1264"/>
        <v>0</v>
      </c>
      <c r="CR644" s="69"/>
      <c r="CS644" s="69"/>
      <c r="CT644" s="69"/>
      <c r="CU644" s="69"/>
      <c r="CV644" s="69"/>
      <c r="CW644" s="71">
        <f t="shared" si="1265"/>
        <v>0</v>
      </c>
      <c r="CX644" s="68">
        <f t="shared" si="1266"/>
        <v>0</v>
      </c>
      <c r="CY644" s="69"/>
      <c r="CZ644" s="69"/>
      <c r="DA644" s="69"/>
      <c r="DB644" s="69"/>
      <c r="DC644" s="69"/>
      <c r="DD644" s="71">
        <f t="shared" si="1267"/>
        <v>0</v>
      </c>
      <c r="DE644" s="68">
        <f t="shared" si="1268"/>
        <v>0</v>
      </c>
      <c r="DF644" s="69"/>
      <c r="DG644" s="69"/>
      <c r="DH644" s="69"/>
      <c r="DI644" s="69"/>
      <c r="DJ644" s="69"/>
      <c r="DK644" s="71">
        <f t="shared" si="1269"/>
        <v>0</v>
      </c>
      <c r="DL644" s="68">
        <f t="shared" si="1270"/>
        <v>0</v>
      </c>
      <c r="DM644" s="69"/>
      <c r="DN644" s="69"/>
      <c r="DO644" s="69"/>
      <c r="DP644" s="69"/>
      <c r="DQ644" s="69"/>
      <c r="DR644" s="71">
        <f t="shared" si="1271"/>
        <v>0</v>
      </c>
      <c r="DS644" s="68">
        <f t="shared" si="1272"/>
        <v>0</v>
      </c>
      <c r="DT644" s="69"/>
      <c r="DU644" s="69"/>
      <c r="DV644" s="69"/>
      <c r="DW644" s="69"/>
      <c r="DX644" s="69"/>
      <c r="DY644" s="71">
        <f t="shared" si="1273"/>
        <v>0</v>
      </c>
      <c r="DZ644" s="68">
        <f t="shared" si="1274"/>
        <v>0</v>
      </c>
      <c r="EA644" s="69"/>
      <c r="EB644" s="69"/>
      <c r="EC644" s="69"/>
      <c r="ED644" s="69"/>
      <c r="EE644" s="69"/>
      <c r="EF644" s="71">
        <f t="shared" si="1275"/>
        <v>0</v>
      </c>
      <c r="EG644" s="70">
        <f t="shared" si="1076"/>
        <v>1</v>
      </c>
      <c r="EH644" s="73">
        <f t="shared" si="1077"/>
        <v>0</v>
      </c>
      <c r="EI644" s="70">
        <f t="shared" si="1078"/>
        <v>0</v>
      </c>
      <c r="EJ644" s="66">
        <f t="shared" si="1079"/>
        <v>0</v>
      </c>
      <c r="EM644" s="67"/>
    </row>
    <row r="645" spans="1:143" outlineLevel="1" x14ac:dyDescent="0.2">
      <c r="A645" s="302" t="s">
        <v>756</v>
      </c>
      <c r="B645" s="303" t="s">
        <v>286</v>
      </c>
      <c r="C645" s="306" t="str">
        <f>IFERROR(IFERROR(IF(MATCH(B645,[1]SINAPI!$A$3:$A$7037,0),(PROPER(VLOOKUP(B645,[1]SINAPI!$A$3:$E$7037,5,0))),0),IFERROR(IF(MATCH(B645,'[1]CDHU-182'!$A$9:$A$4098,0),(UPPER(VLOOKUP(B645,'[1]CDHU-182'!$A$9:$H$4098,8,0))),0),IFERROR(IF(MATCH(B645,[1]FDE!$A$7:$A$3232,0),(VLOOKUP(B645,[1]FDE!$A$7:$E$3232,5,0)),0),IF(MATCH(B645,'[1]SIURB Edif'!$A$2:$A$2699,0),(PROPER(VLOOKUP(B645,'[1]SIURB Edif'!A$2:E$2699,5,0))),0))))," ")</f>
        <v>CDHU-182</v>
      </c>
      <c r="D645" s="169" t="s">
        <v>873</v>
      </c>
      <c r="E645" s="170" t="s">
        <v>75</v>
      </c>
      <c r="F645" s="174">
        <v>7</v>
      </c>
      <c r="G645" s="74"/>
      <c r="H645" s="177">
        <f t="shared" si="1239"/>
        <v>0</v>
      </c>
      <c r="I645" s="178" t="e">
        <f t="shared" si="1238"/>
        <v>#DIV/0!</v>
      </c>
      <c r="J645" s="19">
        <f t="shared" si="1075"/>
        <v>1</v>
      </c>
      <c r="K645" s="68">
        <f t="shared" si="1240"/>
        <v>0</v>
      </c>
      <c r="L645" s="69"/>
      <c r="M645" s="69"/>
      <c r="N645" s="69"/>
      <c r="O645" s="69"/>
      <c r="P645" s="69"/>
      <c r="Q645" s="73">
        <f t="shared" si="1241"/>
        <v>0</v>
      </c>
      <c r="R645" s="68">
        <f t="shared" si="1242"/>
        <v>0</v>
      </c>
      <c r="S645" s="69"/>
      <c r="T645" s="69"/>
      <c r="U645" s="69"/>
      <c r="V645" s="69"/>
      <c r="W645" s="69"/>
      <c r="X645" s="71">
        <f t="shared" si="1243"/>
        <v>0</v>
      </c>
      <c r="Y645" s="68">
        <f t="shared" si="1244"/>
        <v>0</v>
      </c>
      <c r="Z645" s="69"/>
      <c r="AA645" s="69"/>
      <c r="AB645" s="69"/>
      <c r="AC645" s="69"/>
      <c r="AD645" s="69"/>
      <c r="AE645" s="71">
        <f t="shared" si="1245"/>
        <v>0</v>
      </c>
      <c r="AF645" s="68">
        <f t="shared" si="1246"/>
        <v>0</v>
      </c>
      <c r="AG645" s="69"/>
      <c r="AH645" s="69"/>
      <c r="AI645" s="69"/>
      <c r="AJ645" s="69"/>
      <c r="AK645" s="69"/>
      <c r="AL645" s="71">
        <f t="shared" si="1247"/>
        <v>0</v>
      </c>
      <c r="AM645" s="68">
        <f t="shared" si="1248"/>
        <v>0</v>
      </c>
      <c r="AN645" s="69"/>
      <c r="AO645" s="69"/>
      <c r="AP645" s="69"/>
      <c r="AQ645" s="69"/>
      <c r="AR645" s="69"/>
      <c r="AS645" s="71">
        <f t="shared" si="1249"/>
        <v>0</v>
      </c>
      <c r="AT645" s="68">
        <f t="shared" si="1250"/>
        <v>0</v>
      </c>
      <c r="AU645" s="69"/>
      <c r="AV645" s="69"/>
      <c r="AW645" s="69"/>
      <c r="AX645" s="69"/>
      <c r="AY645" s="69"/>
      <c r="AZ645" s="71">
        <f t="shared" si="1251"/>
        <v>0</v>
      </c>
      <c r="BA645" s="68">
        <f t="shared" si="1252"/>
        <v>0</v>
      </c>
      <c r="BB645" s="69"/>
      <c r="BC645" s="69"/>
      <c r="BD645" s="69"/>
      <c r="BE645" s="69"/>
      <c r="BF645" s="69"/>
      <c r="BG645" s="71">
        <f t="shared" si="1253"/>
        <v>0</v>
      </c>
      <c r="BH645" s="68">
        <f t="shared" si="1254"/>
        <v>0</v>
      </c>
      <c r="BI645" s="69"/>
      <c r="BJ645" s="69"/>
      <c r="BK645" s="69"/>
      <c r="BL645" s="69"/>
      <c r="BM645" s="69"/>
      <c r="BN645" s="71">
        <f t="shared" si="1255"/>
        <v>0</v>
      </c>
      <c r="BO645" s="68">
        <f t="shared" si="1256"/>
        <v>0</v>
      </c>
      <c r="BP645" s="69"/>
      <c r="BQ645" s="69"/>
      <c r="BR645" s="69"/>
      <c r="BS645" s="69"/>
      <c r="BT645" s="69"/>
      <c r="BU645" s="71">
        <f t="shared" si="1257"/>
        <v>0</v>
      </c>
      <c r="BV645" s="68">
        <f t="shared" si="1258"/>
        <v>0</v>
      </c>
      <c r="BW645" s="69"/>
      <c r="BX645" s="69"/>
      <c r="BY645" s="69"/>
      <c r="BZ645" s="69"/>
      <c r="CA645" s="69"/>
      <c r="CB645" s="71">
        <f t="shared" si="1259"/>
        <v>0</v>
      </c>
      <c r="CC645" s="68">
        <f t="shared" si="1260"/>
        <v>0</v>
      </c>
      <c r="CD645" s="69"/>
      <c r="CE645" s="69"/>
      <c r="CF645" s="69"/>
      <c r="CG645" s="69"/>
      <c r="CH645" s="69"/>
      <c r="CI645" s="71">
        <f t="shared" si="1261"/>
        <v>0</v>
      </c>
      <c r="CJ645" s="68">
        <f t="shared" si="1262"/>
        <v>0</v>
      </c>
      <c r="CK645" s="69"/>
      <c r="CL645" s="69"/>
      <c r="CM645" s="69"/>
      <c r="CN645" s="69"/>
      <c r="CO645" s="69"/>
      <c r="CP645" s="71">
        <f t="shared" si="1263"/>
        <v>0</v>
      </c>
      <c r="CQ645" s="68">
        <f t="shared" si="1264"/>
        <v>0</v>
      </c>
      <c r="CR645" s="69"/>
      <c r="CS645" s="69"/>
      <c r="CT645" s="69"/>
      <c r="CU645" s="69"/>
      <c r="CV645" s="69"/>
      <c r="CW645" s="71">
        <f t="shared" si="1265"/>
        <v>0</v>
      </c>
      <c r="CX645" s="68">
        <f t="shared" si="1266"/>
        <v>0</v>
      </c>
      <c r="CY645" s="69"/>
      <c r="CZ645" s="69"/>
      <c r="DA645" s="69"/>
      <c r="DB645" s="69"/>
      <c r="DC645" s="69"/>
      <c r="DD645" s="71">
        <f t="shared" si="1267"/>
        <v>0</v>
      </c>
      <c r="DE645" s="68">
        <f t="shared" si="1268"/>
        <v>0</v>
      </c>
      <c r="DF645" s="69"/>
      <c r="DG645" s="69"/>
      <c r="DH645" s="69"/>
      <c r="DI645" s="69"/>
      <c r="DJ645" s="69"/>
      <c r="DK645" s="71">
        <f t="shared" si="1269"/>
        <v>0</v>
      </c>
      <c r="DL645" s="68">
        <f t="shared" si="1270"/>
        <v>0</v>
      </c>
      <c r="DM645" s="69"/>
      <c r="DN645" s="69"/>
      <c r="DO645" s="69"/>
      <c r="DP645" s="69"/>
      <c r="DQ645" s="69"/>
      <c r="DR645" s="71">
        <f t="shared" si="1271"/>
        <v>0</v>
      </c>
      <c r="DS645" s="68">
        <f t="shared" si="1272"/>
        <v>0</v>
      </c>
      <c r="DT645" s="69"/>
      <c r="DU645" s="69"/>
      <c r="DV645" s="69"/>
      <c r="DW645" s="69"/>
      <c r="DX645" s="69"/>
      <c r="DY645" s="71">
        <f t="shared" si="1273"/>
        <v>0</v>
      </c>
      <c r="DZ645" s="68">
        <f t="shared" si="1274"/>
        <v>0</v>
      </c>
      <c r="EA645" s="69"/>
      <c r="EB645" s="69"/>
      <c r="EC645" s="69"/>
      <c r="ED645" s="69"/>
      <c r="EE645" s="69"/>
      <c r="EF645" s="71">
        <f t="shared" si="1275"/>
        <v>0</v>
      </c>
      <c r="EG645" s="70">
        <f t="shared" si="1076"/>
        <v>1</v>
      </c>
      <c r="EH645" s="73">
        <f t="shared" si="1077"/>
        <v>0</v>
      </c>
      <c r="EI645" s="70">
        <f t="shared" si="1078"/>
        <v>0</v>
      </c>
      <c r="EJ645" s="66">
        <f t="shared" si="1079"/>
        <v>0</v>
      </c>
      <c r="EM645" s="67"/>
    </row>
    <row r="646" spans="1:143" outlineLevel="1" x14ac:dyDescent="0.2">
      <c r="A646" s="313" t="s">
        <v>757</v>
      </c>
      <c r="B646" s="314"/>
      <c r="C646" s="307"/>
      <c r="D646" s="176" t="s">
        <v>599</v>
      </c>
      <c r="E646" s="28">
        <f>SUM(H647:H648)</f>
        <v>0</v>
      </c>
      <c r="F646" s="28"/>
      <c r="G646" s="28"/>
      <c r="H646" s="28"/>
      <c r="I646" s="27" t="e">
        <f>E646/$G$686</f>
        <v>#DIV/0!</v>
      </c>
      <c r="J646" s="19">
        <f t="shared" si="1075"/>
        <v>1</v>
      </c>
      <c r="K646" s="68"/>
      <c r="L646" s="69"/>
      <c r="M646" s="69"/>
      <c r="N646" s="69"/>
      <c r="O646" s="69"/>
      <c r="P646" s="70"/>
      <c r="Q646" s="73"/>
      <c r="R646" s="68"/>
      <c r="S646" s="69"/>
      <c r="T646" s="69"/>
      <c r="U646" s="69"/>
      <c r="V646" s="69"/>
      <c r="W646" s="70"/>
      <c r="X646" s="71"/>
      <c r="Y646" s="68"/>
      <c r="Z646" s="69"/>
      <c r="AA646" s="69"/>
      <c r="AB646" s="69"/>
      <c r="AC646" s="69"/>
      <c r="AD646" s="70"/>
      <c r="AE646" s="71"/>
      <c r="AF646" s="68"/>
      <c r="AG646" s="69"/>
      <c r="AH646" s="69"/>
      <c r="AI646" s="69"/>
      <c r="AJ646" s="69"/>
      <c r="AK646" s="70"/>
      <c r="AL646" s="71"/>
      <c r="AM646" s="68"/>
      <c r="AN646" s="69"/>
      <c r="AO646" s="69"/>
      <c r="AP646" s="69"/>
      <c r="AQ646" s="69"/>
      <c r="AR646" s="70"/>
      <c r="AS646" s="71"/>
      <c r="AT646" s="68"/>
      <c r="AU646" s="69"/>
      <c r="AV646" s="69"/>
      <c r="AW646" s="69"/>
      <c r="AX646" s="69"/>
      <c r="AY646" s="70"/>
      <c r="AZ646" s="71"/>
      <c r="BA646" s="68"/>
      <c r="BB646" s="69"/>
      <c r="BC646" s="69"/>
      <c r="BD646" s="69"/>
      <c r="BE646" s="69"/>
      <c r="BF646" s="70"/>
      <c r="BG646" s="71"/>
      <c r="BH646" s="68"/>
      <c r="BI646" s="69"/>
      <c r="BJ646" s="69"/>
      <c r="BK646" s="69"/>
      <c r="BL646" s="69"/>
      <c r="BM646" s="70"/>
      <c r="BN646" s="71"/>
      <c r="BO646" s="68"/>
      <c r="BP646" s="69"/>
      <c r="BQ646" s="69"/>
      <c r="BR646" s="69"/>
      <c r="BS646" s="69"/>
      <c r="BT646" s="70"/>
      <c r="BU646" s="71"/>
      <c r="BV646" s="68"/>
      <c r="BW646" s="69"/>
      <c r="BX646" s="69"/>
      <c r="BY646" s="69"/>
      <c r="BZ646" s="69"/>
      <c r="CA646" s="70"/>
      <c r="CB646" s="71"/>
      <c r="CC646" s="68"/>
      <c r="CD646" s="69"/>
      <c r="CE646" s="69"/>
      <c r="CF646" s="69"/>
      <c r="CG646" s="69"/>
      <c r="CH646" s="70"/>
      <c r="CI646" s="71"/>
      <c r="CJ646" s="68"/>
      <c r="CK646" s="69"/>
      <c r="CL646" s="69"/>
      <c r="CM646" s="69"/>
      <c r="CN646" s="69"/>
      <c r="CO646" s="70"/>
      <c r="CP646" s="71"/>
      <c r="CQ646" s="68"/>
      <c r="CR646" s="69"/>
      <c r="CS646" s="69"/>
      <c r="CT646" s="69"/>
      <c r="CU646" s="69"/>
      <c r="CV646" s="70"/>
      <c r="CW646" s="71"/>
      <c r="CX646" s="68"/>
      <c r="CY646" s="69"/>
      <c r="CZ646" s="69"/>
      <c r="DA646" s="69"/>
      <c r="DB646" s="69"/>
      <c r="DC646" s="70"/>
      <c r="DD646" s="71"/>
      <c r="DE646" s="68"/>
      <c r="DF646" s="69"/>
      <c r="DG646" s="69"/>
      <c r="DH646" s="69"/>
      <c r="DI646" s="69"/>
      <c r="DJ646" s="70"/>
      <c r="DK646" s="71"/>
      <c r="DL646" s="68"/>
      <c r="DM646" s="69"/>
      <c r="DN646" s="69"/>
      <c r="DO646" s="69"/>
      <c r="DP646" s="69"/>
      <c r="DQ646" s="70"/>
      <c r="DR646" s="71"/>
      <c r="DS646" s="68"/>
      <c r="DT646" s="69"/>
      <c r="DU646" s="69"/>
      <c r="DV646" s="69"/>
      <c r="DW646" s="69"/>
      <c r="DX646" s="70"/>
      <c r="DY646" s="71"/>
      <c r="DZ646" s="68"/>
      <c r="EA646" s="69"/>
      <c r="EB646" s="69"/>
      <c r="EC646" s="69"/>
      <c r="ED646" s="69"/>
      <c r="EE646" s="70"/>
      <c r="EF646" s="71"/>
      <c r="EG646" s="70">
        <f t="shared" si="1076"/>
        <v>1</v>
      </c>
      <c r="EH646" s="73">
        <f t="shared" si="1077"/>
        <v>0</v>
      </c>
      <c r="EI646" s="70">
        <f t="shared" si="1078"/>
        <v>0</v>
      </c>
      <c r="EJ646" s="66">
        <f t="shared" si="1079"/>
        <v>0</v>
      </c>
      <c r="EM646" s="67"/>
    </row>
    <row r="647" spans="1:143" ht="25.5" outlineLevel="1" x14ac:dyDescent="0.2">
      <c r="A647" s="302" t="s">
        <v>758</v>
      </c>
      <c r="B647" s="303" t="s">
        <v>298</v>
      </c>
      <c r="C647" s="306" t="str">
        <f>IFERROR(IFERROR(IF(MATCH(B647,[1]SINAPI!$A$3:$A$7037,0),(PROPER(VLOOKUP(B647,[1]SINAPI!$A$3:$E$7037,5,0))),0),IFERROR(IF(MATCH(B647,'[1]CDHU-182'!$A$9:$A$4098,0),(UPPER(VLOOKUP(B647,'[1]CDHU-182'!$A$9:$H$4098,8,0))),0),IFERROR(IF(MATCH(B647,[1]FDE!$A$7:$A$3232,0),(VLOOKUP(B647,[1]FDE!$A$7:$E$3232,5,0)),0),IF(MATCH(B647,'[1]SIURB Edif'!$A$2:$A$2699,0),(PROPER(VLOOKUP(B647,'[1]SIURB Edif'!A$2:E$2699,5,0))),0))))," ")</f>
        <v>CDHU-182</v>
      </c>
      <c r="D647" s="169" t="s">
        <v>807</v>
      </c>
      <c r="E647" s="170" t="s">
        <v>75</v>
      </c>
      <c r="F647" s="174">
        <v>96</v>
      </c>
      <c r="G647" s="74"/>
      <c r="H647" s="177">
        <f>ROUND(IFERROR(F647*G647," - "),2)</f>
        <v>0</v>
      </c>
      <c r="I647" s="178" t="e">
        <f>H647/$G$686</f>
        <v>#DIV/0!</v>
      </c>
      <c r="J647" s="19">
        <f t="shared" si="1075"/>
        <v>1</v>
      </c>
      <c r="K647" s="68">
        <f>SUM(L647:P647)</f>
        <v>0</v>
      </c>
      <c r="L647" s="69"/>
      <c r="M647" s="69"/>
      <c r="N647" s="69"/>
      <c r="O647" s="69"/>
      <c r="P647" s="69"/>
      <c r="Q647" s="73">
        <f>K647*$H647</f>
        <v>0</v>
      </c>
      <c r="R647" s="68">
        <f>SUM(S647:W647)</f>
        <v>0</v>
      </c>
      <c r="S647" s="69"/>
      <c r="T647" s="69"/>
      <c r="U647" s="69"/>
      <c r="V647" s="69"/>
      <c r="W647" s="69"/>
      <c r="X647" s="71">
        <f>R647*$H647</f>
        <v>0</v>
      </c>
      <c r="Y647" s="68">
        <f>SUM(Z647:AD647)</f>
        <v>0</v>
      </c>
      <c r="Z647" s="69"/>
      <c r="AA647" s="69"/>
      <c r="AB647" s="69"/>
      <c r="AC647" s="69"/>
      <c r="AD647" s="69"/>
      <c r="AE647" s="71">
        <f>Y647*$H647</f>
        <v>0</v>
      </c>
      <c r="AF647" s="68">
        <f>SUM(AG647:AK647)</f>
        <v>0</v>
      </c>
      <c r="AG647" s="69"/>
      <c r="AH647" s="69"/>
      <c r="AI647" s="69"/>
      <c r="AJ647" s="69"/>
      <c r="AK647" s="69"/>
      <c r="AL647" s="71">
        <f>AF647*$H647</f>
        <v>0</v>
      </c>
      <c r="AM647" s="68">
        <f>SUM(AN647:AR647)</f>
        <v>0</v>
      </c>
      <c r="AN647" s="69"/>
      <c r="AO647" s="69"/>
      <c r="AP647" s="69"/>
      <c r="AQ647" s="69"/>
      <c r="AR647" s="69"/>
      <c r="AS647" s="71">
        <f>AM647*$H647</f>
        <v>0</v>
      </c>
      <c r="AT647" s="68">
        <f>SUM(AU647:AY647)</f>
        <v>0</v>
      </c>
      <c r="AU647" s="69"/>
      <c r="AV647" s="69"/>
      <c r="AW647" s="69"/>
      <c r="AX647" s="69"/>
      <c r="AY647" s="69"/>
      <c r="AZ647" s="71">
        <f>AT647*$H647</f>
        <v>0</v>
      </c>
      <c r="BA647" s="68">
        <f>SUM(BB647:BF647)</f>
        <v>0</v>
      </c>
      <c r="BB647" s="69"/>
      <c r="BC647" s="69"/>
      <c r="BD647" s="69"/>
      <c r="BE647" s="69"/>
      <c r="BF647" s="69"/>
      <c r="BG647" s="71">
        <f>BA647*$H647</f>
        <v>0</v>
      </c>
      <c r="BH647" s="68">
        <f>SUM(BI647:BM647)</f>
        <v>0</v>
      </c>
      <c r="BI647" s="69"/>
      <c r="BJ647" s="69"/>
      <c r="BK647" s="69"/>
      <c r="BL647" s="69"/>
      <c r="BM647" s="69"/>
      <c r="BN647" s="71">
        <f>BH647*$H647</f>
        <v>0</v>
      </c>
      <c r="BO647" s="68">
        <f>SUM(BP647:BT647)</f>
        <v>0</v>
      </c>
      <c r="BP647" s="69"/>
      <c r="BQ647" s="69"/>
      <c r="BR647" s="69"/>
      <c r="BS647" s="69"/>
      <c r="BT647" s="69"/>
      <c r="BU647" s="71">
        <f>BO647*$H647</f>
        <v>0</v>
      </c>
      <c r="BV647" s="68">
        <f>SUM(BW647:CA647)</f>
        <v>0</v>
      </c>
      <c r="BW647" s="69"/>
      <c r="BX647" s="69"/>
      <c r="BY647" s="69"/>
      <c r="BZ647" s="69"/>
      <c r="CA647" s="69"/>
      <c r="CB647" s="71">
        <f>BV647*$H647</f>
        <v>0</v>
      </c>
      <c r="CC647" s="68">
        <f>SUM(CD647:CH647)</f>
        <v>0</v>
      </c>
      <c r="CD647" s="69"/>
      <c r="CE647" s="69"/>
      <c r="CF647" s="69"/>
      <c r="CG647" s="69"/>
      <c r="CH647" s="69"/>
      <c r="CI647" s="71">
        <f>CC647*$H647</f>
        <v>0</v>
      </c>
      <c r="CJ647" s="68">
        <f>SUM(CK647:CO647)</f>
        <v>0</v>
      </c>
      <c r="CK647" s="69"/>
      <c r="CL647" s="69"/>
      <c r="CM647" s="69"/>
      <c r="CN647" s="69"/>
      <c r="CO647" s="69"/>
      <c r="CP647" s="71">
        <f>CJ647*$H647</f>
        <v>0</v>
      </c>
      <c r="CQ647" s="68">
        <f>SUM(CR647:CV647)</f>
        <v>0</v>
      </c>
      <c r="CR647" s="69"/>
      <c r="CS647" s="69"/>
      <c r="CT647" s="69"/>
      <c r="CU647" s="69"/>
      <c r="CV647" s="69"/>
      <c r="CW647" s="71">
        <f>CQ647*$H647</f>
        <v>0</v>
      </c>
      <c r="CX647" s="68">
        <f>SUM(CY647:DC647)</f>
        <v>0</v>
      </c>
      <c r="CY647" s="69"/>
      <c r="CZ647" s="69"/>
      <c r="DA647" s="69"/>
      <c r="DB647" s="69"/>
      <c r="DC647" s="69"/>
      <c r="DD647" s="71">
        <f>CX647*$H647</f>
        <v>0</v>
      </c>
      <c r="DE647" s="68">
        <f>SUM(DF647:DJ647)</f>
        <v>0</v>
      </c>
      <c r="DF647" s="69"/>
      <c r="DG647" s="69"/>
      <c r="DH647" s="69"/>
      <c r="DI647" s="69"/>
      <c r="DJ647" s="69"/>
      <c r="DK647" s="71">
        <f>DE647*$H647</f>
        <v>0</v>
      </c>
      <c r="DL647" s="68">
        <f>SUM(DM647:DQ647)</f>
        <v>0</v>
      </c>
      <c r="DM647" s="69"/>
      <c r="DN647" s="69"/>
      <c r="DO647" s="69"/>
      <c r="DP647" s="69"/>
      <c r="DQ647" s="69"/>
      <c r="DR647" s="71">
        <f>DL647*$H647</f>
        <v>0</v>
      </c>
      <c r="DS647" s="68">
        <f>SUM(DT647:DX647)</f>
        <v>0</v>
      </c>
      <c r="DT647" s="69"/>
      <c r="DU647" s="69"/>
      <c r="DV647" s="69"/>
      <c r="DW647" s="69"/>
      <c r="DX647" s="69"/>
      <c r="DY647" s="71">
        <f>DS647*$H647</f>
        <v>0</v>
      </c>
      <c r="DZ647" s="68">
        <f>SUM(EA647:EE647)</f>
        <v>0</v>
      </c>
      <c r="EA647" s="69"/>
      <c r="EB647" s="69"/>
      <c r="EC647" s="69"/>
      <c r="ED647" s="69"/>
      <c r="EE647" s="69"/>
      <c r="EF647" s="71">
        <f>DZ647*$H647</f>
        <v>0</v>
      </c>
      <c r="EG647" s="70">
        <f t="shared" si="1076"/>
        <v>1</v>
      </c>
      <c r="EH647" s="73">
        <f t="shared" si="1077"/>
        <v>0</v>
      </c>
      <c r="EI647" s="70">
        <f t="shared" si="1078"/>
        <v>0</v>
      </c>
      <c r="EJ647" s="66">
        <f t="shared" si="1079"/>
        <v>0</v>
      </c>
      <c r="EM647" s="67"/>
    </row>
    <row r="648" spans="1:143" outlineLevel="1" x14ac:dyDescent="0.2">
      <c r="A648" s="302" t="s">
        <v>759</v>
      </c>
      <c r="B648" s="303" t="s">
        <v>301</v>
      </c>
      <c r="C648" s="306" t="str">
        <f>IFERROR(IFERROR(IF(MATCH(B648,[1]SINAPI!$A$3:$A$7037,0),(PROPER(VLOOKUP(B648,[1]SINAPI!$A$3:$E$7037,5,0))),0),IFERROR(IF(MATCH(B648,'[1]CDHU-182'!$A$9:$A$4098,0),(UPPER(VLOOKUP(B648,'[1]CDHU-182'!$A$9:$H$4098,8,0))),0),IFERROR(IF(MATCH(B648,[1]FDE!$A$7:$A$3232,0),(VLOOKUP(B648,[1]FDE!$A$7:$E$3232,5,0)),0),IF(MATCH(B648,'[1]SIURB Edif'!$A$2:$A$2699,0),(PROPER(VLOOKUP(B648,'[1]SIURB Edif'!A$2:E$2699,5,0))),0))))," ")</f>
        <v>CDHU-182</v>
      </c>
      <c r="D648" s="169" t="s">
        <v>809</v>
      </c>
      <c r="E648" s="170" t="s">
        <v>75</v>
      </c>
      <c r="F648" s="174">
        <v>5</v>
      </c>
      <c r="G648" s="74"/>
      <c r="H648" s="177">
        <f t="shared" ref="H648" si="1276">ROUND(IFERROR(F648*G648," - "),2)</f>
        <v>0</v>
      </c>
      <c r="I648" s="178" t="e">
        <f>H648/$G$686</f>
        <v>#DIV/0!</v>
      </c>
      <c r="J648" s="19">
        <f t="shared" si="1075"/>
        <v>1</v>
      </c>
      <c r="K648" s="68">
        <f t="shared" ref="K648" si="1277">SUM(L648:P648)</f>
        <v>0</v>
      </c>
      <c r="L648" s="69"/>
      <c r="M648" s="69"/>
      <c r="N648" s="69"/>
      <c r="O648" s="69"/>
      <c r="P648" s="69"/>
      <c r="Q648" s="73">
        <f t="shared" ref="Q648" si="1278">K648*$H648</f>
        <v>0</v>
      </c>
      <c r="R648" s="68">
        <f t="shared" ref="R648" si="1279">SUM(S648:W648)</f>
        <v>0</v>
      </c>
      <c r="S648" s="69"/>
      <c r="T648" s="69"/>
      <c r="U648" s="69"/>
      <c r="V648" s="69"/>
      <c r="W648" s="69"/>
      <c r="X648" s="71">
        <f t="shared" ref="X648" si="1280">R648*$H648</f>
        <v>0</v>
      </c>
      <c r="Y648" s="68">
        <f t="shared" ref="Y648" si="1281">SUM(Z648:AD648)</f>
        <v>0</v>
      </c>
      <c r="Z648" s="69"/>
      <c r="AA648" s="69"/>
      <c r="AB648" s="69"/>
      <c r="AC648" s="69"/>
      <c r="AD648" s="69"/>
      <c r="AE648" s="71">
        <f t="shared" ref="AE648" si="1282">Y648*$H648</f>
        <v>0</v>
      </c>
      <c r="AF648" s="68">
        <f t="shared" ref="AF648" si="1283">SUM(AG648:AK648)</f>
        <v>0</v>
      </c>
      <c r="AG648" s="69"/>
      <c r="AH648" s="69"/>
      <c r="AI648" s="69"/>
      <c r="AJ648" s="69"/>
      <c r="AK648" s="69"/>
      <c r="AL648" s="71">
        <f t="shared" ref="AL648" si="1284">AF648*$H648</f>
        <v>0</v>
      </c>
      <c r="AM648" s="68">
        <f t="shared" ref="AM648" si="1285">SUM(AN648:AR648)</f>
        <v>0</v>
      </c>
      <c r="AN648" s="69"/>
      <c r="AO648" s="69"/>
      <c r="AP648" s="69"/>
      <c r="AQ648" s="69"/>
      <c r="AR648" s="69"/>
      <c r="AS648" s="71">
        <f t="shared" ref="AS648" si="1286">AM648*$H648</f>
        <v>0</v>
      </c>
      <c r="AT648" s="68">
        <f t="shared" ref="AT648" si="1287">SUM(AU648:AY648)</f>
        <v>0</v>
      </c>
      <c r="AU648" s="69"/>
      <c r="AV648" s="69"/>
      <c r="AW648" s="69"/>
      <c r="AX648" s="69"/>
      <c r="AY648" s="69"/>
      <c r="AZ648" s="71">
        <f t="shared" ref="AZ648" si="1288">AT648*$H648</f>
        <v>0</v>
      </c>
      <c r="BA648" s="68">
        <f t="shared" ref="BA648" si="1289">SUM(BB648:BF648)</f>
        <v>0</v>
      </c>
      <c r="BB648" s="69"/>
      <c r="BC648" s="69"/>
      <c r="BD648" s="69"/>
      <c r="BE648" s="69"/>
      <c r="BF648" s="69"/>
      <c r="BG648" s="71">
        <f t="shared" ref="BG648" si="1290">BA648*$H648</f>
        <v>0</v>
      </c>
      <c r="BH648" s="68">
        <f t="shared" ref="BH648" si="1291">SUM(BI648:BM648)</f>
        <v>0</v>
      </c>
      <c r="BI648" s="69"/>
      <c r="BJ648" s="69"/>
      <c r="BK648" s="69"/>
      <c r="BL648" s="69"/>
      <c r="BM648" s="69"/>
      <c r="BN648" s="71">
        <f t="shared" ref="BN648" si="1292">BH648*$H648</f>
        <v>0</v>
      </c>
      <c r="BO648" s="68">
        <f t="shared" ref="BO648" si="1293">SUM(BP648:BT648)</f>
        <v>0</v>
      </c>
      <c r="BP648" s="69"/>
      <c r="BQ648" s="69"/>
      <c r="BR648" s="69"/>
      <c r="BS648" s="69"/>
      <c r="BT648" s="69"/>
      <c r="BU648" s="71">
        <f t="shared" ref="BU648" si="1294">BO648*$H648</f>
        <v>0</v>
      </c>
      <c r="BV648" s="68">
        <f t="shared" ref="BV648" si="1295">SUM(BW648:CA648)</f>
        <v>0</v>
      </c>
      <c r="BW648" s="69"/>
      <c r="BX648" s="69"/>
      <c r="BY648" s="69"/>
      <c r="BZ648" s="69"/>
      <c r="CA648" s="69"/>
      <c r="CB648" s="71">
        <f t="shared" ref="CB648" si="1296">BV648*$H648</f>
        <v>0</v>
      </c>
      <c r="CC648" s="68">
        <f t="shared" ref="CC648" si="1297">SUM(CD648:CH648)</f>
        <v>0</v>
      </c>
      <c r="CD648" s="69"/>
      <c r="CE648" s="69"/>
      <c r="CF648" s="69"/>
      <c r="CG648" s="69"/>
      <c r="CH648" s="69"/>
      <c r="CI648" s="71">
        <f t="shared" ref="CI648" si="1298">CC648*$H648</f>
        <v>0</v>
      </c>
      <c r="CJ648" s="68">
        <f t="shared" ref="CJ648" si="1299">SUM(CK648:CO648)</f>
        <v>0</v>
      </c>
      <c r="CK648" s="69"/>
      <c r="CL648" s="69"/>
      <c r="CM648" s="69"/>
      <c r="CN648" s="69"/>
      <c r="CO648" s="69"/>
      <c r="CP648" s="71">
        <f t="shared" ref="CP648" si="1300">CJ648*$H648</f>
        <v>0</v>
      </c>
      <c r="CQ648" s="68">
        <f t="shared" ref="CQ648" si="1301">SUM(CR648:CV648)</f>
        <v>0</v>
      </c>
      <c r="CR648" s="69"/>
      <c r="CS648" s="69"/>
      <c r="CT648" s="69"/>
      <c r="CU648" s="69"/>
      <c r="CV648" s="69"/>
      <c r="CW648" s="71">
        <f t="shared" ref="CW648" si="1302">CQ648*$H648</f>
        <v>0</v>
      </c>
      <c r="CX648" s="68">
        <f t="shared" ref="CX648" si="1303">SUM(CY648:DC648)</f>
        <v>0</v>
      </c>
      <c r="CY648" s="69"/>
      <c r="CZ648" s="69"/>
      <c r="DA648" s="69"/>
      <c r="DB648" s="69"/>
      <c r="DC648" s="69"/>
      <c r="DD648" s="71">
        <f t="shared" ref="DD648" si="1304">CX648*$H648</f>
        <v>0</v>
      </c>
      <c r="DE648" s="68">
        <f t="shared" ref="DE648" si="1305">SUM(DF648:DJ648)</f>
        <v>0</v>
      </c>
      <c r="DF648" s="69"/>
      <c r="DG648" s="69"/>
      <c r="DH648" s="69"/>
      <c r="DI648" s="69"/>
      <c r="DJ648" s="69"/>
      <c r="DK648" s="71">
        <f t="shared" ref="DK648" si="1306">DE648*$H648</f>
        <v>0</v>
      </c>
      <c r="DL648" s="68">
        <f t="shared" ref="DL648" si="1307">SUM(DM648:DQ648)</f>
        <v>0</v>
      </c>
      <c r="DM648" s="69"/>
      <c r="DN648" s="69"/>
      <c r="DO648" s="69"/>
      <c r="DP648" s="69"/>
      <c r="DQ648" s="69"/>
      <c r="DR648" s="71">
        <f t="shared" ref="DR648" si="1308">DL648*$H648</f>
        <v>0</v>
      </c>
      <c r="DS648" s="68">
        <f t="shared" ref="DS648" si="1309">SUM(DT648:DX648)</f>
        <v>0</v>
      </c>
      <c r="DT648" s="69"/>
      <c r="DU648" s="69"/>
      <c r="DV648" s="69"/>
      <c r="DW648" s="69"/>
      <c r="DX648" s="69"/>
      <c r="DY648" s="71">
        <f t="shared" ref="DY648" si="1310">DS648*$H648</f>
        <v>0</v>
      </c>
      <c r="DZ648" s="68">
        <f t="shared" ref="DZ648" si="1311">SUM(EA648:EE648)</f>
        <v>0</v>
      </c>
      <c r="EA648" s="69"/>
      <c r="EB648" s="69"/>
      <c r="EC648" s="69"/>
      <c r="ED648" s="69"/>
      <c r="EE648" s="69"/>
      <c r="EF648" s="71">
        <f t="shared" ref="EF648" si="1312">DZ648*$H648</f>
        <v>0</v>
      </c>
      <c r="EG648" s="70">
        <f t="shared" si="1076"/>
        <v>1</v>
      </c>
      <c r="EH648" s="73">
        <f t="shared" si="1077"/>
        <v>0</v>
      </c>
      <c r="EI648" s="70">
        <f t="shared" si="1078"/>
        <v>0</v>
      </c>
      <c r="EJ648" s="66">
        <f t="shared" si="1079"/>
        <v>0</v>
      </c>
      <c r="EM648" s="67"/>
    </row>
    <row r="649" spans="1:143" outlineLevel="1" x14ac:dyDescent="0.2">
      <c r="A649" s="313" t="s">
        <v>760</v>
      </c>
      <c r="B649" s="314"/>
      <c r="C649" s="307"/>
      <c r="D649" s="176" t="s">
        <v>605</v>
      </c>
      <c r="E649" s="28">
        <f>SUM(H650:H650)</f>
        <v>0</v>
      </c>
      <c r="F649" s="28"/>
      <c r="G649" s="28"/>
      <c r="H649" s="28"/>
      <c r="I649" s="27" t="e">
        <f>E649/$G$686</f>
        <v>#DIV/0!</v>
      </c>
      <c r="J649" s="19">
        <f t="shared" si="1075"/>
        <v>1</v>
      </c>
      <c r="K649" s="68"/>
      <c r="L649" s="69"/>
      <c r="M649" s="69"/>
      <c r="N649" s="69"/>
      <c r="O649" s="69"/>
      <c r="P649" s="70"/>
      <c r="Q649" s="73"/>
      <c r="R649" s="68"/>
      <c r="S649" s="69"/>
      <c r="T649" s="69"/>
      <c r="U649" s="69"/>
      <c r="V649" s="69"/>
      <c r="W649" s="70"/>
      <c r="X649" s="71"/>
      <c r="Y649" s="68"/>
      <c r="Z649" s="69"/>
      <c r="AA649" s="69"/>
      <c r="AB649" s="69"/>
      <c r="AC649" s="69"/>
      <c r="AD649" s="70"/>
      <c r="AE649" s="71"/>
      <c r="AF649" s="68"/>
      <c r="AG649" s="69"/>
      <c r="AH649" s="69"/>
      <c r="AI649" s="69"/>
      <c r="AJ649" s="69"/>
      <c r="AK649" s="70"/>
      <c r="AL649" s="71"/>
      <c r="AM649" s="68"/>
      <c r="AN649" s="69"/>
      <c r="AO649" s="69"/>
      <c r="AP649" s="69"/>
      <c r="AQ649" s="69"/>
      <c r="AR649" s="70"/>
      <c r="AS649" s="71"/>
      <c r="AT649" s="68"/>
      <c r="AU649" s="69"/>
      <c r="AV649" s="69"/>
      <c r="AW649" s="69"/>
      <c r="AX649" s="69"/>
      <c r="AY649" s="70"/>
      <c r="AZ649" s="71"/>
      <c r="BA649" s="68"/>
      <c r="BB649" s="69"/>
      <c r="BC649" s="69"/>
      <c r="BD649" s="69"/>
      <c r="BE649" s="69"/>
      <c r="BF649" s="70"/>
      <c r="BG649" s="71"/>
      <c r="BH649" s="68"/>
      <c r="BI649" s="69"/>
      <c r="BJ649" s="69"/>
      <c r="BK649" s="69"/>
      <c r="BL649" s="69"/>
      <c r="BM649" s="70"/>
      <c r="BN649" s="71"/>
      <c r="BO649" s="68"/>
      <c r="BP649" s="69"/>
      <c r="BQ649" s="69"/>
      <c r="BR649" s="69"/>
      <c r="BS649" s="69"/>
      <c r="BT649" s="70"/>
      <c r="BU649" s="71"/>
      <c r="BV649" s="68"/>
      <c r="BW649" s="69"/>
      <c r="BX649" s="69"/>
      <c r="BY649" s="69"/>
      <c r="BZ649" s="69"/>
      <c r="CA649" s="70"/>
      <c r="CB649" s="71"/>
      <c r="CC649" s="68"/>
      <c r="CD649" s="69"/>
      <c r="CE649" s="69"/>
      <c r="CF649" s="69"/>
      <c r="CG649" s="69"/>
      <c r="CH649" s="70"/>
      <c r="CI649" s="71"/>
      <c r="CJ649" s="68"/>
      <c r="CK649" s="69"/>
      <c r="CL649" s="69"/>
      <c r="CM649" s="69"/>
      <c r="CN649" s="69"/>
      <c r="CO649" s="70"/>
      <c r="CP649" s="71"/>
      <c r="CQ649" s="68"/>
      <c r="CR649" s="69"/>
      <c r="CS649" s="69"/>
      <c r="CT649" s="69"/>
      <c r="CU649" s="69"/>
      <c r="CV649" s="70"/>
      <c r="CW649" s="71"/>
      <c r="CX649" s="68"/>
      <c r="CY649" s="69"/>
      <c r="CZ649" s="69"/>
      <c r="DA649" s="69"/>
      <c r="DB649" s="69"/>
      <c r="DC649" s="70"/>
      <c r="DD649" s="71"/>
      <c r="DE649" s="68"/>
      <c r="DF649" s="69"/>
      <c r="DG649" s="69"/>
      <c r="DH649" s="69"/>
      <c r="DI649" s="69"/>
      <c r="DJ649" s="70"/>
      <c r="DK649" s="71"/>
      <c r="DL649" s="68"/>
      <c r="DM649" s="69"/>
      <c r="DN649" s="69"/>
      <c r="DO649" s="69"/>
      <c r="DP649" s="69"/>
      <c r="DQ649" s="70"/>
      <c r="DR649" s="71"/>
      <c r="DS649" s="68"/>
      <c r="DT649" s="69"/>
      <c r="DU649" s="69"/>
      <c r="DV649" s="69"/>
      <c r="DW649" s="69"/>
      <c r="DX649" s="70"/>
      <c r="DY649" s="71"/>
      <c r="DZ649" s="68"/>
      <c r="EA649" s="69"/>
      <c r="EB649" s="69"/>
      <c r="EC649" s="69"/>
      <c r="ED649" s="69"/>
      <c r="EE649" s="70"/>
      <c r="EF649" s="71"/>
      <c r="EG649" s="70">
        <f t="shared" si="1076"/>
        <v>1</v>
      </c>
      <c r="EH649" s="73">
        <f t="shared" si="1077"/>
        <v>0</v>
      </c>
      <c r="EI649" s="70">
        <f t="shared" si="1078"/>
        <v>0</v>
      </c>
      <c r="EJ649" s="66">
        <f t="shared" si="1079"/>
        <v>0</v>
      </c>
      <c r="EM649" s="67"/>
    </row>
    <row r="650" spans="1:143" outlineLevel="1" x14ac:dyDescent="0.2">
      <c r="A650" s="302" t="s">
        <v>761</v>
      </c>
      <c r="B650" s="303" t="s">
        <v>185</v>
      </c>
      <c r="C650" s="306" t="str">
        <f>IFERROR(IFERROR(IF(MATCH(B650,[1]SINAPI!$A$3:$A$7037,0),(PROPER(VLOOKUP(B650,[1]SINAPI!$A$3:$E$7037,5,0))),0),IFERROR(IF(MATCH(B650,'[1]CDHU-182'!$A$9:$A$4098,0),(UPPER(VLOOKUP(B650,'[1]CDHU-182'!$A$9:$H$4098,8,0))),0),IFERROR(IF(MATCH(B650,[1]FDE!$A$7:$A$3232,0),(VLOOKUP(B650,[1]FDE!$A$7:$E$3232,5,0)),0),IF(MATCH(B650,'[1]SIURB Edif'!$A$2:$A$2699,0),(PROPER(VLOOKUP(B650,'[1]SIURB Edif'!A$2:E$2699,5,0))),0))))," ")</f>
        <v>CDHU-182</v>
      </c>
      <c r="D650" s="169" t="s">
        <v>874</v>
      </c>
      <c r="E650" s="170" t="s">
        <v>75</v>
      </c>
      <c r="F650" s="174">
        <v>1</v>
      </c>
      <c r="G650" s="74"/>
      <c r="H650" s="177">
        <f>ROUND(IFERROR(F650*G650," - "),2)</f>
        <v>0</v>
      </c>
      <c r="I650" s="178" t="e">
        <f>H650/$G$686</f>
        <v>#DIV/0!</v>
      </c>
      <c r="J650" s="19">
        <f t="shared" si="1075"/>
        <v>1</v>
      </c>
      <c r="K650" s="68">
        <f>SUM(L650:P650)</f>
        <v>0</v>
      </c>
      <c r="L650" s="69"/>
      <c r="M650" s="69"/>
      <c r="N650" s="69"/>
      <c r="O650" s="69"/>
      <c r="P650" s="69"/>
      <c r="Q650" s="73">
        <f>K650*$H650</f>
        <v>0</v>
      </c>
      <c r="R650" s="68">
        <f>SUM(S650:W650)</f>
        <v>0</v>
      </c>
      <c r="S650" s="69"/>
      <c r="T650" s="69"/>
      <c r="U650" s="69"/>
      <c r="V650" s="69"/>
      <c r="W650" s="69"/>
      <c r="X650" s="71">
        <f>R650*$H650</f>
        <v>0</v>
      </c>
      <c r="Y650" s="68">
        <f>SUM(Z650:AD650)</f>
        <v>0</v>
      </c>
      <c r="Z650" s="69"/>
      <c r="AA650" s="69"/>
      <c r="AB650" s="69"/>
      <c r="AC650" s="69"/>
      <c r="AD650" s="69"/>
      <c r="AE650" s="71">
        <f>Y650*$H650</f>
        <v>0</v>
      </c>
      <c r="AF650" s="68">
        <f>SUM(AG650:AK650)</f>
        <v>0</v>
      </c>
      <c r="AG650" s="69"/>
      <c r="AH650" s="69"/>
      <c r="AI650" s="69"/>
      <c r="AJ650" s="69"/>
      <c r="AK650" s="69"/>
      <c r="AL650" s="71">
        <f>AF650*$H650</f>
        <v>0</v>
      </c>
      <c r="AM650" s="68">
        <f>SUM(AN650:AR650)</f>
        <v>0</v>
      </c>
      <c r="AN650" s="69"/>
      <c r="AO650" s="69"/>
      <c r="AP650" s="69"/>
      <c r="AQ650" s="69"/>
      <c r="AR650" s="69"/>
      <c r="AS650" s="71">
        <f>AM650*$H650</f>
        <v>0</v>
      </c>
      <c r="AT650" s="68">
        <f>SUM(AU650:AY650)</f>
        <v>0</v>
      </c>
      <c r="AU650" s="69"/>
      <c r="AV650" s="69"/>
      <c r="AW650" s="69"/>
      <c r="AX650" s="69"/>
      <c r="AY650" s="69"/>
      <c r="AZ650" s="71">
        <f>AT650*$H650</f>
        <v>0</v>
      </c>
      <c r="BA650" s="68">
        <f>SUM(BB650:BF650)</f>
        <v>0</v>
      </c>
      <c r="BB650" s="69"/>
      <c r="BC650" s="69"/>
      <c r="BD650" s="69"/>
      <c r="BE650" s="69"/>
      <c r="BF650" s="69"/>
      <c r="BG650" s="71">
        <f>BA650*$H650</f>
        <v>0</v>
      </c>
      <c r="BH650" s="68">
        <f>SUM(BI650:BM650)</f>
        <v>0</v>
      </c>
      <c r="BI650" s="69"/>
      <c r="BJ650" s="69"/>
      <c r="BK650" s="69"/>
      <c r="BL650" s="69"/>
      <c r="BM650" s="69"/>
      <c r="BN650" s="71">
        <f>BH650*$H650</f>
        <v>0</v>
      </c>
      <c r="BO650" s="68">
        <f>SUM(BP650:BT650)</f>
        <v>0</v>
      </c>
      <c r="BP650" s="69"/>
      <c r="BQ650" s="69"/>
      <c r="BR650" s="69"/>
      <c r="BS650" s="69"/>
      <c r="BT650" s="69"/>
      <c r="BU650" s="71">
        <f>BO650*$H650</f>
        <v>0</v>
      </c>
      <c r="BV650" s="68">
        <f>SUM(BW650:CA650)</f>
        <v>0</v>
      </c>
      <c r="BW650" s="69"/>
      <c r="BX650" s="69"/>
      <c r="BY650" s="69"/>
      <c r="BZ650" s="69"/>
      <c r="CA650" s="69"/>
      <c r="CB650" s="71">
        <f>BV650*$H650</f>
        <v>0</v>
      </c>
      <c r="CC650" s="68">
        <f>SUM(CD650:CH650)</f>
        <v>0</v>
      </c>
      <c r="CD650" s="69"/>
      <c r="CE650" s="69"/>
      <c r="CF650" s="69"/>
      <c r="CG650" s="69"/>
      <c r="CH650" s="69"/>
      <c r="CI650" s="71">
        <f>CC650*$H650</f>
        <v>0</v>
      </c>
      <c r="CJ650" s="68">
        <f>SUM(CK650:CO650)</f>
        <v>0</v>
      </c>
      <c r="CK650" s="69"/>
      <c r="CL650" s="69"/>
      <c r="CM650" s="69"/>
      <c r="CN650" s="69"/>
      <c r="CO650" s="69"/>
      <c r="CP650" s="71">
        <f>CJ650*$H650</f>
        <v>0</v>
      </c>
      <c r="CQ650" s="68">
        <f>SUM(CR650:CV650)</f>
        <v>0</v>
      </c>
      <c r="CR650" s="69"/>
      <c r="CS650" s="69"/>
      <c r="CT650" s="69"/>
      <c r="CU650" s="69"/>
      <c r="CV650" s="69"/>
      <c r="CW650" s="71">
        <f>CQ650*$H650</f>
        <v>0</v>
      </c>
      <c r="CX650" s="68">
        <f>SUM(CY650:DC650)</f>
        <v>0</v>
      </c>
      <c r="CY650" s="69"/>
      <c r="CZ650" s="69"/>
      <c r="DA650" s="69"/>
      <c r="DB650" s="69"/>
      <c r="DC650" s="69"/>
      <c r="DD650" s="71">
        <f>CX650*$H650</f>
        <v>0</v>
      </c>
      <c r="DE650" s="68">
        <f>SUM(DF650:DJ650)</f>
        <v>0</v>
      </c>
      <c r="DF650" s="69"/>
      <c r="DG650" s="69"/>
      <c r="DH650" s="69"/>
      <c r="DI650" s="69"/>
      <c r="DJ650" s="69"/>
      <c r="DK650" s="71">
        <f>DE650*$H650</f>
        <v>0</v>
      </c>
      <c r="DL650" s="68">
        <f>SUM(DM650:DQ650)</f>
        <v>0</v>
      </c>
      <c r="DM650" s="69"/>
      <c r="DN650" s="69"/>
      <c r="DO650" s="69"/>
      <c r="DP650" s="69"/>
      <c r="DQ650" s="69"/>
      <c r="DR650" s="71">
        <f>DL650*$H650</f>
        <v>0</v>
      </c>
      <c r="DS650" s="68">
        <f>SUM(DT650:DX650)</f>
        <v>0</v>
      </c>
      <c r="DT650" s="69"/>
      <c r="DU650" s="69"/>
      <c r="DV650" s="69"/>
      <c r="DW650" s="69"/>
      <c r="DX650" s="69"/>
      <c r="DY650" s="71">
        <f>DS650*$H650</f>
        <v>0</v>
      </c>
      <c r="DZ650" s="68">
        <f>SUM(EA650:EE650)</f>
        <v>0</v>
      </c>
      <c r="EA650" s="69"/>
      <c r="EB650" s="69"/>
      <c r="EC650" s="69"/>
      <c r="ED650" s="69"/>
      <c r="EE650" s="69"/>
      <c r="EF650" s="71">
        <f>DZ650*$H650</f>
        <v>0</v>
      </c>
      <c r="EG650" s="70">
        <f t="shared" si="1076"/>
        <v>1</v>
      </c>
      <c r="EH650" s="73">
        <f t="shared" si="1077"/>
        <v>0</v>
      </c>
      <c r="EI650" s="70">
        <f t="shared" si="1078"/>
        <v>0</v>
      </c>
      <c r="EJ650" s="66">
        <f t="shared" si="1079"/>
        <v>0</v>
      </c>
      <c r="EM650" s="67"/>
    </row>
    <row r="651" spans="1:143" outlineLevel="1" x14ac:dyDescent="0.2">
      <c r="A651" s="313" t="s">
        <v>762</v>
      </c>
      <c r="B651" s="314"/>
      <c r="C651" s="307"/>
      <c r="D651" s="176" t="s">
        <v>600</v>
      </c>
      <c r="E651" s="28">
        <f>SUM(H652:H654)</f>
        <v>0</v>
      </c>
      <c r="F651" s="28"/>
      <c r="G651" s="28"/>
      <c r="H651" s="28"/>
      <c r="I651" s="27" t="e">
        <f>E651/$G$686</f>
        <v>#DIV/0!</v>
      </c>
      <c r="J651" s="19">
        <f t="shared" si="1075"/>
        <v>1</v>
      </c>
      <c r="K651" s="68"/>
      <c r="L651" s="69"/>
      <c r="M651" s="69"/>
      <c r="N651" s="69"/>
      <c r="O651" s="69"/>
      <c r="P651" s="70"/>
      <c r="Q651" s="73"/>
      <c r="R651" s="68"/>
      <c r="S651" s="69"/>
      <c r="T651" s="69"/>
      <c r="U651" s="69"/>
      <c r="V651" s="69"/>
      <c r="W651" s="70"/>
      <c r="X651" s="71"/>
      <c r="Y651" s="68"/>
      <c r="Z651" s="69"/>
      <c r="AA651" s="69"/>
      <c r="AB651" s="69"/>
      <c r="AC651" s="69"/>
      <c r="AD651" s="70"/>
      <c r="AE651" s="71"/>
      <c r="AF651" s="68"/>
      <c r="AG651" s="69"/>
      <c r="AH651" s="69"/>
      <c r="AI651" s="69"/>
      <c r="AJ651" s="69"/>
      <c r="AK651" s="70"/>
      <c r="AL651" s="71"/>
      <c r="AM651" s="68"/>
      <c r="AN651" s="69"/>
      <c r="AO651" s="69"/>
      <c r="AP651" s="69"/>
      <c r="AQ651" s="69"/>
      <c r="AR651" s="70"/>
      <c r="AS651" s="71"/>
      <c r="AT651" s="68"/>
      <c r="AU651" s="69"/>
      <c r="AV651" s="69"/>
      <c r="AW651" s="69"/>
      <c r="AX651" s="69"/>
      <c r="AY651" s="70"/>
      <c r="AZ651" s="71"/>
      <c r="BA651" s="68"/>
      <c r="BB651" s="69"/>
      <c r="BC651" s="69"/>
      <c r="BD651" s="69"/>
      <c r="BE651" s="69"/>
      <c r="BF651" s="70"/>
      <c r="BG651" s="71"/>
      <c r="BH651" s="68"/>
      <c r="BI651" s="69"/>
      <c r="BJ651" s="69"/>
      <c r="BK651" s="69"/>
      <c r="BL651" s="69"/>
      <c r="BM651" s="70"/>
      <c r="BN651" s="71"/>
      <c r="BO651" s="68"/>
      <c r="BP651" s="69"/>
      <c r="BQ651" s="69"/>
      <c r="BR651" s="69"/>
      <c r="BS651" s="69"/>
      <c r="BT651" s="70"/>
      <c r="BU651" s="71"/>
      <c r="BV651" s="68"/>
      <c r="BW651" s="69"/>
      <c r="BX651" s="69"/>
      <c r="BY651" s="69"/>
      <c r="BZ651" s="69"/>
      <c r="CA651" s="70"/>
      <c r="CB651" s="71"/>
      <c r="CC651" s="68"/>
      <c r="CD651" s="69"/>
      <c r="CE651" s="69"/>
      <c r="CF651" s="69"/>
      <c r="CG651" s="69"/>
      <c r="CH651" s="70"/>
      <c r="CI651" s="71"/>
      <c r="CJ651" s="68"/>
      <c r="CK651" s="69"/>
      <c r="CL651" s="69"/>
      <c r="CM651" s="69"/>
      <c r="CN651" s="69"/>
      <c r="CO651" s="70"/>
      <c r="CP651" s="71"/>
      <c r="CQ651" s="68"/>
      <c r="CR651" s="69"/>
      <c r="CS651" s="69"/>
      <c r="CT651" s="69"/>
      <c r="CU651" s="69"/>
      <c r="CV651" s="70"/>
      <c r="CW651" s="71"/>
      <c r="CX651" s="68"/>
      <c r="CY651" s="69"/>
      <c r="CZ651" s="69"/>
      <c r="DA651" s="69"/>
      <c r="DB651" s="69"/>
      <c r="DC651" s="70"/>
      <c r="DD651" s="71"/>
      <c r="DE651" s="68"/>
      <c r="DF651" s="69"/>
      <c r="DG651" s="69"/>
      <c r="DH651" s="69"/>
      <c r="DI651" s="69"/>
      <c r="DJ651" s="70"/>
      <c r="DK651" s="71"/>
      <c r="DL651" s="68"/>
      <c r="DM651" s="69"/>
      <c r="DN651" s="69"/>
      <c r="DO651" s="69"/>
      <c r="DP651" s="69"/>
      <c r="DQ651" s="70"/>
      <c r="DR651" s="71"/>
      <c r="DS651" s="68"/>
      <c r="DT651" s="69"/>
      <c r="DU651" s="69"/>
      <c r="DV651" s="69"/>
      <c r="DW651" s="69"/>
      <c r="DX651" s="70"/>
      <c r="DY651" s="71"/>
      <c r="DZ651" s="68"/>
      <c r="EA651" s="69"/>
      <c r="EB651" s="69"/>
      <c r="EC651" s="69"/>
      <c r="ED651" s="69"/>
      <c r="EE651" s="70"/>
      <c r="EF651" s="71"/>
      <c r="EG651" s="70">
        <f t="shared" si="1076"/>
        <v>1</v>
      </c>
      <c r="EH651" s="73">
        <f t="shared" si="1077"/>
        <v>0</v>
      </c>
      <c r="EI651" s="70">
        <f t="shared" si="1078"/>
        <v>0</v>
      </c>
      <c r="EJ651" s="66">
        <f t="shared" si="1079"/>
        <v>0</v>
      </c>
      <c r="EM651" s="67"/>
    </row>
    <row r="652" spans="1:143" ht="25.5" outlineLevel="1" x14ac:dyDescent="0.2">
      <c r="A652" s="302" t="s">
        <v>763</v>
      </c>
      <c r="B652" s="303" t="s">
        <v>262</v>
      </c>
      <c r="C652" s="306" t="str">
        <f>IFERROR(IFERROR(IF(MATCH(B652,[1]SINAPI!$A$3:$A$7037,0),(PROPER(VLOOKUP(B652,[1]SINAPI!$A$3:$E$7037,5,0))),0),IFERROR(IF(MATCH(B652,'[1]CDHU-182'!$A$9:$A$4098,0),(UPPER(VLOOKUP(B652,'[1]CDHU-182'!$A$9:$H$4098,8,0))),0),IFERROR(IF(MATCH(B652,[1]FDE!$A$7:$A$3232,0),(VLOOKUP(B652,[1]FDE!$A$7:$E$3232,5,0)),0),IF(MATCH(B652,'[1]SIURB Edif'!$A$2:$A$2699,0),(PROPER(VLOOKUP(B652,'[1]SIURB Edif'!A$2:E$2699,5,0))),0))))," ")</f>
        <v>CDHU-182</v>
      </c>
      <c r="D652" s="169" t="s">
        <v>856</v>
      </c>
      <c r="E652" s="170" t="s">
        <v>22</v>
      </c>
      <c r="F652" s="174">
        <v>66.069999999999993</v>
      </c>
      <c r="G652" s="74"/>
      <c r="H652" s="177">
        <f>ROUND(IFERROR(F652*G652," - "),2)</f>
        <v>0</v>
      </c>
      <c r="I652" s="178" t="e">
        <f>H652/$G$686</f>
        <v>#DIV/0!</v>
      </c>
      <c r="J652" s="19">
        <f t="shared" si="1075"/>
        <v>1</v>
      </c>
      <c r="K652" s="68">
        <f>SUM(L652:P652)</f>
        <v>0</v>
      </c>
      <c r="L652" s="69"/>
      <c r="M652" s="69"/>
      <c r="N652" s="69"/>
      <c r="O652" s="69"/>
      <c r="P652" s="69"/>
      <c r="Q652" s="73">
        <f>K652*$H652</f>
        <v>0</v>
      </c>
      <c r="R652" s="68">
        <f>SUM(S652:W652)</f>
        <v>0</v>
      </c>
      <c r="S652" s="69"/>
      <c r="T652" s="69"/>
      <c r="U652" s="69"/>
      <c r="V652" s="69"/>
      <c r="W652" s="69"/>
      <c r="X652" s="71">
        <f>R652*$H652</f>
        <v>0</v>
      </c>
      <c r="Y652" s="68">
        <f>SUM(Z652:AD652)</f>
        <v>0</v>
      </c>
      <c r="Z652" s="69"/>
      <c r="AA652" s="69"/>
      <c r="AB652" s="69"/>
      <c r="AC652" s="69"/>
      <c r="AD652" s="69"/>
      <c r="AE652" s="71">
        <f>Y652*$H652</f>
        <v>0</v>
      </c>
      <c r="AF652" s="68">
        <f>SUM(AG652:AK652)</f>
        <v>0</v>
      </c>
      <c r="AG652" s="69"/>
      <c r="AH652" s="69"/>
      <c r="AI652" s="69"/>
      <c r="AJ652" s="69"/>
      <c r="AK652" s="69"/>
      <c r="AL652" s="71">
        <f>AF652*$H652</f>
        <v>0</v>
      </c>
      <c r="AM652" s="68">
        <f>SUM(AN652:AR652)</f>
        <v>0</v>
      </c>
      <c r="AN652" s="69"/>
      <c r="AO652" s="69"/>
      <c r="AP652" s="69"/>
      <c r="AQ652" s="69"/>
      <c r="AR652" s="69"/>
      <c r="AS652" s="71">
        <f>AM652*$H652</f>
        <v>0</v>
      </c>
      <c r="AT652" s="68">
        <f>SUM(AU652:AY652)</f>
        <v>0</v>
      </c>
      <c r="AU652" s="69"/>
      <c r="AV652" s="69"/>
      <c r="AW652" s="69"/>
      <c r="AX652" s="69"/>
      <c r="AY652" s="69"/>
      <c r="AZ652" s="71">
        <f>AT652*$H652</f>
        <v>0</v>
      </c>
      <c r="BA652" s="68">
        <f>SUM(BB652:BF652)</f>
        <v>0</v>
      </c>
      <c r="BB652" s="69"/>
      <c r="BC652" s="69"/>
      <c r="BD652" s="69"/>
      <c r="BE652" s="69"/>
      <c r="BF652" s="69"/>
      <c r="BG652" s="71">
        <f>BA652*$H652</f>
        <v>0</v>
      </c>
      <c r="BH652" s="68">
        <f>SUM(BI652:BM652)</f>
        <v>0</v>
      </c>
      <c r="BI652" s="69"/>
      <c r="BJ652" s="69"/>
      <c r="BK652" s="69"/>
      <c r="BL652" s="69"/>
      <c r="BM652" s="69"/>
      <c r="BN652" s="71">
        <f>BH652*$H652</f>
        <v>0</v>
      </c>
      <c r="BO652" s="68">
        <f>SUM(BP652:BT652)</f>
        <v>0</v>
      </c>
      <c r="BP652" s="69"/>
      <c r="BQ652" s="69"/>
      <c r="BR652" s="69"/>
      <c r="BS652" s="69"/>
      <c r="BT652" s="69"/>
      <c r="BU652" s="71">
        <f>BO652*$H652</f>
        <v>0</v>
      </c>
      <c r="BV652" s="68">
        <f>SUM(BW652:CA652)</f>
        <v>0</v>
      </c>
      <c r="BW652" s="69"/>
      <c r="BX652" s="69"/>
      <c r="BY652" s="69"/>
      <c r="BZ652" s="69"/>
      <c r="CA652" s="69"/>
      <c r="CB652" s="71">
        <f>BV652*$H652</f>
        <v>0</v>
      </c>
      <c r="CC652" s="68">
        <f>SUM(CD652:CH652)</f>
        <v>0</v>
      </c>
      <c r="CD652" s="69"/>
      <c r="CE652" s="69"/>
      <c r="CF652" s="69"/>
      <c r="CG652" s="69"/>
      <c r="CH652" s="69"/>
      <c r="CI652" s="71">
        <f>CC652*$H652</f>
        <v>0</v>
      </c>
      <c r="CJ652" s="68">
        <f>SUM(CK652:CO652)</f>
        <v>0</v>
      </c>
      <c r="CK652" s="69"/>
      <c r="CL652" s="69"/>
      <c r="CM652" s="69"/>
      <c r="CN652" s="69"/>
      <c r="CO652" s="69"/>
      <c r="CP652" s="71">
        <f>CJ652*$H652</f>
        <v>0</v>
      </c>
      <c r="CQ652" s="68">
        <f>SUM(CR652:CV652)</f>
        <v>0</v>
      </c>
      <c r="CR652" s="69"/>
      <c r="CS652" s="69"/>
      <c r="CT652" s="69"/>
      <c r="CU652" s="69"/>
      <c r="CV652" s="69"/>
      <c r="CW652" s="71">
        <f>CQ652*$H652</f>
        <v>0</v>
      </c>
      <c r="CX652" s="68">
        <f>SUM(CY652:DC652)</f>
        <v>0</v>
      </c>
      <c r="CY652" s="69"/>
      <c r="CZ652" s="69"/>
      <c r="DA652" s="69"/>
      <c r="DB652" s="69"/>
      <c r="DC652" s="69"/>
      <c r="DD652" s="71">
        <f>CX652*$H652</f>
        <v>0</v>
      </c>
      <c r="DE652" s="68">
        <f>SUM(DF652:DJ652)</f>
        <v>0</v>
      </c>
      <c r="DF652" s="69"/>
      <c r="DG652" s="69"/>
      <c r="DH652" s="69"/>
      <c r="DI652" s="69"/>
      <c r="DJ652" s="69"/>
      <c r="DK652" s="71">
        <f>DE652*$H652</f>
        <v>0</v>
      </c>
      <c r="DL652" s="68">
        <f>SUM(DM652:DQ652)</f>
        <v>0</v>
      </c>
      <c r="DM652" s="69"/>
      <c r="DN652" s="69"/>
      <c r="DO652" s="69"/>
      <c r="DP652" s="69"/>
      <c r="DQ652" s="69"/>
      <c r="DR652" s="71">
        <f>DL652*$H652</f>
        <v>0</v>
      </c>
      <c r="DS652" s="68">
        <f>SUM(DT652:DX652)</f>
        <v>0</v>
      </c>
      <c r="DT652" s="69"/>
      <c r="DU652" s="69"/>
      <c r="DV652" s="69"/>
      <c r="DW652" s="69"/>
      <c r="DX652" s="69"/>
      <c r="DY652" s="71">
        <f>DS652*$H652</f>
        <v>0</v>
      </c>
      <c r="DZ652" s="68">
        <f>SUM(EA652:EE652)</f>
        <v>0</v>
      </c>
      <c r="EA652" s="69"/>
      <c r="EB652" s="69"/>
      <c r="EC652" s="69"/>
      <c r="ED652" s="69"/>
      <c r="EE652" s="69"/>
      <c r="EF652" s="71">
        <f>DZ652*$H652</f>
        <v>0</v>
      </c>
      <c r="EG652" s="70">
        <f t="shared" si="1076"/>
        <v>1</v>
      </c>
      <c r="EH652" s="73">
        <f t="shared" si="1077"/>
        <v>0</v>
      </c>
      <c r="EI652" s="70">
        <f t="shared" si="1078"/>
        <v>0</v>
      </c>
      <c r="EJ652" s="66">
        <f t="shared" si="1079"/>
        <v>0</v>
      </c>
      <c r="EM652" s="67"/>
    </row>
    <row r="653" spans="1:143" outlineLevel="1" x14ac:dyDescent="0.2">
      <c r="A653" s="302" t="s">
        <v>764</v>
      </c>
      <c r="B653" s="303" t="s">
        <v>260</v>
      </c>
      <c r="C653" s="306" t="str">
        <f>IFERROR(IFERROR(IF(MATCH(B653,[1]SINAPI!$A$3:$A$7037,0),(PROPER(VLOOKUP(B653,[1]SINAPI!$A$3:$E$7037,5,0))),0),IFERROR(IF(MATCH(B653,'[1]CDHU-182'!$A$9:$A$4098,0),(UPPER(VLOOKUP(B653,'[1]CDHU-182'!$A$9:$H$4098,8,0))),0),IFERROR(IF(MATCH(B653,[1]FDE!$A$7:$A$3232,0),(VLOOKUP(B653,[1]FDE!$A$7:$E$3232,5,0)),0),IF(MATCH(B653,'[1]SIURB Edif'!$A$2:$A$2699,0),(PROPER(VLOOKUP(B653,'[1]SIURB Edif'!A$2:E$2699,5,0))),0))))," ")</f>
        <v>CDHU-182</v>
      </c>
      <c r="D653" s="169" t="s">
        <v>857</v>
      </c>
      <c r="E653" s="170" t="s">
        <v>22</v>
      </c>
      <c r="F653" s="174">
        <v>748</v>
      </c>
      <c r="G653" s="74"/>
      <c r="H653" s="177">
        <f t="shared" ref="H653:H654" si="1313">ROUND(IFERROR(F653*G653," - "),2)</f>
        <v>0</v>
      </c>
      <c r="I653" s="178" t="e">
        <f>H653/$G$686</f>
        <v>#DIV/0!</v>
      </c>
      <c r="J653" s="19">
        <f t="shared" si="1075"/>
        <v>1</v>
      </c>
      <c r="K653" s="68">
        <f t="shared" ref="K653:K654" si="1314">SUM(L653:P653)</f>
        <v>0</v>
      </c>
      <c r="L653" s="69"/>
      <c r="M653" s="69"/>
      <c r="N653" s="69"/>
      <c r="O653" s="69"/>
      <c r="P653" s="69"/>
      <c r="Q653" s="73">
        <f t="shared" ref="Q653:Q654" si="1315">K653*$H653</f>
        <v>0</v>
      </c>
      <c r="R653" s="68">
        <f t="shared" ref="R653:R654" si="1316">SUM(S653:W653)</f>
        <v>0</v>
      </c>
      <c r="S653" s="69"/>
      <c r="T653" s="69"/>
      <c r="U653" s="69"/>
      <c r="V653" s="69"/>
      <c r="W653" s="69"/>
      <c r="X653" s="71">
        <f t="shared" ref="X653:X654" si="1317">R653*$H653</f>
        <v>0</v>
      </c>
      <c r="Y653" s="68">
        <f t="shared" ref="Y653:Y654" si="1318">SUM(Z653:AD653)</f>
        <v>0</v>
      </c>
      <c r="Z653" s="69"/>
      <c r="AA653" s="69"/>
      <c r="AB653" s="69"/>
      <c r="AC653" s="69"/>
      <c r="AD653" s="69"/>
      <c r="AE653" s="71">
        <f t="shared" ref="AE653:AE654" si="1319">Y653*$H653</f>
        <v>0</v>
      </c>
      <c r="AF653" s="68">
        <f t="shared" ref="AF653:AF654" si="1320">SUM(AG653:AK653)</f>
        <v>0</v>
      </c>
      <c r="AG653" s="69"/>
      <c r="AH653" s="69"/>
      <c r="AI653" s="69"/>
      <c r="AJ653" s="69"/>
      <c r="AK653" s="69"/>
      <c r="AL653" s="71">
        <f t="shared" ref="AL653:AL654" si="1321">AF653*$H653</f>
        <v>0</v>
      </c>
      <c r="AM653" s="68">
        <f t="shared" ref="AM653:AM654" si="1322">SUM(AN653:AR653)</f>
        <v>0</v>
      </c>
      <c r="AN653" s="69"/>
      <c r="AO653" s="69"/>
      <c r="AP653" s="69"/>
      <c r="AQ653" s="69"/>
      <c r="AR653" s="69"/>
      <c r="AS653" s="71">
        <f t="shared" ref="AS653:AS654" si="1323">AM653*$H653</f>
        <v>0</v>
      </c>
      <c r="AT653" s="68">
        <f t="shared" ref="AT653:AT654" si="1324">SUM(AU653:AY653)</f>
        <v>0</v>
      </c>
      <c r="AU653" s="69"/>
      <c r="AV653" s="69"/>
      <c r="AW653" s="69"/>
      <c r="AX653" s="69"/>
      <c r="AY653" s="69"/>
      <c r="AZ653" s="71">
        <f t="shared" ref="AZ653:AZ654" si="1325">AT653*$H653</f>
        <v>0</v>
      </c>
      <c r="BA653" s="68">
        <f t="shared" ref="BA653:BA654" si="1326">SUM(BB653:BF653)</f>
        <v>0</v>
      </c>
      <c r="BB653" s="69"/>
      <c r="BC653" s="69"/>
      <c r="BD653" s="69"/>
      <c r="BE653" s="69"/>
      <c r="BF653" s="69"/>
      <c r="BG653" s="71">
        <f t="shared" ref="BG653:BG654" si="1327">BA653*$H653</f>
        <v>0</v>
      </c>
      <c r="BH653" s="68">
        <f t="shared" ref="BH653:BH654" si="1328">SUM(BI653:BM653)</f>
        <v>0</v>
      </c>
      <c r="BI653" s="69"/>
      <c r="BJ653" s="69"/>
      <c r="BK653" s="69"/>
      <c r="BL653" s="69"/>
      <c r="BM653" s="69"/>
      <c r="BN653" s="71">
        <f t="shared" ref="BN653:BN654" si="1329">BH653*$H653</f>
        <v>0</v>
      </c>
      <c r="BO653" s="68">
        <f t="shared" ref="BO653:BO654" si="1330">SUM(BP653:BT653)</f>
        <v>0</v>
      </c>
      <c r="BP653" s="69"/>
      <c r="BQ653" s="69"/>
      <c r="BR653" s="69"/>
      <c r="BS653" s="69"/>
      <c r="BT653" s="69"/>
      <c r="BU653" s="71">
        <f t="shared" ref="BU653:BU654" si="1331">BO653*$H653</f>
        <v>0</v>
      </c>
      <c r="BV653" s="68">
        <f t="shared" ref="BV653:BV654" si="1332">SUM(BW653:CA653)</f>
        <v>0</v>
      </c>
      <c r="BW653" s="69"/>
      <c r="BX653" s="69"/>
      <c r="BY653" s="69"/>
      <c r="BZ653" s="69"/>
      <c r="CA653" s="69"/>
      <c r="CB653" s="71">
        <f t="shared" ref="CB653:CB654" si="1333">BV653*$H653</f>
        <v>0</v>
      </c>
      <c r="CC653" s="68">
        <f t="shared" ref="CC653:CC654" si="1334">SUM(CD653:CH653)</f>
        <v>0</v>
      </c>
      <c r="CD653" s="69"/>
      <c r="CE653" s="69"/>
      <c r="CF653" s="69"/>
      <c r="CG653" s="69"/>
      <c r="CH653" s="69"/>
      <c r="CI653" s="71">
        <f t="shared" ref="CI653:CI654" si="1335">CC653*$H653</f>
        <v>0</v>
      </c>
      <c r="CJ653" s="68">
        <f t="shared" ref="CJ653:CJ654" si="1336">SUM(CK653:CO653)</f>
        <v>0</v>
      </c>
      <c r="CK653" s="69"/>
      <c r="CL653" s="69"/>
      <c r="CM653" s="69"/>
      <c r="CN653" s="69"/>
      <c r="CO653" s="69"/>
      <c r="CP653" s="71">
        <f t="shared" ref="CP653:CP654" si="1337">CJ653*$H653</f>
        <v>0</v>
      </c>
      <c r="CQ653" s="68">
        <f t="shared" ref="CQ653:CQ654" si="1338">SUM(CR653:CV653)</f>
        <v>0</v>
      </c>
      <c r="CR653" s="69"/>
      <c r="CS653" s="69"/>
      <c r="CT653" s="69"/>
      <c r="CU653" s="69"/>
      <c r="CV653" s="69"/>
      <c r="CW653" s="71">
        <f t="shared" ref="CW653:CW654" si="1339">CQ653*$H653</f>
        <v>0</v>
      </c>
      <c r="CX653" s="68">
        <f t="shared" ref="CX653:CX654" si="1340">SUM(CY653:DC653)</f>
        <v>0</v>
      </c>
      <c r="CY653" s="69"/>
      <c r="CZ653" s="69"/>
      <c r="DA653" s="69"/>
      <c r="DB653" s="69"/>
      <c r="DC653" s="69"/>
      <c r="DD653" s="71">
        <f t="shared" ref="DD653:DD654" si="1341">CX653*$H653</f>
        <v>0</v>
      </c>
      <c r="DE653" s="68">
        <f t="shared" ref="DE653:DE654" si="1342">SUM(DF653:DJ653)</f>
        <v>0</v>
      </c>
      <c r="DF653" s="69"/>
      <c r="DG653" s="69"/>
      <c r="DH653" s="69"/>
      <c r="DI653" s="69"/>
      <c r="DJ653" s="69"/>
      <c r="DK653" s="71">
        <f t="shared" ref="DK653:DK654" si="1343">DE653*$H653</f>
        <v>0</v>
      </c>
      <c r="DL653" s="68">
        <f t="shared" ref="DL653:DL654" si="1344">SUM(DM653:DQ653)</f>
        <v>0</v>
      </c>
      <c r="DM653" s="69"/>
      <c r="DN653" s="69"/>
      <c r="DO653" s="69"/>
      <c r="DP653" s="69"/>
      <c r="DQ653" s="69"/>
      <c r="DR653" s="71">
        <f t="shared" ref="DR653:DR654" si="1345">DL653*$H653</f>
        <v>0</v>
      </c>
      <c r="DS653" s="68">
        <f t="shared" ref="DS653:DS654" si="1346">SUM(DT653:DX653)</f>
        <v>0</v>
      </c>
      <c r="DT653" s="69"/>
      <c r="DU653" s="69"/>
      <c r="DV653" s="69"/>
      <c r="DW653" s="69"/>
      <c r="DX653" s="69"/>
      <c r="DY653" s="71">
        <f t="shared" ref="DY653:DY654" si="1347">DS653*$H653</f>
        <v>0</v>
      </c>
      <c r="DZ653" s="68">
        <f t="shared" ref="DZ653:DZ654" si="1348">SUM(EA653:EE653)</f>
        <v>0</v>
      </c>
      <c r="EA653" s="69"/>
      <c r="EB653" s="69"/>
      <c r="EC653" s="69"/>
      <c r="ED653" s="69"/>
      <c r="EE653" s="69"/>
      <c r="EF653" s="71">
        <f t="shared" ref="EF653:EF654" si="1349">DZ653*$H653</f>
        <v>0</v>
      </c>
      <c r="EG653" s="70">
        <f t="shared" si="1076"/>
        <v>1</v>
      </c>
      <c r="EH653" s="73">
        <f t="shared" si="1077"/>
        <v>0</v>
      </c>
      <c r="EI653" s="70">
        <f t="shared" si="1078"/>
        <v>0</v>
      </c>
      <c r="EJ653" s="66">
        <f t="shared" si="1079"/>
        <v>0</v>
      </c>
      <c r="EM653" s="67"/>
    </row>
    <row r="654" spans="1:143" outlineLevel="1" x14ac:dyDescent="0.2">
      <c r="A654" s="302" t="s">
        <v>765</v>
      </c>
      <c r="B654" s="303" t="s">
        <v>261</v>
      </c>
      <c r="C654" s="306" t="str">
        <f>IFERROR(IFERROR(IF(MATCH(B654,[1]SINAPI!$A$3:$A$7037,0),(PROPER(VLOOKUP(B654,[1]SINAPI!$A$3:$E$7037,5,0))),0),IFERROR(IF(MATCH(B654,'[1]CDHU-182'!$A$9:$A$4098,0),(UPPER(VLOOKUP(B654,'[1]CDHU-182'!$A$9:$H$4098,8,0))),0),IFERROR(IF(MATCH(B654,[1]FDE!$A$7:$A$3232,0),(VLOOKUP(B654,[1]FDE!$A$7:$E$3232,5,0)),0),IF(MATCH(B654,'[1]SIURB Edif'!$A$2:$A$2699,0),(PROPER(VLOOKUP(B654,'[1]SIURB Edif'!A$2:E$2699,5,0))),0))))," ")</f>
        <v>CDHU-182</v>
      </c>
      <c r="D654" s="169" t="s">
        <v>858</v>
      </c>
      <c r="E654" s="170" t="s">
        <v>22</v>
      </c>
      <c r="F654" s="174">
        <v>101.2</v>
      </c>
      <c r="G654" s="74"/>
      <c r="H654" s="177">
        <f t="shared" si="1313"/>
        <v>0</v>
      </c>
      <c r="I654" s="178" t="e">
        <f>H654/$G$686</f>
        <v>#DIV/0!</v>
      </c>
      <c r="J654" s="19">
        <f t="shared" si="1075"/>
        <v>1</v>
      </c>
      <c r="K654" s="68">
        <f t="shared" si="1314"/>
        <v>0</v>
      </c>
      <c r="L654" s="69"/>
      <c r="M654" s="69"/>
      <c r="N654" s="69"/>
      <c r="O654" s="69"/>
      <c r="P654" s="69"/>
      <c r="Q654" s="73">
        <f t="shared" si="1315"/>
        <v>0</v>
      </c>
      <c r="R654" s="68">
        <f t="shared" si="1316"/>
        <v>0</v>
      </c>
      <c r="S654" s="69"/>
      <c r="T654" s="69"/>
      <c r="U654" s="69"/>
      <c r="V654" s="69"/>
      <c r="W654" s="69"/>
      <c r="X654" s="71">
        <f t="shared" si="1317"/>
        <v>0</v>
      </c>
      <c r="Y654" s="68">
        <f t="shared" si="1318"/>
        <v>0</v>
      </c>
      <c r="Z654" s="69"/>
      <c r="AA654" s="69"/>
      <c r="AB654" s="69"/>
      <c r="AC654" s="69"/>
      <c r="AD654" s="69"/>
      <c r="AE654" s="71">
        <f t="shared" si="1319"/>
        <v>0</v>
      </c>
      <c r="AF654" s="68">
        <f t="shared" si="1320"/>
        <v>0</v>
      </c>
      <c r="AG654" s="69"/>
      <c r="AH654" s="69"/>
      <c r="AI654" s="69"/>
      <c r="AJ654" s="69"/>
      <c r="AK654" s="69"/>
      <c r="AL654" s="71">
        <f t="shared" si="1321"/>
        <v>0</v>
      </c>
      <c r="AM654" s="68">
        <f t="shared" si="1322"/>
        <v>0</v>
      </c>
      <c r="AN654" s="69"/>
      <c r="AO654" s="69"/>
      <c r="AP654" s="69"/>
      <c r="AQ654" s="69"/>
      <c r="AR654" s="69"/>
      <c r="AS654" s="71">
        <f t="shared" si="1323"/>
        <v>0</v>
      </c>
      <c r="AT654" s="68">
        <f t="shared" si="1324"/>
        <v>0</v>
      </c>
      <c r="AU654" s="69"/>
      <c r="AV654" s="69"/>
      <c r="AW654" s="69"/>
      <c r="AX654" s="69"/>
      <c r="AY654" s="69"/>
      <c r="AZ654" s="71">
        <f t="shared" si="1325"/>
        <v>0</v>
      </c>
      <c r="BA654" s="68">
        <f t="shared" si="1326"/>
        <v>0</v>
      </c>
      <c r="BB654" s="69"/>
      <c r="BC654" s="69"/>
      <c r="BD654" s="69"/>
      <c r="BE654" s="69"/>
      <c r="BF654" s="69"/>
      <c r="BG654" s="71">
        <f t="shared" si="1327"/>
        <v>0</v>
      </c>
      <c r="BH654" s="68">
        <f t="shared" si="1328"/>
        <v>0</v>
      </c>
      <c r="BI654" s="69"/>
      <c r="BJ654" s="69"/>
      <c r="BK654" s="69"/>
      <c r="BL654" s="69"/>
      <c r="BM654" s="69"/>
      <c r="BN654" s="71">
        <f t="shared" si="1329"/>
        <v>0</v>
      </c>
      <c r="BO654" s="68">
        <f t="shared" si="1330"/>
        <v>0</v>
      </c>
      <c r="BP654" s="69"/>
      <c r="BQ654" s="69"/>
      <c r="BR654" s="69"/>
      <c r="BS654" s="69"/>
      <c r="BT654" s="69"/>
      <c r="BU654" s="71">
        <f t="shared" si="1331"/>
        <v>0</v>
      </c>
      <c r="BV654" s="68">
        <f t="shared" si="1332"/>
        <v>0</v>
      </c>
      <c r="BW654" s="69"/>
      <c r="BX654" s="69"/>
      <c r="BY654" s="69"/>
      <c r="BZ654" s="69"/>
      <c r="CA654" s="69"/>
      <c r="CB654" s="71">
        <f t="shared" si="1333"/>
        <v>0</v>
      </c>
      <c r="CC654" s="68">
        <f t="shared" si="1334"/>
        <v>0</v>
      </c>
      <c r="CD654" s="69"/>
      <c r="CE654" s="69"/>
      <c r="CF654" s="69"/>
      <c r="CG654" s="69"/>
      <c r="CH654" s="69"/>
      <c r="CI654" s="71">
        <f t="shared" si="1335"/>
        <v>0</v>
      </c>
      <c r="CJ654" s="68">
        <f t="shared" si="1336"/>
        <v>0</v>
      </c>
      <c r="CK654" s="69"/>
      <c r="CL654" s="69"/>
      <c r="CM654" s="69"/>
      <c r="CN654" s="69"/>
      <c r="CO654" s="69"/>
      <c r="CP654" s="71">
        <f t="shared" si="1337"/>
        <v>0</v>
      </c>
      <c r="CQ654" s="68">
        <f t="shared" si="1338"/>
        <v>0</v>
      </c>
      <c r="CR654" s="69"/>
      <c r="CS654" s="69"/>
      <c r="CT654" s="69"/>
      <c r="CU654" s="69"/>
      <c r="CV654" s="69"/>
      <c r="CW654" s="71">
        <f t="shared" si="1339"/>
        <v>0</v>
      </c>
      <c r="CX654" s="68">
        <f t="shared" si="1340"/>
        <v>0</v>
      </c>
      <c r="CY654" s="69"/>
      <c r="CZ654" s="69"/>
      <c r="DA654" s="69"/>
      <c r="DB654" s="69"/>
      <c r="DC654" s="69"/>
      <c r="DD654" s="71">
        <f t="shared" si="1341"/>
        <v>0</v>
      </c>
      <c r="DE654" s="68">
        <f t="shared" si="1342"/>
        <v>0</v>
      </c>
      <c r="DF654" s="69"/>
      <c r="DG654" s="69"/>
      <c r="DH654" s="69"/>
      <c r="DI654" s="69"/>
      <c r="DJ654" s="69"/>
      <c r="DK654" s="71">
        <f t="shared" si="1343"/>
        <v>0</v>
      </c>
      <c r="DL654" s="68">
        <f t="shared" si="1344"/>
        <v>0</v>
      </c>
      <c r="DM654" s="69"/>
      <c r="DN654" s="69"/>
      <c r="DO654" s="69"/>
      <c r="DP654" s="69"/>
      <c r="DQ654" s="69"/>
      <c r="DR654" s="71">
        <f t="shared" si="1345"/>
        <v>0</v>
      </c>
      <c r="DS654" s="68">
        <f t="shared" si="1346"/>
        <v>0</v>
      </c>
      <c r="DT654" s="69"/>
      <c r="DU654" s="69"/>
      <c r="DV654" s="69"/>
      <c r="DW654" s="69"/>
      <c r="DX654" s="69"/>
      <c r="DY654" s="71">
        <f t="shared" si="1347"/>
        <v>0</v>
      </c>
      <c r="DZ654" s="68">
        <f t="shared" si="1348"/>
        <v>0</v>
      </c>
      <c r="EA654" s="69"/>
      <c r="EB654" s="69"/>
      <c r="EC654" s="69"/>
      <c r="ED654" s="69"/>
      <c r="EE654" s="69"/>
      <c r="EF654" s="71">
        <f t="shared" si="1349"/>
        <v>0</v>
      </c>
      <c r="EG654" s="70">
        <f t="shared" si="1076"/>
        <v>1</v>
      </c>
      <c r="EH654" s="73">
        <f t="shared" si="1077"/>
        <v>0</v>
      </c>
      <c r="EI654" s="70">
        <f t="shared" si="1078"/>
        <v>0</v>
      </c>
      <c r="EJ654" s="66">
        <f t="shared" si="1079"/>
        <v>0</v>
      </c>
      <c r="EM654" s="67"/>
    </row>
    <row r="655" spans="1:143" outlineLevel="1" x14ac:dyDescent="0.2">
      <c r="A655" s="313" t="s">
        <v>766</v>
      </c>
      <c r="B655" s="314"/>
      <c r="C655" s="307"/>
      <c r="D655" s="176" t="s">
        <v>606</v>
      </c>
      <c r="E655" s="28">
        <f>SUM(H656:H665)</f>
        <v>0</v>
      </c>
      <c r="F655" s="28"/>
      <c r="G655" s="28"/>
      <c r="H655" s="28"/>
      <c r="I655" s="27" t="e">
        <f>E655/$G$686</f>
        <v>#DIV/0!</v>
      </c>
      <c r="J655" s="19">
        <f t="shared" si="1075"/>
        <v>1</v>
      </c>
      <c r="K655" s="68"/>
      <c r="L655" s="69"/>
      <c r="M655" s="69"/>
      <c r="N655" s="69"/>
      <c r="O655" s="69"/>
      <c r="P655" s="70"/>
      <c r="Q655" s="73"/>
      <c r="R655" s="68"/>
      <c r="S655" s="69"/>
      <c r="T655" s="69"/>
      <c r="U655" s="69"/>
      <c r="V655" s="69"/>
      <c r="W655" s="70"/>
      <c r="X655" s="71"/>
      <c r="Y655" s="68"/>
      <c r="Z655" s="69"/>
      <c r="AA655" s="69"/>
      <c r="AB655" s="69"/>
      <c r="AC655" s="69"/>
      <c r="AD655" s="70"/>
      <c r="AE655" s="71"/>
      <c r="AF655" s="68"/>
      <c r="AG655" s="69"/>
      <c r="AH655" s="69"/>
      <c r="AI655" s="69"/>
      <c r="AJ655" s="69"/>
      <c r="AK655" s="70"/>
      <c r="AL655" s="71"/>
      <c r="AM655" s="68"/>
      <c r="AN655" s="69"/>
      <c r="AO655" s="69"/>
      <c r="AP655" s="69"/>
      <c r="AQ655" s="69"/>
      <c r="AR655" s="70"/>
      <c r="AS655" s="71"/>
      <c r="AT655" s="68"/>
      <c r="AU655" s="69"/>
      <c r="AV655" s="69"/>
      <c r="AW655" s="69"/>
      <c r="AX655" s="69"/>
      <c r="AY655" s="70"/>
      <c r="AZ655" s="71"/>
      <c r="BA655" s="68"/>
      <c r="BB655" s="69"/>
      <c r="BC655" s="69"/>
      <c r="BD655" s="69"/>
      <c r="BE655" s="69"/>
      <c r="BF655" s="70"/>
      <c r="BG655" s="71"/>
      <c r="BH655" s="68"/>
      <c r="BI655" s="69"/>
      <c r="BJ655" s="69"/>
      <c r="BK655" s="69"/>
      <c r="BL655" s="69"/>
      <c r="BM655" s="70"/>
      <c r="BN655" s="71"/>
      <c r="BO655" s="68"/>
      <c r="BP655" s="69"/>
      <c r="BQ655" s="69"/>
      <c r="BR655" s="69"/>
      <c r="BS655" s="69"/>
      <c r="BT655" s="70"/>
      <c r="BU655" s="71"/>
      <c r="BV655" s="68"/>
      <c r="BW655" s="69"/>
      <c r="BX655" s="69"/>
      <c r="BY655" s="69"/>
      <c r="BZ655" s="69"/>
      <c r="CA655" s="70"/>
      <c r="CB655" s="71"/>
      <c r="CC655" s="68"/>
      <c r="CD655" s="69"/>
      <c r="CE655" s="69"/>
      <c r="CF655" s="69"/>
      <c r="CG655" s="69"/>
      <c r="CH655" s="70"/>
      <c r="CI655" s="71"/>
      <c r="CJ655" s="68"/>
      <c r="CK655" s="69"/>
      <c r="CL655" s="69"/>
      <c r="CM655" s="69"/>
      <c r="CN655" s="69"/>
      <c r="CO655" s="70"/>
      <c r="CP655" s="71"/>
      <c r="CQ655" s="68"/>
      <c r="CR655" s="69"/>
      <c r="CS655" s="69"/>
      <c r="CT655" s="69"/>
      <c r="CU655" s="69"/>
      <c r="CV655" s="70"/>
      <c r="CW655" s="71"/>
      <c r="CX655" s="68"/>
      <c r="CY655" s="69"/>
      <c r="CZ655" s="69"/>
      <c r="DA655" s="69"/>
      <c r="DB655" s="69"/>
      <c r="DC655" s="70"/>
      <c r="DD655" s="71"/>
      <c r="DE655" s="68"/>
      <c r="DF655" s="69"/>
      <c r="DG655" s="69"/>
      <c r="DH655" s="69"/>
      <c r="DI655" s="69"/>
      <c r="DJ655" s="70"/>
      <c r="DK655" s="71"/>
      <c r="DL655" s="68"/>
      <c r="DM655" s="69"/>
      <c r="DN655" s="69"/>
      <c r="DO655" s="69"/>
      <c r="DP655" s="69"/>
      <c r="DQ655" s="70"/>
      <c r="DR655" s="71"/>
      <c r="DS655" s="68"/>
      <c r="DT655" s="69"/>
      <c r="DU655" s="69"/>
      <c r="DV655" s="69"/>
      <c r="DW655" s="69"/>
      <c r="DX655" s="70"/>
      <c r="DY655" s="71"/>
      <c r="DZ655" s="68"/>
      <c r="EA655" s="69"/>
      <c r="EB655" s="69"/>
      <c r="EC655" s="69"/>
      <c r="ED655" s="69"/>
      <c r="EE655" s="70"/>
      <c r="EF655" s="71"/>
      <c r="EG655" s="70">
        <f t="shared" si="1076"/>
        <v>1</v>
      </c>
      <c r="EH655" s="73">
        <f t="shared" si="1077"/>
        <v>0</v>
      </c>
      <c r="EI655" s="70">
        <f t="shared" si="1078"/>
        <v>0</v>
      </c>
      <c r="EJ655" s="66">
        <f t="shared" si="1079"/>
        <v>0</v>
      </c>
      <c r="EM655" s="67"/>
    </row>
    <row r="656" spans="1:143" ht="25.5" outlineLevel="1" x14ac:dyDescent="0.2">
      <c r="A656" s="302" t="s">
        <v>767</v>
      </c>
      <c r="B656" s="303" t="s">
        <v>262</v>
      </c>
      <c r="C656" s="306" t="str">
        <f>IFERROR(IFERROR(IF(MATCH(B656,[1]SINAPI!$A$3:$A$7037,0),(PROPER(VLOOKUP(B656,[1]SINAPI!$A$3:$E$7037,5,0))),0),IFERROR(IF(MATCH(B656,'[1]CDHU-182'!$A$9:$A$4098,0),(UPPER(VLOOKUP(B656,'[1]CDHU-182'!$A$9:$H$4098,8,0))),0),IFERROR(IF(MATCH(B656,[1]FDE!$A$7:$A$3232,0),(VLOOKUP(B656,[1]FDE!$A$7:$E$3232,5,0)),0),IF(MATCH(B656,'[1]SIURB Edif'!$A$2:$A$2699,0),(PROPER(VLOOKUP(B656,'[1]SIURB Edif'!A$2:E$2699,5,0))),0))))," ")</f>
        <v>CDHU-182</v>
      </c>
      <c r="D656" s="169" t="s">
        <v>856</v>
      </c>
      <c r="E656" s="170" t="s">
        <v>22</v>
      </c>
      <c r="F656" s="174">
        <v>183.24</v>
      </c>
      <c r="G656" s="74"/>
      <c r="H656" s="177">
        <f>ROUND(IFERROR(F656*G656," - "),2)</f>
        <v>0</v>
      </c>
      <c r="I656" s="178" t="e">
        <f t="shared" ref="I656:I665" si="1350">H656/$G$686</f>
        <v>#DIV/0!</v>
      </c>
      <c r="J656" s="19">
        <f t="shared" si="1075"/>
        <v>1</v>
      </c>
      <c r="K656" s="68">
        <f>SUM(L656:P656)</f>
        <v>0</v>
      </c>
      <c r="L656" s="69"/>
      <c r="M656" s="69"/>
      <c r="N656" s="69"/>
      <c r="O656" s="69"/>
      <c r="P656" s="69"/>
      <c r="Q656" s="73">
        <f>K656*$H656</f>
        <v>0</v>
      </c>
      <c r="R656" s="68">
        <f>SUM(S656:W656)</f>
        <v>0</v>
      </c>
      <c r="S656" s="69"/>
      <c r="T656" s="69"/>
      <c r="U656" s="69"/>
      <c r="V656" s="69"/>
      <c r="W656" s="69"/>
      <c r="X656" s="71">
        <f>R656*$H656</f>
        <v>0</v>
      </c>
      <c r="Y656" s="68">
        <f>SUM(Z656:AD656)</f>
        <v>0</v>
      </c>
      <c r="Z656" s="69"/>
      <c r="AA656" s="69"/>
      <c r="AB656" s="69"/>
      <c r="AC656" s="69"/>
      <c r="AD656" s="69"/>
      <c r="AE656" s="71">
        <f>Y656*$H656</f>
        <v>0</v>
      </c>
      <c r="AF656" s="68">
        <f>SUM(AG656:AK656)</f>
        <v>0</v>
      </c>
      <c r="AG656" s="69"/>
      <c r="AH656" s="69"/>
      <c r="AI656" s="69"/>
      <c r="AJ656" s="69"/>
      <c r="AK656" s="69"/>
      <c r="AL656" s="71">
        <f>AF656*$H656</f>
        <v>0</v>
      </c>
      <c r="AM656" s="68">
        <f>SUM(AN656:AR656)</f>
        <v>0</v>
      </c>
      <c r="AN656" s="69"/>
      <c r="AO656" s="69"/>
      <c r="AP656" s="69"/>
      <c r="AQ656" s="69"/>
      <c r="AR656" s="69"/>
      <c r="AS656" s="71">
        <f>AM656*$H656</f>
        <v>0</v>
      </c>
      <c r="AT656" s="68">
        <f>SUM(AU656:AY656)</f>
        <v>0</v>
      </c>
      <c r="AU656" s="69"/>
      <c r="AV656" s="69"/>
      <c r="AW656" s="69"/>
      <c r="AX656" s="69"/>
      <c r="AY656" s="69"/>
      <c r="AZ656" s="71">
        <f>AT656*$H656</f>
        <v>0</v>
      </c>
      <c r="BA656" s="68">
        <f>SUM(BB656:BF656)</f>
        <v>0</v>
      </c>
      <c r="BB656" s="69"/>
      <c r="BC656" s="69"/>
      <c r="BD656" s="69"/>
      <c r="BE656" s="69"/>
      <c r="BF656" s="69"/>
      <c r="BG656" s="71">
        <f>BA656*$H656</f>
        <v>0</v>
      </c>
      <c r="BH656" s="68">
        <f>SUM(BI656:BM656)</f>
        <v>0</v>
      </c>
      <c r="BI656" s="69"/>
      <c r="BJ656" s="69"/>
      <c r="BK656" s="69"/>
      <c r="BL656" s="69"/>
      <c r="BM656" s="69"/>
      <c r="BN656" s="71">
        <f>BH656*$H656</f>
        <v>0</v>
      </c>
      <c r="BO656" s="68">
        <f>SUM(BP656:BT656)</f>
        <v>0</v>
      </c>
      <c r="BP656" s="69"/>
      <c r="BQ656" s="69"/>
      <c r="BR656" s="69"/>
      <c r="BS656" s="69"/>
      <c r="BT656" s="69"/>
      <c r="BU656" s="71">
        <f>BO656*$H656</f>
        <v>0</v>
      </c>
      <c r="BV656" s="68">
        <f>SUM(BW656:CA656)</f>
        <v>0</v>
      </c>
      <c r="BW656" s="69"/>
      <c r="BX656" s="69"/>
      <c r="BY656" s="69"/>
      <c r="BZ656" s="69"/>
      <c r="CA656" s="69"/>
      <c r="CB656" s="71">
        <f>BV656*$H656</f>
        <v>0</v>
      </c>
      <c r="CC656" s="68">
        <f>SUM(CD656:CH656)</f>
        <v>0</v>
      </c>
      <c r="CD656" s="69"/>
      <c r="CE656" s="69"/>
      <c r="CF656" s="69"/>
      <c r="CG656" s="69"/>
      <c r="CH656" s="69"/>
      <c r="CI656" s="71">
        <f>CC656*$H656</f>
        <v>0</v>
      </c>
      <c r="CJ656" s="68">
        <f>SUM(CK656:CO656)</f>
        <v>0</v>
      </c>
      <c r="CK656" s="69"/>
      <c r="CL656" s="69"/>
      <c r="CM656" s="69"/>
      <c r="CN656" s="69"/>
      <c r="CO656" s="69"/>
      <c r="CP656" s="71">
        <f>CJ656*$H656</f>
        <v>0</v>
      </c>
      <c r="CQ656" s="68">
        <f>SUM(CR656:CV656)</f>
        <v>0</v>
      </c>
      <c r="CR656" s="69"/>
      <c r="CS656" s="69"/>
      <c r="CT656" s="69"/>
      <c r="CU656" s="69"/>
      <c r="CV656" s="69"/>
      <c r="CW656" s="71">
        <f>CQ656*$H656</f>
        <v>0</v>
      </c>
      <c r="CX656" s="68">
        <f>SUM(CY656:DC656)</f>
        <v>0</v>
      </c>
      <c r="CY656" s="69"/>
      <c r="CZ656" s="69"/>
      <c r="DA656" s="69"/>
      <c r="DB656" s="69"/>
      <c r="DC656" s="69"/>
      <c r="DD656" s="71">
        <f>CX656*$H656</f>
        <v>0</v>
      </c>
      <c r="DE656" s="68">
        <f>SUM(DF656:DJ656)</f>
        <v>0</v>
      </c>
      <c r="DF656" s="69"/>
      <c r="DG656" s="69"/>
      <c r="DH656" s="69"/>
      <c r="DI656" s="69"/>
      <c r="DJ656" s="69"/>
      <c r="DK656" s="71">
        <f>DE656*$H656</f>
        <v>0</v>
      </c>
      <c r="DL656" s="68">
        <f>SUM(DM656:DQ656)</f>
        <v>0</v>
      </c>
      <c r="DM656" s="69"/>
      <c r="DN656" s="69"/>
      <c r="DO656" s="69"/>
      <c r="DP656" s="69"/>
      <c r="DQ656" s="69"/>
      <c r="DR656" s="71">
        <f>DL656*$H656</f>
        <v>0</v>
      </c>
      <c r="DS656" s="68">
        <f>SUM(DT656:DX656)</f>
        <v>0</v>
      </c>
      <c r="DT656" s="69"/>
      <c r="DU656" s="69"/>
      <c r="DV656" s="69"/>
      <c r="DW656" s="69"/>
      <c r="DX656" s="69"/>
      <c r="DY656" s="71">
        <f>DS656*$H656</f>
        <v>0</v>
      </c>
      <c r="DZ656" s="68">
        <f>SUM(EA656:EE656)</f>
        <v>0</v>
      </c>
      <c r="EA656" s="69"/>
      <c r="EB656" s="69"/>
      <c r="EC656" s="69"/>
      <c r="ED656" s="69"/>
      <c r="EE656" s="69"/>
      <c r="EF656" s="71">
        <f>DZ656*$H656</f>
        <v>0</v>
      </c>
      <c r="EG656" s="70">
        <f t="shared" si="1076"/>
        <v>1</v>
      </c>
      <c r="EH656" s="73">
        <f t="shared" si="1077"/>
        <v>0</v>
      </c>
      <c r="EI656" s="70">
        <f t="shared" si="1078"/>
        <v>0</v>
      </c>
      <c r="EJ656" s="66">
        <f t="shared" si="1079"/>
        <v>0</v>
      </c>
      <c r="EM656" s="67"/>
    </row>
    <row r="657" spans="1:143" ht="25.5" outlineLevel="1" x14ac:dyDescent="0.2">
      <c r="A657" s="302" t="s">
        <v>768</v>
      </c>
      <c r="B657" s="303" t="s">
        <v>264</v>
      </c>
      <c r="C657" s="306" t="str">
        <f>IFERROR(IFERROR(IF(MATCH(B657,[1]SINAPI!$A$3:$A$7037,0),(PROPER(VLOOKUP(B657,[1]SINAPI!$A$3:$E$7037,5,0))),0),IFERROR(IF(MATCH(B657,'[1]CDHU-182'!$A$9:$A$4098,0),(UPPER(VLOOKUP(B657,'[1]CDHU-182'!$A$9:$H$4098,8,0))),0),IFERROR(IF(MATCH(B657,[1]FDE!$A$7:$A$3232,0),(VLOOKUP(B657,[1]FDE!$A$7:$E$3232,5,0)),0),IF(MATCH(B657,'[1]SIURB Edif'!$A$2:$A$2699,0),(PROPER(VLOOKUP(B657,'[1]SIURB Edif'!A$2:E$2699,5,0))),0))))," ")</f>
        <v>CDHU-182</v>
      </c>
      <c r="D657" s="169" t="s">
        <v>801</v>
      </c>
      <c r="E657" s="170" t="s">
        <v>22</v>
      </c>
      <c r="F657" s="174">
        <v>3175</v>
      </c>
      <c r="G657" s="74"/>
      <c r="H657" s="177">
        <f t="shared" ref="H657:H658" si="1351">ROUND(IFERROR(F657*G657," - "),2)</f>
        <v>0</v>
      </c>
      <c r="I657" s="178" t="e">
        <f t="shared" si="1350"/>
        <v>#DIV/0!</v>
      </c>
      <c r="J657" s="19">
        <f t="shared" ref="J657:J660" si="1352">EG657</f>
        <v>1</v>
      </c>
      <c r="K657" s="68">
        <f t="shared" ref="K657:K658" si="1353">SUM(L657:P657)</f>
        <v>0</v>
      </c>
      <c r="L657" s="69"/>
      <c r="M657" s="69"/>
      <c r="N657" s="69"/>
      <c r="O657" s="69"/>
      <c r="P657" s="69"/>
      <c r="Q657" s="73">
        <f t="shared" ref="Q657:Q658" si="1354">K657*$H657</f>
        <v>0</v>
      </c>
      <c r="R657" s="68">
        <f t="shared" ref="R657:R658" si="1355">SUM(S657:W657)</f>
        <v>0</v>
      </c>
      <c r="S657" s="69"/>
      <c r="T657" s="69"/>
      <c r="U657" s="69"/>
      <c r="V657" s="69"/>
      <c r="W657" s="69"/>
      <c r="X657" s="71">
        <f t="shared" ref="X657:X658" si="1356">R657*$H657</f>
        <v>0</v>
      </c>
      <c r="Y657" s="68">
        <f t="shared" ref="Y657:Y658" si="1357">SUM(Z657:AD657)</f>
        <v>0</v>
      </c>
      <c r="Z657" s="69"/>
      <c r="AA657" s="69"/>
      <c r="AB657" s="69"/>
      <c r="AC657" s="69"/>
      <c r="AD657" s="69"/>
      <c r="AE657" s="71">
        <f t="shared" ref="AE657:AE658" si="1358">Y657*$H657</f>
        <v>0</v>
      </c>
      <c r="AF657" s="68">
        <f t="shared" ref="AF657:AF658" si="1359">SUM(AG657:AK657)</f>
        <v>0</v>
      </c>
      <c r="AG657" s="69"/>
      <c r="AH657" s="69"/>
      <c r="AI657" s="69"/>
      <c r="AJ657" s="69"/>
      <c r="AK657" s="69"/>
      <c r="AL657" s="71">
        <f t="shared" ref="AL657:AL658" si="1360">AF657*$H657</f>
        <v>0</v>
      </c>
      <c r="AM657" s="68">
        <f t="shared" ref="AM657:AM658" si="1361">SUM(AN657:AR657)</f>
        <v>0</v>
      </c>
      <c r="AN657" s="69"/>
      <c r="AO657" s="69"/>
      <c r="AP657" s="69"/>
      <c r="AQ657" s="69"/>
      <c r="AR657" s="69"/>
      <c r="AS657" s="71">
        <f t="shared" ref="AS657:AS658" si="1362">AM657*$H657</f>
        <v>0</v>
      </c>
      <c r="AT657" s="68">
        <f t="shared" ref="AT657:AT658" si="1363">SUM(AU657:AY657)</f>
        <v>0</v>
      </c>
      <c r="AU657" s="69"/>
      <c r="AV657" s="69"/>
      <c r="AW657" s="69"/>
      <c r="AX657" s="69"/>
      <c r="AY657" s="69"/>
      <c r="AZ657" s="71">
        <f t="shared" ref="AZ657:AZ658" si="1364">AT657*$H657</f>
        <v>0</v>
      </c>
      <c r="BA657" s="68">
        <f t="shared" ref="BA657:BA658" si="1365">SUM(BB657:BF657)</f>
        <v>0</v>
      </c>
      <c r="BB657" s="69"/>
      <c r="BC657" s="69"/>
      <c r="BD657" s="69"/>
      <c r="BE657" s="69"/>
      <c r="BF657" s="69"/>
      <c r="BG657" s="71">
        <f t="shared" ref="BG657:BG658" si="1366">BA657*$H657</f>
        <v>0</v>
      </c>
      <c r="BH657" s="68">
        <f t="shared" ref="BH657:BH658" si="1367">SUM(BI657:BM657)</f>
        <v>0</v>
      </c>
      <c r="BI657" s="69"/>
      <c r="BJ657" s="69"/>
      <c r="BK657" s="69"/>
      <c r="BL657" s="69"/>
      <c r="BM657" s="69"/>
      <c r="BN657" s="71">
        <f t="shared" ref="BN657:BN658" si="1368">BH657*$H657</f>
        <v>0</v>
      </c>
      <c r="BO657" s="68">
        <f t="shared" ref="BO657:BO658" si="1369">SUM(BP657:BT657)</f>
        <v>0</v>
      </c>
      <c r="BP657" s="69"/>
      <c r="BQ657" s="69"/>
      <c r="BR657" s="69"/>
      <c r="BS657" s="69"/>
      <c r="BT657" s="69"/>
      <c r="BU657" s="71">
        <f t="shared" ref="BU657:BU658" si="1370">BO657*$H657</f>
        <v>0</v>
      </c>
      <c r="BV657" s="68">
        <f t="shared" ref="BV657:BV658" si="1371">SUM(BW657:CA657)</f>
        <v>0</v>
      </c>
      <c r="BW657" s="69"/>
      <c r="BX657" s="69"/>
      <c r="BY657" s="69"/>
      <c r="BZ657" s="69"/>
      <c r="CA657" s="69"/>
      <c r="CB657" s="71">
        <f t="shared" ref="CB657:CB658" si="1372">BV657*$H657</f>
        <v>0</v>
      </c>
      <c r="CC657" s="68">
        <f t="shared" ref="CC657:CC658" si="1373">SUM(CD657:CH657)</f>
        <v>0</v>
      </c>
      <c r="CD657" s="69"/>
      <c r="CE657" s="69"/>
      <c r="CF657" s="69"/>
      <c r="CG657" s="69"/>
      <c r="CH657" s="69"/>
      <c r="CI657" s="71">
        <f t="shared" ref="CI657:CI658" si="1374">CC657*$H657</f>
        <v>0</v>
      </c>
      <c r="CJ657" s="68">
        <f t="shared" ref="CJ657:CJ658" si="1375">SUM(CK657:CO657)</f>
        <v>0</v>
      </c>
      <c r="CK657" s="69"/>
      <c r="CL657" s="69"/>
      <c r="CM657" s="69"/>
      <c r="CN657" s="69"/>
      <c r="CO657" s="69"/>
      <c r="CP657" s="71">
        <f t="shared" ref="CP657:CP658" si="1376">CJ657*$H657</f>
        <v>0</v>
      </c>
      <c r="CQ657" s="68">
        <f t="shared" ref="CQ657:CQ658" si="1377">SUM(CR657:CV657)</f>
        <v>0</v>
      </c>
      <c r="CR657" s="69"/>
      <c r="CS657" s="69"/>
      <c r="CT657" s="69"/>
      <c r="CU657" s="69"/>
      <c r="CV657" s="69"/>
      <c r="CW657" s="71">
        <f t="shared" ref="CW657:CW658" si="1378">CQ657*$H657</f>
        <v>0</v>
      </c>
      <c r="CX657" s="68">
        <f t="shared" ref="CX657:CX658" si="1379">SUM(CY657:DC657)</f>
        <v>0</v>
      </c>
      <c r="CY657" s="69"/>
      <c r="CZ657" s="69"/>
      <c r="DA657" s="69"/>
      <c r="DB657" s="69"/>
      <c r="DC657" s="69"/>
      <c r="DD657" s="71">
        <f t="shared" ref="DD657:DD658" si="1380">CX657*$H657</f>
        <v>0</v>
      </c>
      <c r="DE657" s="68">
        <f t="shared" ref="DE657:DE658" si="1381">SUM(DF657:DJ657)</f>
        <v>0</v>
      </c>
      <c r="DF657" s="69"/>
      <c r="DG657" s="69"/>
      <c r="DH657" s="69"/>
      <c r="DI657" s="69"/>
      <c r="DJ657" s="69"/>
      <c r="DK657" s="71">
        <f t="shared" ref="DK657:DK658" si="1382">DE657*$H657</f>
        <v>0</v>
      </c>
      <c r="DL657" s="68">
        <f t="shared" ref="DL657:DL658" si="1383">SUM(DM657:DQ657)</f>
        <v>0</v>
      </c>
      <c r="DM657" s="69"/>
      <c r="DN657" s="69"/>
      <c r="DO657" s="69"/>
      <c r="DP657" s="69"/>
      <c r="DQ657" s="69"/>
      <c r="DR657" s="71">
        <f t="shared" ref="DR657:DR658" si="1384">DL657*$H657</f>
        <v>0</v>
      </c>
      <c r="DS657" s="68">
        <f t="shared" ref="DS657:DS658" si="1385">SUM(DT657:DX657)</f>
        <v>0</v>
      </c>
      <c r="DT657" s="69"/>
      <c r="DU657" s="69"/>
      <c r="DV657" s="69"/>
      <c r="DW657" s="69"/>
      <c r="DX657" s="69"/>
      <c r="DY657" s="71">
        <f t="shared" ref="DY657:DY658" si="1386">DS657*$H657</f>
        <v>0</v>
      </c>
      <c r="DZ657" s="68">
        <f t="shared" ref="DZ657:DZ658" si="1387">SUM(EA657:EE657)</f>
        <v>0</v>
      </c>
      <c r="EA657" s="69"/>
      <c r="EB657" s="69"/>
      <c r="EC657" s="69"/>
      <c r="ED657" s="69"/>
      <c r="EE657" s="69"/>
      <c r="EF657" s="71">
        <f t="shared" ref="EF657:EF658" si="1388">DZ657*$H657</f>
        <v>0</v>
      </c>
      <c r="EG657" s="70">
        <f t="shared" ref="EG657:EG660" si="1389">1-EI657</f>
        <v>1</v>
      </c>
      <c r="EH657" s="73">
        <f t="shared" ref="EH657:EH660" si="1390">H657-EJ657</f>
        <v>0</v>
      </c>
      <c r="EI657" s="70">
        <f t="shared" ref="EI657:EI660" si="1391">SUM(CJ657,CC657,BV657,BO657,BH657,BA657,AT657,AM657,AF657,Y657,R657,K657,CQ657,CX657,DE657,DL657,DS657,DZ657)</f>
        <v>0</v>
      </c>
      <c r="EJ657" s="66">
        <f t="shared" ref="EJ657:EJ660" si="1392">SUM(CP657,CI657,CB657,BU657,BN657,BG657,AZ657,AS657,AL657,AE657,X657,Q657,CW657,DD657,DK657,DR657,DY657,EF657)</f>
        <v>0</v>
      </c>
      <c r="EM657" s="67"/>
    </row>
    <row r="658" spans="1:143" ht="25.5" outlineLevel="1" x14ac:dyDescent="0.2">
      <c r="A658" s="302" t="s">
        <v>769</v>
      </c>
      <c r="B658" s="303" t="s">
        <v>263</v>
      </c>
      <c r="C658" s="306" t="str">
        <f>IFERROR(IFERROR(IF(MATCH(B658,[1]SINAPI!$A$3:$A$7037,0),(PROPER(VLOOKUP(B658,[1]SINAPI!$A$3:$E$7037,5,0))),0),IFERROR(IF(MATCH(B658,'[1]CDHU-182'!$A$9:$A$4098,0),(UPPER(VLOOKUP(B658,'[1]CDHU-182'!$A$9:$H$4098,8,0))),0),IFERROR(IF(MATCH(B658,[1]FDE!$A$7:$A$3232,0),(VLOOKUP(B658,[1]FDE!$A$7:$E$3232,5,0)),0),IF(MATCH(B658,'[1]SIURB Edif'!$A$2:$A$2699,0),(PROPER(VLOOKUP(B658,'[1]SIURB Edif'!A$2:E$2699,5,0))),0))))," ")</f>
        <v>CDHU-182</v>
      </c>
      <c r="D658" s="169" t="s">
        <v>875</v>
      </c>
      <c r="E658" s="170" t="s">
        <v>22</v>
      </c>
      <c r="F658" s="174">
        <v>241.18</v>
      </c>
      <c r="G658" s="74"/>
      <c r="H658" s="177">
        <f t="shared" si="1351"/>
        <v>0</v>
      </c>
      <c r="I658" s="178" t="e">
        <f t="shared" si="1350"/>
        <v>#DIV/0!</v>
      </c>
      <c r="J658" s="19">
        <f t="shared" si="1352"/>
        <v>1</v>
      </c>
      <c r="K658" s="68">
        <f t="shared" si="1353"/>
        <v>0</v>
      </c>
      <c r="L658" s="69"/>
      <c r="M658" s="69"/>
      <c r="N658" s="69"/>
      <c r="O658" s="69"/>
      <c r="P658" s="69"/>
      <c r="Q658" s="73">
        <f t="shared" si="1354"/>
        <v>0</v>
      </c>
      <c r="R658" s="68">
        <f t="shared" si="1355"/>
        <v>0</v>
      </c>
      <c r="S658" s="69"/>
      <c r="T658" s="69"/>
      <c r="U658" s="69"/>
      <c r="V658" s="69"/>
      <c r="W658" s="69"/>
      <c r="X658" s="71">
        <f t="shared" si="1356"/>
        <v>0</v>
      </c>
      <c r="Y658" s="68">
        <f t="shared" si="1357"/>
        <v>0</v>
      </c>
      <c r="Z658" s="69"/>
      <c r="AA658" s="69"/>
      <c r="AB658" s="69"/>
      <c r="AC658" s="69"/>
      <c r="AD658" s="69"/>
      <c r="AE658" s="71">
        <f t="shared" si="1358"/>
        <v>0</v>
      </c>
      <c r="AF658" s="68">
        <f t="shared" si="1359"/>
        <v>0</v>
      </c>
      <c r="AG658" s="69"/>
      <c r="AH658" s="69"/>
      <c r="AI658" s="69"/>
      <c r="AJ658" s="69"/>
      <c r="AK658" s="69"/>
      <c r="AL658" s="71">
        <f t="shared" si="1360"/>
        <v>0</v>
      </c>
      <c r="AM658" s="68">
        <f t="shared" si="1361"/>
        <v>0</v>
      </c>
      <c r="AN658" s="69"/>
      <c r="AO658" s="69"/>
      <c r="AP658" s="69"/>
      <c r="AQ658" s="69"/>
      <c r="AR658" s="69"/>
      <c r="AS658" s="71">
        <f t="shared" si="1362"/>
        <v>0</v>
      </c>
      <c r="AT658" s="68">
        <f t="shared" si="1363"/>
        <v>0</v>
      </c>
      <c r="AU658" s="69"/>
      <c r="AV658" s="69"/>
      <c r="AW658" s="69"/>
      <c r="AX658" s="69"/>
      <c r="AY658" s="69"/>
      <c r="AZ658" s="71">
        <f t="shared" si="1364"/>
        <v>0</v>
      </c>
      <c r="BA658" s="68">
        <f t="shared" si="1365"/>
        <v>0</v>
      </c>
      <c r="BB658" s="69"/>
      <c r="BC658" s="69"/>
      <c r="BD658" s="69"/>
      <c r="BE658" s="69"/>
      <c r="BF658" s="69"/>
      <c r="BG658" s="71">
        <f t="shared" si="1366"/>
        <v>0</v>
      </c>
      <c r="BH658" s="68">
        <f t="shared" si="1367"/>
        <v>0</v>
      </c>
      <c r="BI658" s="69"/>
      <c r="BJ658" s="69"/>
      <c r="BK658" s="69"/>
      <c r="BL658" s="69"/>
      <c r="BM658" s="69"/>
      <c r="BN658" s="71">
        <f t="shared" si="1368"/>
        <v>0</v>
      </c>
      <c r="BO658" s="68">
        <f t="shared" si="1369"/>
        <v>0</v>
      </c>
      <c r="BP658" s="69"/>
      <c r="BQ658" s="69"/>
      <c r="BR658" s="69"/>
      <c r="BS658" s="69"/>
      <c r="BT658" s="69"/>
      <c r="BU658" s="71">
        <f t="shared" si="1370"/>
        <v>0</v>
      </c>
      <c r="BV658" s="68">
        <f t="shared" si="1371"/>
        <v>0</v>
      </c>
      <c r="BW658" s="69"/>
      <c r="BX658" s="69"/>
      <c r="BY658" s="69"/>
      <c r="BZ658" s="69"/>
      <c r="CA658" s="69"/>
      <c r="CB658" s="71">
        <f t="shared" si="1372"/>
        <v>0</v>
      </c>
      <c r="CC658" s="68">
        <f t="shared" si="1373"/>
        <v>0</v>
      </c>
      <c r="CD658" s="69"/>
      <c r="CE658" s="69"/>
      <c r="CF658" s="69"/>
      <c r="CG658" s="69"/>
      <c r="CH658" s="69"/>
      <c r="CI658" s="71">
        <f t="shared" si="1374"/>
        <v>0</v>
      </c>
      <c r="CJ658" s="68">
        <f t="shared" si="1375"/>
        <v>0</v>
      </c>
      <c r="CK658" s="69"/>
      <c r="CL658" s="69"/>
      <c r="CM658" s="69"/>
      <c r="CN658" s="69"/>
      <c r="CO658" s="69"/>
      <c r="CP658" s="71">
        <f t="shared" si="1376"/>
        <v>0</v>
      </c>
      <c r="CQ658" s="68">
        <f t="shared" si="1377"/>
        <v>0</v>
      </c>
      <c r="CR658" s="69"/>
      <c r="CS658" s="69"/>
      <c r="CT658" s="69"/>
      <c r="CU658" s="69"/>
      <c r="CV658" s="69"/>
      <c r="CW658" s="71">
        <f t="shared" si="1378"/>
        <v>0</v>
      </c>
      <c r="CX658" s="68">
        <f t="shared" si="1379"/>
        <v>0</v>
      </c>
      <c r="CY658" s="69"/>
      <c r="CZ658" s="69"/>
      <c r="DA658" s="69"/>
      <c r="DB658" s="69"/>
      <c r="DC658" s="69"/>
      <c r="DD658" s="71">
        <f t="shared" si="1380"/>
        <v>0</v>
      </c>
      <c r="DE658" s="68">
        <f t="shared" si="1381"/>
        <v>0</v>
      </c>
      <c r="DF658" s="69"/>
      <c r="DG658" s="69"/>
      <c r="DH658" s="69"/>
      <c r="DI658" s="69"/>
      <c r="DJ658" s="69"/>
      <c r="DK658" s="71">
        <f t="shared" si="1382"/>
        <v>0</v>
      </c>
      <c r="DL658" s="68">
        <f t="shared" si="1383"/>
        <v>0</v>
      </c>
      <c r="DM658" s="69"/>
      <c r="DN658" s="69"/>
      <c r="DO658" s="69"/>
      <c r="DP658" s="69"/>
      <c r="DQ658" s="69"/>
      <c r="DR658" s="71">
        <f t="shared" si="1384"/>
        <v>0</v>
      </c>
      <c r="DS658" s="68">
        <f t="shared" si="1385"/>
        <v>0</v>
      </c>
      <c r="DT658" s="69"/>
      <c r="DU658" s="69"/>
      <c r="DV658" s="69"/>
      <c r="DW658" s="69"/>
      <c r="DX658" s="69"/>
      <c r="DY658" s="71">
        <f t="shared" si="1386"/>
        <v>0</v>
      </c>
      <c r="DZ658" s="68">
        <f t="shared" si="1387"/>
        <v>0</v>
      </c>
      <c r="EA658" s="69"/>
      <c r="EB658" s="69"/>
      <c r="EC658" s="69"/>
      <c r="ED658" s="69"/>
      <c r="EE658" s="69"/>
      <c r="EF658" s="71">
        <f t="shared" si="1388"/>
        <v>0</v>
      </c>
      <c r="EG658" s="70">
        <f t="shared" si="1389"/>
        <v>1</v>
      </c>
      <c r="EH658" s="73">
        <f t="shared" si="1390"/>
        <v>0</v>
      </c>
      <c r="EI658" s="70">
        <f t="shared" si="1391"/>
        <v>0</v>
      </c>
      <c r="EJ658" s="66">
        <f t="shared" si="1392"/>
        <v>0</v>
      </c>
      <c r="EM658" s="67"/>
    </row>
    <row r="659" spans="1:143" outlineLevel="1" x14ac:dyDescent="0.2">
      <c r="A659" s="302" t="s">
        <v>770</v>
      </c>
      <c r="B659" s="303" t="s">
        <v>258</v>
      </c>
      <c r="C659" s="306" t="str">
        <f>IFERROR(IFERROR(IF(MATCH(B659,[1]SINAPI!$A$3:$A$7037,0),(PROPER(VLOOKUP(B659,[1]SINAPI!$A$3:$E$7037,5,0))),0),IFERROR(IF(MATCH(B659,'[1]CDHU-182'!$A$9:$A$4098,0),(UPPER(VLOOKUP(B659,'[1]CDHU-182'!$A$9:$H$4098,8,0))),0),IFERROR(IF(MATCH(B659,[1]FDE!$A$7:$A$3232,0),(VLOOKUP(B659,[1]FDE!$A$7:$E$3232,5,0)),0),IF(MATCH(B659,'[1]SIURB Edif'!$A$2:$A$2699,0),(PROPER(VLOOKUP(B659,'[1]SIURB Edif'!A$2:E$2699,5,0))),0))))," ")</f>
        <v>CDHU-182</v>
      </c>
      <c r="D659" s="169" t="s">
        <v>859</v>
      </c>
      <c r="E659" s="170" t="s">
        <v>22</v>
      </c>
      <c r="F659" s="174">
        <v>38.29</v>
      </c>
      <c r="G659" s="74"/>
      <c r="H659" s="177">
        <f>ROUND(IFERROR(F659*G659," - "),2)</f>
        <v>0</v>
      </c>
      <c r="I659" s="178" t="e">
        <f t="shared" si="1350"/>
        <v>#DIV/0!</v>
      </c>
      <c r="J659" s="19">
        <f t="shared" si="1352"/>
        <v>1</v>
      </c>
      <c r="K659" s="68">
        <f>SUM(L659:P659)</f>
        <v>0</v>
      </c>
      <c r="L659" s="69"/>
      <c r="M659" s="69"/>
      <c r="N659" s="69"/>
      <c r="O659" s="69"/>
      <c r="P659" s="69"/>
      <c r="Q659" s="73">
        <f>K659*$H659</f>
        <v>0</v>
      </c>
      <c r="R659" s="68">
        <f>SUM(S659:W659)</f>
        <v>0</v>
      </c>
      <c r="S659" s="69"/>
      <c r="T659" s="69"/>
      <c r="U659" s="69"/>
      <c r="V659" s="69"/>
      <c r="W659" s="69"/>
      <c r="X659" s="71">
        <f>R659*$H659</f>
        <v>0</v>
      </c>
      <c r="Y659" s="68">
        <f>SUM(Z659:AD659)</f>
        <v>0</v>
      </c>
      <c r="Z659" s="69"/>
      <c r="AA659" s="69"/>
      <c r="AB659" s="69"/>
      <c r="AC659" s="69"/>
      <c r="AD659" s="69"/>
      <c r="AE659" s="71">
        <f>Y659*$H659</f>
        <v>0</v>
      </c>
      <c r="AF659" s="68">
        <f>SUM(AG659:AK659)</f>
        <v>0</v>
      </c>
      <c r="AG659" s="69"/>
      <c r="AH659" s="69"/>
      <c r="AI659" s="69"/>
      <c r="AJ659" s="69"/>
      <c r="AK659" s="69"/>
      <c r="AL659" s="71">
        <f>AF659*$H659</f>
        <v>0</v>
      </c>
      <c r="AM659" s="68">
        <f>SUM(AN659:AR659)</f>
        <v>0</v>
      </c>
      <c r="AN659" s="69"/>
      <c r="AO659" s="69"/>
      <c r="AP659" s="69"/>
      <c r="AQ659" s="69"/>
      <c r="AR659" s="69"/>
      <c r="AS659" s="71">
        <f>AM659*$H659</f>
        <v>0</v>
      </c>
      <c r="AT659" s="68">
        <f>SUM(AU659:AY659)</f>
        <v>0</v>
      </c>
      <c r="AU659" s="69"/>
      <c r="AV659" s="69"/>
      <c r="AW659" s="69"/>
      <c r="AX659" s="69"/>
      <c r="AY659" s="69"/>
      <c r="AZ659" s="71">
        <f>AT659*$H659</f>
        <v>0</v>
      </c>
      <c r="BA659" s="68">
        <f>SUM(BB659:BF659)</f>
        <v>0</v>
      </c>
      <c r="BB659" s="69"/>
      <c r="BC659" s="69"/>
      <c r="BD659" s="69"/>
      <c r="BE659" s="69"/>
      <c r="BF659" s="69"/>
      <c r="BG659" s="71">
        <f>BA659*$H659</f>
        <v>0</v>
      </c>
      <c r="BH659" s="68">
        <f>SUM(BI659:BM659)</f>
        <v>0</v>
      </c>
      <c r="BI659" s="69"/>
      <c r="BJ659" s="69"/>
      <c r="BK659" s="69"/>
      <c r="BL659" s="69"/>
      <c r="BM659" s="69"/>
      <c r="BN659" s="71">
        <f>BH659*$H659</f>
        <v>0</v>
      </c>
      <c r="BO659" s="68">
        <f>SUM(BP659:BT659)</f>
        <v>0</v>
      </c>
      <c r="BP659" s="69"/>
      <c r="BQ659" s="69"/>
      <c r="BR659" s="69"/>
      <c r="BS659" s="69"/>
      <c r="BT659" s="69"/>
      <c r="BU659" s="71">
        <f>BO659*$H659</f>
        <v>0</v>
      </c>
      <c r="BV659" s="68">
        <f>SUM(BW659:CA659)</f>
        <v>0</v>
      </c>
      <c r="BW659" s="69"/>
      <c r="BX659" s="69"/>
      <c r="BY659" s="69"/>
      <c r="BZ659" s="69"/>
      <c r="CA659" s="69"/>
      <c r="CB659" s="71">
        <f>BV659*$H659</f>
        <v>0</v>
      </c>
      <c r="CC659" s="68">
        <f>SUM(CD659:CH659)</f>
        <v>0</v>
      </c>
      <c r="CD659" s="69"/>
      <c r="CE659" s="69"/>
      <c r="CF659" s="69"/>
      <c r="CG659" s="69"/>
      <c r="CH659" s="69"/>
      <c r="CI659" s="71">
        <f>CC659*$H659</f>
        <v>0</v>
      </c>
      <c r="CJ659" s="68">
        <f>SUM(CK659:CO659)</f>
        <v>0</v>
      </c>
      <c r="CK659" s="69"/>
      <c r="CL659" s="69"/>
      <c r="CM659" s="69"/>
      <c r="CN659" s="69"/>
      <c r="CO659" s="69"/>
      <c r="CP659" s="71">
        <f>CJ659*$H659</f>
        <v>0</v>
      </c>
      <c r="CQ659" s="68">
        <f>SUM(CR659:CV659)</f>
        <v>0</v>
      </c>
      <c r="CR659" s="69"/>
      <c r="CS659" s="69"/>
      <c r="CT659" s="69"/>
      <c r="CU659" s="69"/>
      <c r="CV659" s="69"/>
      <c r="CW659" s="71">
        <f>CQ659*$H659</f>
        <v>0</v>
      </c>
      <c r="CX659" s="68">
        <f>SUM(CY659:DC659)</f>
        <v>0</v>
      </c>
      <c r="CY659" s="69"/>
      <c r="CZ659" s="69"/>
      <c r="DA659" s="69"/>
      <c r="DB659" s="69"/>
      <c r="DC659" s="69"/>
      <c r="DD659" s="71">
        <f>CX659*$H659</f>
        <v>0</v>
      </c>
      <c r="DE659" s="68">
        <f>SUM(DF659:DJ659)</f>
        <v>0</v>
      </c>
      <c r="DF659" s="69"/>
      <c r="DG659" s="69"/>
      <c r="DH659" s="69"/>
      <c r="DI659" s="69"/>
      <c r="DJ659" s="69"/>
      <c r="DK659" s="71">
        <f>DE659*$H659</f>
        <v>0</v>
      </c>
      <c r="DL659" s="68">
        <f>SUM(DM659:DQ659)</f>
        <v>0</v>
      </c>
      <c r="DM659" s="69"/>
      <c r="DN659" s="69"/>
      <c r="DO659" s="69"/>
      <c r="DP659" s="69"/>
      <c r="DQ659" s="69"/>
      <c r="DR659" s="71">
        <f>DL659*$H659</f>
        <v>0</v>
      </c>
      <c r="DS659" s="68">
        <f>SUM(DT659:DX659)</f>
        <v>0</v>
      </c>
      <c r="DT659" s="69"/>
      <c r="DU659" s="69"/>
      <c r="DV659" s="69"/>
      <c r="DW659" s="69"/>
      <c r="DX659" s="69"/>
      <c r="DY659" s="71">
        <f>DS659*$H659</f>
        <v>0</v>
      </c>
      <c r="DZ659" s="68">
        <f>SUM(EA659:EE659)</f>
        <v>0</v>
      </c>
      <c r="EA659" s="69"/>
      <c r="EB659" s="69"/>
      <c r="EC659" s="69"/>
      <c r="ED659" s="69"/>
      <c r="EE659" s="69"/>
      <c r="EF659" s="71">
        <f>DZ659*$H659</f>
        <v>0</v>
      </c>
      <c r="EG659" s="70">
        <f t="shared" si="1389"/>
        <v>1</v>
      </c>
      <c r="EH659" s="73">
        <f t="shared" si="1390"/>
        <v>0</v>
      </c>
      <c r="EI659" s="70">
        <f t="shared" si="1391"/>
        <v>0</v>
      </c>
      <c r="EJ659" s="66">
        <f t="shared" si="1392"/>
        <v>0</v>
      </c>
      <c r="EM659" s="67"/>
    </row>
    <row r="660" spans="1:143" outlineLevel="1" x14ac:dyDescent="0.2">
      <c r="A660" s="302" t="s">
        <v>771</v>
      </c>
      <c r="B660" s="303" t="s">
        <v>265</v>
      </c>
      <c r="C660" s="306" t="str">
        <f>IFERROR(IFERROR(IF(MATCH(B660,[1]SINAPI!$A$3:$A$7037,0),(PROPER(VLOOKUP(B660,[1]SINAPI!$A$3:$E$7037,5,0))),0),IFERROR(IF(MATCH(B660,'[1]CDHU-182'!$A$9:$A$4098,0),(UPPER(VLOOKUP(B660,'[1]CDHU-182'!$A$9:$H$4098,8,0))),0),IFERROR(IF(MATCH(B660,[1]FDE!$A$7:$A$3232,0),(VLOOKUP(B660,[1]FDE!$A$7:$E$3232,5,0)),0),IF(MATCH(B660,'[1]SIURB Edif'!$A$2:$A$2699,0),(PROPER(VLOOKUP(B660,'[1]SIURB Edif'!A$2:E$2699,5,0))),0))))," ")</f>
        <v>CDHU-182</v>
      </c>
      <c r="D660" s="169" t="s">
        <v>860</v>
      </c>
      <c r="E660" s="170" t="s">
        <v>75</v>
      </c>
      <c r="F660" s="174">
        <v>4</v>
      </c>
      <c r="G660" s="74"/>
      <c r="H660" s="177">
        <f t="shared" ref="H660" si="1393">ROUND(IFERROR(F660*G660," - "),2)</f>
        <v>0</v>
      </c>
      <c r="I660" s="178" t="e">
        <f t="shared" si="1350"/>
        <v>#DIV/0!</v>
      </c>
      <c r="J660" s="19">
        <f t="shared" si="1352"/>
        <v>1</v>
      </c>
      <c r="K660" s="68">
        <f t="shared" ref="K660" si="1394">SUM(L660:P660)</f>
        <v>0</v>
      </c>
      <c r="L660" s="69"/>
      <c r="M660" s="69"/>
      <c r="N660" s="69"/>
      <c r="O660" s="69"/>
      <c r="P660" s="69"/>
      <c r="Q660" s="73">
        <f t="shared" ref="Q660" si="1395">K660*$H660</f>
        <v>0</v>
      </c>
      <c r="R660" s="68">
        <f t="shared" ref="R660" si="1396">SUM(S660:W660)</f>
        <v>0</v>
      </c>
      <c r="S660" s="69"/>
      <c r="T660" s="69"/>
      <c r="U660" s="69"/>
      <c r="V660" s="69"/>
      <c r="W660" s="69"/>
      <c r="X660" s="71">
        <f t="shared" ref="X660" si="1397">R660*$H660</f>
        <v>0</v>
      </c>
      <c r="Y660" s="68">
        <f t="shared" ref="Y660" si="1398">SUM(Z660:AD660)</f>
        <v>0</v>
      </c>
      <c r="Z660" s="69"/>
      <c r="AA660" s="69"/>
      <c r="AB660" s="69"/>
      <c r="AC660" s="69"/>
      <c r="AD660" s="69"/>
      <c r="AE660" s="71">
        <f t="shared" ref="AE660" si="1399">Y660*$H660</f>
        <v>0</v>
      </c>
      <c r="AF660" s="68">
        <f t="shared" ref="AF660" si="1400">SUM(AG660:AK660)</f>
        <v>0</v>
      </c>
      <c r="AG660" s="69"/>
      <c r="AH660" s="69"/>
      <c r="AI660" s="69"/>
      <c r="AJ660" s="69"/>
      <c r="AK660" s="69"/>
      <c r="AL660" s="71">
        <f t="shared" ref="AL660" si="1401">AF660*$H660</f>
        <v>0</v>
      </c>
      <c r="AM660" s="68">
        <f t="shared" ref="AM660" si="1402">SUM(AN660:AR660)</f>
        <v>0</v>
      </c>
      <c r="AN660" s="69"/>
      <c r="AO660" s="69"/>
      <c r="AP660" s="69"/>
      <c r="AQ660" s="69"/>
      <c r="AR660" s="69"/>
      <c r="AS660" s="71">
        <f t="shared" ref="AS660" si="1403">AM660*$H660</f>
        <v>0</v>
      </c>
      <c r="AT660" s="68">
        <f t="shared" ref="AT660" si="1404">SUM(AU660:AY660)</f>
        <v>0</v>
      </c>
      <c r="AU660" s="69"/>
      <c r="AV660" s="69"/>
      <c r="AW660" s="69"/>
      <c r="AX660" s="69"/>
      <c r="AY660" s="69"/>
      <c r="AZ660" s="71">
        <f t="shared" ref="AZ660" si="1405">AT660*$H660</f>
        <v>0</v>
      </c>
      <c r="BA660" s="68">
        <f t="shared" ref="BA660" si="1406">SUM(BB660:BF660)</f>
        <v>0</v>
      </c>
      <c r="BB660" s="69"/>
      <c r="BC660" s="69"/>
      <c r="BD660" s="69"/>
      <c r="BE660" s="69"/>
      <c r="BF660" s="69"/>
      <c r="BG660" s="71">
        <f t="shared" ref="BG660" si="1407">BA660*$H660</f>
        <v>0</v>
      </c>
      <c r="BH660" s="68">
        <f t="shared" ref="BH660" si="1408">SUM(BI660:BM660)</f>
        <v>0</v>
      </c>
      <c r="BI660" s="69"/>
      <c r="BJ660" s="69"/>
      <c r="BK660" s="69"/>
      <c r="BL660" s="69"/>
      <c r="BM660" s="69"/>
      <c r="BN660" s="71">
        <f t="shared" ref="BN660" si="1409">BH660*$H660</f>
        <v>0</v>
      </c>
      <c r="BO660" s="68">
        <f t="shared" ref="BO660" si="1410">SUM(BP660:BT660)</f>
        <v>0</v>
      </c>
      <c r="BP660" s="69"/>
      <c r="BQ660" s="69"/>
      <c r="BR660" s="69"/>
      <c r="BS660" s="69"/>
      <c r="BT660" s="69"/>
      <c r="BU660" s="71">
        <f t="shared" ref="BU660" si="1411">BO660*$H660</f>
        <v>0</v>
      </c>
      <c r="BV660" s="68">
        <f t="shared" ref="BV660" si="1412">SUM(BW660:CA660)</f>
        <v>0</v>
      </c>
      <c r="BW660" s="69"/>
      <c r="BX660" s="69"/>
      <c r="BY660" s="69"/>
      <c r="BZ660" s="69"/>
      <c r="CA660" s="69"/>
      <c r="CB660" s="71">
        <f t="shared" ref="CB660" si="1413">BV660*$H660</f>
        <v>0</v>
      </c>
      <c r="CC660" s="68">
        <f t="shared" ref="CC660" si="1414">SUM(CD660:CH660)</f>
        <v>0</v>
      </c>
      <c r="CD660" s="69"/>
      <c r="CE660" s="69"/>
      <c r="CF660" s="69"/>
      <c r="CG660" s="69"/>
      <c r="CH660" s="69"/>
      <c r="CI660" s="71">
        <f t="shared" ref="CI660" si="1415">CC660*$H660</f>
        <v>0</v>
      </c>
      <c r="CJ660" s="68">
        <f t="shared" ref="CJ660" si="1416">SUM(CK660:CO660)</f>
        <v>0</v>
      </c>
      <c r="CK660" s="69"/>
      <c r="CL660" s="69"/>
      <c r="CM660" s="69"/>
      <c r="CN660" s="69"/>
      <c r="CO660" s="69"/>
      <c r="CP660" s="71">
        <f t="shared" ref="CP660" si="1417">CJ660*$H660</f>
        <v>0</v>
      </c>
      <c r="CQ660" s="68">
        <f t="shared" ref="CQ660" si="1418">SUM(CR660:CV660)</f>
        <v>0</v>
      </c>
      <c r="CR660" s="69"/>
      <c r="CS660" s="69"/>
      <c r="CT660" s="69"/>
      <c r="CU660" s="69"/>
      <c r="CV660" s="69"/>
      <c r="CW660" s="71">
        <f t="shared" ref="CW660" si="1419">CQ660*$H660</f>
        <v>0</v>
      </c>
      <c r="CX660" s="68">
        <f t="shared" ref="CX660" si="1420">SUM(CY660:DC660)</f>
        <v>0</v>
      </c>
      <c r="CY660" s="69"/>
      <c r="CZ660" s="69"/>
      <c r="DA660" s="69"/>
      <c r="DB660" s="69"/>
      <c r="DC660" s="69"/>
      <c r="DD660" s="71">
        <f t="shared" ref="DD660" si="1421">CX660*$H660</f>
        <v>0</v>
      </c>
      <c r="DE660" s="68">
        <f t="shared" ref="DE660" si="1422">SUM(DF660:DJ660)</f>
        <v>0</v>
      </c>
      <c r="DF660" s="69"/>
      <c r="DG660" s="69"/>
      <c r="DH660" s="69"/>
      <c r="DI660" s="69"/>
      <c r="DJ660" s="69"/>
      <c r="DK660" s="71">
        <f t="shared" ref="DK660" si="1423">DE660*$H660</f>
        <v>0</v>
      </c>
      <c r="DL660" s="68">
        <f t="shared" ref="DL660" si="1424">SUM(DM660:DQ660)</f>
        <v>0</v>
      </c>
      <c r="DM660" s="69"/>
      <c r="DN660" s="69"/>
      <c r="DO660" s="69"/>
      <c r="DP660" s="69"/>
      <c r="DQ660" s="69"/>
      <c r="DR660" s="71">
        <f t="shared" ref="DR660" si="1425">DL660*$H660</f>
        <v>0</v>
      </c>
      <c r="DS660" s="68">
        <f t="shared" ref="DS660" si="1426">SUM(DT660:DX660)</f>
        <v>0</v>
      </c>
      <c r="DT660" s="69"/>
      <c r="DU660" s="69"/>
      <c r="DV660" s="69"/>
      <c r="DW660" s="69"/>
      <c r="DX660" s="69"/>
      <c r="DY660" s="71">
        <f t="shared" ref="DY660" si="1427">DS660*$H660</f>
        <v>0</v>
      </c>
      <c r="DZ660" s="68">
        <f t="shared" ref="DZ660" si="1428">SUM(EA660:EE660)</f>
        <v>0</v>
      </c>
      <c r="EA660" s="69"/>
      <c r="EB660" s="69"/>
      <c r="EC660" s="69"/>
      <c r="ED660" s="69"/>
      <c r="EE660" s="69"/>
      <c r="EF660" s="71">
        <f t="shared" ref="EF660" si="1429">DZ660*$H660</f>
        <v>0</v>
      </c>
      <c r="EG660" s="70">
        <f t="shared" si="1389"/>
        <v>1</v>
      </c>
      <c r="EH660" s="73">
        <f t="shared" si="1390"/>
        <v>0</v>
      </c>
      <c r="EI660" s="70">
        <f t="shared" si="1391"/>
        <v>0</v>
      </c>
      <c r="EJ660" s="66">
        <f t="shared" si="1392"/>
        <v>0</v>
      </c>
      <c r="EM660" s="67"/>
    </row>
    <row r="661" spans="1:143" outlineLevel="1" x14ac:dyDescent="0.2">
      <c r="A661" s="302" t="s">
        <v>772</v>
      </c>
      <c r="B661" s="303" t="s">
        <v>257</v>
      </c>
      <c r="C661" s="306" t="str">
        <f>IFERROR(IFERROR(IF(MATCH(B661,[1]SINAPI!$A$3:$A$7037,0),(PROPER(VLOOKUP(B661,[1]SINAPI!$A$3:$E$7037,5,0))),0),IFERROR(IF(MATCH(B661,'[1]CDHU-182'!$A$9:$A$4098,0),(UPPER(VLOOKUP(B661,'[1]CDHU-182'!$A$9:$H$4098,8,0))),0),IFERROR(IF(MATCH(B661,[1]FDE!$A$7:$A$3232,0),(VLOOKUP(B661,[1]FDE!$A$7:$E$3232,5,0)),0),IF(MATCH(B661,'[1]SIURB Edif'!$A$2:$A$2699,0),(PROPER(VLOOKUP(B661,'[1]SIURB Edif'!A$2:E$2699,5,0))),0))))," ")</f>
        <v>CDHU-182</v>
      </c>
      <c r="D661" s="169" t="s">
        <v>800</v>
      </c>
      <c r="E661" s="170" t="s">
        <v>22</v>
      </c>
      <c r="F661" s="174">
        <v>695</v>
      </c>
      <c r="G661" s="74"/>
      <c r="H661" s="177">
        <f t="shared" ref="H661:H662" si="1430">ROUND(IFERROR(F661*G661," - "),2)</f>
        <v>0</v>
      </c>
      <c r="I661" s="178" t="e">
        <f t="shared" si="1350"/>
        <v>#DIV/0!</v>
      </c>
      <c r="J661" s="19">
        <f t="shared" si="1075"/>
        <v>1</v>
      </c>
      <c r="K661" s="68">
        <f t="shared" ref="K661:K662" si="1431">SUM(L661:P661)</f>
        <v>0</v>
      </c>
      <c r="L661" s="69"/>
      <c r="M661" s="69"/>
      <c r="N661" s="69"/>
      <c r="O661" s="69"/>
      <c r="P661" s="69"/>
      <c r="Q661" s="73">
        <f t="shared" ref="Q661:Q662" si="1432">K661*$H661</f>
        <v>0</v>
      </c>
      <c r="R661" s="68">
        <f t="shared" ref="R661:R662" si="1433">SUM(S661:W661)</f>
        <v>0</v>
      </c>
      <c r="S661" s="69"/>
      <c r="T661" s="69"/>
      <c r="U661" s="69"/>
      <c r="V661" s="69"/>
      <c r="W661" s="69"/>
      <c r="X661" s="71">
        <f t="shared" ref="X661:X662" si="1434">R661*$H661</f>
        <v>0</v>
      </c>
      <c r="Y661" s="68">
        <f t="shared" ref="Y661:Y662" si="1435">SUM(Z661:AD661)</f>
        <v>0</v>
      </c>
      <c r="Z661" s="69"/>
      <c r="AA661" s="69"/>
      <c r="AB661" s="69"/>
      <c r="AC661" s="69"/>
      <c r="AD661" s="69"/>
      <c r="AE661" s="71">
        <f t="shared" ref="AE661:AE662" si="1436">Y661*$H661</f>
        <v>0</v>
      </c>
      <c r="AF661" s="68">
        <f t="shared" ref="AF661:AF662" si="1437">SUM(AG661:AK661)</f>
        <v>0</v>
      </c>
      <c r="AG661" s="69"/>
      <c r="AH661" s="69"/>
      <c r="AI661" s="69"/>
      <c r="AJ661" s="69"/>
      <c r="AK661" s="69"/>
      <c r="AL661" s="71">
        <f t="shared" ref="AL661:AL662" si="1438">AF661*$H661</f>
        <v>0</v>
      </c>
      <c r="AM661" s="68">
        <f t="shared" ref="AM661:AM662" si="1439">SUM(AN661:AR661)</f>
        <v>0</v>
      </c>
      <c r="AN661" s="69"/>
      <c r="AO661" s="69"/>
      <c r="AP661" s="69"/>
      <c r="AQ661" s="69"/>
      <c r="AR661" s="69"/>
      <c r="AS661" s="71">
        <f t="shared" ref="AS661:AS662" si="1440">AM661*$H661</f>
        <v>0</v>
      </c>
      <c r="AT661" s="68">
        <f t="shared" ref="AT661:AT662" si="1441">SUM(AU661:AY661)</f>
        <v>0</v>
      </c>
      <c r="AU661" s="69"/>
      <c r="AV661" s="69"/>
      <c r="AW661" s="69"/>
      <c r="AX661" s="69"/>
      <c r="AY661" s="69"/>
      <c r="AZ661" s="71">
        <f t="shared" ref="AZ661:AZ662" si="1442">AT661*$H661</f>
        <v>0</v>
      </c>
      <c r="BA661" s="68">
        <f t="shared" ref="BA661:BA662" si="1443">SUM(BB661:BF661)</f>
        <v>0</v>
      </c>
      <c r="BB661" s="69"/>
      <c r="BC661" s="69"/>
      <c r="BD661" s="69"/>
      <c r="BE661" s="69"/>
      <c r="BF661" s="69"/>
      <c r="BG661" s="71">
        <f t="shared" ref="BG661:BG662" si="1444">BA661*$H661</f>
        <v>0</v>
      </c>
      <c r="BH661" s="68">
        <f t="shared" ref="BH661:BH662" si="1445">SUM(BI661:BM661)</f>
        <v>0</v>
      </c>
      <c r="BI661" s="69"/>
      <c r="BJ661" s="69"/>
      <c r="BK661" s="69"/>
      <c r="BL661" s="69"/>
      <c r="BM661" s="69"/>
      <c r="BN661" s="71">
        <f t="shared" ref="BN661:BN662" si="1446">BH661*$H661</f>
        <v>0</v>
      </c>
      <c r="BO661" s="68">
        <f t="shared" ref="BO661:BO662" si="1447">SUM(BP661:BT661)</f>
        <v>0</v>
      </c>
      <c r="BP661" s="69"/>
      <c r="BQ661" s="69"/>
      <c r="BR661" s="69"/>
      <c r="BS661" s="69"/>
      <c r="BT661" s="69"/>
      <c r="BU661" s="71">
        <f t="shared" ref="BU661:BU662" si="1448">BO661*$H661</f>
        <v>0</v>
      </c>
      <c r="BV661" s="68">
        <f t="shared" ref="BV661:BV662" si="1449">SUM(BW661:CA661)</f>
        <v>0</v>
      </c>
      <c r="BW661" s="69"/>
      <c r="BX661" s="69"/>
      <c r="BY661" s="69"/>
      <c r="BZ661" s="69"/>
      <c r="CA661" s="69"/>
      <c r="CB661" s="71">
        <f t="shared" ref="CB661:CB662" si="1450">BV661*$H661</f>
        <v>0</v>
      </c>
      <c r="CC661" s="68">
        <f t="shared" ref="CC661:CC662" si="1451">SUM(CD661:CH661)</f>
        <v>0</v>
      </c>
      <c r="CD661" s="69"/>
      <c r="CE661" s="69"/>
      <c r="CF661" s="69"/>
      <c r="CG661" s="69"/>
      <c r="CH661" s="69"/>
      <c r="CI661" s="71">
        <f t="shared" ref="CI661:CI662" si="1452">CC661*$H661</f>
        <v>0</v>
      </c>
      <c r="CJ661" s="68">
        <f t="shared" ref="CJ661:CJ662" si="1453">SUM(CK661:CO661)</f>
        <v>0</v>
      </c>
      <c r="CK661" s="69"/>
      <c r="CL661" s="69"/>
      <c r="CM661" s="69"/>
      <c r="CN661" s="69"/>
      <c r="CO661" s="69"/>
      <c r="CP661" s="71">
        <f t="shared" ref="CP661:CP662" si="1454">CJ661*$H661</f>
        <v>0</v>
      </c>
      <c r="CQ661" s="68">
        <f t="shared" ref="CQ661:CQ662" si="1455">SUM(CR661:CV661)</f>
        <v>0</v>
      </c>
      <c r="CR661" s="69"/>
      <c r="CS661" s="69"/>
      <c r="CT661" s="69"/>
      <c r="CU661" s="69"/>
      <c r="CV661" s="69"/>
      <c r="CW661" s="71">
        <f t="shared" ref="CW661:CW662" si="1456">CQ661*$H661</f>
        <v>0</v>
      </c>
      <c r="CX661" s="68">
        <f t="shared" ref="CX661:CX662" si="1457">SUM(CY661:DC661)</f>
        <v>0</v>
      </c>
      <c r="CY661" s="69"/>
      <c r="CZ661" s="69"/>
      <c r="DA661" s="69"/>
      <c r="DB661" s="69"/>
      <c r="DC661" s="69"/>
      <c r="DD661" s="71">
        <f t="shared" ref="DD661:DD662" si="1458">CX661*$H661</f>
        <v>0</v>
      </c>
      <c r="DE661" s="68">
        <f t="shared" ref="DE661:DE662" si="1459">SUM(DF661:DJ661)</f>
        <v>0</v>
      </c>
      <c r="DF661" s="69"/>
      <c r="DG661" s="69"/>
      <c r="DH661" s="69"/>
      <c r="DI661" s="69"/>
      <c r="DJ661" s="69"/>
      <c r="DK661" s="71">
        <f t="shared" ref="DK661:DK662" si="1460">DE661*$H661</f>
        <v>0</v>
      </c>
      <c r="DL661" s="68">
        <f t="shared" ref="DL661:DL662" si="1461">SUM(DM661:DQ661)</f>
        <v>0</v>
      </c>
      <c r="DM661" s="69"/>
      <c r="DN661" s="69"/>
      <c r="DO661" s="69"/>
      <c r="DP661" s="69"/>
      <c r="DQ661" s="69"/>
      <c r="DR661" s="71">
        <f t="shared" ref="DR661:DR662" si="1462">DL661*$H661</f>
        <v>0</v>
      </c>
      <c r="DS661" s="68">
        <f t="shared" ref="DS661:DS662" si="1463">SUM(DT661:DX661)</f>
        <v>0</v>
      </c>
      <c r="DT661" s="69"/>
      <c r="DU661" s="69"/>
      <c r="DV661" s="69"/>
      <c r="DW661" s="69"/>
      <c r="DX661" s="69"/>
      <c r="DY661" s="71">
        <f t="shared" ref="DY661:DY662" si="1464">DS661*$H661</f>
        <v>0</v>
      </c>
      <c r="DZ661" s="68">
        <f t="shared" ref="DZ661:DZ662" si="1465">SUM(EA661:EE661)</f>
        <v>0</v>
      </c>
      <c r="EA661" s="69"/>
      <c r="EB661" s="69"/>
      <c r="EC661" s="69"/>
      <c r="ED661" s="69"/>
      <c r="EE661" s="69"/>
      <c r="EF661" s="71">
        <f t="shared" ref="EF661:EF662" si="1466">DZ661*$H661</f>
        <v>0</v>
      </c>
      <c r="EG661" s="70">
        <f t="shared" si="1076"/>
        <v>1</v>
      </c>
      <c r="EH661" s="73">
        <f t="shared" si="1077"/>
        <v>0</v>
      </c>
      <c r="EI661" s="70">
        <f t="shared" si="1078"/>
        <v>0</v>
      </c>
      <c r="EJ661" s="66">
        <f t="shared" si="1079"/>
        <v>0</v>
      </c>
      <c r="EM661" s="67"/>
    </row>
    <row r="662" spans="1:143" outlineLevel="1" x14ac:dyDescent="0.2">
      <c r="A662" s="302" t="s">
        <v>773</v>
      </c>
      <c r="B662" s="303" t="s">
        <v>267</v>
      </c>
      <c r="C662" s="306" t="str">
        <f>IFERROR(IFERROR(IF(MATCH(B662,[1]SINAPI!$A$3:$A$7037,0),(PROPER(VLOOKUP(B662,[1]SINAPI!$A$3:$E$7037,5,0))),0),IFERROR(IF(MATCH(B662,'[1]CDHU-182'!$A$9:$A$4098,0),(UPPER(VLOOKUP(B662,'[1]CDHU-182'!$A$9:$H$4098,8,0))),0),IFERROR(IF(MATCH(B662,[1]FDE!$A$7:$A$3232,0),(VLOOKUP(B662,[1]FDE!$A$7:$E$3232,5,0)),0),IF(MATCH(B662,'[1]SIURB Edif'!$A$2:$A$2699,0),(PROPER(VLOOKUP(B662,'[1]SIURB Edif'!A$2:E$2699,5,0))),0))))," ")</f>
        <v>CDHU-182</v>
      </c>
      <c r="D662" s="169" t="s">
        <v>861</v>
      </c>
      <c r="E662" s="170" t="s">
        <v>176</v>
      </c>
      <c r="F662" s="174">
        <v>140</v>
      </c>
      <c r="G662" s="74"/>
      <c r="H662" s="177">
        <f t="shared" si="1430"/>
        <v>0</v>
      </c>
      <c r="I662" s="178" t="e">
        <f t="shared" si="1350"/>
        <v>#DIV/0!</v>
      </c>
      <c r="J662" s="19">
        <f t="shared" si="1075"/>
        <v>1</v>
      </c>
      <c r="K662" s="68">
        <f t="shared" si="1431"/>
        <v>0</v>
      </c>
      <c r="L662" s="69"/>
      <c r="M662" s="69"/>
      <c r="N662" s="69"/>
      <c r="O662" s="69"/>
      <c r="P662" s="69"/>
      <c r="Q662" s="73">
        <f t="shared" si="1432"/>
        <v>0</v>
      </c>
      <c r="R662" s="68">
        <f t="shared" si="1433"/>
        <v>0</v>
      </c>
      <c r="S662" s="69"/>
      <c r="T662" s="69"/>
      <c r="U662" s="69"/>
      <c r="V662" s="69"/>
      <c r="W662" s="69"/>
      <c r="X662" s="71">
        <f t="shared" si="1434"/>
        <v>0</v>
      </c>
      <c r="Y662" s="68">
        <f t="shared" si="1435"/>
        <v>0</v>
      </c>
      <c r="Z662" s="69"/>
      <c r="AA662" s="69"/>
      <c r="AB662" s="69"/>
      <c r="AC662" s="69"/>
      <c r="AD662" s="69"/>
      <c r="AE662" s="71">
        <f t="shared" si="1436"/>
        <v>0</v>
      </c>
      <c r="AF662" s="68">
        <f t="shared" si="1437"/>
        <v>0</v>
      </c>
      <c r="AG662" s="69"/>
      <c r="AH662" s="69"/>
      <c r="AI662" s="69"/>
      <c r="AJ662" s="69"/>
      <c r="AK662" s="69"/>
      <c r="AL662" s="71">
        <f t="shared" si="1438"/>
        <v>0</v>
      </c>
      <c r="AM662" s="68">
        <f t="shared" si="1439"/>
        <v>0</v>
      </c>
      <c r="AN662" s="69"/>
      <c r="AO662" s="69"/>
      <c r="AP662" s="69"/>
      <c r="AQ662" s="69"/>
      <c r="AR662" s="69"/>
      <c r="AS662" s="71">
        <f t="shared" si="1440"/>
        <v>0</v>
      </c>
      <c r="AT662" s="68">
        <f t="shared" si="1441"/>
        <v>0</v>
      </c>
      <c r="AU662" s="69"/>
      <c r="AV662" s="69"/>
      <c r="AW662" s="69"/>
      <c r="AX662" s="69"/>
      <c r="AY662" s="69"/>
      <c r="AZ662" s="71">
        <f t="shared" si="1442"/>
        <v>0</v>
      </c>
      <c r="BA662" s="68">
        <f t="shared" si="1443"/>
        <v>0</v>
      </c>
      <c r="BB662" s="69"/>
      <c r="BC662" s="69"/>
      <c r="BD662" s="69"/>
      <c r="BE662" s="69"/>
      <c r="BF662" s="69"/>
      <c r="BG662" s="71">
        <f t="shared" si="1444"/>
        <v>0</v>
      </c>
      <c r="BH662" s="68">
        <f t="shared" si="1445"/>
        <v>0</v>
      </c>
      <c r="BI662" s="69"/>
      <c r="BJ662" s="69"/>
      <c r="BK662" s="69"/>
      <c r="BL662" s="69"/>
      <c r="BM662" s="69"/>
      <c r="BN662" s="71">
        <f t="shared" si="1446"/>
        <v>0</v>
      </c>
      <c r="BO662" s="68">
        <f t="shared" si="1447"/>
        <v>0</v>
      </c>
      <c r="BP662" s="69"/>
      <c r="BQ662" s="69"/>
      <c r="BR662" s="69"/>
      <c r="BS662" s="69"/>
      <c r="BT662" s="69"/>
      <c r="BU662" s="71">
        <f t="shared" si="1448"/>
        <v>0</v>
      </c>
      <c r="BV662" s="68">
        <f t="shared" si="1449"/>
        <v>0</v>
      </c>
      <c r="BW662" s="69"/>
      <c r="BX662" s="69"/>
      <c r="BY662" s="69"/>
      <c r="BZ662" s="69"/>
      <c r="CA662" s="69"/>
      <c r="CB662" s="71">
        <f t="shared" si="1450"/>
        <v>0</v>
      </c>
      <c r="CC662" s="68">
        <f t="shared" si="1451"/>
        <v>0</v>
      </c>
      <c r="CD662" s="69"/>
      <c r="CE662" s="69"/>
      <c r="CF662" s="69"/>
      <c r="CG662" s="69"/>
      <c r="CH662" s="69"/>
      <c r="CI662" s="71">
        <f t="shared" si="1452"/>
        <v>0</v>
      </c>
      <c r="CJ662" s="68">
        <f t="shared" si="1453"/>
        <v>0</v>
      </c>
      <c r="CK662" s="69"/>
      <c r="CL662" s="69"/>
      <c r="CM662" s="69"/>
      <c r="CN662" s="69"/>
      <c r="CO662" s="69"/>
      <c r="CP662" s="71">
        <f t="shared" si="1454"/>
        <v>0</v>
      </c>
      <c r="CQ662" s="68">
        <f t="shared" si="1455"/>
        <v>0</v>
      </c>
      <c r="CR662" s="69"/>
      <c r="CS662" s="69"/>
      <c r="CT662" s="69"/>
      <c r="CU662" s="69"/>
      <c r="CV662" s="69"/>
      <c r="CW662" s="71">
        <f t="shared" si="1456"/>
        <v>0</v>
      </c>
      <c r="CX662" s="68">
        <f t="shared" si="1457"/>
        <v>0</v>
      </c>
      <c r="CY662" s="69"/>
      <c r="CZ662" s="69"/>
      <c r="DA662" s="69"/>
      <c r="DB662" s="69"/>
      <c r="DC662" s="69"/>
      <c r="DD662" s="71">
        <f t="shared" si="1458"/>
        <v>0</v>
      </c>
      <c r="DE662" s="68">
        <f t="shared" si="1459"/>
        <v>0</v>
      </c>
      <c r="DF662" s="69"/>
      <c r="DG662" s="69"/>
      <c r="DH662" s="69"/>
      <c r="DI662" s="69"/>
      <c r="DJ662" s="69"/>
      <c r="DK662" s="71">
        <f t="shared" si="1460"/>
        <v>0</v>
      </c>
      <c r="DL662" s="68">
        <f t="shared" si="1461"/>
        <v>0</v>
      </c>
      <c r="DM662" s="69"/>
      <c r="DN662" s="69"/>
      <c r="DO662" s="69"/>
      <c r="DP662" s="69"/>
      <c r="DQ662" s="69"/>
      <c r="DR662" s="71">
        <f t="shared" si="1462"/>
        <v>0</v>
      </c>
      <c r="DS662" s="68">
        <f t="shared" si="1463"/>
        <v>0</v>
      </c>
      <c r="DT662" s="69"/>
      <c r="DU662" s="69"/>
      <c r="DV662" s="69"/>
      <c r="DW662" s="69"/>
      <c r="DX662" s="69"/>
      <c r="DY662" s="71">
        <f t="shared" si="1464"/>
        <v>0</v>
      </c>
      <c r="DZ662" s="68">
        <f t="shared" si="1465"/>
        <v>0</v>
      </c>
      <c r="EA662" s="69"/>
      <c r="EB662" s="69"/>
      <c r="EC662" s="69"/>
      <c r="ED662" s="69"/>
      <c r="EE662" s="69"/>
      <c r="EF662" s="71">
        <f t="shared" si="1466"/>
        <v>0</v>
      </c>
      <c r="EG662" s="70">
        <f t="shared" si="1076"/>
        <v>1</v>
      </c>
      <c r="EH662" s="73">
        <f t="shared" si="1077"/>
        <v>0</v>
      </c>
      <c r="EI662" s="70">
        <f t="shared" si="1078"/>
        <v>0</v>
      </c>
      <c r="EJ662" s="66">
        <f t="shared" si="1079"/>
        <v>0</v>
      </c>
      <c r="EM662" s="67"/>
    </row>
    <row r="663" spans="1:143" outlineLevel="1" x14ac:dyDescent="0.2">
      <c r="A663" s="302" t="s">
        <v>774</v>
      </c>
      <c r="B663" s="303" t="s">
        <v>254</v>
      </c>
      <c r="C663" s="306" t="str">
        <f>IFERROR(IFERROR(IF(MATCH(B663,[1]SINAPI!$A$3:$A$7037,0),(PROPER(VLOOKUP(B663,[1]SINAPI!$A$3:$E$7037,5,0))),0),IFERROR(IF(MATCH(B663,'[1]CDHU-182'!$A$9:$A$4098,0),(UPPER(VLOOKUP(B663,'[1]CDHU-182'!$A$9:$H$4098,8,0))),0),IFERROR(IF(MATCH(B663,[1]FDE!$A$7:$A$3232,0),(VLOOKUP(B663,[1]FDE!$A$7:$E$3232,5,0)),0),IF(MATCH(B663,'[1]SIURB Edif'!$A$2:$A$2699,0),(PROPER(VLOOKUP(B663,'[1]SIURB Edif'!A$2:E$2699,5,0))),0))))," ")</f>
        <v>CDHU-182</v>
      </c>
      <c r="D663" s="169" t="s">
        <v>862</v>
      </c>
      <c r="E663" s="170" t="s">
        <v>75</v>
      </c>
      <c r="F663" s="174">
        <v>350</v>
      </c>
      <c r="G663" s="74"/>
      <c r="H663" s="177">
        <f>ROUND(IFERROR(F663*G663," - "),2)</f>
        <v>0</v>
      </c>
      <c r="I663" s="178" t="e">
        <f t="shared" si="1350"/>
        <v>#DIV/0!</v>
      </c>
      <c r="J663" s="19">
        <f t="shared" si="1075"/>
        <v>1</v>
      </c>
      <c r="K663" s="68">
        <f>SUM(L663:P663)</f>
        <v>0</v>
      </c>
      <c r="L663" s="69"/>
      <c r="M663" s="69"/>
      <c r="N663" s="69"/>
      <c r="O663" s="69"/>
      <c r="P663" s="69"/>
      <c r="Q663" s="73">
        <f>K663*$H663</f>
        <v>0</v>
      </c>
      <c r="R663" s="68">
        <f>SUM(S663:W663)</f>
        <v>0</v>
      </c>
      <c r="S663" s="69"/>
      <c r="T663" s="69"/>
      <c r="U663" s="69"/>
      <c r="V663" s="69"/>
      <c r="W663" s="69"/>
      <c r="X663" s="71">
        <f>R663*$H663</f>
        <v>0</v>
      </c>
      <c r="Y663" s="68">
        <f>SUM(Z663:AD663)</f>
        <v>0</v>
      </c>
      <c r="Z663" s="69"/>
      <c r="AA663" s="69"/>
      <c r="AB663" s="69"/>
      <c r="AC663" s="69"/>
      <c r="AD663" s="69"/>
      <c r="AE663" s="71">
        <f>Y663*$H663</f>
        <v>0</v>
      </c>
      <c r="AF663" s="68">
        <f>SUM(AG663:AK663)</f>
        <v>0</v>
      </c>
      <c r="AG663" s="69"/>
      <c r="AH663" s="69"/>
      <c r="AI663" s="69"/>
      <c r="AJ663" s="69"/>
      <c r="AK663" s="69"/>
      <c r="AL663" s="71">
        <f>AF663*$H663</f>
        <v>0</v>
      </c>
      <c r="AM663" s="68">
        <f>SUM(AN663:AR663)</f>
        <v>0</v>
      </c>
      <c r="AN663" s="69"/>
      <c r="AO663" s="69"/>
      <c r="AP663" s="69"/>
      <c r="AQ663" s="69"/>
      <c r="AR663" s="69"/>
      <c r="AS663" s="71">
        <f>AM663*$H663</f>
        <v>0</v>
      </c>
      <c r="AT663" s="68">
        <f>SUM(AU663:AY663)</f>
        <v>0</v>
      </c>
      <c r="AU663" s="69"/>
      <c r="AV663" s="69"/>
      <c r="AW663" s="69"/>
      <c r="AX663" s="69"/>
      <c r="AY663" s="69"/>
      <c r="AZ663" s="71">
        <f>AT663*$H663</f>
        <v>0</v>
      </c>
      <c r="BA663" s="68">
        <f>SUM(BB663:BF663)</f>
        <v>0</v>
      </c>
      <c r="BB663" s="69"/>
      <c r="BC663" s="69"/>
      <c r="BD663" s="69"/>
      <c r="BE663" s="69"/>
      <c r="BF663" s="69"/>
      <c r="BG663" s="71">
        <f>BA663*$H663</f>
        <v>0</v>
      </c>
      <c r="BH663" s="68">
        <f>SUM(BI663:BM663)</f>
        <v>0</v>
      </c>
      <c r="BI663" s="69"/>
      <c r="BJ663" s="69"/>
      <c r="BK663" s="69"/>
      <c r="BL663" s="69"/>
      <c r="BM663" s="69"/>
      <c r="BN663" s="71">
        <f>BH663*$H663</f>
        <v>0</v>
      </c>
      <c r="BO663" s="68">
        <f>SUM(BP663:BT663)</f>
        <v>0</v>
      </c>
      <c r="BP663" s="69"/>
      <c r="BQ663" s="69"/>
      <c r="BR663" s="69"/>
      <c r="BS663" s="69"/>
      <c r="BT663" s="69"/>
      <c r="BU663" s="71">
        <f>BO663*$H663</f>
        <v>0</v>
      </c>
      <c r="BV663" s="68">
        <f>SUM(BW663:CA663)</f>
        <v>0</v>
      </c>
      <c r="BW663" s="69"/>
      <c r="BX663" s="69"/>
      <c r="BY663" s="69"/>
      <c r="BZ663" s="69"/>
      <c r="CA663" s="69"/>
      <c r="CB663" s="71">
        <f>BV663*$H663</f>
        <v>0</v>
      </c>
      <c r="CC663" s="68">
        <f>SUM(CD663:CH663)</f>
        <v>0</v>
      </c>
      <c r="CD663" s="69"/>
      <c r="CE663" s="69"/>
      <c r="CF663" s="69"/>
      <c r="CG663" s="69"/>
      <c r="CH663" s="69"/>
      <c r="CI663" s="71">
        <f>CC663*$H663</f>
        <v>0</v>
      </c>
      <c r="CJ663" s="68">
        <f>SUM(CK663:CO663)</f>
        <v>0</v>
      </c>
      <c r="CK663" s="69"/>
      <c r="CL663" s="69"/>
      <c r="CM663" s="69"/>
      <c r="CN663" s="69"/>
      <c r="CO663" s="69"/>
      <c r="CP663" s="71">
        <f>CJ663*$H663</f>
        <v>0</v>
      </c>
      <c r="CQ663" s="68">
        <f>SUM(CR663:CV663)</f>
        <v>0</v>
      </c>
      <c r="CR663" s="69"/>
      <c r="CS663" s="69"/>
      <c r="CT663" s="69"/>
      <c r="CU663" s="69"/>
      <c r="CV663" s="69"/>
      <c r="CW663" s="71">
        <f>CQ663*$H663</f>
        <v>0</v>
      </c>
      <c r="CX663" s="68">
        <f>SUM(CY663:DC663)</f>
        <v>0</v>
      </c>
      <c r="CY663" s="69"/>
      <c r="CZ663" s="69"/>
      <c r="DA663" s="69"/>
      <c r="DB663" s="69"/>
      <c r="DC663" s="69"/>
      <c r="DD663" s="71">
        <f>CX663*$H663</f>
        <v>0</v>
      </c>
      <c r="DE663" s="68">
        <f>SUM(DF663:DJ663)</f>
        <v>0</v>
      </c>
      <c r="DF663" s="69"/>
      <c r="DG663" s="69"/>
      <c r="DH663" s="69"/>
      <c r="DI663" s="69"/>
      <c r="DJ663" s="69"/>
      <c r="DK663" s="71">
        <f>DE663*$H663</f>
        <v>0</v>
      </c>
      <c r="DL663" s="68">
        <f>SUM(DM663:DQ663)</f>
        <v>0</v>
      </c>
      <c r="DM663" s="69"/>
      <c r="DN663" s="69"/>
      <c r="DO663" s="69"/>
      <c r="DP663" s="69"/>
      <c r="DQ663" s="69"/>
      <c r="DR663" s="71">
        <f>DL663*$H663</f>
        <v>0</v>
      </c>
      <c r="DS663" s="68">
        <f>SUM(DT663:DX663)</f>
        <v>0</v>
      </c>
      <c r="DT663" s="69"/>
      <c r="DU663" s="69"/>
      <c r="DV663" s="69"/>
      <c r="DW663" s="69"/>
      <c r="DX663" s="69"/>
      <c r="DY663" s="71">
        <f>DS663*$H663</f>
        <v>0</v>
      </c>
      <c r="DZ663" s="68">
        <f>SUM(EA663:EE663)</f>
        <v>0</v>
      </c>
      <c r="EA663" s="69"/>
      <c r="EB663" s="69"/>
      <c r="EC663" s="69"/>
      <c r="ED663" s="69"/>
      <c r="EE663" s="69"/>
      <c r="EF663" s="71">
        <f>DZ663*$H663</f>
        <v>0</v>
      </c>
      <c r="EG663" s="70">
        <f t="shared" si="1076"/>
        <v>1</v>
      </c>
      <c r="EH663" s="73">
        <f t="shared" si="1077"/>
        <v>0</v>
      </c>
      <c r="EI663" s="70">
        <f t="shared" si="1078"/>
        <v>0</v>
      </c>
      <c r="EJ663" s="66">
        <f t="shared" si="1079"/>
        <v>0</v>
      </c>
      <c r="EM663" s="67"/>
    </row>
    <row r="664" spans="1:143" outlineLevel="1" x14ac:dyDescent="0.2">
      <c r="A664" s="302" t="s">
        <v>775</v>
      </c>
      <c r="B664" s="303" t="s">
        <v>266</v>
      </c>
      <c r="C664" s="306" t="str">
        <f>IFERROR(IFERROR(IF(MATCH(B664,[1]SINAPI!$A$3:$A$7037,0),(PROPER(VLOOKUP(B664,[1]SINAPI!$A$3:$E$7037,5,0))),0),IFERROR(IF(MATCH(B664,'[1]CDHU-182'!$A$9:$A$4098,0),(UPPER(VLOOKUP(B664,'[1]CDHU-182'!$A$9:$H$4098,8,0))),0),IFERROR(IF(MATCH(B664,[1]FDE!$A$7:$A$3232,0),(VLOOKUP(B664,[1]FDE!$A$7:$E$3232,5,0)),0),IF(MATCH(B664,'[1]SIURB Edif'!$A$2:$A$2699,0),(PROPER(VLOOKUP(B664,'[1]SIURB Edif'!A$2:E$2699,5,0))),0))))," ")</f>
        <v>CDHU-182</v>
      </c>
      <c r="D664" s="169" t="s">
        <v>863</v>
      </c>
      <c r="E664" s="170" t="s">
        <v>176</v>
      </c>
      <c r="F664" s="174">
        <v>39</v>
      </c>
      <c r="G664" s="74"/>
      <c r="H664" s="177">
        <f t="shared" ref="H664:H665" si="1467">ROUND(IFERROR(F664*G664," - "),2)</f>
        <v>0</v>
      </c>
      <c r="I664" s="178" t="e">
        <f t="shared" si="1350"/>
        <v>#DIV/0!</v>
      </c>
      <c r="J664" s="19">
        <f t="shared" si="1075"/>
        <v>1</v>
      </c>
      <c r="K664" s="68">
        <f t="shared" ref="K664:K665" si="1468">SUM(L664:P664)</f>
        <v>0</v>
      </c>
      <c r="L664" s="69"/>
      <c r="M664" s="69"/>
      <c r="N664" s="69"/>
      <c r="O664" s="69"/>
      <c r="P664" s="69"/>
      <c r="Q664" s="73">
        <f t="shared" ref="Q664:Q665" si="1469">K664*$H664</f>
        <v>0</v>
      </c>
      <c r="R664" s="68">
        <f t="shared" ref="R664:R665" si="1470">SUM(S664:W664)</f>
        <v>0</v>
      </c>
      <c r="S664" s="69"/>
      <c r="T664" s="69"/>
      <c r="U664" s="69"/>
      <c r="V664" s="69"/>
      <c r="W664" s="69"/>
      <c r="X664" s="71">
        <f t="shared" ref="X664:X665" si="1471">R664*$H664</f>
        <v>0</v>
      </c>
      <c r="Y664" s="68">
        <f t="shared" ref="Y664:Y665" si="1472">SUM(Z664:AD664)</f>
        <v>0</v>
      </c>
      <c r="Z664" s="69"/>
      <c r="AA664" s="69"/>
      <c r="AB664" s="69"/>
      <c r="AC664" s="69"/>
      <c r="AD664" s="69"/>
      <c r="AE664" s="71">
        <f t="shared" ref="AE664:AE665" si="1473">Y664*$H664</f>
        <v>0</v>
      </c>
      <c r="AF664" s="68">
        <f t="shared" ref="AF664:AF665" si="1474">SUM(AG664:AK664)</f>
        <v>0</v>
      </c>
      <c r="AG664" s="69"/>
      <c r="AH664" s="69"/>
      <c r="AI664" s="69"/>
      <c r="AJ664" s="69"/>
      <c r="AK664" s="69"/>
      <c r="AL664" s="71">
        <f t="shared" ref="AL664:AL665" si="1475">AF664*$H664</f>
        <v>0</v>
      </c>
      <c r="AM664" s="68">
        <f t="shared" ref="AM664:AM665" si="1476">SUM(AN664:AR664)</f>
        <v>0</v>
      </c>
      <c r="AN664" s="69"/>
      <c r="AO664" s="69"/>
      <c r="AP664" s="69"/>
      <c r="AQ664" s="69"/>
      <c r="AR664" s="69"/>
      <c r="AS664" s="71">
        <f t="shared" ref="AS664:AS665" si="1477">AM664*$H664</f>
        <v>0</v>
      </c>
      <c r="AT664" s="68">
        <f t="shared" ref="AT664:AT665" si="1478">SUM(AU664:AY664)</f>
        <v>0</v>
      </c>
      <c r="AU664" s="69"/>
      <c r="AV664" s="69"/>
      <c r="AW664" s="69"/>
      <c r="AX664" s="69"/>
      <c r="AY664" s="69"/>
      <c r="AZ664" s="71">
        <f t="shared" ref="AZ664:AZ665" si="1479">AT664*$H664</f>
        <v>0</v>
      </c>
      <c r="BA664" s="68">
        <f t="shared" ref="BA664:BA665" si="1480">SUM(BB664:BF664)</f>
        <v>0</v>
      </c>
      <c r="BB664" s="69"/>
      <c r="BC664" s="69"/>
      <c r="BD664" s="69"/>
      <c r="BE664" s="69"/>
      <c r="BF664" s="69"/>
      <c r="BG664" s="71">
        <f t="shared" ref="BG664:BG665" si="1481">BA664*$H664</f>
        <v>0</v>
      </c>
      <c r="BH664" s="68">
        <f t="shared" ref="BH664:BH665" si="1482">SUM(BI664:BM664)</f>
        <v>0</v>
      </c>
      <c r="BI664" s="69"/>
      <c r="BJ664" s="69"/>
      <c r="BK664" s="69"/>
      <c r="BL664" s="69"/>
      <c r="BM664" s="69"/>
      <c r="BN664" s="71">
        <f t="shared" ref="BN664:BN665" si="1483">BH664*$H664</f>
        <v>0</v>
      </c>
      <c r="BO664" s="68">
        <f t="shared" ref="BO664:BO665" si="1484">SUM(BP664:BT664)</f>
        <v>0</v>
      </c>
      <c r="BP664" s="69"/>
      <c r="BQ664" s="69"/>
      <c r="BR664" s="69"/>
      <c r="BS664" s="69"/>
      <c r="BT664" s="69"/>
      <c r="BU664" s="71">
        <f t="shared" ref="BU664:BU665" si="1485">BO664*$H664</f>
        <v>0</v>
      </c>
      <c r="BV664" s="68">
        <f t="shared" ref="BV664:BV665" si="1486">SUM(BW664:CA664)</f>
        <v>0</v>
      </c>
      <c r="BW664" s="69"/>
      <c r="BX664" s="69"/>
      <c r="BY664" s="69"/>
      <c r="BZ664" s="69"/>
      <c r="CA664" s="69"/>
      <c r="CB664" s="71">
        <f t="shared" ref="CB664:CB665" si="1487">BV664*$H664</f>
        <v>0</v>
      </c>
      <c r="CC664" s="68">
        <f t="shared" ref="CC664:CC665" si="1488">SUM(CD664:CH664)</f>
        <v>0</v>
      </c>
      <c r="CD664" s="69"/>
      <c r="CE664" s="69"/>
      <c r="CF664" s="69"/>
      <c r="CG664" s="69"/>
      <c r="CH664" s="69"/>
      <c r="CI664" s="71">
        <f t="shared" ref="CI664:CI665" si="1489">CC664*$H664</f>
        <v>0</v>
      </c>
      <c r="CJ664" s="68">
        <f t="shared" ref="CJ664:CJ665" si="1490">SUM(CK664:CO664)</f>
        <v>0</v>
      </c>
      <c r="CK664" s="69"/>
      <c r="CL664" s="69"/>
      <c r="CM664" s="69"/>
      <c r="CN664" s="69"/>
      <c r="CO664" s="69"/>
      <c r="CP664" s="71">
        <f t="shared" ref="CP664:CP665" si="1491">CJ664*$H664</f>
        <v>0</v>
      </c>
      <c r="CQ664" s="68">
        <f t="shared" ref="CQ664:CQ665" si="1492">SUM(CR664:CV664)</f>
        <v>0</v>
      </c>
      <c r="CR664" s="69"/>
      <c r="CS664" s="69"/>
      <c r="CT664" s="69"/>
      <c r="CU664" s="69"/>
      <c r="CV664" s="69"/>
      <c r="CW664" s="71">
        <f t="shared" ref="CW664:CW665" si="1493">CQ664*$H664</f>
        <v>0</v>
      </c>
      <c r="CX664" s="68">
        <f t="shared" ref="CX664:CX665" si="1494">SUM(CY664:DC664)</f>
        <v>0</v>
      </c>
      <c r="CY664" s="69"/>
      <c r="CZ664" s="69"/>
      <c r="DA664" s="69"/>
      <c r="DB664" s="69"/>
      <c r="DC664" s="69"/>
      <c r="DD664" s="71">
        <f t="shared" ref="DD664:DD665" si="1495">CX664*$H664</f>
        <v>0</v>
      </c>
      <c r="DE664" s="68">
        <f t="shared" ref="DE664:DE665" si="1496">SUM(DF664:DJ664)</f>
        <v>0</v>
      </c>
      <c r="DF664" s="69"/>
      <c r="DG664" s="69"/>
      <c r="DH664" s="69"/>
      <c r="DI664" s="69"/>
      <c r="DJ664" s="69"/>
      <c r="DK664" s="71">
        <f t="shared" ref="DK664:DK665" si="1497">DE664*$H664</f>
        <v>0</v>
      </c>
      <c r="DL664" s="68">
        <f t="shared" ref="DL664:DL665" si="1498">SUM(DM664:DQ664)</f>
        <v>0</v>
      </c>
      <c r="DM664" s="69"/>
      <c r="DN664" s="69"/>
      <c r="DO664" s="69"/>
      <c r="DP664" s="69"/>
      <c r="DQ664" s="69"/>
      <c r="DR664" s="71">
        <f t="shared" ref="DR664:DR665" si="1499">DL664*$H664</f>
        <v>0</v>
      </c>
      <c r="DS664" s="68">
        <f t="shared" ref="DS664:DS665" si="1500">SUM(DT664:DX664)</f>
        <v>0</v>
      </c>
      <c r="DT664" s="69"/>
      <c r="DU664" s="69"/>
      <c r="DV664" s="69"/>
      <c r="DW664" s="69"/>
      <c r="DX664" s="69"/>
      <c r="DY664" s="71">
        <f t="shared" ref="DY664:DY665" si="1501">DS664*$H664</f>
        <v>0</v>
      </c>
      <c r="DZ664" s="68">
        <f t="shared" ref="DZ664:DZ665" si="1502">SUM(EA664:EE664)</f>
        <v>0</v>
      </c>
      <c r="EA664" s="69"/>
      <c r="EB664" s="69"/>
      <c r="EC664" s="69"/>
      <c r="ED664" s="69"/>
      <c r="EE664" s="69"/>
      <c r="EF664" s="71">
        <f t="shared" ref="EF664:EF665" si="1503">DZ664*$H664</f>
        <v>0</v>
      </c>
      <c r="EG664" s="70">
        <f t="shared" si="1076"/>
        <v>1</v>
      </c>
      <c r="EH664" s="73">
        <f t="shared" si="1077"/>
        <v>0</v>
      </c>
      <c r="EI664" s="70">
        <f t="shared" si="1078"/>
        <v>0</v>
      </c>
      <c r="EJ664" s="66">
        <f t="shared" si="1079"/>
        <v>0</v>
      </c>
      <c r="EM664" s="67"/>
    </row>
    <row r="665" spans="1:143" outlineLevel="1" x14ac:dyDescent="0.2">
      <c r="A665" s="302" t="s">
        <v>776</v>
      </c>
      <c r="B665" s="303" t="s">
        <v>255</v>
      </c>
      <c r="C665" s="306" t="str">
        <f>IFERROR(IFERROR(IF(MATCH(B665,[1]SINAPI!$A$3:$A$7037,0),(PROPER(VLOOKUP(B665,[1]SINAPI!$A$3:$E$7037,5,0))),0),IFERROR(IF(MATCH(B665,'[1]CDHU-182'!$A$9:$A$4098,0),(UPPER(VLOOKUP(B665,'[1]CDHU-182'!$A$9:$H$4098,8,0))),0),IFERROR(IF(MATCH(B665,[1]FDE!$A$7:$A$3232,0),(VLOOKUP(B665,[1]FDE!$A$7:$E$3232,5,0)),0),IF(MATCH(B665,'[1]SIURB Edif'!$A$2:$A$2699,0),(PROPER(VLOOKUP(B665,'[1]SIURB Edif'!A$2:E$2699,5,0))),0))))," ")</f>
        <v>CDHU-182</v>
      </c>
      <c r="D665" s="169" t="s">
        <v>864</v>
      </c>
      <c r="E665" s="170" t="s">
        <v>75</v>
      </c>
      <c r="F665" s="174">
        <v>4</v>
      </c>
      <c r="G665" s="74"/>
      <c r="H665" s="177">
        <f t="shared" si="1467"/>
        <v>0</v>
      </c>
      <c r="I665" s="178" t="e">
        <f t="shared" si="1350"/>
        <v>#DIV/0!</v>
      </c>
      <c r="J665" s="19">
        <f t="shared" si="1075"/>
        <v>1</v>
      </c>
      <c r="K665" s="68">
        <f t="shared" si="1468"/>
        <v>0</v>
      </c>
      <c r="L665" s="69"/>
      <c r="M665" s="69"/>
      <c r="N665" s="69"/>
      <c r="O665" s="69"/>
      <c r="P665" s="69"/>
      <c r="Q665" s="73">
        <f t="shared" si="1469"/>
        <v>0</v>
      </c>
      <c r="R665" s="68">
        <f t="shared" si="1470"/>
        <v>0</v>
      </c>
      <c r="S665" s="69"/>
      <c r="T665" s="69"/>
      <c r="U665" s="69"/>
      <c r="V665" s="69"/>
      <c r="W665" s="69"/>
      <c r="X665" s="71">
        <f t="shared" si="1471"/>
        <v>0</v>
      </c>
      <c r="Y665" s="68">
        <f t="shared" si="1472"/>
        <v>0</v>
      </c>
      <c r="Z665" s="69"/>
      <c r="AA665" s="69"/>
      <c r="AB665" s="69"/>
      <c r="AC665" s="69"/>
      <c r="AD665" s="69"/>
      <c r="AE665" s="71">
        <f t="shared" si="1473"/>
        <v>0</v>
      </c>
      <c r="AF665" s="68">
        <f t="shared" si="1474"/>
        <v>0</v>
      </c>
      <c r="AG665" s="69"/>
      <c r="AH665" s="69"/>
      <c r="AI665" s="69"/>
      <c r="AJ665" s="69"/>
      <c r="AK665" s="69"/>
      <c r="AL665" s="71">
        <f t="shared" si="1475"/>
        <v>0</v>
      </c>
      <c r="AM665" s="68">
        <f t="shared" si="1476"/>
        <v>0</v>
      </c>
      <c r="AN665" s="69"/>
      <c r="AO665" s="69"/>
      <c r="AP665" s="69"/>
      <c r="AQ665" s="69"/>
      <c r="AR665" s="69"/>
      <c r="AS665" s="71">
        <f t="shared" si="1477"/>
        <v>0</v>
      </c>
      <c r="AT665" s="68">
        <f t="shared" si="1478"/>
        <v>0</v>
      </c>
      <c r="AU665" s="69"/>
      <c r="AV665" s="69"/>
      <c r="AW665" s="69"/>
      <c r="AX665" s="69"/>
      <c r="AY665" s="69"/>
      <c r="AZ665" s="71">
        <f t="shared" si="1479"/>
        <v>0</v>
      </c>
      <c r="BA665" s="68">
        <f t="shared" si="1480"/>
        <v>0</v>
      </c>
      <c r="BB665" s="69"/>
      <c r="BC665" s="69"/>
      <c r="BD665" s="69"/>
      <c r="BE665" s="69"/>
      <c r="BF665" s="69"/>
      <c r="BG665" s="71">
        <f t="shared" si="1481"/>
        <v>0</v>
      </c>
      <c r="BH665" s="68">
        <f t="shared" si="1482"/>
        <v>0</v>
      </c>
      <c r="BI665" s="69"/>
      <c r="BJ665" s="69"/>
      <c r="BK665" s="69"/>
      <c r="BL665" s="69"/>
      <c r="BM665" s="69"/>
      <c r="BN665" s="71">
        <f t="shared" si="1483"/>
        <v>0</v>
      </c>
      <c r="BO665" s="68">
        <f t="shared" si="1484"/>
        <v>0</v>
      </c>
      <c r="BP665" s="69"/>
      <c r="BQ665" s="69"/>
      <c r="BR665" s="69"/>
      <c r="BS665" s="69"/>
      <c r="BT665" s="69"/>
      <c r="BU665" s="71">
        <f t="shared" si="1485"/>
        <v>0</v>
      </c>
      <c r="BV665" s="68">
        <f t="shared" si="1486"/>
        <v>0</v>
      </c>
      <c r="BW665" s="69"/>
      <c r="BX665" s="69"/>
      <c r="BY665" s="69"/>
      <c r="BZ665" s="69"/>
      <c r="CA665" s="69"/>
      <c r="CB665" s="71">
        <f t="shared" si="1487"/>
        <v>0</v>
      </c>
      <c r="CC665" s="68">
        <f t="shared" si="1488"/>
        <v>0</v>
      </c>
      <c r="CD665" s="69"/>
      <c r="CE665" s="69"/>
      <c r="CF665" s="69"/>
      <c r="CG665" s="69"/>
      <c r="CH665" s="69"/>
      <c r="CI665" s="71">
        <f t="shared" si="1489"/>
        <v>0</v>
      </c>
      <c r="CJ665" s="68">
        <f t="shared" si="1490"/>
        <v>0</v>
      </c>
      <c r="CK665" s="69"/>
      <c r="CL665" s="69"/>
      <c r="CM665" s="69"/>
      <c r="CN665" s="69"/>
      <c r="CO665" s="69"/>
      <c r="CP665" s="71">
        <f t="shared" si="1491"/>
        <v>0</v>
      </c>
      <c r="CQ665" s="68">
        <f t="shared" si="1492"/>
        <v>0</v>
      </c>
      <c r="CR665" s="69"/>
      <c r="CS665" s="69"/>
      <c r="CT665" s="69"/>
      <c r="CU665" s="69"/>
      <c r="CV665" s="69"/>
      <c r="CW665" s="71">
        <f t="shared" si="1493"/>
        <v>0</v>
      </c>
      <c r="CX665" s="68">
        <f t="shared" si="1494"/>
        <v>0</v>
      </c>
      <c r="CY665" s="69"/>
      <c r="CZ665" s="69"/>
      <c r="DA665" s="69"/>
      <c r="DB665" s="69"/>
      <c r="DC665" s="69"/>
      <c r="DD665" s="71">
        <f t="shared" si="1495"/>
        <v>0</v>
      </c>
      <c r="DE665" s="68">
        <f t="shared" si="1496"/>
        <v>0</v>
      </c>
      <c r="DF665" s="69"/>
      <c r="DG665" s="69"/>
      <c r="DH665" s="69"/>
      <c r="DI665" s="69"/>
      <c r="DJ665" s="69"/>
      <c r="DK665" s="71">
        <f t="shared" si="1497"/>
        <v>0</v>
      </c>
      <c r="DL665" s="68">
        <f t="shared" si="1498"/>
        <v>0</v>
      </c>
      <c r="DM665" s="69"/>
      <c r="DN665" s="69"/>
      <c r="DO665" s="69"/>
      <c r="DP665" s="69"/>
      <c r="DQ665" s="69"/>
      <c r="DR665" s="71">
        <f t="shared" si="1499"/>
        <v>0</v>
      </c>
      <c r="DS665" s="68">
        <f t="shared" si="1500"/>
        <v>0</v>
      </c>
      <c r="DT665" s="69"/>
      <c r="DU665" s="69"/>
      <c r="DV665" s="69"/>
      <c r="DW665" s="69"/>
      <c r="DX665" s="69"/>
      <c r="DY665" s="71">
        <f t="shared" si="1501"/>
        <v>0</v>
      </c>
      <c r="DZ665" s="68">
        <f t="shared" si="1502"/>
        <v>0</v>
      </c>
      <c r="EA665" s="69"/>
      <c r="EB665" s="69"/>
      <c r="EC665" s="69"/>
      <c r="ED665" s="69"/>
      <c r="EE665" s="69"/>
      <c r="EF665" s="71">
        <f t="shared" si="1503"/>
        <v>0</v>
      </c>
      <c r="EG665" s="70">
        <f t="shared" si="1076"/>
        <v>1</v>
      </c>
      <c r="EH665" s="73">
        <f t="shared" si="1077"/>
        <v>0</v>
      </c>
      <c r="EI665" s="70">
        <f t="shared" si="1078"/>
        <v>0</v>
      </c>
      <c r="EJ665" s="66">
        <f t="shared" si="1079"/>
        <v>0</v>
      </c>
      <c r="EM665" s="67"/>
    </row>
    <row r="666" spans="1:143" outlineLevel="1" x14ac:dyDescent="0.2">
      <c r="A666" s="313" t="s">
        <v>777</v>
      </c>
      <c r="B666" s="314"/>
      <c r="C666" s="307"/>
      <c r="D666" s="176" t="s">
        <v>602</v>
      </c>
      <c r="E666" s="28">
        <f>SUM(H667:H673)</f>
        <v>0</v>
      </c>
      <c r="F666" s="28"/>
      <c r="G666" s="28"/>
      <c r="H666" s="28"/>
      <c r="I666" s="27" t="e">
        <f>E666/$G$686</f>
        <v>#DIV/0!</v>
      </c>
      <c r="J666" s="19">
        <f t="shared" si="1075"/>
        <v>1</v>
      </c>
      <c r="K666" s="68"/>
      <c r="L666" s="69"/>
      <c r="M666" s="69"/>
      <c r="N666" s="69"/>
      <c r="O666" s="69"/>
      <c r="P666" s="70"/>
      <c r="Q666" s="73"/>
      <c r="R666" s="68"/>
      <c r="S666" s="69"/>
      <c r="T666" s="69"/>
      <c r="U666" s="69"/>
      <c r="V666" s="69"/>
      <c r="W666" s="70"/>
      <c r="X666" s="71"/>
      <c r="Y666" s="68"/>
      <c r="Z666" s="69"/>
      <c r="AA666" s="69"/>
      <c r="AB666" s="69"/>
      <c r="AC666" s="69"/>
      <c r="AD666" s="70"/>
      <c r="AE666" s="71"/>
      <c r="AF666" s="68"/>
      <c r="AG666" s="69"/>
      <c r="AH666" s="69"/>
      <c r="AI666" s="69"/>
      <c r="AJ666" s="69"/>
      <c r="AK666" s="70"/>
      <c r="AL666" s="71"/>
      <c r="AM666" s="68"/>
      <c r="AN666" s="69"/>
      <c r="AO666" s="69"/>
      <c r="AP666" s="69"/>
      <c r="AQ666" s="69"/>
      <c r="AR666" s="70"/>
      <c r="AS666" s="71"/>
      <c r="AT666" s="68"/>
      <c r="AU666" s="69"/>
      <c r="AV666" s="69"/>
      <c r="AW666" s="69"/>
      <c r="AX666" s="69"/>
      <c r="AY666" s="70"/>
      <c r="AZ666" s="71"/>
      <c r="BA666" s="68"/>
      <c r="BB666" s="69"/>
      <c r="BC666" s="69"/>
      <c r="BD666" s="69"/>
      <c r="BE666" s="69"/>
      <c r="BF666" s="70"/>
      <c r="BG666" s="71"/>
      <c r="BH666" s="68"/>
      <c r="BI666" s="69"/>
      <c r="BJ666" s="69"/>
      <c r="BK666" s="69"/>
      <c r="BL666" s="69"/>
      <c r="BM666" s="70"/>
      <c r="BN666" s="71"/>
      <c r="BO666" s="68"/>
      <c r="BP666" s="69"/>
      <c r="BQ666" s="69"/>
      <c r="BR666" s="69"/>
      <c r="BS666" s="69"/>
      <c r="BT666" s="70"/>
      <c r="BU666" s="71"/>
      <c r="BV666" s="68"/>
      <c r="BW666" s="69"/>
      <c r="BX666" s="69"/>
      <c r="BY666" s="69"/>
      <c r="BZ666" s="69"/>
      <c r="CA666" s="70"/>
      <c r="CB666" s="71"/>
      <c r="CC666" s="68"/>
      <c r="CD666" s="69"/>
      <c r="CE666" s="69"/>
      <c r="CF666" s="69"/>
      <c r="CG666" s="69"/>
      <c r="CH666" s="70"/>
      <c r="CI666" s="71"/>
      <c r="CJ666" s="68"/>
      <c r="CK666" s="69"/>
      <c r="CL666" s="69"/>
      <c r="CM666" s="69"/>
      <c r="CN666" s="69"/>
      <c r="CO666" s="70"/>
      <c r="CP666" s="71"/>
      <c r="CQ666" s="68"/>
      <c r="CR666" s="69"/>
      <c r="CS666" s="69"/>
      <c r="CT666" s="69"/>
      <c r="CU666" s="69"/>
      <c r="CV666" s="70"/>
      <c r="CW666" s="71"/>
      <c r="CX666" s="68"/>
      <c r="CY666" s="69"/>
      <c r="CZ666" s="69"/>
      <c r="DA666" s="69"/>
      <c r="DB666" s="69"/>
      <c r="DC666" s="70"/>
      <c r="DD666" s="71"/>
      <c r="DE666" s="68"/>
      <c r="DF666" s="69"/>
      <c r="DG666" s="69"/>
      <c r="DH666" s="69"/>
      <c r="DI666" s="69"/>
      <c r="DJ666" s="70"/>
      <c r="DK666" s="71"/>
      <c r="DL666" s="68"/>
      <c r="DM666" s="69"/>
      <c r="DN666" s="69"/>
      <c r="DO666" s="69"/>
      <c r="DP666" s="69"/>
      <c r="DQ666" s="70"/>
      <c r="DR666" s="71"/>
      <c r="DS666" s="68"/>
      <c r="DT666" s="69"/>
      <c r="DU666" s="69"/>
      <c r="DV666" s="69"/>
      <c r="DW666" s="69"/>
      <c r="DX666" s="70"/>
      <c r="DY666" s="71"/>
      <c r="DZ666" s="68"/>
      <c r="EA666" s="69"/>
      <c r="EB666" s="69"/>
      <c r="EC666" s="69"/>
      <c r="ED666" s="69"/>
      <c r="EE666" s="70"/>
      <c r="EF666" s="71"/>
      <c r="EG666" s="70">
        <f t="shared" si="1076"/>
        <v>1</v>
      </c>
      <c r="EH666" s="73">
        <f t="shared" si="1077"/>
        <v>0</v>
      </c>
      <c r="EI666" s="70">
        <f t="shared" si="1078"/>
        <v>0</v>
      </c>
      <c r="EJ666" s="66">
        <f t="shared" si="1079"/>
        <v>0</v>
      </c>
      <c r="EM666" s="67"/>
    </row>
    <row r="667" spans="1:143" ht="25.5" outlineLevel="1" x14ac:dyDescent="0.2">
      <c r="A667" s="302" t="s">
        <v>778</v>
      </c>
      <c r="B667" s="303" t="s">
        <v>272</v>
      </c>
      <c r="C667" s="306" t="str">
        <f>IFERROR(IFERROR(IF(MATCH(B667,[1]SINAPI!$A$3:$A$7037,0),(PROPER(VLOOKUP(B667,[1]SINAPI!$A$3:$E$7037,5,0))),0),IFERROR(IF(MATCH(B667,'[1]CDHU-182'!$A$9:$A$4098,0),(UPPER(VLOOKUP(B667,'[1]CDHU-182'!$A$9:$H$4098,8,0))),0),IFERROR(IF(MATCH(B667,[1]FDE!$A$7:$A$3232,0),(VLOOKUP(B667,[1]FDE!$A$7:$E$3232,5,0)),0),IF(MATCH(B667,'[1]SIURB Edif'!$A$2:$A$2699,0),(PROPER(VLOOKUP(B667,'[1]SIURB Edif'!A$2:E$2699,5,0))),0))))," ")</f>
        <v>CDHU-182</v>
      </c>
      <c r="D667" s="169" t="s">
        <v>876</v>
      </c>
      <c r="E667" s="170" t="s">
        <v>75</v>
      </c>
      <c r="F667" s="174">
        <v>1</v>
      </c>
      <c r="G667" s="74"/>
      <c r="H667" s="177">
        <f>ROUND(IFERROR(F667*G667," - "),2)</f>
        <v>0</v>
      </c>
      <c r="I667" s="178" t="e">
        <f t="shared" ref="I667:I673" si="1504">H667/$G$686</f>
        <v>#DIV/0!</v>
      </c>
      <c r="J667" s="19">
        <f t="shared" si="1075"/>
        <v>1</v>
      </c>
      <c r="K667" s="68">
        <f>SUM(L667:P667)</f>
        <v>0</v>
      </c>
      <c r="L667" s="69"/>
      <c r="M667" s="69"/>
      <c r="N667" s="69"/>
      <c r="O667" s="69"/>
      <c r="P667" s="69"/>
      <c r="Q667" s="73">
        <f>K667*$H667</f>
        <v>0</v>
      </c>
      <c r="R667" s="68">
        <f>SUM(S667:W667)</f>
        <v>0</v>
      </c>
      <c r="S667" s="69"/>
      <c r="T667" s="69"/>
      <c r="U667" s="69"/>
      <c r="V667" s="69"/>
      <c r="W667" s="69"/>
      <c r="X667" s="71">
        <f>R667*$H667</f>
        <v>0</v>
      </c>
      <c r="Y667" s="68">
        <f>SUM(Z667:AD667)</f>
        <v>0</v>
      </c>
      <c r="Z667" s="69"/>
      <c r="AA667" s="69"/>
      <c r="AB667" s="69"/>
      <c r="AC667" s="69"/>
      <c r="AD667" s="69"/>
      <c r="AE667" s="71">
        <f>Y667*$H667</f>
        <v>0</v>
      </c>
      <c r="AF667" s="68">
        <f>SUM(AG667:AK667)</f>
        <v>0</v>
      </c>
      <c r="AG667" s="69"/>
      <c r="AH667" s="69"/>
      <c r="AI667" s="69"/>
      <c r="AJ667" s="69"/>
      <c r="AK667" s="69"/>
      <c r="AL667" s="71">
        <f>AF667*$H667</f>
        <v>0</v>
      </c>
      <c r="AM667" s="68">
        <f>SUM(AN667:AR667)</f>
        <v>0</v>
      </c>
      <c r="AN667" s="69"/>
      <c r="AO667" s="69"/>
      <c r="AP667" s="69"/>
      <c r="AQ667" s="69"/>
      <c r="AR667" s="69"/>
      <c r="AS667" s="71">
        <f>AM667*$H667</f>
        <v>0</v>
      </c>
      <c r="AT667" s="68">
        <f>SUM(AU667:AY667)</f>
        <v>0</v>
      </c>
      <c r="AU667" s="69"/>
      <c r="AV667" s="69"/>
      <c r="AW667" s="69"/>
      <c r="AX667" s="69"/>
      <c r="AY667" s="69"/>
      <c r="AZ667" s="71">
        <f>AT667*$H667</f>
        <v>0</v>
      </c>
      <c r="BA667" s="68">
        <f>SUM(BB667:BF667)</f>
        <v>0</v>
      </c>
      <c r="BB667" s="69"/>
      <c r="BC667" s="69"/>
      <c r="BD667" s="69"/>
      <c r="BE667" s="69"/>
      <c r="BF667" s="69"/>
      <c r="BG667" s="71">
        <f>BA667*$H667</f>
        <v>0</v>
      </c>
      <c r="BH667" s="68">
        <f>SUM(BI667:BM667)</f>
        <v>0</v>
      </c>
      <c r="BI667" s="69"/>
      <c r="BJ667" s="69"/>
      <c r="BK667" s="69"/>
      <c r="BL667" s="69"/>
      <c r="BM667" s="69"/>
      <c r="BN667" s="71">
        <f>BH667*$H667</f>
        <v>0</v>
      </c>
      <c r="BO667" s="68">
        <f>SUM(BP667:BT667)</f>
        <v>0</v>
      </c>
      <c r="BP667" s="69"/>
      <c r="BQ667" s="69"/>
      <c r="BR667" s="69"/>
      <c r="BS667" s="69"/>
      <c r="BT667" s="69"/>
      <c r="BU667" s="71">
        <f>BO667*$H667</f>
        <v>0</v>
      </c>
      <c r="BV667" s="68">
        <f>SUM(BW667:CA667)</f>
        <v>0</v>
      </c>
      <c r="BW667" s="69"/>
      <c r="BX667" s="69"/>
      <c r="BY667" s="69"/>
      <c r="BZ667" s="69"/>
      <c r="CA667" s="69"/>
      <c r="CB667" s="71">
        <f>BV667*$H667</f>
        <v>0</v>
      </c>
      <c r="CC667" s="68">
        <f>SUM(CD667:CH667)</f>
        <v>0</v>
      </c>
      <c r="CD667" s="69"/>
      <c r="CE667" s="69"/>
      <c r="CF667" s="69"/>
      <c r="CG667" s="69"/>
      <c r="CH667" s="69"/>
      <c r="CI667" s="71">
        <f>CC667*$H667</f>
        <v>0</v>
      </c>
      <c r="CJ667" s="68">
        <f>SUM(CK667:CO667)</f>
        <v>0</v>
      </c>
      <c r="CK667" s="69"/>
      <c r="CL667" s="69"/>
      <c r="CM667" s="69"/>
      <c r="CN667" s="69"/>
      <c r="CO667" s="69"/>
      <c r="CP667" s="71">
        <f>CJ667*$H667</f>
        <v>0</v>
      </c>
      <c r="CQ667" s="68">
        <f>SUM(CR667:CV667)</f>
        <v>0</v>
      </c>
      <c r="CR667" s="69"/>
      <c r="CS667" s="69"/>
      <c r="CT667" s="69"/>
      <c r="CU667" s="69"/>
      <c r="CV667" s="69"/>
      <c r="CW667" s="71">
        <f>CQ667*$H667</f>
        <v>0</v>
      </c>
      <c r="CX667" s="68">
        <f>SUM(CY667:DC667)</f>
        <v>0</v>
      </c>
      <c r="CY667" s="69"/>
      <c r="CZ667" s="69"/>
      <c r="DA667" s="69"/>
      <c r="DB667" s="69"/>
      <c r="DC667" s="69"/>
      <c r="DD667" s="71">
        <f>CX667*$H667</f>
        <v>0</v>
      </c>
      <c r="DE667" s="68">
        <f>SUM(DF667:DJ667)</f>
        <v>0</v>
      </c>
      <c r="DF667" s="69"/>
      <c r="DG667" s="69"/>
      <c r="DH667" s="69"/>
      <c r="DI667" s="69"/>
      <c r="DJ667" s="69"/>
      <c r="DK667" s="71">
        <f>DE667*$H667</f>
        <v>0</v>
      </c>
      <c r="DL667" s="68">
        <f>SUM(DM667:DQ667)</f>
        <v>0</v>
      </c>
      <c r="DM667" s="69"/>
      <c r="DN667" s="69"/>
      <c r="DO667" s="69"/>
      <c r="DP667" s="69"/>
      <c r="DQ667" s="69"/>
      <c r="DR667" s="71">
        <f>DL667*$H667</f>
        <v>0</v>
      </c>
      <c r="DS667" s="68">
        <f>SUM(DT667:DX667)</f>
        <v>0</v>
      </c>
      <c r="DT667" s="69"/>
      <c r="DU667" s="69"/>
      <c r="DV667" s="69"/>
      <c r="DW667" s="69"/>
      <c r="DX667" s="69"/>
      <c r="DY667" s="71">
        <f>DS667*$H667</f>
        <v>0</v>
      </c>
      <c r="DZ667" s="68">
        <f>SUM(EA667:EE667)</f>
        <v>0</v>
      </c>
      <c r="EA667" s="69"/>
      <c r="EB667" s="69"/>
      <c r="EC667" s="69"/>
      <c r="ED667" s="69"/>
      <c r="EE667" s="69"/>
      <c r="EF667" s="71">
        <f>DZ667*$H667</f>
        <v>0</v>
      </c>
      <c r="EG667" s="70">
        <f t="shared" si="1076"/>
        <v>1</v>
      </c>
      <c r="EH667" s="73">
        <f t="shared" si="1077"/>
        <v>0</v>
      </c>
      <c r="EI667" s="70">
        <f t="shared" si="1078"/>
        <v>0</v>
      </c>
      <c r="EJ667" s="66">
        <f t="shared" si="1079"/>
        <v>0</v>
      </c>
      <c r="EM667" s="67"/>
    </row>
    <row r="668" spans="1:143" outlineLevel="1" x14ac:dyDescent="0.2">
      <c r="A668" s="302" t="s">
        <v>779</v>
      </c>
      <c r="B668" s="303" t="s">
        <v>268</v>
      </c>
      <c r="C668" s="306" t="str">
        <f>IFERROR(IFERROR(IF(MATCH(B668,[1]SINAPI!$A$3:$A$7037,0),(PROPER(VLOOKUP(B668,[1]SINAPI!$A$3:$E$7037,5,0))),0),IFERROR(IF(MATCH(B668,'[1]CDHU-182'!$A$9:$A$4098,0),(UPPER(VLOOKUP(B668,'[1]CDHU-182'!$A$9:$H$4098,8,0))),0),IFERROR(IF(MATCH(B668,[1]FDE!$A$7:$A$3232,0),(VLOOKUP(B668,[1]FDE!$A$7:$E$3232,5,0)),0),IF(MATCH(B668,'[1]SIURB Edif'!$A$2:$A$2699,0),(PROPER(VLOOKUP(B668,'[1]SIURB Edif'!A$2:E$2699,5,0))),0))))," ")</f>
        <v>CDHU-182</v>
      </c>
      <c r="D668" s="169" t="s">
        <v>866</v>
      </c>
      <c r="E668" s="170" t="s">
        <v>75</v>
      </c>
      <c r="F668" s="174">
        <v>1</v>
      </c>
      <c r="G668" s="74"/>
      <c r="H668" s="177">
        <f t="shared" ref="H668:H673" si="1505">ROUND(IFERROR(F668*G668," - "),2)</f>
        <v>0</v>
      </c>
      <c r="I668" s="178" t="e">
        <f t="shared" si="1504"/>
        <v>#DIV/0!</v>
      </c>
      <c r="J668" s="36">
        <f t="shared" si="1075"/>
        <v>1</v>
      </c>
      <c r="K668" s="82">
        <f t="shared" ref="K668:K673" si="1506">SUM(L668:P668)</f>
        <v>0</v>
      </c>
      <c r="L668" s="69"/>
      <c r="M668" s="69"/>
      <c r="N668" s="69"/>
      <c r="O668" s="69"/>
      <c r="P668" s="69"/>
      <c r="Q668" s="73">
        <f t="shared" ref="Q668:Q673" si="1507">K668*$H668</f>
        <v>0</v>
      </c>
      <c r="R668" s="82">
        <f t="shared" ref="R668:R673" si="1508">SUM(S668:W668)</f>
        <v>0</v>
      </c>
      <c r="S668" s="69"/>
      <c r="T668" s="69"/>
      <c r="U668" s="69"/>
      <c r="V668" s="69"/>
      <c r="W668" s="69"/>
      <c r="X668" s="71">
        <f t="shared" ref="X668:X673" si="1509">R668*$H668</f>
        <v>0</v>
      </c>
      <c r="Y668" s="82">
        <f t="shared" ref="Y668:Y673" si="1510">SUM(Z668:AD668)</f>
        <v>0</v>
      </c>
      <c r="Z668" s="69"/>
      <c r="AA668" s="69"/>
      <c r="AB668" s="69"/>
      <c r="AC668" s="69"/>
      <c r="AD668" s="69"/>
      <c r="AE668" s="71">
        <f t="shared" ref="AE668:AE673" si="1511">Y668*$H668</f>
        <v>0</v>
      </c>
      <c r="AF668" s="82">
        <f t="shared" ref="AF668:AF673" si="1512">SUM(AG668:AK668)</f>
        <v>0</v>
      </c>
      <c r="AG668" s="69"/>
      <c r="AH668" s="69"/>
      <c r="AI668" s="69"/>
      <c r="AJ668" s="69"/>
      <c r="AK668" s="69"/>
      <c r="AL668" s="71">
        <f t="shared" ref="AL668:AL673" si="1513">AF668*$H668</f>
        <v>0</v>
      </c>
      <c r="AM668" s="82">
        <f t="shared" ref="AM668:AM673" si="1514">SUM(AN668:AR668)</f>
        <v>0</v>
      </c>
      <c r="AN668" s="69"/>
      <c r="AO668" s="69"/>
      <c r="AP668" s="69"/>
      <c r="AQ668" s="69"/>
      <c r="AR668" s="69"/>
      <c r="AS668" s="71">
        <f t="shared" ref="AS668:AS673" si="1515">AM668*$H668</f>
        <v>0</v>
      </c>
      <c r="AT668" s="82">
        <f t="shared" ref="AT668:AT673" si="1516">SUM(AU668:AY668)</f>
        <v>0</v>
      </c>
      <c r="AU668" s="69"/>
      <c r="AV668" s="69"/>
      <c r="AW668" s="69"/>
      <c r="AX668" s="69"/>
      <c r="AY668" s="69"/>
      <c r="AZ668" s="71">
        <f t="shared" ref="AZ668:AZ673" si="1517">AT668*$H668</f>
        <v>0</v>
      </c>
      <c r="BA668" s="82">
        <f t="shared" ref="BA668:BA673" si="1518">SUM(BB668:BF668)</f>
        <v>0</v>
      </c>
      <c r="BB668" s="69"/>
      <c r="BC668" s="69"/>
      <c r="BD668" s="69"/>
      <c r="BE668" s="69"/>
      <c r="BF668" s="69"/>
      <c r="BG668" s="71">
        <f t="shared" ref="BG668:BG673" si="1519">BA668*$H668</f>
        <v>0</v>
      </c>
      <c r="BH668" s="82">
        <f t="shared" ref="BH668:BH673" si="1520">SUM(BI668:BM668)</f>
        <v>0</v>
      </c>
      <c r="BI668" s="69"/>
      <c r="BJ668" s="69"/>
      <c r="BK668" s="69"/>
      <c r="BL668" s="69"/>
      <c r="BM668" s="69"/>
      <c r="BN668" s="71">
        <f t="shared" ref="BN668:BN673" si="1521">BH668*$H668</f>
        <v>0</v>
      </c>
      <c r="BO668" s="82">
        <f t="shared" ref="BO668:BO673" si="1522">SUM(BP668:BT668)</f>
        <v>0</v>
      </c>
      <c r="BP668" s="69"/>
      <c r="BQ668" s="69"/>
      <c r="BR668" s="69"/>
      <c r="BS668" s="69"/>
      <c r="BT668" s="69"/>
      <c r="BU668" s="71">
        <f t="shared" ref="BU668:BU673" si="1523">BO668*$H668</f>
        <v>0</v>
      </c>
      <c r="BV668" s="82">
        <f t="shared" ref="BV668:BV673" si="1524">SUM(BW668:CA668)</f>
        <v>0</v>
      </c>
      <c r="BW668" s="69"/>
      <c r="BX668" s="69"/>
      <c r="BY668" s="69"/>
      <c r="BZ668" s="69"/>
      <c r="CA668" s="69"/>
      <c r="CB668" s="71">
        <f t="shared" ref="CB668:CB673" si="1525">BV668*$H668</f>
        <v>0</v>
      </c>
      <c r="CC668" s="82">
        <f t="shared" ref="CC668:CC673" si="1526">SUM(CD668:CH668)</f>
        <v>0</v>
      </c>
      <c r="CD668" s="69"/>
      <c r="CE668" s="69"/>
      <c r="CF668" s="69"/>
      <c r="CG668" s="69"/>
      <c r="CH668" s="69"/>
      <c r="CI668" s="71">
        <f t="shared" ref="CI668:CI673" si="1527">CC668*$H668</f>
        <v>0</v>
      </c>
      <c r="CJ668" s="82">
        <f t="shared" ref="CJ668:CJ673" si="1528">SUM(CK668:CO668)</f>
        <v>0</v>
      </c>
      <c r="CK668" s="69"/>
      <c r="CL668" s="69"/>
      <c r="CM668" s="69"/>
      <c r="CN668" s="69"/>
      <c r="CO668" s="69"/>
      <c r="CP668" s="71">
        <f t="shared" ref="CP668:CP673" si="1529">CJ668*$H668</f>
        <v>0</v>
      </c>
      <c r="CQ668" s="82">
        <f t="shared" ref="CQ668:CQ673" si="1530">SUM(CR668:CV668)</f>
        <v>0</v>
      </c>
      <c r="CR668" s="69"/>
      <c r="CS668" s="69"/>
      <c r="CT668" s="69"/>
      <c r="CU668" s="69"/>
      <c r="CV668" s="69"/>
      <c r="CW668" s="71">
        <f t="shared" ref="CW668:CW673" si="1531">CQ668*$H668</f>
        <v>0</v>
      </c>
      <c r="CX668" s="82">
        <f t="shared" ref="CX668:CX673" si="1532">SUM(CY668:DC668)</f>
        <v>0</v>
      </c>
      <c r="CY668" s="69"/>
      <c r="CZ668" s="69"/>
      <c r="DA668" s="69"/>
      <c r="DB668" s="69"/>
      <c r="DC668" s="69"/>
      <c r="DD668" s="71">
        <f t="shared" ref="DD668:DD673" si="1533">CX668*$H668</f>
        <v>0</v>
      </c>
      <c r="DE668" s="82">
        <f t="shared" ref="DE668:DE673" si="1534">SUM(DF668:DJ668)</f>
        <v>0</v>
      </c>
      <c r="DF668" s="69"/>
      <c r="DG668" s="69"/>
      <c r="DH668" s="69"/>
      <c r="DI668" s="69"/>
      <c r="DJ668" s="69"/>
      <c r="DK668" s="71">
        <f t="shared" ref="DK668:DK673" si="1535">DE668*$H668</f>
        <v>0</v>
      </c>
      <c r="DL668" s="82">
        <f t="shared" ref="DL668:DL673" si="1536">SUM(DM668:DQ668)</f>
        <v>0</v>
      </c>
      <c r="DM668" s="69"/>
      <c r="DN668" s="69"/>
      <c r="DO668" s="69"/>
      <c r="DP668" s="69"/>
      <c r="DQ668" s="69"/>
      <c r="DR668" s="71">
        <f t="shared" ref="DR668:DR673" si="1537">DL668*$H668</f>
        <v>0</v>
      </c>
      <c r="DS668" s="82">
        <f t="shared" ref="DS668:DS673" si="1538">SUM(DT668:DX668)</f>
        <v>0</v>
      </c>
      <c r="DT668" s="69"/>
      <c r="DU668" s="69"/>
      <c r="DV668" s="69"/>
      <c r="DW668" s="69"/>
      <c r="DX668" s="69"/>
      <c r="DY668" s="71">
        <f t="shared" ref="DY668:DY673" si="1539">DS668*$H668</f>
        <v>0</v>
      </c>
      <c r="DZ668" s="82">
        <f t="shared" ref="DZ668:DZ673" si="1540">SUM(EA668:EE668)</f>
        <v>0</v>
      </c>
      <c r="EA668" s="69"/>
      <c r="EB668" s="69"/>
      <c r="EC668" s="69"/>
      <c r="ED668" s="69"/>
      <c r="EE668" s="69"/>
      <c r="EF668" s="71">
        <f t="shared" ref="EF668:EF673" si="1541">DZ668*$H668</f>
        <v>0</v>
      </c>
      <c r="EG668" s="70">
        <f t="shared" si="1076"/>
        <v>1</v>
      </c>
      <c r="EH668" s="73">
        <f t="shared" si="1077"/>
        <v>0</v>
      </c>
      <c r="EI668" s="70">
        <f t="shared" si="1078"/>
        <v>0</v>
      </c>
      <c r="EJ668" s="83">
        <f t="shared" si="1079"/>
        <v>0</v>
      </c>
      <c r="EM668" s="84"/>
    </row>
    <row r="669" spans="1:143" outlineLevel="1" x14ac:dyDescent="0.2">
      <c r="A669" s="302" t="s">
        <v>780</v>
      </c>
      <c r="B669" s="303" t="s">
        <v>256</v>
      </c>
      <c r="C669" s="306" t="str">
        <f>IFERROR(IFERROR(IF(MATCH(B669,[1]SINAPI!$A$3:$A$7037,0),(PROPER(VLOOKUP(B669,[1]SINAPI!$A$3:$E$7037,5,0))),0),IFERROR(IF(MATCH(B669,'[1]CDHU-182'!$A$9:$A$4098,0),(UPPER(VLOOKUP(B669,'[1]CDHU-182'!$A$9:$H$4098,8,0))),0),IFERROR(IF(MATCH(B669,[1]FDE!$A$7:$A$3232,0),(VLOOKUP(B669,[1]FDE!$A$7:$E$3232,5,0)),0),IF(MATCH(B669,'[1]SIURB Edif'!$A$2:$A$2699,0),(PROPER(VLOOKUP(B669,'[1]SIURB Edif'!A$2:E$2699,5,0))),0))))," ")</f>
        <v>CDHU-182</v>
      </c>
      <c r="D669" s="169" t="s">
        <v>867</v>
      </c>
      <c r="E669" s="170" t="s">
        <v>75</v>
      </c>
      <c r="F669" s="174">
        <v>1</v>
      </c>
      <c r="G669" s="74"/>
      <c r="H669" s="177">
        <f t="shared" si="1505"/>
        <v>0</v>
      </c>
      <c r="I669" s="178" t="e">
        <f t="shared" si="1504"/>
        <v>#DIV/0!</v>
      </c>
      <c r="J669" s="19">
        <f t="shared" si="1075"/>
        <v>1</v>
      </c>
      <c r="K669" s="68">
        <f t="shared" si="1506"/>
        <v>0</v>
      </c>
      <c r="L669" s="69"/>
      <c r="M669" s="69"/>
      <c r="N669" s="69"/>
      <c r="O669" s="69"/>
      <c r="P669" s="69"/>
      <c r="Q669" s="73">
        <f t="shared" si="1507"/>
        <v>0</v>
      </c>
      <c r="R669" s="68">
        <f t="shared" si="1508"/>
        <v>0</v>
      </c>
      <c r="S669" s="69"/>
      <c r="T669" s="69"/>
      <c r="U669" s="69"/>
      <c r="V669" s="69"/>
      <c r="W669" s="69"/>
      <c r="X669" s="71">
        <f t="shared" si="1509"/>
        <v>0</v>
      </c>
      <c r="Y669" s="68">
        <f t="shared" si="1510"/>
        <v>0</v>
      </c>
      <c r="Z669" s="69"/>
      <c r="AA669" s="69"/>
      <c r="AB669" s="69"/>
      <c r="AC669" s="69"/>
      <c r="AD669" s="69"/>
      <c r="AE669" s="71">
        <f t="shared" si="1511"/>
        <v>0</v>
      </c>
      <c r="AF669" s="68">
        <f t="shared" si="1512"/>
        <v>0</v>
      </c>
      <c r="AG669" s="69"/>
      <c r="AH669" s="69"/>
      <c r="AI669" s="69"/>
      <c r="AJ669" s="69"/>
      <c r="AK669" s="69"/>
      <c r="AL669" s="71">
        <f t="shared" si="1513"/>
        <v>0</v>
      </c>
      <c r="AM669" s="68">
        <f t="shared" si="1514"/>
        <v>0</v>
      </c>
      <c r="AN669" s="69"/>
      <c r="AO669" s="69"/>
      <c r="AP669" s="69"/>
      <c r="AQ669" s="69"/>
      <c r="AR669" s="69"/>
      <c r="AS669" s="71">
        <f t="shared" si="1515"/>
        <v>0</v>
      </c>
      <c r="AT669" s="68">
        <f t="shared" si="1516"/>
        <v>0</v>
      </c>
      <c r="AU669" s="69"/>
      <c r="AV669" s="69"/>
      <c r="AW669" s="69"/>
      <c r="AX669" s="69"/>
      <c r="AY669" s="69"/>
      <c r="AZ669" s="71">
        <f t="shared" si="1517"/>
        <v>0</v>
      </c>
      <c r="BA669" s="68">
        <f t="shared" si="1518"/>
        <v>0</v>
      </c>
      <c r="BB669" s="69"/>
      <c r="BC669" s="69"/>
      <c r="BD669" s="69"/>
      <c r="BE669" s="69"/>
      <c r="BF669" s="69"/>
      <c r="BG669" s="71">
        <f t="shared" si="1519"/>
        <v>0</v>
      </c>
      <c r="BH669" s="68">
        <f t="shared" si="1520"/>
        <v>0</v>
      </c>
      <c r="BI669" s="69"/>
      <c r="BJ669" s="69"/>
      <c r="BK669" s="69"/>
      <c r="BL669" s="69"/>
      <c r="BM669" s="69"/>
      <c r="BN669" s="71">
        <f t="shared" si="1521"/>
        <v>0</v>
      </c>
      <c r="BO669" s="68">
        <f t="shared" si="1522"/>
        <v>0</v>
      </c>
      <c r="BP669" s="69"/>
      <c r="BQ669" s="69"/>
      <c r="BR669" s="69"/>
      <c r="BS669" s="69"/>
      <c r="BT669" s="69"/>
      <c r="BU669" s="71">
        <f t="shared" si="1523"/>
        <v>0</v>
      </c>
      <c r="BV669" s="68">
        <f t="shared" si="1524"/>
        <v>0</v>
      </c>
      <c r="BW669" s="69"/>
      <c r="BX669" s="69"/>
      <c r="BY669" s="69"/>
      <c r="BZ669" s="69"/>
      <c r="CA669" s="69"/>
      <c r="CB669" s="71">
        <f t="shared" si="1525"/>
        <v>0</v>
      </c>
      <c r="CC669" s="68">
        <f t="shared" si="1526"/>
        <v>0</v>
      </c>
      <c r="CD669" s="69"/>
      <c r="CE669" s="69"/>
      <c r="CF669" s="69"/>
      <c r="CG669" s="69"/>
      <c r="CH669" s="69"/>
      <c r="CI669" s="71">
        <f t="shared" si="1527"/>
        <v>0</v>
      </c>
      <c r="CJ669" s="68">
        <f t="shared" si="1528"/>
        <v>0</v>
      </c>
      <c r="CK669" s="69"/>
      <c r="CL669" s="69"/>
      <c r="CM669" s="69"/>
      <c r="CN669" s="69"/>
      <c r="CO669" s="69"/>
      <c r="CP669" s="71">
        <f t="shared" si="1529"/>
        <v>0</v>
      </c>
      <c r="CQ669" s="68">
        <f t="shared" si="1530"/>
        <v>0</v>
      </c>
      <c r="CR669" s="69"/>
      <c r="CS669" s="69"/>
      <c r="CT669" s="69"/>
      <c r="CU669" s="69"/>
      <c r="CV669" s="69"/>
      <c r="CW669" s="71">
        <f t="shared" si="1531"/>
        <v>0</v>
      </c>
      <c r="CX669" s="68">
        <f t="shared" si="1532"/>
        <v>0</v>
      </c>
      <c r="CY669" s="69"/>
      <c r="CZ669" s="69"/>
      <c r="DA669" s="69"/>
      <c r="DB669" s="69"/>
      <c r="DC669" s="69"/>
      <c r="DD669" s="71">
        <f t="shared" si="1533"/>
        <v>0</v>
      </c>
      <c r="DE669" s="68">
        <f t="shared" si="1534"/>
        <v>0</v>
      </c>
      <c r="DF669" s="69"/>
      <c r="DG669" s="69"/>
      <c r="DH669" s="69"/>
      <c r="DI669" s="69"/>
      <c r="DJ669" s="69"/>
      <c r="DK669" s="71">
        <f t="shared" si="1535"/>
        <v>0</v>
      </c>
      <c r="DL669" s="68">
        <f t="shared" si="1536"/>
        <v>0</v>
      </c>
      <c r="DM669" s="69"/>
      <c r="DN669" s="69"/>
      <c r="DO669" s="69"/>
      <c r="DP669" s="69"/>
      <c r="DQ669" s="69"/>
      <c r="DR669" s="71">
        <f t="shared" si="1537"/>
        <v>0</v>
      </c>
      <c r="DS669" s="68">
        <f t="shared" si="1538"/>
        <v>0</v>
      </c>
      <c r="DT669" s="69"/>
      <c r="DU669" s="69"/>
      <c r="DV669" s="69"/>
      <c r="DW669" s="69"/>
      <c r="DX669" s="69"/>
      <c r="DY669" s="71">
        <f t="shared" si="1539"/>
        <v>0</v>
      </c>
      <c r="DZ669" s="68">
        <f t="shared" si="1540"/>
        <v>0</v>
      </c>
      <c r="EA669" s="69"/>
      <c r="EB669" s="69"/>
      <c r="EC669" s="69"/>
      <c r="ED669" s="69"/>
      <c r="EE669" s="69"/>
      <c r="EF669" s="71">
        <f t="shared" si="1541"/>
        <v>0</v>
      </c>
      <c r="EG669" s="70">
        <f t="shared" si="1076"/>
        <v>1</v>
      </c>
      <c r="EH669" s="73">
        <f t="shared" si="1077"/>
        <v>0</v>
      </c>
      <c r="EI669" s="70">
        <f t="shared" si="1078"/>
        <v>0</v>
      </c>
      <c r="EJ669" s="66">
        <f t="shared" si="1079"/>
        <v>0</v>
      </c>
      <c r="EM669" s="67"/>
    </row>
    <row r="670" spans="1:143" outlineLevel="1" x14ac:dyDescent="0.2">
      <c r="A670" s="302" t="s">
        <v>781</v>
      </c>
      <c r="B670" s="303" t="s">
        <v>255</v>
      </c>
      <c r="C670" s="306" t="str">
        <f>IFERROR(IFERROR(IF(MATCH(B670,[1]SINAPI!$A$3:$A$7037,0),(PROPER(VLOOKUP(B670,[1]SINAPI!$A$3:$E$7037,5,0))),0),IFERROR(IF(MATCH(B670,'[1]CDHU-182'!$A$9:$A$4098,0),(UPPER(VLOOKUP(B670,'[1]CDHU-182'!$A$9:$H$4098,8,0))),0),IFERROR(IF(MATCH(B670,[1]FDE!$A$7:$A$3232,0),(VLOOKUP(B670,[1]FDE!$A$7:$E$3232,5,0)),0),IF(MATCH(B670,'[1]SIURB Edif'!$A$2:$A$2699,0),(PROPER(VLOOKUP(B670,'[1]SIURB Edif'!A$2:E$2699,5,0))),0))))," ")</f>
        <v>CDHU-182</v>
      </c>
      <c r="D670" s="169" t="s">
        <v>864</v>
      </c>
      <c r="E670" s="170" t="s">
        <v>75</v>
      </c>
      <c r="F670" s="174">
        <v>1</v>
      </c>
      <c r="G670" s="74"/>
      <c r="H670" s="177">
        <f t="shared" si="1505"/>
        <v>0</v>
      </c>
      <c r="I670" s="178" t="e">
        <f t="shared" si="1504"/>
        <v>#DIV/0!</v>
      </c>
      <c r="J670" s="19">
        <f t="shared" si="1075"/>
        <v>1</v>
      </c>
      <c r="K670" s="68">
        <f t="shared" si="1506"/>
        <v>0</v>
      </c>
      <c r="L670" s="69"/>
      <c r="M670" s="69"/>
      <c r="N670" s="69"/>
      <c r="O670" s="69"/>
      <c r="P670" s="69"/>
      <c r="Q670" s="73">
        <f t="shared" si="1507"/>
        <v>0</v>
      </c>
      <c r="R670" s="68">
        <f t="shared" si="1508"/>
        <v>0</v>
      </c>
      <c r="S670" s="69"/>
      <c r="T670" s="69"/>
      <c r="U670" s="69"/>
      <c r="V670" s="69"/>
      <c r="W670" s="69"/>
      <c r="X670" s="71">
        <f t="shared" si="1509"/>
        <v>0</v>
      </c>
      <c r="Y670" s="68">
        <f t="shared" si="1510"/>
        <v>0</v>
      </c>
      <c r="Z670" s="69"/>
      <c r="AA670" s="69"/>
      <c r="AB670" s="69"/>
      <c r="AC670" s="69"/>
      <c r="AD670" s="69"/>
      <c r="AE670" s="71">
        <f t="shared" si="1511"/>
        <v>0</v>
      </c>
      <c r="AF670" s="68">
        <f t="shared" si="1512"/>
        <v>0</v>
      </c>
      <c r="AG670" s="69"/>
      <c r="AH670" s="69"/>
      <c r="AI670" s="69"/>
      <c r="AJ670" s="69"/>
      <c r="AK670" s="69"/>
      <c r="AL670" s="71">
        <f t="shared" si="1513"/>
        <v>0</v>
      </c>
      <c r="AM670" s="68">
        <f t="shared" si="1514"/>
        <v>0</v>
      </c>
      <c r="AN670" s="69"/>
      <c r="AO670" s="69"/>
      <c r="AP670" s="69"/>
      <c r="AQ670" s="69"/>
      <c r="AR670" s="69"/>
      <c r="AS670" s="71">
        <f t="shared" si="1515"/>
        <v>0</v>
      </c>
      <c r="AT670" s="68">
        <f t="shared" si="1516"/>
        <v>0</v>
      </c>
      <c r="AU670" s="69"/>
      <c r="AV670" s="69"/>
      <c r="AW670" s="69"/>
      <c r="AX670" s="69"/>
      <c r="AY670" s="69"/>
      <c r="AZ670" s="71">
        <f t="shared" si="1517"/>
        <v>0</v>
      </c>
      <c r="BA670" s="68">
        <f t="shared" si="1518"/>
        <v>0</v>
      </c>
      <c r="BB670" s="69"/>
      <c r="BC670" s="69"/>
      <c r="BD670" s="69"/>
      <c r="BE670" s="69"/>
      <c r="BF670" s="69"/>
      <c r="BG670" s="71">
        <f t="shared" si="1519"/>
        <v>0</v>
      </c>
      <c r="BH670" s="68">
        <f t="shared" si="1520"/>
        <v>0</v>
      </c>
      <c r="BI670" s="69"/>
      <c r="BJ670" s="69"/>
      <c r="BK670" s="69"/>
      <c r="BL670" s="69"/>
      <c r="BM670" s="69"/>
      <c r="BN670" s="71">
        <f t="shared" si="1521"/>
        <v>0</v>
      </c>
      <c r="BO670" s="68">
        <f t="shared" si="1522"/>
        <v>0</v>
      </c>
      <c r="BP670" s="69"/>
      <c r="BQ670" s="69"/>
      <c r="BR670" s="69"/>
      <c r="BS670" s="69"/>
      <c r="BT670" s="69"/>
      <c r="BU670" s="71">
        <f t="shared" si="1523"/>
        <v>0</v>
      </c>
      <c r="BV670" s="68">
        <f t="shared" si="1524"/>
        <v>0</v>
      </c>
      <c r="BW670" s="69"/>
      <c r="BX670" s="69"/>
      <c r="BY670" s="69"/>
      <c r="BZ670" s="69"/>
      <c r="CA670" s="69"/>
      <c r="CB670" s="71">
        <f t="shared" si="1525"/>
        <v>0</v>
      </c>
      <c r="CC670" s="68">
        <f t="shared" si="1526"/>
        <v>0</v>
      </c>
      <c r="CD670" s="69"/>
      <c r="CE670" s="69"/>
      <c r="CF670" s="69"/>
      <c r="CG670" s="69"/>
      <c r="CH670" s="69"/>
      <c r="CI670" s="71">
        <f t="shared" si="1527"/>
        <v>0</v>
      </c>
      <c r="CJ670" s="68">
        <f t="shared" si="1528"/>
        <v>0</v>
      </c>
      <c r="CK670" s="69"/>
      <c r="CL670" s="69"/>
      <c r="CM670" s="69"/>
      <c r="CN670" s="69"/>
      <c r="CO670" s="69"/>
      <c r="CP670" s="71">
        <f t="shared" si="1529"/>
        <v>0</v>
      </c>
      <c r="CQ670" s="68">
        <f t="shared" si="1530"/>
        <v>0</v>
      </c>
      <c r="CR670" s="69"/>
      <c r="CS670" s="69"/>
      <c r="CT670" s="69"/>
      <c r="CU670" s="69"/>
      <c r="CV670" s="69"/>
      <c r="CW670" s="71">
        <f t="shared" si="1531"/>
        <v>0</v>
      </c>
      <c r="CX670" s="68">
        <f t="shared" si="1532"/>
        <v>0</v>
      </c>
      <c r="CY670" s="69"/>
      <c r="CZ670" s="69"/>
      <c r="DA670" s="69"/>
      <c r="DB670" s="69"/>
      <c r="DC670" s="69"/>
      <c r="DD670" s="71">
        <f t="shared" si="1533"/>
        <v>0</v>
      </c>
      <c r="DE670" s="68">
        <f t="shared" si="1534"/>
        <v>0</v>
      </c>
      <c r="DF670" s="69"/>
      <c r="DG670" s="69"/>
      <c r="DH670" s="69"/>
      <c r="DI670" s="69"/>
      <c r="DJ670" s="69"/>
      <c r="DK670" s="71">
        <f t="shared" si="1535"/>
        <v>0</v>
      </c>
      <c r="DL670" s="68">
        <f t="shared" si="1536"/>
        <v>0</v>
      </c>
      <c r="DM670" s="69"/>
      <c r="DN670" s="69"/>
      <c r="DO670" s="69"/>
      <c r="DP670" s="69"/>
      <c r="DQ670" s="69"/>
      <c r="DR670" s="71">
        <f t="shared" si="1537"/>
        <v>0</v>
      </c>
      <c r="DS670" s="68">
        <f t="shared" si="1538"/>
        <v>0</v>
      </c>
      <c r="DT670" s="69"/>
      <c r="DU670" s="69"/>
      <c r="DV670" s="69"/>
      <c r="DW670" s="69"/>
      <c r="DX670" s="69"/>
      <c r="DY670" s="71">
        <f t="shared" si="1539"/>
        <v>0</v>
      </c>
      <c r="DZ670" s="68">
        <f t="shared" si="1540"/>
        <v>0</v>
      </c>
      <c r="EA670" s="69"/>
      <c r="EB670" s="69"/>
      <c r="EC670" s="69"/>
      <c r="ED670" s="69"/>
      <c r="EE670" s="69"/>
      <c r="EF670" s="71">
        <f t="shared" si="1541"/>
        <v>0</v>
      </c>
      <c r="EG670" s="70">
        <f t="shared" si="1076"/>
        <v>1</v>
      </c>
      <c r="EH670" s="73">
        <f t="shared" si="1077"/>
        <v>0</v>
      </c>
      <c r="EI670" s="70">
        <f t="shared" si="1078"/>
        <v>0</v>
      </c>
      <c r="EJ670" s="66">
        <f t="shared" si="1079"/>
        <v>0</v>
      </c>
      <c r="EM670" s="67"/>
    </row>
    <row r="671" spans="1:143" outlineLevel="1" x14ac:dyDescent="0.2">
      <c r="A671" s="302" t="s">
        <v>782</v>
      </c>
      <c r="B671" s="303" t="s">
        <v>269</v>
      </c>
      <c r="C671" s="306" t="str">
        <f>IFERROR(IFERROR(IF(MATCH(B671,[1]SINAPI!$A$3:$A$7037,0),(PROPER(VLOOKUP(B671,[1]SINAPI!$A$3:$E$7037,5,0))),0),IFERROR(IF(MATCH(B671,'[1]CDHU-182'!$A$9:$A$4098,0),(UPPER(VLOOKUP(B671,'[1]CDHU-182'!$A$9:$H$4098,8,0))),0),IFERROR(IF(MATCH(B671,[1]FDE!$A$7:$A$3232,0),(VLOOKUP(B671,[1]FDE!$A$7:$E$3232,5,0)),0),IF(MATCH(B671,'[1]SIURB Edif'!$A$2:$A$2699,0),(PROPER(VLOOKUP(B671,'[1]SIURB Edif'!A$2:E$2699,5,0))),0))))," ")</f>
        <v>CDHU-182</v>
      </c>
      <c r="D671" s="169" t="s">
        <v>868</v>
      </c>
      <c r="E671" s="170" t="s">
        <v>75</v>
      </c>
      <c r="F671" s="174">
        <v>1</v>
      </c>
      <c r="G671" s="74"/>
      <c r="H671" s="177">
        <f t="shared" si="1505"/>
        <v>0</v>
      </c>
      <c r="I671" s="178" t="e">
        <f t="shared" si="1504"/>
        <v>#DIV/0!</v>
      </c>
      <c r="J671" s="19">
        <f t="shared" si="1075"/>
        <v>1</v>
      </c>
      <c r="K671" s="68">
        <f t="shared" si="1506"/>
        <v>0</v>
      </c>
      <c r="L671" s="69"/>
      <c r="M671" s="69"/>
      <c r="N671" s="69"/>
      <c r="O671" s="69"/>
      <c r="P671" s="69"/>
      <c r="Q671" s="73">
        <f t="shared" si="1507"/>
        <v>0</v>
      </c>
      <c r="R671" s="68">
        <f t="shared" si="1508"/>
        <v>0</v>
      </c>
      <c r="S671" s="69"/>
      <c r="T671" s="69"/>
      <c r="U671" s="69"/>
      <c r="V671" s="69"/>
      <c r="W671" s="69"/>
      <c r="X671" s="71">
        <f t="shared" si="1509"/>
        <v>0</v>
      </c>
      <c r="Y671" s="68">
        <f t="shared" si="1510"/>
        <v>0</v>
      </c>
      <c r="Z671" s="69"/>
      <c r="AA671" s="69"/>
      <c r="AB671" s="69"/>
      <c r="AC671" s="69"/>
      <c r="AD671" s="69"/>
      <c r="AE671" s="71">
        <f t="shared" si="1511"/>
        <v>0</v>
      </c>
      <c r="AF671" s="68">
        <f t="shared" si="1512"/>
        <v>0</v>
      </c>
      <c r="AG671" s="69"/>
      <c r="AH671" s="69"/>
      <c r="AI671" s="69"/>
      <c r="AJ671" s="69"/>
      <c r="AK671" s="69"/>
      <c r="AL671" s="71">
        <f t="shared" si="1513"/>
        <v>0</v>
      </c>
      <c r="AM671" s="68">
        <f t="shared" si="1514"/>
        <v>0</v>
      </c>
      <c r="AN671" s="69"/>
      <c r="AO671" s="69"/>
      <c r="AP671" s="69"/>
      <c r="AQ671" s="69"/>
      <c r="AR671" s="69"/>
      <c r="AS671" s="71">
        <f t="shared" si="1515"/>
        <v>0</v>
      </c>
      <c r="AT671" s="68">
        <f t="shared" si="1516"/>
        <v>0</v>
      </c>
      <c r="AU671" s="69"/>
      <c r="AV671" s="69"/>
      <c r="AW671" s="69"/>
      <c r="AX671" s="69"/>
      <c r="AY671" s="69"/>
      <c r="AZ671" s="71">
        <f t="shared" si="1517"/>
        <v>0</v>
      </c>
      <c r="BA671" s="68">
        <f t="shared" si="1518"/>
        <v>0</v>
      </c>
      <c r="BB671" s="69"/>
      <c r="BC671" s="69"/>
      <c r="BD671" s="69"/>
      <c r="BE671" s="69"/>
      <c r="BF671" s="69"/>
      <c r="BG671" s="71">
        <f t="shared" si="1519"/>
        <v>0</v>
      </c>
      <c r="BH671" s="68">
        <f t="shared" si="1520"/>
        <v>0</v>
      </c>
      <c r="BI671" s="69"/>
      <c r="BJ671" s="69"/>
      <c r="BK671" s="69"/>
      <c r="BL671" s="69"/>
      <c r="BM671" s="69"/>
      <c r="BN671" s="71">
        <f t="shared" si="1521"/>
        <v>0</v>
      </c>
      <c r="BO671" s="68">
        <f t="shared" si="1522"/>
        <v>0</v>
      </c>
      <c r="BP671" s="69"/>
      <c r="BQ671" s="69"/>
      <c r="BR671" s="69"/>
      <c r="BS671" s="69"/>
      <c r="BT671" s="69"/>
      <c r="BU671" s="71">
        <f t="shared" si="1523"/>
        <v>0</v>
      </c>
      <c r="BV671" s="68">
        <f t="shared" si="1524"/>
        <v>0</v>
      </c>
      <c r="BW671" s="69"/>
      <c r="BX671" s="69"/>
      <c r="BY671" s="69"/>
      <c r="BZ671" s="69"/>
      <c r="CA671" s="69"/>
      <c r="CB671" s="71">
        <f t="shared" si="1525"/>
        <v>0</v>
      </c>
      <c r="CC671" s="68">
        <f t="shared" si="1526"/>
        <v>0</v>
      </c>
      <c r="CD671" s="69"/>
      <c r="CE671" s="69"/>
      <c r="CF671" s="69"/>
      <c r="CG671" s="69"/>
      <c r="CH671" s="69"/>
      <c r="CI671" s="71">
        <f t="shared" si="1527"/>
        <v>0</v>
      </c>
      <c r="CJ671" s="68">
        <f t="shared" si="1528"/>
        <v>0</v>
      </c>
      <c r="CK671" s="69"/>
      <c r="CL671" s="69"/>
      <c r="CM671" s="69"/>
      <c r="CN671" s="69"/>
      <c r="CO671" s="69"/>
      <c r="CP671" s="71">
        <f t="shared" si="1529"/>
        <v>0</v>
      </c>
      <c r="CQ671" s="68">
        <f t="shared" si="1530"/>
        <v>0</v>
      </c>
      <c r="CR671" s="69"/>
      <c r="CS671" s="69"/>
      <c r="CT671" s="69"/>
      <c r="CU671" s="69"/>
      <c r="CV671" s="69"/>
      <c r="CW671" s="71">
        <f t="shared" si="1531"/>
        <v>0</v>
      </c>
      <c r="CX671" s="68">
        <f t="shared" si="1532"/>
        <v>0</v>
      </c>
      <c r="CY671" s="69"/>
      <c r="CZ671" s="69"/>
      <c r="DA671" s="69"/>
      <c r="DB671" s="69"/>
      <c r="DC671" s="69"/>
      <c r="DD671" s="71">
        <f t="shared" si="1533"/>
        <v>0</v>
      </c>
      <c r="DE671" s="68">
        <f t="shared" si="1534"/>
        <v>0</v>
      </c>
      <c r="DF671" s="69"/>
      <c r="DG671" s="69"/>
      <c r="DH671" s="69"/>
      <c r="DI671" s="69"/>
      <c r="DJ671" s="69"/>
      <c r="DK671" s="71">
        <f t="shared" si="1535"/>
        <v>0</v>
      </c>
      <c r="DL671" s="68">
        <f t="shared" si="1536"/>
        <v>0</v>
      </c>
      <c r="DM671" s="69"/>
      <c r="DN671" s="69"/>
      <c r="DO671" s="69"/>
      <c r="DP671" s="69"/>
      <c r="DQ671" s="69"/>
      <c r="DR671" s="71">
        <f t="shared" si="1537"/>
        <v>0</v>
      </c>
      <c r="DS671" s="68">
        <f t="shared" si="1538"/>
        <v>0</v>
      </c>
      <c r="DT671" s="69"/>
      <c r="DU671" s="69"/>
      <c r="DV671" s="69"/>
      <c r="DW671" s="69"/>
      <c r="DX671" s="69"/>
      <c r="DY671" s="71">
        <f t="shared" si="1539"/>
        <v>0</v>
      </c>
      <c r="DZ671" s="68">
        <f t="shared" si="1540"/>
        <v>0</v>
      </c>
      <c r="EA671" s="69"/>
      <c r="EB671" s="69"/>
      <c r="EC671" s="69"/>
      <c r="ED671" s="69"/>
      <c r="EE671" s="69"/>
      <c r="EF671" s="71">
        <f t="shared" si="1541"/>
        <v>0</v>
      </c>
      <c r="EG671" s="70">
        <f t="shared" si="1076"/>
        <v>1</v>
      </c>
      <c r="EH671" s="73">
        <f t="shared" si="1077"/>
        <v>0</v>
      </c>
      <c r="EI671" s="70">
        <f t="shared" si="1078"/>
        <v>0</v>
      </c>
      <c r="EJ671" s="66">
        <f t="shared" si="1079"/>
        <v>0</v>
      </c>
      <c r="EM671" s="67"/>
    </row>
    <row r="672" spans="1:143" outlineLevel="1" x14ac:dyDescent="0.2">
      <c r="A672" s="302" t="s">
        <v>783</v>
      </c>
      <c r="B672" s="303" t="s">
        <v>270</v>
      </c>
      <c r="C672" s="306" t="str">
        <f>IFERROR(IFERROR(IF(MATCH(B672,[1]SINAPI!$A$3:$A$7037,0),(PROPER(VLOOKUP(B672,[1]SINAPI!$A$3:$E$7037,5,0))),0),IFERROR(IF(MATCH(B672,'[1]CDHU-182'!$A$9:$A$4098,0),(UPPER(VLOOKUP(B672,'[1]CDHU-182'!$A$9:$H$4098,8,0))),0),IFERROR(IF(MATCH(B672,[1]FDE!$A$7:$A$3232,0),(VLOOKUP(B672,[1]FDE!$A$7:$E$3232,5,0)),0),IF(MATCH(B672,'[1]SIURB Edif'!$A$2:$A$2699,0),(PROPER(VLOOKUP(B672,'[1]SIURB Edif'!A$2:E$2699,5,0))),0))))," ")</f>
        <v>CDHU-182</v>
      </c>
      <c r="D672" s="169" t="s">
        <v>869</v>
      </c>
      <c r="E672" s="170" t="s">
        <v>75</v>
      </c>
      <c r="F672" s="174">
        <v>1</v>
      </c>
      <c r="G672" s="74"/>
      <c r="H672" s="177">
        <f t="shared" si="1505"/>
        <v>0</v>
      </c>
      <c r="I672" s="178" t="e">
        <f t="shared" si="1504"/>
        <v>#DIV/0!</v>
      </c>
      <c r="J672" s="19">
        <f t="shared" si="1075"/>
        <v>1</v>
      </c>
      <c r="K672" s="68">
        <f t="shared" si="1506"/>
        <v>0</v>
      </c>
      <c r="L672" s="69"/>
      <c r="M672" s="69"/>
      <c r="N672" s="69"/>
      <c r="O672" s="69"/>
      <c r="P672" s="69"/>
      <c r="Q672" s="73">
        <f t="shared" si="1507"/>
        <v>0</v>
      </c>
      <c r="R672" s="68">
        <f t="shared" si="1508"/>
        <v>0</v>
      </c>
      <c r="S672" s="69"/>
      <c r="T672" s="69"/>
      <c r="U672" s="69"/>
      <c r="V672" s="69"/>
      <c r="W672" s="69"/>
      <c r="X672" s="71">
        <f t="shared" si="1509"/>
        <v>0</v>
      </c>
      <c r="Y672" s="68">
        <f t="shared" si="1510"/>
        <v>0</v>
      </c>
      <c r="Z672" s="69"/>
      <c r="AA672" s="69"/>
      <c r="AB672" s="69"/>
      <c r="AC672" s="69"/>
      <c r="AD672" s="69"/>
      <c r="AE672" s="71">
        <f t="shared" si="1511"/>
        <v>0</v>
      </c>
      <c r="AF672" s="68">
        <f t="shared" si="1512"/>
        <v>0</v>
      </c>
      <c r="AG672" s="69"/>
      <c r="AH672" s="69"/>
      <c r="AI672" s="69"/>
      <c r="AJ672" s="69"/>
      <c r="AK672" s="69"/>
      <c r="AL672" s="71">
        <f t="shared" si="1513"/>
        <v>0</v>
      </c>
      <c r="AM672" s="68">
        <f t="shared" si="1514"/>
        <v>0</v>
      </c>
      <c r="AN672" s="69"/>
      <c r="AO672" s="69"/>
      <c r="AP672" s="69"/>
      <c r="AQ672" s="69"/>
      <c r="AR672" s="69"/>
      <c r="AS672" s="71">
        <f t="shared" si="1515"/>
        <v>0</v>
      </c>
      <c r="AT672" s="68">
        <f t="shared" si="1516"/>
        <v>0</v>
      </c>
      <c r="AU672" s="69"/>
      <c r="AV672" s="69"/>
      <c r="AW672" s="69"/>
      <c r="AX672" s="69"/>
      <c r="AY672" s="69"/>
      <c r="AZ672" s="71">
        <f t="shared" si="1517"/>
        <v>0</v>
      </c>
      <c r="BA672" s="68">
        <f t="shared" si="1518"/>
        <v>0</v>
      </c>
      <c r="BB672" s="69"/>
      <c r="BC672" s="69"/>
      <c r="BD672" s="69"/>
      <c r="BE672" s="69"/>
      <c r="BF672" s="69"/>
      <c r="BG672" s="71">
        <f t="shared" si="1519"/>
        <v>0</v>
      </c>
      <c r="BH672" s="68">
        <f t="shared" si="1520"/>
        <v>0</v>
      </c>
      <c r="BI672" s="69"/>
      <c r="BJ672" s="69"/>
      <c r="BK672" s="69"/>
      <c r="BL672" s="69"/>
      <c r="BM672" s="69"/>
      <c r="BN672" s="71">
        <f t="shared" si="1521"/>
        <v>0</v>
      </c>
      <c r="BO672" s="68">
        <f t="shared" si="1522"/>
        <v>0</v>
      </c>
      <c r="BP672" s="69"/>
      <c r="BQ672" s="69"/>
      <c r="BR672" s="69"/>
      <c r="BS672" s="69"/>
      <c r="BT672" s="69"/>
      <c r="BU672" s="71">
        <f t="shared" si="1523"/>
        <v>0</v>
      </c>
      <c r="BV672" s="68">
        <f t="shared" si="1524"/>
        <v>0</v>
      </c>
      <c r="BW672" s="69"/>
      <c r="BX672" s="69"/>
      <c r="BY672" s="69"/>
      <c r="BZ672" s="69"/>
      <c r="CA672" s="69"/>
      <c r="CB672" s="71">
        <f t="shared" si="1525"/>
        <v>0</v>
      </c>
      <c r="CC672" s="68">
        <f t="shared" si="1526"/>
        <v>0</v>
      </c>
      <c r="CD672" s="69"/>
      <c r="CE672" s="69"/>
      <c r="CF672" s="69"/>
      <c r="CG672" s="69"/>
      <c r="CH672" s="69"/>
      <c r="CI672" s="71">
        <f t="shared" si="1527"/>
        <v>0</v>
      </c>
      <c r="CJ672" s="68">
        <f t="shared" si="1528"/>
        <v>0</v>
      </c>
      <c r="CK672" s="69"/>
      <c r="CL672" s="69"/>
      <c r="CM672" s="69"/>
      <c r="CN672" s="69"/>
      <c r="CO672" s="69"/>
      <c r="CP672" s="71">
        <f t="shared" si="1529"/>
        <v>0</v>
      </c>
      <c r="CQ672" s="68">
        <f t="shared" si="1530"/>
        <v>0</v>
      </c>
      <c r="CR672" s="69"/>
      <c r="CS672" s="69"/>
      <c r="CT672" s="69"/>
      <c r="CU672" s="69"/>
      <c r="CV672" s="69"/>
      <c r="CW672" s="71">
        <f t="shared" si="1531"/>
        <v>0</v>
      </c>
      <c r="CX672" s="68">
        <f t="shared" si="1532"/>
        <v>0</v>
      </c>
      <c r="CY672" s="69"/>
      <c r="CZ672" s="69"/>
      <c r="DA672" s="69"/>
      <c r="DB672" s="69"/>
      <c r="DC672" s="69"/>
      <c r="DD672" s="71">
        <f t="shared" si="1533"/>
        <v>0</v>
      </c>
      <c r="DE672" s="68">
        <f t="shared" si="1534"/>
        <v>0</v>
      </c>
      <c r="DF672" s="69"/>
      <c r="DG672" s="69"/>
      <c r="DH672" s="69"/>
      <c r="DI672" s="69"/>
      <c r="DJ672" s="69"/>
      <c r="DK672" s="71">
        <f t="shared" si="1535"/>
        <v>0</v>
      </c>
      <c r="DL672" s="68">
        <f t="shared" si="1536"/>
        <v>0</v>
      </c>
      <c r="DM672" s="69"/>
      <c r="DN672" s="69"/>
      <c r="DO672" s="69"/>
      <c r="DP672" s="69"/>
      <c r="DQ672" s="69"/>
      <c r="DR672" s="71">
        <f t="shared" si="1537"/>
        <v>0</v>
      </c>
      <c r="DS672" s="68">
        <f t="shared" si="1538"/>
        <v>0</v>
      </c>
      <c r="DT672" s="69"/>
      <c r="DU672" s="69"/>
      <c r="DV672" s="69"/>
      <c r="DW672" s="69"/>
      <c r="DX672" s="69"/>
      <c r="DY672" s="71">
        <f t="shared" si="1539"/>
        <v>0</v>
      </c>
      <c r="DZ672" s="68">
        <f t="shared" si="1540"/>
        <v>0</v>
      </c>
      <c r="EA672" s="69"/>
      <c r="EB672" s="69"/>
      <c r="EC672" s="69"/>
      <c r="ED672" s="69"/>
      <c r="EE672" s="69"/>
      <c r="EF672" s="71">
        <f t="shared" si="1541"/>
        <v>0</v>
      </c>
      <c r="EG672" s="70">
        <f t="shared" si="1076"/>
        <v>1</v>
      </c>
      <c r="EH672" s="73">
        <f t="shared" si="1077"/>
        <v>0</v>
      </c>
      <c r="EI672" s="70">
        <f t="shared" si="1078"/>
        <v>0</v>
      </c>
      <c r="EJ672" s="66">
        <f t="shared" si="1079"/>
        <v>0</v>
      </c>
      <c r="EM672" s="67"/>
    </row>
    <row r="673" spans="1:143" ht="25.5" outlineLevel="1" x14ac:dyDescent="0.2">
      <c r="A673" s="302" t="s">
        <v>784</v>
      </c>
      <c r="B673" s="303" t="s">
        <v>344</v>
      </c>
      <c r="C673" s="306" t="str">
        <f>IFERROR(IFERROR(IF(MATCH(B673,[1]SINAPI!$A$3:$A$7037,0),(PROPER(VLOOKUP(B673,[1]SINAPI!$A$3:$E$7037,5,0))),0),IFERROR(IF(MATCH(B673,'[1]CDHU-182'!$A$9:$A$4098,0),(UPPER(VLOOKUP(B673,'[1]CDHU-182'!$A$9:$H$4098,8,0))),0),IFERROR(IF(MATCH(B673,[1]FDE!$A$7:$A$3232,0),(VLOOKUP(B673,[1]FDE!$A$7:$E$3232,5,0)),0),IF(MATCH(B673,'[1]SIURB Edif'!$A$2:$A$2699,0),(PROPER(VLOOKUP(B673,'[1]SIURB Edif'!A$2:E$2699,5,0))),0))))," ")</f>
        <v>CDHU-182</v>
      </c>
      <c r="D673" s="169" t="s">
        <v>877</v>
      </c>
      <c r="E673" s="170" t="s">
        <v>322</v>
      </c>
      <c r="F673" s="174">
        <v>0.72</v>
      </c>
      <c r="G673" s="74"/>
      <c r="H673" s="177">
        <f t="shared" si="1505"/>
        <v>0</v>
      </c>
      <c r="I673" s="178" t="e">
        <f t="shared" si="1504"/>
        <v>#DIV/0!</v>
      </c>
      <c r="J673" s="19">
        <f t="shared" si="1075"/>
        <v>1</v>
      </c>
      <c r="K673" s="68">
        <f t="shared" si="1506"/>
        <v>0</v>
      </c>
      <c r="L673" s="69"/>
      <c r="M673" s="69"/>
      <c r="N673" s="69"/>
      <c r="O673" s="69"/>
      <c r="P673" s="69"/>
      <c r="Q673" s="73">
        <f t="shared" si="1507"/>
        <v>0</v>
      </c>
      <c r="R673" s="68">
        <f t="shared" si="1508"/>
        <v>0</v>
      </c>
      <c r="S673" s="69"/>
      <c r="T673" s="69"/>
      <c r="U673" s="69"/>
      <c r="V673" s="69"/>
      <c r="W673" s="69"/>
      <c r="X673" s="71">
        <f t="shared" si="1509"/>
        <v>0</v>
      </c>
      <c r="Y673" s="68">
        <f t="shared" si="1510"/>
        <v>0</v>
      </c>
      <c r="Z673" s="69"/>
      <c r="AA673" s="69"/>
      <c r="AB673" s="69"/>
      <c r="AC673" s="69"/>
      <c r="AD673" s="69"/>
      <c r="AE673" s="71">
        <f t="shared" si="1511"/>
        <v>0</v>
      </c>
      <c r="AF673" s="68">
        <f t="shared" si="1512"/>
        <v>0</v>
      </c>
      <c r="AG673" s="69"/>
      <c r="AH673" s="69"/>
      <c r="AI673" s="69"/>
      <c r="AJ673" s="69"/>
      <c r="AK673" s="69"/>
      <c r="AL673" s="71">
        <f t="shared" si="1513"/>
        <v>0</v>
      </c>
      <c r="AM673" s="68">
        <f t="shared" si="1514"/>
        <v>0</v>
      </c>
      <c r="AN673" s="69"/>
      <c r="AO673" s="69"/>
      <c r="AP673" s="69"/>
      <c r="AQ673" s="69"/>
      <c r="AR673" s="69"/>
      <c r="AS673" s="71">
        <f t="shared" si="1515"/>
        <v>0</v>
      </c>
      <c r="AT673" s="68">
        <f t="shared" si="1516"/>
        <v>0</v>
      </c>
      <c r="AU673" s="69"/>
      <c r="AV673" s="69"/>
      <c r="AW673" s="69"/>
      <c r="AX673" s="69"/>
      <c r="AY673" s="69"/>
      <c r="AZ673" s="71">
        <f t="shared" si="1517"/>
        <v>0</v>
      </c>
      <c r="BA673" s="68">
        <f t="shared" si="1518"/>
        <v>0</v>
      </c>
      <c r="BB673" s="69"/>
      <c r="BC673" s="69"/>
      <c r="BD673" s="69"/>
      <c r="BE673" s="69"/>
      <c r="BF673" s="69"/>
      <c r="BG673" s="71">
        <f t="shared" si="1519"/>
        <v>0</v>
      </c>
      <c r="BH673" s="68">
        <f t="shared" si="1520"/>
        <v>0</v>
      </c>
      <c r="BI673" s="69"/>
      <c r="BJ673" s="69"/>
      <c r="BK673" s="69"/>
      <c r="BL673" s="69"/>
      <c r="BM673" s="69"/>
      <c r="BN673" s="71">
        <f t="shared" si="1521"/>
        <v>0</v>
      </c>
      <c r="BO673" s="68">
        <f t="shared" si="1522"/>
        <v>0</v>
      </c>
      <c r="BP673" s="69"/>
      <c r="BQ673" s="69"/>
      <c r="BR673" s="69"/>
      <c r="BS673" s="69"/>
      <c r="BT673" s="69"/>
      <c r="BU673" s="71">
        <f t="shared" si="1523"/>
        <v>0</v>
      </c>
      <c r="BV673" s="68">
        <f t="shared" si="1524"/>
        <v>0</v>
      </c>
      <c r="BW673" s="69"/>
      <c r="BX673" s="69"/>
      <c r="BY673" s="69"/>
      <c r="BZ673" s="69"/>
      <c r="CA673" s="69"/>
      <c r="CB673" s="71">
        <f t="shared" si="1525"/>
        <v>0</v>
      </c>
      <c r="CC673" s="68">
        <f t="shared" si="1526"/>
        <v>0</v>
      </c>
      <c r="CD673" s="69"/>
      <c r="CE673" s="69"/>
      <c r="CF673" s="69"/>
      <c r="CG673" s="69"/>
      <c r="CH673" s="69"/>
      <c r="CI673" s="71">
        <f t="shared" si="1527"/>
        <v>0</v>
      </c>
      <c r="CJ673" s="68">
        <f t="shared" si="1528"/>
        <v>0</v>
      </c>
      <c r="CK673" s="69"/>
      <c r="CL673" s="69"/>
      <c r="CM673" s="69"/>
      <c r="CN673" s="69"/>
      <c r="CO673" s="69"/>
      <c r="CP673" s="71">
        <f t="shared" si="1529"/>
        <v>0</v>
      </c>
      <c r="CQ673" s="68">
        <f t="shared" si="1530"/>
        <v>0</v>
      </c>
      <c r="CR673" s="69"/>
      <c r="CS673" s="69"/>
      <c r="CT673" s="69"/>
      <c r="CU673" s="69"/>
      <c r="CV673" s="69"/>
      <c r="CW673" s="71">
        <f t="shared" si="1531"/>
        <v>0</v>
      </c>
      <c r="CX673" s="68">
        <f t="shared" si="1532"/>
        <v>0</v>
      </c>
      <c r="CY673" s="69"/>
      <c r="CZ673" s="69"/>
      <c r="DA673" s="69"/>
      <c r="DB673" s="69"/>
      <c r="DC673" s="69"/>
      <c r="DD673" s="71">
        <f t="shared" si="1533"/>
        <v>0</v>
      </c>
      <c r="DE673" s="68">
        <f t="shared" si="1534"/>
        <v>0</v>
      </c>
      <c r="DF673" s="69"/>
      <c r="DG673" s="69"/>
      <c r="DH673" s="69"/>
      <c r="DI673" s="69"/>
      <c r="DJ673" s="69"/>
      <c r="DK673" s="71">
        <f t="shared" si="1535"/>
        <v>0</v>
      </c>
      <c r="DL673" s="68">
        <f t="shared" si="1536"/>
        <v>0</v>
      </c>
      <c r="DM673" s="69"/>
      <c r="DN673" s="69"/>
      <c r="DO673" s="69"/>
      <c r="DP673" s="69"/>
      <c r="DQ673" s="69"/>
      <c r="DR673" s="71">
        <f t="shared" si="1537"/>
        <v>0</v>
      </c>
      <c r="DS673" s="68">
        <f t="shared" si="1538"/>
        <v>0</v>
      </c>
      <c r="DT673" s="69"/>
      <c r="DU673" s="69"/>
      <c r="DV673" s="69"/>
      <c r="DW673" s="69"/>
      <c r="DX673" s="69"/>
      <c r="DY673" s="71">
        <f t="shared" si="1539"/>
        <v>0</v>
      </c>
      <c r="DZ673" s="68">
        <f t="shared" si="1540"/>
        <v>0</v>
      </c>
      <c r="EA673" s="69"/>
      <c r="EB673" s="69"/>
      <c r="EC673" s="69"/>
      <c r="ED673" s="69"/>
      <c r="EE673" s="69"/>
      <c r="EF673" s="71">
        <f t="shared" si="1541"/>
        <v>0</v>
      </c>
      <c r="EG673" s="70">
        <f t="shared" si="1076"/>
        <v>1</v>
      </c>
      <c r="EH673" s="73">
        <f t="shared" si="1077"/>
        <v>0</v>
      </c>
      <c r="EI673" s="70">
        <f t="shared" si="1078"/>
        <v>0</v>
      </c>
      <c r="EJ673" s="66">
        <f t="shared" si="1079"/>
        <v>0</v>
      </c>
      <c r="EM673" s="67"/>
    </row>
    <row r="674" spans="1:143" outlineLevel="1" x14ac:dyDescent="0.2">
      <c r="A674" s="313" t="s">
        <v>785</v>
      </c>
      <c r="B674" s="314"/>
      <c r="C674" s="307"/>
      <c r="D674" s="176" t="s">
        <v>358</v>
      </c>
      <c r="E674" s="28">
        <f>SUM(H675:H676)</f>
        <v>0</v>
      </c>
      <c r="F674" s="28"/>
      <c r="G674" s="28"/>
      <c r="H674" s="28"/>
      <c r="I674" s="27" t="e">
        <f>E674/$G$686</f>
        <v>#DIV/0!</v>
      </c>
      <c r="J674" s="19">
        <f t="shared" si="1075"/>
        <v>1</v>
      </c>
      <c r="K674" s="68"/>
      <c r="L674" s="69"/>
      <c r="M674" s="69"/>
      <c r="N674" s="69"/>
      <c r="O674" s="69"/>
      <c r="P674" s="70"/>
      <c r="Q674" s="73"/>
      <c r="R674" s="68"/>
      <c r="S674" s="69"/>
      <c r="T674" s="69"/>
      <c r="U674" s="69"/>
      <c r="V674" s="69"/>
      <c r="W674" s="70"/>
      <c r="X674" s="71"/>
      <c r="Y674" s="68"/>
      <c r="Z674" s="69"/>
      <c r="AA674" s="69"/>
      <c r="AB674" s="69"/>
      <c r="AC674" s="69"/>
      <c r="AD674" s="70"/>
      <c r="AE674" s="71"/>
      <c r="AF674" s="68"/>
      <c r="AG674" s="69"/>
      <c r="AH674" s="69"/>
      <c r="AI674" s="69"/>
      <c r="AJ674" s="69"/>
      <c r="AK674" s="70"/>
      <c r="AL674" s="71"/>
      <c r="AM674" s="68"/>
      <c r="AN674" s="69"/>
      <c r="AO674" s="69"/>
      <c r="AP674" s="69"/>
      <c r="AQ674" s="69"/>
      <c r="AR674" s="70"/>
      <c r="AS674" s="71"/>
      <c r="AT674" s="68"/>
      <c r="AU674" s="69"/>
      <c r="AV674" s="69"/>
      <c r="AW674" s="69"/>
      <c r="AX674" s="69"/>
      <c r="AY674" s="70"/>
      <c r="AZ674" s="71"/>
      <c r="BA674" s="68"/>
      <c r="BB674" s="69"/>
      <c r="BC674" s="69"/>
      <c r="BD674" s="69"/>
      <c r="BE674" s="69"/>
      <c r="BF674" s="70"/>
      <c r="BG674" s="71"/>
      <c r="BH674" s="68"/>
      <c r="BI674" s="69"/>
      <c r="BJ674" s="69"/>
      <c r="BK674" s="69"/>
      <c r="BL674" s="69"/>
      <c r="BM674" s="70"/>
      <c r="BN674" s="71"/>
      <c r="BO674" s="68"/>
      <c r="BP674" s="69"/>
      <c r="BQ674" s="69"/>
      <c r="BR674" s="69"/>
      <c r="BS674" s="69"/>
      <c r="BT674" s="70"/>
      <c r="BU674" s="71"/>
      <c r="BV674" s="68"/>
      <c r="BW674" s="69"/>
      <c r="BX674" s="69"/>
      <c r="BY674" s="69"/>
      <c r="BZ674" s="69"/>
      <c r="CA674" s="70"/>
      <c r="CB674" s="71"/>
      <c r="CC674" s="68"/>
      <c r="CD674" s="69"/>
      <c r="CE674" s="69"/>
      <c r="CF674" s="69"/>
      <c r="CG674" s="69"/>
      <c r="CH674" s="70"/>
      <c r="CI674" s="71"/>
      <c r="CJ674" s="68"/>
      <c r="CK674" s="69"/>
      <c r="CL674" s="69"/>
      <c r="CM674" s="69"/>
      <c r="CN674" s="69"/>
      <c r="CO674" s="70"/>
      <c r="CP674" s="71"/>
      <c r="CQ674" s="68"/>
      <c r="CR674" s="69"/>
      <c r="CS674" s="69"/>
      <c r="CT674" s="69"/>
      <c r="CU674" s="69"/>
      <c r="CV674" s="70"/>
      <c r="CW674" s="71"/>
      <c r="CX674" s="68"/>
      <c r="CY674" s="69"/>
      <c r="CZ674" s="69"/>
      <c r="DA674" s="69"/>
      <c r="DB674" s="69"/>
      <c r="DC674" s="70"/>
      <c r="DD674" s="71"/>
      <c r="DE674" s="68"/>
      <c r="DF674" s="69"/>
      <c r="DG674" s="69"/>
      <c r="DH674" s="69"/>
      <c r="DI674" s="69"/>
      <c r="DJ674" s="70"/>
      <c r="DK674" s="71"/>
      <c r="DL674" s="68"/>
      <c r="DM674" s="69"/>
      <c r="DN674" s="69"/>
      <c r="DO674" s="69"/>
      <c r="DP674" s="69"/>
      <c r="DQ674" s="70"/>
      <c r="DR674" s="71"/>
      <c r="DS674" s="68"/>
      <c r="DT674" s="69"/>
      <c r="DU674" s="69"/>
      <c r="DV674" s="69"/>
      <c r="DW674" s="69"/>
      <c r="DX674" s="70"/>
      <c r="DY674" s="71"/>
      <c r="DZ674" s="68"/>
      <c r="EA674" s="69"/>
      <c r="EB674" s="69"/>
      <c r="EC674" s="69"/>
      <c r="ED674" s="69"/>
      <c r="EE674" s="70"/>
      <c r="EF674" s="71"/>
      <c r="EG674" s="70">
        <f t="shared" si="1076"/>
        <v>1</v>
      </c>
      <c r="EH674" s="73">
        <f t="shared" si="1077"/>
        <v>0</v>
      </c>
      <c r="EI674" s="70">
        <f t="shared" si="1078"/>
        <v>0</v>
      </c>
      <c r="EJ674" s="66">
        <f t="shared" si="1079"/>
        <v>0</v>
      </c>
      <c r="EM674" s="67"/>
    </row>
    <row r="675" spans="1:143" ht="25.5" outlineLevel="1" x14ac:dyDescent="0.2">
      <c r="A675" s="302" t="s">
        <v>786</v>
      </c>
      <c r="B675" s="303" t="s">
        <v>239</v>
      </c>
      <c r="C675" s="306" t="str">
        <f>IFERROR(IFERROR(IF(MATCH(B675,[1]SINAPI!$A$3:$A$7037,0),(PROPER(VLOOKUP(B675,[1]SINAPI!$A$3:$E$7037,5,0))),0),IFERROR(IF(MATCH(B675,'[1]CDHU-182'!$A$9:$A$4098,0),(UPPER(VLOOKUP(B675,'[1]CDHU-182'!$A$9:$H$4098,8,0))),0),IFERROR(IF(MATCH(B675,[1]FDE!$A$7:$A$3232,0),(VLOOKUP(B675,[1]FDE!$A$7:$E$3232,5,0)),0),IF(MATCH(B675,'[1]SIURB Edif'!$A$2:$A$2699,0),(PROPER(VLOOKUP(B675,'[1]SIURB Edif'!A$2:E$2699,5,0))),0))))," ")</f>
        <v>CDHU-182</v>
      </c>
      <c r="D675" s="169" t="s">
        <v>878</v>
      </c>
      <c r="E675" s="170" t="s">
        <v>22</v>
      </c>
      <c r="F675" s="174">
        <v>22.97</v>
      </c>
      <c r="G675" s="74"/>
      <c r="H675" s="172">
        <f>ROUND(IFERROR(F675*G675," - "),2)</f>
        <v>0</v>
      </c>
      <c r="I675" s="175" t="e">
        <f>H675/$G$686</f>
        <v>#DIV/0!</v>
      </c>
      <c r="J675" s="19">
        <f>EG675</f>
        <v>1</v>
      </c>
      <c r="K675" s="68">
        <f>SUM(L675:P675)</f>
        <v>0</v>
      </c>
      <c r="L675" s="69"/>
      <c r="M675" s="69"/>
      <c r="N675" s="69"/>
      <c r="O675" s="69"/>
      <c r="P675" s="69"/>
      <c r="Q675" s="73">
        <f>K675*$H675</f>
        <v>0</v>
      </c>
      <c r="R675" s="68">
        <f>SUM(S675:W675)</f>
        <v>0</v>
      </c>
      <c r="S675" s="69"/>
      <c r="T675" s="69"/>
      <c r="U675" s="69"/>
      <c r="V675" s="69"/>
      <c r="W675" s="69"/>
      <c r="X675" s="71">
        <f>R675*$H675</f>
        <v>0</v>
      </c>
      <c r="Y675" s="68">
        <f>SUM(Z675:AD675)</f>
        <v>0</v>
      </c>
      <c r="Z675" s="69"/>
      <c r="AA675" s="69"/>
      <c r="AB675" s="69"/>
      <c r="AC675" s="69"/>
      <c r="AD675" s="69"/>
      <c r="AE675" s="71">
        <f>Y675*$H675</f>
        <v>0</v>
      </c>
      <c r="AF675" s="68">
        <f>SUM(AG675:AK675)</f>
        <v>0</v>
      </c>
      <c r="AG675" s="69"/>
      <c r="AH675" s="69"/>
      <c r="AI675" s="69"/>
      <c r="AJ675" s="69"/>
      <c r="AK675" s="69"/>
      <c r="AL675" s="71">
        <f>AF675*$H675</f>
        <v>0</v>
      </c>
      <c r="AM675" s="68">
        <f>SUM(AN675:AR675)</f>
        <v>0</v>
      </c>
      <c r="AN675" s="69"/>
      <c r="AO675" s="69"/>
      <c r="AP675" s="69"/>
      <c r="AQ675" s="69"/>
      <c r="AR675" s="69"/>
      <c r="AS675" s="71">
        <f>AM675*$H675</f>
        <v>0</v>
      </c>
      <c r="AT675" s="68">
        <f>SUM(AU675:AY675)</f>
        <v>0</v>
      </c>
      <c r="AU675" s="69"/>
      <c r="AV675" s="69"/>
      <c r="AW675" s="69"/>
      <c r="AX675" s="69"/>
      <c r="AY675" s="69"/>
      <c r="AZ675" s="71">
        <f>AT675*$H675</f>
        <v>0</v>
      </c>
      <c r="BA675" s="68">
        <f>SUM(BB675:BF675)</f>
        <v>0</v>
      </c>
      <c r="BB675" s="69"/>
      <c r="BC675" s="69"/>
      <c r="BD675" s="69"/>
      <c r="BE675" s="69"/>
      <c r="BF675" s="69"/>
      <c r="BG675" s="71">
        <f>BA675*$H675</f>
        <v>0</v>
      </c>
      <c r="BH675" s="68">
        <f>SUM(BI675:BM675)</f>
        <v>0</v>
      </c>
      <c r="BI675" s="69"/>
      <c r="BJ675" s="69"/>
      <c r="BK675" s="69"/>
      <c r="BL675" s="69"/>
      <c r="BM675" s="69"/>
      <c r="BN675" s="71">
        <f>BH675*$H675</f>
        <v>0</v>
      </c>
      <c r="BO675" s="68">
        <f>SUM(BP675:BT675)</f>
        <v>0</v>
      </c>
      <c r="BP675" s="69"/>
      <c r="BQ675" s="69"/>
      <c r="BR675" s="69"/>
      <c r="BS675" s="69"/>
      <c r="BT675" s="69"/>
      <c r="BU675" s="71">
        <f>BO675*$H675</f>
        <v>0</v>
      </c>
      <c r="BV675" s="68">
        <f>SUM(BW675:CA675)</f>
        <v>0</v>
      </c>
      <c r="BW675" s="69"/>
      <c r="BX675" s="69"/>
      <c r="BY675" s="69"/>
      <c r="BZ675" s="69"/>
      <c r="CA675" s="69"/>
      <c r="CB675" s="71">
        <f>BV675*$H675</f>
        <v>0</v>
      </c>
      <c r="CC675" s="68">
        <f>SUM(CD675:CH675)</f>
        <v>0</v>
      </c>
      <c r="CD675" s="69"/>
      <c r="CE675" s="69"/>
      <c r="CF675" s="69"/>
      <c r="CG675" s="69"/>
      <c r="CH675" s="69"/>
      <c r="CI675" s="71">
        <f>CC675*$H675</f>
        <v>0</v>
      </c>
      <c r="CJ675" s="68">
        <f>SUM(CK675:CO675)</f>
        <v>0</v>
      </c>
      <c r="CK675" s="69"/>
      <c r="CL675" s="69"/>
      <c r="CM675" s="69"/>
      <c r="CN675" s="69"/>
      <c r="CO675" s="69"/>
      <c r="CP675" s="71">
        <f>CJ675*$H675</f>
        <v>0</v>
      </c>
      <c r="CQ675" s="68">
        <f>SUM(CR675:CV675)</f>
        <v>0</v>
      </c>
      <c r="CR675" s="69"/>
      <c r="CS675" s="69"/>
      <c r="CT675" s="69"/>
      <c r="CU675" s="69"/>
      <c r="CV675" s="69"/>
      <c r="CW675" s="71">
        <f>CQ675*$H675</f>
        <v>0</v>
      </c>
      <c r="CX675" s="68">
        <f>SUM(CY675:DC675)</f>
        <v>0</v>
      </c>
      <c r="CY675" s="69"/>
      <c r="CZ675" s="69"/>
      <c r="DA675" s="69"/>
      <c r="DB675" s="69"/>
      <c r="DC675" s="69"/>
      <c r="DD675" s="71">
        <f>CX675*$H675</f>
        <v>0</v>
      </c>
      <c r="DE675" s="68">
        <f>SUM(DF675:DJ675)</f>
        <v>0</v>
      </c>
      <c r="DF675" s="69"/>
      <c r="DG675" s="69"/>
      <c r="DH675" s="69"/>
      <c r="DI675" s="69"/>
      <c r="DJ675" s="69"/>
      <c r="DK675" s="71">
        <f>DE675*$H675</f>
        <v>0</v>
      </c>
      <c r="DL675" s="68">
        <f>SUM(DM675:DQ675)</f>
        <v>0</v>
      </c>
      <c r="DM675" s="69"/>
      <c r="DN675" s="69"/>
      <c r="DO675" s="69"/>
      <c r="DP675" s="69"/>
      <c r="DQ675" s="69"/>
      <c r="DR675" s="71">
        <f>DL675*$H675</f>
        <v>0</v>
      </c>
      <c r="DS675" s="68">
        <f>SUM(DT675:DX675)</f>
        <v>0</v>
      </c>
      <c r="DT675" s="69"/>
      <c r="DU675" s="69"/>
      <c r="DV675" s="69"/>
      <c r="DW675" s="69"/>
      <c r="DX675" s="69"/>
      <c r="DY675" s="71">
        <f>DS675*$H675</f>
        <v>0</v>
      </c>
      <c r="DZ675" s="68">
        <f>SUM(EA675:EE675)</f>
        <v>0</v>
      </c>
      <c r="EA675" s="69"/>
      <c r="EB675" s="69"/>
      <c r="EC675" s="69"/>
      <c r="ED675" s="69"/>
      <c r="EE675" s="69"/>
      <c r="EF675" s="71">
        <f>DZ675*$H675</f>
        <v>0</v>
      </c>
      <c r="EG675" s="70">
        <f>1-EI675</f>
        <v>1</v>
      </c>
      <c r="EH675" s="73">
        <f>H675-EJ675</f>
        <v>0</v>
      </c>
      <c r="EI675" s="70">
        <f>SUM(CJ675,CC675,BV675,BO675,BH675,BA675,AT675,AM675,AF675,Y675,R675,K675,CQ675,CX675,DE675,DL675,DS675,DZ675)</f>
        <v>0</v>
      </c>
      <c r="EJ675" s="66">
        <f>SUM(CP675,CI675,CB675,BU675,BN675,BG675,AZ675,AS675,AL675,AE675,X675,Q675,CW675,DD675,DK675,DR675,DY675,EF675)</f>
        <v>0</v>
      </c>
      <c r="EM675" s="67"/>
    </row>
    <row r="676" spans="1:143" outlineLevel="1" x14ac:dyDescent="0.2">
      <c r="A676" s="302" t="s">
        <v>787</v>
      </c>
      <c r="B676" s="303">
        <v>150312</v>
      </c>
      <c r="C676" s="306" t="str">
        <f>IFERROR(IFERROR(IF(MATCH(B676,[1]SINAPI!$A$3:$A$7037,0),(PROPER(VLOOKUP(B676,[1]SINAPI!$A$3:$E$7037,5,0))),0),IFERROR(IF(MATCH(B676,'[1]CDHU-182'!$A$9:$A$4098,0),(UPPER(VLOOKUP(B676,'[1]CDHU-182'!$A$9:$H$4098,8,0))),0),IFERROR(IF(MATCH(B676,[1]FDE!$A$7:$A$3232,0),(VLOOKUP(B676,[1]FDE!$A$7:$E$3232,5,0)),0),IF(MATCH(B676,'[1]SIURB Edif'!$A$2:$A$2699,0),(PROPER(VLOOKUP(B676,'[1]SIURB Edif'!A$2:E$2699,5,0))),0))))," ")</f>
        <v>Siurb (Edif)-Jan/21</v>
      </c>
      <c r="D676" s="169" t="s">
        <v>821</v>
      </c>
      <c r="E676" s="170" t="s">
        <v>322</v>
      </c>
      <c r="F676" s="174">
        <v>22.97</v>
      </c>
      <c r="G676" s="74"/>
      <c r="H676" s="172">
        <f>ROUND(IFERROR(F676*G676," - "),2)</f>
        <v>0</v>
      </c>
      <c r="I676" s="175" t="e">
        <f>H676/$G$686</f>
        <v>#DIV/0!</v>
      </c>
      <c r="J676" s="19">
        <f t="shared" ref="J676:J685" si="1542">EG676</f>
        <v>1</v>
      </c>
      <c r="K676" s="68">
        <f>SUM(L676:P676)</f>
        <v>0</v>
      </c>
      <c r="L676" s="69"/>
      <c r="M676" s="69"/>
      <c r="N676" s="69"/>
      <c r="O676" s="69"/>
      <c r="P676" s="69"/>
      <c r="Q676" s="73">
        <f>K676*$H676</f>
        <v>0</v>
      </c>
      <c r="R676" s="68">
        <f>SUM(S676:W676)</f>
        <v>0</v>
      </c>
      <c r="S676" s="69"/>
      <c r="T676" s="69"/>
      <c r="U676" s="69"/>
      <c r="V676" s="69"/>
      <c r="W676" s="69"/>
      <c r="X676" s="71">
        <f>R676*$H676</f>
        <v>0</v>
      </c>
      <c r="Y676" s="68">
        <f>SUM(Z676:AD676)</f>
        <v>0</v>
      </c>
      <c r="Z676" s="69"/>
      <c r="AA676" s="69"/>
      <c r="AB676" s="69"/>
      <c r="AC676" s="69"/>
      <c r="AD676" s="69"/>
      <c r="AE676" s="71">
        <f>Y676*$H676</f>
        <v>0</v>
      </c>
      <c r="AF676" s="68">
        <f>SUM(AG676:AK676)</f>
        <v>0</v>
      </c>
      <c r="AG676" s="69"/>
      <c r="AH676" s="69"/>
      <c r="AI676" s="69"/>
      <c r="AJ676" s="69"/>
      <c r="AK676" s="69"/>
      <c r="AL676" s="71">
        <f>AF676*$H676</f>
        <v>0</v>
      </c>
      <c r="AM676" s="68">
        <f>SUM(AN676:AR676)</f>
        <v>0</v>
      </c>
      <c r="AN676" s="69"/>
      <c r="AO676" s="69"/>
      <c r="AP676" s="69"/>
      <c r="AQ676" s="69"/>
      <c r="AR676" s="69"/>
      <c r="AS676" s="71">
        <f>AM676*$H676</f>
        <v>0</v>
      </c>
      <c r="AT676" s="68">
        <f>SUM(AU676:AY676)</f>
        <v>0</v>
      </c>
      <c r="AU676" s="69"/>
      <c r="AV676" s="69"/>
      <c r="AW676" s="69"/>
      <c r="AX676" s="69"/>
      <c r="AY676" s="69"/>
      <c r="AZ676" s="71">
        <f>AT676*$H676</f>
        <v>0</v>
      </c>
      <c r="BA676" s="68">
        <f>SUM(BB676:BF676)</f>
        <v>0</v>
      </c>
      <c r="BB676" s="69"/>
      <c r="BC676" s="69"/>
      <c r="BD676" s="69"/>
      <c r="BE676" s="69"/>
      <c r="BF676" s="69"/>
      <c r="BG676" s="71">
        <f>BA676*$H676</f>
        <v>0</v>
      </c>
      <c r="BH676" s="68">
        <f>SUM(BI676:BM676)</f>
        <v>0</v>
      </c>
      <c r="BI676" s="69"/>
      <c r="BJ676" s="69"/>
      <c r="BK676" s="69"/>
      <c r="BL676" s="69"/>
      <c r="BM676" s="69"/>
      <c r="BN676" s="71">
        <f>BH676*$H676</f>
        <v>0</v>
      </c>
      <c r="BO676" s="68">
        <f>SUM(BP676:BT676)</f>
        <v>0</v>
      </c>
      <c r="BP676" s="69"/>
      <c r="BQ676" s="69"/>
      <c r="BR676" s="69"/>
      <c r="BS676" s="69"/>
      <c r="BT676" s="69"/>
      <c r="BU676" s="71">
        <f>BO676*$H676</f>
        <v>0</v>
      </c>
      <c r="BV676" s="68">
        <f>SUM(BW676:CA676)</f>
        <v>0</v>
      </c>
      <c r="BW676" s="69"/>
      <c r="BX676" s="69"/>
      <c r="BY676" s="69"/>
      <c r="BZ676" s="69"/>
      <c r="CA676" s="69"/>
      <c r="CB676" s="71">
        <f>BV676*$H676</f>
        <v>0</v>
      </c>
      <c r="CC676" s="68">
        <f>SUM(CD676:CH676)</f>
        <v>0</v>
      </c>
      <c r="CD676" s="69"/>
      <c r="CE676" s="69"/>
      <c r="CF676" s="69"/>
      <c r="CG676" s="69"/>
      <c r="CH676" s="69"/>
      <c r="CI676" s="71">
        <f>CC676*$H676</f>
        <v>0</v>
      </c>
      <c r="CJ676" s="68">
        <f>SUM(CK676:CO676)</f>
        <v>0</v>
      </c>
      <c r="CK676" s="69"/>
      <c r="CL676" s="69"/>
      <c r="CM676" s="69"/>
      <c r="CN676" s="69"/>
      <c r="CO676" s="69"/>
      <c r="CP676" s="71">
        <f>CJ676*$H676</f>
        <v>0</v>
      </c>
      <c r="CQ676" s="68">
        <f>SUM(CR676:CV676)</f>
        <v>0</v>
      </c>
      <c r="CR676" s="69"/>
      <c r="CS676" s="69"/>
      <c r="CT676" s="69"/>
      <c r="CU676" s="69"/>
      <c r="CV676" s="69"/>
      <c r="CW676" s="71">
        <f>CQ676*$H676</f>
        <v>0</v>
      </c>
      <c r="CX676" s="68">
        <f>SUM(CY676:DC676)</f>
        <v>0</v>
      </c>
      <c r="CY676" s="69"/>
      <c r="CZ676" s="69"/>
      <c r="DA676" s="69"/>
      <c r="DB676" s="69"/>
      <c r="DC676" s="69"/>
      <c r="DD676" s="71">
        <f>CX676*$H676</f>
        <v>0</v>
      </c>
      <c r="DE676" s="68">
        <f>SUM(DF676:DJ676)</f>
        <v>0</v>
      </c>
      <c r="DF676" s="69"/>
      <c r="DG676" s="69"/>
      <c r="DH676" s="69"/>
      <c r="DI676" s="69"/>
      <c r="DJ676" s="69"/>
      <c r="DK676" s="71">
        <f>DE676*$H676</f>
        <v>0</v>
      </c>
      <c r="DL676" s="68">
        <f>SUM(DM676:DQ676)</f>
        <v>0</v>
      </c>
      <c r="DM676" s="69"/>
      <c r="DN676" s="69"/>
      <c r="DO676" s="69"/>
      <c r="DP676" s="69"/>
      <c r="DQ676" s="69"/>
      <c r="DR676" s="71">
        <f>DL676*$H676</f>
        <v>0</v>
      </c>
      <c r="DS676" s="68">
        <f>SUM(DT676:DX676)</f>
        <v>0</v>
      </c>
      <c r="DT676" s="69"/>
      <c r="DU676" s="69"/>
      <c r="DV676" s="69"/>
      <c r="DW676" s="69"/>
      <c r="DX676" s="69"/>
      <c r="DY676" s="71">
        <f>DS676*$H676</f>
        <v>0</v>
      </c>
      <c r="DZ676" s="68">
        <f>SUM(EA676:EE676)</f>
        <v>0</v>
      </c>
      <c r="EA676" s="69"/>
      <c r="EB676" s="69"/>
      <c r="EC676" s="69"/>
      <c r="ED676" s="69"/>
      <c r="EE676" s="69"/>
      <c r="EF676" s="71">
        <f>DZ676*$H676</f>
        <v>0</v>
      </c>
      <c r="EG676" s="70">
        <f t="shared" ref="EG676:EG685" si="1543">1-EI676</f>
        <v>1</v>
      </c>
      <c r="EH676" s="73">
        <f t="shared" ref="EH676:EH685" si="1544">H676-EJ676</f>
        <v>0</v>
      </c>
      <c r="EI676" s="70">
        <f t="shared" ref="EI676:EI685" si="1545">SUM(CJ676,CC676,BV676,BO676,BH676,BA676,AT676,AM676,AF676,Y676,R676,K676,CQ676,CX676,DE676,DL676,DS676,DZ676)</f>
        <v>0</v>
      </c>
      <c r="EJ676" s="66">
        <f t="shared" ref="EJ676:EJ685" si="1546">SUM(CP676,CI676,CB676,BU676,BN676,BG676,AZ676,AS676,AL676,AE676,X676,Q676,CW676,DD676,DK676,DR676,DY676,EF676)</f>
        <v>0</v>
      </c>
      <c r="EM676" s="67"/>
    </row>
    <row r="677" spans="1:143" outlineLevel="1" x14ac:dyDescent="0.2">
      <c r="A677" s="313" t="s">
        <v>788</v>
      </c>
      <c r="B677" s="314"/>
      <c r="C677" s="307"/>
      <c r="D677" s="176" t="s">
        <v>308</v>
      </c>
      <c r="E677" s="28">
        <f>SUM(H678:H678)</f>
        <v>0</v>
      </c>
      <c r="F677" s="28"/>
      <c r="G677" s="28"/>
      <c r="H677" s="28"/>
      <c r="I677" s="27" t="e">
        <f>E677/$G$686</f>
        <v>#DIV/0!</v>
      </c>
      <c r="J677" s="19">
        <f t="shared" si="1542"/>
        <v>1</v>
      </c>
      <c r="K677" s="68"/>
      <c r="L677" s="69"/>
      <c r="M677" s="69"/>
      <c r="N677" s="69"/>
      <c r="O677" s="69"/>
      <c r="P677" s="70"/>
      <c r="Q677" s="73"/>
      <c r="R677" s="68"/>
      <c r="S677" s="69"/>
      <c r="T677" s="69"/>
      <c r="U677" s="69"/>
      <c r="V677" s="69"/>
      <c r="W677" s="70"/>
      <c r="X677" s="71"/>
      <c r="Y677" s="68"/>
      <c r="Z677" s="69"/>
      <c r="AA677" s="69"/>
      <c r="AB677" s="69"/>
      <c r="AC677" s="69"/>
      <c r="AD677" s="70"/>
      <c r="AE677" s="71"/>
      <c r="AF677" s="68"/>
      <c r="AG677" s="69"/>
      <c r="AH677" s="69"/>
      <c r="AI677" s="69"/>
      <c r="AJ677" s="69"/>
      <c r="AK677" s="70"/>
      <c r="AL677" s="71"/>
      <c r="AM677" s="68"/>
      <c r="AN677" s="69"/>
      <c r="AO677" s="69"/>
      <c r="AP677" s="69"/>
      <c r="AQ677" s="69"/>
      <c r="AR677" s="70"/>
      <c r="AS677" s="71"/>
      <c r="AT677" s="68"/>
      <c r="AU677" s="69"/>
      <c r="AV677" s="69"/>
      <c r="AW677" s="69"/>
      <c r="AX677" s="69"/>
      <c r="AY677" s="70"/>
      <c r="AZ677" s="71"/>
      <c r="BA677" s="68"/>
      <c r="BB677" s="69"/>
      <c r="BC677" s="69"/>
      <c r="BD677" s="69"/>
      <c r="BE677" s="69"/>
      <c r="BF677" s="70"/>
      <c r="BG677" s="71"/>
      <c r="BH677" s="68"/>
      <c r="BI677" s="69"/>
      <c r="BJ677" s="69"/>
      <c r="BK677" s="69"/>
      <c r="BL677" s="69"/>
      <c r="BM677" s="70"/>
      <c r="BN677" s="71"/>
      <c r="BO677" s="68"/>
      <c r="BP677" s="69"/>
      <c r="BQ677" s="69"/>
      <c r="BR677" s="69"/>
      <c r="BS677" s="69"/>
      <c r="BT677" s="70"/>
      <c r="BU677" s="71"/>
      <c r="BV677" s="68"/>
      <c r="BW677" s="69"/>
      <c r="BX677" s="69"/>
      <c r="BY677" s="69"/>
      <c r="BZ677" s="69"/>
      <c r="CA677" s="70"/>
      <c r="CB677" s="71"/>
      <c r="CC677" s="68"/>
      <c r="CD677" s="69"/>
      <c r="CE677" s="69"/>
      <c r="CF677" s="69"/>
      <c r="CG677" s="69"/>
      <c r="CH677" s="70"/>
      <c r="CI677" s="71"/>
      <c r="CJ677" s="68"/>
      <c r="CK677" s="69"/>
      <c r="CL677" s="69"/>
      <c r="CM677" s="69"/>
      <c r="CN677" s="69"/>
      <c r="CO677" s="70"/>
      <c r="CP677" s="71"/>
      <c r="CQ677" s="68"/>
      <c r="CR677" s="69"/>
      <c r="CS677" s="69"/>
      <c r="CT677" s="69"/>
      <c r="CU677" s="69"/>
      <c r="CV677" s="70"/>
      <c r="CW677" s="71"/>
      <c r="CX677" s="68"/>
      <c r="CY677" s="69"/>
      <c r="CZ677" s="69"/>
      <c r="DA677" s="69"/>
      <c r="DB677" s="69"/>
      <c r="DC677" s="70"/>
      <c r="DD677" s="71"/>
      <c r="DE677" s="68"/>
      <c r="DF677" s="69"/>
      <c r="DG677" s="69"/>
      <c r="DH677" s="69"/>
      <c r="DI677" s="69"/>
      <c r="DJ677" s="70"/>
      <c r="DK677" s="71"/>
      <c r="DL677" s="68"/>
      <c r="DM677" s="69"/>
      <c r="DN677" s="69"/>
      <c r="DO677" s="69"/>
      <c r="DP677" s="69"/>
      <c r="DQ677" s="70"/>
      <c r="DR677" s="71"/>
      <c r="DS677" s="68"/>
      <c r="DT677" s="69"/>
      <c r="DU677" s="69"/>
      <c r="DV677" s="69"/>
      <c r="DW677" s="69"/>
      <c r="DX677" s="70"/>
      <c r="DY677" s="71"/>
      <c r="DZ677" s="68"/>
      <c r="EA677" s="69"/>
      <c r="EB677" s="69"/>
      <c r="EC677" s="69"/>
      <c r="ED677" s="69"/>
      <c r="EE677" s="70"/>
      <c r="EF677" s="71"/>
      <c r="EG677" s="70">
        <f t="shared" si="1543"/>
        <v>1</v>
      </c>
      <c r="EH677" s="73">
        <f t="shared" si="1544"/>
        <v>0</v>
      </c>
      <c r="EI677" s="70">
        <f t="shared" si="1545"/>
        <v>0</v>
      </c>
      <c r="EJ677" s="66">
        <f t="shared" si="1546"/>
        <v>0</v>
      </c>
      <c r="EM677" s="67"/>
    </row>
    <row r="678" spans="1:143" outlineLevel="1" x14ac:dyDescent="0.2">
      <c r="A678" s="302" t="s">
        <v>789</v>
      </c>
      <c r="B678" s="303" t="s">
        <v>294</v>
      </c>
      <c r="C678" s="306" t="str">
        <f>IFERROR(IFERROR(IF(MATCH(B678,[1]SINAPI!$A$3:$A$7037,0),(PROPER(VLOOKUP(B678,[1]SINAPI!$A$3:$E$7037,5,0))),0),IFERROR(IF(MATCH(B678,'[1]CDHU-182'!$A$9:$A$4098,0),(UPPER(VLOOKUP(B678,'[1]CDHU-182'!$A$9:$H$4098,8,0))),0),IFERROR(IF(MATCH(B678,[1]FDE!$A$7:$A$3232,0),(VLOOKUP(B678,[1]FDE!$A$7:$E$3232,5,0)),0),IF(MATCH(B678,'[1]SIURB Edif'!$A$2:$A$2699,0),(PROPER(VLOOKUP(B678,'[1]SIURB Edif'!A$2:E$2699,5,0))),0))))," ")</f>
        <v>CDHU-182</v>
      </c>
      <c r="D678" s="169" t="s">
        <v>870</v>
      </c>
      <c r="E678" s="170" t="s">
        <v>322</v>
      </c>
      <c r="F678" s="174">
        <v>100</v>
      </c>
      <c r="G678" s="74"/>
      <c r="H678" s="177">
        <f>ROUND(IFERROR(F678*G678," - "),2)</f>
        <v>0</v>
      </c>
      <c r="I678" s="178" t="e">
        <f>H678/$G$686</f>
        <v>#DIV/0!</v>
      </c>
      <c r="J678" s="19">
        <f t="shared" si="1542"/>
        <v>1</v>
      </c>
      <c r="K678" s="68">
        <f>SUM(L678:P678)</f>
        <v>0</v>
      </c>
      <c r="L678" s="69"/>
      <c r="M678" s="69"/>
      <c r="N678" s="69"/>
      <c r="O678" s="69"/>
      <c r="P678" s="69"/>
      <c r="Q678" s="73">
        <f>K678*$H678</f>
        <v>0</v>
      </c>
      <c r="R678" s="68">
        <f>SUM(S678:W678)</f>
        <v>0</v>
      </c>
      <c r="S678" s="69"/>
      <c r="T678" s="69"/>
      <c r="U678" s="69"/>
      <c r="V678" s="69"/>
      <c r="W678" s="69"/>
      <c r="X678" s="71">
        <f>R678*$H678</f>
        <v>0</v>
      </c>
      <c r="Y678" s="68">
        <f>SUM(Z678:AD678)</f>
        <v>0</v>
      </c>
      <c r="Z678" s="69"/>
      <c r="AA678" s="69"/>
      <c r="AB678" s="69"/>
      <c r="AC678" s="69"/>
      <c r="AD678" s="69"/>
      <c r="AE678" s="71">
        <f>Y678*$H678</f>
        <v>0</v>
      </c>
      <c r="AF678" s="68">
        <f>SUM(AG678:AK678)</f>
        <v>0</v>
      </c>
      <c r="AG678" s="69"/>
      <c r="AH678" s="69"/>
      <c r="AI678" s="69"/>
      <c r="AJ678" s="69"/>
      <c r="AK678" s="69"/>
      <c r="AL678" s="71">
        <f>AF678*$H678</f>
        <v>0</v>
      </c>
      <c r="AM678" s="68">
        <f>SUM(AN678:AR678)</f>
        <v>0</v>
      </c>
      <c r="AN678" s="69"/>
      <c r="AO678" s="69"/>
      <c r="AP678" s="69"/>
      <c r="AQ678" s="69"/>
      <c r="AR678" s="69"/>
      <c r="AS678" s="71">
        <f>AM678*$H678</f>
        <v>0</v>
      </c>
      <c r="AT678" s="68">
        <f>SUM(AU678:AY678)</f>
        <v>0</v>
      </c>
      <c r="AU678" s="69"/>
      <c r="AV678" s="69"/>
      <c r="AW678" s="69"/>
      <c r="AX678" s="69"/>
      <c r="AY678" s="69"/>
      <c r="AZ678" s="71">
        <f>AT678*$H678</f>
        <v>0</v>
      </c>
      <c r="BA678" s="68">
        <f>SUM(BB678:BF678)</f>
        <v>0</v>
      </c>
      <c r="BB678" s="69"/>
      <c r="BC678" s="69"/>
      <c r="BD678" s="69"/>
      <c r="BE678" s="69"/>
      <c r="BF678" s="69"/>
      <c r="BG678" s="71">
        <f>BA678*$H678</f>
        <v>0</v>
      </c>
      <c r="BH678" s="68">
        <f>SUM(BI678:BM678)</f>
        <v>0</v>
      </c>
      <c r="BI678" s="69"/>
      <c r="BJ678" s="69"/>
      <c r="BK678" s="69"/>
      <c r="BL678" s="69"/>
      <c r="BM678" s="69"/>
      <c r="BN678" s="71">
        <f>BH678*$H678</f>
        <v>0</v>
      </c>
      <c r="BO678" s="68">
        <f>SUM(BP678:BT678)</f>
        <v>0</v>
      </c>
      <c r="BP678" s="69"/>
      <c r="BQ678" s="69"/>
      <c r="BR678" s="69"/>
      <c r="BS678" s="69"/>
      <c r="BT678" s="69"/>
      <c r="BU678" s="71">
        <f>BO678*$H678</f>
        <v>0</v>
      </c>
      <c r="BV678" s="68">
        <f>SUM(BW678:CA678)</f>
        <v>0</v>
      </c>
      <c r="BW678" s="69"/>
      <c r="BX678" s="69"/>
      <c r="BY678" s="69"/>
      <c r="BZ678" s="69"/>
      <c r="CA678" s="69"/>
      <c r="CB678" s="71">
        <f>BV678*$H678</f>
        <v>0</v>
      </c>
      <c r="CC678" s="68">
        <f>SUM(CD678:CH678)</f>
        <v>0</v>
      </c>
      <c r="CD678" s="69"/>
      <c r="CE678" s="69"/>
      <c r="CF678" s="69"/>
      <c r="CG678" s="69"/>
      <c r="CH678" s="69"/>
      <c r="CI678" s="71">
        <f>CC678*$H678</f>
        <v>0</v>
      </c>
      <c r="CJ678" s="68">
        <f>SUM(CK678:CO678)</f>
        <v>0</v>
      </c>
      <c r="CK678" s="69"/>
      <c r="CL678" s="69"/>
      <c r="CM678" s="69"/>
      <c r="CN678" s="69"/>
      <c r="CO678" s="69"/>
      <c r="CP678" s="71">
        <f>CJ678*$H678</f>
        <v>0</v>
      </c>
      <c r="CQ678" s="68">
        <f>SUM(CR678:CV678)</f>
        <v>0</v>
      </c>
      <c r="CR678" s="69"/>
      <c r="CS678" s="69"/>
      <c r="CT678" s="69"/>
      <c r="CU678" s="69"/>
      <c r="CV678" s="69"/>
      <c r="CW678" s="71">
        <f>CQ678*$H678</f>
        <v>0</v>
      </c>
      <c r="CX678" s="68">
        <f>SUM(CY678:DC678)</f>
        <v>0</v>
      </c>
      <c r="CY678" s="69"/>
      <c r="CZ678" s="69"/>
      <c r="DA678" s="69"/>
      <c r="DB678" s="69"/>
      <c r="DC678" s="69"/>
      <c r="DD678" s="71">
        <f>CX678*$H678</f>
        <v>0</v>
      </c>
      <c r="DE678" s="68">
        <f>SUM(DF678:DJ678)</f>
        <v>0</v>
      </c>
      <c r="DF678" s="69"/>
      <c r="DG678" s="69"/>
      <c r="DH678" s="69"/>
      <c r="DI678" s="69"/>
      <c r="DJ678" s="69"/>
      <c r="DK678" s="71">
        <f>DE678*$H678</f>
        <v>0</v>
      </c>
      <c r="DL678" s="68">
        <f>SUM(DM678:DQ678)</f>
        <v>0</v>
      </c>
      <c r="DM678" s="69"/>
      <c r="DN678" s="69"/>
      <c r="DO678" s="69"/>
      <c r="DP678" s="69"/>
      <c r="DQ678" s="69"/>
      <c r="DR678" s="71">
        <f>DL678*$H678</f>
        <v>0</v>
      </c>
      <c r="DS678" s="68">
        <f>SUM(DT678:DX678)</f>
        <v>0</v>
      </c>
      <c r="DT678" s="69"/>
      <c r="DU678" s="69"/>
      <c r="DV678" s="69"/>
      <c r="DW678" s="69"/>
      <c r="DX678" s="69"/>
      <c r="DY678" s="71">
        <f>DS678*$H678</f>
        <v>0</v>
      </c>
      <c r="DZ678" s="68">
        <f>SUM(EA678:EE678)</f>
        <v>0</v>
      </c>
      <c r="EA678" s="69"/>
      <c r="EB678" s="69"/>
      <c r="EC678" s="69"/>
      <c r="ED678" s="69"/>
      <c r="EE678" s="69"/>
      <c r="EF678" s="71">
        <f>DZ678*$H678</f>
        <v>0</v>
      </c>
      <c r="EG678" s="70">
        <f t="shared" si="1543"/>
        <v>1</v>
      </c>
      <c r="EH678" s="73">
        <f t="shared" si="1544"/>
        <v>0</v>
      </c>
      <c r="EI678" s="70">
        <f t="shared" si="1545"/>
        <v>0</v>
      </c>
      <c r="EJ678" s="66">
        <f t="shared" si="1546"/>
        <v>0</v>
      </c>
      <c r="EM678" s="67"/>
    </row>
    <row r="679" spans="1:143" outlineLevel="1" x14ac:dyDescent="0.2">
      <c r="A679" s="313" t="s">
        <v>790</v>
      </c>
      <c r="B679" s="314"/>
      <c r="C679" s="307"/>
      <c r="D679" s="176" t="s">
        <v>603</v>
      </c>
      <c r="E679" s="28">
        <f>SUM(H680:H680)</f>
        <v>0</v>
      </c>
      <c r="F679" s="28"/>
      <c r="G679" s="28"/>
      <c r="H679" s="28"/>
      <c r="I679" s="27" t="e">
        <f>E679/$G$686</f>
        <v>#DIV/0!</v>
      </c>
      <c r="J679" s="19">
        <f t="shared" si="1542"/>
        <v>1</v>
      </c>
      <c r="K679" s="68"/>
      <c r="L679" s="69"/>
      <c r="M679" s="69"/>
      <c r="N679" s="69"/>
      <c r="O679" s="69"/>
      <c r="P679" s="70"/>
      <c r="Q679" s="73"/>
      <c r="R679" s="68"/>
      <c r="S679" s="69"/>
      <c r="T679" s="69"/>
      <c r="U679" s="69"/>
      <c r="V679" s="69"/>
      <c r="W679" s="70"/>
      <c r="X679" s="71"/>
      <c r="Y679" s="68"/>
      <c r="Z679" s="69"/>
      <c r="AA679" s="69"/>
      <c r="AB679" s="69"/>
      <c r="AC679" s="69"/>
      <c r="AD679" s="70"/>
      <c r="AE679" s="71"/>
      <c r="AF679" s="68"/>
      <c r="AG679" s="69"/>
      <c r="AH679" s="69"/>
      <c r="AI679" s="69"/>
      <c r="AJ679" s="69"/>
      <c r="AK679" s="70"/>
      <c r="AL679" s="71"/>
      <c r="AM679" s="68"/>
      <c r="AN679" s="69"/>
      <c r="AO679" s="69"/>
      <c r="AP679" s="69"/>
      <c r="AQ679" s="69"/>
      <c r="AR679" s="70"/>
      <c r="AS679" s="71"/>
      <c r="AT679" s="68"/>
      <c r="AU679" s="69"/>
      <c r="AV679" s="69"/>
      <c r="AW679" s="69"/>
      <c r="AX679" s="69"/>
      <c r="AY679" s="70"/>
      <c r="AZ679" s="71"/>
      <c r="BA679" s="68"/>
      <c r="BB679" s="69"/>
      <c r="BC679" s="69"/>
      <c r="BD679" s="69"/>
      <c r="BE679" s="69"/>
      <c r="BF679" s="70"/>
      <c r="BG679" s="71"/>
      <c r="BH679" s="68"/>
      <c r="BI679" s="69"/>
      <c r="BJ679" s="69"/>
      <c r="BK679" s="69"/>
      <c r="BL679" s="69"/>
      <c r="BM679" s="70"/>
      <c r="BN679" s="71"/>
      <c r="BO679" s="68"/>
      <c r="BP679" s="69"/>
      <c r="BQ679" s="69"/>
      <c r="BR679" s="69"/>
      <c r="BS679" s="69"/>
      <c r="BT679" s="70"/>
      <c r="BU679" s="71"/>
      <c r="BV679" s="68"/>
      <c r="BW679" s="69"/>
      <c r="BX679" s="69"/>
      <c r="BY679" s="69"/>
      <c r="BZ679" s="69"/>
      <c r="CA679" s="70"/>
      <c r="CB679" s="71"/>
      <c r="CC679" s="68"/>
      <c r="CD679" s="69"/>
      <c r="CE679" s="69"/>
      <c r="CF679" s="69"/>
      <c r="CG679" s="69"/>
      <c r="CH679" s="70"/>
      <c r="CI679" s="71"/>
      <c r="CJ679" s="68"/>
      <c r="CK679" s="69"/>
      <c r="CL679" s="69"/>
      <c r="CM679" s="69"/>
      <c r="CN679" s="69"/>
      <c r="CO679" s="70"/>
      <c r="CP679" s="71"/>
      <c r="CQ679" s="68"/>
      <c r="CR679" s="69"/>
      <c r="CS679" s="69"/>
      <c r="CT679" s="69"/>
      <c r="CU679" s="69"/>
      <c r="CV679" s="70"/>
      <c r="CW679" s="71"/>
      <c r="CX679" s="68"/>
      <c r="CY679" s="69"/>
      <c r="CZ679" s="69"/>
      <c r="DA679" s="69"/>
      <c r="DB679" s="69"/>
      <c r="DC679" s="70"/>
      <c r="DD679" s="71"/>
      <c r="DE679" s="68"/>
      <c r="DF679" s="69"/>
      <c r="DG679" s="69"/>
      <c r="DH679" s="69"/>
      <c r="DI679" s="69"/>
      <c r="DJ679" s="70"/>
      <c r="DK679" s="71"/>
      <c r="DL679" s="68"/>
      <c r="DM679" s="69"/>
      <c r="DN679" s="69"/>
      <c r="DO679" s="69"/>
      <c r="DP679" s="69"/>
      <c r="DQ679" s="70"/>
      <c r="DR679" s="71"/>
      <c r="DS679" s="68"/>
      <c r="DT679" s="69"/>
      <c r="DU679" s="69"/>
      <c r="DV679" s="69"/>
      <c r="DW679" s="69"/>
      <c r="DX679" s="70"/>
      <c r="DY679" s="71"/>
      <c r="DZ679" s="68"/>
      <c r="EA679" s="69"/>
      <c r="EB679" s="69"/>
      <c r="EC679" s="69"/>
      <c r="ED679" s="69"/>
      <c r="EE679" s="70"/>
      <c r="EF679" s="71"/>
      <c r="EG679" s="70">
        <f t="shared" si="1543"/>
        <v>1</v>
      </c>
      <c r="EH679" s="73">
        <f t="shared" si="1544"/>
        <v>0</v>
      </c>
      <c r="EI679" s="70">
        <f t="shared" si="1545"/>
        <v>0</v>
      </c>
      <c r="EJ679" s="66">
        <f t="shared" si="1546"/>
        <v>0</v>
      </c>
      <c r="EM679" s="67"/>
    </row>
    <row r="680" spans="1:143" outlineLevel="1" x14ac:dyDescent="0.2">
      <c r="A680" s="302" t="s">
        <v>791</v>
      </c>
      <c r="B680" s="303" t="s">
        <v>297</v>
      </c>
      <c r="C680" s="306" t="str">
        <f>IFERROR(IFERROR(IF(MATCH(B680,[1]SINAPI!$A$3:$A$7037,0),(PROPER(VLOOKUP(B680,[1]SINAPI!$A$3:$E$7037,5,0))),0),IFERROR(IF(MATCH(B680,'[1]CDHU-182'!$A$9:$A$4098,0),(UPPER(VLOOKUP(B680,'[1]CDHU-182'!$A$9:$H$4098,8,0))),0),IFERROR(IF(MATCH(B680,[1]FDE!$A$7:$A$3232,0),(VLOOKUP(B680,[1]FDE!$A$7:$E$3232,5,0)),0),IF(MATCH(B680,'[1]SIURB Edif'!$A$2:$A$2699,0),(PROPER(VLOOKUP(B680,'[1]SIURB Edif'!A$2:E$2699,5,0))),0))))," ")</f>
        <v>CDHU-182</v>
      </c>
      <c r="D680" s="169" t="s">
        <v>604</v>
      </c>
      <c r="E680" s="170" t="s">
        <v>75</v>
      </c>
      <c r="F680" s="174">
        <v>1</v>
      </c>
      <c r="G680" s="74"/>
      <c r="H680" s="177">
        <f>ROUND(IFERROR(F680*G680," - "),2)</f>
        <v>0</v>
      </c>
      <c r="I680" s="178" t="e">
        <f>H680/$G$686</f>
        <v>#DIV/0!</v>
      </c>
      <c r="J680" s="19">
        <f t="shared" si="1542"/>
        <v>1</v>
      </c>
      <c r="K680" s="68">
        <f>SUM(L680:P680)</f>
        <v>0</v>
      </c>
      <c r="L680" s="69"/>
      <c r="M680" s="69"/>
      <c r="N680" s="69"/>
      <c r="O680" s="69"/>
      <c r="P680" s="69"/>
      <c r="Q680" s="73">
        <f>K680*$H680</f>
        <v>0</v>
      </c>
      <c r="R680" s="68">
        <f>SUM(S680:W680)</f>
        <v>0</v>
      </c>
      <c r="S680" s="69"/>
      <c r="T680" s="69"/>
      <c r="U680" s="69"/>
      <c r="V680" s="69"/>
      <c r="W680" s="69"/>
      <c r="X680" s="71">
        <f>R680*$H680</f>
        <v>0</v>
      </c>
      <c r="Y680" s="68">
        <f>SUM(Z680:AD680)</f>
        <v>0</v>
      </c>
      <c r="Z680" s="69"/>
      <c r="AA680" s="69"/>
      <c r="AB680" s="69"/>
      <c r="AC680" s="69"/>
      <c r="AD680" s="69"/>
      <c r="AE680" s="71">
        <f>Y680*$H680</f>
        <v>0</v>
      </c>
      <c r="AF680" s="68">
        <f>SUM(AG680:AK680)</f>
        <v>0</v>
      </c>
      <c r="AG680" s="69"/>
      <c r="AH680" s="69"/>
      <c r="AI680" s="69"/>
      <c r="AJ680" s="69"/>
      <c r="AK680" s="69"/>
      <c r="AL680" s="71">
        <f>AF680*$H680</f>
        <v>0</v>
      </c>
      <c r="AM680" s="68">
        <f>SUM(AN680:AR680)</f>
        <v>0</v>
      </c>
      <c r="AN680" s="69"/>
      <c r="AO680" s="69"/>
      <c r="AP680" s="69"/>
      <c r="AQ680" s="69"/>
      <c r="AR680" s="69"/>
      <c r="AS680" s="71">
        <f>AM680*$H680</f>
        <v>0</v>
      </c>
      <c r="AT680" s="68">
        <f>SUM(AU680:AY680)</f>
        <v>0</v>
      </c>
      <c r="AU680" s="69"/>
      <c r="AV680" s="69"/>
      <c r="AW680" s="69"/>
      <c r="AX680" s="69"/>
      <c r="AY680" s="69"/>
      <c r="AZ680" s="71">
        <f>AT680*$H680</f>
        <v>0</v>
      </c>
      <c r="BA680" s="68">
        <f>SUM(BB680:BF680)</f>
        <v>0</v>
      </c>
      <c r="BB680" s="69"/>
      <c r="BC680" s="69"/>
      <c r="BD680" s="69"/>
      <c r="BE680" s="69"/>
      <c r="BF680" s="69"/>
      <c r="BG680" s="71">
        <f>BA680*$H680</f>
        <v>0</v>
      </c>
      <c r="BH680" s="68">
        <f>SUM(BI680:BM680)</f>
        <v>0</v>
      </c>
      <c r="BI680" s="69"/>
      <c r="BJ680" s="69"/>
      <c r="BK680" s="69"/>
      <c r="BL680" s="69"/>
      <c r="BM680" s="69"/>
      <c r="BN680" s="71">
        <f>BH680*$H680</f>
        <v>0</v>
      </c>
      <c r="BO680" s="68">
        <f>SUM(BP680:BT680)</f>
        <v>0</v>
      </c>
      <c r="BP680" s="69"/>
      <c r="BQ680" s="69"/>
      <c r="BR680" s="69"/>
      <c r="BS680" s="69"/>
      <c r="BT680" s="69"/>
      <c r="BU680" s="71">
        <f>BO680*$H680</f>
        <v>0</v>
      </c>
      <c r="BV680" s="68">
        <f>SUM(BW680:CA680)</f>
        <v>0</v>
      </c>
      <c r="BW680" s="69"/>
      <c r="BX680" s="69"/>
      <c r="BY680" s="69"/>
      <c r="BZ680" s="69"/>
      <c r="CA680" s="69"/>
      <c r="CB680" s="71">
        <f>BV680*$H680</f>
        <v>0</v>
      </c>
      <c r="CC680" s="68">
        <f>SUM(CD680:CH680)</f>
        <v>0</v>
      </c>
      <c r="CD680" s="69"/>
      <c r="CE680" s="69"/>
      <c r="CF680" s="69"/>
      <c r="CG680" s="69"/>
      <c r="CH680" s="69"/>
      <c r="CI680" s="71">
        <f>CC680*$H680</f>
        <v>0</v>
      </c>
      <c r="CJ680" s="68">
        <f>SUM(CK680:CO680)</f>
        <v>0</v>
      </c>
      <c r="CK680" s="69"/>
      <c r="CL680" s="69"/>
      <c r="CM680" s="69"/>
      <c r="CN680" s="69"/>
      <c r="CO680" s="69"/>
      <c r="CP680" s="71">
        <f>CJ680*$H680</f>
        <v>0</v>
      </c>
      <c r="CQ680" s="68">
        <f>SUM(CR680:CV680)</f>
        <v>0</v>
      </c>
      <c r="CR680" s="69"/>
      <c r="CS680" s="69"/>
      <c r="CT680" s="69"/>
      <c r="CU680" s="69"/>
      <c r="CV680" s="69"/>
      <c r="CW680" s="71">
        <f>CQ680*$H680</f>
        <v>0</v>
      </c>
      <c r="CX680" s="68">
        <f>SUM(CY680:DC680)</f>
        <v>0</v>
      </c>
      <c r="CY680" s="69"/>
      <c r="CZ680" s="69"/>
      <c r="DA680" s="69"/>
      <c r="DB680" s="69"/>
      <c r="DC680" s="69"/>
      <c r="DD680" s="71">
        <f>CX680*$H680</f>
        <v>0</v>
      </c>
      <c r="DE680" s="68">
        <f>SUM(DF680:DJ680)</f>
        <v>0</v>
      </c>
      <c r="DF680" s="69"/>
      <c r="DG680" s="69"/>
      <c r="DH680" s="69"/>
      <c r="DI680" s="69"/>
      <c r="DJ680" s="69"/>
      <c r="DK680" s="71">
        <f>DE680*$H680</f>
        <v>0</v>
      </c>
      <c r="DL680" s="68">
        <f>SUM(DM680:DQ680)</f>
        <v>0</v>
      </c>
      <c r="DM680" s="69"/>
      <c r="DN680" s="69"/>
      <c r="DO680" s="69"/>
      <c r="DP680" s="69"/>
      <c r="DQ680" s="69"/>
      <c r="DR680" s="71">
        <f>DL680*$H680</f>
        <v>0</v>
      </c>
      <c r="DS680" s="68">
        <f>SUM(DT680:DX680)</f>
        <v>0</v>
      </c>
      <c r="DT680" s="69"/>
      <c r="DU680" s="69"/>
      <c r="DV680" s="69"/>
      <c r="DW680" s="69"/>
      <c r="DX680" s="69"/>
      <c r="DY680" s="71">
        <f>DS680*$H680</f>
        <v>0</v>
      </c>
      <c r="DZ680" s="68">
        <f>SUM(EA680:EE680)</f>
        <v>0</v>
      </c>
      <c r="EA680" s="69"/>
      <c r="EB680" s="69"/>
      <c r="EC680" s="69"/>
      <c r="ED680" s="69"/>
      <c r="EE680" s="69"/>
      <c r="EF680" s="71">
        <f>DZ680*$H680</f>
        <v>0</v>
      </c>
      <c r="EG680" s="70">
        <f t="shared" si="1543"/>
        <v>1</v>
      </c>
      <c r="EH680" s="73">
        <f t="shared" si="1544"/>
        <v>0</v>
      </c>
      <c r="EI680" s="70">
        <f t="shared" si="1545"/>
        <v>0</v>
      </c>
      <c r="EJ680" s="66">
        <f t="shared" si="1546"/>
        <v>0</v>
      </c>
      <c r="EM680" s="67"/>
    </row>
    <row r="681" spans="1:143" ht="25.5" outlineLevel="1" x14ac:dyDescent="0.2">
      <c r="A681" s="313" t="s">
        <v>792</v>
      </c>
      <c r="B681" s="314"/>
      <c r="C681" s="307"/>
      <c r="D681" s="176" t="s">
        <v>355</v>
      </c>
      <c r="E681" s="28">
        <f>SUM(H682:H685)</f>
        <v>0</v>
      </c>
      <c r="F681" s="28"/>
      <c r="G681" s="28"/>
      <c r="H681" s="28"/>
      <c r="I681" s="27" t="e">
        <f>E681/$G$686</f>
        <v>#DIV/0!</v>
      </c>
      <c r="J681" s="19">
        <f t="shared" si="1542"/>
        <v>1</v>
      </c>
      <c r="K681" s="68"/>
      <c r="L681" s="69"/>
      <c r="M681" s="69"/>
      <c r="N681" s="69"/>
      <c r="O681" s="69"/>
      <c r="P681" s="70"/>
      <c r="Q681" s="73"/>
      <c r="R681" s="68"/>
      <c r="S681" s="69"/>
      <c r="T681" s="69"/>
      <c r="U681" s="69"/>
      <c r="V681" s="69"/>
      <c r="W681" s="70"/>
      <c r="X681" s="71"/>
      <c r="Y681" s="68"/>
      <c r="Z681" s="69"/>
      <c r="AA681" s="69"/>
      <c r="AB681" s="69"/>
      <c r="AC681" s="69"/>
      <c r="AD681" s="70"/>
      <c r="AE681" s="71"/>
      <c r="AF681" s="68"/>
      <c r="AG681" s="69"/>
      <c r="AH681" s="69"/>
      <c r="AI681" s="69"/>
      <c r="AJ681" s="69"/>
      <c r="AK681" s="70"/>
      <c r="AL681" s="71"/>
      <c r="AM681" s="68"/>
      <c r="AN681" s="69"/>
      <c r="AO681" s="69"/>
      <c r="AP681" s="69"/>
      <c r="AQ681" s="69"/>
      <c r="AR681" s="70"/>
      <c r="AS681" s="71"/>
      <c r="AT681" s="68"/>
      <c r="AU681" s="69"/>
      <c r="AV681" s="69"/>
      <c r="AW681" s="69"/>
      <c r="AX681" s="69"/>
      <c r="AY681" s="70"/>
      <c r="AZ681" s="71"/>
      <c r="BA681" s="68"/>
      <c r="BB681" s="69"/>
      <c r="BC681" s="69"/>
      <c r="BD681" s="69"/>
      <c r="BE681" s="69"/>
      <c r="BF681" s="70"/>
      <c r="BG681" s="71"/>
      <c r="BH681" s="68"/>
      <c r="BI681" s="69"/>
      <c r="BJ681" s="69"/>
      <c r="BK681" s="69"/>
      <c r="BL681" s="69"/>
      <c r="BM681" s="70"/>
      <c r="BN681" s="71"/>
      <c r="BO681" s="68"/>
      <c r="BP681" s="69"/>
      <c r="BQ681" s="69"/>
      <c r="BR681" s="69"/>
      <c r="BS681" s="69"/>
      <c r="BT681" s="70"/>
      <c r="BU681" s="71"/>
      <c r="BV681" s="68"/>
      <c r="BW681" s="69"/>
      <c r="BX681" s="69"/>
      <c r="BY681" s="69"/>
      <c r="BZ681" s="69"/>
      <c r="CA681" s="70"/>
      <c r="CB681" s="71"/>
      <c r="CC681" s="68"/>
      <c r="CD681" s="69"/>
      <c r="CE681" s="69"/>
      <c r="CF681" s="69"/>
      <c r="CG681" s="69"/>
      <c r="CH681" s="70"/>
      <c r="CI681" s="71"/>
      <c r="CJ681" s="68"/>
      <c r="CK681" s="69"/>
      <c r="CL681" s="69"/>
      <c r="CM681" s="69"/>
      <c r="CN681" s="69"/>
      <c r="CO681" s="70"/>
      <c r="CP681" s="71"/>
      <c r="CQ681" s="68"/>
      <c r="CR681" s="69"/>
      <c r="CS681" s="69"/>
      <c r="CT681" s="69"/>
      <c r="CU681" s="69"/>
      <c r="CV681" s="70"/>
      <c r="CW681" s="71"/>
      <c r="CX681" s="68"/>
      <c r="CY681" s="69"/>
      <c r="CZ681" s="69"/>
      <c r="DA681" s="69"/>
      <c r="DB681" s="69"/>
      <c r="DC681" s="70"/>
      <c r="DD681" s="71"/>
      <c r="DE681" s="68"/>
      <c r="DF681" s="69"/>
      <c r="DG681" s="69"/>
      <c r="DH681" s="69"/>
      <c r="DI681" s="69"/>
      <c r="DJ681" s="70"/>
      <c r="DK681" s="71"/>
      <c r="DL681" s="68"/>
      <c r="DM681" s="69"/>
      <c r="DN681" s="69"/>
      <c r="DO681" s="69"/>
      <c r="DP681" s="69"/>
      <c r="DQ681" s="70"/>
      <c r="DR681" s="71"/>
      <c r="DS681" s="68"/>
      <c r="DT681" s="69"/>
      <c r="DU681" s="69"/>
      <c r="DV681" s="69"/>
      <c r="DW681" s="69"/>
      <c r="DX681" s="70"/>
      <c r="DY681" s="71"/>
      <c r="DZ681" s="68"/>
      <c r="EA681" s="69"/>
      <c r="EB681" s="69"/>
      <c r="EC681" s="69"/>
      <c r="ED681" s="69"/>
      <c r="EE681" s="70"/>
      <c r="EF681" s="71"/>
      <c r="EG681" s="70">
        <f t="shared" si="1543"/>
        <v>1</v>
      </c>
      <c r="EH681" s="73">
        <f t="shared" si="1544"/>
        <v>0</v>
      </c>
      <c r="EI681" s="70">
        <f t="shared" si="1545"/>
        <v>0</v>
      </c>
      <c r="EJ681" s="66">
        <f t="shared" si="1546"/>
        <v>0</v>
      </c>
      <c r="EM681" s="67"/>
    </row>
    <row r="682" spans="1:143" ht="25.5" outlineLevel="1" x14ac:dyDescent="0.2">
      <c r="A682" s="302" t="s">
        <v>793</v>
      </c>
      <c r="B682" s="303">
        <v>200537</v>
      </c>
      <c r="C682" s="306" t="str">
        <f>IFERROR(IFERROR(IF(MATCH(B682,[1]SINAPI!$A$3:$A$7037,0),(PROPER(VLOOKUP(B682,[1]SINAPI!$A$3:$E$7037,5,0))),0),IFERROR(IF(MATCH(B682,'[1]CDHU-182'!$A$9:$A$4098,0),(UPPER(VLOOKUP(B682,'[1]CDHU-182'!$A$9:$H$4098,8,0))),0),IFERROR(IF(MATCH(B682,[1]FDE!$A$7:$A$3232,0),(VLOOKUP(B682,[1]FDE!$A$7:$E$3232,5,0)),0),IF(MATCH(B682,'[1]SIURB Edif'!$A$2:$A$2699,0),(PROPER(VLOOKUP(B682,'[1]SIURB Edif'!A$2:E$2699,5,0))),0))))," ")</f>
        <v>Siurb (Edif)-Jan/21</v>
      </c>
      <c r="D682" s="169" t="s">
        <v>803</v>
      </c>
      <c r="E682" s="170" t="s">
        <v>338</v>
      </c>
      <c r="F682" s="171">
        <v>1</v>
      </c>
      <c r="G682" s="74"/>
      <c r="H682" s="172">
        <f>ROUND(IFERROR(F682*G682," - "),2)</f>
        <v>0</v>
      </c>
      <c r="I682" s="173" t="e">
        <f>H682/$G$686</f>
        <v>#DIV/0!</v>
      </c>
      <c r="J682" s="19">
        <f t="shared" si="1542"/>
        <v>1</v>
      </c>
      <c r="K682" s="68">
        <f>SUM(L682:P682)</f>
        <v>0</v>
      </c>
      <c r="L682" s="69"/>
      <c r="M682" s="69"/>
      <c r="N682" s="69"/>
      <c r="O682" s="69"/>
      <c r="P682" s="69"/>
      <c r="Q682" s="73">
        <f>K682*$H682</f>
        <v>0</v>
      </c>
      <c r="R682" s="68">
        <f>SUM(S682:W682)</f>
        <v>0</v>
      </c>
      <c r="S682" s="69"/>
      <c r="T682" s="69"/>
      <c r="U682" s="69"/>
      <c r="V682" s="69"/>
      <c r="W682" s="69"/>
      <c r="X682" s="71">
        <f>R682*$H682</f>
        <v>0</v>
      </c>
      <c r="Y682" s="68">
        <f>SUM(Z682:AD682)</f>
        <v>0</v>
      </c>
      <c r="Z682" s="69"/>
      <c r="AA682" s="69"/>
      <c r="AB682" s="69"/>
      <c r="AC682" s="69"/>
      <c r="AD682" s="69"/>
      <c r="AE682" s="71">
        <f>Y682*$H682</f>
        <v>0</v>
      </c>
      <c r="AF682" s="68">
        <f>SUM(AG682:AK682)</f>
        <v>0</v>
      </c>
      <c r="AG682" s="69"/>
      <c r="AH682" s="69"/>
      <c r="AI682" s="69"/>
      <c r="AJ682" s="69"/>
      <c r="AK682" s="69"/>
      <c r="AL682" s="71">
        <f>AF682*$H682</f>
        <v>0</v>
      </c>
      <c r="AM682" s="68">
        <f>SUM(AN682:AR682)</f>
        <v>0</v>
      </c>
      <c r="AN682" s="69"/>
      <c r="AO682" s="69"/>
      <c r="AP682" s="69"/>
      <c r="AQ682" s="69"/>
      <c r="AR682" s="69"/>
      <c r="AS682" s="71">
        <f>AM682*$H682</f>
        <v>0</v>
      </c>
      <c r="AT682" s="68">
        <f>SUM(AU682:AY682)</f>
        <v>0</v>
      </c>
      <c r="AU682" s="69"/>
      <c r="AV682" s="69"/>
      <c r="AW682" s="69"/>
      <c r="AX682" s="69"/>
      <c r="AY682" s="69"/>
      <c r="AZ682" s="71">
        <f>AT682*$H682</f>
        <v>0</v>
      </c>
      <c r="BA682" s="68">
        <f>SUM(BB682:BF682)</f>
        <v>0</v>
      </c>
      <c r="BB682" s="69"/>
      <c r="BC682" s="69"/>
      <c r="BD682" s="69"/>
      <c r="BE682" s="69"/>
      <c r="BF682" s="69"/>
      <c r="BG682" s="71">
        <f>BA682*$H682</f>
        <v>0</v>
      </c>
      <c r="BH682" s="68">
        <f>SUM(BI682:BM682)</f>
        <v>0</v>
      </c>
      <c r="BI682" s="69"/>
      <c r="BJ682" s="69"/>
      <c r="BK682" s="69"/>
      <c r="BL682" s="69"/>
      <c r="BM682" s="69"/>
      <c r="BN682" s="71">
        <f>BH682*$H682</f>
        <v>0</v>
      </c>
      <c r="BO682" s="68">
        <f>SUM(BP682:BT682)</f>
        <v>0</v>
      </c>
      <c r="BP682" s="69"/>
      <c r="BQ682" s="69"/>
      <c r="BR682" s="69"/>
      <c r="BS682" s="69"/>
      <c r="BT682" s="69"/>
      <c r="BU682" s="71">
        <f>BO682*$H682</f>
        <v>0</v>
      </c>
      <c r="BV682" s="68">
        <f>SUM(BW682:CA682)</f>
        <v>0</v>
      </c>
      <c r="BW682" s="69"/>
      <c r="BX682" s="69"/>
      <c r="BY682" s="69"/>
      <c r="BZ682" s="69"/>
      <c r="CA682" s="69"/>
      <c r="CB682" s="71">
        <f>BV682*$H682</f>
        <v>0</v>
      </c>
      <c r="CC682" s="68">
        <f>SUM(CD682:CH682)</f>
        <v>0</v>
      </c>
      <c r="CD682" s="69"/>
      <c r="CE682" s="69"/>
      <c r="CF682" s="69"/>
      <c r="CG682" s="69"/>
      <c r="CH682" s="69"/>
      <c r="CI682" s="71">
        <f>CC682*$H682</f>
        <v>0</v>
      </c>
      <c r="CJ682" s="68">
        <f>SUM(CK682:CO682)</f>
        <v>0</v>
      </c>
      <c r="CK682" s="69"/>
      <c r="CL682" s="69"/>
      <c r="CM682" s="69"/>
      <c r="CN682" s="69"/>
      <c r="CO682" s="69"/>
      <c r="CP682" s="71">
        <f>CJ682*$H682</f>
        <v>0</v>
      </c>
      <c r="CQ682" s="68">
        <f>SUM(CR682:CV682)</f>
        <v>0</v>
      </c>
      <c r="CR682" s="69"/>
      <c r="CS682" s="69"/>
      <c r="CT682" s="69"/>
      <c r="CU682" s="69"/>
      <c r="CV682" s="69"/>
      <c r="CW682" s="71">
        <f>CQ682*$H682</f>
        <v>0</v>
      </c>
      <c r="CX682" s="68">
        <f>SUM(CY682:DC682)</f>
        <v>0</v>
      </c>
      <c r="CY682" s="69"/>
      <c r="CZ682" s="69"/>
      <c r="DA682" s="69"/>
      <c r="DB682" s="69"/>
      <c r="DC682" s="69"/>
      <c r="DD682" s="71">
        <f>CX682*$H682</f>
        <v>0</v>
      </c>
      <c r="DE682" s="68">
        <f>SUM(DF682:DJ682)</f>
        <v>0</v>
      </c>
      <c r="DF682" s="69"/>
      <c r="DG682" s="69"/>
      <c r="DH682" s="69"/>
      <c r="DI682" s="69"/>
      <c r="DJ682" s="69"/>
      <c r="DK682" s="71">
        <f>DE682*$H682</f>
        <v>0</v>
      </c>
      <c r="DL682" s="68">
        <f>SUM(DM682:DQ682)</f>
        <v>0</v>
      </c>
      <c r="DM682" s="69"/>
      <c r="DN682" s="69"/>
      <c r="DO682" s="69"/>
      <c r="DP682" s="69"/>
      <c r="DQ682" s="69"/>
      <c r="DR682" s="71">
        <f>DL682*$H682</f>
        <v>0</v>
      </c>
      <c r="DS682" s="68">
        <f>SUM(DT682:DX682)</f>
        <v>0</v>
      </c>
      <c r="DT682" s="69"/>
      <c r="DU682" s="69"/>
      <c r="DV682" s="69"/>
      <c r="DW682" s="69"/>
      <c r="DX682" s="69"/>
      <c r="DY682" s="71">
        <f>DS682*$H682</f>
        <v>0</v>
      </c>
      <c r="DZ682" s="68">
        <f>SUM(EA682:EE682)</f>
        <v>0</v>
      </c>
      <c r="EA682" s="69"/>
      <c r="EB682" s="69"/>
      <c r="EC682" s="69"/>
      <c r="ED682" s="69"/>
      <c r="EE682" s="69"/>
      <c r="EF682" s="71">
        <f>DZ682*$H682</f>
        <v>0</v>
      </c>
      <c r="EG682" s="70">
        <f t="shared" si="1543"/>
        <v>1</v>
      </c>
      <c r="EH682" s="73">
        <f t="shared" si="1544"/>
        <v>0</v>
      </c>
      <c r="EI682" s="70">
        <f t="shared" si="1545"/>
        <v>0</v>
      </c>
      <c r="EJ682" s="66">
        <f t="shared" si="1546"/>
        <v>0</v>
      </c>
      <c r="EM682" s="67"/>
    </row>
    <row r="683" spans="1:143" ht="25.5" outlineLevel="1" x14ac:dyDescent="0.2">
      <c r="A683" s="302" t="s">
        <v>794</v>
      </c>
      <c r="B683" s="303" t="s">
        <v>93</v>
      </c>
      <c r="C683" s="306" t="str">
        <f>IFERROR(IFERROR(IF(MATCH(B683,[1]SINAPI!$A$3:$A$7037,0),(PROPER(VLOOKUP(B683,[1]SINAPI!$A$3:$E$7037,5,0))),0),IFERROR(IF(MATCH(B683,'[1]CDHU-182'!$A$9:$A$4098,0),(UPPER(VLOOKUP(B683,'[1]CDHU-182'!$A$9:$H$4098,8,0))),0),IFERROR(IF(MATCH(B683,[1]FDE!$A$7:$A$3232,0),(VLOOKUP(B683,[1]FDE!$A$7:$E$3232,5,0)),0),IF(MATCH(B683,'[1]SIURB Edif'!$A$2:$A$2699,0),(PROPER(VLOOKUP(B683,'[1]SIURB Edif'!A$2:E$2699,5,0))),0))))," ")</f>
        <v>FDE-Julho/21</v>
      </c>
      <c r="D683" s="169" t="s">
        <v>341</v>
      </c>
      <c r="E683" s="170" t="s">
        <v>75</v>
      </c>
      <c r="F683" s="171">
        <v>1</v>
      </c>
      <c r="G683" s="74"/>
      <c r="H683" s="172">
        <f>ROUND(IFERROR(F683*G683," - "),2)</f>
        <v>0</v>
      </c>
      <c r="I683" s="173" t="e">
        <f>H683/$G$686</f>
        <v>#DIV/0!</v>
      </c>
      <c r="J683" s="19">
        <f t="shared" si="1542"/>
        <v>1</v>
      </c>
      <c r="K683" s="68">
        <f>SUM(L683:P683)</f>
        <v>0</v>
      </c>
      <c r="L683" s="69"/>
      <c r="M683" s="69"/>
      <c r="N683" s="69"/>
      <c r="O683" s="69"/>
      <c r="P683" s="69"/>
      <c r="Q683" s="73">
        <f>K683*$H683</f>
        <v>0</v>
      </c>
      <c r="R683" s="68">
        <f>SUM(S683:W683)</f>
        <v>0</v>
      </c>
      <c r="S683" s="69"/>
      <c r="T683" s="69"/>
      <c r="U683" s="69"/>
      <c r="V683" s="69"/>
      <c r="W683" s="69"/>
      <c r="X683" s="71">
        <f>R683*$H683</f>
        <v>0</v>
      </c>
      <c r="Y683" s="68">
        <f>SUM(Z683:AD683)</f>
        <v>0</v>
      </c>
      <c r="Z683" s="69"/>
      <c r="AA683" s="69"/>
      <c r="AB683" s="69"/>
      <c r="AC683" s="69"/>
      <c r="AD683" s="69"/>
      <c r="AE683" s="71">
        <f>Y683*$H683</f>
        <v>0</v>
      </c>
      <c r="AF683" s="68">
        <f>SUM(AG683:AK683)</f>
        <v>0</v>
      </c>
      <c r="AG683" s="69"/>
      <c r="AH683" s="69"/>
      <c r="AI683" s="69"/>
      <c r="AJ683" s="69"/>
      <c r="AK683" s="69"/>
      <c r="AL683" s="71">
        <f>AF683*$H683</f>
        <v>0</v>
      </c>
      <c r="AM683" s="68">
        <f>SUM(AN683:AR683)</f>
        <v>0</v>
      </c>
      <c r="AN683" s="69"/>
      <c r="AO683" s="69"/>
      <c r="AP683" s="69"/>
      <c r="AQ683" s="69"/>
      <c r="AR683" s="69"/>
      <c r="AS683" s="71">
        <f>AM683*$H683</f>
        <v>0</v>
      </c>
      <c r="AT683" s="68">
        <f>SUM(AU683:AY683)</f>
        <v>0</v>
      </c>
      <c r="AU683" s="69"/>
      <c r="AV683" s="69"/>
      <c r="AW683" s="69"/>
      <c r="AX683" s="69"/>
      <c r="AY683" s="69"/>
      <c r="AZ683" s="71">
        <f>AT683*$H683</f>
        <v>0</v>
      </c>
      <c r="BA683" s="68">
        <f>SUM(BB683:BF683)</f>
        <v>0</v>
      </c>
      <c r="BB683" s="69"/>
      <c r="BC683" s="69"/>
      <c r="BD683" s="69"/>
      <c r="BE683" s="69"/>
      <c r="BF683" s="69"/>
      <c r="BG683" s="71">
        <f>BA683*$H683</f>
        <v>0</v>
      </c>
      <c r="BH683" s="68">
        <f>SUM(BI683:BM683)</f>
        <v>0</v>
      </c>
      <c r="BI683" s="69"/>
      <c r="BJ683" s="69"/>
      <c r="BK683" s="69"/>
      <c r="BL683" s="69"/>
      <c r="BM683" s="69"/>
      <c r="BN683" s="71">
        <f>BH683*$H683</f>
        <v>0</v>
      </c>
      <c r="BO683" s="68">
        <f>SUM(BP683:BT683)</f>
        <v>0</v>
      </c>
      <c r="BP683" s="69"/>
      <c r="BQ683" s="69"/>
      <c r="BR683" s="69"/>
      <c r="BS683" s="69"/>
      <c r="BT683" s="69"/>
      <c r="BU683" s="71">
        <f>BO683*$H683</f>
        <v>0</v>
      </c>
      <c r="BV683" s="68">
        <f>SUM(BW683:CA683)</f>
        <v>0</v>
      </c>
      <c r="BW683" s="69"/>
      <c r="BX683" s="69"/>
      <c r="BY683" s="69"/>
      <c r="BZ683" s="69"/>
      <c r="CA683" s="69"/>
      <c r="CB683" s="71">
        <f>BV683*$H683</f>
        <v>0</v>
      </c>
      <c r="CC683" s="68">
        <f>SUM(CD683:CH683)</f>
        <v>0</v>
      </c>
      <c r="CD683" s="69"/>
      <c r="CE683" s="69"/>
      <c r="CF683" s="69"/>
      <c r="CG683" s="69"/>
      <c r="CH683" s="69"/>
      <c r="CI683" s="71">
        <f>CC683*$H683</f>
        <v>0</v>
      </c>
      <c r="CJ683" s="68">
        <f>SUM(CK683:CO683)</f>
        <v>0</v>
      </c>
      <c r="CK683" s="69"/>
      <c r="CL683" s="69"/>
      <c r="CM683" s="69"/>
      <c r="CN683" s="69"/>
      <c r="CO683" s="69"/>
      <c r="CP683" s="71">
        <f>CJ683*$H683</f>
        <v>0</v>
      </c>
      <c r="CQ683" s="68">
        <f>SUM(CR683:CV683)</f>
        <v>0</v>
      </c>
      <c r="CR683" s="69"/>
      <c r="CS683" s="69"/>
      <c r="CT683" s="69"/>
      <c r="CU683" s="69"/>
      <c r="CV683" s="69"/>
      <c r="CW683" s="71">
        <f>CQ683*$H683</f>
        <v>0</v>
      </c>
      <c r="CX683" s="68">
        <f>SUM(CY683:DC683)</f>
        <v>0</v>
      </c>
      <c r="CY683" s="69"/>
      <c r="CZ683" s="69"/>
      <c r="DA683" s="69"/>
      <c r="DB683" s="69"/>
      <c r="DC683" s="69"/>
      <c r="DD683" s="71">
        <f>CX683*$H683</f>
        <v>0</v>
      </c>
      <c r="DE683" s="68">
        <f>SUM(DF683:DJ683)</f>
        <v>0</v>
      </c>
      <c r="DF683" s="69"/>
      <c r="DG683" s="69"/>
      <c r="DH683" s="69"/>
      <c r="DI683" s="69"/>
      <c r="DJ683" s="69"/>
      <c r="DK683" s="71">
        <f>DE683*$H683</f>
        <v>0</v>
      </c>
      <c r="DL683" s="68">
        <f>SUM(DM683:DQ683)</f>
        <v>0</v>
      </c>
      <c r="DM683" s="69"/>
      <c r="DN683" s="69"/>
      <c r="DO683" s="69"/>
      <c r="DP683" s="69"/>
      <c r="DQ683" s="69"/>
      <c r="DR683" s="71">
        <f>DL683*$H683</f>
        <v>0</v>
      </c>
      <c r="DS683" s="68">
        <f>SUM(DT683:DX683)</f>
        <v>0</v>
      </c>
      <c r="DT683" s="69"/>
      <c r="DU683" s="69"/>
      <c r="DV683" s="69"/>
      <c r="DW683" s="69"/>
      <c r="DX683" s="69"/>
      <c r="DY683" s="71">
        <f>DS683*$H683</f>
        <v>0</v>
      </c>
      <c r="DZ683" s="68">
        <f>SUM(EA683:EE683)</f>
        <v>0</v>
      </c>
      <c r="EA683" s="69"/>
      <c r="EB683" s="69"/>
      <c r="EC683" s="69"/>
      <c r="ED683" s="69"/>
      <c r="EE683" s="69"/>
      <c r="EF683" s="71">
        <f>DZ683*$H683</f>
        <v>0</v>
      </c>
      <c r="EG683" s="70">
        <f t="shared" si="1543"/>
        <v>1</v>
      </c>
      <c r="EH683" s="73">
        <f t="shared" si="1544"/>
        <v>0</v>
      </c>
      <c r="EI683" s="70">
        <f t="shared" si="1545"/>
        <v>0</v>
      </c>
      <c r="EJ683" s="66">
        <f t="shared" si="1546"/>
        <v>0</v>
      </c>
      <c r="EM683" s="67"/>
    </row>
    <row r="684" spans="1:143" ht="25.5" outlineLevel="1" x14ac:dyDescent="0.2">
      <c r="A684" s="302" t="s">
        <v>795</v>
      </c>
      <c r="B684" s="303" t="s">
        <v>74</v>
      </c>
      <c r="C684" s="306" t="str">
        <f>IFERROR(IFERROR(IF(MATCH(B684,[1]SINAPI!$A$3:$A$7037,0),(PROPER(VLOOKUP(B684,[1]SINAPI!$A$3:$E$7037,5,0))),0),IFERROR(IF(MATCH(B684,'[1]CDHU-182'!$A$9:$A$4098,0),(UPPER(VLOOKUP(B684,'[1]CDHU-182'!$A$9:$H$4098,8,0))),0),IFERROR(IF(MATCH(B684,[1]FDE!$A$7:$A$3232,0),(VLOOKUP(B684,[1]FDE!$A$7:$E$3232,5,0)),0),IF(MATCH(B684,'[1]SIURB Edif'!$A$2:$A$2699,0),(PROPER(VLOOKUP(B684,'[1]SIURB Edif'!A$2:E$2699,5,0))),0))))," ")</f>
        <v>FDE-Julho/21</v>
      </c>
      <c r="D684" s="169" t="s">
        <v>813</v>
      </c>
      <c r="E684" s="170" t="s">
        <v>75</v>
      </c>
      <c r="F684" s="171">
        <v>1</v>
      </c>
      <c r="G684" s="74"/>
      <c r="H684" s="172">
        <f>ROUND(IFERROR(F684*G684," - "),2)</f>
        <v>0</v>
      </c>
      <c r="I684" s="173" t="e">
        <f>H684/$G$686</f>
        <v>#DIV/0!</v>
      </c>
      <c r="J684" s="19">
        <f t="shared" si="1542"/>
        <v>1</v>
      </c>
      <c r="K684" s="68">
        <f>SUM(L684:P684)</f>
        <v>0</v>
      </c>
      <c r="L684" s="69"/>
      <c r="M684" s="69"/>
      <c r="N684" s="69"/>
      <c r="O684" s="69"/>
      <c r="P684" s="69"/>
      <c r="Q684" s="73">
        <f>K684*$H684</f>
        <v>0</v>
      </c>
      <c r="R684" s="68">
        <f>SUM(S684:W684)</f>
        <v>0</v>
      </c>
      <c r="S684" s="69"/>
      <c r="T684" s="69"/>
      <c r="U684" s="69"/>
      <c r="V684" s="69"/>
      <c r="W684" s="69"/>
      <c r="X684" s="71">
        <f>R684*$H684</f>
        <v>0</v>
      </c>
      <c r="Y684" s="68">
        <f>SUM(Z684:AD684)</f>
        <v>0</v>
      </c>
      <c r="Z684" s="69"/>
      <c r="AA684" s="69"/>
      <c r="AB684" s="69"/>
      <c r="AC684" s="69"/>
      <c r="AD684" s="69"/>
      <c r="AE684" s="71">
        <f>Y684*$H684</f>
        <v>0</v>
      </c>
      <c r="AF684" s="68">
        <f>SUM(AG684:AK684)</f>
        <v>0</v>
      </c>
      <c r="AG684" s="69"/>
      <c r="AH684" s="69"/>
      <c r="AI684" s="69"/>
      <c r="AJ684" s="69"/>
      <c r="AK684" s="69"/>
      <c r="AL684" s="71">
        <f>AF684*$H684</f>
        <v>0</v>
      </c>
      <c r="AM684" s="68">
        <f>SUM(AN684:AR684)</f>
        <v>0</v>
      </c>
      <c r="AN684" s="69"/>
      <c r="AO684" s="69"/>
      <c r="AP684" s="69"/>
      <c r="AQ684" s="69"/>
      <c r="AR684" s="69"/>
      <c r="AS684" s="71">
        <f>AM684*$H684</f>
        <v>0</v>
      </c>
      <c r="AT684" s="68">
        <f>SUM(AU684:AY684)</f>
        <v>0</v>
      </c>
      <c r="AU684" s="69"/>
      <c r="AV684" s="69"/>
      <c r="AW684" s="69"/>
      <c r="AX684" s="69"/>
      <c r="AY684" s="69"/>
      <c r="AZ684" s="71">
        <f>AT684*$H684</f>
        <v>0</v>
      </c>
      <c r="BA684" s="68">
        <f>SUM(BB684:BF684)</f>
        <v>0</v>
      </c>
      <c r="BB684" s="69"/>
      <c r="BC684" s="69"/>
      <c r="BD684" s="69"/>
      <c r="BE684" s="69"/>
      <c r="BF684" s="69"/>
      <c r="BG684" s="71">
        <f>BA684*$H684</f>
        <v>0</v>
      </c>
      <c r="BH684" s="68">
        <f>SUM(BI684:BM684)</f>
        <v>0</v>
      </c>
      <c r="BI684" s="69"/>
      <c r="BJ684" s="69"/>
      <c r="BK684" s="69"/>
      <c r="BL684" s="69"/>
      <c r="BM684" s="69"/>
      <c r="BN684" s="71">
        <f>BH684*$H684</f>
        <v>0</v>
      </c>
      <c r="BO684" s="68">
        <f>SUM(BP684:BT684)</f>
        <v>0</v>
      </c>
      <c r="BP684" s="69"/>
      <c r="BQ684" s="69"/>
      <c r="BR684" s="69"/>
      <c r="BS684" s="69"/>
      <c r="BT684" s="69"/>
      <c r="BU684" s="71">
        <f>BO684*$H684</f>
        <v>0</v>
      </c>
      <c r="BV684" s="68">
        <f>SUM(BW684:CA684)</f>
        <v>0</v>
      </c>
      <c r="BW684" s="69"/>
      <c r="BX684" s="69"/>
      <c r="BY684" s="69"/>
      <c r="BZ684" s="69"/>
      <c r="CA684" s="69"/>
      <c r="CB684" s="71">
        <f>BV684*$H684</f>
        <v>0</v>
      </c>
      <c r="CC684" s="68">
        <f>SUM(CD684:CH684)</f>
        <v>0</v>
      </c>
      <c r="CD684" s="69"/>
      <c r="CE684" s="69"/>
      <c r="CF684" s="69"/>
      <c r="CG684" s="69"/>
      <c r="CH684" s="69"/>
      <c r="CI684" s="71">
        <f>CC684*$H684</f>
        <v>0</v>
      </c>
      <c r="CJ684" s="68">
        <f>SUM(CK684:CO684)</f>
        <v>0</v>
      </c>
      <c r="CK684" s="69"/>
      <c r="CL684" s="69"/>
      <c r="CM684" s="69"/>
      <c r="CN684" s="69"/>
      <c r="CO684" s="69"/>
      <c r="CP684" s="71">
        <f>CJ684*$H684</f>
        <v>0</v>
      </c>
      <c r="CQ684" s="68">
        <f>SUM(CR684:CV684)</f>
        <v>0</v>
      </c>
      <c r="CR684" s="69"/>
      <c r="CS684" s="69"/>
      <c r="CT684" s="69"/>
      <c r="CU684" s="69"/>
      <c r="CV684" s="69"/>
      <c r="CW684" s="71">
        <f>CQ684*$H684</f>
        <v>0</v>
      </c>
      <c r="CX684" s="68">
        <f>SUM(CY684:DC684)</f>
        <v>0</v>
      </c>
      <c r="CY684" s="69"/>
      <c r="CZ684" s="69"/>
      <c r="DA684" s="69"/>
      <c r="DB684" s="69"/>
      <c r="DC684" s="69"/>
      <c r="DD684" s="71">
        <f>CX684*$H684</f>
        <v>0</v>
      </c>
      <c r="DE684" s="68">
        <f>SUM(DF684:DJ684)</f>
        <v>0</v>
      </c>
      <c r="DF684" s="69"/>
      <c r="DG684" s="69"/>
      <c r="DH684" s="69"/>
      <c r="DI684" s="69"/>
      <c r="DJ684" s="69"/>
      <c r="DK684" s="71">
        <f>DE684*$H684</f>
        <v>0</v>
      </c>
      <c r="DL684" s="68">
        <f>SUM(DM684:DQ684)</f>
        <v>0</v>
      </c>
      <c r="DM684" s="69"/>
      <c r="DN684" s="69"/>
      <c r="DO684" s="69"/>
      <c r="DP684" s="69"/>
      <c r="DQ684" s="69"/>
      <c r="DR684" s="71">
        <f>DL684*$H684</f>
        <v>0</v>
      </c>
      <c r="DS684" s="68">
        <f>SUM(DT684:DX684)</f>
        <v>0</v>
      </c>
      <c r="DT684" s="69"/>
      <c r="DU684" s="69"/>
      <c r="DV684" s="69"/>
      <c r="DW684" s="69"/>
      <c r="DX684" s="69"/>
      <c r="DY684" s="71">
        <f>DS684*$H684</f>
        <v>0</v>
      </c>
      <c r="DZ684" s="68">
        <f>SUM(EA684:EE684)</f>
        <v>0</v>
      </c>
      <c r="EA684" s="69"/>
      <c r="EB684" s="69"/>
      <c r="EC684" s="69"/>
      <c r="ED684" s="69"/>
      <c r="EE684" s="69"/>
      <c r="EF684" s="71">
        <f>DZ684*$H684</f>
        <v>0</v>
      </c>
      <c r="EG684" s="70">
        <f t="shared" si="1543"/>
        <v>1</v>
      </c>
      <c r="EH684" s="73">
        <f t="shared" si="1544"/>
        <v>0</v>
      </c>
      <c r="EI684" s="70">
        <f t="shared" si="1545"/>
        <v>0</v>
      </c>
      <c r="EJ684" s="66">
        <f t="shared" si="1546"/>
        <v>0</v>
      </c>
      <c r="EM684" s="67"/>
    </row>
    <row r="685" spans="1:143" ht="26.25" outlineLevel="1" thickBot="1" x14ac:dyDescent="0.25">
      <c r="A685" s="302" t="s">
        <v>796</v>
      </c>
      <c r="B685" s="303" t="s">
        <v>85</v>
      </c>
      <c r="C685" s="306" t="str">
        <f>IFERROR(IFERROR(IF(MATCH(B685,[1]SINAPI!$A$3:$A$7037,0),(PROPER(VLOOKUP(B685,[1]SINAPI!$A$3:$E$7037,5,0))),0),IFERROR(IF(MATCH(B685,'[1]CDHU-182'!$A$9:$A$4098,0),(UPPER(VLOOKUP(B685,'[1]CDHU-182'!$A$9:$H$4098,8,0))),0),IFERROR(IF(MATCH(B685,[1]FDE!$A$7:$A$3232,0),(VLOOKUP(B685,[1]FDE!$A$7:$E$3232,5,0)),0),IF(MATCH(B685,'[1]SIURB Edif'!$A$2:$A$2699,0),(PROPER(VLOOKUP(B685,'[1]SIURB Edif'!A$2:E$2699,5,0))),0))))," ")</f>
        <v>FDE-Julho/21</v>
      </c>
      <c r="D685" s="169" t="s">
        <v>340</v>
      </c>
      <c r="E685" s="170" t="s">
        <v>75</v>
      </c>
      <c r="F685" s="171">
        <v>10</v>
      </c>
      <c r="G685" s="74"/>
      <c r="H685" s="172">
        <f>ROUND(IFERROR(F685*G685," - "),2)</f>
        <v>0</v>
      </c>
      <c r="I685" s="175" t="e">
        <f>H685/$G$686</f>
        <v>#DIV/0!</v>
      </c>
      <c r="J685" s="19">
        <f t="shared" si="1542"/>
        <v>1</v>
      </c>
      <c r="K685" s="68">
        <f>SUM(L685:P685)</f>
        <v>0</v>
      </c>
      <c r="L685" s="82"/>
      <c r="M685" s="82"/>
      <c r="N685" s="82"/>
      <c r="O685" s="82"/>
      <c r="P685" s="82"/>
      <c r="Q685" s="73">
        <f>K685*$H685</f>
        <v>0</v>
      </c>
      <c r="R685" s="68">
        <f>SUM(S685:W685)</f>
        <v>0</v>
      </c>
      <c r="S685" s="82"/>
      <c r="T685" s="82"/>
      <c r="U685" s="82"/>
      <c r="V685" s="82"/>
      <c r="W685" s="82"/>
      <c r="X685" s="73">
        <f>R685*$H685</f>
        <v>0</v>
      </c>
      <c r="Y685" s="68">
        <f>SUM(Z685:AD685)</f>
        <v>0</v>
      </c>
      <c r="Z685" s="82"/>
      <c r="AA685" s="82"/>
      <c r="AB685" s="82"/>
      <c r="AC685" s="82"/>
      <c r="AD685" s="82"/>
      <c r="AE685" s="73">
        <f>Y685*$H685</f>
        <v>0</v>
      </c>
      <c r="AF685" s="68">
        <f>SUM(AG685:AK685)</f>
        <v>0</v>
      </c>
      <c r="AG685" s="82"/>
      <c r="AH685" s="82"/>
      <c r="AI685" s="82"/>
      <c r="AJ685" s="82"/>
      <c r="AK685" s="82"/>
      <c r="AL685" s="73">
        <f>AF685*$H685</f>
        <v>0</v>
      </c>
      <c r="AM685" s="68">
        <f>SUM(AN685:AR685)</f>
        <v>0</v>
      </c>
      <c r="AN685" s="82"/>
      <c r="AO685" s="82"/>
      <c r="AP685" s="82"/>
      <c r="AQ685" s="82"/>
      <c r="AR685" s="82"/>
      <c r="AS685" s="73">
        <f>AM685*$H685</f>
        <v>0</v>
      </c>
      <c r="AT685" s="68">
        <f>SUM(AU685:AY685)</f>
        <v>0</v>
      </c>
      <c r="AU685" s="82"/>
      <c r="AV685" s="82"/>
      <c r="AW685" s="82"/>
      <c r="AX685" s="82"/>
      <c r="AY685" s="82"/>
      <c r="AZ685" s="73">
        <f>AT685*$H685</f>
        <v>0</v>
      </c>
      <c r="BA685" s="68">
        <f>SUM(BB685:BF685)</f>
        <v>0</v>
      </c>
      <c r="BB685" s="82"/>
      <c r="BC685" s="82"/>
      <c r="BD685" s="82"/>
      <c r="BE685" s="82"/>
      <c r="BF685" s="82"/>
      <c r="BG685" s="73">
        <f>BA685*$H685</f>
        <v>0</v>
      </c>
      <c r="BH685" s="68">
        <f>SUM(BI685:BM685)</f>
        <v>0</v>
      </c>
      <c r="BI685" s="82"/>
      <c r="BJ685" s="82"/>
      <c r="BK685" s="82"/>
      <c r="BL685" s="82"/>
      <c r="BM685" s="82"/>
      <c r="BN685" s="73">
        <f>BH685*$H685</f>
        <v>0</v>
      </c>
      <c r="BO685" s="68">
        <f>SUM(BP685:BT685)</f>
        <v>0</v>
      </c>
      <c r="BP685" s="82"/>
      <c r="BQ685" s="82"/>
      <c r="BR685" s="82"/>
      <c r="BS685" s="82"/>
      <c r="BT685" s="82"/>
      <c r="BU685" s="73">
        <f>BO685*$H685</f>
        <v>0</v>
      </c>
      <c r="BV685" s="68">
        <f>SUM(BW685:CA685)</f>
        <v>0</v>
      </c>
      <c r="BW685" s="82"/>
      <c r="BX685" s="82"/>
      <c r="BY685" s="82"/>
      <c r="BZ685" s="82"/>
      <c r="CA685" s="82"/>
      <c r="CB685" s="73">
        <f>BV685*$H685</f>
        <v>0</v>
      </c>
      <c r="CC685" s="68">
        <f>SUM(CD685:CH685)</f>
        <v>0</v>
      </c>
      <c r="CD685" s="82"/>
      <c r="CE685" s="82"/>
      <c r="CF685" s="82"/>
      <c r="CG685" s="82"/>
      <c r="CH685" s="82"/>
      <c r="CI685" s="73">
        <f>CC685*$H685</f>
        <v>0</v>
      </c>
      <c r="CJ685" s="68">
        <f>SUM(CK685:CO685)</f>
        <v>0</v>
      </c>
      <c r="CK685" s="82"/>
      <c r="CL685" s="82"/>
      <c r="CM685" s="82"/>
      <c r="CN685" s="82"/>
      <c r="CO685" s="82"/>
      <c r="CP685" s="73">
        <f>CJ685*$H685</f>
        <v>0</v>
      </c>
      <c r="CQ685" s="68">
        <f>SUM(CR685:CV685)</f>
        <v>0</v>
      </c>
      <c r="CR685" s="82"/>
      <c r="CS685" s="82"/>
      <c r="CT685" s="82"/>
      <c r="CU685" s="82"/>
      <c r="CV685" s="82"/>
      <c r="CW685" s="73">
        <f>CQ685*$H685</f>
        <v>0</v>
      </c>
      <c r="CX685" s="68">
        <f>SUM(CY685:DC685)</f>
        <v>0</v>
      </c>
      <c r="CY685" s="82"/>
      <c r="CZ685" s="82"/>
      <c r="DA685" s="82"/>
      <c r="DB685" s="82"/>
      <c r="DC685" s="82"/>
      <c r="DD685" s="73">
        <f>CX685*$H685</f>
        <v>0</v>
      </c>
      <c r="DE685" s="68">
        <f>SUM(DF685:DJ685)</f>
        <v>0</v>
      </c>
      <c r="DF685" s="82"/>
      <c r="DG685" s="82"/>
      <c r="DH685" s="82"/>
      <c r="DI685" s="82"/>
      <c r="DJ685" s="82"/>
      <c r="DK685" s="73">
        <f>DE685*$H685</f>
        <v>0</v>
      </c>
      <c r="DL685" s="68">
        <f>SUM(DM685:DQ685)</f>
        <v>0</v>
      </c>
      <c r="DM685" s="82"/>
      <c r="DN685" s="82"/>
      <c r="DO685" s="82"/>
      <c r="DP685" s="82"/>
      <c r="DQ685" s="82"/>
      <c r="DR685" s="73">
        <f>DL685*$H685</f>
        <v>0</v>
      </c>
      <c r="DS685" s="68">
        <f>SUM(DT685:DX685)</f>
        <v>0</v>
      </c>
      <c r="DT685" s="82"/>
      <c r="DU685" s="82"/>
      <c r="DV685" s="82"/>
      <c r="DW685" s="82"/>
      <c r="DX685" s="82"/>
      <c r="DY685" s="73">
        <f>DS685*$H685</f>
        <v>0</v>
      </c>
      <c r="DZ685" s="68">
        <f>SUM(EA685:EE685)</f>
        <v>0</v>
      </c>
      <c r="EA685" s="82"/>
      <c r="EB685" s="82"/>
      <c r="EC685" s="82"/>
      <c r="ED685" s="82"/>
      <c r="EE685" s="82"/>
      <c r="EF685" s="73">
        <f>DZ685*$H685</f>
        <v>0</v>
      </c>
      <c r="EG685" s="70">
        <f t="shared" si="1543"/>
        <v>1</v>
      </c>
      <c r="EH685" s="73">
        <f t="shared" si="1544"/>
        <v>0</v>
      </c>
      <c r="EI685" s="70">
        <f t="shared" si="1545"/>
        <v>0</v>
      </c>
      <c r="EJ685" s="66">
        <f t="shared" si="1546"/>
        <v>0</v>
      </c>
      <c r="EM685" s="67"/>
    </row>
    <row r="686" spans="1:143" ht="18.75" thickBot="1" x14ac:dyDescent="0.25">
      <c r="A686" s="181" t="s">
        <v>310</v>
      </c>
      <c r="B686" s="182"/>
      <c r="C686" s="182"/>
      <c r="D686" s="183"/>
      <c r="E686" s="184"/>
      <c r="F686" s="185"/>
      <c r="G686" s="328">
        <f>ROUND(SUM(E14,E30,E50,E70,E84,E100,E115,E133,E149,E168,E187,E202,E217,E237,E257,E276,E296,E317,E338,E361,E384,E403,E423,E443,E458,E538,E623),2)</f>
        <v>0</v>
      </c>
      <c r="H686" s="328"/>
      <c r="I686" s="186" t="e">
        <f>SUM(H14:H685)/G686</f>
        <v>#DIV/0!</v>
      </c>
      <c r="J686" s="19" t="e">
        <f t="shared" ref="J686" si="1547">EG686</f>
        <v>#REF!</v>
      </c>
      <c r="K686" s="85" t="e">
        <f>Q686/$G$686</f>
        <v>#REF!</v>
      </c>
      <c r="L686" s="86"/>
      <c r="M686" s="86"/>
      <c r="N686" s="86"/>
      <c r="O686" s="86"/>
      <c r="P686" s="86"/>
      <c r="Q686" s="87" t="e">
        <f>Q14+Q30+Q70+#REF!</f>
        <v>#REF!</v>
      </c>
      <c r="R686" s="85" t="e">
        <f>X686/$G$686</f>
        <v>#REF!</v>
      </c>
      <c r="S686" s="86"/>
      <c r="T686" s="86"/>
      <c r="U686" s="86"/>
      <c r="V686" s="86"/>
      <c r="W686" s="86"/>
      <c r="X686" s="87" t="e">
        <f>X14+X30+X70+#REF!</f>
        <v>#REF!</v>
      </c>
      <c r="Y686" s="85" t="e">
        <f>AE686/$G$686</f>
        <v>#REF!</v>
      </c>
      <c r="Z686" s="86"/>
      <c r="AA686" s="86"/>
      <c r="AB686" s="86"/>
      <c r="AC686" s="86"/>
      <c r="AD686" s="86"/>
      <c r="AE686" s="87" t="e">
        <f>AE14+AE30+AE70+#REF!</f>
        <v>#REF!</v>
      </c>
      <c r="AF686" s="85" t="e">
        <f>AL686/$G$686</f>
        <v>#REF!</v>
      </c>
      <c r="AG686" s="86"/>
      <c r="AH686" s="86"/>
      <c r="AI686" s="86"/>
      <c r="AJ686" s="86"/>
      <c r="AK686" s="86"/>
      <c r="AL686" s="87" t="e">
        <f>AL14+AL30+AL70+#REF!</f>
        <v>#REF!</v>
      </c>
      <c r="AM686" s="85" t="e">
        <f>AS686/$G$686</f>
        <v>#REF!</v>
      </c>
      <c r="AN686" s="86"/>
      <c r="AO686" s="86"/>
      <c r="AP686" s="86"/>
      <c r="AQ686" s="86"/>
      <c r="AR686" s="86"/>
      <c r="AS686" s="87" t="e">
        <f>AS14+AS30+AS70+#REF!</f>
        <v>#REF!</v>
      </c>
      <c r="AT686" s="85" t="e">
        <f>AZ686/$G$686</f>
        <v>#REF!</v>
      </c>
      <c r="AU686" s="86"/>
      <c r="AV686" s="86"/>
      <c r="AW686" s="86"/>
      <c r="AX686" s="86"/>
      <c r="AY686" s="86"/>
      <c r="AZ686" s="87" t="e">
        <f>AZ14+AZ30+AZ70+#REF!</f>
        <v>#REF!</v>
      </c>
      <c r="BA686" s="85" t="e">
        <f>BG686/$G$686</f>
        <v>#REF!</v>
      </c>
      <c r="BB686" s="86"/>
      <c r="BC686" s="86"/>
      <c r="BD686" s="86"/>
      <c r="BE686" s="86"/>
      <c r="BF686" s="86"/>
      <c r="BG686" s="87" t="e">
        <f>BG14+BG30+BG70+#REF!</f>
        <v>#REF!</v>
      </c>
      <c r="BH686" s="85" t="e">
        <f>BN686/$G$686</f>
        <v>#REF!</v>
      </c>
      <c r="BI686" s="86"/>
      <c r="BJ686" s="86"/>
      <c r="BK686" s="86"/>
      <c r="BL686" s="86"/>
      <c r="BM686" s="86"/>
      <c r="BN686" s="87" t="e">
        <f>BN14+BN30+BN70+#REF!</f>
        <v>#REF!</v>
      </c>
      <c r="BO686" s="85" t="e">
        <f>BU686/$G$686</f>
        <v>#REF!</v>
      </c>
      <c r="BP686" s="86"/>
      <c r="BQ686" s="86"/>
      <c r="BR686" s="86"/>
      <c r="BS686" s="86"/>
      <c r="BT686" s="86"/>
      <c r="BU686" s="87" t="e">
        <f>BU14+BU30+BU70+#REF!</f>
        <v>#REF!</v>
      </c>
      <c r="BV686" s="85" t="e">
        <f>CB686/$G$686</f>
        <v>#REF!</v>
      </c>
      <c r="BW686" s="86"/>
      <c r="BX686" s="86"/>
      <c r="BY686" s="86"/>
      <c r="BZ686" s="86"/>
      <c r="CA686" s="86"/>
      <c r="CB686" s="87" t="e">
        <f>CB14+CB30+CB70+#REF!</f>
        <v>#REF!</v>
      </c>
      <c r="CC686" s="85" t="e">
        <f>CI686/$G$686</f>
        <v>#REF!</v>
      </c>
      <c r="CD686" s="86"/>
      <c r="CE686" s="86"/>
      <c r="CF686" s="86"/>
      <c r="CG686" s="86"/>
      <c r="CH686" s="86"/>
      <c r="CI686" s="87" t="e">
        <f>CI14+CI30+CI70+#REF!</f>
        <v>#REF!</v>
      </c>
      <c r="CJ686" s="85" t="e">
        <f>CP686/$G$686</f>
        <v>#REF!</v>
      </c>
      <c r="CK686" s="86"/>
      <c r="CL686" s="86"/>
      <c r="CM686" s="86"/>
      <c r="CN686" s="86"/>
      <c r="CO686" s="86"/>
      <c r="CP686" s="87" t="e">
        <f>CP14+CP30+CP70+#REF!</f>
        <v>#REF!</v>
      </c>
      <c r="CQ686" s="85" t="e">
        <f>CW686/$G$686</f>
        <v>#REF!</v>
      </c>
      <c r="CR686" s="86"/>
      <c r="CS686" s="86"/>
      <c r="CT686" s="86"/>
      <c r="CU686" s="86"/>
      <c r="CV686" s="86"/>
      <c r="CW686" s="87" t="e">
        <f>CW14+CW30+CW70+#REF!</f>
        <v>#REF!</v>
      </c>
      <c r="CX686" s="85" t="e">
        <f>DD686/$G$686</f>
        <v>#REF!</v>
      </c>
      <c r="CY686" s="86"/>
      <c r="CZ686" s="86"/>
      <c r="DA686" s="86"/>
      <c r="DB686" s="86"/>
      <c r="DC686" s="86"/>
      <c r="DD686" s="87" t="e">
        <f>DD14+DD30+DD70+#REF!</f>
        <v>#REF!</v>
      </c>
      <c r="DE686" s="85" t="e">
        <f>DK686/$G$686</f>
        <v>#REF!</v>
      </c>
      <c r="DF686" s="86"/>
      <c r="DG686" s="86"/>
      <c r="DH686" s="86"/>
      <c r="DI686" s="86"/>
      <c r="DJ686" s="86"/>
      <c r="DK686" s="87" t="e">
        <f>DK14+DK30+DK70+#REF!</f>
        <v>#REF!</v>
      </c>
      <c r="DL686" s="85" t="e">
        <f>DR686/$G$686</f>
        <v>#REF!</v>
      </c>
      <c r="DM686" s="86"/>
      <c r="DN686" s="86"/>
      <c r="DO686" s="86"/>
      <c r="DP686" s="86"/>
      <c r="DQ686" s="86"/>
      <c r="DR686" s="87" t="e">
        <f>DR14+DR30+DR70+#REF!</f>
        <v>#REF!</v>
      </c>
      <c r="DS686" s="85" t="e">
        <f>DY686/$G$686</f>
        <v>#REF!</v>
      </c>
      <c r="DT686" s="86"/>
      <c r="DU686" s="86"/>
      <c r="DV686" s="86"/>
      <c r="DW686" s="86"/>
      <c r="DX686" s="86"/>
      <c r="DY686" s="87" t="e">
        <f>DY14+DY30+DY70+#REF!</f>
        <v>#REF!</v>
      </c>
      <c r="DZ686" s="85" t="e">
        <f>EF686/$G$686</f>
        <v>#REF!</v>
      </c>
      <c r="EA686" s="86"/>
      <c r="EB686" s="86"/>
      <c r="EC686" s="86"/>
      <c r="ED686" s="86"/>
      <c r="EE686" s="86"/>
      <c r="EF686" s="87" t="e">
        <f>EF14+EF30+EF70+#REF!</f>
        <v>#REF!</v>
      </c>
      <c r="EG686" s="88" t="e">
        <f>EH686/G686</f>
        <v>#REF!</v>
      </c>
      <c r="EH686" s="87" t="e">
        <f>EH14+EH30+EH50+EH70+#REF!</f>
        <v>#REF!</v>
      </c>
      <c r="EI686" s="88" t="e">
        <f>EJ686/G686</f>
        <v>#REF!</v>
      </c>
      <c r="EJ686" s="87" t="e">
        <f>EJ14+EJ30+EJ70+#REF!</f>
        <v>#REF!</v>
      </c>
      <c r="EK686" s="18"/>
    </row>
    <row r="687" spans="1:143" ht="7.5" customHeight="1" thickBot="1" x14ac:dyDescent="0.25">
      <c r="A687" s="187"/>
      <c r="B687" s="187"/>
      <c r="C687" s="187"/>
      <c r="D687" s="188"/>
      <c r="E687" s="189"/>
      <c r="F687" s="190"/>
      <c r="G687" s="34"/>
      <c r="H687" s="34"/>
      <c r="I687" s="191"/>
      <c r="J687" s="35"/>
      <c r="K687" s="89"/>
      <c r="L687" s="89"/>
      <c r="M687" s="89"/>
      <c r="N687" s="89"/>
      <c r="O687" s="89"/>
      <c r="P687" s="89"/>
      <c r="Q687" s="90"/>
      <c r="R687" s="89"/>
      <c r="S687" s="89"/>
      <c r="T687" s="89"/>
      <c r="U687" s="89"/>
      <c r="V687" s="89"/>
      <c r="W687" s="89"/>
      <c r="X687" s="90"/>
      <c r="Y687" s="89"/>
      <c r="Z687" s="89"/>
      <c r="AA687" s="89"/>
      <c r="AB687" s="89"/>
      <c r="AC687" s="89"/>
      <c r="AD687" s="89"/>
      <c r="AE687" s="90"/>
      <c r="AF687" s="89"/>
      <c r="AG687" s="89"/>
      <c r="AH687" s="89"/>
      <c r="AI687" s="89"/>
      <c r="AJ687" s="89"/>
      <c r="AK687" s="89"/>
      <c r="AL687" s="90"/>
      <c r="AM687" s="89"/>
      <c r="AN687" s="89"/>
      <c r="AO687" s="89"/>
      <c r="AP687" s="89"/>
      <c r="AQ687" s="89"/>
      <c r="AR687" s="89"/>
      <c r="AS687" s="90"/>
      <c r="AT687" s="89"/>
      <c r="AU687" s="89"/>
      <c r="AV687" s="89"/>
      <c r="AW687" s="89"/>
      <c r="AX687" s="89"/>
      <c r="AY687" s="89"/>
      <c r="AZ687" s="90"/>
      <c r="BA687" s="89"/>
      <c r="BB687" s="89"/>
      <c r="BC687" s="89"/>
      <c r="BD687" s="89"/>
      <c r="BE687" s="89"/>
      <c r="BF687" s="89"/>
      <c r="BG687" s="90"/>
      <c r="BH687" s="89"/>
      <c r="BI687" s="89"/>
      <c r="BJ687" s="89"/>
      <c r="BK687" s="89"/>
      <c r="BL687" s="89"/>
      <c r="BM687" s="89"/>
      <c r="BN687" s="90"/>
      <c r="BO687" s="89"/>
      <c r="BP687" s="89"/>
      <c r="BQ687" s="89"/>
      <c r="BR687" s="89"/>
      <c r="BS687" s="89"/>
      <c r="BT687" s="89"/>
      <c r="BU687" s="90"/>
      <c r="BV687" s="89"/>
      <c r="BW687" s="89"/>
      <c r="BX687" s="89"/>
      <c r="BY687" s="89"/>
      <c r="BZ687" s="89"/>
      <c r="CA687" s="89"/>
      <c r="CB687" s="90"/>
      <c r="CC687" s="89"/>
      <c r="CD687" s="89"/>
      <c r="CE687" s="89"/>
      <c r="CF687" s="89"/>
      <c r="CG687" s="89"/>
      <c r="CH687" s="89"/>
      <c r="CI687" s="90"/>
      <c r="CJ687" s="89"/>
      <c r="CK687" s="89"/>
      <c r="CL687" s="89"/>
      <c r="CM687" s="89"/>
      <c r="CN687" s="89"/>
      <c r="CO687" s="89"/>
      <c r="CP687" s="90"/>
      <c r="CQ687" s="89"/>
      <c r="CR687" s="89"/>
      <c r="CS687" s="89"/>
      <c r="CT687" s="89"/>
      <c r="CU687" s="89"/>
      <c r="CV687" s="89"/>
      <c r="CW687" s="90"/>
      <c r="CX687" s="89"/>
      <c r="CY687" s="89"/>
      <c r="CZ687" s="89"/>
      <c r="DA687" s="89"/>
      <c r="DB687" s="89"/>
      <c r="DC687" s="89"/>
      <c r="DD687" s="90"/>
      <c r="DE687" s="89"/>
      <c r="DF687" s="89"/>
      <c r="DG687" s="89"/>
      <c r="DH687" s="89"/>
      <c r="DI687" s="89"/>
      <c r="DJ687" s="89"/>
      <c r="DK687" s="90"/>
      <c r="DL687" s="89"/>
      <c r="DM687" s="89"/>
      <c r="DN687" s="89"/>
      <c r="DO687" s="89"/>
      <c r="DP687" s="89"/>
      <c r="DQ687" s="89"/>
      <c r="DR687" s="90"/>
      <c r="DS687" s="89"/>
      <c r="DT687" s="89"/>
      <c r="DU687" s="89"/>
      <c r="DV687" s="89"/>
      <c r="DW687" s="89"/>
      <c r="DX687" s="89"/>
      <c r="DY687" s="90"/>
      <c r="DZ687" s="89"/>
      <c r="EA687" s="89"/>
      <c r="EB687" s="89"/>
      <c r="EC687" s="89"/>
      <c r="ED687" s="89"/>
      <c r="EE687" s="89"/>
      <c r="EF687" s="90"/>
      <c r="EG687" s="91"/>
      <c r="EH687" s="90"/>
      <c r="EI687" s="91"/>
      <c r="EJ687" s="90"/>
      <c r="EK687" s="18"/>
    </row>
    <row r="688" spans="1:143" ht="18.75" thickBot="1" x14ac:dyDescent="0.25">
      <c r="A688" s="181" t="s">
        <v>348</v>
      </c>
      <c r="B688" s="182"/>
      <c r="C688" s="182"/>
      <c r="D688" s="183"/>
      <c r="E688" s="92" t="s">
        <v>882</v>
      </c>
      <c r="F688" s="185"/>
      <c r="G688" s="328" t="e">
        <f>ROUND(G686*(1+E688),2)</f>
        <v>#VALUE!</v>
      </c>
      <c r="H688" s="329"/>
      <c r="I688" s="186" t="e">
        <f>SUM(H16:H685)*(1+E688)/G688</f>
        <v>#VALUE!</v>
      </c>
      <c r="J688" s="19"/>
      <c r="CH688" s="8"/>
      <c r="CI688" s="7"/>
      <c r="CJ688" s="9"/>
      <c r="CK688" s="9"/>
      <c r="CL688" s="9"/>
      <c r="CM688" s="9"/>
      <c r="CN688" s="9"/>
      <c r="CO688" s="9"/>
      <c r="CP688" s="7"/>
      <c r="CQ688" s="9"/>
      <c r="CR688" s="9"/>
      <c r="CS688" s="9"/>
      <c r="CT688" s="9"/>
      <c r="CU688" s="9"/>
      <c r="CV688" s="9"/>
      <c r="CW688" s="7"/>
      <c r="CX688" s="9"/>
      <c r="CY688" s="9"/>
      <c r="CZ688" s="9"/>
      <c r="DA688" s="9"/>
      <c r="DB688" s="9"/>
      <c r="DC688" s="9"/>
      <c r="DD688" s="7"/>
      <c r="DE688" s="9"/>
      <c r="DF688" s="9"/>
      <c r="DG688" s="9"/>
      <c r="DH688" s="9"/>
      <c r="DI688" s="9"/>
      <c r="DJ688" s="9"/>
      <c r="DK688" s="7"/>
      <c r="DL688" s="9"/>
      <c r="DM688" s="9"/>
      <c r="DN688" s="9"/>
      <c r="DO688" s="9"/>
      <c r="DP688" s="9"/>
      <c r="DQ688" s="9"/>
      <c r="DR688" s="7"/>
      <c r="DS688" s="9"/>
      <c r="DT688" s="9"/>
      <c r="DU688" s="9"/>
      <c r="DV688" s="9"/>
      <c r="DW688" s="9"/>
      <c r="DX688" s="9"/>
      <c r="DY688" s="7"/>
      <c r="DZ688" s="9"/>
      <c r="EA688" s="9"/>
      <c r="EB688" s="9"/>
      <c r="EC688" s="9"/>
      <c r="ED688" s="9"/>
      <c r="EE688" s="9"/>
      <c r="EF688" s="7"/>
      <c r="EG688" s="9"/>
      <c r="EH688" s="9"/>
      <c r="EI688" s="9"/>
      <c r="EJ688" s="23" t="e">
        <f>G686-(EH686+EJ686)</f>
        <v>#REF!</v>
      </c>
    </row>
    <row r="689" spans="1:140" ht="15.75" x14ac:dyDescent="0.2">
      <c r="A689" s="93"/>
      <c r="B689" s="94"/>
      <c r="C689" s="94"/>
      <c r="D689" s="95"/>
      <c r="E689" s="96"/>
      <c r="F689" s="97"/>
      <c r="G689" s="98"/>
      <c r="H689" s="99"/>
      <c r="I689" s="100"/>
      <c r="J689" s="19"/>
      <c r="L689" s="20"/>
      <c r="CH689" s="8"/>
      <c r="CI689" s="7"/>
      <c r="CJ689" s="9"/>
      <c r="CK689" s="9"/>
      <c r="CL689" s="9"/>
      <c r="CM689" s="9"/>
      <c r="CN689" s="9"/>
      <c r="CO689" s="9"/>
      <c r="CP689" s="7"/>
      <c r="CQ689" s="9"/>
      <c r="CR689" s="9"/>
      <c r="CS689" s="9"/>
      <c r="CT689" s="9"/>
      <c r="CU689" s="9"/>
      <c r="CV689" s="9"/>
      <c r="CW689" s="7"/>
      <c r="CX689" s="9"/>
      <c r="CY689" s="9"/>
      <c r="CZ689" s="9"/>
      <c r="DA689" s="9"/>
      <c r="DB689" s="9"/>
      <c r="DC689" s="9"/>
      <c r="DD689" s="7"/>
      <c r="DE689" s="9"/>
      <c r="DF689" s="9"/>
      <c r="DG689" s="9"/>
      <c r="DH689" s="9"/>
      <c r="DI689" s="9"/>
      <c r="DJ689" s="9"/>
      <c r="DK689" s="7"/>
      <c r="DL689" s="9"/>
      <c r="DM689" s="9"/>
      <c r="DN689" s="9"/>
      <c r="DO689" s="9"/>
      <c r="DP689" s="9"/>
      <c r="DQ689" s="9"/>
      <c r="DR689" s="7"/>
      <c r="DS689" s="9"/>
      <c r="DT689" s="9"/>
      <c r="DU689" s="9"/>
      <c r="DV689" s="9"/>
      <c r="DW689" s="9"/>
      <c r="DX689" s="9"/>
      <c r="DY689" s="7"/>
      <c r="DZ689" s="9"/>
      <c r="EA689" s="9"/>
      <c r="EB689" s="9"/>
      <c r="EC689" s="9"/>
      <c r="ED689" s="9"/>
      <c r="EE689" s="9"/>
      <c r="EF689" s="7"/>
      <c r="EG689" s="9"/>
      <c r="EH689" s="10"/>
      <c r="EI689" s="9"/>
      <c r="EJ689" s="24" t="e">
        <f>EH686+EJ686=G686</f>
        <v>#REF!</v>
      </c>
    </row>
    <row r="690" spans="1:140" ht="15" x14ac:dyDescent="0.2">
      <c r="A690" s="43"/>
      <c r="B690" s="101"/>
      <c r="C690" s="102"/>
      <c r="D690" s="103"/>
      <c r="E690" s="100"/>
      <c r="F690" s="104"/>
      <c r="G690" s="100"/>
      <c r="H690" s="99"/>
      <c r="I690" s="100"/>
      <c r="J690" s="2"/>
      <c r="BU690" s="20"/>
      <c r="CB690" s="20"/>
      <c r="EJ690" s="23"/>
    </row>
    <row r="691" spans="1:140" ht="15" x14ac:dyDescent="0.2">
      <c r="A691" s="101"/>
      <c r="B691" s="101"/>
      <c r="C691" s="102"/>
      <c r="D691" s="103"/>
      <c r="E691" s="100"/>
      <c r="F691" s="104"/>
      <c r="G691" s="100"/>
      <c r="H691" s="100"/>
      <c r="I691" s="105"/>
      <c r="J691" s="106"/>
      <c r="K691" s="106"/>
    </row>
    <row r="692" spans="1:140" x14ac:dyDescent="0.2">
      <c r="A692" s="107"/>
      <c r="B692" s="107"/>
      <c r="C692" s="108"/>
      <c r="D692" s="51"/>
      <c r="E692" s="109"/>
      <c r="F692" s="109"/>
      <c r="H692" s="109"/>
      <c r="J692" s="2"/>
    </row>
    <row r="693" spans="1:140" ht="15.75" x14ac:dyDescent="0.2">
      <c r="A693" s="112"/>
      <c r="B693" s="51"/>
      <c r="C693" s="113"/>
      <c r="D693" s="114"/>
      <c r="E693" s="115"/>
      <c r="F693" s="115"/>
      <c r="G693" s="115"/>
      <c r="H693" s="115"/>
      <c r="I693" s="105"/>
      <c r="J693" s="2"/>
    </row>
    <row r="694" spans="1:140" ht="15" x14ac:dyDescent="0.2">
      <c r="A694" s="112"/>
      <c r="B694" s="51"/>
      <c r="C694" s="113"/>
      <c r="D694" s="116"/>
      <c r="E694" s="117"/>
      <c r="F694" s="117"/>
      <c r="G694" s="117"/>
      <c r="H694" s="117"/>
      <c r="I694" s="100"/>
      <c r="J694" s="2"/>
    </row>
    <row r="695" spans="1:140" ht="15" x14ac:dyDescent="0.2">
      <c r="A695" s="112"/>
      <c r="B695" s="51"/>
      <c r="C695" s="113"/>
      <c r="D695" s="100"/>
      <c r="E695" s="117"/>
      <c r="F695" s="117"/>
      <c r="G695" s="117"/>
      <c r="H695" s="117"/>
      <c r="I695" s="106"/>
      <c r="J695" s="2"/>
    </row>
    <row r="696" spans="1:140" x14ac:dyDescent="0.2">
      <c r="A696" s="51"/>
      <c r="B696" s="51"/>
      <c r="C696" s="113"/>
      <c r="D696" s="118"/>
      <c r="E696" s="43"/>
      <c r="F696" s="43"/>
      <c r="G696" s="119"/>
      <c r="H696" s="43"/>
      <c r="J696" s="2"/>
    </row>
    <row r="699" spans="1:140" ht="25.5" x14ac:dyDescent="0.2">
      <c r="C699" s="123"/>
      <c r="D699" s="124"/>
      <c r="E699" s="125"/>
      <c r="F699" s="125"/>
      <c r="G699" s="115"/>
      <c r="H699" s="125"/>
    </row>
    <row r="700" spans="1:140" x14ac:dyDescent="0.2">
      <c r="D700" s="100"/>
      <c r="E700" s="126"/>
      <c r="F700" s="126"/>
      <c r="G700" s="117"/>
      <c r="H700" s="126"/>
    </row>
    <row r="701" spans="1:140" x14ac:dyDescent="0.2">
      <c r="D701" s="100"/>
      <c r="E701" s="126"/>
      <c r="F701" s="126"/>
      <c r="G701" s="117"/>
      <c r="H701" s="126"/>
    </row>
    <row r="702" spans="1:140" x14ac:dyDescent="0.2">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c r="BE702" s="14"/>
      <c r="BF702" s="14"/>
      <c r="BG702" s="14"/>
      <c r="BH702" s="14"/>
      <c r="BI702" s="14"/>
      <c r="BJ702" s="14"/>
      <c r="BK702" s="14"/>
      <c r="BL702" s="14"/>
      <c r="BM702" s="14"/>
      <c r="BN702" s="14"/>
      <c r="BO702" s="14"/>
      <c r="BP702" s="14"/>
      <c r="BQ702" s="14"/>
      <c r="BR702" s="14"/>
      <c r="BS702" s="14"/>
      <c r="BT702" s="14"/>
      <c r="BU702" s="14"/>
      <c r="BV702" s="14"/>
      <c r="BW702" s="14"/>
      <c r="BX702" s="14"/>
      <c r="BY702" s="14"/>
      <c r="BZ702" s="14"/>
      <c r="CA702" s="14"/>
      <c r="CB702" s="14"/>
      <c r="CC702" s="14"/>
      <c r="CD702" s="14"/>
      <c r="CE702" s="14"/>
      <c r="CF702" s="14"/>
      <c r="CG702" s="14"/>
      <c r="CH702" s="14"/>
      <c r="CI702" s="14"/>
      <c r="CJ702" s="14"/>
      <c r="CK702" s="14"/>
      <c r="CL702" s="14"/>
      <c r="CM702" s="14"/>
      <c r="CN702" s="14"/>
      <c r="CO702" s="14"/>
      <c r="CP702" s="14"/>
      <c r="CQ702" s="14"/>
      <c r="CR702" s="14"/>
      <c r="CS702" s="14"/>
      <c r="CT702" s="14"/>
      <c r="CU702" s="14"/>
      <c r="CV702" s="14"/>
      <c r="CW702" s="14"/>
      <c r="CX702" s="14"/>
      <c r="CY702" s="14"/>
      <c r="CZ702" s="14"/>
      <c r="DA702" s="14"/>
      <c r="DB702" s="14"/>
      <c r="DC702" s="14"/>
      <c r="DD702" s="14"/>
      <c r="DE702" s="14"/>
      <c r="DF702" s="14"/>
      <c r="DG702" s="14"/>
      <c r="DH702" s="14"/>
      <c r="DI702" s="14"/>
      <c r="DJ702" s="14"/>
      <c r="DK702" s="14"/>
      <c r="DL702" s="14"/>
      <c r="DM702" s="14"/>
      <c r="DN702" s="14"/>
      <c r="DO702" s="14"/>
      <c r="DP702" s="14"/>
      <c r="DQ702" s="14"/>
      <c r="DR702" s="14"/>
      <c r="DS702" s="14"/>
      <c r="DT702" s="14"/>
      <c r="DU702" s="14"/>
      <c r="DV702" s="14"/>
      <c r="DW702" s="14"/>
      <c r="DX702" s="14"/>
      <c r="DY702" s="14"/>
      <c r="DZ702" s="14"/>
      <c r="EA702" s="14"/>
      <c r="EB702" s="14"/>
      <c r="EC702" s="14"/>
      <c r="ED702" s="14"/>
      <c r="EE702" s="14"/>
      <c r="EF702" s="14"/>
      <c r="EG702" s="14"/>
      <c r="EH702" s="14"/>
      <c r="EI702" s="14"/>
      <c r="EJ702" s="14"/>
    </row>
    <row r="703" spans="1:140" ht="15.75" x14ac:dyDescent="0.2">
      <c r="A703" s="14"/>
      <c r="B703" s="14"/>
      <c r="C703" s="14"/>
      <c r="D703" s="14"/>
      <c r="E703" s="14"/>
      <c r="F703" s="115"/>
      <c r="G703" s="115"/>
      <c r="H703" s="125"/>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B703" s="14"/>
      <c r="BC703" s="14"/>
      <c r="BD703" s="14"/>
      <c r="BE703" s="14"/>
      <c r="BF703" s="14"/>
      <c r="BG703" s="14"/>
      <c r="BH703" s="14"/>
      <c r="BI703" s="14"/>
      <c r="BJ703" s="14"/>
      <c r="BK703" s="14"/>
      <c r="BL703" s="14"/>
      <c r="BM703" s="14"/>
      <c r="BN703" s="14"/>
      <c r="BO703" s="14"/>
      <c r="BP703" s="14"/>
      <c r="BQ703" s="14"/>
      <c r="BR703" s="14"/>
      <c r="BS703" s="14"/>
      <c r="BT703" s="14"/>
      <c r="BU703" s="14"/>
      <c r="BV703" s="14"/>
      <c r="BW703" s="14"/>
      <c r="BX703" s="14"/>
      <c r="BY703" s="14"/>
      <c r="BZ703" s="14"/>
      <c r="CA703" s="14"/>
      <c r="CB703" s="14"/>
      <c r="CC703" s="14"/>
      <c r="CD703" s="14"/>
      <c r="CE703" s="14"/>
      <c r="CF703" s="14"/>
      <c r="CG703" s="14"/>
      <c r="CH703" s="14"/>
      <c r="CI703" s="14"/>
      <c r="CJ703" s="14"/>
      <c r="CK703" s="14"/>
      <c r="CL703" s="14"/>
      <c r="CM703" s="14"/>
      <c r="CN703" s="14"/>
      <c r="CO703" s="14"/>
      <c r="CP703" s="14"/>
      <c r="CQ703" s="14"/>
      <c r="CR703" s="14"/>
      <c r="CS703" s="14"/>
      <c r="CT703" s="14"/>
      <c r="CU703" s="14"/>
      <c r="CV703" s="14"/>
      <c r="CW703" s="14"/>
      <c r="CX703" s="14"/>
      <c r="CY703" s="14"/>
      <c r="CZ703" s="14"/>
      <c r="DA703" s="14"/>
      <c r="DB703" s="14"/>
      <c r="DC703" s="14"/>
      <c r="DD703" s="14"/>
      <c r="DE703" s="14"/>
      <c r="DF703" s="14"/>
      <c r="DG703" s="14"/>
      <c r="DH703" s="14"/>
      <c r="DI703" s="14"/>
      <c r="DJ703" s="14"/>
      <c r="DK703" s="14"/>
      <c r="DL703" s="14"/>
      <c r="DM703" s="14"/>
      <c r="DN703" s="14"/>
      <c r="DO703" s="14"/>
      <c r="DP703" s="14"/>
      <c r="DQ703" s="14"/>
      <c r="DR703" s="14"/>
      <c r="DS703" s="14"/>
      <c r="DT703" s="14"/>
      <c r="DU703" s="14"/>
      <c r="DV703" s="14"/>
      <c r="DW703" s="14"/>
      <c r="DX703" s="14"/>
      <c r="DY703" s="14"/>
      <c r="DZ703" s="14"/>
      <c r="EA703" s="14"/>
      <c r="EB703" s="14"/>
      <c r="EC703" s="14"/>
      <c r="ED703" s="14"/>
      <c r="EE703" s="14"/>
      <c r="EF703" s="14"/>
      <c r="EG703" s="14"/>
      <c r="EH703" s="14"/>
      <c r="EI703" s="14"/>
      <c r="EJ703" s="14"/>
    </row>
    <row r="704" spans="1:140" x14ac:dyDescent="0.2">
      <c r="A704" s="14"/>
      <c r="B704" s="14"/>
      <c r="C704" s="14"/>
      <c r="D704" s="14"/>
      <c r="E704" s="14"/>
      <c r="F704" s="117"/>
      <c r="G704" s="117"/>
      <c r="H704" s="126"/>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c r="BE704" s="14"/>
      <c r="BF704" s="14"/>
      <c r="BG704" s="14"/>
      <c r="BH704" s="14"/>
      <c r="BI704" s="14"/>
      <c r="BJ704" s="14"/>
      <c r="BK704" s="14"/>
      <c r="BL704" s="14"/>
      <c r="BM704" s="14"/>
      <c r="BN704" s="14"/>
      <c r="BO704" s="14"/>
      <c r="BP704" s="14"/>
      <c r="BQ704" s="14"/>
      <c r="BR704" s="14"/>
      <c r="BS704" s="14"/>
      <c r="BT704" s="14"/>
      <c r="BU704" s="14"/>
      <c r="BV704" s="14"/>
      <c r="BW704" s="14"/>
      <c r="BX704" s="14"/>
      <c r="BY704" s="14"/>
      <c r="BZ704" s="14"/>
      <c r="CA704" s="14"/>
      <c r="CB704" s="14"/>
      <c r="CC704" s="14"/>
      <c r="CD704" s="14"/>
      <c r="CE704" s="14"/>
      <c r="CF704" s="14"/>
      <c r="CG704" s="14"/>
      <c r="CH704" s="14"/>
      <c r="CI704" s="14"/>
      <c r="CJ704" s="14"/>
      <c r="CK704" s="14"/>
      <c r="CL704" s="14"/>
      <c r="CM704" s="14"/>
      <c r="CN704" s="14"/>
      <c r="CO704" s="14"/>
      <c r="CP704" s="14"/>
      <c r="CQ704" s="14"/>
      <c r="CR704" s="14"/>
      <c r="CS704" s="14"/>
      <c r="CT704" s="14"/>
      <c r="CU704" s="14"/>
      <c r="CV704" s="14"/>
      <c r="CW704" s="14"/>
      <c r="CX704" s="14"/>
      <c r="CY704" s="14"/>
      <c r="CZ704" s="14"/>
      <c r="DA704" s="14"/>
      <c r="DB704" s="14"/>
      <c r="DC704" s="14"/>
      <c r="DD704" s="14"/>
      <c r="DE704" s="14"/>
      <c r="DF704" s="14"/>
      <c r="DG704" s="14"/>
      <c r="DH704" s="14"/>
      <c r="DI704" s="14"/>
      <c r="DJ704" s="14"/>
      <c r="DK704" s="14"/>
      <c r="DL704" s="14"/>
      <c r="DM704" s="14"/>
      <c r="DN704" s="14"/>
      <c r="DO704" s="14"/>
      <c r="DP704" s="14"/>
      <c r="DQ704" s="14"/>
      <c r="DR704" s="14"/>
      <c r="DS704" s="14"/>
      <c r="DT704" s="14"/>
      <c r="DU704" s="14"/>
      <c r="DV704" s="14"/>
      <c r="DW704" s="14"/>
      <c r="DX704" s="14"/>
      <c r="DY704" s="14"/>
      <c r="DZ704" s="14"/>
      <c r="EA704" s="14"/>
      <c r="EB704" s="14"/>
      <c r="EC704" s="14"/>
      <c r="ED704" s="14"/>
      <c r="EE704" s="14"/>
      <c r="EF704" s="14"/>
      <c r="EG704" s="14"/>
      <c r="EH704" s="14"/>
      <c r="EI704" s="14"/>
      <c r="EJ704" s="14"/>
    </row>
    <row r="705" spans="1:8" x14ac:dyDescent="0.2">
      <c r="A705" s="14"/>
      <c r="B705" s="14"/>
      <c r="C705" s="14"/>
      <c r="D705" s="14"/>
      <c r="E705" s="14"/>
      <c r="F705" s="117"/>
      <c r="G705" s="117"/>
      <c r="H705" s="126"/>
    </row>
    <row r="721" spans="1:140" x14ac:dyDescent="0.2">
      <c r="I721" s="1"/>
      <c r="J721" s="14"/>
      <c r="K721" s="14"/>
      <c r="L721" s="14"/>
      <c r="M721" s="14"/>
      <c r="N721" s="14"/>
      <c r="O721" s="14"/>
      <c r="P721" s="14"/>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c r="AQ721" s="14"/>
      <c r="AR721" s="14"/>
      <c r="AS721" s="14"/>
      <c r="AT721" s="14"/>
      <c r="AU721" s="14"/>
      <c r="AV721" s="14"/>
      <c r="AW721" s="14"/>
      <c r="AX721" s="14"/>
      <c r="AY721" s="14"/>
      <c r="AZ721" s="14"/>
      <c r="BA721" s="14"/>
      <c r="BB721" s="14"/>
      <c r="BC721" s="14"/>
      <c r="BD721" s="14"/>
      <c r="BE721" s="14"/>
      <c r="BF721" s="14"/>
      <c r="BG721" s="14"/>
      <c r="BH721" s="14"/>
      <c r="BI721" s="14"/>
      <c r="BJ721" s="14"/>
      <c r="BK721" s="14"/>
      <c r="BL721" s="14"/>
      <c r="BM721" s="14"/>
      <c r="BN721" s="14"/>
      <c r="BO721" s="14"/>
      <c r="BP721" s="14"/>
      <c r="BQ721" s="14"/>
      <c r="BR721" s="14"/>
      <c r="BS721" s="14"/>
      <c r="BT721" s="14"/>
      <c r="BU721" s="14"/>
      <c r="BV721" s="14"/>
      <c r="BW721" s="14"/>
      <c r="BX721" s="14"/>
      <c r="BY721" s="14"/>
      <c r="BZ721" s="14"/>
      <c r="CA721" s="14"/>
      <c r="CB721" s="14"/>
      <c r="CC721" s="14"/>
      <c r="CD721" s="14"/>
      <c r="CE721" s="14"/>
      <c r="CF721" s="14"/>
      <c r="CG721" s="14"/>
      <c r="CH721" s="14"/>
      <c r="CI721" s="14"/>
      <c r="CJ721" s="14"/>
      <c r="CK721" s="14"/>
      <c r="CL721" s="14"/>
      <c r="CM721" s="14"/>
      <c r="CN721" s="14"/>
      <c r="CO721" s="14"/>
      <c r="CP721" s="14"/>
      <c r="CQ721" s="14"/>
      <c r="CR721" s="14"/>
      <c r="CS721" s="14"/>
      <c r="CT721" s="14"/>
      <c r="CU721" s="14"/>
      <c r="CV721" s="14"/>
      <c r="CW721" s="14"/>
      <c r="CX721" s="14"/>
      <c r="CY721" s="14"/>
      <c r="CZ721" s="14"/>
      <c r="DA721" s="14"/>
      <c r="DB721" s="14"/>
      <c r="DC721" s="14"/>
      <c r="DD721" s="14"/>
      <c r="DE721" s="14"/>
      <c r="DF721" s="14"/>
      <c r="DG721" s="14"/>
      <c r="DH721" s="14"/>
      <c r="DI721" s="14"/>
      <c r="DJ721" s="14"/>
      <c r="DK721" s="14"/>
      <c r="DL721" s="14"/>
      <c r="DM721" s="14"/>
      <c r="DN721" s="14"/>
      <c r="DO721" s="14"/>
      <c r="DP721" s="14"/>
      <c r="DQ721" s="14"/>
      <c r="DR721" s="14"/>
      <c r="DS721" s="14"/>
      <c r="DT721" s="14"/>
      <c r="DU721" s="14"/>
      <c r="DV721" s="14"/>
      <c r="DW721" s="14"/>
      <c r="DX721" s="14"/>
      <c r="DY721" s="14"/>
      <c r="DZ721" s="14"/>
      <c r="EA721" s="14"/>
      <c r="EB721" s="14"/>
      <c r="EC721" s="14"/>
      <c r="ED721" s="14"/>
      <c r="EE721" s="14"/>
      <c r="EF721" s="14"/>
      <c r="EG721" s="14"/>
      <c r="EH721" s="14"/>
      <c r="EI721" s="14"/>
      <c r="EJ721" s="14"/>
    </row>
    <row r="722" spans="1:140" x14ac:dyDescent="0.2">
      <c r="A722" s="14"/>
      <c r="B722" s="14"/>
      <c r="C722" s="1"/>
      <c r="D722" s="119"/>
      <c r="E722" s="121"/>
      <c r="F722" s="110"/>
      <c r="G722" s="122"/>
      <c r="H722" s="111"/>
      <c r="I722" s="1"/>
      <c r="J722" s="14"/>
      <c r="K722" s="14"/>
      <c r="L722" s="14"/>
      <c r="M722" s="14"/>
      <c r="N722" s="14"/>
      <c r="O722" s="14"/>
      <c r="P722" s="14"/>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c r="AR722" s="14"/>
      <c r="AS722" s="14"/>
      <c r="AT722" s="14"/>
      <c r="AU722" s="14"/>
      <c r="AV722" s="14"/>
      <c r="AW722" s="14"/>
      <c r="AX722" s="14"/>
      <c r="AY722" s="14"/>
      <c r="AZ722" s="14"/>
      <c r="BA722" s="14"/>
      <c r="BB722" s="14"/>
      <c r="BC722" s="14"/>
      <c r="BD722" s="14"/>
      <c r="BE722" s="14"/>
      <c r="BF722" s="14"/>
      <c r="BG722" s="14"/>
      <c r="BH722" s="14"/>
      <c r="BI722" s="14"/>
      <c r="BJ722" s="14"/>
      <c r="BK722" s="14"/>
      <c r="BL722" s="14"/>
      <c r="BM722" s="14"/>
      <c r="BN722" s="14"/>
      <c r="BO722" s="14"/>
      <c r="BP722" s="14"/>
      <c r="BQ722" s="14"/>
      <c r="BR722" s="14"/>
      <c r="BS722" s="14"/>
      <c r="BT722" s="14"/>
      <c r="BU722" s="14"/>
      <c r="BV722" s="14"/>
      <c r="BW722" s="14"/>
      <c r="BX722" s="14"/>
      <c r="BY722" s="14"/>
      <c r="BZ722" s="14"/>
      <c r="CA722" s="14"/>
      <c r="CB722" s="14"/>
      <c r="CC722" s="14"/>
      <c r="CD722" s="14"/>
      <c r="CE722" s="14"/>
      <c r="CF722" s="14"/>
      <c r="CG722" s="14"/>
      <c r="CH722" s="14"/>
      <c r="CI722" s="14"/>
      <c r="CJ722" s="14"/>
      <c r="CK722" s="14"/>
      <c r="CL722" s="14"/>
      <c r="CM722" s="14"/>
      <c r="CN722" s="14"/>
      <c r="CO722" s="14"/>
      <c r="CP722" s="14"/>
      <c r="CQ722" s="14"/>
      <c r="CR722" s="14"/>
      <c r="CS722" s="14"/>
      <c r="CT722" s="14"/>
      <c r="CU722" s="14"/>
      <c r="CV722" s="14"/>
      <c r="CW722" s="14"/>
      <c r="CX722" s="14"/>
      <c r="CY722" s="14"/>
      <c r="CZ722" s="14"/>
      <c r="DA722" s="14"/>
      <c r="DB722" s="14"/>
      <c r="DC722" s="14"/>
      <c r="DD722" s="14"/>
      <c r="DE722" s="14"/>
      <c r="DF722" s="14"/>
      <c r="DG722" s="14"/>
      <c r="DH722" s="14"/>
      <c r="DI722" s="14"/>
      <c r="DJ722" s="14"/>
      <c r="DK722" s="14"/>
      <c r="DL722" s="14"/>
      <c r="DM722" s="14"/>
      <c r="DN722" s="14"/>
      <c r="DO722" s="14"/>
      <c r="DP722" s="14"/>
      <c r="DQ722" s="14"/>
      <c r="DR722" s="14"/>
      <c r="DS722" s="14"/>
      <c r="DT722" s="14"/>
      <c r="DU722" s="14"/>
      <c r="DV722" s="14"/>
      <c r="DW722" s="14"/>
      <c r="DX722" s="14"/>
      <c r="DY722" s="14"/>
      <c r="DZ722" s="14"/>
      <c r="EA722" s="14"/>
      <c r="EB722" s="14"/>
      <c r="EC722" s="14"/>
      <c r="ED722" s="14"/>
      <c r="EE722" s="14"/>
      <c r="EF722" s="14"/>
      <c r="EG722" s="14"/>
      <c r="EH722" s="14"/>
      <c r="EI722" s="14"/>
      <c r="EJ722" s="14"/>
    </row>
    <row r="723" spans="1:140" x14ac:dyDescent="0.2">
      <c r="A723" s="14"/>
      <c r="B723" s="14"/>
      <c r="C723" s="1"/>
      <c r="D723" s="119"/>
      <c r="E723" s="121"/>
      <c r="F723" s="110"/>
      <c r="G723" s="122"/>
      <c r="H723" s="111"/>
      <c r="I723" s="1"/>
      <c r="J723" s="14"/>
      <c r="K723" s="14"/>
      <c r="L723" s="14"/>
      <c r="M723" s="14"/>
      <c r="N723" s="14"/>
      <c r="O723" s="14"/>
      <c r="P723" s="14"/>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c r="BX723" s="14"/>
      <c r="BY723" s="14"/>
      <c r="BZ723" s="14"/>
      <c r="CA723" s="14"/>
      <c r="CB723" s="14"/>
      <c r="CC723" s="14"/>
      <c r="CD723" s="14"/>
      <c r="CE723" s="14"/>
      <c r="CF723" s="14"/>
      <c r="CG723" s="14"/>
      <c r="CH723" s="14"/>
      <c r="CI723" s="14"/>
      <c r="CJ723" s="14"/>
      <c r="CK723" s="14"/>
      <c r="CL723" s="14"/>
      <c r="CM723" s="14"/>
      <c r="CN723" s="14"/>
      <c r="CO723" s="14"/>
      <c r="CP723" s="14"/>
      <c r="CQ723" s="14"/>
      <c r="CR723" s="14"/>
      <c r="CS723" s="14"/>
      <c r="CT723" s="14"/>
      <c r="CU723" s="14"/>
      <c r="CV723" s="14"/>
      <c r="CW723" s="14"/>
      <c r="CX723" s="14"/>
      <c r="CY723" s="14"/>
      <c r="CZ723" s="14"/>
      <c r="DA723" s="14"/>
      <c r="DB723" s="14"/>
      <c r="DC723" s="14"/>
      <c r="DD723" s="14"/>
      <c r="DE723" s="14"/>
      <c r="DF723" s="14"/>
      <c r="DG723" s="14"/>
      <c r="DH723" s="14"/>
      <c r="DI723" s="14"/>
      <c r="DJ723" s="14"/>
      <c r="DK723" s="14"/>
      <c r="DL723" s="14"/>
      <c r="DM723" s="14"/>
      <c r="DN723" s="14"/>
      <c r="DO723" s="14"/>
      <c r="DP723" s="14"/>
      <c r="DQ723" s="14"/>
      <c r="DR723" s="14"/>
      <c r="DS723" s="14"/>
      <c r="DT723" s="14"/>
      <c r="DU723" s="14"/>
      <c r="DV723" s="14"/>
      <c r="DW723" s="14"/>
      <c r="DX723" s="14"/>
      <c r="DY723" s="14"/>
      <c r="DZ723" s="14"/>
      <c r="EA723" s="14"/>
      <c r="EB723" s="14"/>
      <c r="EC723" s="14"/>
      <c r="ED723" s="14"/>
      <c r="EE723" s="14"/>
      <c r="EF723" s="14"/>
      <c r="EG723" s="14"/>
      <c r="EH723" s="14"/>
      <c r="EI723" s="14"/>
      <c r="EJ723" s="14"/>
    </row>
    <row r="724" spans="1:140" x14ac:dyDescent="0.2">
      <c r="A724" s="14"/>
      <c r="B724" s="14"/>
      <c r="C724" s="1"/>
      <c r="D724" s="119"/>
      <c r="E724" s="121"/>
      <c r="F724" s="110"/>
      <c r="G724" s="122"/>
      <c r="H724" s="111"/>
      <c r="I724" s="1"/>
      <c r="J724" s="14"/>
      <c r="K724" s="14"/>
      <c r="L724" s="14"/>
      <c r="M724" s="14"/>
      <c r="N724" s="14"/>
      <c r="O724" s="14"/>
      <c r="P724" s="14"/>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c r="AQ724" s="14"/>
      <c r="AR724" s="14"/>
      <c r="AS724" s="14"/>
      <c r="AT724" s="14"/>
      <c r="AU724" s="14"/>
      <c r="AV724" s="14"/>
      <c r="AW724" s="14"/>
      <c r="AX724" s="14"/>
      <c r="AY724" s="14"/>
      <c r="AZ724" s="14"/>
      <c r="BA724" s="14"/>
      <c r="BB724" s="14"/>
      <c r="BC724" s="14"/>
      <c r="BD724" s="14"/>
      <c r="BE724" s="14"/>
      <c r="BF724" s="14"/>
      <c r="BG724" s="14"/>
      <c r="BH724" s="14"/>
      <c r="BI724" s="14"/>
      <c r="BJ724" s="14"/>
      <c r="BK724" s="14"/>
      <c r="BL724" s="14"/>
      <c r="BM724" s="14"/>
      <c r="BN724" s="14"/>
      <c r="BO724" s="14"/>
      <c r="BP724" s="14"/>
      <c r="BQ724" s="14"/>
      <c r="BR724" s="14"/>
      <c r="BS724" s="14"/>
      <c r="BT724" s="14"/>
      <c r="BU724" s="14"/>
      <c r="BV724" s="14"/>
      <c r="BW724" s="14"/>
      <c r="BX724" s="14"/>
      <c r="BY724" s="14"/>
      <c r="BZ724" s="14"/>
      <c r="CA724" s="14"/>
      <c r="CB724" s="14"/>
      <c r="CC724" s="14"/>
      <c r="CD724" s="14"/>
      <c r="CE724" s="14"/>
      <c r="CF724" s="14"/>
      <c r="CG724" s="14"/>
      <c r="CH724" s="14"/>
      <c r="CI724" s="14"/>
      <c r="CJ724" s="14"/>
      <c r="CK724" s="14"/>
      <c r="CL724" s="14"/>
      <c r="CM724" s="14"/>
      <c r="CN724" s="14"/>
      <c r="CO724" s="14"/>
      <c r="CP724" s="14"/>
      <c r="CQ724" s="14"/>
      <c r="CR724" s="14"/>
      <c r="CS724" s="14"/>
      <c r="CT724" s="14"/>
      <c r="CU724" s="14"/>
      <c r="CV724" s="14"/>
      <c r="CW724" s="14"/>
      <c r="CX724" s="14"/>
      <c r="CY724" s="14"/>
      <c r="CZ724" s="14"/>
      <c r="DA724" s="14"/>
      <c r="DB724" s="14"/>
      <c r="DC724" s="14"/>
      <c r="DD724" s="14"/>
      <c r="DE724" s="14"/>
      <c r="DF724" s="14"/>
      <c r="DG724" s="14"/>
      <c r="DH724" s="14"/>
      <c r="DI724" s="14"/>
      <c r="DJ724" s="14"/>
      <c r="DK724" s="14"/>
      <c r="DL724" s="14"/>
      <c r="DM724" s="14"/>
      <c r="DN724" s="14"/>
      <c r="DO724" s="14"/>
      <c r="DP724" s="14"/>
      <c r="DQ724" s="14"/>
      <c r="DR724" s="14"/>
      <c r="DS724" s="14"/>
      <c r="DT724" s="14"/>
      <c r="DU724" s="14"/>
      <c r="DV724" s="14"/>
      <c r="DW724" s="14"/>
      <c r="DX724" s="14"/>
      <c r="DY724" s="14"/>
      <c r="DZ724" s="14"/>
      <c r="EA724" s="14"/>
      <c r="EB724" s="14"/>
      <c r="EC724" s="14"/>
      <c r="ED724" s="14"/>
      <c r="EE724" s="14"/>
      <c r="EF724" s="14"/>
      <c r="EG724" s="14"/>
      <c r="EH724" s="14"/>
      <c r="EI724" s="14"/>
      <c r="EJ724" s="14"/>
    </row>
    <row r="725" spans="1:140" x14ac:dyDescent="0.2">
      <c r="A725" s="14"/>
      <c r="B725" s="14"/>
      <c r="C725" s="1"/>
      <c r="D725" s="119"/>
      <c r="E725" s="121"/>
      <c r="F725" s="110"/>
      <c r="G725" s="122"/>
      <c r="H725" s="111"/>
      <c r="I725" s="1"/>
      <c r="J725" s="14"/>
      <c r="K725" s="14"/>
      <c r="L725" s="14"/>
      <c r="M725" s="14"/>
      <c r="N725" s="14"/>
      <c r="O725" s="14"/>
      <c r="P725" s="14"/>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c r="AR725" s="14"/>
      <c r="AS725" s="14"/>
      <c r="AT725" s="14"/>
      <c r="AU725" s="14"/>
      <c r="AV725" s="14"/>
      <c r="AW725" s="14"/>
      <c r="AX725" s="14"/>
      <c r="AY725" s="14"/>
      <c r="AZ725" s="14"/>
      <c r="BA725" s="14"/>
      <c r="BB725" s="14"/>
      <c r="BC725" s="14"/>
      <c r="BD725" s="14"/>
      <c r="BE725" s="14"/>
      <c r="BF725" s="14"/>
      <c r="BG725" s="14"/>
      <c r="BH725" s="14"/>
      <c r="BI725" s="14"/>
      <c r="BJ725" s="14"/>
      <c r="BK725" s="14"/>
      <c r="BL725" s="14"/>
      <c r="BM725" s="14"/>
      <c r="BN725" s="14"/>
      <c r="BO725" s="14"/>
      <c r="BP725" s="14"/>
      <c r="BQ725" s="14"/>
      <c r="BR725" s="14"/>
      <c r="BS725" s="14"/>
      <c r="BT725" s="14"/>
      <c r="BU725" s="14"/>
      <c r="BV725" s="14"/>
      <c r="BW725" s="14"/>
      <c r="BX725" s="14"/>
      <c r="BY725" s="14"/>
      <c r="BZ725" s="14"/>
      <c r="CA725" s="14"/>
      <c r="CB725" s="14"/>
      <c r="CC725" s="14"/>
      <c r="CD725" s="14"/>
      <c r="CE725" s="14"/>
      <c r="CF725" s="14"/>
      <c r="CG725" s="14"/>
      <c r="CH725" s="14"/>
      <c r="CI725" s="14"/>
      <c r="CJ725" s="14"/>
      <c r="CK725" s="14"/>
      <c r="CL725" s="14"/>
      <c r="CM725" s="14"/>
      <c r="CN725" s="14"/>
      <c r="CO725" s="14"/>
      <c r="CP725" s="14"/>
      <c r="CQ725" s="14"/>
      <c r="CR725" s="14"/>
      <c r="CS725" s="14"/>
      <c r="CT725" s="14"/>
      <c r="CU725" s="14"/>
      <c r="CV725" s="14"/>
      <c r="CW725" s="14"/>
      <c r="CX725" s="14"/>
      <c r="CY725" s="14"/>
      <c r="CZ725" s="14"/>
      <c r="DA725" s="14"/>
      <c r="DB725" s="14"/>
      <c r="DC725" s="14"/>
      <c r="DD725" s="14"/>
      <c r="DE725" s="14"/>
      <c r="DF725" s="14"/>
      <c r="DG725" s="14"/>
      <c r="DH725" s="14"/>
      <c r="DI725" s="14"/>
      <c r="DJ725" s="14"/>
      <c r="DK725" s="14"/>
      <c r="DL725" s="14"/>
      <c r="DM725" s="14"/>
      <c r="DN725" s="14"/>
      <c r="DO725" s="14"/>
      <c r="DP725" s="14"/>
      <c r="DQ725" s="14"/>
      <c r="DR725" s="14"/>
      <c r="DS725" s="14"/>
      <c r="DT725" s="14"/>
      <c r="DU725" s="14"/>
      <c r="DV725" s="14"/>
      <c r="DW725" s="14"/>
      <c r="DX725" s="14"/>
      <c r="DY725" s="14"/>
      <c r="DZ725" s="14"/>
      <c r="EA725" s="14"/>
      <c r="EB725" s="14"/>
      <c r="EC725" s="14"/>
      <c r="ED725" s="14"/>
      <c r="EE725" s="14"/>
      <c r="EF725" s="14"/>
      <c r="EG725" s="14"/>
      <c r="EH725" s="14"/>
      <c r="EI725" s="14"/>
      <c r="EJ725" s="14"/>
    </row>
    <row r="726" spans="1:140" x14ac:dyDescent="0.2">
      <c r="A726" s="14"/>
      <c r="B726" s="14"/>
      <c r="C726" s="1"/>
      <c r="D726" s="119"/>
      <c r="E726" s="121"/>
      <c r="F726" s="110"/>
      <c r="G726" s="122"/>
      <c r="H726" s="111"/>
      <c r="I726" s="1"/>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4"/>
      <c r="AY726" s="14"/>
      <c r="AZ726" s="14"/>
      <c r="BA726" s="14"/>
      <c r="BB726" s="14"/>
      <c r="BC726" s="14"/>
      <c r="BD726" s="14"/>
      <c r="BE726" s="14"/>
      <c r="BF726" s="14"/>
      <c r="BG726" s="14"/>
      <c r="BH726" s="14"/>
      <c r="BI726" s="14"/>
      <c r="BJ726" s="14"/>
      <c r="BK726" s="14"/>
      <c r="BL726" s="14"/>
      <c r="BM726" s="14"/>
      <c r="BN726" s="14"/>
      <c r="BO726" s="14"/>
      <c r="BP726" s="14"/>
      <c r="BQ726" s="14"/>
      <c r="BR726" s="14"/>
      <c r="BS726" s="14"/>
      <c r="BT726" s="14"/>
      <c r="BU726" s="14"/>
      <c r="BV726" s="14"/>
      <c r="BW726" s="14"/>
      <c r="BX726" s="14"/>
      <c r="BY726" s="14"/>
      <c r="BZ726" s="14"/>
      <c r="CA726" s="14"/>
      <c r="CB726" s="14"/>
      <c r="CC726" s="14"/>
      <c r="CD726" s="14"/>
      <c r="CE726" s="14"/>
      <c r="CF726" s="14"/>
      <c r="CG726" s="14"/>
      <c r="CH726" s="14"/>
      <c r="CI726" s="14"/>
      <c r="CJ726" s="14"/>
      <c r="CK726" s="14"/>
      <c r="CL726" s="14"/>
      <c r="CM726" s="14"/>
      <c r="CN726" s="14"/>
      <c r="CO726" s="14"/>
      <c r="CP726" s="14"/>
      <c r="CQ726" s="14"/>
      <c r="CR726" s="14"/>
      <c r="CS726" s="14"/>
      <c r="CT726" s="14"/>
      <c r="CU726" s="14"/>
      <c r="CV726" s="14"/>
      <c r="CW726" s="14"/>
      <c r="CX726" s="14"/>
      <c r="CY726" s="14"/>
      <c r="CZ726" s="14"/>
      <c r="DA726" s="14"/>
      <c r="DB726" s="14"/>
      <c r="DC726" s="14"/>
      <c r="DD726" s="14"/>
      <c r="DE726" s="14"/>
      <c r="DF726" s="14"/>
      <c r="DG726" s="14"/>
      <c r="DH726" s="14"/>
      <c r="DI726" s="14"/>
      <c r="DJ726" s="14"/>
      <c r="DK726" s="14"/>
      <c r="DL726" s="14"/>
      <c r="DM726" s="14"/>
      <c r="DN726" s="14"/>
      <c r="DO726" s="14"/>
      <c r="DP726" s="14"/>
      <c r="DQ726" s="14"/>
      <c r="DR726" s="14"/>
      <c r="DS726" s="14"/>
      <c r="DT726" s="14"/>
      <c r="DU726" s="14"/>
      <c r="DV726" s="14"/>
      <c r="DW726" s="14"/>
      <c r="DX726" s="14"/>
      <c r="DY726" s="14"/>
      <c r="DZ726" s="14"/>
      <c r="EA726" s="14"/>
      <c r="EB726" s="14"/>
      <c r="EC726" s="14"/>
      <c r="ED726" s="14"/>
      <c r="EE726" s="14"/>
      <c r="EF726" s="14"/>
      <c r="EG726" s="14"/>
      <c r="EH726" s="14"/>
      <c r="EI726" s="14"/>
      <c r="EJ726" s="14"/>
    </row>
    <row r="727" spans="1:140" x14ac:dyDescent="0.2">
      <c r="A727" s="14"/>
      <c r="B727" s="14"/>
      <c r="C727" s="1"/>
      <c r="D727" s="119"/>
      <c r="E727" s="121"/>
      <c r="F727" s="110"/>
      <c r="G727" s="122"/>
      <c r="H727" s="111"/>
      <c r="I727" s="1"/>
      <c r="J727" s="14"/>
      <c r="K727" s="14"/>
      <c r="L727" s="14"/>
      <c r="M727" s="14"/>
      <c r="N727" s="14"/>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c r="AQ727" s="14"/>
      <c r="AR727" s="14"/>
      <c r="AS727" s="14"/>
      <c r="AT727" s="14"/>
      <c r="AU727" s="14"/>
      <c r="AV727" s="14"/>
      <c r="AW727" s="14"/>
      <c r="AX727" s="14"/>
      <c r="AY727" s="14"/>
      <c r="AZ727" s="14"/>
      <c r="BA727" s="14"/>
      <c r="BB727" s="14"/>
      <c r="BC727" s="14"/>
      <c r="BD727" s="14"/>
      <c r="BE727" s="14"/>
      <c r="BF727" s="14"/>
      <c r="BG727" s="14"/>
      <c r="BH727" s="14"/>
      <c r="BI727" s="14"/>
      <c r="BJ727" s="14"/>
      <c r="BK727" s="14"/>
      <c r="BL727" s="14"/>
      <c r="BM727" s="14"/>
      <c r="BN727" s="14"/>
      <c r="BO727" s="14"/>
      <c r="BP727" s="14"/>
      <c r="BQ727" s="14"/>
      <c r="BR727" s="14"/>
      <c r="BS727" s="14"/>
      <c r="BT727" s="14"/>
      <c r="BU727" s="14"/>
      <c r="BV727" s="14"/>
      <c r="BW727" s="14"/>
      <c r="BX727" s="14"/>
      <c r="BY727" s="14"/>
      <c r="BZ727" s="14"/>
      <c r="CA727" s="14"/>
      <c r="CB727" s="14"/>
      <c r="CC727" s="14"/>
      <c r="CD727" s="14"/>
      <c r="CE727" s="14"/>
      <c r="CF727" s="14"/>
      <c r="CG727" s="14"/>
      <c r="CH727" s="14"/>
      <c r="CI727" s="14"/>
      <c r="CJ727" s="14"/>
      <c r="CK727" s="14"/>
      <c r="CL727" s="14"/>
      <c r="CM727" s="14"/>
      <c r="CN727" s="14"/>
      <c r="CO727" s="14"/>
      <c r="CP727" s="14"/>
      <c r="CQ727" s="14"/>
      <c r="CR727" s="14"/>
      <c r="CS727" s="14"/>
      <c r="CT727" s="14"/>
      <c r="CU727" s="14"/>
      <c r="CV727" s="14"/>
      <c r="CW727" s="14"/>
      <c r="CX727" s="14"/>
      <c r="CY727" s="14"/>
      <c r="CZ727" s="14"/>
      <c r="DA727" s="14"/>
      <c r="DB727" s="14"/>
      <c r="DC727" s="14"/>
      <c r="DD727" s="14"/>
      <c r="DE727" s="14"/>
      <c r="DF727" s="14"/>
      <c r="DG727" s="14"/>
      <c r="DH727" s="14"/>
      <c r="DI727" s="14"/>
      <c r="DJ727" s="14"/>
      <c r="DK727" s="14"/>
      <c r="DL727" s="14"/>
      <c r="DM727" s="14"/>
      <c r="DN727" s="14"/>
      <c r="DO727" s="14"/>
      <c r="DP727" s="14"/>
      <c r="DQ727" s="14"/>
      <c r="DR727" s="14"/>
      <c r="DS727" s="14"/>
      <c r="DT727" s="14"/>
      <c r="DU727" s="14"/>
      <c r="DV727" s="14"/>
      <c r="DW727" s="14"/>
      <c r="DX727" s="14"/>
      <c r="DY727" s="14"/>
      <c r="DZ727" s="14"/>
      <c r="EA727" s="14"/>
      <c r="EB727" s="14"/>
      <c r="EC727" s="14"/>
      <c r="ED727" s="14"/>
      <c r="EE727" s="14"/>
      <c r="EF727" s="14"/>
      <c r="EG727" s="14"/>
      <c r="EH727" s="14"/>
      <c r="EI727" s="14"/>
      <c r="EJ727" s="14"/>
    </row>
    <row r="728" spans="1:140" x14ac:dyDescent="0.2">
      <c r="A728" s="14"/>
      <c r="B728" s="14"/>
      <c r="C728" s="1"/>
      <c r="D728" s="119"/>
      <c r="E728" s="121"/>
      <c r="F728" s="110"/>
      <c r="G728" s="122"/>
      <c r="H728" s="111"/>
      <c r="I728" s="1"/>
      <c r="J728" s="14"/>
      <c r="K728" s="14"/>
      <c r="L728" s="14"/>
      <c r="M728" s="14"/>
      <c r="N728" s="14"/>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c r="AS728" s="14"/>
      <c r="AT728" s="14"/>
      <c r="AU728" s="14"/>
      <c r="AV728" s="14"/>
      <c r="AW728" s="14"/>
      <c r="AX728" s="14"/>
      <c r="AY728" s="14"/>
      <c r="AZ728" s="14"/>
      <c r="BA728" s="14"/>
      <c r="BB728" s="14"/>
      <c r="BC728" s="14"/>
      <c r="BD728" s="14"/>
      <c r="BE728" s="14"/>
      <c r="BF728" s="14"/>
      <c r="BG728" s="14"/>
      <c r="BH728" s="14"/>
      <c r="BI728" s="14"/>
      <c r="BJ728" s="14"/>
      <c r="BK728" s="14"/>
      <c r="BL728" s="14"/>
      <c r="BM728" s="14"/>
      <c r="BN728" s="14"/>
      <c r="BO728" s="14"/>
      <c r="BP728" s="14"/>
      <c r="BQ728" s="14"/>
      <c r="BR728" s="14"/>
      <c r="BS728" s="14"/>
      <c r="BT728" s="14"/>
      <c r="BU728" s="14"/>
      <c r="BV728" s="14"/>
      <c r="BW728" s="14"/>
      <c r="BX728" s="14"/>
      <c r="BY728" s="14"/>
      <c r="BZ728" s="14"/>
      <c r="CA728" s="14"/>
      <c r="CB728" s="14"/>
      <c r="CC728" s="14"/>
      <c r="CD728" s="14"/>
      <c r="CE728" s="14"/>
      <c r="CF728" s="14"/>
      <c r="CG728" s="14"/>
      <c r="CH728" s="14"/>
      <c r="CI728" s="14"/>
      <c r="CJ728" s="14"/>
      <c r="CK728" s="14"/>
      <c r="CL728" s="14"/>
      <c r="CM728" s="14"/>
      <c r="CN728" s="14"/>
      <c r="CO728" s="14"/>
      <c r="CP728" s="14"/>
      <c r="CQ728" s="14"/>
      <c r="CR728" s="14"/>
      <c r="CS728" s="14"/>
      <c r="CT728" s="14"/>
      <c r="CU728" s="14"/>
      <c r="CV728" s="14"/>
      <c r="CW728" s="14"/>
      <c r="CX728" s="14"/>
      <c r="CY728" s="14"/>
      <c r="CZ728" s="14"/>
      <c r="DA728" s="14"/>
      <c r="DB728" s="14"/>
      <c r="DC728" s="14"/>
      <c r="DD728" s="14"/>
      <c r="DE728" s="14"/>
      <c r="DF728" s="14"/>
      <c r="DG728" s="14"/>
      <c r="DH728" s="14"/>
      <c r="DI728" s="14"/>
      <c r="DJ728" s="14"/>
      <c r="DK728" s="14"/>
      <c r="DL728" s="14"/>
      <c r="DM728" s="14"/>
      <c r="DN728" s="14"/>
      <c r="DO728" s="14"/>
      <c r="DP728" s="14"/>
      <c r="DQ728" s="14"/>
      <c r="DR728" s="14"/>
      <c r="DS728" s="14"/>
      <c r="DT728" s="14"/>
      <c r="DU728" s="14"/>
      <c r="DV728" s="14"/>
      <c r="DW728" s="14"/>
      <c r="DX728" s="14"/>
      <c r="DY728" s="14"/>
      <c r="DZ728" s="14"/>
      <c r="EA728" s="14"/>
      <c r="EB728" s="14"/>
      <c r="EC728" s="14"/>
      <c r="ED728" s="14"/>
      <c r="EE728" s="14"/>
      <c r="EF728" s="14"/>
      <c r="EG728" s="14"/>
      <c r="EH728" s="14"/>
      <c r="EI728" s="14"/>
      <c r="EJ728" s="14"/>
    </row>
    <row r="729" spans="1:140" x14ac:dyDescent="0.2">
      <c r="A729" s="14"/>
      <c r="B729" s="14"/>
      <c r="C729" s="1"/>
      <c r="D729" s="119"/>
      <c r="E729" s="121"/>
      <c r="F729" s="110"/>
      <c r="G729" s="122"/>
      <c r="H729" s="111"/>
      <c r="I729" s="1"/>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B729" s="14"/>
      <c r="BC729" s="14"/>
      <c r="BD729" s="14"/>
      <c r="BE729" s="14"/>
      <c r="BF729" s="14"/>
      <c r="BG729" s="14"/>
      <c r="BH729" s="14"/>
      <c r="BI729" s="14"/>
      <c r="BJ729" s="14"/>
      <c r="BK729" s="14"/>
      <c r="BL729" s="14"/>
      <c r="BM729" s="14"/>
      <c r="BN729" s="14"/>
      <c r="BO729" s="14"/>
      <c r="BP729" s="14"/>
      <c r="BQ729" s="14"/>
      <c r="BR729" s="14"/>
      <c r="BS729" s="14"/>
      <c r="BT729" s="14"/>
      <c r="BU729" s="14"/>
      <c r="BV729" s="14"/>
      <c r="BW729" s="14"/>
      <c r="BX729" s="14"/>
      <c r="BY729" s="14"/>
      <c r="BZ729" s="14"/>
      <c r="CA729" s="14"/>
      <c r="CB729" s="14"/>
      <c r="CC729" s="14"/>
      <c r="CD729" s="14"/>
      <c r="CE729" s="14"/>
      <c r="CF729" s="14"/>
      <c r="CG729" s="14"/>
      <c r="CH729" s="14"/>
      <c r="CI729" s="14"/>
      <c r="CJ729" s="14"/>
      <c r="CK729" s="14"/>
      <c r="CL729" s="14"/>
      <c r="CM729" s="14"/>
      <c r="CN729" s="14"/>
      <c r="CO729" s="14"/>
      <c r="CP729" s="14"/>
      <c r="CQ729" s="14"/>
      <c r="CR729" s="14"/>
      <c r="CS729" s="14"/>
      <c r="CT729" s="14"/>
      <c r="CU729" s="14"/>
      <c r="CV729" s="14"/>
      <c r="CW729" s="14"/>
      <c r="CX729" s="14"/>
      <c r="CY729" s="14"/>
      <c r="CZ729" s="14"/>
      <c r="DA729" s="14"/>
      <c r="DB729" s="14"/>
      <c r="DC729" s="14"/>
      <c r="DD729" s="14"/>
      <c r="DE729" s="14"/>
      <c r="DF729" s="14"/>
      <c r="DG729" s="14"/>
      <c r="DH729" s="14"/>
      <c r="DI729" s="14"/>
      <c r="DJ729" s="14"/>
      <c r="DK729" s="14"/>
      <c r="DL729" s="14"/>
      <c r="DM729" s="14"/>
      <c r="DN729" s="14"/>
      <c r="DO729" s="14"/>
      <c r="DP729" s="14"/>
      <c r="DQ729" s="14"/>
      <c r="DR729" s="14"/>
      <c r="DS729" s="14"/>
      <c r="DT729" s="14"/>
      <c r="DU729" s="14"/>
      <c r="DV729" s="14"/>
      <c r="DW729" s="14"/>
      <c r="DX729" s="14"/>
      <c r="DY729" s="14"/>
      <c r="DZ729" s="14"/>
      <c r="EA729" s="14"/>
      <c r="EB729" s="14"/>
      <c r="EC729" s="14"/>
      <c r="ED729" s="14"/>
      <c r="EE729" s="14"/>
      <c r="EF729" s="14"/>
      <c r="EG729" s="14"/>
      <c r="EH729" s="14"/>
      <c r="EI729" s="14"/>
      <c r="EJ729" s="14"/>
    </row>
    <row r="730" spans="1:140" x14ac:dyDescent="0.2">
      <c r="A730" s="14"/>
      <c r="B730" s="14"/>
      <c r="C730" s="1"/>
      <c r="D730" s="119"/>
      <c r="E730" s="121"/>
      <c r="F730" s="110"/>
      <c r="G730" s="122"/>
      <c r="H730" s="111"/>
      <c r="I730" s="1"/>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4"/>
      <c r="BC730" s="14"/>
      <c r="BD730" s="14"/>
      <c r="BE730" s="14"/>
      <c r="BF730" s="14"/>
      <c r="BG730" s="14"/>
      <c r="BH730" s="14"/>
      <c r="BI730" s="14"/>
      <c r="BJ730" s="14"/>
      <c r="BK730" s="14"/>
      <c r="BL730" s="14"/>
      <c r="BM730" s="14"/>
      <c r="BN730" s="14"/>
      <c r="BO730" s="14"/>
      <c r="BP730" s="14"/>
      <c r="BQ730" s="14"/>
      <c r="BR730" s="14"/>
      <c r="BS730" s="14"/>
      <c r="BT730" s="14"/>
      <c r="BU730" s="14"/>
      <c r="BV730" s="14"/>
      <c r="BW730" s="14"/>
      <c r="BX730" s="14"/>
      <c r="BY730" s="14"/>
      <c r="BZ730" s="14"/>
      <c r="CA730" s="14"/>
      <c r="CB730" s="14"/>
      <c r="CC730" s="14"/>
      <c r="CD730" s="14"/>
      <c r="CE730" s="14"/>
      <c r="CF730" s="14"/>
      <c r="CG730" s="14"/>
      <c r="CH730" s="14"/>
      <c r="CI730" s="14"/>
      <c r="CJ730" s="14"/>
      <c r="CK730" s="14"/>
      <c r="CL730" s="14"/>
      <c r="CM730" s="14"/>
      <c r="CN730" s="14"/>
      <c r="CO730" s="14"/>
      <c r="CP730" s="14"/>
      <c r="CQ730" s="14"/>
      <c r="CR730" s="14"/>
      <c r="CS730" s="14"/>
      <c r="CT730" s="14"/>
      <c r="CU730" s="14"/>
      <c r="CV730" s="14"/>
      <c r="CW730" s="14"/>
      <c r="CX730" s="14"/>
      <c r="CY730" s="14"/>
      <c r="CZ730" s="14"/>
      <c r="DA730" s="14"/>
      <c r="DB730" s="14"/>
      <c r="DC730" s="14"/>
      <c r="DD730" s="14"/>
      <c r="DE730" s="14"/>
      <c r="DF730" s="14"/>
      <c r="DG730" s="14"/>
      <c r="DH730" s="14"/>
      <c r="DI730" s="14"/>
      <c r="DJ730" s="14"/>
      <c r="DK730" s="14"/>
      <c r="DL730" s="14"/>
      <c r="DM730" s="14"/>
      <c r="DN730" s="14"/>
      <c r="DO730" s="14"/>
      <c r="DP730" s="14"/>
      <c r="DQ730" s="14"/>
      <c r="DR730" s="14"/>
      <c r="DS730" s="14"/>
      <c r="DT730" s="14"/>
      <c r="DU730" s="14"/>
      <c r="DV730" s="14"/>
      <c r="DW730" s="14"/>
      <c r="DX730" s="14"/>
      <c r="DY730" s="14"/>
      <c r="DZ730" s="14"/>
      <c r="EA730" s="14"/>
      <c r="EB730" s="14"/>
      <c r="EC730" s="14"/>
      <c r="ED730" s="14"/>
      <c r="EE730" s="14"/>
      <c r="EF730" s="14"/>
      <c r="EG730" s="14"/>
      <c r="EH730" s="14"/>
      <c r="EI730" s="14"/>
      <c r="EJ730" s="14"/>
    </row>
    <row r="731" spans="1:140" x14ac:dyDescent="0.2">
      <c r="A731" s="14"/>
      <c r="B731" s="14"/>
      <c r="C731" s="1"/>
      <c r="D731" s="119"/>
      <c r="E731" s="121"/>
      <c r="F731" s="110"/>
      <c r="G731" s="122"/>
      <c r="H731" s="111"/>
      <c r="I731" s="1"/>
      <c r="J731" s="14"/>
      <c r="K731" s="14"/>
      <c r="L731" s="14"/>
      <c r="M731" s="14"/>
      <c r="N731" s="14"/>
      <c r="O731" s="14"/>
      <c r="P731" s="14"/>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c r="AQ731" s="14"/>
      <c r="AR731" s="14"/>
      <c r="AS731" s="14"/>
      <c r="AT731" s="14"/>
      <c r="AU731" s="14"/>
      <c r="AV731" s="14"/>
      <c r="AW731" s="14"/>
      <c r="AX731" s="14"/>
      <c r="AY731" s="14"/>
      <c r="AZ731" s="14"/>
      <c r="BA731" s="14"/>
      <c r="BB731" s="14"/>
      <c r="BC731" s="14"/>
      <c r="BD731" s="14"/>
      <c r="BE731" s="14"/>
      <c r="BF731" s="14"/>
      <c r="BG731" s="14"/>
      <c r="BH731" s="14"/>
      <c r="BI731" s="14"/>
      <c r="BJ731" s="14"/>
      <c r="BK731" s="14"/>
      <c r="BL731" s="14"/>
      <c r="BM731" s="14"/>
      <c r="BN731" s="14"/>
      <c r="BO731" s="14"/>
      <c r="BP731" s="14"/>
      <c r="BQ731" s="14"/>
      <c r="BR731" s="14"/>
      <c r="BS731" s="14"/>
      <c r="BT731" s="14"/>
      <c r="BU731" s="14"/>
      <c r="BV731" s="14"/>
      <c r="BW731" s="14"/>
      <c r="BX731" s="14"/>
      <c r="BY731" s="14"/>
      <c r="BZ731" s="14"/>
      <c r="CA731" s="14"/>
      <c r="CB731" s="14"/>
      <c r="CC731" s="14"/>
      <c r="CD731" s="14"/>
      <c r="CE731" s="14"/>
      <c r="CF731" s="14"/>
      <c r="CG731" s="14"/>
      <c r="CH731" s="14"/>
      <c r="CI731" s="14"/>
      <c r="CJ731" s="14"/>
      <c r="CK731" s="14"/>
      <c r="CL731" s="14"/>
      <c r="CM731" s="14"/>
      <c r="CN731" s="14"/>
      <c r="CO731" s="14"/>
      <c r="CP731" s="14"/>
      <c r="CQ731" s="14"/>
      <c r="CR731" s="14"/>
      <c r="CS731" s="14"/>
      <c r="CT731" s="14"/>
      <c r="CU731" s="14"/>
      <c r="CV731" s="14"/>
      <c r="CW731" s="14"/>
      <c r="CX731" s="14"/>
      <c r="CY731" s="14"/>
      <c r="CZ731" s="14"/>
      <c r="DA731" s="14"/>
      <c r="DB731" s="14"/>
      <c r="DC731" s="14"/>
      <c r="DD731" s="14"/>
      <c r="DE731" s="14"/>
      <c r="DF731" s="14"/>
      <c r="DG731" s="14"/>
      <c r="DH731" s="14"/>
      <c r="DI731" s="14"/>
      <c r="DJ731" s="14"/>
      <c r="DK731" s="14"/>
      <c r="DL731" s="14"/>
      <c r="DM731" s="14"/>
      <c r="DN731" s="14"/>
      <c r="DO731" s="14"/>
      <c r="DP731" s="14"/>
      <c r="DQ731" s="14"/>
      <c r="DR731" s="14"/>
      <c r="DS731" s="14"/>
      <c r="DT731" s="14"/>
      <c r="DU731" s="14"/>
      <c r="DV731" s="14"/>
      <c r="DW731" s="14"/>
      <c r="DX731" s="14"/>
      <c r="DY731" s="14"/>
      <c r="DZ731" s="14"/>
      <c r="EA731" s="14"/>
      <c r="EB731" s="14"/>
      <c r="EC731" s="14"/>
      <c r="ED731" s="14"/>
      <c r="EE731" s="14"/>
      <c r="EF731" s="14"/>
      <c r="EG731" s="14"/>
      <c r="EH731" s="14"/>
      <c r="EI731" s="14"/>
      <c r="EJ731" s="14"/>
    </row>
    <row r="732" spans="1:140" x14ac:dyDescent="0.2">
      <c r="A732" s="14"/>
      <c r="B732" s="14"/>
      <c r="C732" s="1"/>
      <c r="D732" s="119"/>
      <c r="E732" s="121"/>
      <c r="F732" s="110"/>
      <c r="G732" s="122"/>
      <c r="H732" s="111"/>
      <c r="I732" s="1"/>
      <c r="J732" s="14"/>
      <c r="K732" s="14"/>
      <c r="L732" s="14"/>
      <c r="M732" s="14"/>
      <c r="N732" s="14"/>
      <c r="O732" s="14"/>
      <c r="P732" s="14"/>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c r="AR732" s="14"/>
      <c r="AS732" s="14"/>
      <c r="AT732" s="14"/>
      <c r="AU732" s="14"/>
      <c r="AV732" s="14"/>
      <c r="AW732" s="14"/>
      <c r="AX732" s="14"/>
      <c r="AY732" s="14"/>
      <c r="AZ732" s="14"/>
      <c r="BA732" s="14"/>
      <c r="BB732" s="14"/>
      <c r="BC732" s="14"/>
      <c r="BD732" s="14"/>
      <c r="BE732" s="14"/>
      <c r="BF732" s="14"/>
      <c r="BG732" s="14"/>
      <c r="BH732" s="14"/>
      <c r="BI732" s="14"/>
      <c r="BJ732" s="14"/>
      <c r="BK732" s="14"/>
      <c r="BL732" s="14"/>
      <c r="BM732" s="14"/>
      <c r="BN732" s="14"/>
      <c r="BO732" s="14"/>
      <c r="BP732" s="14"/>
      <c r="BQ732" s="14"/>
      <c r="BR732" s="14"/>
      <c r="BS732" s="14"/>
      <c r="BT732" s="14"/>
      <c r="BU732" s="14"/>
      <c r="BV732" s="14"/>
      <c r="BW732" s="14"/>
      <c r="BX732" s="14"/>
      <c r="BY732" s="14"/>
      <c r="BZ732" s="14"/>
      <c r="CA732" s="14"/>
      <c r="CB732" s="14"/>
      <c r="CC732" s="14"/>
      <c r="CD732" s="14"/>
      <c r="CE732" s="14"/>
      <c r="CF732" s="14"/>
      <c r="CG732" s="14"/>
      <c r="CH732" s="14"/>
      <c r="CI732" s="14"/>
      <c r="CJ732" s="14"/>
      <c r="CK732" s="14"/>
      <c r="CL732" s="14"/>
      <c r="CM732" s="14"/>
      <c r="CN732" s="14"/>
      <c r="CO732" s="14"/>
      <c r="CP732" s="14"/>
      <c r="CQ732" s="14"/>
      <c r="CR732" s="14"/>
      <c r="CS732" s="14"/>
      <c r="CT732" s="14"/>
      <c r="CU732" s="14"/>
      <c r="CV732" s="14"/>
      <c r="CW732" s="14"/>
      <c r="CX732" s="14"/>
      <c r="CY732" s="14"/>
      <c r="CZ732" s="14"/>
      <c r="DA732" s="14"/>
      <c r="DB732" s="14"/>
      <c r="DC732" s="14"/>
      <c r="DD732" s="14"/>
      <c r="DE732" s="14"/>
      <c r="DF732" s="14"/>
      <c r="DG732" s="14"/>
      <c r="DH732" s="14"/>
      <c r="DI732" s="14"/>
      <c r="DJ732" s="14"/>
      <c r="DK732" s="14"/>
      <c r="DL732" s="14"/>
      <c r="DM732" s="14"/>
      <c r="DN732" s="14"/>
      <c r="DO732" s="14"/>
      <c r="DP732" s="14"/>
      <c r="DQ732" s="14"/>
      <c r="DR732" s="14"/>
      <c r="DS732" s="14"/>
      <c r="DT732" s="14"/>
      <c r="DU732" s="14"/>
      <c r="DV732" s="14"/>
      <c r="DW732" s="14"/>
      <c r="DX732" s="14"/>
      <c r="DY732" s="14"/>
      <c r="DZ732" s="14"/>
      <c r="EA732" s="14"/>
      <c r="EB732" s="14"/>
      <c r="EC732" s="14"/>
      <c r="ED732" s="14"/>
      <c r="EE732" s="14"/>
      <c r="EF732" s="14"/>
      <c r="EG732" s="14"/>
      <c r="EH732" s="14"/>
      <c r="EI732" s="14"/>
      <c r="EJ732" s="14"/>
    </row>
    <row r="733" spans="1:140" x14ac:dyDescent="0.2">
      <c r="A733" s="14"/>
      <c r="B733" s="14"/>
      <c r="C733" s="1"/>
      <c r="D733" s="119"/>
      <c r="E733" s="121"/>
      <c r="F733" s="110"/>
      <c r="G733" s="122"/>
      <c r="H733" s="111"/>
      <c r="I733" s="1"/>
      <c r="J733" s="14"/>
      <c r="K733" s="14"/>
      <c r="L733" s="14"/>
      <c r="M733" s="14"/>
      <c r="N733" s="14"/>
      <c r="O733" s="14"/>
      <c r="P733" s="14"/>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c r="AQ733" s="14"/>
      <c r="AR733" s="14"/>
      <c r="AS733" s="14"/>
      <c r="AT733" s="14"/>
      <c r="AU733" s="14"/>
      <c r="AV733" s="14"/>
      <c r="AW733" s="14"/>
      <c r="AX733" s="14"/>
      <c r="AY733" s="14"/>
      <c r="AZ733" s="14"/>
      <c r="BA733" s="14"/>
      <c r="BB733" s="14"/>
      <c r="BC733" s="14"/>
      <c r="BD733" s="14"/>
      <c r="BE733" s="14"/>
      <c r="BF733" s="14"/>
      <c r="BG733" s="14"/>
      <c r="BH733" s="14"/>
      <c r="BI733" s="14"/>
      <c r="BJ733" s="14"/>
      <c r="BK733" s="14"/>
      <c r="BL733" s="14"/>
      <c r="BM733" s="14"/>
      <c r="BN733" s="14"/>
      <c r="BO733" s="14"/>
      <c r="BP733" s="14"/>
      <c r="BQ733" s="14"/>
      <c r="BR733" s="14"/>
      <c r="BS733" s="14"/>
      <c r="BT733" s="14"/>
      <c r="BU733" s="14"/>
      <c r="BV733" s="14"/>
      <c r="BW733" s="14"/>
      <c r="BX733" s="14"/>
      <c r="BY733" s="14"/>
      <c r="BZ733" s="14"/>
      <c r="CA733" s="14"/>
      <c r="CB733" s="14"/>
      <c r="CC733" s="14"/>
      <c r="CD733" s="14"/>
      <c r="CE733" s="14"/>
      <c r="CF733" s="14"/>
      <c r="CG733" s="14"/>
      <c r="CH733" s="14"/>
      <c r="CI733" s="14"/>
      <c r="CJ733" s="14"/>
      <c r="CK733" s="14"/>
      <c r="CL733" s="14"/>
      <c r="CM733" s="14"/>
      <c r="CN733" s="14"/>
      <c r="CO733" s="14"/>
      <c r="CP733" s="14"/>
      <c r="CQ733" s="14"/>
      <c r="CR733" s="14"/>
      <c r="CS733" s="14"/>
      <c r="CT733" s="14"/>
      <c r="CU733" s="14"/>
      <c r="CV733" s="14"/>
      <c r="CW733" s="14"/>
      <c r="CX733" s="14"/>
      <c r="CY733" s="14"/>
      <c r="CZ733" s="14"/>
      <c r="DA733" s="14"/>
      <c r="DB733" s="14"/>
      <c r="DC733" s="14"/>
      <c r="DD733" s="14"/>
      <c r="DE733" s="14"/>
      <c r="DF733" s="14"/>
      <c r="DG733" s="14"/>
      <c r="DH733" s="14"/>
      <c r="DI733" s="14"/>
      <c r="DJ733" s="14"/>
      <c r="DK733" s="14"/>
      <c r="DL733" s="14"/>
      <c r="DM733" s="14"/>
      <c r="DN733" s="14"/>
      <c r="DO733" s="14"/>
      <c r="DP733" s="14"/>
      <c r="DQ733" s="14"/>
      <c r="DR733" s="14"/>
      <c r="DS733" s="14"/>
      <c r="DT733" s="14"/>
      <c r="DU733" s="14"/>
      <c r="DV733" s="14"/>
      <c r="DW733" s="14"/>
      <c r="DX733" s="14"/>
      <c r="DY733" s="14"/>
      <c r="DZ733" s="14"/>
      <c r="EA733" s="14"/>
      <c r="EB733" s="14"/>
      <c r="EC733" s="14"/>
      <c r="ED733" s="14"/>
      <c r="EE733" s="14"/>
      <c r="EF733" s="14"/>
      <c r="EG733" s="14"/>
      <c r="EH733" s="14"/>
      <c r="EI733" s="14"/>
      <c r="EJ733" s="14"/>
    </row>
    <row r="734" spans="1:140" x14ac:dyDescent="0.2">
      <c r="A734" s="14"/>
      <c r="B734" s="14"/>
      <c r="C734" s="1"/>
      <c r="D734" s="119"/>
      <c r="E734" s="121"/>
      <c r="F734" s="110"/>
      <c r="G734" s="122"/>
      <c r="H734" s="111"/>
    </row>
  </sheetData>
  <sheetProtection algorithmName="SHA-512" hashValue="5HrZkDCM6FmfNtcHhVQDvqhcH/dhiGA48yabUcNqFATVMqfxLHtSJupz+jdi3dPx1U6y8WBsrr1Nfi1Itmioaw==" saltValue="VHsy1oqXxc8tpXLl+9BQ8A==" spinCount="100000" sheet="1" formatCells="0" formatColumns="0" formatRows="0" insertColumns="0" insertRows="0" insertHyperlinks="0" deleteColumns="0" deleteRows="0" selectLockedCells="1" sort="0" autoFilter="0" pivotTables="0"/>
  <autoFilter ref="A13:EJ695" xr:uid="{00000000-0009-0000-0000-000000000000}"/>
  <customSheetViews>
    <customSheetView guid="{B535EED3-096A-4559-AE37-6359A35C71B4}" scale="85" showPageBreaks="1" fitToPage="1" printArea="1" showAutoFilter="1" hiddenColumns="1" view="pageBreakPreview" topLeftCell="A7">
      <pane xSplit="37" ySplit="7" topLeftCell="AM512" activePane="bottomRight" state="frozen"/>
      <selection pane="bottomRight" activeCell="D469" sqref="D469"/>
      <rowBreaks count="11" manualBreakCount="11">
        <brk id="37" max="8" man="1"/>
        <brk id="83" max="8" man="1"/>
        <brk id="132" max="8" man="1"/>
        <brk id="182" max="8" man="1"/>
        <brk id="232" max="8" man="1"/>
        <brk id="282" max="8" man="1"/>
        <brk id="333" max="8" man="1"/>
        <brk id="383" max="8" man="1"/>
        <brk id="433" max="8" man="1"/>
        <brk id="482" max="8" man="1"/>
        <brk id="531" max="8" man="1"/>
      </rowBreaks>
      <pageMargins left="0.23622047244094491" right="0.23622047244094491" top="0.55118110236220474" bottom="0.55118110236220474" header="0.51181102362204722" footer="0.31496062992125984"/>
      <printOptions horizontalCentered="1"/>
      <pageSetup paperSize="256" scale="76" firstPageNumber="0" fitToHeight="0" orientation="landscape"/>
      <headerFooter alignWithMargins="0">
        <oddFooter>&amp;R&amp;9PÁG. &amp;P/&amp;N</oddFooter>
      </headerFooter>
      <autoFilter ref="B1:EK1" xr:uid="{F140CECB-6373-4469-8346-BAAE9B4C1B5B}"/>
    </customSheetView>
    <customSheetView guid="{3B8348FD-7A00-44FD-ACF5-E6A19592872E}" showPageBreaks="1" printArea="1" showAutoFilter="1" hiddenColumns="1" view="pageBreakPreview">
      <selection activeCell="G426" sqref="G426"/>
      <pageMargins left="0.23622047244094491" right="0.23622047244094491" top="0.74803149606299213" bottom="0.74803149606299213" header="0.51181102362204722" footer="0.31496062992125984"/>
      <printOptions horizontalCentered="1"/>
      <pageSetup paperSize="9" scale="77" firstPageNumber="0" fitToHeight="16" orientation="landscape" verticalDpi="300"/>
      <headerFooter alignWithMargins="0">
        <oddFooter>&amp;R&amp;9PÁG. &amp;P/&amp;N</oddFooter>
      </headerFooter>
      <autoFilter ref="B1:J1" xr:uid="{F066AF5E-6DB3-4EB0-A16F-2FA8342D6146}"/>
    </customSheetView>
  </customSheetViews>
  <mergeCells count="216">
    <mergeCell ref="A655:B655"/>
    <mergeCell ref="A666:B666"/>
    <mergeCell ref="A674:B674"/>
    <mergeCell ref="A677:B677"/>
    <mergeCell ref="A679:B679"/>
    <mergeCell ref="A681:B681"/>
    <mergeCell ref="A627:B627"/>
    <mergeCell ref="A630:B630"/>
    <mergeCell ref="A634:B634"/>
    <mergeCell ref="A639:B639"/>
    <mergeCell ref="A646:B646"/>
    <mergeCell ref="A649:B649"/>
    <mergeCell ref="A651:B651"/>
    <mergeCell ref="A443:B443"/>
    <mergeCell ref="A623:B623"/>
    <mergeCell ref="A624:B624"/>
    <mergeCell ref="A501:B501"/>
    <mergeCell ref="A507:B507"/>
    <mergeCell ref="A522:B522"/>
    <mergeCell ref="A514:B514"/>
    <mergeCell ref="A510:B510"/>
    <mergeCell ref="A530:B530"/>
    <mergeCell ref="A534:B534"/>
    <mergeCell ref="A538:B538"/>
    <mergeCell ref="A539:B539"/>
    <mergeCell ref="A542:B542"/>
    <mergeCell ref="A545:B545"/>
    <mergeCell ref="A547:B547"/>
    <mergeCell ref="A551:B551"/>
    <mergeCell ref="A556:B556"/>
    <mergeCell ref="A619:B619"/>
    <mergeCell ref="A532:B532"/>
    <mergeCell ref="A444:B444"/>
    <mergeCell ref="A446:B446"/>
    <mergeCell ref="A449:B449"/>
    <mergeCell ref="A454:B454"/>
    <mergeCell ref="A491:B491"/>
    <mergeCell ref="A388:B388"/>
    <mergeCell ref="A392:B392"/>
    <mergeCell ref="A394:B394"/>
    <mergeCell ref="A415:B415"/>
    <mergeCell ref="A399:B399"/>
    <mergeCell ref="A403:B403"/>
    <mergeCell ref="A404:B404"/>
    <mergeCell ref="A439:B439"/>
    <mergeCell ref="A407:B407"/>
    <mergeCell ref="A410:B410"/>
    <mergeCell ref="A419:B419"/>
    <mergeCell ref="A423:B423"/>
    <mergeCell ref="A424:B424"/>
    <mergeCell ref="A427:B427"/>
    <mergeCell ref="A430:B430"/>
    <mergeCell ref="A435:B435"/>
    <mergeCell ref="A361:B361"/>
    <mergeCell ref="A362:B362"/>
    <mergeCell ref="A365:B365"/>
    <mergeCell ref="A368:B368"/>
    <mergeCell ref="A370:B370"/>
    <mergeCell ref="A375:B375"/>
    <mergeCell ref="A380:B380"/>
    <mergeCell ref="A384:B384"/>
    <mergeCell ref="A385:B385"/>
    <mergeCell ref="A308:B308"/>
    <mergeCell ref="A313:B313"/>
    <mergeCell ref="A348:B348"/>
    <mergeCell ref="A353:B353"/>
    <mergeCell ref="A357:B357"/>
    <mergeCell ref="A346:B346"/>
    <mergeCell ref="A317:B317"/>
    <mergeCell ref="A318:B318"/>
    <mergeCell ref="A320:B320"/>
    <mergeCell ref="A324:B324"/>
    <mergeCell ref="A329:B329"/>
    <mergeCell ref="A334:B334"/>
    <mergeCell ref="A338:B338"/>
    <mergeCell ref="A339:B339"/>
    <mergeCell ref="A342:B342"/>
    <mergeCell ref="A296:B296"/>
    <mergeCell ref="A297:B297"/>
    <mergeCell ref="A299:B299"/>
    <mergeCell ref="A303:B303"/>
    <mergeCell ref="A277:B277"/>
    <mergeCell ref="A280:B280"/>
    <mergeCell ref="A284:B284"/>
    <mergeCell ref="A289:B289"/>
    <mergeCell ref="A292:B292"/>
    <mergeCell ref="A263:B263"/>
    <mergeCell ref="A272:B272"/>
    <mergeCell ref="A276:B276"/>
    <mergeCell ref="A253:B253"/>
    <mergeCell ref="A257:B257"/>
    <mergeCell ref="A258:B258"/>
    <mergeCell ref="A260:B260"/>
    <mergeCell ref="A268:B268"/>
    <mergeCell ref="A237:B237"/>
    <mergeCell ref="A238:B238"/>
    <mergeCell ref="A241:B241"/>
    <mergeCell ref="A244:B244"/>
    <mergeCell ref="A249:B249"/>
    <mergeCell ref="A221:B221"/>
    <mergeCell ref="A224:B224"/>
    <mergeCell ref="A229:B229"/>
    <mergeCell ref="A233:B233"/>
    <mergeCell ref="A213:B213"/>
    <mergeCell ref="A217:B217"/>
    <mergeCell ref="A218:B218"/>
    <mergeCell ref="A202:B202"/>
    <mergeCell ref="A203:B203"/>
    <mergeCell ref="A205:B205"/>
    <mergeCell ref="A208:B208"/>
    <mergeCell ref="A188:B188"/>
    <mergeCell ref="A190:B190"/>
    <mergeCell ref="A193:B193"/>
    <mergeCell ref="A198:B198"/>
    <mergeCell ref="A174:B174"/>
    <mergeCell ref="A179:B179"/>
    <mergeCell ref="A183:B183"/>
    <mergeCell ref="A187:B187"/>
    <mergeCell ref="A164:B164"/>
    <mergeCell ref="A168:B168"/>
    <mergeCell ref="A169:B169"/>
    <mergeCell ref="A172:B172"/>
    <mergeCell ref="A149:B149"/>
    <mergeCell ref="A150:B150"/>
    <mergeCell ref="A152:B152"/>
    <mergeCell ref="A155:B155"/>
    <mergeCell ref="A160:B160"/>
    <mergeCell ref="A111:B111"/>
    <mergeCell ref="A136:B136"/>
    <mergeCell ref="A140:B140"/>
    <mergeCell ref="A145:B145"/>
    <mergeCell ref="A129:B129"/>
    <mergeCell ref="A133:B133"/>
    <mergeCell ref="A134:B134"/>
    <mergeCell ref="G688:H688"/>
    <mergeCell ref="F9:G9"/>
    <mergeCell ref="F11:G11"/>
    <mergeCell ref="R11:X11"/>
    <mergeCell ref="A15:B15"/>
    <mergeCell ref="K11:Q11"/>
    <mergeCell ref="G686:H686"/>
    <mergeCell ref="A50:B50"/>
    <mergeCell ref="A31:B31"/>
    <mergeCell ref="A34:B34"/>
    <mergeCell ref="A37:B37"/>
    <mergeCell ref="A14:B14"/>
    <mergeCell ref="A30:B30"/>
    <mergeCell ref="A70:B70"/>
    <mergeCell ref="A46:B46"/>
    <mergeCell ref="A26:B26"/>
    <mergeCell ref="A21:B21"/>
    <mergeCell ref="A91:B91"/>
    <mergeCell ref="A96:B96"/>
    <mergeCell ref="A100:B100"/>
    <mergeCell ref="A80:B80"/>
    <mergeCell ref="A18:B18"/>
    <mergeCell ref="A42:B42"/>
    <mergeCell ref="A51:B51"/>
    <mergeCell ref="K1:L2"/>
    <mergeCell ref="EI11:EJ11"/>
    <mergeCell ref="AM11:AS11"/>
    <mergeCell ref="AT11:AZ11"/>
    <mergeCell ref="BA11:BG11"/>
    <mergeCell ref="BH11:BN11"/>
    <mergeCell ref="BV11:CB11"/>
    <mergeCell ref="EG11:EH11"/>
    <mergeCell ref="DZ11:EF11"/>
    <mergeCell ref="DS11:DY11"/>
    <mergeCell ref="CQ11:CW11"/>
    <mergeCell ref="CX11:DD11"/>
    <mergeCell ref="CC11:CI11"/>
    <mergeCell ref="BO11:BU11"/>
    <mergeCell ref="DE11:DK11"/>
    <mergeCell ref="DL11:DR11"/>
    <mergeCell ref="CJ11:CP11"/>
    <mergeCell ref="Y11:AE11"/>
    <mergeCell ref="AF11:AL11"/>
    <mergeCell ref="A53:B53"/>
    <mergeCell ref="A56:B56"/>
    <mergeCell ref="A126:B126"/>
    <mergeCell ref="D1:I1"/>
    <mergeCell ref="D2:I2"/>
    <mergeCell ref="D3:I3"/>
    <mergeCell ref="F7:G7"/>
    <mergeCell ref="A61:B61"/>
    <mergeCell ref="A66:B66"/>
    <mergeCell ref="A71:B71"/>
    <mergeCell ref="A75:B75"/>
    <mergeCell ref="A84:B84"/>
    <mergeCell ref="A85:B85"/>
    <mergeCell ref="A88:B88"/>
    <mergeCell ref="A115:B115"/>
    <mergeCell ref="A116:B116"/>
    <mergeCell ref="A118:B118"/>
    <mergeCell ref="A121:B121"/>
    <mergeCell ref="A101:B101"/>
    <mergeCell ref="A103:B103"/>
    <mergeCell ref="A106:B106"/>
    <mergeCell ref="A458:B458"/>
    <mergeCell ref="A459:B459"/>
    <mergeCell ref="A462:B462"/>
    <mergeCell ref="A465:B465"/>
    <mergeCell ref="A475:B475"/>
    <mergeCell ref="A470:B470"/>
    <mergeCell ref="A467:B467"/>
    <mergeCell ref="A494:B494"/>
    <mergeCell ref="A617:B617"/>
    <mergeCell ref="A572:B572"/>
    <mergeCell ref="A576:B576"/>
    <mergeCell ref="A579:B579"/>
    <mergeCell ref="A586:B586"/>
    <mergeCell ref="A592:B592"/>
    <mergeCell ref="A595:B595"/>
    <mergeCell ref="A599:B599"/>
    <mergeCell ref="A607:B607"/>
    <mergeCell ref="A615:B615"/>
  </mergeCells>
  <phoneticPr fontId="20" type="noConversion"/>
  <conditionalFormatting sqref="EA269:EF275 DT269:DY275 DM269:DR275 DF269:DK275 CY269:DD275 CR269:CW275 CK269:CP275 CD269:CI275 BW269:CB275 BP269:BU275 BI269:BN275 AU269:AZ275 AN269:AS275 AG269:AL275 Z269:AE275 S269:X275 L269:Q275 BB269:BG275 L290:Q295 S290:X295 Z290:AE295 AG290:AL295 AN290:AS295 AU290:AZ295 BB290:BG295 BI290:BN295 BP290:BU295 BW290:CB295 CD290:CI295 CK290:CP295 CR290:CW295 CY290:DD295 DF290:DK295 DM290:DR295 DT290:DY295 EA290:EF295 Q278:Q295 L250:Q256 S250:X256 Z250:AE256 AG250:AL256 AN250:AS256 AU250:AZ256 BB250:BG256 BI250:BN256 BP250:BU256 BW250:CB256 CD250:CI256 CK250:CP256 CR250:CW256 CY250:DD256 DF250:DK256 DM250:DR256 DT250:DY256 EA250:EF256 L230:Q236 S230:X236 Z230:AE236 AG230:AL236 AN230:AS236 AU230:AZ236 BB230:BG236 BI230:BN236 BP230:BU236 BW230:CB236 CD230:CI236 CK230:CP236 CR230:CW236 CY230:DD236 DF230:DK236 DM230:DR236 DT230:DY236 EA230:EF236 Q219:Q235 L213:Q216 S213:X216 Q204:Q215 Z213:AE216 AG213:AL216 AN213:AS216 AU213:AZ216 BB213:BG216 BI213:BN216 BP213:BU216 BW213:CB216 CD213:CI216 CK213:CP216 CR213:CW216 CY213:DD216 DF213:DK216 DM213:DR216 DT213:DY216 EA213:EF216 L198:Q201 S198:X201 Z198:AE201 AG198:AL201 AN198:AS201 AU198:AZ201 BB198:BG201 BI198:BN201 BP198:BU201 BW198:CB201 CD198:CI201 CK198:CP201 CR198:CW201 CY198:DD201 DF198:DK201 DM198:DR201 DT198:DY201 EA198:EF201 L180:Q186 S180:X186 Z180:AE186 AG180:AL186 AN180:AS186 AU180:AZ186 BB180:BG186 BI180:BN186 BP180:BU186 BW180:CB186 CD180:CI186 CK180:CP186 CR180:CW186 CY180:DD186 DF180:DK186 DM180:DR186 DT180:DY186 EA180:EF186 L161:Q167 S161:X167 Q151:Q166 Z161:AE167 AG161:AL167 AN161:AS167 AU161:AZ167 BB161:BG167 BI161:BN167 BP161:BU167 BW161:CB167 CD161:CI167 CK161:CP167 CR161:CW167 CY161:DD167 DF161:DK167 DM161:DR167 DT161:DY167 EA161:EF167 L145:Q148 S145:X148 Z145:AE148 AG145:AL148 AN145:AS148 AU145:AZ148 BB145:BG148 BI145:BN148 BP145:BU148 BW145:CB148 CD145:CI148 CK145:CP148 CR145:CW148 CY145:DD148 DF145:DK148 DM145:DR148 DT145:DY148 EA145:EF148 L43:P49 L80:Q83 S80:X83 Z80:AE83 AG80:AL83 AN80:AS83 AU80:AZ83 BB80:BG83 BI80:BN83 BP80:BU83 BW80:CB83 CD80:CI83 CK80:CP83 CR80:CW83 CY80:DD83 DF80:DK83 DM80:DR83 DT80:DY83 EA80:EF83 L62:Q69 S43:X49 S62:X69 Q52:Q69 Q31:Q49 Z43:AE49 Z62:AE69 AG43:AL49 AG62:AL69 AN43:AS49 AN62:AS69 AU43:AZ49 AU62:AZ69 BB43:BG49 BB62:BG69 BI43:BN49 BI62:BN69 BP43:BU49 BP62:BU69 BW43:CB49 BW62:CB69 CD43:CI49 CD62:CI69 CK43:CP49 CK62:CP69 CR43:CW49 CR62:CW69 CY43:DD49 CY62:DD69 DF43:DK49 DF62:DK69 DM43:DR49 DM62:DR69 DT43:DY49 DT62:DY69 EA43:EF49 EA62:EF69 Q72:Q79 Q86:Q98 EA96:EF99 DT96:DY99 DM96:DR99 DF96:DK99 CY96:DD99 CR96:CW99 CK96:CP99 CD96:CI99 BW96:CB99 BP96:BU99 BI96:BN99 AU96:AZ99 AN96:AS99 AG96:AL99 Z96:AE99 S96:X99 L96:Q99 BB96:BG99 L111:Q114 S111:X114 Q102:Q113 Z111:AE114 AG111:AL114 AN111:AS114 AU111:AZ114 BB111:BG114 BI111:BN114 BP111:BU114 BW111:CB114 CD111:CI114 CK111:CP114 CR111:CW114 CY111:DD114 DF111:DK114 DM111:DR114 DT111:DY114 EA111:EF114 L127:P128 Q117:Q132 S127:X132 L129:Q132 Z127:AE132 AG127:AL132 AN127:AS132 AU127:AZ132 BB127:BG132 BI127:BN132 BP127:BU132 BW127:CB132 CD127:CI132 CK127:CP132 CR127:CW132 CY127:DD132 DF127:DK132 DM127:DR132 DT127:DY132 EA127:EF132 Q135:Q147 Q170:Q185 Q189:Q200 Q239:Q255 Q259:Q274 Q298:Q315 L309:Q442 EA309:EF442 DT309:DY442 DM309:DR442 DF309:DK442 CY309:DD442 CR309:CW442 CK309:CP442 CD309:CI442 BW309:CB442 BP309:BU442 BI309:BN442 BB309:BG442 AU309:AZ442 AN309:AS442 AG309:AL442 Z309:AE442 S309:X442 L494:Q498 EA494:EF498 DT494:DY498 DM494:DR498 DF494:DK498 CY494:DD498 CR494:CW498 CK494:CP498 CD494:CI498 BW494:CB498 BP494:BU498 BI494:BN498 BB494:BG498 AU494:AZ498 AN494:AS498 AG494:AL498 Z494:AE498 S494:X498 S500:X500 Z500:AE500 AG500:AL500 AN500:AS500 AU500:AZ500 BB500:BG500 BI500:BN500 BP500:BU500 BW500:CB500 CD500:CI500 CK500:CP500 CR500:CW500 CY500:DD500 DF500:DK500 DM500:DR500 DT500:DY500 EA500:EF500 L500:Q500 S638:X638 Z638:AE638 AG638:AL638 AN638:AS638 AU638:AZ638 BB638:BG638 BI638:BN638 BP638:BU638 BW638:CB638 CD638:CI638 CK638:CP638 CR638:CW638 CY638:DD638 DF638:DK638 DM638:DR638 DT638:DY638 EA638:EF638 L638:Q638 L666:Q673 EA666:EF673 DT666:DY673 DM666:DR673 DF666:DK673 CY666:DD673 CR666:CW673 CK666:CP673 CD666:CI673 BW666:CB673 BP666:BU673 BI666:BN673 BB666:BG673 AU666:AZ673 AN666:AS673 AG666:AL673 Z666:AE673 S666:X673">
    <cfRule type="cellIs" dxfId="157" priority="3030" stopIfTrue="1" operator="greaterThan">
      <formula>0</formula>
    </cfRule>
  </conditionalFormatting>
  <conditionalFormatting sqref="EI14:EI442 EI494:EI498 EI500 EI638 EI666:EI673 EI686:EI687">
    <cfRule type="cellIs" dxfId="156" priority="3031" stopIfTrue="1" operator="greaterThan">
      <formula>1</formula>
    </cfRule>
  </conditionalFormatting>
  <conditionalFormatting sqref="L459:Q459 EA459:EF459 DT459:DY459 DM459:DR459 DF459:DK459 CY459:DD459 CR459:CW459 CK459:CP459 CD459:CI459 BW459:CB459 BP459:BU459 BI459:BN459 BB459:BG459 AU459:AZ459 AN459:AS459 AG459:AL459 Z459:AE459 S459:X459">
    <cfRule type="cellIs" dxfId="155" priority="403" stopIfTrue="1" operator="greaterThan">
      <formula>0</formula>
    </cfRule>
  </conditionalFormatting>
  <conditionalFormatting sqref="EI459">
    <cfRule type="cellIs" dxfId="154" priority="404" stopIfTrue="1" operator="greaterThan">
      <formula>1</formula>
    </cfRule>
  </conditionalFormatting>
  <conditionalFormatting sqref="L460:Q461 EA460:EF461 DT460:DY461 DM460:DR461 DF460:DK461 CY460:DD461 CR460:CW461 CK460:CP461 CD460:CI461 BW460:CB461 BP460:BU461 BI460:BN461 BB460:BG461 AU460:AZ461 AN460:AS461 AG460:AL461 Z460:AE461 S460:X461">
    <cfRule type="cellIs" dxfId="153" priority="401" stopIfTrue="1" operator="greaterThan">
      <formula>0</formula>
    </cfRule>
  </conditionalFormatting>
  <conditionalFormatting sqref="EI460:EI461">
    <cfRule type="cellIs" dxfId="152" priority="402" stopIfTrue="1" operator="greaterThan">
      <formula>1</formula>
    </cfRule>
  </conditionalFormatting>
  <conditionalFormatting sqref="S458:X458 Z458:AE458 AG458:AL458 AN458:AS458 AU458:AZ458 BB458:BG458 BI458:BN458 BP458:BU458 BW458:CB458 CD458:CI458 CK458:CP458 CR458:CW458 CY458:DD458 DF458:DK458 DM458:DR458 DT458:DY458 EA458:EF458 L458:Q458">
    <cfRule type="cellIs" dxfId="151" priority="407" stopIfTrue="1" operator="greaterThan">
      <formula>0</formula>
    </cfRule>
  </conditionalFormatting>
  <conditionalFormatting sqref="EI458">
    <cfRule type="cellIs" dxfId="150" priority="408" stopIfTrue="1" operator="greaterThan">
      <formula>1</formula>
    </cfRule>
  </conditionalFormatting>
  <conditionalFormatting sqref="L462:Q464 EA462:EF464 DT462:DY464 DM462:DR464 DF462:DK464 CY462:DD464 CR462:CW464 CK462:CP464 CD462:CI464 BW462:CB464 BP462:BU464 BI462:BN464 BB462:BG464 AU462:AZ464 AN462:AS464 AG462:AL464 Z462:AE464 S462:X464">
    <cfRule type="cellIs" dxfId="149" priority="405" stopIfTrue="1" operator="greaterThan">
      <formula>0</formula>
    </cfRule>
  </conditionalFormatting>
  <conditionalFormatting sqref="EI462:EI464">
    <cfRule type="cellIs" dxfId="148" priority="406" stopIfTrue="1" operator="greaterThan">
      <formula>1</formula>
    </cfRule>
  </conditionalFormatting>
  <conditionalFormatting sqref="L465:Q466 EA465:EF466 DT465:DY466 DM465:DR466 DF465:DK466 CY465:DD466 CR465:CW466 CK465:CP466 CD465:CI466 BW465:CB466 BP465:BU466 BI465:BN466 BB465:BG466 AU465:AZ466 AN465:AS466 AG465:AL466 Z465:AE466 S465:X466">
    <cfRule type="cellIs" dxfId="147" priority="397" stopIfTrue="1" operator="greaterThan">
      <formula>0</formula>
    </cfRule>
  </conditionalFormatting>
  <conditionalFormatting sqref="EI465:EI466">
    <cfRule type="cellIs" dxfId="146" priority="398" stopIfTrue="1" operator="greaterThan">
      <formula>1</formula>
    </cfRule>
  </conditionalFormatting>
  <conditionalFormatting sqref="L475:Q477 EA475:EF477 DT475:DY477 DM475:DR477 DF475:DK477 CY475:DD477 CR475:CW477 CK475:CP477 CD475:CI477 BW475:CB477 BP475:BU477 BI475:BN477 BB475:BG477 AU475:AZ477 AN475:AS477 AG475:AL477 Z475:AE477 S475:X477 S488:X490 Z488:AE490 AG488:AL490 AN488:AS490 AU488:AZ490 BB488:BG490 BI488:BN490 BP488:BU490 BW488:CB490 CD488:CI490 CK488:CP490 CR488:CW490 CY488:DD490 DF488:DK490 DM488:DR490 DT488:DY490 EA488:EF490 L488:Q490">
    <cfRule type="cellIs" dxfId="145" priority="395" stopIfTrue="1" operator="greaterThan">
      <formula>0</formula>
    </cfRule>
  </conditionalFormatting>
  <conditionalFormatting sqref="EI475:EI477 EI488:EI490">
    <cfRule type="cellIs" dxfId="144" priority="396" stopIfTrue="1" operator="greaterThan">
      <formula>1</formula>
    </cfRule>
  </conditionalFormatting>
  <conditionalFormatting sqref="L470:Q474 EA470:EF474 DT470:DY474 DM470:DR474 DF470:DK474 CY470:DD474 CR470:CW474 CK470:CP474 CD470:CI474 BW470:CB474 BP470:BU474 BI470:BN474 BB470:BG474 AU470:AZ474 AN470:AS474 AG470:AL474 Z470:AE474 S470:X474">
    <cfRule type="cellIs" dxfId="143" priority="393" stopIfTrue="1" operator="greaterThan">
      <formula>0</formula>
    </cfRule>
  </conditionalFormatting>
  <conditionalFormatting sqref="EI470:EI474">
    <cfRule type="cellIs" dxfId="142" priority="394" stopIfTrue="1" operator="greaterThan">
      <formula>1</formula>
    </cfRule>
  </conditionalFormatting>
  <conditionalFormatting sqref="L467:Q469 EA467:EF469 DT467:DY469 DM467:DR469 DF467:DK469 CY467:DD469 CR467:CW469 CK467:CP469 CD467:CI469 BW467:CB469 BP467:BU469 BI467:BN469 BB467:BG469 AU467:AZ469 AN467:AS469 AG467:AL469 Z467:AE469 S467:X469">
    <cfRule type="cellIs" dxfId="141" priority="391" stopIfTrue="1" operator="greaterThan">
      <formula>0</formula>
    </cfRule>
  </conditionalFormatting>
  <conditionalFormatting sqref="EI467:EI469">
    <cfRule type="cellIs" dxfId="140" priority="392" stopIfTrue="1" operator="greaterThan">
      <formula>1</formula>
    </cfRule>
  </conditionalFormatting>
  <conditionalFormatting sqref="L453:Q453 EA453:EF453 DT453:DY453 DM453:DR453 DF453:DK453 CY453:DD453 CR453:CW453 CK453:CP453 CD453:CI453 BW453:CB453 BP453:BU453 BI453:BN453 BB453:BG453 AU453:AZ453 AN453:AS453 AG453:AL453 Z453:AE453 S453:X453">
    <cfRule type="cellIs" dxfId="139" priority="385" stopIfTrue="1" operator="greaterThan">
      <formula>0</formula>
    </cfRule>
  </conditionalFormatting>
  <conditionalFormatting sqref="EI453">
    <cfRule type="cellIs" dxfId="138" priority="386" stopIfTrue="1" operator="greaterThan">
      <formula>1</formula>
    </cfRule>
  </conditionalFormatting>
  <conditionalFormatting sqref="L443:Q444 EA443:EF444 DT443:DY444 DM443:DR444 DF443:DK444 CY443:DD444 CR443:CW444 CK443:CP444 CD443:CI444 BW443:CB444 BP443:BU444 BI443:BN444 BB443:BG444 AU443:AZ444 AN443:AS444 AG443:AL444 Z443:AE444 S443:X444">
    <cfRule type="cellIs" dxfId="137" priority="389" stopIfTrue="1" operator="greaterThan">
      <formula>0</formula>
    </cfRule>
  </conditionalFormatting>
  <conditionalFormatting sqref="EI443:EI444">
    <cfRule type="cellIs" dxfId="136" priority="390" stopIfTrue="1" operator="greaterThan">
      <formula>1</formula>
    </cfRule>
  </conditionalFormatting>
  <conditionalFormatting sqref="S449:X452 Z449:AE452 AG449:AL452 AN449:AS452 AU449:AZ452 BB449:BG452 BI449:BN452 BP449:BU452 BW449:CB452 CD449:CI452 CK449:CP452 CR449:CW452 CY449:DD452 DF449:DK452 DM449:DR452 DT449:DY452 EA449:EF452 L449:Q452 S454:X457 Z454:AE457 AG454:AL457 AN454:AS457 AU454:AZ457 BB454:BG457 BI454:BN457 BP454:BU457 BW454:CB457 CD454:CI457 CK454:CP457 CR454:CW457 CY454:DD457 DF454:DK457 DM454:DR457 DT454:DY457 EA454:EF457 L454:Q457">
    <cfRule type="cellIs" dxfId="135" priority="387" stopIfTrue="1" operator="greaterThan">
      <formula>0</formula>
    </cfRule>
  </conditionalFormatting>
  <conditionalFormatting sqref="EI449:EI452 EI454:EI457">
    <cfRule type="cellIs" dxfId="134" priority="388" stopIfTrue="1" operator="greaterThan">
      <formula>1</formula>
    </cfRule>
  </conditionalFormatting>
  <conditionalFormatting sqref="L446:Q446 EA446:EF446 DT446:DY446 DM446:DR446 DF446:DK446 CY446:DD446 CR446:CW446 CK446:CP446 CD446:CI446 BW446:CB446 BP446:BU446 BI446:BN446 BB446:BG446 AU446:AZ446 AN446:AS446 AG446:AL446 Z446:AE446 S446:X446">
    <cfRule type="cellIs" dxfId="133" priority="383" stopIfTrue="1" operator="greaterThan">
      <formula>0</formula>
    </cfRule>
  </conditionalFormatting>
  <conditionalFormatting sqref="EI446">
    <cfRule type="cellIs" dxfId="132" priority="384" stopIfTrue="1" operator="greaterThan">
      <formula>1</formula>
    </cfRule>
  </conditionalFormatting>
  <conditionalFormatting sqref="L447:Q447 EA447:EF447 DT447:DY447 DM447:DR447 DF447:DK447 CY447:DD447 CR447:CW447 CK447:CP447 CD447:CI447 BW447:CB447 BP447:BU447 BI447:BN447 BB447:BG447 AU447:AZ447 AN447:AS447 AG447:AL447 Z447:AE447 S447:X447">
    <cfRule type="cellIs" dxfId="131" priority="381" stopIfTrue="1" operator="greaterThan">
      <formula>0</formula>
    </cfRule>
  </conditionalFormatting>
  <conditionalFormatting sqref="EI447">
    <cfRule type="cellIs" dxfId="130" priority="382" stopIfTrue="1" operator="greaterThan">
      <formula>1</formula>
    </cfRule>
  </conditionalFormatting>
  <conditionalFormatting sqref="L448:Q448 EA448:EF448 DT448:DY448 DM448:DR448 DF448:DK448 CY448:DD448 CR448:CW448 CK448:CP448 CD448:CI448 BW448:CB448 BP448:BU448 BI448:BN448 BB448:BG448 AU448:AZ448 AN448:AS448 AG448:AL448 Z448:AE448 S448:X448">
    <cfRule type="cellIs" dxfId="129" priority="379" stopIfTrue="1" operator="greaterThan">
      <formula>0</formula>
    </cfRule>
  </conditionalFormatting>
  <conditionalFormatting sqref="EI448">
    <cfRule type="cellIs" dxfId="128" priority="380" stopIfTrue="1" operator="greaterThan">
      <formula>1</formula>
    </cfRule>
  </conditionalFormatting>
  <conditionalFormatting sqref="L445:Q445 EA445:EF445 DT445:DY445 DM445:DR445 DF445:DK445 CY445:DD445 CR445:CW445 CK445:CP445 CD445:CI445 BW445:CB445 BP445:BU445 BI445:BN445 BB445:BG445 AU445:AZ445 AN445:AS445 AG445:AL445 Z445:AE445 S445:X445">
    <cfRule type="cellIs" dxfId="127" priority="377" stopIfTrue="1" operator="greaterThan">
      <formula>0</formula>
    </cfRule>
  </conditionalFormatting>
  <conditionalFormatting sqref="EI445">
    <cfRule type="cellIs" dxfId="126" priority="378" stopIfTrue="1" operator="greaterThan">
      <formula>1</formula>
    </cfRule>
  </conditionalFormatting>
  <conditionalFormatting sqref="L491:Q493 EA491:EF493 DT491:DY493 DM491:DR493 DF491:DK493 CY491:DD493 CR491:CW493 CK491:CP493 CD491:CI493 BW491:CB493 BP491:BU493 BI491:BN493 BB491:BG493 AU491:AZ493 AN491:AS493 AG491:AL493 Z491:AE493 S491:X493">
    <cfRule type="cellIs" dxfId="125" priority="353" stopIfTrue="1" operator="greaterThan">
      <formula>0</formula>
    </cfRule>
  </conditionalFormatting>
  <conditionalFormatting sqref="EI491:EI493">
    <cfRule type="cellIs" dxfId="124" priority="354" stopIfTrue="1" operator="greaterThan">
      <formula>1</formula>
    </cfRule>
  </conditionalFormatting>
  <conditionalFormatting sqref="L501:Q506 EA501:EF506 DT501:DY506 DM501:DR506 DF501:DK506 CY501:DD506 CR501:CW506 CK501:CP506 CD501:CI506 BW501:CB506 BP501:BU506 BI501:BN506 BB501:BG506 AU501:AZ506 AN501:AS506 AG501:AL506 Z501:AE506 S501:X506">
    <cfRule type="cellIs" dxfId="123" priority="347" stopIfTrue="1" operator="greaterThan">
      <formula>0</formula>
    </cfRule>
  </conditionalFormatting>
  <conditionalFormatting sqref="EI501:EI506">
    <cfRule type="cellIs" dxfId="122" priority="348" stopIfTrue="1" operator="greaterThan">
      <formula>1</formula>
    </cfRule>
  </conditionalFormatting>
  <conditionalFormatting sqref="L586:Q591 EA586:EF591 DT586:DY591 DM586:DR591 DF586:DK591 CY586:DD591 CR586:CW591 CK586:CP591 CD586:CI591 BW586:CB591 BP586:BU591 BI586:BN591 BB586:BG591 AU586:AZ591 AN586:AS591 AG586:AL591 Z586:AE591 S586:X591">
    <cfRule type="cellIs" dxfId="121" priority="305" stopIfTrue="1" operator="greaterThan">
      <formula>0</formula>
    </cfRule>
  </conditionalFormatting>
  <conditionalFormatting sqref="EI586:EI591">
    <cfRule type="cellIs" dxfId="120" priority="306" stopIfTrue="1" operator="greaterThan">
      <formula>1</formula>
    </cfRule>
  </conditionalFormatting>
  <conditionalFormatting sqref="L507:Q509 EA507:EF509 DT507:DY509 DM507:DR509 DF507:DK509 CY507:DD509 CR507:CW509 CK507:CP509 CD507:CI509 BW507:CB509 BP507:BU509 BI507:BN509 BB507:BG509 AU507:AZ509 AN507:AS509 AG507:AL509 Z507:AE509 S507:X509">
    <cfRule type="cellIs" dxfId="119" priority="345" stopIfTrue="1" operator="greaterThan">
      <formula>0</formula>
    </cfRule>
  </conditionalFormatting>
  <conditionalFormatting sqref="EI507:EI509">
    <cfRule type="cellIs" dxfId="118" priority="346" stopIfTrue="1" operator="greaterThan">
      <formula>1</formula>
    </cfRule>
  </conditionalFormatting>
  <conditionalFormatting sqref="L592:Q594 EA592:EF594 DT592:DY594 DM592:DR594 DF592:DK594 CY592:DD594 CR592:CW594 CK592:CP594 CD592:CI594 BW592:CB594 BP592:BU594 BI592:BN594 BB592:BG594 AU592:AZ594 AN592:AS594 AG592:AL594 Z592:AE594 S592:X594">
    <cfRule type="cellIs" dxfId="117" priority="303" stopIfTrue="1" operator="greaterThan">
      <formula>0</formula>
    </cfRule>
  </conditionalFormatting>
  <conditionalFormatting sqref="EI592:EI594">
    <cfRule type="cellIs" dxfId="116" priority="304" stopIfTrue="1" operator="greaterThan">
      <formula>1</formula>
    </cfRule>
  </conditionalFormatting>
  <conditionalFormatting sqref="S478:X487 Z478:AE487 AG478:AL487 AN478:AS487 AU478:AZ487 BB478:BG487 BI478:BN487 BP478:BU487 BW478:CB487 CD478:CI487 CK478:CP487 CR478:CW487 CY478:DD487 DF478:DK487 DM478:DR487 DT478:DY487 EA478:EF487 L478:Q487">
    <cfRule type="cellIs" dxfId="115" priority="341" stopIfTrue="1" operator="greaterThan">
      <formula>0</formula>
    </cfRule>
  </conditionalFormatting>
  <conditionalFormatting sqref="EI478:EI487">
    <cfRule type="cellIs" dxfId="114" priority="342" stopIfTrue="1" operator="greaterThan">
      <formula>1</formula>
    </cfRule>
  </conditionalFormatting>
  <conditionalFormatting sqref="S499:X499 Z499:AE499 AG499:AL499 AN499:AS499 AU499:AZ499 BB499:BG499 BI499:BN499 BP499:BU499 BW499:CB499 CD499:CI499 CK499:CP499 CR499:CW499 CY499:DD499 DF499:DK499 DM499:DR499 DT499:DY499 EA499:EF499 L499:Q499">
    <cfRule type="cellIs" dxfId="113" priority="339" stopIfTrue="1" operator="greaterThan">
      <formula>0</formula>
    </cfRule>
  </conditionalFormatting>
  <conditionalFormatting sqref="EI499">
    <cfRule type="cellIs" dxfId="112" priority="340" stopIfTrue="1" operator="greaterThan">
      <formula>1</formula>
    </cfRule>
  </conditionalFormatting>
  <conditionalFormatting sqref="L522:Q529 EA522:EF529 DT522:DY529 DM522:DR529 DF522:DK529 CY522:DD529 CR522:CW529 CK522:CP529 CD522:CI529 BW522:CB529 BP522:BU529 BI522:BN529 BB522:BG529 AU522:AZ529 AN522:AS529 AG522:AL529 Z522:AE529 S522:X529">
    <cfRule type="cellIs" dxfId="111" priority="337" stopIfTrue="1" operator="greaterThan">
      <formula>0</formula>
    </cfRule>
  </conditionalFormatting>
  <conditionalFormatting sqref="EI522:EI529">
    <cfRule type="cellIs" dxfId="110" priority="338" stopIfTrue="1" operator="greaterThan">
      <formula>1</formula>
    </cfRule>
  </conditionalFormatting>
  <conditionalFormatting sqref="L514:Q521 EA514:EF521 DT514:DY521 DM514:DR521 DF514:DK521 CY514:DD521 CR514:CW521 CK514:CP521 CD514:CI521 BW514:CB521 BP514:BU521 BI514:BN521 BB514:BG521 AU514:AZ521 AN514:AS521 AG514:AL521 Z514:AE521 S514:X521">
    <cfRule type="cellIs" dxfId="109" priority="335" stopIfTrue="1" operator="greaterThan">
      <formula>0</formula>
    </cfRule>
  </conditionalFormatting>
  <conditionalFormatting sqref="EI514:EI521">
    <cfRule type="cellIs" dxfId="108" priority="336" stopIfTrue="1" operator="greaterThan">
      <formula>1</formula>
    </cfRule>
  </conditionalFormatting>
  <conditionalFormatting sqref="L510:Q513 EA510:EF513 DT510:DY513 DM510:DR513 DF510:DK513 CY510:DD513 CR510:CW513 CK510:CP513 CD510:CI513 BW510:CB513 BP510:BU513 BI510:BN513 BB510:BG513 AU510:AZ513 AN510:AS513 AG510:AL513 Z510:AE513 S510:X513">
    <cfRule type="cellIs" dxfId="107" priority="333" stopIfTrue="1" operator="greaterThan">
      <formula>0</formula>
    </cfRule>
  </conditionalFormatting>
  <conditionalFormatting sqref="EI510:EI513">
    <cfRule type="cellIs" dxfId="106" priority="334" stopIfTrue="1" operator="greaterThan">
      <formula>1</formula>
    </cfRule>
  </conditionalFormatting>
  <conditionalFormatting sqref="L530:Q531 EA530:EF531 DT530:DY531 DM530:DR531 DF530:DK531 CY530:DD531 CR530:CW531 CK530:CP531 CD530:CI531 BW530:CB531 BP530:BU531 BI530:BN531 BB530:BG531 AU530:AZ531 AN530:AS531 AG530:AL531 Z530:AE531 S530:X531">
    <cfRule type="cellIs" dxfId="105" priority="331" stopIfTrue="1" operator="greaterThan">
      <formula>0</formula>
    </cfRule>
  </conditionalFormatting>
  <conditionalFormatting sqref="EI530:EI531">
    <cfRule type="cellIs" dxfId="104" priority="332" stopIfTrue="1" operator="greaterThan">
      <formula>1</formula>
    </cfRule>
  </conditionalFormatting>
  <conditionalFormatting sqref="L534:Q537 EA534:EF537 DT534:DY537 DM534:DR537 DF534:DK537 CY534:DD537 CR534:CW537 CK534:CP537 CD534:CI537 BW534:CB537 BP534:BU537 BI534:BN537 BB534:BG537 AU534:AZ537 AN534:AS537 AG534:AL537 Z534:AE537 S534:X537">
    <cfRule type="cellIs" dxfId="103" priority="329" stopIfTrue="1" operator="greaterThan">
      <formula>0</formula>
    </cfRule>
  </conditionalFormatting>
  <conditionalFormatting sqref="EI534:EI537">
    <cfRule type="cellIs" dxfId="102" priority="330" stopIfTrue="1" operator="greaterThan">
      <formula>1</formula>
    </cfRule>
  </conditionalFormatting>
  <conditionalFormatting sqref="L579:Q583 EA579:EF583 DT579:DY583 DM579:DR583 DF579:DK583 CY579:DD583 CR579:CW583 CK579:CP583 CD579:CI583 BW579:CB583 BP579:BU583 BI579:BN583 BB579:BG583 AU579:AZ583 AN579:AS583 AG579:AL583 Z579:AE583 S579:X583 S585:X585 Z585:AE585 AG585:AL585 AN585:AS585 AU585:AZ585 BB585:BG585 BI585:BN585 BP585:BU585 BW585:CB585 CD585:CI585 CK585:CP585 CR585:CW585 CY585:DD585 DF585:DK585 DM585:DR585 DT585:DY585 EA585:EF585 L585:Q585">
    <cfRule type="cellIs" dxfId="101" priority="327" stopIfTrue="1" operator="greaterThan">
      <formula>0</formula>
    </cfRule>
  </conditionalFormatting>
  <conditionalFormatting sqref="EI579:EI583 EI585">
    <cfRule type="cellIs" dxfId="100" priority="328" stopIfTrue="1" operator="greaterThan">
      <formula>1</formula>
    </cfRule>
  </conditionalFormatting>
  <conditionalFormatting sqref="L539:Q539 EA539:EF539 DT539:DY539 DM539:DR539 DF539:DK539 CY539:DD539 CR539:CW539 CK539:CP539 CD539:CI539 BW539:CB539 BP539:BU539 BI539:BN539 BB539:BG539 AU539:AZ539 AN539:AS539 AG539:AL539 Z539:AE539 S539:X539">
    <cfRule type="cellIs" dxfId="99" priority="321" stopIfTrue="1" operator="greaterThan">
      <formula>0</formula>
    </cfRule>
  </conditionalFormatting>
  <conditionalFormatting sqref="EI539">
    <cfRule type="cellIs" dxfId="98" priority="322" stopIfTrue="1" operator="greaterThan">
      <formula>1</formula>
    </cfRule>
  </conditionalFormatting>
  <conditionalFormatting sqref="L540:Q541 EA540:EF541 DT540:DY541 DM540:DR541 DF540:DK541 CY540:DD541 CR540:CW541 CK540:CP541 CD540:CI541 BW540:CB541 BP540:BU541 BI540:BN541 BB540:BG541 AU540:AZ541 AN540:AS541 AG540:AL541 Z540:AE541 S540:X541">
    <cfRule type="cellIs" dxfId="97" priority="319" stopIfTrue="1" operator="greaterThan">
      <formula>0</formula>
    </cfRule>
  </conditionalFormatting>
  <conditionalFormatting sqref="EI540:EI541">
    <cfRule type="cellIs" dxfId="96" priority="320" stopIfTrue="1" operator="greaterThan">
      <formula>1</formula>
    </cfRule>
  </conditionalFormatting>
  <conditionalFormatting sqref="S538:X538 Z538:AE538 AG538:AL538 AN538:AS538 AU538:AZ538 BB538:BG538 BI538:BN538 BP538:BU538 BW538:CB538 CD538:CI538 CK538:CP538 CR538:CW538 CY538:DD538 DF538:DK538 DM538:DR538 DT538:DY538 EA538:EF538 L538:Q538">
    <cfRule type="cellIs" dxfId="95" priority="325" stopIfTrue="1" operator="greaterThan">
      <formula>0</formula>
    </cfRule>
  </conditionalFormatting>
  <conditionalFormatting sqref="EI538">
    <cfRule type="cellIs" dxfId="94" priority="326" stopIfTrue="1" operator="greaterThan">
      <formula>1</formula>
    </cfRule>
  </conditionalFormatting>
  <conditionalFormatting sqref="L542:Q544 EA542:EF544 DT542:DY544 DM542:DR544 DF542:DK544 CY542:DD544 CR542:CW544 CK542:CP544 CD542:CI544 BW542:CB544 BP542:BU544 BI542:BN544 BB542:BG544 AU542:AZ544 AN542:AS544 AG542:AL544 Z542:AE544 S542:X544">
    <cfRule type="cellIs" dxfId="93" priority="323" stopIfTrue="1" operator="greaterThan">
      <formula>0</formula>
    </cfRule>
  </conditionalFormatting>
  <conditionalFormatting sqref="EI542:EI544">
    <cfRule type="cellIs" dxfId="92" priority="324" stopIfTrue="1" operator="greaterThan">
      <formula>1</formula>
    </cfRule>
  </conditionalFormatting>
  <conditionalFormatting sqref="L545:Q546 EA545:EF546 DT545:DY546 DM545:DR546 DF545:DK546 CY545:DD546 CR545:CW546 CK545:CP546 CD545:CI546 BW545:CB546 BP545:BU546 BI545:BN546 BB545:BG546 AU545:AZ546 AN545:AS546 AG545:AL546 Z545:AE546 S545:X546">
    <cfRule type="cellIs" dxfId="91" priority="317" stopIfTrue="1" operator="greaterThan">
      <formula>0</formula>
    </cfRule>
  </conditionalFormatting>
  <conditionalFormatting sqref="EI545:EI546">
    <cfRule type="cellIs" dxfId="90" priority="318" stopIfTrue="1" operator="greaterThan">
      <formula>1</formula>
    </cfRule>
  </conditionalFormatting>
  <conditionalFormatting sqref="L556:Q558 EA556:EF558 DT556:DY558 DM556:DR558 DF556:DK558 CY556:DD558 CR556:CW558 CK556:CP558 CD556:CI558 BW556:CB558 BP556:BU558 BI556:BN558 BB556:BG558 AU556:AZ558 AN556:AS558 AG556:AL558 Z556:AE558 S556:X558 S569:X571 Z569:AE571 AG569:AL571 AN569:AS571 AU569:AZ571 BB569:BG571 BI569:BN571 BP569:BU571 BW569:CB571 CD569:CI571 CK569:CP571 CR569:CW571 CY569:DD571 DF569:DK571 DM569:DR571 DT569:DY571 EA569:EF571 L569:Q571">
    <cfRule type="cellIs" dxfId="89" priority="315" stopIfTrue="1" operator="greaterThan">
      <formula>0</formula>
    </cfRule>
  </conditionalFormatting>
  <conditionalFormatting sqref="EI556:EI558 EI569:EI571">
    <cfRule type="cellIs" dxfId="88" priority="316" stopIfTrue="1" operator="greaterThan">
      <formula>1</formula>
    </cfRule>
  </conditionalFormatting>
  <conditionalFormatting sqref="L551:Q555 EA551:EF555 DT551:DY555 DM551:DR555 DF551:DK555 CY551:DD555 CR551:CW555 CK551:CP555 CD551:CI555 BW551:CB555 BP551:BU555 BI551:BN555 BB551:BG555 AU551:AZ555 AN551:AS555 AG551:AL555 Z551:AE555 S551:X555">
    <cfRule type="cellIs" dxfId="87" priority="313" stopIfTrue="1" operator="greaterThan">
      <formula>0</formula>
    </cfRule>
  </conditionalFormatting>
  <conditionalFormatting sqref="EI551:EI555">
    <cfRule type="cellIs" dxfId="86" priority="314" stopIfTrue="1" operator="greaterThan">
      <formula>1</formula>
    </cfRule>
  </conditionalFormatting>
  <conditionalFormatting sqref="L547:Q550 EA547:EF550 DT547:DY550 DM547:DR550 DF547:DK550 CY547:DD550 CR547:CW550 CK547:CP550 CD547:CI550 BW547:CB550 BP547:BU550 BI547:BN550 BB547:BG550 AU547:AZ550 AN547:AS550 AG547:AL550 Z547:AE550 S547:X550">
    <cfRule type="cellIs" dxfId="85" priority="311" stopIfTrue="1" operator="greaterThan">
      <formula>0</formula>
    </cfRule>
  </conditionalFormatting>
  <conditionalFormatting sqref="EI547:EI550">
    <cfRule type="cellIs" dxfId="84" priority="312" stopIfTrue="1" operator="greaterThan">
      <formula>1</formula>
    </cfRule>
  </conditionalFormatting>
  <conditionalFormatting sqref="L572:Q575 EA572:EF575 DT572:DY575 DM572:DR575 DF572:DK575 CY572:DD575 CR572:CW575 CK572:CP575 CD572:CI575 BW572:CB575 BP572:BU575 BI572:BN575 BB572:BG575 AU572:AZ575 AN572:AS575 AG572:AL575 Z572:AE575 S572:X575">
    <cfRule type="cellIs" dxfId="83" priority="309" stopIfTrue="1" operator="greaterThan">
      <formula>0</formula>
    </cfRule>
  </conditionalFormatting>
  <conditionalFormatting sqref="EI572:EI575">
    <cfRule type="cellIs" dxfId="82" priority="310" stopIfTrue="1" operator="greaterThan">
      <formula>1</formula>
    </cfRule>
  </conditionalFormatting>
  <conditionalFormatting sqref="L576:Q578 EA576:EF578 DT576:DY578 DM576:DR578 DF576:DK578 CY576:DD578 CR576:CW578 CK576:CP578 CD576:CI578 BW576:CB578 BP576:BU578 BI576:BN578 BB576:BG578 AU576:AZ578 AN576:AS578 AG576:AL578 Z576:AE578 S576:X578">
    <cfRule type="cellIs" dxfId="81" priority="307" stopIfTrue="1" operator="greaterThan">
      <formula>0</formula>
    </cfRule>
  </conditionalFormatting>
  <conditionalFormatting sqref="EI576:EI578">
    <cfRule type="cellIs" dxfId="80" priority="308" stopIfTrue="1" operator="greaterThan">
      <formula>1</formula>
    </cfRule>
  </conditionalFormatting>
  <conditionalFormatting sqref="S559:X568 Z559:AE568 AG559:AL568 AN559:AS568 AU559:AZ568 BB559:BG568 BI559:BN568 BP559:BU568 BW559:CB568 CD559:CI568 CK559:CP568 CR559:CW568 CY559:DD568 DF559:DK568 DM559:DR568 DT559:DY568 EA559:EF568 L559:Q568">
    <cfRule type="cellIs" dxfId="79" priority="301" stopIfTrue="1" operator="greaterThan">
      <formula>0</formula>
    </cfRule>
  </conditionalFormatting>
  <conditionalFormatting sqref="EI559:EI568">
    <cfRule type="cellIs" dxfId="78" priority="302" stopIfTrue="1" operator="greaterThan">
      <formula>1</formula>
    </cfRule>
  </conditionalFormatting>
  <conditionalFormatting sqref="S584:X584 Z584:AE584 AG584:AL584 AN584:AS584 AU584:AZ584 BB584:BG584 BI584:BN584 BP584:BU584 BW584:CB584 CD584:CI584 CK584:CP584 CR584:CW584 CY584:DD584 DF584:DK584 DM584:DR584 DT584:DY584 EA584:EF584 L584:Q584">
    <cfRule type="cellIs" dxfId="77" priority="299" stopIfTrue="1" operator="greaterThan">
      <formula>0</formula>
    </cfRule>
  </conditionalFormatting>
  <conditionalFormatting sqref="EI584">
    <cfRule type="cellIs" dxfId="76" priority="300" stopIfTrue="1" operator="greaterThan">
      <formula>1</formula>
    </cfRule>
  </conditionalFormatting>
  <conditionalFormatting sqref="L607:Q614 EA607:EF614 DT607:DY614 DM607:DR614 DF607:DK614 CY607:DD614 CR607:CW614 CK607:CP614 CD607:CI614 BW607:CB614 BP607:BU614 BI607:BN614 BB607:BG614 AU607:AZ614 AN607:AS614 AG607:AL614 Z607:AE614 S607:X614">
    <cfRule type="cellIs" dxfId="75" priority="297" stopIfTrue="1" operator="greaterThan">
      <formula>0</formula>
    </cfRule>
  </conditionalFormatting>
  <conditionalFormatting sqref="EI607:EI614">
    <cfRule type="cellIs" dxfId="74" priority="298" stopIfTrue="1" operator="greaterThan">
      <formula>1</formula>
    </cfRule>
  </conditionalFormatting>
  <conditionalFormatting sqref="L599:Q606 EA599:EF606 DT599:DY606 DM599:DR606 DF599:DK606 CY599:DD606 CR599:CW606 CK599:CP606 CD599:CI606 BW599:CB606 BP599:BU606 BI599:BN606 BB599:BG606 AU599:AZ606 AN599:AS606 AG599:AL606 Z599:AE606 S599:X606">
    <cfRule type="cellIs" dxfId="73" priority="295" stopIfTrue="1" operator="greaterThan">
      <formula>0</formula>
    </cfRule>
  </conditionalFormatting>
  <conditionalFormatting sqref="EI599:EI606">
    <cfRule type="cellIs" dxfId="72" priority="296" stopIfTrue="1" operator="greaterThan">
      <formula>1</formula>
    </cfRule>
  </conditionalFormatting>
  <conditionalFormatting sqref="L595:Q598 EA595:EF598 DT595:DY598 DM595:DR598 DF595:DK598 CY595:DD598 CR595:CW598 CK595:CP598 CD595:CI598 BW595:CB598 BP595:BU598 BI595:BN598 BB595:BG598 AU595:AZ598 AN595:AS598 AG595:AL598 Z595:AE598 S595:X598">
    <cfRule type="cellIs" dxfId="71" priority="293" stopIfTrue="1" operator="greaterThan">
      <formula>0</formula>
    </cfRule>
  </conditionalFormatting>
  <conditionalFormatting sqref="EI595:EI598">
    <cfRule type="cellIs" dxfId="70" priority="294" stopIfTrue="1" operator="greaterThan">
      <formula>1</formula>
    </cfRule>
  </conditionalFormatting>
  <conditionalFormatting sqref="L615:Q616 EA615:EF616 DT615:DY616 DM615:DR616 DF615:DK616 CY615:DD616 CR615:CW616 CK615:CP616 CD615:CI616 BW615:CB616 BP615:BU616 BI615:BN616 BB615:BG616 AU615:AZ616 AN615:AS616 AG615:AL616 Z615:AE616 S615:X616">
    <cfRule type="cellIs" dxfId="69" priority="291" stopIfTrue="1" operator="greaterThan">
      <formula>0</formula>
    </cfRule>
  </conditionalFormatting>
  <conditionalFormatting sqref="EI615:EI616">
    <cfRule type="cellIs" dxfId="68" priority="292" stopIfTrue="1" operator="greaterThan">
      <formula>1</formula>
    </cfRule>
  </conditionalFormatting>
  <conditionalFormatting sqref="L619:Q622 EA619:EF622 DT619:DY622 DM619:DR622 DF619:DK622 CY619:DD622 CR619:CW622 CK619:CP622 CD619:CI622 BW619:CB622 BP619:BU622 BI619:BN622 BB619:BG622 AU619:AZ622 AN619:AS622 AG619:AL622 Z619:AE622 S619:X622">
    <cfRule type="cellIs" dxfId="67" priority="289" stopIfTrue="1" operator="greaterThan">
      <formula>0</formula>
    </cfRule>
  </conditionalFormatting>
  <conditionalFormatting sqref="EI619:EI622">
    <cfRule type="cellIs" dxfId="66" priority="290" stopIfTrue="1" operator="greaterThan">
      <formula>1</formula>
    </cfRule>
  </conditionalFormatting>
  <conditionalFormatting sqref="L532:Q533 EA532:EF533 DT532:DY533 DM532:DR533 DF532:DK533 CY532:DD533 CR532:CW533 CK532:CP533 CD532:CI533 BW532:CB533 BP532:BU533 BI532:BN533 BB532:BG533 AU532:AZ533 AN532:AS533 AG532:AL533 Z532:AE533 S532:X533">
    <cfRule type="cellIs" dxfId="65" priority="287" stopIfTrue="1" operator="greaterThan">
      <formula>0</formula>
    </cfRule>
  </conditionalFormatting>
  <conditionalFormatting sqref="EI532:EI533">
    <cfRule type="cellIs" dxfId="64" priority="288" stopIfTrue="1" operator="greaterThan">
      <formula>1</formula>
    </cfRule>
  </conditionalFormatting>
  <conditionalFormatting sqref="L617:Q618 EA617:EF618 DT617:DY618 DM617:DR618 DF617:DK618 CY617:DD618 CR617:CW618 CK617:CP618 CD617:CI618 BW617:CB618 BP617:BU618 BI617:BN618 BB617:BG618 AU617:AZ618 AN617:AS618 AG617:AL618 Z617:AE618 S617:X618">
    <cfRule type="cellIs" dxfId="63" priority="285" stopIfTrue="1" operator="greaterThan">
      <formula>0</formula>
    </cfRule>
  </conditionalFormatting>
  <conditionalFormatting sqref="EI617:EI618">
    <cfRule type="cellIs" dxfId="62" priority="286" stopIfTrue="1" operator="greaterThan">
      <formula>1</formula>
    </cfRule>
  </conditionalFormatting>
  <conditionalFormatting sqref="S623:X623 Z623:AE623 AG623:AL623 AN623:AS623 AU623:AZ623 BB623:BG623 BI623:BN623 BP623:BU623 BW623:CB623 CD623:CI623 CK623:CP623 CR623:CW623 CY623:DD623 DF623:DK623 DM623:DR623 DT623:DY623 EA623:EF623 L623:Q623">
    <cfRule type="cellIs" dxfId="61" priority="215" stopIfTrue="1" operator="greaterThan">
      <formula>0</formula>
    </cfRule>
  </conditionalFormatting>
  <conditionalFormatting sqref="EI623">
    <cfRule type="cellIs" dxfId="60" priority="216" stopIfTrue="1" operator="greaterThan">
      <formula>1</formula>
    </cfRule>
  </conditionalFormatting>
  <conditionalFormatting sqref="L646:Q648 EA646:EF648 DT646:DY648 DM646:DR648 DF646:DK648 CY646:DD648 CR646:CW648 CK646:CP648 CD646:CI648 BW646:CB648 BP646:BU648 BI646:BN648 BB646:BG648 AU646:AZ648 AN646:AS648 AG646:AL648 Z646:AE648 S646:X648">
    <cfRule type="cellIs" dxfId="59" priority="195" stopIfTrue="1" operator="greaterThan">
      <formula>0</formula>
    </cfRule>
  </conditionalFormatting>
  <conditionalFormatting sqref="EI646:EI648">
    <cfRule type="cellIs" dxfId="58" priority="196" stopIfTrue="1" operator="greaterThan">
      <formula>1</formula>
    </cfRule>
  </conditionalFormatting>
  <conditionalFormatting sqref="L634:Q636 EA634:EF636 DT634:DY636 DM634:DR636 DF634:DK636 CY634:DD636 CR634:CW636 CK634:CP636 CD634:CI636 BW634:CB636 BP634:BU636 BI634:BN636 BB634:BG636 AU634:AZ636 AN634:AS636 AG634:AL636 Z634:AE636 S634:X636">
    <cfRule type="cellIs" dxfId="57" priority="217" stopIfTrue="1" operator="greaterThan">
      <formula>0</formula>
    </cfRule>
  </conditionalFormatting>
  <conditionalFormatting sqref="EI634:EI636">
    <cfRule type="cellIs" dxfId="56" priority="218" stopIfTrue="1" operator="greaterThan">
      <formula>1</formula>
    </cfRule>
  </conditionalFormatting>
  <conditionalFormatting sqref="L624:Q624 EA624:EF624 DT624:DY624 DM624:DR624 DF624:DK624 CY624:DD624 CR624:CW624 CK624:CP624 CD624:CI624 BW624:CB624 BP624:BU624 BI624:BN624 BB624:BG624 AU624:AZ624 AN624:AS624 AG624:AL624 Z624:AE624 S624:X624">
    <cfRule type="cellIs" dxfId="55" priority="211" stopIfTrue="1" operator="greaterThan">
      <formula>0</formula>
    </cfRule>
  </conditionalFormatting>
  <conditionalFormatting sqref="EI624">
    <cfRule type="cellIs" dxfId="54" priority="212" stopIfTrue="1" operator="greaterThan">
      <formula>1</formula>
    </cfRule>
  </conditionalFormatting>
  <conditionalFormatting sqref="L625:Q626 EA625:EF626 DT625:DY626 DM625:DR626 DF625:DK626 CY625:DD626 CR625:CW626 CK625:CP626 CD625:CI626 BW625:CB626 BP625:BU626 BI625:BN626 BB625:BG626 AU625:AZ626 AN625:AS626 AG625:AL626 Z625:AE626 S625:X626">
    <cfRule type="cellIs" dxfId="53" priority="209" stopIfTrue="1" operator="greaterThan">
      <formula>0</formula>
    </cfRule>
  </conditionalFormatting>
  <conditionalFormatting sqref="EI625:EI626">
    <cfRule type="cellIs" dxfId="52" priority="210" stopIfTrue="1" operator="greaterThan">
      <formula>1</formula>
    </cfRule>
  </conditionalFormatting>
  <conditionalFormatting sqref="L627:Q629 EA627:EF629 DT627:DY629 DM627:DR629 DF627:DK629 CY627:DD629 CR627:CW629 CK627:CP629 CD627:CI629 BW627:CB629 BP627:BU629 BI627:BN629 BB627:BG629 AU627:AZ629 AN627:AS629 AG627:AL629 Z627:AE629 S627:X629">
    <cfRule type="cellIs" dxfId="51" priority="201" stopIfTrue="1" operator="greaterThan">
      <formula>0</formula>
    </cfRule>
  </conditionalFormatting>
  <conditionalFormatting sqref="EI627:EI629">
    <cfRule type="cellIs" dxfId="50" priority="202" stopIfTrue="1" operator="greaterThan">
      <formula>1</formula>
    </cfRule>
  </conditionalFormatting>
  <conditionalFormatting sqref="L630:Q633 EA630:EF633 DT630:DY633 DM630:DR633 DF630:DK633 CY630:DD633 CR630:CW633 CK630:CP633 CD630:CI633 BW630:CB633 BP630:BU633 BI630:BN633 BB630:BG633 AU630:AZ633 AN630:AS633 AG630:AL633 Z630:AE633 S630:X633">
    <cfRule type="cellIs" dxfId="49" priority="199" stopIfTrue="1" operator="greaterThan">
      <formula>0</formula>
    </cfRule>
  </conditionalFormatting>
  <conditionalFormatting sqref="EI630:EI633">
    <cfRule type="cellIs" dxfId="48" priority="200" stopIfTrue="1" operator="greaterThan">
      <formula>1</formula>
    </cfRule>
  </conditionalFormatting>
  <conditionalFormatting sqref="L639:Q645 EA639:EF645 DT639:DY645 DM639:DR645 DF639:DK645 CY639:DD645 CR639:CW645 CK639:CP645 CD639:CI645 BW639:CB645 BP639:BU645 BI639:BN645 BB639:BG645 AU639:AZ645 AN639:AS645 AG639:AL645 Z639:AE645 S639:X645">
    <cfRule type="cellIs" dxfId="47" priority="197" stopIfTrue="1" operator="greaterThan">
      <formula>0</formula>
    </cfRule>
  </conditionalFormatting>
  <conditionalFormatting sqref="EI639:EI645">
    <cfRule type="cellIs" dxfId="46" priority="198" stopIfTrue="1" operator="greaterThan">
      <formula>1</formula>
    </cfRule>
  </conditionalFormatting>
  <conditionalFormatting sqref="L655:Q656 EA655:EF656 DT655:DY656 DM655:DR656 DF655:DK656 CY655:DD656 CR655:CW656 CK655:CP656 CD655:CI656 BW655:CB656 BP655:BU656 BI655:BN656 BB655:BG656 AU655:AZ656 AN655:AS656 AG655:AL656 Z655:AE656 S655:X656 S661:X662 Z661:AE662 AG661:AL662 AN661:AS662 AU661:AZ662 BB661:BG662 BI661:BN662 BP661:BU662 BW661:CB662 CD661:CI662 CK661:CP662 CR661:CW662 CY661:DD662 DF661:DK662 DM661:DR662 DT661:DY662 EA661:EF662 L661:Q662">
    <cfRule type="cellIs" dxfId="45" priority="189" stopIfTrue="1" operator="greaterThan">
      <formula>0</formula>
    </cfRule>
  </conditionalFormatting>
  <conditionalFormatting sqref="EI655:EI656 EI661:EI662">
    <cfRule type="cellIs" dxfId="44" priority="190" stopIfTrue="1" operator="greaterThan">
      <formula>1</formula>
    </cfRule>
  </conditionalFormatting>
  <conditionalFormatting sqref="L651:Q654 EA651:EF654 DT651:DY654 DM651:DR654 DF651:DK654 CY651:DD654 CR651:CW654 CK651:CP654 CD651:CI654 BW651:CB654 BP651:BU654 BI651:BN654 BB651:BG654 AU651:AZ654 AN651:AS654 AG651:AL654 Z651:AE654 S651:X654">
    <cfRule type="cellIs" dxfId="43" priority="187" stopIfTrue="1" operator="greaterThan">
      <formula>0</formula>
    </cfRule>
  </conditionalFormatting>
  <conditionalFormatting sqref="EI651:EI654">
    <cfRule type="cellIs" dxfId="42" priority="188" stopIfTrue="1" operator="greaterThan">
      <formula>1</formula>
    </cfRule>
  </conditionalFormatting>
  <conditionalFormatting sqref="L677:Q678 EA677:EF678 DT677:DY678 DM677:DR678 DF677:DK678 CY677:DD678 CR677:CW678 CK677:CP678 CD677:CI678 BW677:CB678 BP677:BU678 BI677:BN678 BB677:BG678 AU677:AZ678 AN677:AS678 AG677:AL678 Z677:AE678 S677:X678">
    <cfRule type="cellIs" dxfId="41" priority="185" stopIfTrue="1" operator="greaterThan">
      <formula>0</formula>
    </cfRule>
  </conditionalFormatting>
  <conditionalFormatting sqref="EI677:EI678">
    <cfRule type="cellIs" dxfId="40" priority="186" stopIfTrue="1" operator="greaterThan">
      <formula>1</formula>
    </cfRule>
  </conditionalFormatting>
  <conditionalFormatting sqref="L681:Q681 EA681:EF681 DT681:DY681 DM681:DR681 DF681:DK681 CY681:DD681 CR681:CW681 CK681:CP681 CD681:CI681 BW681:CB681 BP681:BU681 BI681:BN681 BB681:BG681 AU681:AZ681 AN681:AS681 AG681:AL681 Z681:AE681 S681:X681">
    <cfRule type="cellIs" dxfId="39" priority="183" stopIfTrue="1" operator="greaterThan">
      <formula>0</formula>
    </cfRule>
  </conditionalFormatting>
  <conditionalFormatting sqref="EI681">
    <cfRule type="cellIs" dxfId="38" priority="184" stopIfTrue="1" operator="greaterThan">
      <formula>1</formula>
    </cfRule>
  </conditionalFormatting>
  <conditionalFormatting sqref="L679:Q680 EA679:EF680 DT679:DY680 DM679:DR680 DF679:DK680 CY679:DD680 CR679:CW680 CK679:CP680 CD679:CI680 BW679:CB680 BP679:BU680 BI679:BN680 BB679:BG680 AU679:AZ680 AN679:AS680 AG679:AL680 Z679:AE680 S679:X680">
    <cfRule type="cellIs" dxfId="37" priority="181" stopIfTrue="1" operator="greaterThan">
      <formula>0</formula>
    </cfRule>
  </conditionalFormatting>
  <conditionalFormatting sqref="EI679:EI680">
    <cfRule type="cellIs" dxfId="36" priority="182" stopIfTrue="1" operator="greaterThan">
      <formula>1</formula>
    </cfRule>
  </conditionalFormatting>
  <conditionalFormatting sqref="L649:Q650 EA649:EF650 DT649:DY650 DM649:DR650 DF649:DK650 CY649:DD650 CR649:CW650 CK649:CP650 CD649:CI650 BW649:CB650 BP649:BU650 BI649:BN650 BB649:BG650 AU649:AZ650 AN649:AS650 AG649:AL650 Z649:AE650 S649:X650">
    <cfRule type="cellIs" dxfId="35" priority="179" stopIfTrue="1" operator="greaterThan">
      <formula>0</formula>
    </cfRule>
  </conditionalFormatting>
  <conditionalFormatting sqref="EI649:EI650">
    <cfRule type="cellIs" dxfId="34" priority="180" stopIfTrue="1" operator="greaterThan">
      <formula>1</formula>
    </cfRule>
  </conditionalFormatting>
  <conditionalFormatting sqref="L663:Q665 EA663:EF665 DT663:DY665 DM663:DR665 DF663:DK665 CY663:DD665 CR663:CW665 CK663:CP665 CD663:CI665 BW663:CB665 BP663:BU665 BI663:BN665 BB663:BG665 AU663:AZ665 AN663:AS665 AG663:AL665 Z663:AE665 S663:X665">
    <cfRule type="cellIs" dxfId="33" priority="177" stopIfTrue="1" operator="greaterThan">
      <formula>0</formula>
    </cfRule>
  </conditionalFormatting>
  <conditionalFormatting sqref="EI663:EI665">
    <cfRule type="cellIs" dxfId="32" priority="178" stopIfTrue="1" operator="greaterThan">
      <formula>1</formula>
    </cfRule>
  </conditionalFormatting>
  <conditionalFormatting sqref="L674:Q674 EA674:EF674 DT674:DY674 DM674:DR674 DF674:DK674 CY674:DD674 CR674:CW674 CK674:CP674 CD674:CI674 BW674:CB674 BP674:BU674 BI674:BN674 BB674:BG674 AU674:AZ674 AN674:AS674 AG674:AL674 Z674:AE674 S674:X674">
    <cfRule type="cellIs" dxfId="31" priority="175" stopIfTrue="1" operator="greaterThan">
      <formula>0</formula>
    </cfRule>
  </conditionalFormatting>
  <conditionalFormatting sqref="EI674">
    <cfRule type="cellIs" dxfId="30" priority="176" stopIfTrue="1" operator="greaterThan">
      <formula>1</formula>
    </cfRule>
  </conditionalFormatting>
  <conditionalFormatting sqref="S676:X676 Z676:AE676 AG676:AL676 AN676:AS676 AU676:AZ676 BB676:BG676 BI676:BN676 BP676:BU676 BW676:CB676 CD676:CI676 CK676:CP676 CR676:CW676 CY676:DD676 DF676:DK676 DM676:DR676 DT676:DY676 EA676:EF676 L676:Q676">
    <cfRule type="cellIs" dxfId="29" priority="173" stopIfTrue="1" operator="greaterThan">
      <formula>0</formula>
    </cfRule>
  </conditionalFormatting>
  <conditionalFormatting sqref="EI676">
    <cfRule type="cellIs" dxfId="28" priority="174" stopIfTrue="1" operator="greaterThan">
      <formula>1</formula>
    </cfRule>
  </conditionalFormatting>
  <conditionalFormatting sqref="L675:Q675 EA675:EF675 DT675:DY675 DM675:DR675 DF675:DK675 CY675:DD675 CR675:CW675 CK675:CP675 CD675:CI675 BW675:CB675 BP675:BU675 BI675:BN675 BB675:BG675 AU675:AZ675 AN675:AS675 AG675:AL675 Z675:AE675 S675:X675">
    <cfRule type="cellIs" dxfId="27" priority="171" stopIfTrue="1" operator="greaterThan">
      <formula>0</formula>
    </cfRule>
  </conditionalFormatting>
  <conditionalFormatting sqref="EI675">
    <cfRule type="cellIs" dxfId="26" priority="172" stopIfTrue="1" operator="greaterThan">
      <formula>1</formula>
    </cfRule>
  </conditionalFormatting>
  <conditionalFormatting sqref="S637:X637 Z637:AE637 AG637:AL637 AN637:AS637 AU637:AZ637 BB637:BG637 BI637:BN637 BP637:BU637 BW637:CB637 CD637:CI637 CK637:CP637 CR637:CW637 CY637:DD637 DF637:DK637 DM637:DR637 DT637:DY637 EA637:EF637 L637:Q637">
    <cfRule type="cellIs" dxfId="25" priority="169" stopIfTrue="1" operator="greaterThan">
      <formula>0</formula>
    </cfRule>
  </conditionalFormatting>
  <conditionalFormatting sqref="EI637">
    <cfRule type="cellIs" dxfId="24" priority="170" stopIfTrue="1" operator="greaterThan">
      <formula>1</formula>
    </cfRule>
  </conditionalFormatting>
  <conditionalFormatting sqref="S657:X658 Z657:AE658 AG657:AL658 AN657:AS658 AU657:AZ658 BB657:BG658 BI657:BN658 BP657:BU658 BW657:CB658 CD657:CI658 CK657:CP658 CR657:CW658 CY657:DD658 DF657:DK658 DM657:DR658 DT657:DY658 EA657:EF658 L657:Q658">
    <cfRule type="cellIs" dxfId="23" priority="167" stopIfTrue="1" operator="greaterThan">
      <formula>0</formula>
    </cfRule>
  </conditionalFormatting>
  <conditionalFormatting sqref="EI657:EI658">
    <cfRule type="cellIs" dxfId="22" priority="168" stopIfTrue="1" operator="greaterThan">
      <formula>1</formula>
    </cfRule>
  </conditionalFormatting>
  <conditionalFormatting sqref="L659:Q660 EA659:EF660 DT659:DY660 DM659:DR660 DF659:DK660 CY659:DD660 CR659:CW660 CK659:CP660 CD659:CI660 BW659:CB660 BP659:BU660 BI659:BN660 BB659:BG660 AU659:AZ660 AN659:AS660 AG659:AL660 Z659:AE660 S659:X660">
    <cfRule type="cellIs" dxfId="21" priority="165" stopIfTrue="1" operator="greaterThan">
      <formula>0</formula>
    </cfRule>
  </conditionalFormatting>
  <conditionalFormatting sqref="EI659:EI660">
    <cfRule type="cellIs" dxfId="20" priority="166" stopIfTrue="1" operator="greaterThan">
      <formula>1</formula>
    </cfRule>
  </conditionalFormatting>
  <conditionalFormatting sqref="L682:Q682 EA682:EF682 DT682:DY682 DM682:DR682 DF682:DK682 CY682:DD682 CR682:CW682 CK682:CP682 CD682:CI682 BW682:CB682 BP682:BU682 BI682:BN682 BB682:BG682 AU682:AZ682 AN682:AS682 AG682:AL682 Z682:AE682 S682:X682">
    <cfRule type="cellIs" dxfId="19" priority="163" stopIfTrue="1" operator="greaterThan">
      <formula>0</formula>
    </cfRule>
  </conditionalFormatting>
  <conditionalFormatting sqref="EI682">
    <cfRule type="cellIs" dxfId="18" priority="164" stopIfTrue="1" operator="greaterThan">
      <formula>1</formula>
    </cfRule>
  </conditionalFormatting>
  <conditionalFormatting sqref="S683:X685 Z683:AE685 AG683:AL685 AN683:AS685 AU683:AZ685 BB683:BG685 BI683:BN685 BP683:BU685 BW683:CB685 CD683:CI685 CK683:CP685 CR683:CW685 CY683:DD685 DF683:DK685 DM683:DR685 DT683:DY685 EA683:EF685 L683:Q685">
    <cfRule type="cellIs" dxfId="17" priority="161" stopIfTrue="1" operator="greaterThan">
      <formula>0</formula>
    </cfRule>
  </conditionalFormatting>
  <conditionalFormatting sqref="EI683:EI685">
    <cfRule type="cellIs" dxfId="16" priority="162" stopIfTrue="1" operator="greaterThan">
      <formula>1</formula>
    </cfRule>
  </conditionalFormatting>
  <printOptions horizontalCentered="1"/>
  <pageMargins left="0.23622047244094491" right="0.23622047244094491" top="0.55118110236220474" bottom="0.55118110236220474" header="0.51181102362204722" footer="0.31496062992125984"/>
  <pageSetup paperSize="9" scale="80" firstPageNumber="0" fitToHeight="0" orientation="landscape" r:id="rId1"/>
  <headerFooter alignWithMargins="0">
    <oddFooter>&amp;R&amp;9PÁG. &amp;P/&amp;N</oddFooter>
  </headerFooter>
  <rowBreaks count="12" manualBreakCount="12">
    <brk id="36" max="8" man="1"/>
    <brk id="69" max="8" man="1"/>
    <brk id="139" max="8" man="1"/>
    <brk id="173" max="8" man="1"/>
    <brk id="207" max="8" man="1"/>
    <brk id="453" max="8" man="1"/>
    <brk id="491" max="8" man="1"/>
    <brk id="533" max="8" man="1"/>
    <brk id="571" max="8" man="1"/>
    <brk id="614" max="8" man="1"/>
    <brk id="633" max="8" man="1"/>
    <brk id="672"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53"/>
  <sheetViews>
    <sheetView view="pageBreakPreview" topLeftCell="A22" zoomScale="90" zoomScaleNormal="100" zoomScaleSheetLayoutView="90" workbookViewId="0">
      <selection activeCell="B3" sqref="B3:E3"/>
    </sheetView>
  </sheetViews>
  <sheetFormatPr defaultColWidth="9.140625" defaultRowHeight="14.25" x14ac:dyDescent="0.2"/>
  <cols>
    <col min="1" max="1" width="14" style="274" customWidth="1"/>
    <col min="2" max="2" width="79.28515625" style="277" customWidth="1"/>
    <col min="3" max="4" width="25.85546875" style="271" customWidth="1"/>
    <col min="5" max="5" width="21.7109375" style="278" customWidth="1"/>
    <col min="6" max="6" width="9.140625" style="258"/>
    <col min="7" max="7" width="27.140625" style="258" customWidth="1"/>
    <col min="8" max="8" width="19" style="258" customWidth="1"/>
    <col min="9" max="9" width="24.5703125" style="258" customWidth="1"/>
    <col min="10" max="10" width="27.5703125" style="258" customWidth="1"/>
    <col min="11" max="11" width="21.28515625" style="258" customWidth="1"/>
    <col min="12" max="12" width="16.140625" style="258" bestFit="1" customWidth="1"/>
    <col min="13" max="13" width="26.7109375" style="258" customWidth="1"/>
    <col min="14" max="16384" width="9.140625" style="258"/>
  </cols>
  <sheetData>
    <row r="1" spans="1:13" ht="30" x14ac:dyDescent="0.2">
      <c r="A1" s="335"/>
      <c r="B1" s="336"/>
      <c r="C1" s="336"/>
      <c r="D1" s="336"/>
      <c r="E1" s="336"/>
    </row>
    <row r="2" spans="1:13" ht="12.75" x14ac:dyDescent="0.2">
      <c r="A2" s="335"/>
      <c r="B2" s="337"/>
      <c r="C2" s="337"/>
      <c r="D2" s="337"/>
      <c r="E2" s="337"/>
    </row>
    <row r="3" spans="1:13" ht="12.75" x14ac:dyDescent="0.2">
      <c r="A3" s="335"/>
      <c r="B3" s="337"/>
      <c r="C3" s="337"/>
      <c r="D3" s="337"/>
      <c r="E3" s="337"/>
    </row>
    <row r="4" spans="1:13" ht="18" x14ac:dyDescent="0.2">
      <c r="A4" s="335"/>
      <c r="B4" s="338"/>
      <c r="C4" s="338"/>
      <c r="D4" s="338"/>
      <c r="E4" s="338"/>
    </row>
    <row r="5" spans="1:13" ht="13.5" thickBot="1" x14ac:dyDescent="0.25">
      <c r="A5" s="335"/>
      <c r="B5" s="259"/>
      <c r="C5" s="260"/>
      <c r="D5" s="260"/>
      <c r="E5" s="260"/>
    </row>
    <row r="6" spans="1:13" s="261" customFormat="1" ht="31.5" x14ac:dyDescent="0.2">
      <c r="A6" s="279" t="s">
        <v>0</v>
      </c>
      <c r="B6" s="280" t="s">
        <v>797</v>
      </c>
      <c r="C6" s="281"/>
      <c r="D6" s="281"/>
      <c r="E6" s="282"/>
    </row>
    <row r="7" spans="1:13" s="261" customFormat="1" ht="15.75" x14ac:dyDescent="0.2">
      <c r="A7" s="283"/>
      <c r="B7" s="284"/>
      <c r="C7" s="285"/>
      <c r="D7" s="285"/>
      <c r="E7" s="286"/>
    </row>
    <row r="8" spans="1:13" s="261" customFormat="1" ht="15.75" x14ac:dyDescent="0.2">
      <c r="A8" s="333" t="s">
        <v>881</v>
      </c>
      <c r="B8" s="334"/>
      <c r="C8" s="287"/>
      <c r="D8" s="287"/>
      <c r="E8" s="288"/>
    </row>
    <row r="9" spans="1:13" s="261" customFormat="1" ht="15.75" x14ac:dyDescent="0.2">
      <c r="A9" s="283"/>
      <c r="B9" s="284"/>
      <c r="C9" s="289"/>
      <c r="D9" s="289"/>
      <c r="E9" s="290"/>
    </row>
    <row r="10" spans="1:13" s="261" customFormat="1" ht="15.75" x14ac:dyDescent="0.2">
      <c r="A10" s="283" t="s">
        <v>2</v>
      </c>
      <c r="B10" s="291" t="s">
        <v>346</v>
      </c>
      <c r="C10" s="287"/>
      <c r="D10" s="287"/>
      <c r="E10" s="292"/>
    </row>
    <row r="11" spans="1:13" s="261" customFormat="1" ht="15.75" x14ac:dyDescent="0.2">
      <c r="A11" s="283"/>
      <c r="B11" s="284"/>
      <c r="C11" s="289"/>
      <c r="D11" s="289"/>
      <c r="E11" s="290"/>
    </row>
    <row r="12" spans="1:13" s="261" customFormat="1" ht="15.75" x14ac:dyDescent="0.2">
      <c r="A12" s="283" t="s">
        <v>4</v>
      </c>
      <c r="B12" s="293" t="s">
        <v>609</v>
      </c>
      <c r="C12" s="287"/>
      <c r="D12" s="287"/>
      <c r="E12" s="251"/>
    </row>
    <row r="13" spans="1:13" ht="13.5" thickBot="1" x14ac:dyDescent="0.25">
      <c r="A13" s="294"/>
      <c r="B13" s="295"/>
      <c r="C13" s="295"/>
      <c r="D13" s="295"/>
      <c r="E13" s="296"/>
    </row>
    <row r="14" spans="1:13" ht="13.5" thickBot="1" x14ac:dyDescent="0.25">
      <c r="A14" s="340"/>
      <c r="B14" s="340"/>
      <c r="C14" s="340"/>
      <c r="D14" s="340"/>
      <c r="E14" s="340"/>
    </row>
    <row r="15" spans="1:13" s="262" customFormat="1" ht="36" x14ac:dyDescent="0.2">
      <c r="A15" s="297" t="s">
        <v>7</v>
      </c>
      <c r="B15" s="298" t="s">
        <v>9</v>
      </c>
      <c r="C15" s="252" t="s">
        <v>336</v>
      </c>
      <c r="D15" s="252" t="s">
        <v>608</v>
      </c>
      <c r="E15" s="299" t="s">
        <v>12</v>
      </c>
      <c r="G15" s="263"/>
      <c r="I15" s="263"/>
      <c r="J15" s="263"/>
    </row>
    <row r="16" spans="1:13" s="266" customFormat="1" ht="15" x14ac:dyDescent="0.2">
      <c r="A16" s="300">
        <v>1</v>
      </c>
      <c r="B16" s="301" t="str">
        <f>VLOOKUP(A16,Orçamento!$A$14:$I$685,4,FALSE)</f>
        <v>CEMEB PROFESSORA ALICE CELESTINO IZABO RAMARI</v>
      </c>
      <c r="C16" s="253">
        <f>VLOOKUP(B16,Orçamento!$D$14:$I$685,2,FALSE)</f>
        <v>0</v>
      </c>
      <c r="D16" s="254" t="e">
        <f>C16*(1+Orçamento!$E$688)</f>
        <v>#VALUE!</v>
      </c>
      <c r="E16" s="255" t="e">
        <f>VLOOKUP(B16,Orçamento!$D$14:$I696,6,FALSE)</f>
        <v>#DIV/0!</v>
      </c>
      <c r="F16" s="264"/>
      <c r="G16" s="265"/>
      <c r="H16" s="265"/>
      <c r="I16" s="265"/>
      <c r="J16" s="265"/>
      <c r="K16" s="265"/>
      <c r="L16" s="265"/>
      <c r="M16" s="265"/>
    </row>
    <row r="17" spans="1:7" s="266" customFormat="1" ht="15" x14ac:dyDescent="0.2">
      <c r="A17" s="300">
        <v>2</v>
      </c>
      <c r="B17" s="301" t="str">
        <f>VLOOKUP(A17,Orçamento!$A$14:$I$685,4,FALSE)</f>
        <v>CEMEB ANTONIO CARLOS GOMES</v>
      </c>
      <c r="C17" s="253">
        <f>VLOOKUP(B17,Orçamento!$D$14:$I$685,2,FALSE)</f>
        <v>0</v>
      </c>
      <c r="D17" s="254" t="e">
        <f>C17*(1+Orçamento!$E$688)</f>
        <v>#VALUE!</v>
      </c>
      <c r="E17" s="255" t="e">
        <f>VLOOKUP(B17,Orçamento!$D$14:$I697,6,FALSE)</f>
        <v>#DIV/0!</v>
      </c>
      <c r="F17" s="264"/>
    </row>
    <row r="18" spans="1:7" s="266" customFormat="1" ht="15" x14ac:dyDescent="0.2">
      <c r="A18" s="300">
        <v>3</v>
      </c>
      <c r="B18" s="301" t="str">
        <f>VLOOKUP(A18,Orçamento!$A$14:$I$685,4,FALSE)</f>
        <v>CEMEB ANTONIO FREDERICO DE CASTRO ALVES</v>
      </c>
      <c r="C18" s="253">
        <f>VLOOKUP(B18,Orçamento!$D$14:$I$685,2,FALSE)</f>
        <v>0</v>
      </c>
      <c r="D18" s="254" t="e">
        <f>C18*(1+Orçamento!$E$688)</f>
        <v>#VALUE!</v>
      </c>
      <c r="E18" s="255" t="e">
        <f>VLOOKUP(B18,Orçamento!$D$14:$I698,6,FALSE)</f>
        <v>#DIV/0!</v>
      </c>
      <c r="F18" s="264"/>
    </row>
    <row r="19" spans="1:7" s="266" customFormat="1" ht="30" x14ac:dyDescent="0.2">
      <c r="A19" s="300">
        <v>4</v>
      </c>
      <c r="B19" s="301" t="str">
        <f>VLOOKUP(A19,Orçamento!$A$14:$I$685,4,FALSE)</f>
        <v>CEMEB ANTÔNIO OLIVEIRA CUNHA</v>
      </c>
      <c r="C19" s="253">
        <f>VLOOKUP(B19,Orçamento!$D$14:$I$685,2,FALSE)</f>
        <v>0</v>
      </c>
      <c r="D19" s="254" t="e">
        <f>C19*(1+Orçamento!$E$688)</f>
        <v>#VALUE!</v>
      </c>
      <c r="E19" s="255" t="e">
        <f>VLOOKUP(B19,Orçamento!$D$14:$I699,6,FALSE)</f>
        <v>#DIV/0!</v>
      </c>
      <c r="F19" s="264"/>
    </row>
    <row r="20" spans="1:7" s="266" customFormat="1" ht="30" x14ac:dyDescent="0.2">
      <c r="A20" s="300">
        <v>5</v>
      </c>
      <c r="B20" s="301" t="str">
        <f>VLOOKUP(A20,Orçamento!$A$14:$I$685,4,FALSE)</f>
        <v>CEMEB CARLOS ALBERTO FERREIRA</v>
      </c>
      <c r="C20" s="253">
        <f>VLOOKUP(B20,Orçamento!$D$14:$I$685,2,FALSE)</f>
        <v>0</v>
      </c>
      <c r="D20" s="254" t="e">
        <f>C20*(1+Orçamento!$E$688)</f>
        <v>#VALUE!</v>
      </c>
      <c r="E20" s="255" t="e">
        <f>VLOOKUP(B20,Orçamento!$D$14:$I700,6,FALSE)</f>
        <v>#DIV/0!</v>
      </c>
      <c r="F20" s="264"/>
      <c r="G20" s="265"/>
    </row>
    <row r="21" spans="1:7" s="266" customFormat="1" ht="15" x14ac:dyDescent="0.2">
      <c r="A21" s="300">
        <v>6</v>
      </c>
      <c r="B21" s="301" t="str">
        <f>VLOOKUP(A21,Orçamento!$A$14:$I$685,4,FALSE)</f>
        <v>CEMEB PROFESSOR CARLOS RAMIRO DE CASTRO</v>
      </c>
      <c r="C21" s="253">
        <f>VLOOKUP(B21,Orçamento!$D$14:$I$685,2,FALSE)</f>
        <v>0</v>
      </c>
      <c r="D21" s="254" t="e">
        <f>C21*(1+Orçamento!$E$688)</f>
        <v>#VALUE!</v>
      </c>
      <c r="E21" s="255" t="e">
        <f>VLOOKUP(B21,Orçamento!$D$14:$I701,6,FALSE)</f>
        <v>#DIV/0!</v>
      </c>
      <c r="F21" s="264"/>
      <c r="G21" s="265"/>
    </row>
    <row r="22" spans="1:7" s="266" customFormat="1" ht="15" x14ac:dyDescent="0.2">
      <c r="A22" s="300">
        <v>7</v>
      </c>
      <c r="B22" s="301" t="str">
        <f>VLOOKUP(A22,Orçamento!$A$14:$I$685,4,FALSE)</f>
        <v>CEMEB CECILIA MEIRELES</v>
      </c>
      <c r="C22" s="253">
        <f>VLOOKUP(B22,Orçamento!$D$14:$I$685,2,FALSE)</f>
        <v>0</v>
      </c>
      <c r="D22" s="254" t="e">
        <f>C22*(1+Orçamento!$E$688)</f>
        <v>#VALUE!</v>
      </c>
      <c r="E22" s="255" t="e">
        <f>VLOOKUP(B22,Orçamento!$D$14:$I702,6,FALSE)</f>
        <v>#DIV/0!</v>
      </c>
      <c r="F22" s="264"/>
      <c r="G22" s="265"/>
    </row>
    <row r="23" spans="1:7" s="266" customFormat="1" ht="30" x14ac:dyDescent="0.2">
      <c r="A23" s="300">
        <v>8</v>
      </c>
      <c r="B23" s="301" t="str">
        <f>VLOOKUP(A23,Orçamento!$A$14:$I$685,4,FALSE)</f>
        <v>CEMEB PROFESSORA CHRISTEL RUTH IUNG ROOSCH</v>
      </c>
      <c r="C23" s="253">
        <f>VLOOKUP(B23,Orçamento!$D$14:$I$685,2,FALSE)</f>
        <v>0</v>
      </c>
      <c r="D23" s="254" t="e">
        <f>C23*(1+Orçamento!$E$688)</f>
        <v>#VALUE!</v>
      </c>
      <c r="E23" s="255" t="e">
        <f>VLOOKUP(B23,Orçamento!$D$14:$I703,6,FALSE)</f>
        <v>#DIV/0!</v>
      </c>
      <c r="F23" s="264"/>
      <c r="G23" s="265"/>
    </row>
    <row r="24" spans="1:7" s="266" customFormat="1" ht="30" x14ac:dyDescent="0.2">
      <c r="A24" s="300">
        <v>9</v>
      </c>
      <c r="B24" s="301" t="str">
        <f>VLOOKUP(A24,Orçamento!$A$14:$I$685,4,FALSE)</f>
        <v xml:space="preserve"> CEMEB CORA CORALINA</v>
      </c>
      <c r="C24" s="253">
        <f>VLOOKUP(B24,Orçamento!$D$14:$I$685,2,FALSE)</f>
        <v>0</v>
      </c>
      <c r="D24" s="254" t="e">
        <f>C24*(1+Orçamento!$E$688)</f>
        <v>#VALUE!</v>
      </c>
      <c r="E24" s="255" t="e">
        <f>VLOOKUP(B24,Orçamento!$D$14:$I704,6,FALSE)</f>
        <v>#DIV/0!</v>
      </c>
      <c r="F24" s="264"/>
      <c r="G24" s="265"/>
    </row>
    <row r="25" spans="1:7" s="266" customFormat="1" ht="30" x14ac:dyDescent="0.2">
      <c r="A25" s="300">
        <v>10</v>
      </c>
      <c r="B25" s="301" t="str">
        <f>VLOOKUP(A25,Orçamento!$A$14:$I$685,4,FALSE)</f>
        <v>CEMEB DIMARAES ANTONIO SANDEI</v>
      </c>
      <c r="C25" s="253">
        <f>VLOOKUP(B25,Orçamento!$D$14:$I$685,2,FALSE)</f>
        <v>0</v>
      </c>
      <c r="D25" s="254" t="e">
        <f>C25*(1+Orçamento!$E$688)</f>
        <v>#VALUE!</v>
      </c>
      <c r="E25" s="255" t="e">
        <f>VLOOKUP(B25,Orçamento!$D$14:$I705,6,FALSE)</f>
        <v>#DIV/0!</v>
      </c>
      <c r="F25" s="264"/>
      <c r="G25" s="265"/>
    </row>
    <row r="26" spans="1:7" s="266" customFormat="1" ht="30" x14ac:dyDescent="0.2">
      <c r="A26" s="300">
        <v>11</v>
      </c>
      <c r="B26" s="301" t="str">
        <f>VLOOKUP(A26,Orçamento!$A$14:$I$685,4,FALSE)</f>
        <v>CEMEB DORINA DE GOUVÊA NOWILL</v>
      </c>
      <c r="C26" s="253">
        <f>VLOOKUP(B26,Orçamento!$D$14:$I$685,2,FALSE)</f>
        <v>0</v>
      </c>
      <c r="D26" s="254" t="e">
        <f>C26*(1+Orçamento!$E$688)</f>
        <v>#VALUE!</v>
      </c>
      <c r="E26" s="255" t="e">
        <f>VLOOKUP(B26,Orçamento!$D$14:$I706,6,FALSE)</f>
        <v>#DIV/0!</v>
      </c>
      <c r="F26" s="264"/>
      <c r="G26" s="265"/>
    </row>
    <row r="27" spans="1:7" s="266" customFormat="1" ht="30" x14ac:dyDescent="0.2">
      <c r="A27" s="300">
        <v>12</v>
      </c>
      <c r="B27" s="301" t="str">
        <f>VLOOKUP(A27,Orçamento!$A$14:$I$685,4,FALSE)</f>
        <v>CEMEB EDUARDO JOÃO DA SILVA</v>
      </c>
      <c r="C27" s="253">
        <f>VLOOKUP(B27,Orçamento!$D$14:$I$685,2,FALSE)</f>
        <v>0</v>
      </c>
      <c r="D27" s="254" t="e">
        <f>C27*(1+Orçamento!$E$688)</f>
        <v>#VALUE!</v>
      </c>
      <c r="E27" s="255" t="e">
        <f>VLOOKUP(B27,Orçamento!$D$14:$I707,6,FALSE)</f>
        <v>#DIV/0!</v>
      </c>
      <c r="F27" s="264"/>
    </row>
    <row r="28" spans="1:7" s="266" customFormat="1" ht="15" x14ac:dyDescent="0.2">
      <c r="A28" s="300">
        <v>13</v>
      </c>
      <c r="B28" s="301" t="str">
        <f>VLOOKUP(A28,Orçamento!$A$14:$I$685,4,FALSE)</f>
        <v>CEMEB PROFESSOR FRANCISCO LAÉCIO NOGUEIRA LINS</v>
      </c>
      <c r="C28" s="253">
        <f>VLOOKUP(B28,Orçamento!$D$14:$I$685,2,FALSE)</f>
        <v>0</v>
      </c>
      <c r="D28" s="254" t="e">
        <f>C28*(1+Orçamento!$E$688)</f>
        <v>#VALUE!</v>
      </c>
      <c r="E28" s="255" t="e">
        <f>VLOOKUP(B28,Orçamento!$D$14:$I708,6,FALSE)</f>
        <v>#DIV/0!</v>
      </c>
      <c r="F28" s="264"/>
    </row>
    <row r="29" spans="1:7" s="266" customFormat="1" ht="30" x14ac:dyDescent="0.2">
      <c r="A29" s="300">
        <v>14</v>
      </c>
      <c r="B29" s="301" t="str">
        <f>VLOOKUP(A29,Orçamento!$A$14:$I$685,4,FALSE)</f>
        <v>CEMEB MANOELA SANCHES CASAGRANDE</v>
      </c>
      <c r="C29" s="253">
        <f>VLOOKUP(B29,Orçamento!$D$14:$I$685,2,FALSE)</f>
        <v>0</v>
      </c>
      <c r="D29" s="254" t="e">
        <f>C29*(1+Orçamento!$E$688)</f>
        <v>#VALUE!</v>
      </c>
      <c r="E29" s="255" t="e">
        <f>VLOOKUP(B29,Orçamento!$D$14:$I709,6,FALSE)</f>
        <v>#DIV/0!</v>
      </c>
      <c r="F29" s="264"/>
    </row>
    <row r="30" spans="1:7" s="266" customFormat="1" ht="15" x14ac:dyDescent="0.2">
      <c r="A30" s="300">
        <v>15</v>
      </c>
      <c r="B30" s="301" t="str">
        <f>VLOOKUP(A30,Orçamento!$A$14:$I$685,4,FALSE)</f>
        <v>CEMEB MARCILENE LUIZA DE MELO GAZOLLA</v>
      </c>
      <c r="C30" s="253">
        <f>VLOOKUP(B30,Orçamento!$D$14:$I$685,2,FALSE)</f>
        <v>0</v>
      </c>
      <c r="D30" s="254" t="e">
        <f>C30*(1+Orçamento!$E$688)</f>
        <v>#VALUE!</v>
      </c>
      <c r="E30" s="255" t="e">
        <f>VLOOKUP(B30,Orçamento!$D$14:$I710,6,FALSE)</f>
        <v>#DIV/0!</v>
      </c>
      <c r="F30" s="264"/>
    </row>
    <row r="31" spans="1:7" s="266" customFormat="1" ht="15" x14ac:dyDescent="0.2">
      <c r="A31" s="300">
        <v>16</v>
      </c>
      <c r="B31" s="301" t="str">
        <f>VLOOKUP(A31,Orçamento!$A$14:$I$685,4,FALSE)</f>
        <v>CEMEB PROFESSORA MARIA ÂNGELA NUNES NEVES NERI</v>
      </c>
      <c r="C31" s="253">
        <f>VLOOKUP(B31,Orçamento!$D$14:$I$685,2,FALSE)</f>
        <v>0</v>
      </c>
      <c r="D31" s="254" t="e">
        <f>C31*(1+Orçamento!$E$688)</f>
        <v>#VALUE!</v>
      </c>
      <c r="E31" s="255" t="e">
        <f>VLOOKUP(B31,Orçamento!$D$14:$I711,6,FALSE)</f>
        <v>#DIV/0!</v>
      </c>
      <c r="F31" s="264"/>
    </row>
    <row r="32" spans="1:7" s="266" customFormat="1" ht="30" x14ac:dyDescent="0.2">
      <c r="A32" s="300">
        <v>17</v>
      </c>
      <c r="B32" s="301" t="str">
        <f>VLOOKUP(A32,Orçamento!$A$14:$I$685,4,FALSE)</f>
        <v>CEMEB MARIA JOSÉ DE FARIA BIAGIONI</v>
      </c>
      <c r="C32" s="253">
        <f>VLOOKUP(B32,Orçamento!$D$14:$I$685,2,FALSE)</f>
        <v>0</v>
      </c>
      <c r="D32" s="254" t="e">
        <f>C32*(1+Orçamento!$E$688)</f>
        <v>#VALUE!</v>
      </c>
      <c r="E32" s="255" t="e">
        <f>VLOOKUP(B32,Orçamento!$D$14:$I712,6,FALSE)</f>
        <v>#DIV/0!</v>
      </c>
      <c r="F32" s="264"/>
    </row>
    <row r="33" spans="1:12" s="266" customFormat="1" ht="30" x14ac:dyDescent="0.2">
      <c r="A33" s="300">
        <v>18</v>
      </c>
      <c r="B33" s="301" t="str">
        <f>VLOOKUP(A33,Orçamento!$A$14:$I$685,4,FALSE)</f>
        <v>CEMEB ORLANDO VILLAS BOAS</v>
      </c>
      <c r="C33" s="253">
        <f>VLOOKUP(B33,Orçamento!$D$14:$I$685,2,FALSE)</f>
        <v>0</v>
      </c>
      <c r="D33" s="254" t="e">
        <f>C33*(1+Orçamento!$E$688)</f>
        <v>#VALUE!</v>
      </c>
      <c r="E33" s="255" t="e">
        <f>VLOOKUP(B33,Orçamento!$D$14:$I713,6,FALSE)</f>
        <v>#DIV/0!</v>
      </c>
      <c r="F33" s="264"/>
    </row>
    <row r="34" spans="1:12" s="266" customFormat="1" ht="15" x14ac:dyDescent="0.2">
      <c r="A34" s="300">
        <v>19</v>
      </c>
      <c r="B34" s="301" t="str">
        <f>VLOOKUP(A34,Orçamento!$A$14:$I$685,4,FALSE)</f>
        <v>CEMEB VEREADOR DR PAULO IANACONI</v>
      </c>
      <c r="C34" s="253">
        <f>VLOOKUP(B34,Orçamento!$D$14:$I$685,2,FALSE)</f>
        <v>0</v>
      </c>
      <c r="D34" s="254" t="e">
        <f>C34*(1+Orçamento!$E$688)</f>
        <v>#VALUE!</v>
      </c>
      <c r="E34" s="255" t="e">
        <f>VLOOKUP(B34,Orçamento!$D$14:$I714,6,FALSE)</f>
        <v>#DIV/0!</v>
      </c>
      <c r="F34" s="264"/>
    </row>
    <row r="35" spans="1:12" s="266" customFormat="1" ht="15" x14ac:dyDescent="0.2">
      <c r="A35" s="300">
        <v>20</v>
      </c>
      <c r="B35" s="301" t="str">
        <f>VLOOKUP(A35,Orçamento!$A$14:$I$685,4,FALSE)</f>
        <v>CEMEB VEREADOR ROBERVAL LUIZ MENDES DA SILVA</v>
      </c>
      <c r="C35" s="253">
        <f>VLOOKUP(B35,Orçamento!$D$14:$I$685,2,FALSE)</f>
        <v>0</v>
      </c>
      <c r="D35" s="254" t="e">
        <f>C35*(1+Orçamento!$E$688)</f>
        <v>#VALUE!</v>
      </c>
      <c r="E35" s="255" t="e">
        <f>VLOOKUP(B35,Orçamento!$D$14:$I715,6,FALSE)</f>
        <v>#DIV/0!</v>
      </c>
      <c r="F35" s="264"/>
    </row>
    <row r="36" spans="1:12" s="266" customFormat="1" ht="30" x14ac:dyDescent="0.2">
      <c r="A36" s="300">
        <v>21</v>
      </c>
      <c r="B36" s="301" t="str">
        <f>VLOOKUP(A36,Orçamento!$A$14:$I$685,4,FALSE)</f>
        <v>CEMEB RUI BARBOSA</v>
      </c>
      <c r="C36" s="253">
        <f>VLOOKUP(B36,Orçamento!$D$14:$I$685,2,FALSE)</f>
        <v>0</v>
      </c>
      <c r="D36" s="254" t="e">
        <f>C36*(1+Orçamento!$E$688)</f>
        <v>#VALUE!</v>
      </c>
      <c r="E36" s="255" t="e">
        <f>VLOOKUP(B36,Orçamento!$D$14:$I716,6,FALSE)</f>
        <v>#DIV/0!</v>
      </c>
      <c r="F36" s="264"/>
    </row>
    <row r="37" spans="1:12" s="266" customFormat="1" ht="15" x14ac:dyDescent="0.2">
      <c r="A37" s="300">
        <v>22</v>
      </c>
      <c r="B37" s="301" t="str">
        <f>VLOOKUP(A37,Orçamento!$A$14:$I$685,4,FALSE)</f>
        <v>CEMEB SANTA PAULA ELISABETE CERIOLI</v>
      </c>
      <c r="C37" s="253">
        <f>VLOOKUP(B37,Orçamento!$D$14:$I$685,2,FALSE)</f>
        <v>0</v>
      </c>
      <c r="D37" s="254" t="e">
        <f>C37*(1+Orçamento!$E$688)</f>
        <v>#VALUE!</v>
      </c>
      <c r="E37" s="255" t="e">
        <f>VLOOKUP(B37,Orçamento!$D$14:$I717,6,FALSE)</f>
        <v>#DIV/0!</v>
      </c>
      <c r="F37" s="264"/>
    </row>
    <row r="38" spans="1:12" s="266" customFormat="1" ht="15" x14ac:dyDescent="0.2">
      <c r="A38" s="300">
        <v>23</v>
      </c>
      <c r="B38" s="301" t="str">
        <f>VLOOKUP(A38,Orçamento!$A$14:$I$685,4,FALSE)</f>
        <v>CEMEB ASSOCIAÇÃO APECATU</v>
      </c>
      <c r="C38" s="253">
        <f>VLOOKUP(B38,Orçamento!$D$14:$I$685,2,FALSE)</f>
        <v>0</v>
      </c>
      <c r="D38" s="254" t="e">
        <f>C38*(1+Orçamento!$E$688)</f>
        <v>#VALUE!</v>
      </c>
      <c r="E38" s="255" t="e">
        <f>VLOOKUP(B38,Orçamento!$D$14:$I718,6,FALSE)</f>
        <v>#DIV/0!</v>
      </c>
      <c r="F38" s="264"/>
    </row>
    <row r="39" spans="1:12" s="266" customFormat="1" ht="15" x14ac:dyDescent="0.2">
      <c r="A39" s="300">
        <v>24</v>
      </c>
      <c r="B39" s="301" t="str">
        <f>VLOOKUP(A39,Orçamento!$A$14:$I$685,4,FALSE)</f>
        <v>CEMEB VEREADOR ANTÔNIO RODRIGUES DA SILVA</v>
      </c>
      <c r="C39" s="253">
        <f>VLOOKUP(B39,Orçamento!$D$14:$I$685,2,FALSE)</f>
        <v>0</v>
      </c>
      <c r="D39" s="254" t="e">
        <f>C39*(1+Orçamento!$E$688)</f>
        <v>#VALUE!</v>
      </c>
      <c r="E39" s="255" t="e">
        <f>VLOOKUP(B39,Orçamento!$D$14:$I719,6,FALSE)</f>
        <v>#DIV/0!</v>
      </c>
      <c r="F39" s="264"/>
      <c r="L39" s="266">
        <v>575773.67316199979</v>
      </c>
    </row>
    <row r="40" spans="1:12" s="266" customFormat="1" ht="15" x14ac:dyDescent="0.2">
      <c r="A40" s="300">
        <v>25</v>
      </c>
      <c r="B40" s="301" t="str">
        <f>VLOOKUP(A40,Orçamento!$A$14:$I$685,4,FALSE)</f>
        <v>CRECHÃO JARDIM SANTA RITA / CARLOS ALBERTO FERREIRA BRAGA</v>
      </c>
      <c r="C40" s="253">
        <f>VLOOKUP(B40,Orçamento!$D$14:$I$685,2,FALSE)</f>
        <v>0</v>
      </c>
      <c r="D40" s="254" t="e">
        <f>C40*(1+Orçamento!$E$688)</f>
        <v>#VALUE!</v>
      </c>
      <c r="E40" s="255" t="e">
        <f>VLOOKUP(B40,Orçamento!$D$14:$I720,6,FALSE)</f>
        <v>#DIV/0!</v>
      </c>
      <c r="F40" s="264"/>
    </row>
    <row r="41" spans="1:12" s="266" customFormat="1" ht="15" x14ac:dyDescent="0.2">
      <c r="A41" s="300">
        <v>26</v>
      </c>
      <c r="B41" s="301" t="str">
        <f>VLOOKUP(A41,Orçamento!$A$14:$I$685,4,FALSE)</f>
        <v>CEMEB JOÃO GUIMARÃES ROSA</v>
      </c>
      <c r="C41" s="253">
        <f>VLOOKUP(B41,Orçamento!$D$14:$I$685,2,FALSE)</f>
        <v>0</v>
      </c>
      <c r="D41" s="254" t="e">
        <f>C41*(1+Orçamento!$E$688)</f>
        <v>#VALUE!</v>
      </c>
      <c r="E41" s="255" t="e">
        <f>VLOOKUP(B41,Orçamento!$D$14:$I721,6,FALSE)</f>
        <v>#DIV/0!</v>
      </c>
      <c r="F41" s="264"/>
    </row>
    <row r="42" spans="1:12" s="266" customFormat="1" ht="15" x14ac:dyDescent="0.2">
      <c r="A42" s="300">
        <v>27</v>
      </c>
      <c r="B42" s="301" t="str">
        <f>VLOOKUP(A42,Orçamento!$A$14:$I$685,4,FALSE)</f>
        <v>CEMEB - CENTRO MUNICIPAL DE EDUCAÇÃO MONTEIRO LOBATO</v>
      </c>
      <c r="C42" s="253">
        <f>VLOOKUP(B42,Orçamento!$D$14:$I$685,2,FALSE)</f>
        <v>0</v>
      </c>
      <c r="D42" s="254" t="e">
        <f>C42*(1+Orçamento!$E$688)</f>
        <v>#VALUE!</v>
      </c>
      <c r="E42" s="255" t="e">
        <f>VLOOKUP(B42,Orçamento!$D$14:$I722,6,FALSE)</f>
        <v>#DIV/0!</v>
      </c>
      <c r="F42" s="264"/>
    </row>
    <row r="43" spans="1:12" ht="18.75" thickBot="1" x14ac:dyDescent="0.25">
      <c r="A43" s="341" t="s">
        <v>307</v>
      </c>
      <c r="B43" s="341"/>
      <c r="C43" s="256">
        <f>SUM(C16:C42)</f>
        <v>0</v>
      </c>
      <c r="D43" s="256" t="e">
        <f>SUM(D16:D42)</f>
        <v>#VALUE!</v>
      </c>
      <c r="E43" s="257" t="e">
        <f>SUM(E16:E42)</f>
        <v>#DIV/0!</v>
      </c>
    </row>
    <row r="44" spans="1:12" x14ac:dyDescent="0.2">
      <c r="A44" s="267"/>
      <c r="B44" s="267"/>
      <c r="C44" s="268"/>
      <c r="D44" s="268"/>
      <c r="E44" s="269"/>
    </row>
    <row r="45" spans="1:12" x14ac:dyDescent="0.2">
      <c r="A45" s="267"/>
      <c r="B45" s="267"/>
      <c r="C45" s="270"/>
      <c r="D45" s="270"/>
      <c r="E45" s="269"/>
    </row>
    <row r="46" spans="1:12" x14ac:dyDescent="0.2">
      <c r="A46" s="267"/>
      <c r="B46" s="267"/>
      <c r="E46" s="269"/>
    </row>
    <row r="47" spans="1:12" ht="12.75" x14ac:dyDescent="0.2">
      <c r="A47" s="272"/>
      <c r="B47" s="272"/>
      <c r="E47" s="270"/>
    </row>
    <row r="48" spans="1:12" x14ac:dyDescent="0.2">
      <c r="A48" s="267"/>
      <c r="B48" s="273"/>
      <c r="C48" s="268"/>
      <c r="D48" s="268"/>
      <c r="E48" s="269"/>
    </row>
    <row r="49" spans="1:5" ht="12.75" x14ac:dyDescent="0.2">
      <c r="A49" s="267"/>
      <c r="B49" s="267"/>
      <c r="C49" s="342"/>
      <c r="D49" s="342"/>
      <c r="E49" s="342"/>
    </row>
    <row r="50" spans="1:5" ht="15.75" x14ac:dyDescent="0.2">
      <c r="B50" s="275"/>
      <c r="C50" s="343"/>
      <c r="D50" s="343"/>
      <c r="E50" s="343"/>
    </row>
    <row r="51" spans="1:5" ht="12.75" x14ac:dyDescent="0.2">
      <c r="B51" s="276"/>
      <c r="C51" s="339"/>
      <c r="D51" s="339"/>
      <c r="E51" s="339"/>
    </row>
    <row r="52" spans="1:5" ht="12.75" x14ac:dyDescent="0.2">
      <c r="B52" s="276"/>
      <c r="C52" s="339"/>
      <c r="D52" s="339"/>
      <c r="E52" s="339"/>
    </row>
    <row r="53" spans="1:5" ht="12.75" customHeight="1" x14ac:dyDescent="0.2">
      <c r="B53" s="274"/>
      <c r="C53" s="339"/>
      <c r="D53" s="339"/>
      <c r="E53" s="339"/>
    </row>
  </sheetData>
  <sheetProtection password="CC53" sheet="1" formatCells="0" formatColumns="0" formatRows="0" insertColumns="0" insertRows="0" insertHyperlinks="0" deleteColumns="0" deleteRows="0" selectLockedCells="1" sort="0" autoFilter="0" pivotTables="0"/>
  <autoFilter ref="A15:E43" xr:uid="{00000000-0009-0000-0000-000001000000}"/>
  <mergeCells count="13">
    <mergeCell ref="C53:E53"/>
    <mergeCell ref="A14:E14"/>
    <mergeCell ref="A43:B43"/>
    <mergeCell ref="C49:E49"/>
    <mergeCell ref="C50:E50"/>
    <mergeCell ref="C51:E51"/>
    <mergeCell ref="C52:E52"/>
    <mergeCell ref="A8:B8"/>
    <mergeCell ref="A1:A5"/>
    <mergeCell ref="B1:E1"/>
    <mergeCell ref="B2:E2"/>
    <mergeCell ref="B3:E3"/>
    <mergeCell ref="B4:E4"/>
  </mergeCells>
  <printOptions horizontalCentered="1"/>
  <pageMargins left="0.51181102362204722" right="0.51181102362204722" top="0.74803149606299213" bottom="0.74803149606299213" header="0.31496062992125984" footer="0.31496062992125984"/>
  <pageSetup paperSize="9" scale="83" firstPageNumber="0" fitToHeight="0" orientation="landscape" r:id="rId1"/>
  <headerFooter alignWithMargins="0"/>
  <rowBreaks count="1" manualBreakCount="1">
    <brk id="29"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49"/>
  <sheetViews>
    <sheetView view="pageBreakPreview" zoomScale="70" zoomScaleNormal="40" zoomScaleSheetLayoutView="70" workbookViewId="0">
      <selection activeCell="D3" sqref="D3"/>
    </sheetView>
  </sheetViews>
  <sheetFormatPr defaultColWidth="9.140625" defaultRowHeight="12.75" x14ac:dyDescent="0.2"/>
  <cols>
    <col min="1" max="1" width="16.7109375" style="201" customWidth="1"/>
    <col min="2" max="2" width="65.42578125" style="201" customWidth="1"/>
    <col min="3" max="3" width="13" style="211" bestFit="1" customWidth="1"/>
    <col min="4" max="4" width="30.85546875" style="213" bestFit="1" customWidth="1"/>
    <col min="5" max="10" width="25.7109375" style="201" bestFit="1" customWidth="1"/>
    <col min="11" max="12" width="27.42578125" style="201" bestFit="1" customWidth="1"/>
    <col min="13" max="16" width="27.42578125" style="201" customWidth="1"/>
    <col min="17" max="17" width="17.42578125" style="201" customWidth="1"/>
    <col min="18" max="18" width="13" style="201" customWidth="1"/>
    <col min="19" max="19" width="9.140625" style="201"/>
    <col min="20" max="20" width="11.28515625" style="201" bestFit="1" customWidth="1"/>
    <col min="21" max="16384" width="9.140625" style="201"/>
  </cols>
  <sheetData>
    <row r="1" spans="1:18" s="193" customFormat="1" ht="30.75" customHeight="1" x14ac:dyDescent="0.2">
      <c r="A1" s="345"/>
      <c r="B1" s="345"/>
      <c r="C1" s="345"/>
      <c r="D1" s="345"/>
      <c r="G1" s="194"/>
      <c r="H1" s="194"/>
      <c r="I1" s="194"/>
      <c r="J1" s="194"/>
      <c r="K1" s="194"/>
      <c r="L1" s="194"/>
      <c r="M1" s="194"/>
      <c r="N1" s="194"/>
      <c r="O1" s="194"/>
      <c r="P1" s="194"/>
    </row>
    <row r="2" spans="1:18" s="193" customFormat="1" ht="22.5" customHeight="1" x14ac:dyDescent="0.2">
      <c r="A2" s="317"/>
      <c r="B2" s="317"/>
      <c r="C2" s="317"/>
      <c r="D2" s="317"/>
      <c r="G2" s="195"/>
      <c r="H2" s="195"/>
      <c r="I2" s="195"/>
      <c r="J2" s="195"/>
      <c r="K2" s="195"/>
      <c r="L2" s="195"/>
      <c r="M2" s="195"/>
      <c r="N2" s="195"/>
      <c r="O2" s="195"/>
      <c r="P2" s="195"/>
    </row>
    <row r="3" spans="1:18" s="193" customFormat="1" ht="9.9499999999999993" customHeight="1" x14ac:dyDescent="0.2">
      <c r="C3" s="195"/>
      <c r="D3" s="195"/>
      <c r="G3" s="43"/>
    </row>
    <row r="4" spans="1:18" s="193" customFormat="1" ht="18" x14ac:dyDescent="0.2">
      <c r="A4" s="319"/>
      <c r="B4" s="319"/>
      <c r="C4" s="319"/>
      <c r="D4" s="319"/>
      <c r="G4" s="196"/>
      <c r="H4" s="196"/>
      <c r="I4" s="196"/>
      <c r="J4" s="196"/>
      <c r="K4" s="196"/>
      <c r="L4" s="196"/>
      <c r="M4" s="196"/>
      <c r="N4" s="196"/>
      <c r="O4" s="196"/>
      <c r="P4" s="196"/>
    </row>
    <row r="5" spans="1:18" s="193" customFormat="1" ht="26.1" customHeight="1" thickBot="1" x14ac:dyDescent="0.25">
      <c r="A5" s="43"/>
      <c r="B5" s="43"/>
      <c r="C5" s="192"/>
      <c r="D5" s="197"/>
      <c r="G5" s="43"/>
      <c r="H5" s="43"/>
    </row>
    <row r="6" spans="1:18" s="43" customFormat="1" ht="7.5" customHeight="1" x14ac:dyDescent="0.2">
      <c r="A6" s="223"/>
      <c r="B6" s="224"/>
      <c r="C6" s="224"/>
      <c r="D6" s="224"/>
      <c r="E6" s="224"/>
      <c r="F6" s="224"/>
      <c r="G6" s="225"/>
      <c r="H6" s="225"/>
      <c r="I6" s="225"/>
      <c r="J6" s="225"/>
      <c r="K6" s="225"/>
      <c r="L6" s="225"/>
      <c r="M6" s="225"/>
      <c r="N6" s="225"/>
      <c r="O6" s="225"/>
      <c r="P6" s="225"/>
    </row>
    <row r="7" spans="1:18" s="198" customFormat="1" ht="15.75" customHeight="1" x14ac:dyDescent="0.2">
      <c r="A7" s="127" t="s">
        <v>0</v>
      </c>
      <c r="B7" s="346" t="str">
        <f>Orçamento!D5</f>
        <v>ADEQUAÇÃO DAS UNIDADES ESCOLARES PARA APROVAÇÃO DE AVCB</v>
      </c>
      <c r="C7" s="346"/>
      <c r="D7" s="346"/>
      <c r="E7" s="347"/>
      <c r="F7" s="347"/>
      <c r="G7" s="347"/>
      <c r="H7" s="226"/>
      <c r="I7" s="226"/>
      <c r="J7" s="226"/>
      <c r="K7" s="227"/>
      <c r="L7" s="228"/>
      <c r="M7" s="227"/>
      <c r="N7" s="228"/>
      <c r="O7" s="227"/>
      <c r="P7" s="228"/>
    </row>
    <row r="8" spans="1:18" s="198" customFormat="1" ht="6" customHeight="1" x14ac:dyDescent="0.2">
      <c r="A8" s="229"/>
      <c r="B8" s="230"/>
      <c r="C8" s="141"/>
      <c r="D8" s="141"/>
      <c r="E8" s="231"/>
      <c r="F8" s="227"/>
      <c r="G8" s="227"/>
      <c r="H8" s="128"/>
      <c r="I8" s="128"/>
      <c r="J8" s="128"/>
      <c r="K8" s="231"/>
      <c r="L8" s="128"/>
      <c r="M8" s="231"/>
      <c r="N8" s="128"/>
      <c r="O8" s="231"/>
      <c r="P8" s="128"/>
    </row>
    <row r="9" spans="1:18" s="198" customFormat="1" ht="15.75" customHeight="1" x14ac:dyDescent="0.2">
      <c r="A9" s="137" t="str">
        <f>CONCATENATE(Orçamento!A7," ",Orçamento!D7)</f>
        <v>Tipo de Intervenção:  ADEQUAÇÃO</v>
      </c>
      <c r="B9" s="141"/>
      <c r="C9" s="130"/>
      <c r="D9" s="130"/>
      <c r="E9" s="344"/>
      <c r="F9" s="344"/>
      <c r="G9" s="344"/>
      <c r="H9" s="232"/>
      <c r="I9" s="232"/>
      <c r="J9" s="232"/>
      <c r="K9" s="233"/>
      <c r="L9" s="234"/>
      <c r="M9" s="233"/>
      <c r="N9" s="234"/>
      <c r="O9" s="233"/>
      <c r="P9" s="234"/>
    </row>
    <row r="10" spans="1:18" s="198" customFormat="1" ht="6" customHeight="1" x14ac:dyDescent="0.2">
      <c r="A10" s="127"/>
      <c r="B10" s="141"/>
      <c r="C10" s="141"/>
      <c r="D10" s="141"/>
      <c r="E10" s="231"/>
      <c r="F10" s="227"/>
      <c r="G10" s="227"/>
      <c r="H10" s="128"/>
      <c r="I10" s="128"/>
      <c r="J10" s="128"/>
      <c r="K10" s="231"/>
      <c r="L10" s="128"/>
      <c r="M10" s="231"/>
      <c r="N10" s="128"/>
      <c r="O10" s="231"/>
      <c r="P10" s="128"/>
    </row>
    <row r="11" spans="1:18" s="198" customFormat="1" ht="15.75" customHeight="1" x14ac:dyDescent="0.2">
      <c r="A11" s="137" t="s">
        <v>2</v>
      </c>
      <c r="B11" s="130" t="str">
        <f>Orçamento!D9</f>
        <v>MUNÍCIPIO DE ITAPEVI</v>
      </c>
      <c r="C11" s="135"/>
      <c r="D11" s="135"/>
      <c r="E11" s="347"/>
      <c r="F11" s="347"/>
      <c r="G11" s="347"/>
      <c r="H11" s="235"/>
      <c r="I11" s="235"/>
      <c r="J11" s="235"/>
      <c r="K11" s="227"/>
      <c r="L11" s="236"/>
      <c r="M11" s="227"/>
      <c r="N11" s="236"/>
      <c r="O11" s="227"/>
      <c r="P11" s="236"/>
    </row>
    <row r="12" spans="1:18" s="43" customFormat="1" ht="6" customHeight="1" thickBot="1" x14ac:dyDescent="0.25">
      <c r="A12" s="237"/>
      <c r="B12" s="238"/>
      <c r="C12" s="238"/>
      <c r="D12" s="238"/>
      <c r="E12" s="239"/>
      <c r="F12" s="239"/>
      <c r="G12" s="240"/>
      <c r="H12" s="240"/>
      <c r="I12" s="240"/>
      <c r="J12" s="240"/>
      <c r="K12" s="240"/>
      <c r="L12" s="240"/>
      <c r="M12" s="240"/>
      <c r="N12" s="240"/>
      <c r="O12" s="240"/>
      <c r="P12" s="240"/>
    </row>
    <row r="13" spans="1:18" s="199" customFormat="1" ht="12" customHeight="1" thickBot="1" x14ac:dyDescent="0.25">
      <c r="A13" s="241"/>
      <c r="B13" s="224"/>
      <c r="C13" s="224"/>
      <c r="D13" s="224"/>
      <c r="E13" s="224"/>
      <c r="F13" s="224"/>
      <c r="G13" s="224"/>
      <c r="H13" s="224"/>
      <c r="I13" s="224"/>
      <c r="J13" s="224"/>
      <c r="K13" s="224"/>
      <c r="L13" s="224"/>
      <c r="M13" s="224"/>
      <c r="N13" s="224"/>
      <c r="O13" s="224"/>
      <c r="P13" s="224"/>
    </row>
    <row r="14" spans="1:18" s="200" customFormat="1" ht="18.75" thickBot="1" x14ac:dyDescent="0.25">
      <c r="A14" s="348" t="s">
        <v>132</v>
      </c>
      <c r="B14" s="349" t="s">
        <v>133</v>
      </c>
      <c r="C14" s="242" t="s">
        <v>134</v>
      </c>
      <c r="D14" s="242" t="s">
        <v>135</v>
      </c>
      <c r="E14" s="350">
        <v>1</v>
      </c>
      <c r="F14" s="350">
        <f t="shared" ref="F14:P14" si="0">E14+1</f>
        <v>2</v>
      </c>
      <c r="G14" s="350">
        <f t="shared" si="0"/>
        <v>3</v>
      </c>
      <c r="H14" s="350">
        <f t="shared" si="0"/>
        <v>4</v>
      </c>
      <c r="I14" s="350">
        <f t="shared" si="0"/>
        <v>5</v>
      </c>
      <c r="J14" s="350">
        <f t="shared" si="0"/>
        <v>6</v>
      </c>
      <c r="K14" s="350">
        <f t="shared" si="0"/>
        <v>7</v>
      </c>
      <c r="L14" s="350">
        <f t="shared" si="0"/>
        <v>8</v>
      </c>
      <c r="M14" s="350">
        <f t="shared" si="0"/>
        <v>9</v>
      </c>
      <c r="N14" s="350">
        <f t="shared" si="0"/>
        <v>10</v>
      </c>
      <c r="O14" s="350">
        <f t="shared" si="0"/>
        <v>11</v>
      </c>
      <c r="P14" s="350">
        <f t="shared" si="0"/>
        <v>12</v>
      </c>
    </row>
    <row r="15" spans="1:18" s="200" customFormat="1" ht="18.75" thickBot="1" x14ac:dyDescent="0.25">
      <c r="A15" s="348"/>
      <c r="B15" s="349"/>
      <c r="C15" s="243" t="s">
        <v>13</v>
      </c>
      <c r="D15" s="243" t="s">
        <v>19</v>
      </c>
      <c r="E15" s="351"/>
      <c r="F15" s="351"/>
      <c r="G15" s="351"/>
      <c r="H15" s="351"/>
      <c r="I15" s="351"/>
      <c r="J15" s="351"/>
      <c r="K15" s="351"/>
      <c r="L15" s="351"/>
      <c r="M15" s="351"/>
      <c r="N15" s="351"/>
      <c r="O15" s="351"/>
      <c r="P15" s="351"/>
      <c r="Q15" s="200" t="s">
        <v>337</v>
      </c>
      <c r="R15" s="200" t="s">
        <v>5</v>
      </c>
    </row>
    <row r="16" spans="1:18" ht="12" customHeight="1" thickBot="1" x14ac:dyDescent="0.25">
      <c r="A16" s="244"/>
      <c r="B16" s="244"/>
      <c r="C16" s="244"/>
      <c r="D16" s="244"/>
      <c r="E16" s="244"/>
      <c r="F16" s="244"/>
      <c r="G16" s="245"/>
      <c r="H16" s="245"/>
      <c r="I16" s="245"/>
      <c r="J16" s="245"/>
      <c r="K16" s="245"/>
      <c r="L16" s="245"/>
      <c r="M16" s="245"/>
      <c r="N16" s="245"/>
      <c r="O16" s="245"/>
      <c r="P16" s="245"/>
    </row>
    <row r="17" spans="1:20" ht="23.25" customHeight="1" x14ac:dyDescent="0.2">
      <c r="A17" s="352">
        <f>Orçamento!A14</f>
        <v>1</v>
      </c>
      <c r="B17" s="354" t="str">
        <f>B7</f>
        <v>ADEQUAÇÃO DAS UNIDADES ESCOLARES PARA APROVAÇÃO DE AVCB</v>
      </c>
      <c r="C17" s="356" t="e">
        <f>Orçamento!$I$688</f>
        <v>#VALUE!</v>
      </c>
      <c r="D17" s="358" t="e">
        <f>Orçamento!$G$688</f>
        <v>#VALUE!</v>
      </c>
      <c r="E17" s="202"/>
      <c r="F17" s="202"/>
      <c r="G17" s="202"/>
      <c r="H17" s="202"/>
      <c r="I17" s="202"/>
      <c r="J17" s="202"/>
      <c r="K17" s="202"/>
      <c r="L17" s="202"/>
      <c r="M17" s="202"/>
      <c r="N17" s="202"/>
      <c r="O17" s="202"/>
      <c r="P17" s="202"/>
      <c r="Q17" s="203">
        <f>SUM(E17:P17)</f>
        <v>0</v>
      </c>
      <c r="R17" s="203">
        <f>1-Q17</f>
        <v>1</v>
      </c>
    </row>
    <row r="18" spans="1:20" ht="14.25" customHeight="1" thickBot="1" x14ac:dyDescent="0.25">
      <c r="A18" s="353"/>
      <c r="B18" s="355"/>
      <c r="C18" s="357"/>
      <c r="D18" s="359"/>
      <c r="E18" s="246" t="e">
        <f>ROUND(E17*$D17,2)</f>
        <v>#VALUE!</v>
      </c>
      <c r="F18" s="246" t="e">
        <f t="shared" ref="F18:P18" si="1">ROUND(F17*$D17,2)</f>
        <v>#VALUE!</v>
      </c>
      <c r="G18" s="246" t="e">
        <f t="shared" si="1"/>
        <v>#VALUE!</v>
      </c>
      <c r="H18" s="246" t="e">
        <f t="shared" si="1"/>
        <v>#VALUE!</v>
      </c>
      <c r="I18" s="246" t="e">
        <f t="shared" si="1"/>
        <v>#VALUE!</v>
      </c>
      <c r="J18" s="246" t="e">
        <f t="shared" si="1"/>
        <v>#VALUE!</v>
      </c>
      <c r="K18" s="246" t="e">
        <f t="shared" si="1"/>
        <v>#VALUE!</v>
      </c>
      <c r="L18" s="246" t="e">
        <f t="shared" si="1"/>
        <v>#VALUE!</v>
      </c>
      <c r="M18" s="246" t="e">
        <f t="shared" si="1"/>
        <v>#VALUE!</v>
      </c>
      <c r="N18" s="246" t="e">
        <f t="shared" si="1"/>
        <v>#VALUE!</v>
      </c>
      <c r="O18" s="246" t="e">
        <f t="shared" si="1"/>
        <v>#VALUE!</v>
      </c>
      <c r="P18" s="246" t="e">
        <f t="shared" si="1"/>
        <v>#VALUE!</v>
      </c>
      <c r="Q18" s="204" t="e">
        <f>SUM(E18:P18)</f>
        <v>#VALUE!</v>
      </c>
      <c r="R18" s="205" t="e">
        <f>D17-Q18</f>
        <v>#VALUE!</v>
      </c>
      <c r="S18" s="205"/>
      <c r="T18" s="205"/>
    </row>
    <row r="19" spans="1:20" s="206" customFormat="1" ht="12" customHeight="1" thickBot="1" x14ac:dyDescent="0.3">
      <c r="A19" s="247"/>
      <c r="B19" s="248"/>
      <c r="C19" s="249"/>
      <c r="D19" s="249"/>
      <c r="E19" s="250"/>
      <c r="F19" s="250"/>
      <c r="G19" s="250"/>
      <c r="H19" s="250"/>
      <c r="I19" s="250"/>
      <c r="J19" s="250"/>
      <c r="K19" s="250"/>
      <c r="L19" s="250"/>
      <c r="M19" s="250"/>
      <c r="N19" s="250"/>
      <c r="O19" s="250"/>
      <c r="P19" s="250"/>
      <c r="Q19" s="201"/>
      <c r="R19" s="201"/>
    </row>
    <row r="20" spans="1:20" ht="9.75" customHeight="1" thickBot="1" x14ac:dyDescent="0.25">
      <c r="A20" s="361"/>
      <c r="B20" s="362" t="s">
        <v>136</v>
      </c>
      <c r="C20" s="363" t="e">
        <f>SUM(C17:C18)</f>
        <v>#VALUE!</v>
      </c>
      <c r="D20" s="364" t="e">
        <f>ROUND(SUM(D17:D18),2)</f>
        <v>#VALUE!</v>
      </c>
      <c r="E20" s="360" t="e">
        <f>SUM(E18)</f>
        <v>#VALUE!</v>
      </c>
      <c r="F20" s="360" t="e">
        <f t="shared" ref="F20:P20" si="2">SUM(F18)</f>
        <v>#VALUE!</v>
      </c>
      <c r="G20" s="360" t="e">
        <f t="shared" si="2"/>
        <v>#VALUE!</v>
      </c>
      <c r="H20" s="360" t="e">
        <f t="shared" si="2"/>
        <v>#VALUE!</v>
      </c>
      <c r="I20" s="360" t="e">
        <f t="shared" si="2"/>
        <v>#VALUE!</v>
      </c>
      <c r="J20" s="360" t="e">
        <f t="shared" si="2"/>
        <v>#VALUE!</v>
      </c>
      <c r="K20" s="360" t="e">
        <f t="shared" si="2"/>
        <v>#VALUE!</v>
      </c>
      <c r="L20" s="360" t="e">
        <f t="shared" si="2"/>
        <v>#VALUE!</v>
      </c>
      <c r="M20" s="360" t="e">
        <f t="shared" si="2"/>
        <v>#VALUE!</v>
      </c>
      <c r="N20" s="360" t="e">
        <f t="shared" si="2"/>
        <v>#VALUE!</v>
      </c>
      <c r="O20" s="360" t="e">
        <f t="shared" si="2"/>
        <v>#VALUE!</v>
      </c>
      <c r="P20" s="360" t="e">
        <f t="shared" si="2"/>
        <v>#VALUE!</v>
      </c>
    </row>
    <row r="21" spans="1:20" ht="9.75" customHeight="1" thickBot="1" x14ac:dyDescent="0.25">
      <c r="A21" s="361"/>
      <c r="B21" s="362"/>
      <c r="C21" s="363"/>
      <c r="D21" s="364"/>
      <c r="E21" s="360"/>
      <c r="F21" s="360"/>
      <c r="G21" s="360"/>
      <c r="H21" s="360"/>
      <c r="I21" s="360"/>
      <c r="J21" s="360"/>
      <c r="K21" s="360"/>
      <c r="L21" s="360"/>
      <c r="M21" s="360"/>
      <c r="N21" s="360"/>
      <c r="O21" s="360"/>
      <c r="P21" s="360"/>
    </row>
    <row r="22" spans="1:20" ht="9.75" customHeight="1" thickBot="1" x14ac:dyDescent="0.25">
      <c r="A22" s="361"/>
      <c r="B22" s="362"/>
      <c r="C22" s="363"/>
      <c r="D22" s="364"/>
      <c r="E22" s="360"/>
      <c r="F22" s="360"/>
      <c r="G22" s="360"/>
      <c r="H22" s="360"/>
      <c r="I22" s="360"/>
      <c r="J22" s="360"/>
      <c r="K22" s="360"/>
      <c r="L22" s="360"/>
      <c r="M22" s="360"/>
      <c r="N22" s="360"/>
      <c r="O22" s="360"/>
      <c r="P22" s="360"/>
    </row>
    <row r="23" spans="1:20" ht="13.5" customHeight="1" thickBot="1" x14ac:dyDescent="0.25">
      <c r="A23" s="365"/>
      <c r="B23" s="367" t="s">
        <v>137</v>
      </c>
      <c r="C23" s="369" t="e">
        <f>D23/D20</f>
        <v>#VALUE!</v>
      </c>
      <c r="D23" s="371" t="e">
        <f>SUM(E20:P22)</f>
        <v>#VALUE!</v>
      </c>
      <c r="E23" s="373" t="e">
        <f>E20</f>
        <v>#VALUE!</v>
      </c>
      <c r="F23" s="375" t="e">
        <f t="shared" ref="F23" si="3">F20+E23</f>
        <v>#VALUE!</v>
      </c>
      <c r="G23" s="375" t="e">
        <f t="shared" ref="G23" si="4">G20+F23</f>
        <v>#VALUE!</v>
      </c>
      <c r="H23" s="375" t="e">
        <f t="shared" ref="H23" si="5">H20+G23</f>
        <v>#VALUE!</v>
      </c>
      <c r="I23" s="375" t="e">
        <f t="shared" ref="I23" si="6">I20+H23</f>
        <v>#VALUE!</v>
      </c>
      <c r="J23" s="375" t="e">
        <f t="shared" ref="J23" si="7">J20+I23</f>
        <v>#VALUE!</v>
      </c>
      <c r="K23" s="375" t="e">
        <f t="shared" ref="K23" si="8">K20+J23</f>
        <v>#VALUE!</v>
      </c>
      <c r="L23" s="375" t="e">
        <f t="shared" ref="L23" si="9">L20+K23</f>
        <v>#VALUE!</v>
      </c>
      <c r="M23" s="375" t="e">
        <f t="shared" ref="M23" si="10">M20+L23</f>
        <v>#VALUE!</v>
      </c>
      <c r="N23" s="375" t="e">
        <f t="shared" ref="N23" si="11">N20+M23</f>
        <v>#VALUE!</v>
      </c>
      <c r="O23" s="375" t="e">
        <f t="shared" ref="O23" si="12">O20+N23</f>
        <v>#VALUE!</v>
      </c>
      <c r="P23" s="375" t="e">
        <f t="shared" ref="P23" si="13">P20+O23</f>
        <v>#VALUE!</v>
      </c>
    </row>
    <row r="24" spans="1:20" ht="13.5" customHeight="1" thickBot="1" x14ac:dyDescent="0.25">
      <c r="A24" s="365"/>
      <c r="B24" s="367"/>
      <c r="C24" s="369"/>
      <c r="D24" s="371"/>
      <c r="E24" s="373"/>
      <c r="F24" s="375"/>
      <c r="G24" s="375"/>
      <c r="H24" s="375"/>
      <c r="I24" s="375"/>
      <c r="J24" s="375"/>
      <c r="K24" s="375"/>
      <c r="L24" s="375"/>
      <c r="M24" s="375"/>
      <c r="N24" s="375"/>
      <c r="O24" s="375"/>
      <c r="P24" s="375"/>
    </row>
    <row r="25" spans="1:20" ht="13.5" customHeight="1" thickBot="1" x14ac:dyDescent="0.25">
      <c r="A25" s="366"/>
      <c r="B25" s="368"/>
      <c r="C25" s="370"/>
      <c r="D25" s="372"/>
      <c r="E25" s="374"/>
      <c r="F25" s="376"/>
      <c r="G25" s="376"/>
      <c r="H25" s="376"/>
      <c r="I25" s="376"/>
      <c r="J25" s="376"/>
      <c r="K25" s="376"/>
      <c r="L25" s="376"/>
      <c r="M25" s="376"/>
      <c r="N25" s="376"/>
      <c r="O25" s="376"/>
      <c r="P25" s="376"/>
    </row>
    <row r="26" spans="1:20" x14ac:dyDescent="0.2">
      <c r="A26" s="207"/>
      <c r="B26" s="207"/>
      <c r="C26" s="207"/>
      <c r="D26" s="207"/>
      <c r="E26" s="207"/>
      <c r="L26" s="208"/>
    </row>
    <row r="27" spans="1:20" ht="14.25" x14ac:dyDescent="0.2">
      <c r="A27" s="209"/>
      <c r="B27" s="207"/>
      <c r="C27" s="207"/>
      <c r="D27" s="207"/>
      <c r="E27" s="207"/>
      <c r="L27" s="210"/>
    </row>
    <row r="28" spans="1:20" x14ac:dyDescent="0.2">
      <c r="D28" s="211"/>
      <c r="L28" s="210"/>
    </row>
    <row r="29" spans="1:20" x14ac:dyDescent="0.2">
      <c r="B29" s="212"/>
      <c r="E29" s="214"/>
      <c r="L29" s="210"/>
    </row>
    <row r="30" spans="1:20" x14ac:dyDescent="0.2">
      <c r="B30" s="212"/>
      <c r="E30" s="215"/>
    </row>
    <row r="31" spans="1:20" ht="12.75" customHeight="1" x14ac:dyDescent="0.2">
      <c r="B31" s="51"/>
      <c r="C31" s="379"/>
      <c r="D31" s="379"/>
      <c r="E31" s="50"/>
    </row>
    <row r="32" spans="1:20" ht="15.75" x14ac:dyDescent="0.25">
      <c r="B32" s="124"/>
      <c r="C32" s="380"/>
      <c r="D32" s="380"/>
      <c r="E32" s="216"/>
      <c r="G32" s="217"/>
    </row>
    <row r="33" spans="2:8" ht="12.75" customHeight="1" x14ac:dyDescent="0.2">
      <c r="B33" s="100"/>
      <c r="C33" s="377"/>
      <c r="D33" s="377"/>
      <c r="E33" s="218"/>
      <c r="G33" s="217"/>
    </row>
    <row r="34" spans="2:8" ht="12.75" customHeight="1" x14ac:dyDescent="0.2">
      <c r="B34" s="100"/>
      <c r="C34" s="377"/>
      <c r="D34" s="377"/>
      <c r="E34" s="219"/>
      <c r="G34" s="217"/>
    </row>
    <row r="35" spans="2:8" x14ac:dyDescent="0.2">
      <c r="B35" s="118"/>
      <c r="C35" s="378"/>
      <c r="D35" s="378"/>
      <c r="E35" s="219"/>
      <c r="G35" s="217"/>
    </row>
    <row r="39" spans="2:8" x14ac:dyDescent="0.2">
      <c r="H39" s="220"/>
    </row>
    <row r="44" spans="2:8" x14ac:dyDescent="0.2">
      <c r="F44" s="220"/>
      <c r="G44" s="220"/>
    </row>
    <row r="45" spans="2:8" x14ac:dyDescent="0.2">
      <c r="F45" s="220"/>
      <c r="G45" s="220"/>
    </row>
    <row r="46" spans="2:8" x14ac:dyDescent="0.2">
      <c r="F46" s="220"/>
      <c r="G46" s="220"/>
    </row>
    <row r="47" spans="2:8" x14ac:dyDescent="0.2">
      <c r="C47" s="193"/>
      <c r="D47" s="221"/>
      <c r="E47" s="220"/>
      <c r="F47" s="220"/>
      <c r="G47" s="220"/>
    </row>
    <row r="48" spans="2:8" x14ac:dyDescent="0.2">
      <c r="C48" s="193"/>
      <c r="D48" s="222"/>
      <c r="F48" s="220"/>
      <c r="G48" s="220"/>
    </row>
    <row r="49" spans="2:2" x14ac:dyDescent="0.2">
      <c r="B49" s="220"/>
    </row>
  </sheetData>
  <sheetProtection password="CC53" sheet="1" formatCells="0" formatColumns="0" formatRows="0" insertColumns="0" insertRows="0" insertHyperlinks="0" deleteColumns="0" deleteRows="0" selectLockedCells="1" sort="0" autoFilter="0" pivotTables="0"/>
  <mergeCells count="62">
    <mergeCell ref="C33:D33"/>
    <mergeCell ref="C34:D34"/>
    <mergeCell ref="C35:D35"/>
    <mergeCell ref="F23:F25"/>
    <mergeCell ref="C31:D31"/>
    <mergeCell ref="C32:D32"/>
    <mergeCell ref="M23:M25"/>
    <mergeCell ref="N23:N25"/>
    <mergeCell ref="O23:O25"/>
    <mergeCell ref="P23:P25"/>
    <mergeCell ref="G23:G25"/>
    <mergeCell ref="H23:H25"/>
    <mergeCell ref="I23:I25"/>
    <mergeCell ref="J23:J25"/>
    <mergeCell ref="K23:K25"/>
    <mergeCell ref="L23:L25"/>
    <mergeCell ref="A23:A25"/>
    <mergeCell ref="B23:B25"/>
    <mergeCell ref="C23:C25"/>
    <mergeCell ref="D23:D25"/>
    <mergeCell ref="E23:E25"/>
    <mergeCell ref="P20:P22"/>
    <mergeCell ref="J20:J22"/>
    <mergeCell ref="A20:A22"/>
    <mergeCell ref="B20:B22"/>
    <mergeCell ref="C20:C22"/>
    <mergeCell ref="D20:D22"/>
    <mergeCell ref="E20:E22"/>
    <mergeCell ref="F20:F22"/>
    <mergeCell ref="G20:G22"/>
    <mergeCell ref="H20:H22"/>
    <mergeCell ref="I20:I22"/>
    <mergeCell ref="K20:K22"/>
    <mergeCell ref="L20:L22"/>
    <mergeCell ref="M20:M22"/>
    <mergeCell ref="N20:N22"/>
    <mergeCell ref="O20:O22"/>
    <mergeCell ref="A17:A18"/>
    <mergeCell ref="B17:B18"/>
    <mergeCell ref="C17:C18"/>
    <mergeCell ref="D17:D18"/>
    <mergeCell ref="N14:N15"/>
    <mergeCell ref="O14:O15"/>
    <mergeCell ref="P14:P15"/>
    <mergeCell ref="H14:H15"/>
    <mergeCell ref="I14:I15"/>
    <mergeCell ref="J14:J15"/>
    <mergeCell ref="K14:K15"/>
    <mergeCell ref="L14:L15"/>
    <mergeCell ref="M14:M15"/>
    <mergeCell ref="E11:G11"/>
    <mergeCell ref="A14:A15"/>
    <mergeCell ref="B14:B15"/>
    <mergeCell ref="E14:E15"/>
    <mergeCell ref="F14:F15"/>
    <mergeCell ref="G14:G15"/>
    <mergeCell ref="E9:G9"/>
    <mergeCell ref="A1:D1"/>
    <mergeCell ref="A2:D2"/>
    <mergeCell ref="A4:D4"/>
    <mergeCell ref="B7:D7"/>
    <mergeCell ref="E7:G7"/>
  </mergeCells>
  <conditionalFormatting sqref="E17:P17">
    <cfRule type="cellIs" dxfId="15" priority="3839" stopIfTrue="1" operator="equal">
      <formula>0</formula>
    </cfRule>
    <cfRule type="cellIs" dxfId="14" priority="3840" stopIfTrue="1" operator="greaterThan">
      <formula>0.0000001</formula>
    </cfRule>
  </conditionalFormatting>
  <conditionalFormatting sqref="E17:P17">
    <cfRule type="cellIs" dxfId="13" priority="3837" stopIfTrue="1" operator="equal">
      <formula>0</formula>
    </cfRule>
    <cfRule type="cellIs" dxfId="12" priority="3838" stopIfTrue="1" operator="greaterThan">
      <formula>0.0000001</formula>
    </cfRule>
  </conditionalFormatting>
  <conditionalFormatting sqref="E17:P17">
    <cfRule type="cellIs" dxfId="11" priority="3835" stopIfTrue="1" operator="equal">
      <formula>0</formula>
    </cfRule>
    <cfRule type="cellIs" dxfId="10" priority="3836" stopIfTrue="1" operator="greaterThan">
      <formula>0.0000001</formula>
    </cfRule>
  </conditionalFormatting>
  <conditionalFormatting sqref="E17:P17">
    <cfRule type="cellIs" dxfId="9" priority="3833" stopIfTrue="1" operator="equal">
      <formula>0</formula>
    </cfRule>
    <cfRule type="cellIs" dxfId="8" priority="3834" stopIfTrue="1" operator="greaterThan">
      <formula>0.0000001</formula>
    </cfRule>
  </conditionalFormatting>
  <conditionalFormatting sqref="E17:P17">
    <cfRule type="cellIs" dxfId="7" priority="3831" stopIfTrue="1" operator="equal">
      <formula>0</formula>
    </cfRule>
    <cfRule type="cellIs" dxfId="6" priority="3832" stopIfTrue="1" operator="greaterThan">
      <formula>0.0000001</formula>
    </cfRule>
  </conditionalFormatting>
  <conditionalFormatting sqref="E17:P17">
    <cfRule type="cellIs" dxfId="5" priority="3829" stopIfTrue="1" operator="equal">
      <formula>0</formula>
    </cfRule>
    <cfRule type="cellIs" dxfId="4" priority="3830" stopIfTrue="1" operator="greaterThan">
      <formula>0.0000001</formula>
    </cfRule>
  </conditionalFormatting>
  <conditionalFormatting sqref="E17:P17">
    <cfRule type="cellIs" dxfId="3" priority="3827" stopIfTrue="1" operator="equal">
      <formula>0</formula>
    </cfRule>
    <cfRule type="cellIs" dxfId="2" priority="3828" stopIfTrue="1" operator="greaterThan">
      <formula>0.0000001</formula>
    </cfRule>
  </conditionalFormatting>
  <conditionalFormatting sqref="E17:P17">
    <cfRule type="cellIs" dxfId="1" priority="3825" stopIfTrue="1" operator="equal">
      <formula>0</formula>
    </cfRule>
    <cfRule type="cellIs" dxfId="0" priority="3826" stopIfTrue="1" operator="greaterThan">
      <formula>0.0000001</formula>
    </cfRule>
  </conditionalFormatting>
  <printOptions horizontalCentered="1"/>
  <pageMargins left="0.23622047244094491" right="0.23622047244094491" top="0.74803149606299213" bottom="0.74803149606299213" header="0.31496062992125984" footer="0.31496062992125984"/>
  <pageSetup paperSize="9" scale="70" firstPageNumber="0" fitToHeight="0" orientation="landscape" r:id="rId1"/>
  <headerFooter alignWithMargins="0"/>
  <colBreaks count="3" manualBreakCount="3">
    <brk id="7" max="34" man="1"/>
    <brk id="10" max="34" man="1"/>
    <brk id="13" max="34"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39</vt:i4>
      </vt:variant>
    </vt:vector>
  </HeadingPairs>
  <TitlesOfParts>
    <vt:vector size="42" baseType="lpstr">
      <vt:lpstr>Orçamento</vt:lpstr>
      <vt:lpstr>Resumo</vt:lpstr>
      <vt:lpstr>Cronograma Mensal Fechado</vt:lpstr>
      <vt:lpstr>__xlnm_Print_Area_1</vt:lpstr>
      <vt:lpstr>Resumo!__xlnm_Print_Area_3</vt:lpstr>
      <vt:lpstr>'Cronograma Mensal Fechado'!__xlnm_Print_Area_4</vt:lpstr>
      <vt:lpstr>__xlnm_Print_Titles_1</vt:lpstr>
      <vt:lpstr>Resumo!__xlnm_Print_Titles_3</vt:lpstr>
      <vt:lpstr>'Cronograma Mensal Fechado'!Area_de_impressao</vt:lpstr>
      <vt:lpstr>Orçamento!Area_de_impressao</vt:lpstr>
      <vt:lpstr>Resumo!Area_de_impressao</vt:lpstr>
      <vt:lpstr>Orçamento!Excel_BuiltIn_Print_Area</vt:lpstr>
      <vt:lpstr>'Cronograma Mensal Fechado'!Titulos_de_impressao</vt:lpstr>
      <vt:lpstr>Orçamento!Titulos_de_impressao</vt:lpstr>
      <vt:lpstr>Resumo!Titulos_de_impressao</vt:lpstr>
      <vt:lpstr>Orçamento!Z_29968698_A86A_456F_9240_BB3FE00129DB__wvu_FilterData</vt:lpstr>
      <vt:lpstr>Orçamento!Z_30999B9E_2E65_4663_976F_9A54CE05102E__wvu_FilterData</vt:lpstr>
      <vt:lpstr>'Cronograma Mensal Fechado'!Z_30999B9E_2E65_4663_976F_9A54CE05102E__wvu_PrintArea</vt:lpstr>
      <vt:lpstr>Orçamento!Z_30999B9E_2E65_4663_976F_9A54CE05102E__wvu_PrintArea</vt:lpstr>
      <vt:lpstr>Resumo!Z_30999B9E_2E65_4663_976F_9A54CE05102E__wvu_PrintArea</vt:lpstr>
      <vt:lpstr>Orçamento!Z_30999B9E_2E65_4663_976F_9A54CE05102E__wvu_PrintTitles</vt:lpstr>
      <vt:lpstr>Resumo!Z_30999B9E_2E65_4663_976F_9A54CE05102E__wvu_PrintTitles</vt:lpstr>
      <vt:lpstr>Orçamento!Z_37FA8F07_9D7A_418D_BC30_0AE0C3739A19__wvu_FilterData</vt:lpstr>
      <vt:lpstr>'Cronograma Mensal Fechado'!Z_37FA8F07_9D7A_418D_BC30_0AE0C3739A19__wvu_PrintArea</vt:lpstr>
      <vt:lpstr>Resumo!Z_37FA8F07_9D7A_418D_BC30_0AE0C3739A19__wvu_PrintArea</vt:lpstr>
      <vt:lpstr>Resumo!Z_37FA8F07_9D7A_418D_BC30_0AE0C3739A19__wvu_PrintTitles</vt:lpstr>
      <vt:lpstr>Orçamento!Z_50160325_FDD6_4995_897D_2F4F0C6430EC__wvu_FilterData</vt:lpstr>
      <vt:lpstr>'Cronograma Mensal Fechado'!Z_50160325_FDD6_4995_897D_2F4F0C6430EC__wvu_PrintArea</vt:lpstr>
      <vt:lpstr>Orçamento!Z_50160325_FDD6_4995_897D_2F4F0C6430EC__wvu_PrintArea</vt:lpstr>
      <vt:lpstr>Resumo!Z_50160325_FDD6_4995_897D_2F4F0C6430EC__wvu_PrintArea</vt:lpstr>
      <vt:lpstr>Orçamento!Z_50160325_FDD6_4995_897D_2F4F0C6430EC__wvu_PrintTitles</vt:lpstr>
      <vt:lpstr>Resumo!Z_50160325_FDD6_4995_897D_2F4F0C6430EC__wvu_PrintTitles</vt:lpstr>
      <vt:lpstr>Orçamento!Z_51679F6D_52C9_495E_8CE0_A4AA589D4632__wvu_FilterData</vt:lpstr>
      <vt:lpstr>Orçamento!Z_65A89EDC_E2EF_4E49_9370_82AFDB881213__wvu_FilterData</vt:lpstr>
      <vt:lpstr>Orçamento!Z_8EC65F00_94CE_4AAC_901F_0F1A78C19FA2__wvu_FilterData</vt:lpstr>
      <vt:lpstr>Orçamento!Z_CC09A366_C6A3_4857_97A0_64EABF22978D__wvu_FilterData</vt:lpstr>
      <vt:lpstr>Orçamento!Z_CE6D2F78_279A_48FF_B90B_4CA40BF0D3DA__wvu_FilterData</vt:lpstr>
      <vt:lpstr>'Cronograma Mensal Fechado'!Z_CE6D2F78_279A_48FF_B90B_4CA40BF0D3DA__wvu_PrintArea</vt:lpstr>
      <vt:lpstr>Orçamento!Z_CE6D2F78_279A_48FF_B90B_4CA40BF0D3DA__wvu_PrintArea</vt:lpstr>
      <vt:lpstr>Resumo!Z_CE6D2F78_279A_48FF_B90B_4CA40BF0D3DA__wvu_PrintArea</vt:lpstr>
      <vt:lpstr>Orçamento!Z_CE6D2F78_279A_48FF_B90B_4CA40BF0D3DA__wvu_PrintTitles</vt:lpstr>
      <vt:lpstr>Resumo!Z_CE6D2F78_279A_48FF_B90B_4CA40BF0D3DA__wvu_PrintTitles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Jeff</dc:creator>
  <cp:lastModifiedBy>User-PC</cp:lastModifiedBy>
  <cp:lastPrinted>2021-07-30T14:25:32Z</cp:lastPrinted>
  <dcterms:created xsi:type="dcterms:W3CDTF">2017-01-12T18:28:45Z</dcterms:created>
  <dcterms:modified xsi:type="dcterms:W3CDTF">2021-09-02T11:58:48Z</dcterms:modified>
</cp:coreProperties>
</file>